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drawings/drawing20.xml" ContentType="application/vnd.openxmlformats-officedocument.drawingml.chartshapes+xml"/>
  <Override PartName="/xl/charts/chart19.xml" ContentType="application/vnd.openxmlformats-officedocument.drawingml.chart+xml"/>
  <Override PartName="/xl/drawings/drawing21.xml" ContentType="application/vnd.openxmlformats-officedocument.drawingml.chartshapes+xml"/>
  <Override PartName="/xl/charts/chart20.xml" ContentType="application/vnd.openxmlformats-officedocument.drawingml.chart+xml"/>
  <Override PartName="/xl/drawings/drawing22.xml" ContentType="application/vnd.openxmlformats-officedocument.drawingml.chartshapes+xml"/>
  <Override PartName="/xl/charts/chart21.xml" ContentType="application/vnd.openxmlformats-officedocument.drawingml.chart+xml"/>
  <Override PartName="/xl/drawings/drawing23.xml" ContentType="application/vnd.openxmlformats-officedocument.drawingml.chartshapes+xml"/>
  <Override PartName="/xl/charts/chart22.xml" ContentType="application/vnd.openxmlformats-officedocument.drawingml.chart+xml"/>
  <Override PartName="/xl/drawings/drawing24.xml" ContentType="application/vnd.openxmlformats-officedocument.drawingml.chartshapes+xml"/>
  <Override PartName="/xl/charts/chart23.xml" ContentType="application/vnd.openxmlformats-officedocument.drawingml.chart+xml"/>
  <Override PartName="/xl/drawings/drawing25.xml" ContentType="application/vnd.openxmlformats-officedocument.drawingml.chartshapes+xml"/>
  <Override PartName="/xl/charts/chart24.xml" ContentType="application/vnd.openxmlformats-officedocument.drawingml.chart+xml"/>
  <Override PartName="/xl/drawings/drawing26.xml" ContentType="application/vnd.openxmlformats-officedocument.drawingml.chartshapes+xml"/>
  <Override PartName="/xl/charts/chart25.xml" ContentType="application/vnd.openxmlformats-officedocument.drawingml.chart+xml"/>
  <Override PartName="/xl/drawings/drawing27.xml" ContentType="application/vnd.openxmlformats-officedocument.drawingml.chartshapes+xml"/>
  <Override PartName="/xl/charts/chart26.xml" ContentType="application/vnd.openxmlformats-officedocument.drawingml.chart+xml"/>
  <Override PartName="/xl/drawings/drawing28.xml" ContentType="application/vnd.openxmlformats-officedocument.drawingml.chartshapes+xml"/>
  <Override PartName="/xl/charts/chart27.xml" ContentType="application/vnd.openxmlformats-officedocument.drawingml.chart+xml"/>
  <Override PartName="/xl/drawings/drawing29.xml" ContentType="application/vnd.openxmlformats-officedocument.drawingml.chartshapes+xml"/>
  <Override PartName="/xl/charts/chart28.xml" ContentType="application/vnd.openxmlformats-officedocument.drawingml.chart+xml"/>
  <Override PartName="/xl/drawings/drawing30.xml" ContentType="application/vnd.openxmlformats-officedocument.drawingml.chartshapes+xml"/>
  <Override PartName="/xl/charts/chart29.xml" ContentType="application/vnd.openxmlformats-officedocument.drawingml.chart+xml"/>
  <Override PartName="/xl/drawings/drawing31.xml" ContentType="application/vnd.openxmlformats-officedocument.drawingml.chartshapes+xml"/>
  <Override PartName="/xl/charts/chart30.xml" ContentType="application/vnd.openxmlformats-officedocument.drawingml.chart+xml"/>
  <Override PartName="/xl/drawings/drawing32.xml" ContentType="application/vnd.openxmlformats-officedocument.drawingml.chartshapes+xml"/>
  <Override PartName="/xl/charts/chart31.xml" ContentType="application/vnd.openxmlformats-officedocument.drawingml.chart+xml"/>
  <Override PartName="/xl/drawings/drawing33.xml" ContentType="application/vnd.openxmlformats-officedocument.drawingml.chartshapes+xml"/>
  <Override PartName="/xl/charts/chart32.xml" ContentType="application/vnd.openxmlformats-officedocument.drawingml.chart+xml"/>
  <Override PartName="/xl/drawings/drawing34.xml" ContentType="application/vnd.openxmlformats-officedocument.drawingml.chartshapes+xml"/>
  <Override PartName="/xl/charts/chart33.xml" ContentType="application/vnd.openxmlformats-officedocument.drawingml.chart+xml"/>
  <Override PartName="/xl/drawings/drawing35.xml" ContentType="application/vnd.openxmlformats-officedocument.drawingml.chartshapes+xml"/>
  <Override PartName="/xl/charts/chart34.xml" ContentType="application/vnd.openxmlformats-officedocument.drawingml.chart+xml"/>
  <Override PartName="/xl/drawings/drawing36.xml" ContentType="application/vnd.openxmlformats-officedocument.drawingml.chartshapes+xml"/>
  <Override PartName="/xl/charts/chart35.xml" ContentType="application/vnd.openxmlformats-officedocument.drawingml.chart+xml"/>
  <Override PartName="/xl/drawings/drawing37.xml" ContentType="application/vnd.openxmlformats-officedocument.drawingml.chartshapes+xml"/>
  <Override PartName="/xl/charts/chart36.xml" ContentType="application/vnd.openxmlformats-officedocument.drawingml.chart+xml"/>
  <Override PartName="/xl/drawings/drawing3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chiv\2021\MŠMT\"/>
    </mc:Choice>
  </mc:AlternateContent>
  <xr:revisionPtr revIDLastSave="0" documentId="13_ncr:1_{A826FD54-299A-4F2B-8AD5-529BA690A602}" xr6:coauthVersionLast="36" xr6:coauthVersionMax="36" xr10:uidLastSave="{00000000-0000-0000-0000-000000000000}"/>
  <bookViews>
    <workbookView xWindow="0" yWindow="0" windowWidth="19005" windowHeight="9060" activeTab="5" xr2:uid="{00000000-000D-0000-FFFF-FFFF00000000}"/>
  </bookViews>
  <sheets>
    <sheet name="Obsah" sheetId="1" r:id="rId1"/>
    <sheet name="vš_vše CZ" sheetId="2" r:id="rId2"/>
    <sheet name="vš_druh studia " sheetId="3" r:id="rId3"/>
    <sheet name="vš_programy" sheetId="4" r:id="rId4"/>
    <sheet name="vš_věk x dfst" sheetId="5" r:id="rId5"/>
    <sheet name="vš_věk" sheetId="6" r:id="rId6"/>
    <sheet name="vš_sex" sheetId="7" r:id="rId7"/>
    <sheet name="vš_fakulty_tisk" sheetId="8" r:id="rId8"/>
    <sheet name="List1" sheetId="9" r:id="rId9"/>
  </sheets>
  <calcPr calcId="191029"/>
</workbook>
</file>

<file path=xl/calcChain.xml><?xml version="1.0" encoding="utf-8"?>
<calcChain xmlns="http://schemas.openxmlformats.org/spreadsheetml/2006/main">
  <c r="CI249" i="8" l="1"/>
  <c r="CH249" i="8"/>
  <c r="CI248" i="8"/>
  <c r="CH248" i="8"/>
  <c r="CI247" i="8"/>
  <c r="CH247" i="8"/>
  <c r="CI246" i="8"/>
  <c r="CH246" i="8"/>
  <c r="CI245" i="8"/>
  <c r="CH245" i="8"/>
  <c r="CI244" i="8"/>
  <c r="CH244" i="8"/>
  <c r="CI242" i="8"/>
  <c r="CH242" i="8"/>
  <c r="CI241" i="8"/>
  <c r="CH241" i="8"/>
  <c r="CI239" i="8"/>
  <c r="CH239" i="8"/>
  <c r="CI237" i="8"/>
  <c r="CH237" i="8"/>
  <c r="CI235" i="8"/>
  <c r="CH235" i="8"/>
  <c r="CI234" i="8"/>
  <c r="CH234" i="8"/>
  <c r="CI233" i="8"/>
  <c r="CH233" i="8"/>
  <c r="CI232" i="8"/>
  <c r="CH232" i="8"/>
  <c r="CI230" i="8"/>
  <c r="CH230" i="8"/>
  <c r="CI229" i="8"/>
  <c r="CH229" i="8"/>
  <c r="CI227" i="8"/>
  <c r="CH227" i="8"/>
  <c r="CI226" i="8"/>
  <c r="CH226" i="8"/>
  <c r="CI224" i="8"/>
  <c r="CH224" i="8"/>
  <c r="CI223" i="8"/>
  <c r="CH223" i="8"/>
  <c r="CI219" i="8"/>
  <c r="CH219" i="8"/>
  <c r="CI218" i="8"/>
  <c r="CH218" i="8"/>
  <c r="CI217" i="8"/>
  <c r="CH217" i="8"/>
  <c r="CI216" i="8"/>
  <c r="CH216" i="8"/>
  <c r="CI215" i="8"/>
  <c r="CH215" i="8"/>
  <c r="CI212" i="8"/>
  <c r="CH212" i="8"/>
  <c r="CI208" i="8"/>
  <c r="CH208" i="8"/>
  <c r="CI206" i="8"/>
  <c r="CH206" i="8"/>
  <c r="CI196" i="8"/>
  <c r="CH196" i="8"/>
  <c r="CI194" i="8"/>
  <c r="CH194" i="8"/>
  <c r="CI193" i="8"/>
  <c r="CH193" i="8"/>
  <c r="CI192" i="8"/>
  <c r="CH192" i="8"/>
  <c r="CI191" i="8"/>
  <c r="CH191" i="8"/>
  <c r="CI190" i="8"/>
  <c r="CH190" i="8"/>
  <c r="CI189" i="8"/>
  <c r="CH189" i="8"/>
  <c r="CI188" i="8"/>
  <c r="CH188" i="8"/>
  <c r="CI187" i="8"/>
  <c r="CH187" i="8"/>
  <c r="CI186" i="8"/>
  <c r="CH186" i="8"/>
  <c r="CI185" i="8"/>
  <c r="CH185" i="8"/>
  <c r="CI184" i="8"/>
  <c r="CH184" i="8"/>
  <c r="CI183" i="8"/>
  <c r="CH183" i="8"/>
  <c r="CI182" i="8"/>
  <c r="CH182" i="8"/>
  <c r="CI181" i="8"/>
  <c r="CH181" i="8"/>
  <c r="CI180" i="8"/>
  <c r="CH180" i="8"/>
  <c r="CI179" i="8"/>
  <c r="CH179" i="8"/>
  <c r="CI178" i="8"/>
  <c r="CH178" i="8"/>
  <c r="CI177" i="8"/>
  <c r="CH177" i="8"/>
  <c r="CI176" i="8"/>
  <c r="CH176" i="8"/>
  <c r="CI175" i="8"/>
  <c r="CH175" i="8"/>
  <c r="CI173" i="8"/>
  <c r="CH173" i="8"/>
  <c r="CI172" i="8"/>
  <c r="CH172" i="8"/>
  <c r="CI171" i="8"/>
  <c r="CH171" i="8"/>
  <c r="CI170" i="8"/>
  <c r="CH170" i="8"/>
  <c r="CI169" i="8"/>
  <c r="CH169" i="8"/>
  <c r="CI168" i="8"/>
  <c r="CH168" i="8"/>
  <c r="CI167" i="8"/>
  <c r="CH167" i="8"/>
  <c r="CI166" i="8"/>
  <c r="CH166" i="8"/>
  <c r="CI165" i="8"/>
  <c r="CH165" i="8"/>
  <c r="CI164" i="8"/>
  <c r="CH164" i="8"/>
  <c r="CI163" i="8"/>
  <c r="CH163" i="8"/>
  <c r="CI162" i="8"/>
  <c r="CH162" i="8"/>
  <c r="CI161" i="8"/>
  <c r="CH161" i="8"/>
  <c r="CI160" i="8"/>
  <c r="CH160" i="8"/>
  <c r="CI158" i="8"/>
  <c r="CH158" i="8"/>
  <c r="CI157" i="8"/>
  <c r="CH157" i="8"/>
  <c r="CI156" i="8"/>
  <c r="CH156" i="8"/>
  <c r="CI155" i="8"/>
  <c r="CH155" i="8"/>
  <c r="CI154" i="8"/>
  <c r="CH154" i="8"/>
  <c r="CI153" i="8"/>
  <c r="CH153" i="8"/>
  <c r="CI152" i="8"/>
  <c r="CH152" i="8"/>
  <c r="CI150" i="8"/>
  <c r="CH150" i="8"/>
  <c r="CI149" i="8"/>
  <c r="CH149" i="8"/>
  <c r="CI148" i="8"/>
  <c r="CH148" i="8"/>
  <c r="CI147" i="8"/>
  <c r="CH147" i="8"/>
  <c r="CI146" i="8"/>
  <c r="CH146" i="8"/>
  <c r="CI145" i="8"/>
  <c r="CH145" i="8"/>
  <c r="CI144" i="8"/>
  <c r="CH144" i="8"/>
  <c r="CI143" i="8"/>
  <c r="CH143" i="8"/>
  <c r="CI142" i="8"/>
  <c r="CH142" i="8"/>
  <c r="CI139" i="8"/>
  <c r="CH139" i="8"/>
  <c r="CI138" i="8"/>
  <c r="CH138" i="8"/>
  <c r="CI137" i="8"/>
  <c r="CH137" i="8"/>
  <c r="CI136" i="8"/>
  <c r="CH136" i="8"/>
  <c r="CI135" i="8"/>
  <c r="CH135" i="8"/>
  <c r="CI134" i="8"/>
  <c r="CH134" i="8"/>
  <c r="CI133" i="8"/>
  <c r="CH133" i="8"/>
  <c r="CI132" i="8"/>
  <c r="CH132" i="8"/>
  <c r="CI131" i="8"/>
  <c r="CH131" i="8"/>
  <c r="CI129" i="8"/>
  <c r="CH129" i="8"/>
  <c r="CI128" i="8"/>
  <c r="CH128" i="8"/>
  <c r="CI127" i="8"/>
  <c r="CH127" i="8"/>
  <c r="CI126" i="8"/>
  <c r="CH126" i="8"/>
  <c r="CI125" i="8"/>
  <c r="CH125" i="8"/>
  <c r="CI124" i="8"/>
  <c r="CH124" i="8"/>
  <c r="CI123" i="8"/>
  <c r="CH123" i="8"/>
  <c r="CI122" i="8"/>
  <c r="CH122" i="8"/>
  <c r="CI120" i="8"/>
  <c r="CH120" i="8"/>
  <c r="CI119" i="8"/>
  <c r="CH119" i="8"/>
  <c r="CI118" i="8"/>
  <c r="CH118" i="8"/>
  <c r="CI117" i="8"/>
  <c r="CH117" i="8"/>
  <c r="CI116" i="8"/>
  <c r="CH116" i="8"/>
  <c r="CI115" i="8"/>
  <c r="CH115" i="8"/>
  <c r="CI114" i="8"/>
  <c r="CH114" i="8"/>
  <c r="CI113" i="8"/>
  <c r="CH113" i="8"/>
  <c r="CI111" i="8"/>
  <c r="CH111" i="8"/>
  <c r="CI110" i="8"/>
  <c r="CH110" i="8"/>
  <c r="CI109" i="8"/>
  <c r="CH109" i="8"/>
  <c r="CI108" i="8"/>
  <c r="CH108" i="8"/>
  <c r="CI107" i="8"/>
  <c r="CH107" i="8"/>
  <c r="CI106" i="8"/>
  <c r="CH106" i="8"/>
  <c r="CI105" i="8"/>
  <c r="CH105" i="8"/>
  <c r="CI104" i="8"/>
  <c r="CH104" i="8"/>
  <c r="CI103" i="8"/>
  <c r="CH103" i="8"/>
  <c r="CI102" i="8"/>
  <c r="CH102" i="8"/>
  <c r="CI100" i="8"/>
  <c r="CH100" i="8"/>
  <c r="CI99" i="8"/>
  <c r="CH99" i="8"/>
  <c r="CI98" i="8"/>
  <c r="CH98" i="8"/>
  <c r="CI97" i="8"/>
  <c r="CH97" i="8"/>
  <c r="CI96" i="8"/>
  <c r="CH96" i="8"/>
  <c r="CI95" i="8"/>
  <c r="CH95" i="8"/>
  <c r="CI94" i="8"/>
  <c r="CH94" i="8"/>
  <c r="CI93" i="8"/>
  <c r="CH93" i="8"/>
  <c r="CI92" i="8"/>
  <c r="CH92" i="8"/>
  <c r="CI91" i="8"/>
  <c r="CH91" i="8"/>
  <c r="CI90" i="8"/>
  <c r="CH90" i="8"/>
  <c r="CI89" i="8"/>
  <c r="CH89" i="8"/>
  <c r="CI88" i="8"/>
  <c r="CH88" i="8"/>
  <c r="CI87" i="8"/>
  <c r="CH87" i="8"/>
  <c r="CI86" i="8"/>
  <c r="CH86" i="8"/>
  <c r="CI85" i="8"/>
  <c r="CH85" i="8"/>
  <c r="CI84" i="8"/>
  <c r="CH84" i="8"/>
  <c r="CI83" i="8"/>
  <c r="CH83" i="8"/>
  <c r="CI82" i="8"/>
  <c r="CH82" i="8"/>
  <c r="CI81" i="8"/>
  <c r="CH81" i="8"/>
  <c r="CI79" i="8"/>
  <c r="CH79" i="8"/>
  <c r="CI78" i="8"/>
  <c r="CH78" i="8"/>
  <c r="CI77" i="8"/>
  <c r="CH77" i="8"/>
  <c r="CI76" i="8"/>
  <c r="CH76" i="8"/>
  <c r="CI75" i="8"/>
  <c r="CH75" i="8"/>
  <c r="CI73" i="8"/>
  <c r="CH73" i="8"/>
  <c r="CI72" i="8"/>
  <c r="CH72" i="8"/>
  <c r="CI71" i="8"/>
  <c r="CH71" i="8"/>
  <c r="CI70" i="8"/>
  <c r="CH70" i="8"/>
  <c r="CI69" i="8"/>
  <c r="CH69" i="8"/>
  <c r="CI68" i="8"/>
  <c r="CH68" i="8"/>
  <c r="CI67" i="8"/>
  <c r="CH67" i="8"/>
  <c r="CI66" i="8"/>
  <c r="CH66" i="8"/>
  <c r="CI65" i="8"/>
  <c r="CH65" i="8"/>
  <c r="CI64" i="8"/>
  <c r="CH64" i="8"/>
  <c r="CI63" i="8"/>
  <c r="CH63" i="8"/>
  <c r="CI62" i="8"/>
  <c r="CH62" i="8"/>
  <c r="CI61" i="8"/>
  <c r="CH61" i="8"/>
  <c r="CI60" i="8"/>
  <c r="CH60" i="8"/>
  <c r="CI59" i="8"/>
  <c r="CH59" i="8"/>
  <c r="CI58" i="8"/>
  <c r="CH58" i="8"/>
  <c r="CI57" i="8"/>
  <c r="CH57" i="8"/>
  <c r="CI56" i="8"/>
  <c r="CH56" i="8"/>
  <c r="CI55" i="8"/>
  <c r="CH55" i="8"/>
  <c r="CI54" i="8"/>
  <c r="CH54" i="8"/>
  <c r="CI53" i="8"/>
  <c r="CH53" i="8"/>
  <c r="CI52" i="8"/>
  <c r="CH52" i="8"/>
  <c r="CI51" i="8"/>
  <c r="CH51" i="8"/>
  <c r="CI50" i="8"/>
  <c r="CH50" i="8"/>
  <c r="CI49" i="8"/>
  <c r="CH49" i="8"/>
  <c r="CI48" i="8"/>
  <c r="CH48" i="8"/>
  <c r="CI47" i="8"/>
  <c r="CH47" i="8"/>
  <c r="CI46" i="8"/>
  <c r="CH46" i="8"/>
  <c r="CI45" i="8"/>
  <c r="CH45" i="8"/>
  <c r="CI44" i="8"/>
  <c r="CH44" i="8"/>
  <c r="CI42" i="8"/>
  <c r="CH42" i="8"/>
  <c r="CI41" i="8"/>
  <c r="CH41" i="8"/>
  <c r="CI40" i="8"/>
  <c r="CH40" i="8"/>
  <c r="CI39" i="8"/>
  <c r="CH39" i="8"/>
  <c r="CI38" i="8"/>
  <c r="CH38" i="8"/>
  <c r="CI37" i="8"/>
  <c r="CH37" i="8"/>
  <c r="CI36" i="8"/>
  <c r="CH36" i="8"/>
  <c r="CI35" i="8"/>
  <c r="CH35" i="8"/>
  <c r="CI34" i="8"/>
  <c r="CH34" i="8"/>
  <c r="CI32" i="8"/>
  <c r="CH32" i="8"/>
  <c r="CI31" i="8"/>
  <c r="CH31" i="8"/>
  <c r="CI30" i="8"/>
  <c r="CH30" i="8"/>
  <c r="CI29" i="8"/>
  <c r="CH29" i="8"/>
  <c r="CI28" i="8"/>
  <c r="CH28" i="8"/>
  <c r="CI27" i="8"/>
  <c r="CH27" i="8"/>
  <c r="CI26" i="8"/>
  <c r="CH26" i="8"/>
  <c r="CI25" i="8"/>
  <c r="CH25" i="8"/>
  <c r="CI24" i="8"/>
  <c r="CH24" i="8"/>
  <c r="CI23" i="8"/>
  <c r="CH23" i="8"/>
  <c r="CI22" i="8"/>
  <c r="CH22" i="8"/>
  <c r="CI21" i="8"/>
  <c r="CH21" i="8"/>
  <c r="CI20" i="8"/>
  <c r="CH20" i="8"/>
  <c r="CI19" i="8"/>
  <c r="CH19" i="8"/>
  <c r="CI18" i="8"/>
  <c r="CH18" i="8"/>
  <c r="CI17" i="8"/>
  <c r="CH17" i="8"/>
  <c r="CI16" i="8"/>
  <c r="CH16" i="8"/>
  <c r="CI15" i="8"/>
  <c r="CH15" i="8"/>
  <c r="CI14" i="8"/>
  <c r="CH14" i="8"/>
  <c r="CI13" i="8"/>
  <c r="CH13" i="8"/>
  <c r="CI12" i="8"/>
  <c r="CH12" i="8"/>
  <c r="CI11" i="8"/>
  <c r="CH11" i="8"/>
  <c r="CI10" i="8"/>
  <c r="CH10" i="8"/>
  <c r="CI9" i="8"/>
  <c r="CH9" i="8"/>
  <c r="CI8" i="8"/>
  <c r="CH8" i="8"/>
  <c r="CI7" i="8"/>
  <c r="CH7" i="8"/>
  <c r="CI6" i="8"/>
  <c r="CH6" i="8"/>
  <c r="CI5" i="8"/>
  <c r="CH5" i="8"/>
  <c r="AO72" i="7"/>
  <c r="AO71" i="7"/>
  <c r="O69" i="7"/>
  <c r="N69" i="7"/>
  <c r="M69" i="7"/>
  <c r="O68" i="7"/>
  <c r="N68" i="7"/>
  <c r="M68" i="7"/>
  <c r="J69" i="7"/>
  <c r="J68" i="7"/>
  <c r="G69" i="7"/>
  <c r="G68" i="7"/>
  <c r="E69" i="7"/>
  <c r="E68" i="7"/>
  <c r="AN31" i="6"/>
  <c r="AO31" i="6"/>
  <c r="AP31" i="6"/>
  <c r="AQ31" i="6"/>
  <c r="AN32" i="6"/>
  <c r="AO32" i="6"/>
  <c r="AP32" i="6"/>
  <c r="AQ32" i="6"/>
  <c r="AN33" i="6"/>
  <c r="AO33" i="6"/>
  <c r="AP33" i="6"/>
  <c r="AQ33" i="6"/>
  <c r="AN34" i="6"/>
  <c r="AO34" i="6"/>
  <c r="AP34" i="6"/>
  <c r="AQ34" i="6"/>
  <c r="AN35" i="6"/>
  <c r="AO35" i="6"/>
  <c r="AP35" i="6"/>
  <c r="AQ35" i="6"/>
  <c r="AN36" i="6"/>
  <c r="AO36" i="6"/>
  <c r="AP36" i="6"/>
  <c r="AQ36" i="6"/>
  <c r="AN37" i="6"/>
  <c r="AO37" i="6"/>
  <c r="AP37" i="6"/>
  <c r="AQ37" i="6"/>
  <c r="AN38" i="6"/>
  <c r="AO38" i="6"/>
  <c r="AP38" i="6"/>
  <c r="AQ38" i="6"/>
  <c r="W17" i="6"/>
  <c r="V17" i="6"/>
  <c r="W16" i="6"/>
  <c r="W15" i="6"/>
  <c r="W14" i="6"/>
  <c r="W13" i="6"/>
  <c r="W12" i="6"/>
  <c r="W11" i="6"/>
  <c r="W10" i="6"/>
  <c r="W9" i="6"/>
  <c r="W8" i="6"/>
  <c r="W7" i="6"/>
  <c r="W6" i="6"/>
  <c r="W5" i="6"/>
  <c r="W4" i="6"/>
  <c r="N487" i="3"/>
  <c r="M487" i="3"/>
  <c r="N486" i="3"/>
  <c r="M486" i="3"/>
  <c r="N484" i="3"/>
  <c r="M484" i="3"/>
  <c r="N483" i="3"/>
  <c r="M483" i="3"/>
  <c r="N482" i="3"/>
  <c r="M482" i="3"/>
  <c r="J487" i="3"/>
  <c r="I487" i="3"/>
  <c r="J486" i="3"/>
  <c r="I486" i="3"/>
  <c r="J484" i="3"/>
  <c r="I484" i="3"/>
  <c r="J483" i="3"/>
  <c r="I483" i="3"/>
  <c r="J482" i="3"/>
  <c r="I482" i="3"/>
  <c r="F487" i="3"/>
  <c r="F486" i="3"/>
  <c r="F484" i="3"/>
  <c r="F483" i="3"/>
  <c r="F482" i="3"/>
  <c r="N326" i="3"/>
  <c r="M326" i="3"/>
  <c r="N325" i="3"/>
  <c r="M325" i="3"/>
  <c r="N324" i="3"/>
  <c r="M324" i="3"/>
  <c r="N323" i="3"/>
  <c r="M323" i="3"/>
  <c r="N322" i="3"/>
  <c r="M322" i="3"/>
  <c r="N321" i="3"/>
  <c r="M321" i="3"/>
  <c r="N320" i="3"/>
  <c r="M320" i="3"/>
  <c r="J326" i="3"/>
  <c r="I326" i="3"/>
  <c r="J325" i="3"/>
  <c r="I325" i="3"/>
  <c r="J324" i="3"/>
  <c r="I324" i="3"/>
  <c r="J323" i="3"/>
  <c r="I323" i="3"/>
  <c r="J322" i="3"/>
  <c r="I322" i="3"/>
  <c r="J321" i="3"/>
  <c r="I321" i="3"/>
  <c r="J320" i="3"/>
  <c r="I320" i="3"/>
  <c r="F326" i="3"/>
  <c r="F325" i="3"/>
  <c r="F324" i="3"/>
  <c r="F323" i="3"/>
  <c r="F322" i="3"/>
  <c r="F321" i="3"/>
  <c r="F320" i="3"/>
  <c r="R88" i="2"/>
  <c r="C115" i="2"/>
  <c r="N163" i="3"/>
  <c r="M163" i="3"/>
  <c r="N162" i="3"/>
  <c r="M162" i="3"/>
  <c r="N161" i="3"/>
  <c r="M161" i="3"/>
  <c r="N160" i="3"/>
  <c r="M160" i="3"/>
  <c r="N159" i="3"/>
  <c r="M159" i="3"/>
  <c r="N158" i="3"/>
  <c r="M158" i="3"/>
  <c r="N157" i="3"/>
  <c r="M157" i="3"/>
  <c r="J163" i="3"/>
  <c r="I163" i="3"/>
  <c r="J162" i="3"/>
  <c r="I162" i="3"/>
  <c r="J161" i="3"/>
  <c r="I161" i="3"/>
  <c r="J160" i="3"/>
  <c r="I160" i="3"/>
  <c r="J159" i="3"/>
  <c r="I159" i="3"/>
  <c r="J158" i="3"/>
  <c r="I158" i="3"/>
  <c r="J157" i="3"/>
  <c r="I157" i="3"/>
  <c r="F163" i="3"/>
  <c r="F162" i="3"/>
  <c r="F161" i="3"/>
  <c r="F160" i="3"/>
  <c r="F159" i="3"/>
  <c r="F158" i="3"/>
  <c r="F157" i="3"/>
  <c r="Q87" i="2"/>
  <c r="R87" i="2"/>
  <c r="B114" i="2" s="1"/>
  <c r="Q88" i="2"/>
  <c r="N115" i="2" l="1"/>
  <c r="J115" i="2"/>
  <c r="F115" i="2"/>
  <c r="B115" i="2"/>
  <c r="E114" i="2"/>
  <c r="M115" i="2"/>
  <c r="I115" i="2"/>
  <c r="E115" i="2"/>
  <c r="P114" i="2"/>
  <c r="L114" i="2"/>
  <c r="H114" i="2"/>
  <c r="D114" i="2"/>
  <c r="I114" i="2"/>
  <c r="P115" i="2"/>
  <c r="L115" i="2"/>
  <c r="H115" i="2"/>
  <c r="D115" i="2"/>
  <c r="O114" i="2"/>
  <c r="K114" i="2"/>
  <c r="G114" i="2"/>
  <c r="C114" i="2"/>
  <c r="M114" i="2"/>
  <c r="O115" i="2"/>
  <c r="K115" i="2"/>
  <c r="G115" i="2"/>
  <c r="N114" i="2"/>
  <c r="J114" i="2"/>
  <c r="F114" i="2"/>
  <c r="V36" i="2"/>
  <c r="V35" i="2"/>
  <c r="CB223" i="8" l="1"/>
  <c r="CA223" i="8"/>
  <c r="BU242" i="8"/>
  <c r="BT242" i="8"/>
  <c r="BT243" i="8"/>
  <c r="CB242" i="8"/>
  <c r="CA242" i="8"/>
  <c r="CB142" i="8"/>
  <c r="CA142" i="8"/>
  <c r="CA143" i="8"/>
  <c r="CB249" i="8"/>
  <c r="CA249" i="8"/>
  <c r="CB248" i="8"/>
  <c r="CA248" i="8"/>
  <c r="CB247" i="8"/>
  <c r="CA247" i="8"/>
  <c r="CB246" i="8"/>
  <c r="CA246" i="8"/>
  <c r="CB245" i="8"/>
  <c r="CA245" i="8"/>
  <c r="CB244" i="8"/>
  <c r="CA244" i="8"/>
  <c r="CB243" i="8"/>
  <c r="CA243" i="8"/>
  <c r="CB241" i="8"/>
  <c r="CA241" i="8"/>
  <c r="CB239" i="8"/>
  <c r="CA239" i="8"/>
  <c r="CB237" i="8"/>
  <c r="CA237" i="8"/>
  <c r="CB235" i="8"/>
  <c r="CA235" i="8"/>
  <c r="CB234" i="8"/>
  <c r="CA234" i="8"/>
  <c r="CB233" i="8"/>
  <c r="CA233" i="8"/>
  <c r="CB232" i="8"/>
  <c r="CA232" i="8"/>
  <c r="CB230" i="8"/>
  <c r="CA230" i="8"/>
  <c r="CB229" i="8"/>
  <c r="CA229" i="8"/>
  <c r="CB227" i="8"/>
  <c r="CA227" i="8"/>
  <c r="CB226" i="8"/>
  <c r="CA226" i="8"/>
  <c r="CB224" i="8"/>
  <c r="CA224" i="8"/>
  <c r="CB219" i="8"/>
  <c r="CA219" i="8"/>
  <c r="CB218" i="8"/>
  <c r="CA218" i="8"/>
  <c r="CB217" i="8"/>
  <c r="CA217" i="8"/>
  <c r="CB216" i="8"/>
  <c r="CA216" i="8"/>
  <c r="CB215" i="8"/>
  <c r="CA215" i="8"/>
  <c r="CB212" i="8"/>
  <c r="CA212" i="8"/>
  <c r="CB211" i="8"/>
  <c r="CA211" i="8"/>
  <c r="CB208" i="8"/>
  <c r="CA208" i="8"/>
  <c r="CB206" i="8"/>
  <c r="CA206" i="8"/>
  <c r="CB196" i="8"/>
  <c r="CA196" i="8"/>
  <c r="CB194" i="8"/>
  <c r="CA194" i="8"/>
  <c r="CB193" i="8"/>
  <c r="CA193" i="8"/>
  <c r="CB192" i="8"/>
  <c r="CA192" i="8"/>
  <c r="CB191" i="8"/>
  <c r="CA191" i="8"/>
  <c r="CB190" i="8"/>
  <c r="CA190" i="8"/>
  <c r="CB189" i="8"/>
  <c r="CA189" i="8"/>
  <c r="CB188" i="8"/>
  <c r="CA188" i="8"/>
  <c r="CB187" i="8"/>
  <c r="CA187" i="8"/>
  <c r="CB186" i="8"/>
  <c r="CA186" i="8"/>
  <c r="CB185" i="8"/>
  <c r="CA185" i="8"/>
  <c r="CB184" i="8"/>
  <c r="CA184" i="8"/>
  <c r="CB183" i="8"/>
  <c r="CA183" i="8"/>
  <c r="CB182" i="8"/>
  <c r="CA182" i="8"/>
  <c r="CB181" i="8"/>
  <c r="CA181" i="8"/>
  <c r="CB180" i="8"/>
  <c r="CA180" i="8"/>
  <c r="CB179" i="8"/>
  <c r="CA179" i="8"/>
  <c r="CB178" i="8"/>
  <c r="CA178" i="8"/>
  <c r="CB177" i="8"/>
  <c r="CA177" i="8"/>
  <c r="CB176" i="8"/>
  <c r="CA176" i="8"/>
  <c r="CB175" i="8"/>
  <c r="CA175" i="8"/>
  <c r="CB173" i="8"/>
  <c r="CA173" i="8"/>
  <c r="CB172" i="8"/>
  <c r="CA172" i="8"/>
  <c r="CB171" i="8"/>
  <c r="CA171" i="8"/>
  <c r="CB170" i="8"/>
  <c r="CA170" i="8"/>
  <c r="CB169" i="8"/>
  <c r="CA169" i="8"/>
  <c r="CB168" i="8"/>
  <c r="CA168" i="8"/>
  <c r="CB167" i="8"/>
  <c r="CA167" i="8"/>
  <c r="CB166" i="8"/>
  <c r="CA166" i="8"/>
  <c r="CB165" i="8"/>
  <c r="CA165" i="8"/>
  <c r="CB164" i="8"/>
  <c r="CA164" i="8"/>
  <c r="CB163" i="8"/>
  <c r="CA163" i="8"/>
  <c r="CB162" i="8"/>
  <c r="CA162" i="8"/>
  <c r="CB161" i="8"/>
  <c r="CA161" i="8"/>
  <c r="CB160" i="8"/>
  <c r="CA160" i="8"/>
  <c r="CB158" i="8"/>
  <c r="CA158" i="8"/>
  <c r="CB157" i="8"/>
  <c r="CA157" i="8"/>
  <c r="CB156" i="8"/>
  <c r="CA156" i="8"/>
  <c r="CB155" i="8"/>
  <c r="CA155" i="8"/>
  <c r="CB154" i="8"/>
  <c r="CA154" i="8"/>
  <c r="CB153" i="8"/>
  <c r="CA153" i="8"/>
  <c r="CB152" i="8"/>
  <c r="CA152" i="8"/>
  <c r="CB151" i="8"/>
  <c r="CA151" i="8"/>
  <c r="CB150" i="8"/>
  <c r="CA150" i="8"/>
  <c r="CB149" i="8"/>
  <c r="CA149" i="8"/>
  <c r="CB148" i="8"/>
  <c r="CA148" i="8"/>
  <c r="CB147" i="8"/>
  <c r="CA147" i="8"/>
  <c r="CB146" i="8"/>
  <c r="CA146" i="8"/>
  <c r="CB145" i="8"/>
  <c r="CA145" i="8"/>
  <c r="CB144" i="8"/>
  <c r="CA144" i="8"/>
  <c r="CB143" i="8"/>
  <c r="CB139" i="8"/>
  <c r="CA139" i="8"/>
  <c r="CB138" i="8"/>
  <c r="CA138" i="8"/>
  <c r="CB137" i="8"/>
  <c r="CA137" i="8"/>
  <c r="CB136" i="8"/>
  <c r="CA136" i="8"/>
  <c r="CB135" i="8"/>
  <c r="CA135" i="8"/>
  <c r="CB134" i="8"/>
  <c r="CA134" i="8"/>
  <c r="CB133" i="8"/>
  <c r="CA133" i="8"/>
  <c r="CB132" i="8"/>
  <c r="CA132" i="8"/>
  <c r="CB131" i="8"/>
  <c r="CA131" i="8"/>
  <c r="CB129" i="8"/>
  <c r="CA129" i="8"/>
  <c r="CB128" i="8"/>
  <c r="CA128" i="8"/>
  <c r="CB127" i="8"/>
  <c r="CA127" i="8"/>
  <c r="CB126" i="8"/>
  <c r="CA126" i="8"/>
  <c r="CB125" i="8"/>
  <c r="CA125" i="8"/>
  <c r="CB124" i="8"/>
  <c r="CA124" i="8"/>
  <c r="CB123" i="8"/>
  <c r="CA123" i="8"/>
  <c r="CB122" i="8"/>
  <c r="CA122" i="8"/>
  <c r="CB120" i="8"/>
  <c r="CA120" i="8"/>
  <c r="CB119" i="8"/>
  <c r="CA119" i="8"/>
  <c r="CB118" i="8"/>
  <c r="CA118" i="8"/>
  <c r="CB117" i="8"/>
  <c r="CA117" i="8"/>
  <c r="CB116" i="8"/>
  <c r="CA116" i="8"/>
  <c r="CB115" i="8"/>
  <c r="CA115" i="8"/>
  <c r="CB114" i="8"/>
  <c r="CA114" i="8"/>
  <c r="CB113" i="8"/>
  <c r="CA113" i="8"/>
  <c r="CB111" i="8"/>
  <c r="CA111" i="8"/>
  <c r="CB110" i="8"/>
  <c r="CA110" i="8"/>
  <c r="CB109" i="8"/>
  <c r="CA109" i="8"/>
  <c r="CB108" i="8"/>
  <c r="CA108" i="8"/>
  <c r="CB107" i="8"/>
  <c r="CA107" i="8"/>
  <c r="CB106" i="8"/>
  <c r="CA106" i="8"/>
  <c r="CB105" i="8"/>
  <c r="CA105" i="8"/>
  <c r="CB104" i="8"/>
  <c r="CA104" i="8"/>
  <c r="CB103" i="8"/>
  <c r="CA103" i="8"/>
  <c r="CB102" i="8"/>
  <c r="CA102" i="8"/>
  <c r="CB100" i="8"/>
  <c r="CA100" i="8"/>
  <c r="CB99" i="8"/>
  <c r="CA99" i="8"/>
  <c r="CB98" i="8"/>
  <c r="CA98" i="8"/>
  <c r="CB97" i="8"/>
  <c r="CA97" i="8"/>
  <c r="CB96" i="8"/>
  <c r="CA96" i="8"/>
  <c r="CB95" i="8"/>
  <c r="CA95" i="8"/>
  <c r="CB94" i="8"/>
  <c r="CA94" i="8"/>
  <c r="CB93" i="8"/>
  <c r="CA93" i="8"/>
  <c r="CB92" i="8"/>
  <c r="CA92" i="8"/>
  <c r="CB91" i="8"/>
  <c r="CA91" i="8"/>
  <c r="CB90" i="8"/>
  <c r="CA90" i="8"/>
  <c r="CB89" i="8"/>
  <c r="CA89" i="8"/>
  <c r="CB88" i="8"/>
  <c r="CA88" i="8"/>
  <c r="CB87" i="8"/>
  <c r="CA87" i="8"/>
  <c r="CB86" i="8"/>
  <c r="CA86" i="8"/>
  <c r="CB85" i="8"/>
  <c r="CA85" i="8"/>
  <c r="CB84" i="8"/>
  <c r="CA84" i="8"/>
  <c r="CB83" i="8"/>
  <c r="CA83" i="8"/>
  <c r="CB82" i="8"/>
  <c r="CA82" i="8"/>
  <c r="CB81" i="8"/>
  <c r="CA81" i="8"/>
  <c r="CB79" i="8"/>
  <c r="CA79" i="8"/>
  <c r="CB78" i="8"/>
  <c r="CA78" i="8"/>
  <c r="CB77" i="8"/>
  <c r="CA77" i="8"/>
  <c r="CB76" i="8"/>
  <c r="CA76" i="8"/>
  <c r="CB75" i="8"/>
  <c r="CA75" i="8"/>
  <c r="CB73" i="8"/>
  <c r="CA73" i="8"/>
  <c r="CB72" i="8"/>
  <c r="CA72" i="8"/>
  <c r="CB71" i="8"/>
  <c r="CA71" i="8"/>
  <c r="CB70" i="8"/>
  <c r="CA70" i="8"/>
  <c r="CB69" i="8"/>
  <c r="CA69" i="8"/>
  <c r="CB68" i="8"/>
  <c r="CA68" i="8"/>
  <c r="CB67" i="8"/>
  <c r="CA67" i="8"/>
  <c r="CB66" i="8"/>
  <c r="CA66" i="8"/>
  <c r="CB65" i="8"/>
  <c r="CA65" i="8"/>
  <c r="CB64" i="8"/>
  <c r="CA64" i="8"/>
  <c r="CB63" i="8"/>
  <c r="CA63" i="8"/>
  <c r="CB62" i="8"/>
  <c r="CA62" i="8"/>
  <c r="CB61" i="8"/>
  <c r="CA61" i="8"/>
  <c r="CB60" i="8"/>
  <c r="CA60" i="8"/>
  <c r="CB59" i="8"/>
  <c r="CA59" i="8"/>
  <c r="CB58" i="8"/>
  <c r="CA58" i="8"/>
  <c r="CB57" i="8"/>
  <c r="CA57" i="8"/>
  <c r="CB56" i="8"/>
  <c r="CA56" i="8"/>
  <c r="CB55" i="8"/>
  <c r="CA55" i="8"/>
  <c r="CB54" i="8"/>
  <c r="CA54" i="8"/>
  <c r="CB53" i="8"/>
  <c r="CA53" i="8"/>
  <c r="CB52" i="8"/>
  <c r="CA52" i="8"/>
  <c r="CB51" i="8"/>
  <c r="CA51" i="8"/>
  <c r="CB50" i="8"/>
  <c r="CA50" i="8"/>
  <c r="CB49" i="8"/>
  <c r="CA49" i="8"/>
  <c r="CB48" i="8"/>
  <c r="CA48" i="8"/>
  <c r="CB47" i="8"/>
  <c r="CA47" i="8"/>
  <c r="CB46" i="8"/>
  <c r="CA46" i="8"/>
  <c r="CB45" i="8"/>
  <c r="CA45" i="8"/>
  <c r="CB44" i="8"/>
  <c r="CA44" i="8"/>
  <c r="CB42" i="8"/>
  <c r="CA42" i="8"/>
  <c r="CB41" i="8"/>
  <c r="CA41" i="8"/>
  <c r="CB40" i="8"/>
  <c r="CA40" i="8"/>
  <c r="CB39" i="8"/>
  <c r="CA39" i="8"/>
  <c r="CB38" i="8"/>
  <c r="CA38" i="8"/>
  <c r="CB37" i="8"/>
  <c r="CA37" i="8"/>
  <c r="CB36" i="8"/>
  <c r="CA36" i="8"/>
  <c r="CB35" i="8"/>
  <c r="CA35" i="8"/>
  <c r="CB34" i="8"/>
  <c r="CA34" i="8"/>
  <c r="CB32" i="8"/>
  <c r="CA32" i="8"/>
  <c r="CB31" i="8"/>
  <c r="CA31" i="8"/>
  <c r="CB30" i="8"/>
  <c r="CA30" i="8"/>
  <c r="CB29" i="8"/>
  <c r="CA29" i="8"/>
  <c r="CB28" i="8"/>
  <c r="CA28" i="8"/>
  <c r="CB27" i="8"/>
  <c r="CA27" i="8"/>
  <c r="CB26" i="8"/>
  <c r="CA26" i="8"/>
  <c r="CB25" i="8"/>
  <c r="CA25" i="8"/>
  <c r="CB24" i="8"/>
  <c r="CA24" i="8"/>
  <c r="CB23" i="8"/>
  <c r="CA23" i="8"/>
  <c r="CB22" i="8"/>
  <c r="CA22" i="8"/>
  <c r="CB21" i="8"/>
  <c r="CA21" i="8"/>
  <c r="CB20" i="8"/>
  <c r="CA20" i="8"/>
  <c r="CB19" i="8"/>
  <c r="CA19" i="8"/>
  <c r="CB18" i="8"/>
  <c r="CA18" i="8"/>
  <c r="CB17" i="8"/>
  <c r="CA17" i="8"/>
  <c r="CB16" i="8"/>
  <c r="CA16" i="8"/>
  <c r="CB15" i="8"/>
  <c r="CA15" i="8"/>
  <c r="CB14" i="8"/>
  <c r="CA14" i="8"/>
  <c r="CB13" i="8"/>
  <c r="CA13" i="8"/>
  <c r="CB12" i="8"/>
  <c r="CA12" i="8"/>
  <c r="CB11" i="8"/>
  <c r="CA11" i="8"/>
  <c r="CB10" i="8"/>
  <c r="CA10" i="8"/>
  <c r="CB9" i="8"/>
  <c r="CA9" i="8"/>
  <c r="CB8" i="8"/>
  <c r="CA8" i="8"/>
  <c r="CB7" i="8"/>
  <c r="CA7" i="8"/>
  <c r="CB6" i="8"/>
  <c r="CA6" i="8"/>
  <c r="CB5" i="8"/>
  <c r="CA5" i="8"/>
  <c r="AN72" i="7"/>
  <c r="AN71" i="7"/>
  <c r="O66" i="7"/>
  <c r="N66" i="7"/>
  <c r="M66" i="7"/>
  <c r="J66" i="7"/>
  <c r="G66" i="7"/>
  <c r="E66" i="7"/>
  <c r="O65" i="7"/>
  <c r="N65" i="7"/>
  <c r="M65" i="7"/>
  <c r="J65" i="7"/>
  <c r="G65" i="7"/>
  <c r="E65" i="7"/>
  <c r="V16" i="6"/>
  <c r="V15" i="6"/>
  <c r="V14" i="6"/>
  <c r="V13" i="6"/>
  <c r="V12" i="6"/>
  <c r="V11" i="6"/>
  <c r="V10" i="6"/>
  <c r="V9" i="6"/>
  <c r="V8" i="6"/>
  <c r="V7" i="6"/>
  <c r="V6" i="6"/>
  <c r="V5" i="6"/>
  <c r="V4" i="6"/>
  <c r="V31" i="6"/>
  <c r="V32" i="6"/>
  <c r="V33" i="6"/>
  <c r="V34" i="6"/>
  <c r="N479" i="3"/>
  <c r="M479" i="3"/>
  <c r="J479" i="3"/>
  <c r="I479" i="3"/>
  <c r="F479" i="3"/>
  <c r="N478" i="3"/>
  <c r="M478" i="3"/>
  <c r="J478" i="3"/>
  <c r="I478" i="3"/>
  <c r="F478" i="3"/>
  <c r="N476" i="3"/>
  <c r="M476" i="3"/>
  <c r="J476" i="3"/>
  <c r="I476" i="3"/>
  <c r="F476" i="3"/>
  <c r="N475" i="3"/>
  <c r="M475" i="3"/>
  <c r="J475" i="3"/>
  <c r="I475" i="3"/>
  <c r="F475" i="3"/>
  <c r="N474" i="3"/>
  <c r="M474" i="3"/>
  <c r="J474" i="3"/>
  <c r="I474" i="3"/>
  <c r="F474" i="3"/>
  <c r="N318" i="3"/>
  <c r="M318" i="3"/>
  <c r="J318" i="3"/>
  <c r="I318" i="3"/>
  <c r="F318" i="3"/>
  <c r="N317" i="3"/>
  <c r="M317" i="3"/>
  <c r="J317" i="3"/>
  <c r="I317" i="3"/>
  <c r="F317" i="3"/>
  <c r="N316" i="3"/>
  <c r="M316" i="3"/>
  <c r="J316" i="3"/>
  <c r="I316" i="3"/>
  <c r="F316" i="3"/>
  <c r="N315" i="3"/>
  <c r="M315" i="3"/>
  <c r="J315" i="3"/>
  <c r="I315" i="3"/>
  <c r="F315" i="3"/>
  <c r="N314" i="3"/>
  <c r="M314" i="3"/>
  <c r="J314" i="3"/>
  <c r="I314" i="3"/>
  <c r="F314" i="3"/>
  <c r="N313" i="3"/>
  <c r="M313" i="3"/>
  <c r="J313" i="3"/>
  <c r="I313" i="3"/>
  <c r="F313" i="3"/>
  <c r="N312" i="3"/>
  <c r="M312" i="3"/>
  <c r="J312" i="3"/>
  <c r="I312" i="3"/>
  <c r="F312" i="3"/>
  <c r="N155" i="3"/>
  <c r="M155" i="3"/>
  <c r="J155" i="3"/>
  <c r="I155" i="3"/>
  <c r="F155" i="3"/>
  <c r="N154" i="3"/>
  <c r="M154" i="3"/>
  <c r="J154" i="3"/>
  <c r="I154" i="3"/>
  <c r="F154" i="3"/>
  <c r="N153" i="3"/>
  <c r="M153" i="3"/>
  <c r="J153" i="3"/>
  <c r="I153" i="3"/>
  <c r="F153" i="3"/>
  <c r="N152" i="3"/>
  <c r="M152" i="3"/>
  <c r="J152" i="3"/>
  <c r="I152" i="3"/>
  <c r="F152" i="3"/>
  <c r="N151" i="3"/>
  <c r="M151" i="3"/>
  <c r="J151" i="3"/>
  <c r="I151" i="3"/>
  <c r="F151" i="3"/>
  <c r="N150" i="3"/>
  <c r="M150" i="3"/>
  <c r="J150" i="3"/>
  <c r="I150" i="3"/>
  <c r="F150" i="3"/>
  <c r="N149" i="3"/>
  <c r="M149" i="3"/>
  <c r="J149" i="3"/>
  <c r="I149" i="3"/>
  <c r="F149" i="3"/>
  <c r="Q86" i="2"/>
  <c r="R86" i="2"/>
  <c r="P86" i="2" s="1"/>
  <c r="P113" i="2" s="1"/>
  <c r="W36" i="2"/>
  <c r="W34" i="2" s="1"/>
  <c r="W35" i="2"/>
  <c r="W30" i="2" s="1"/>
  <c r="W31" i="2"/>
  <c r="W18" i="2"/>
  <c r="W19" i="2" s="1"/>
  <c r="W15" i="2"/>
  <c r="W16" i="2" s="1"/>
  <c r="W33" i="2" l="1"/>
  <c r="W20" i="2"/>
  <c r="I113" i="2"/>
  <c r="L113" i="2"/>
  <c r="H113" i="2"/>
  <c r="D113" i="2"/>
  <c r="E113" i="2"/>
  <c r="M113" i="2"/>
  <c r="B113" i="2"/>
  <c r="F113" i="2"/>
  <c r="J113" i="2"/>
  <c r="N113" i="2"/>
  <c r="C113" i="2"/>
  <c r="G113" i="2"/>
  <c r="K113" i="2"/>
  <c r="O113" i="2"/>
  <c r="W17" i="2"/>
  <c r="BU249" i="8"/>
  <c r="BT249" i="8"/>
  <c r="BU248" i="8"/>
  <c r="BT248" i="8"/>
  <c r="BU247" i="8"/>
  <c r="BT247" i="8"/>
  <c r="BU246" i="8"/>
  <c r="BT246" i="8"/>
  <c r="BU245" i="8"/>
  <c r="BT245" i="8"/>
  <c r="BU244" i="8"/>
  <c r="BT244" i="8"/>
  <c r="BU243" i="8"/>
  <c r="BU241" i="8"/>
  <c r="BT241" i="8"/>
  <c r="BU239" i="8"/>
  <c r="BT239" i="8"/>
  <c r="BU237" i="8"/>
  <c r="BT237" i="8"/>
  <c r="BU235" i="8"/>
  <c r="BT235" i="8"/>
  <c r="BU234" i="8"/>
  <c r="BT234" i="8"/>
  <c r="BU233" i="8"/>
  <c r="BT233" i="8"/>
  <c r="BU232" i="8"/>
  <c r="BT232" i="8"/>
  <c r="BU230" i="8"/>
  <c r="BT230" i="8"/>
  <c r="BU229" i="8"/>
  <c r="BT229" i="8"/>
  <c r="BU228" i="8"/>
  <c r="BT228" i="8"/>
  <c r="BU227" i="8"/>
  <c r="BT227" i="8"/>
  <c r="BU226" i="8"/>
  <c r="BT226" i="8"/>
  <c r="BU224" i="8"/>
  <c r="BT224" i="8"/>
  <c r="BU220" i="8"/>
  <c r="BT220" i="8"/>
  <c r="BU219" i="8"/>
  <c r="BT219" i="8"/>
  <c r="BU218" i="8"/>
  <c r="BT218" i="8"/>
  <c r="BU217" i="8"/>
  <c r="BT217" i="8"/>
  <c r="BU216" i="8"/>
  <c r="BT216" i="8"/>
  <c r="BU215" i="8"/>
  <c r="BT215" i="8"/>
  <c r="BU212" i="8"/>
  <c r="BT212" i="8"/>
  <c r="BU211" i="8"/>
  <c r="BT211" i="8"/>
  <c r="BU208" i="8"/>
  <c r="BT208" i="8"/>
  <c r="BU206" i="8"/>
  <c r="BT206" i="8"/>
  <c r="BU196" i="8"/>
  <c r="BT196" i="8"/>
  <c r="BU194" i="8"/>
  <c r="BT194" i="8"/>
  <c r="BU193" i="8"/>
  <c r="BT193" i="8"/>
  <c r="BU192" i="8"/>
  <c r="BT192" i="8"/>
  <c r="BU191" i="8"/>
  <c r="BT191" i="8"/>
  <c r="BU190" i="8"/>
  <c r="BT190" i="8"/>
  <c r="BU189" i="8"/>
  <c r="BT189" i="8"/>
  <c r="BU188" i="8"/>
  <c r="BT188" i="8"/>
  <c r="BU187" i="8"/>
  <c r="BT187" i="8"/>
  <c r="BU186" i="8"/>
  <c r="BT186" i="8"/>
  <c r="BU185" i="8"/>
  <c r="BT185" i="8"/>
  <c r="BU184" i="8"/>
  <c r="BT184" i="8"/>
  <c r="BU183" i="8"/>
  <c r="BT183" i="8"/>
  <c r="BU182" i="8"/>
  <c r="BT182" i="8"/>
  <c r="BU181" i="8"/>
  <c r="BT181" i="8"/>
  <c r="BU180" i="8"/>
  <c r="BT180" i="8"/>
  <c r="BU179" i="8"/>
  <c r="BT179" i="8"/>
  <c r="BU178" i="8"/>
  <c r="BT178" i="8"/>
  <c r="BU177" i="8"/>
  <c r="BT177" i="8"/>
  <c r="BU176" i="8"/>
  <c r="BT176" i="8"/>
  <c r="BU175" i="8"/>
  <c r="BT175" i="8"/>
  <c r="BU173" i="8"/>
  <c r="BT173" i="8"/>
  <c r="BU172" i="8"/>
  <c r="BT172" i="8"/>
  <c r="BU171" i="8"/>
  <c r="BT171" i="8"/>
  <c r="BU170" i="8"/>
  <c r="BT170" i="8"/>
  <c r="BU169" i="8"/>
  <c r="BT169" i="8"/>
  <c r="BU168" i="8"/>
  <c r="BT168" i="8"/>
  <c r="BU167" i="8"/>
  <c r="BT167" i="8"/>
  <c r="BU166" i="8"/>
  <c r="BT166" i="8"/>
  <c r="BU165" i="8"/>
  <c r="BT165" i="8"/>
  <c r="BU164" i="8"/>
  <c r="BT164" i="8"/>
  <c r="BU163" i="8"/>
  <c r="BT163" i="8"/>
  <c r="BU162" i="8"/>
  <c r="BT162" i="8"/>
  <c r="BU161" i="8"/>
  <c r="BT161" i="8"/>
  <c r="BU160" i="8"/>
  <c r="BT160" i="8"/>
  <c r="BU158" i="8"/>
  <c r="BT158" i="8"/>
  <c r="BU157" i="8"/>
  <c r="BT157" i="8"/>
  <c r="BU156" i="8"/>
  <c r="BT156" i="8"/>
  <c r="BU155" i="8"/>
  <c r="BT155" i="8"/>
  <c r="BU154" i="8"/>
  <c r="BT154" i="8"/>
  <c r="BU153" i="8"/>
  <c r="BT153" i="8"/>
  <c r="BU152" i="8"/>
  <c r="BT152" i="8"/>
  <c r="BU151" i="8"/>
  <c r="BT151" i="8"/>
  <c r="BU150" i="8"/>
  <c r="BT150" i="8"/>
  <c r="BU149" i="8"/>
  <c r="BT149" i="8"/>
  <c r="BU148" i="8"/>
  <c r="BT148" i="8"/>
  <c r="BU147" i="8"/>
  <c r="BT147" i="8"/>
  <c r="BU146" i="8"/>
  <c r="BT146" i="8"/>
  <c r="BU145" i="8"/>
  <c r="BT145" i="8"/>
  <c r="BU144" i="8"/>
  <c r="BT144" i="8"/>
  <c r="BU143" i="8"/>
  <c r="BT143" i="8"/>
  <c r="BU139" i="8"/>
  <c r="BT139" i="8"/>
  <c r="BU138" i="8"/>
  <c r="BT138" i="8"/>
  <c r="BU137" i="8"/>
  <c r="BT137" i="8"/>
  <c r="BU136" i="8"/>
  <c r="BT136" i="8"/>
  <c r="BU135" i="8"/>
  <c r="BT135" i="8"/>
  <c r="BU134" i="8"/>
  <c r="BT134" i="8"/>
  <c r="BU133" i="8"/>
  <c r="BT133" i="8"/>
  <c r="BU132" i="8"/>
  <c r="BT132" i="8"/>
  <c r="BU131" i="8"/>
  <c r="BT131" i="8"/>
  <c r="BU129" i="8"/>
  <c r="BT129" i="8"/>
  <c r="BU128" i="8"/>
  <c r="BT128" i="8"/>
  <c r="BU127" i="8"/>
  <c r="BT127" i="8"/>
  <c r="BU126" i="8"/>
  <c r="BT126" i="8"/>
  <c r="BU125" i="8"/>
  <c r="BT125" i="8"/>
  <c r="BU124" i="8"/>
  <c r="BT124" i="8"/>
  <c r="BU123" i="8"/>
  <c r="BT123" i="8"/>
  <c r="BU122" i="8"/>
  <c r="BT122" i="8"/>
  <c r="BU120" i="8"/>
  <c r="BT120" i="8"/>
  <c r="BU119" i="8"/>
  <c r="BT119" i="8"/>
  <c r="BU118" i="8"/>
  <c r="BT118" i="8"/>
  <c r="BU117" i="8"/>
  <c r="BT117" i="8"/>
  <c r="BU116" i="8"/>
  <c r="BT116" i="8"/>
  <c r="BU115" i="8"/>
  <c r="BT115" i="8"/>
  <c r="BU114" i="8"/>
  <c r="BT114" i="8"/>
  <c r="BU113" i="8"/>
  <c r="BT113" i="8"/>
  <c r="BU111" i="8"/>
  <c r="BT111" i="8"/>
  <c r="BU110" i="8"/>
  <c r="BT110" i="8"/>
  <c r="BU109" i="8"/>
  <c r="BT109" i="8"/>
  <c r="BU108" i="8"/>
  <c r="BT108" i="8"/>
  <c r="BU107" i="8"/>
  <c r="BT107" i="8"/>
  <c r="BU106" i="8"/>
  <c r="BT106" i="8"/>
  <c r="BU105" i="8"/>
  <c r="BT105" i="8"/>
  <c r="BU104" i="8"/>
  <c r="BT104" i="8"/>
  <c r="BU103" i="8"/>
  <c r="BT103" i="8"/>
  <c r="BU102" i="8"/>
  <c r="BT102" i="8"/>
  <c r="BU101" i="8"/>
  <c r="BT101" i="8"/>
  <c r="BU100" i="8"/>
  <c r="BT100" i="8"/>
  <c r="BU99" i="8"/>
  <c r="BT99" i="8"/>
  <c r="BU98" i="8"/>
  <c r="BT98" i="8"/>
  <c r="BU97" i="8"/>
  <c r="BT97" i="8"/>
  <c r="BU96" i="8"/>
  <c r="BT96" i="8"/>
  <c r="BU95" i="8"/>
  <c r="BT95" i="8"/>
  <c r="BU94" i="8"/>
  <c r="BT94" i="8"/>
  <c r="BU93" i="8"/>
  <c r="BT93" i="8"/>
  <c r="BU92" i="8"/>
  <c r="BT92" i="8"/>
  <c r="BU91" i="8"/>
  <c r="BT91" i="8"/>
  <c r="BU90" i="8"/>
  <c r="BT90" i="8"/>
  <c r="BU89" i="8"/>
  <c r="BT89" i="8"/>
  <c r="BU88" i="8"/>
  <c r="BT88" i="8"/>
  <c r="BU87" i="8"/>
  <c r="BT87" i="8"/>
  <c r="BU86" i="8"/>
  <c r="BT86" i="8"/>
  <c r="BU85" i="8"/>
  <c r="BT85" i="8"/>
  <c r="BU84" i="8"/>
  <c r="BT84" i="8"/>
  <c r="BU83" i="8"/>
  <c r="BT83" i="8"/>
  <c r="BU82" i="8"/>
  <c r="BT82" i="8"/>
  <c r="BU81" i="8"/>
  <c r="BT81" i="8"/>
  <c r="BU80" i="8"/>
  <c r="BT80" i="8"/>
  <c r="BU79" i="8"/>
  <c r="BT79" i="8"/>
  <c r="BU78" i="8"/>
  <c r="BT78" i="8"/>
  <c r="BU77" i="8"/>
  <c r="BT77" i="8"/>
  <c r="BU76" i="8"/>
  <c r="BT76" i="8"/>
  <c r="BU75" i="8"/>
  <c r="BT75" i="8"/>
  <c r="BU73" i="8"/>
  <c r="BT73" i="8"/>
  <c r="BU72" i="8"/>
  <c r="BT72" i="8"/>
  <c r="BU71" i="8"/>
  <c r="BT71" i="8"/>
  <c r="BU70" i="8"/>
  <c r="BT70" i="8"/>
  <c r="BU69" i="8"/>
  <c r="BT69" i="8"/>
  <c r="BU68" i="8"/>
  <c r="BT68" i="8"/>
  <c r="BU67" i="8"/>
  <c r="BT67" i="8"/>
  <c r="BU66" i="8"/>
  <c r="BT66" i="8"/>
  <c r="BU65" i="8"/>
  <c r="BT65" i="8"/>
  <c r="BU64" i="8"/>
  <c r="BT64" i="8"/>
  <c r="BU63" i="8"/>
  <c r="BT63" i="8"/>
  <c r="BU62" i="8"/>
  <c r="BT62" i="8"/>
  <c r="BU61" i="8"/>
  <c r="BT61" i="8"/>
  <c r="BU60" i="8"/>
  <c r="BT60" i="8"/>
  <c r="BU59" i="8"/>
  <c r="BT59" i="8"/>
  <c r="BU58" i="8"/>
  <c r="BT58" i="8"/>
  <c r="BU57" i="8"/>
  <c r="BT57" i="8"/>
  <c r="BU56" i="8"/>
  <c r="BT56" i="8"/>
  <c r="BU55" i="8"/>
  <c r="BT55" i="8"/>
  <c r="BU54" i="8"/>
  <c r="BT54" i="8"/>
  <c r="BU53" i="8"/>
  <c r="BT53" i="8"/>
  <c r="BU52" i="8"/>
  <c r="BT52" i="8"/>
  <c r="BU51" i="8"/>
  <c r="BT51" i="8"/>
  <c r="BU50" i="8"/>
  <c r="BT50" i="8"/>
  <c r="BU49" i="8"/>
  <c r="BT49" i="8"/>
  <c r="BU48" i="8"/>
  <c r="BT48" i="8"/>
  <c r="BU47" i="8"/>
  <c r="BT47" i="8"/>
  <c r="BU46" i="8"/>
  <c r="BT46" i="8"/>
  <c r="BU45" i="8"/>
  <c r="BT45" i="8"/>
  <c r="BU44" i="8"/>
  <c r="BT44" i="8"/>
  <c r="BU42" i="8"/>
  <c r="BT42" i="8"/>
  <c r="BU41" i="8"/>
  <c r="BT41" i="8"/>
  <c r="BU40" i="8"/>
  <c r="BT40" i="8"/>
  <c r="BU39" i="8"/>
  <c r="BT39" i="8"/>
  <c r="BU38" i="8"/>
  <c r="BT38" i="8"/>
  <c r="BU37" i="8"/>
  <c r="BT37" i="8"/>
  <c r="BU36" i="8"/>
  <c r="BT36" i="8"/>
  <c r="BU35" i="8"/>
  <c r="BT35" i="8"/>
  <c r="BU34" i="8"/>
  <c r="BT34" i="8"/>
  <c r="BU32" i="8"/>
  <c r="BT32" i="8"/>
  <c r="BU31" i="8"/>
  <c r="BT31" i="8"/>
  <c r="BU30" i="8"/>
  <c r="BT30" i="8"/>
  <c r="BU29" i="8"/>
  <c r="BT29" i="8"/>
  <c r="BU28" i="8"/>
  <c r="BT28" i="8"/>
  <c r="BU27" i="8"/>
  <c r="BT27" i="8"/>
  <c r="BU26" i="8"/>
  <c r="BT26" i="8"/>
  <c r="BU25" i="8"/>
  <c r="BT25" i="8"/>
  <c r="BU24" i="8"/>
  <c r="BT24" i="8"/>
  <c r="BU23" i="8"/>
  <c r="BT23" i="8"/>
  <c r="BU22" i="8"/>
  <c r="BT22" i="8"/>
  <c r="BU21" i="8"/>
  <c r="BT21" i="8"/>
  <c r="BU20" i="8"/>
  <c r="BT20" i="8"/>
  <c r="BU19" i="8"/>
  <c r="BT19" i="8"/>
  <c r="BU18" i="8"/>
  <c r="BT18" i="8"/>
  <c r="BU17" i="8"/>
  <c r="BT17" i="8"/>
  <c r="BU16" i="8"/>
  <c r="BT16" i="8"/>
  <c r="BU15" i="8"/>
  <c r="BT15" i="8"/>
  <c r="BU14" i="8"/>
  <c r="BT14" i="8"/>
  <c r="BU13" i="8"/>
  <c r="BT13" i="8"/>
  <c r="BU12" i="8"/>
  <c r="BT12" i="8"/>
  <c r="BU11" i="8"/>
  <c r="BT11" i="8"/>
  <c r="BU10" i="8"/>
  <c r="BT10" i="8"/>
  <c r="BU9" i="8"/>
  <c r="BT9" i="8"/>
  <c r="BU8" i="8"/>
  <c r="BT8" i="8"/>
  <c r="BU7" i="8"/>
  <c r="BT7" i="8"/>
  <c r="BU6" i="8"/>
  <c r="BT6" i="8"/>
  <c r="BU5" i="8"/>
  <c r="BT5" i="8"/>
  <c r="O63" i="7"/>
  <c r="N63" i="7"/>
  <c r="M63" i="7"/>
  <c r="J63" i="7"/>
  <c r="G63" i="7"/>
  <c r="E63" i="7"/>
  <c r="AM72" i="7" s="1"/>
  <c r="O62" i="7"/>
  <c r="N62" i="7"/>
  <c r="M62" i="7"/>
  <c r="J62" i="7"/>
  <c r="G62" i="7"/>
  <c r="E62" i="7"/>
  <c r="AM71" i="7" s="1"/>
  <c r="U17" i="6"/>
  <c r="U16" i="6"/>
  <c r="U15" i="6"/>
  <c r="U14" i="6"/>
  <c r="U13" i="6"/>
  <c r="U12" i="6"/>
  <c r="U11" i="6"/>
  <c r="U10" i="6"/>
  <c r="U9" i="6"/>
  <c r="U8" i="6"/>
  <c r="U7" i="6"/>
  <c r="U6" i="6"/>
  <c r="U5" i="6"/>
  <c r="U4" i="6"/>
  <c r="N471" i="3" l="1"/>
  <c r="M471" i="3"/>
  <c r="J471" i="3"/>
  <c r="I471" i="3"/>
  <c r="F471" i="3"/>
  <c r="N470" i="3"/>
  <c r="M470" i="3"/>
  <c r="J470" i="3"/>
  <c r="I470" i="3"/>
  <c r="F470" i="3"/>
  <c r="N468" i="3"/>
  <c r="M468" i="3"/>
  <c r="J468" i="3"/>
  <c r="I468" i="3"/>
  <c r="F468" i="3"/>
  <c r="N467" i="3"/>
  <c r="M467" i="3"/>
  <c r="J467" i="3"/>
  <c r="I467" i="3"/>
  <c r="F467" i="3"/>
  <c r="N466" i="3"/>
  <c r="M466" i="3"/>
  <c r="J466" i="3"/>
  <c r="I466" i="3"/>
  <c r="F466" i="3"/>
  <c r="N310" i="3"/>
  <c r="M310" i="3"/>
  <c r="J310" i="3"/>
  <c r="I310" i="3"/>
  <c r="F310" i="3"/>
  <c r="N309" i="3"/>
  <c r="M309" i="3"/>
  <c r="J309" i="3"/>
  <c r="I309" i="3"/>
  <c r="F309" i="3"/>
  <c r="N308" i="3"/>
  <c r="M308" i="3"/>
  <c r="J308" i="3"/>
  <c r="I308" i="3"/>
  <c r="F308" i="3"/>
  <c r="N307" i="3"/>
  <c r="M307" i="3"/>
  <c r="J307" i="3"/>
  <c r="I307" i="3"/>
  <c r="F307" i="3"/>
  <c r="N306" i="3"/>
  <c r="M306" i="3"/>
  <c r="J306" i="3"/>
  <c r="I306" i="3"/>
  <c r="F306" i="3"/>
  <c r="N305" i="3"/>
  <c r="M305" i="3"/>
  <c r="J305" i="3"/>
  <c r="I305" i="3"/>
  <c r="F305" i="3"/>
  <c r="N304" i="3"/>
  <c r="M304" i="3"/>
  <c r="J304" i="3"/>
  <c r="I304" i="3"/>
  <c r="F304" i="3"/>
  <c r="N147" i="3"/>
  <c r="M147" i="3"/>
  <c r="J147" i="3"/>
  <c r="I147" i="3"/>
  <c r="F147" i="3"/>
  <c r="N146" i="3"/>
  <c r="M146" i="3"/>
  <c r="J146" i="3"/>
  <c r="I146" i="3"/>
  <c r="F146" i="3"/>
  <c r="N145" i="3"/>
  <c r="M145" i="3"/>
  <c r="J145" i="3"/>
  <c r="F145" i="3"/>
  <c r="N144" i="3"/>
  <c r="M144" i="3"/>
  <c r="J144" i="3"/>
  <c r="I144" i="3"/>
  <c r="F144" i="3"/>
  <c r="N143" i="3"/>
  <c r="M143" i="3"/>
  <c r="J143" i="3"/>
  <c r="I143" i="3"/>
  <c r="F143" i="3"/>
  <c r="N142" i="3"/>
  <c r="M142" i="3"/>
  <c r="J142" i="3"/>
  <c r="I142" i="3"/>
  <c r="F142" i="3"/>
  <c r="N141" i="3"/>
  <c r="M141" i="3"/>
  <c r="J141" i="3"/>
  <c r="I141" i="3"/>
  <c r="F141" i="3"/>
  <c r="Q85" i="2"/>
  <c r="Q84" i="2"/>
  <c r="Q83" i="2"/>
  <c r="Q82" i="2"/>
  <c r="R85" i="2"/>
  <c r="P85" i="2" s="1"/>
  <c r="P112" i="2" s="1"/>
  <c r="U36" i="2"/>
  <c r="U34" i="2" s="1"/>
  <c r="U35" i="2"/>
  <c r="U33" i="2" s="1"/>
  <c r="U18" i="2"/>
  <c r="U20" i="2" s="1"/>
  <c r="U15" i="2"/>
  <c r="U17" i="2" s="1"/>
  <c r="U30" i="2" l="1"/>
  <c r="U31" i="2"/>
  <c r="I145" i="3"/>
  <c r="N112" i="2"/>
  <c r="I112" i="2"/>
  <c r="D112" i="2"/>
  <c r="M112" i="2"/>
  <c r="H112" i="2"/>
  <c r="B112" i="2"/>
  <c r="L112" i="2"/>
  <c r="F112" i="2"/>
  <c r="J112" i="2"/>
  <c r="E112" i="2"/>
  <c r="O112" i="2"/>
  <c r="K112" i="2"/>
  <c r="G112" i="2"/>
  <c r="C112" i="2"/>
  <c r="U19" i="2"/>
  <c r="U16" i="2"/>
  <c r="A8" i="1" l="1"/>
  <c r="BN249" i="8"/>
  <c r="BM249" i="8"/>
  <c r="BN248" i="8"/>
  <c r="BM248" i="8"/>
  <c r="BN247" i="8"/>
  <c r="BM247" i="8"/>
  <c r="BN246" i="8"/>
  <c r="BM246" i="8"/>
  <c r="BN245" i="8"/>
  <c r="BM245" i="8"/>
  <c r="BN244" i="8"/>
  <c r="BM244" i="8"/>
  <c r="BN243" i="8"/>
  <c r="BM243" i="8"/>
  <c r="BN241" i="8"/>
  <c r="BM241" i="8"/>
  <c r="BN239" i="8"/>
  <c r="BM239" i="8"/>
  <c r="BN237" i="8"/>
  <c r="BM237" i="8"/>
  <c r="BN235" i="8"/>
  <c r="BM235" i="8"/>
  <c r="BN234" i="8"/>
  <c r="BM234" i="8"/>
  <c r="BN233" i="8"/>
  <c r="BM233" i="8"/>
  <c r="BN232" i="8"/>
  <c r="BM232" i="8"/>
  <c r="BN230" i="8"/>
  <c r="BM230" i="8"/>
  <c r="BN229" i="8"/>
  <c r="BM229" i="8"/>
  <c r="BN228" i="8"/>
  <c r="BM228" i="8"/>
  <c r="BN227" i="8"/>
  <c r="BM227" i="8"/>
  <c r="BN226" i="8"/>
  <c r="BM226" i="8"/>
  <c r="BN224" i="8"/>
  <c r="BM224" i="8"/>
  <c r="BN223" i="8"/>
  <c r="BM223" i="8"/>
  <c r="BN222" i="8"/>
  <c r="BM222" i="8"/>
  <c r="BN220" i="8"/>
  <c r="BM220" i="8"/>
  <c r="BN219" i="8"/>
  <c r="BM219" i="8"/>
  <c r="BN218" i="8"/>
  <c r="BM218" i="8"/>
  <c r="BN217" i="8"/>
  <c r="BM217" i="8"/>
  <c r="BN216" i="8"/>
  <c r="BM216" i="8"/>
  <c r="BN215" i="8"/>
  <c r="BM215" i="8"/>
  <c r="BN214" i="8"/>
  <c r="BM214" i="8"/>
  <c r="BN212" i="8"/>
  <c r="BM212" i="8"/>
  <c r="BN211" i="8"/>
  <c r="BM211" i="8"/>
  <c r="BN208" i="8"/>
  <c r="BM208" i="8"/>
  <c r="BN206" i="8"/>
  <c r="BM206" i="8"/>
  <c r="BN196" i="8"/>
  <c r="BM196" i="8"/>
  <c r="BN195" i="8"/>
  <c r="BM195" i="8"/>
  <c r="BN194" i="8"/>
  <c r="BM194" i="8"/>
  <c r="BN193" i="8"/>
  <c r="BM193" i="8"/>
  <c r="BN192" i="8"/>
  <c r="BM192" i="8"/>
  <c r="BN191" i="8"/>
  <c r="BM191" i="8"/>
  <c r="BN190" i="8"/>
  <c r="BM190" i="8"/>
  <c r="BN189" i="8"/>
  <c r="BM189" i="8"/>
  <c r="BN188" i="8"/>
  <c r="BM188" i="8"/>
  <c r="BN187" i="8"/>
  <c r="BM187" i="8"/>
  <c r="BN186" i="8"/>
  <c r="BM186" i="8"/>
  <c r="BN185" i="8"/>
  <c r="BM185" i="8"/>
  <c r="BN184" i="8"/>
  <c r="BM184" i="8"/>
  <c r="BN183" i="8"/>
  <c r="BM183" i="8"/>
  <c r="BN182" i="8"/>
  <c r="BM182" i="8"/>
  <c r="BN181" i="8"/>
  <c r="BM181" i="8"/>
  <c r="BN180" i="8"/>
  <c r="BM180" i="8"/>
  <c r="BN179" i="8"/>
  <c r="BM179" i="8"/>
  <c r="BN178" i="8"/>
  <c r="BM178" i="8"/>
  <c r="BN177" i="8"/>
  <c r="BM177" i="8"/>
  <c r="BN176" i="8"/>
  <c r="BM176" i="8"/>
  <c r="BN175" i="8"/>
  <c r="BM175" i="8"/>
  <c r="BN173" i="8"/>
  <c r="BM173" i="8"/>
  <c r="BN172" i="8"/>
  <c r="BM172" i="8"/>
  <c r="BN171" i="8"/>
  <c r="BM171" i="8"/>
  <c r="BN170" i="8"/>
  <c r="BM170" i="8"/>
  <c r="BN169" i="8"/>
  <c r="BM169" i="8"/>
  <c r="BN168" i="8"/>
  <c r="BM168" i="8"/>
  <c r="BN167" i="8"/>
  <c r="BM167" i="8"/>
  <c r="BN166" i="8"/>
  <c r="BM166" i="8"/>
  <c r="BN165" i="8"/>
  <c r="BM165" i="8"/>
  <c r="BN164" i="8"/>
  <c r="BM164" i="8"/>
  <c r="BN163" i="8"/>
  <c r="BM163" i="8"/>
  <c r="BN162" i="8"/>
  <c r="BM162" i="8"/>
  <c r="BN161" i="8"/>
  <c r="BM161" i="8"/>
  <c r="BN160" i="8"/>
  <c r="BM160" i="8"/>
  <c r="BN158" i="8"/>
  <c r="BM158" i="8"/>
  <c r="BN157" i="8"/>
  <c r="BM157" i="8"/>
  <c r="BN156" i="8"/>
  <c r="BM156" i="8"/>
  <c r="BN155" i="8"/>
  <c r="BM155" i="8"/>
  <c r="BN154" i="8"/>
  <c r="BM154" i="8"/>
  <c r="BN153" i="8"/>
  <c r="BM153" i="8"/>
  <c r="BN152" i="8"/>
  <c r="BM152" i="8"/>
  <c r="BN151" i="8"/>
  <c r="BM151" i="8"/>
  <c r="BN150" i="8"/>
  <c r="BM150" i="8"/>
  <c r="BN149" i="8"/>
  <c r="BM149" i="8"/>
  <c r="BN148" i="8"/>
  <c r="BM148" i="8"/>
  <c r="BN147" i="8"/>
  <c r="BM147" i="8"/>
  <c r="BN146" i="8"/>
  <c r="BM146" i="8"/>
  <c r="BN145" i="8"/>
  <c r="BM145" i="8"/>
  <c r="BN144" i="8"/>
  <c r="BM144" i="8"/>
  <c r="BN143" i="8"/>
  <c r="BM143" i="8"/>
  <c r="BN139" i="8"/>
  <c r="BM139" i="8"/>
  <c r="BN138" i="8"/>
  <c r="BM138" i="8"/>
  <c r="BN137" i="8"/>
  <c r="BM137" i="8"/>
  <c r="BN136" i="8"/>
  <c r="BM136" i="8"/>
  <c r="BN135" i="8"/>
  <c r="BM135" i="8"/>
  <c r="BN134" i="8"/>
  <c r="BM134" i="8"/>
  <c r="BN133" i="8"/>
  <c r="BM133" i="8"/>
  <c r="BN132" i="8"/>
  <c r="BM132" i="8"/>
  <c r="BN131" i="8"/>
  <c r="BM131" i="8"/>
  <c r="BN129" i="8"/>
  <c r="BM129" i="8"/>
  <c r="BN128" i="8"/>
  <c r="BM128" i="8"/>
  <c r="BN127" i="8"/>
  <c r="BM127" i="8"/>
  <c r="BN126" i="8"/>
  <c r="BM126" i="8"/>
  <c r="BN125" i="8"/>
  <c r="BM125" i="8"/>
  <c r="BN124" i="8"/>
  <c r="BM124" i="8"/>
  <c r="BN123" i="8"/>
  <c r="BM123" i="8"/>
  <c r="BN122" i="8"/>
  <c r="BM122" i="8"/>
  <c r="BN120" i="8"/>
  <c r="BM120" i="8"/>
  <c r="BN119" i="8"/>
  <c r="BM119" i="8"/>
  <c r="BN118" i="8"/>
  <c r="BM118" i="8"/>
  <c r="BN117" i="8"/>
  <c r="BM117" i="8"/>
  <c r="BN116" i="8"/>
  <c r="BM116" i="8"/>
  <c r="BN115" i="8"/>
  <c r="BM115" i="8"/>
  <c r="BN114" i="8"/>
  <c r="BM114" i="8"/>
  <c r="BN113" i="8"/>
  <c r="BM113" i="8"/>
  <c r="BN111" i="8"/>
  <c r="BM111" i="8"/>
  <c r="BN110" i="8"/>
  <c r="BM110" i="8"/>
  <c r="BN109" i="8"/>
  <c r="BM109" i="8"/>
  <c r="BN108" i="8"/>
  <c r="BM108" i="8"/>
  <c r="BN107" i="8"/>
  <c r="BM107" i="8"/>
  <c r="BN106" i="8"/>
  <c r="BM106" i="8"/>
  <c r="BN105" i="8"/>
  <c r="BM105" i="8"/>
  <c r="BN104" i="8"/>
  <c r="BM104" i="8"/>
  <c r="BN103" i="8"/>
  <c r="BM103" i="8"/>
  <c r="BN102" i="8"/>
  <c r="BM102" i="8"/>
  <c r="BN101" i="8"/>
  <c r="BM101" i="8"/>
  <c r="BN100" i="8"/>
  <c r="BM100" i="8"/>
  <c r="BN99" i="8"/>
  <c r="BM99" i="8"/>
  <c r="BN98" i="8"/>
  <c r="BM98" i="8"/>
  <c r="BN97" i="8"/>
  <c r="BM97" i="8"/>
  <c r="BN96" i="8"/>
  <c r="BM96" i="8"/>
  <c r="BN95" i="8"/>
  <c r="BM95" i="8"/>
  <c r="BN94" i="8"/>
  <c r="BM94" i="8"/>
  <c r="BN93" i="8"/>
  <c r="BM93" i="8"/>
  <c r="BN92" i="8"/>
  <c r="BM92" i="8"/>
  <c r="BN91" i="8"/>
  <c r="BM91" i="8"/>
  <c r="BN90" i="8"/>
  <c r="BM90" i="8"/>
  <c r="BN89" i="8"/>
  <c r="BM89" i="8"/>
  <c r="BN88" i="8"/>
  <c r="BM88" i="8"/>
  <c r="BN87" i="8"/>
  <c r="BM87" i="8"/>
  <c r="BN86" i="8"/>
  <c r="BM86" i="8"/>
  <c r="BN85" i="8"/>
  <c r="BM85" i="8"/>
  <c r="BN84" i="8"/>
  <c r="BM84" i="8"/>
  <c r="BN83" i="8"/>
  <c r="BM83" i="8"/>
  <c r="BN82" i="8"/>
  <c r="BM82" i="8"/>
  <c r="BN81" i="8"/>
  <c r="BM81" i="8"/>
  <c r="BN80" i="8"/>
  <c r="BM80" i="8"/>
  <c r="BN79" i="8"/>
  <c r="BM79" i="8"/>
  <c r="BN78" i="8"/>
  <c r="BM78" i="8"/>
  <c r="BN77" i="8"/>
  <c r="BM77" i="8"/>
  <c r="BN76" i="8"/>
  <c r="BM76" i="8"/>
  <c r="BN75" i="8"/>
  <c r="BM75" i="8"/>
  <c r="BN73" i="8"/>
  <c r="BM73" i="8"/>
  <c r="BN72" i="8"/>
  <c r="BM72" i="8"/>
  <c r="BN71" i="8"/>
  <c r="BM71" i="8"/>
  <c r="BN70" i="8"/>
  <c r="BM70" i="8"/>
  <c r="BN69" i="8"/>
  <c r="BM69" i="8"/>
  <c r="BN68" i="8"/>
  <c r="BM68" i="8"/>
  <c r="BN67" i="8"/>
  <c r="BM67" i="8"/>
  <c r="BN66" i="8"/>
  <c r="BM66" i="8"/>
  <c r="BN65" i="8"/>
  <c r="BM65" i="8"/>
  <c r="BN64" i="8"/>
  <c r="BM64" i="8"/>
  <c r="BN63" i="8"/>
  <c r="BM63" i="8"/>
  <c r="BN62" i="8"/>
  <c r="BM62" i="8"/>
  <c r="BN61" i="8"/>
  <c r="BM61" i="8"/>
  <c r="BN60" i="8"/>
  <c r="BM60" i="8"/>
  <c r="BN59" i="8"/>
  <c r="BM59" i="8"/>
  <c r="BN58" i="8"/>
  <c r="BM58" i="8"/>
  <c r="BN57" i="8"/>
  <c r="BM57" i="8"/>
  <c r="BN56" i="8"/>
  <c r="BM56" i="8"/>
  <c r="BN55" i="8"/>
  <c r="BM55" i="8"/>
  <c r="BN54" i="8"/>
  <c r="BM54" i="8"/>
  <c r="BN53" i="8"/>
  <c r="BM53" i="8"/>
  <c r="BN52" i="8"/>
  <c r="BM52" i="8"/>
  <c r="BN51" i="8"/>
  <c r="BM51" i="8"/>
  <c r="BN50" i="8"/>
  <c r="BM50" i="8"/>
  <c r="BN49" i="8"/>
  <c r="BM49" i="8"/>
  <c r="BN48" i="8"/>
  <c r="BM48" i="8"/>
  <c r="BN47" i="8"/>
  <c r="BM47" i="8"/>
  <c r="BN46" i="8"/>
  <c r="BM46" i="8"/>
  <c r="BN45" i="8"/>
  <c r="BM45" i="8"/>
  <c r="BN44" i="8"/>
  <c r="BM44" i="8"/>
  <c r="BN42" i="8"/>
  <c r="BM42" i="8"/>
  <c r="BN41" i="8"/>
  <c r="BM41" i="8"/>
  <c r="BN40" i="8"/>
  <c r="BM40" i="8"/>
  <c r="BN39" i="8"/>
  <c r="BM39" i="8"/>
  <c r="BN38" i="8"/>
  <c r="BM38" i="8"/>
  <c r="BN37" i="8"/>
  <c r="BM37" i="8"/>
  <c r="BN36" i="8"/>
  <c r="BM36" i="8"/>
  <c r="BN35" i="8"/>
  <c r="BM35" i="8"/>
  <c r="BN34" i="8"/>
  <c r="BM34" i="8"/>
  <c r="BN32" i="8"/>
  <c r="BM32" i="8"/>
  <c r="BN31" i="8"/>
  <c r="BM31" i="8"/>
  <c r="BN30" i="8"/>
  <c r="BM30" i="8"/>
  <c r="BN29" i="8"/>
  <c r="BM29" i="8"/>
  <c r="BN28" i="8"/>
  <c r="BM28" i="8"/>
  <c r="BN27" i="8"/>
  <c r="BM27" i="8"/>
  <c r="BN26" i="8"/>
  <c r="BM26" i="8"/>
  <c r="BN25" i="8"/>
  <c r="BM25" i="8"/>
  <c r="BN24" i="8"/>
  <c r="BM24" i="8"/>
  <c r="BN23" i="8"/>
  <c r="BM23" i="8"/>
  <c r="BN22" i="8"/>
  <c r="BM22" i="8"/>
  <c r="BN21" i="8"/>
  <c r="BM21" i="8"/>
  <c r="BN20" i="8"/>
  <c r="BM20" i="8"/>
  <c r="BN19" i="8"/>
  <c r="BM19" i="8"/>
  <c r="BN18" i="8"/>
  <c r="BM18" i="8"/>
  <c r="BN17" i="8"/>
  <c r="BM17" i="8"/>
  <c r="BN16" i="8"/>
  <c r="BM16" i="8"/>
  <c r="BN15" i="8"/>
  <c r="BM15" i="8"/>
  <c r="BN14" i="8"/>
  <c r="BM14" i="8"/>
  <c r="BN13" i="8"/>
  <c r="BM13" i="8"/>
  <c r="BN12" i="8"/>
  <c r="BM12" i="8"/>
  <c r="BN11" i="8"/>
  <c r="BM11" i="8"/>
  <c r="BN10" i="8"/>
  <c r="BM10" i="8"/>
  <c r="BN9" i="8"/>
  <c r="BM9" i="8"/>
  <c r="BN8" i="8"/>
  <c r="BM8" i="8"/>
  <c r="BN7" i="8"/>
  <c r="BM7" i="8"/>
  <c r="BN6" i="8"/>
  <c r="BM6" i="8"/>
  <c r="BN5" i="8"/>
  <c r="BM5" i="8"/>
  <c r="BG249" i="8"/>
  <c r="BF249" i="8"/>
  <c r="AL72" i="7"/>
  <c r="O60" i="7"/>
  <c r="N60" i="7"/>
  <c r="M60" i="7"/>
  <c r="J60" i="7"/>
  <c r="G60" i="7"/>
  <c r="E60" i="7"/>
  <c r="O59" i="7"/>
  <c r="N59" i="7"/>
  <c r="M59" i="7"/>
  <c r="J59" i="7"/>
  <c r="G59" i="7"/>
  <c r="E59" i="7"/>
  <c r="AL71" i="7" s="1"/>
  <c r="T17" i="6"/>
  <c r="T16" i="6"/>
  <c r="T15" i="6"/>
  <c r="T14" i="6"/>
  <c r="T13" i="6"/>
  <c r="T12" i="6"/>
  <c r="T11" i="6"/>
  <c r="T10" i="6"/>
  <c r="T9" i="6"/>
  <c r="T8" i="6"/>
  <c r="T7" i="6"/>
  <c r="T6" i="6"/>
  <c r="T5" i="6"/>
  <c r="T4" i="6"/>
  <c r="S17" i="6"/>
  <c r="S5" i="6"/>
  <c r="AM32" i="6" s="1"/>
  <c r="S6" i="6"/>
  <c r="AM33" i="6" s="1"/>
  <c r="S7" i="6"/>
  <c r="AM34" i="6" s="1"/>
  <c r="S8" i="6"/>
  <c r="AM35" i="6" s="1"/>
  <c r="S9" i="6"/>
  <c r="AM36" i="6" s="1"/>
  <c r="S10" i="6"/>
  <c r="AM37" i="6" s="1"/>
  <c r="S11" i="6"/>
  <c r="S12" i="6"/>
  <c r="S13" i="6"/>
  <c r="S14" i="6"/>
  <c r="S15" i="6"/>
  <c r="S16" i="6"/>
  <c r="S4" i="6"/>
  <c r="AM31" i="6" s="1"/>
  <c r="N99" i="4"/>
  <c r="M99" i="4"/>
  <c r="L99" i="4"/>
  <c r="K99" i="4"/>
  <c r="J99" i="4"/>
  <c r="I99" i="4"/>
  <c r="H99" i="4"/>
  <c r="G99" i="4"/>
  <c r="F99" i="4"/>
  <c r="E99" i="4"/>
  <c r="D99" i="4"/>
  <c r="C99" i="4"/>
  <c r="B99" i="4"/>
  <c r="B89" i="4"/>
  <c r="C89" i="4"/>
  <c r="D89" i="4"/>
  <c r="E89" i="4"/>
  <c r="F89" i="4"/>
  <c r="G89" i="4"/>
  <c r="H89" i="4"/>
  <c r="I89" i="4"/>
  <c r="J89" i="4"/>
  <c r="K89" i="4"/>
  <c r="L89" i="4"/>
  <c r="M89" i="4"/>
  <c r="N89" i="4"/>
  <c r="B90" i="4"/>
  <c r="C90" i="4"/>
  <c r="D90" i="4"/>
  <c r="E90" i="4"/>
  <c r="F90" i="4"/>
  <c r="G90" i="4"/>
  <c r="H90" i="4"/>
  <c r="I90" i="4"/>
  <c r="J90" i="4"/>
  <c r="K90" i="4"/>
  <c r="L90" i="4"/>
  <c r="M90" i="4"/>
  <c r="N90" i="4"/>
  <c r="B91" i="4"/>
  <c r="C91" i="4"/>
  <c r="D91" i="4"/>
  <c r="E91" i="4"/>
  <c r="F91" i="4"/>
  <c r="G91" i="4"/>
  <c r="H91" i="4"/>
  <c r="I91" i="4"/>
  <c r="J91" i="4"/>
  <c r="K91" i="4"/>
  <c r="L91" i="4"/>
  <c r="M91" i="4"/>
  <c r="N91" i="4"/>
  <c r="B92" i="4"/>
  <c r="C92" i="4"/>
  <c r="D92" i="4"/>
  <c r="E92" i="4"/>
  <c r="F92" i="4"/>
  <c r="G92" i="4"/>
  <c r="H92" i="4"/>
  <c r="I92" i="4"/>
  <c r="J92" i="4"/>
  <c r="K92" i="4"/>
  <c r="L92" i="4"/>
  <c r="M92" i="4"/>
  <c r="N92" i="4"/>
  <c r="B93" i="4"/>
  <c r="C93" i="4"/>
  <c r="D93" i="4"/>
  <c r="E93" i="4"/>
  <c r="F93" i="4"/>
  <c r="G93" i="4"/>
  <c r="H93" i="4"/>
  <c r="I93" i="4"/>
  <c r="J93" i="4"/>
  <c r="K93" i="4"/>
  <c r="L93" i="4"/>
  <c r="M93" i="4"/>
  <c r="N93" i="4"/>
  <c r="B94" i="4"/>
  <c r="C94" i="4"/>
  <c r="D94" i="4"/>
  <c r="E94" i="4"/>
  <c r="F94" i="4"/>
  <c r="G94" i="4"/>
  <c r="H94" i="4"/>
  <c r="I94" i="4"/>
  <c r="J94" i="4"/>
  <c r="K94" i="4"/>
  <c r="L94" i="4"/>
  <c r="M94" i="4"/>
  <c r="N94" i="4"/>
  <c r="B95" i="4"/>
  <c r="C95" i="4"/>
  <c r="D95" i="4"/>
  <c r="E95" i="4"/>
  <c r="F95" i="4"/>
  <c r="G95" i="4"/>
  <c r="H95" i="4"/>
  <c r="I95" i="4"/>
  <c r="J95" i="4"/>
  <c r="K95" i="4"/>
  <c r="L95" i="4"/>
  <c r="M95" i="4"/>
  <c r="N95" i="4"/>
  <c r="B96" i="4"/>
  <c r="C96" i="4"/>
  <c r="D96" i="4"/>
  <c r="E96" i="4"/>
  <c r="F96" i="4"/>
  <c r="G96" i="4"/>
  <c r="H96" i="4"/>
  <c r="I96" i="4"/>
  <c r="J96" i="4"/>
  <c r="K96" i="4"/>
  <c r="L96" i="4"/>
  <c r="M96" i="4"/>
  <c r="N96" i="4"/>
  <c r="B97" i="4"/>
  <c r="C97" i="4"/>
  <c r="D97" i="4"/>
  <c r="E97" i="4"/>
  <c r="F97" i="4"/>
  <c r="G97" i="4"/>
  <c r="H97" i="4"/>
  <c r="I97" i="4"/>
  <c r="J97" i="4"/>
  <c r="K97" i="4"/>
  <c r="L97" i="4"/>
  <c r="M97" i="4"/>
  <c r="N97" i="4"/>
  <c r="B77" i="4"/>
  <c r="C77" i="4"/>
  <c r="D77" i="4"/>
  <c r="E77" i="4"/>
  <c r="F77" i="4"/>
  <c r="G77" i="4"/>
  <c r="H77" i="4"/>
  <c r="I77" i="4"/>
  <c r="J77" i="4"/>
  <c r="K77" i="4"/>
  <c r="L77" i="4"/>
  <c r="M77" i="4"/>
  <c r="N77" i="4"/>
  <c r="B78" i="4"/>
  <c r="C78" i="4"/>
  <c r="D78" i="4"/>
  <c r="E78" i="4"/>
  <c r="F78" i="4"/>
  <c r="G78" i="4"/>
  <c r="H78" i="4"/>
  <c r="I78" i="4"/>
  <c r="J78" i="4"/>
  <c r="K78" i="4"/>
  <c r="L78" i="4"/>
  <c r="M78" i="4"/>
  <c r="N78" i="4"/>
  <c r="B79" i="4"/>
  <c r="C79" i="4"/>
  <c r="D79" i="4"/>
  <c r="E79" i="4"/>
  <c r="F79" i="4"/>
  <c r="G79" i="4"/>
  <c r="H79" i="4"/>
  <c r="I79" i="4"/>
  <c r="J79" i="4"/>
  <c r="K79" i="4"/>
  <c r="L79" i="4"/>
  <c r="M79" i="4"/>
  <c r="N79" i="4"/>
  <c r="B80" i="4"/>
  <c r="C80" i="4"/>
  <c r="D80" i="4"/>
  <c r="E80" i="4"/>
  <c r="F80" i="4"/>
  <c r="G80" i="4"/>
  <c r="H80" i="4"/>
  <c r="I80" i="4"/>
  <c r="J80" i="4"/>
  <c r="K80" i="4"/>
  <c r="L80" i="4"/>
  <c r="M80" i="4"/>
  <c r="N80" i="4"/>
  <c r="B81" i="4"/>
  <c r="C81" i="4"/>
  <c r="D81" i="4"/>
  <c r="E81" i="4"/>
  <c r="F81" i="4"/>
  <c r="G81" i="4"/>
  <c r="H81" i="4"/>
  <c r="I81" i="4"/>
  <c r="J81" i="4"/>
  <c r="K81" i="4"/>
  <c r="L81" i="4"/>
  <c r="M81" i="4"/>
  <c r="N81" i="4"/>
  <c r="B82" i="4"/>
  <c r="C82" i="4"/>
  <c r="D82" i="4"/>
  <c r="E82" i="4"/>
  <c r="F82" i="4"/>
  <c r="G82" i="4"/>
  <c r="H82" i="4"/>
  <c r="I82" i="4"/>
  <c r="J82" i="4"/>
  <c r="K82" i="4"/>
  <c r="L82" i="4"/>
  <c r="M82" i="4"/>
  <c r="N82" i="4"/>
  <c r="B83" i="4"/>
  <c r="C83" i="4"/>
  <c r="D83" i="4"/>
  <c r="E83" i="4"/>
  <c r="F83" i="4"/>
  <c r="G83" i="4"/>
  <c r="H83" i="4"/>
  <c r="I83" i="4"/>
  <c r="J83" i="4"/>
  <c r="K83" i="4"/>
  <c r="L83" i="4"/>
  <c r="M83" i="4"/>
  <c r="N83" i="4"/>
  <c r="B84" i="4"/>
  <c r="C84" i="4"/>
  <c r="D84" i="4"/>
  <c r="E84" i="4"/>
  <c r="F84" i="4"/>
  <c r="G84" i="4"/>
  <c r="H84" i="4"/>
  <c r="I84" i="4"/>
  <c r="J84" i="4"/>
  <c r="K84" i="4"/>
  <c r="L84" i="4"/>
  <c r="M84" i="4"/>
  <c r="N84" i="4"/>
  <c r="B85" i="4"/>
  <c r="C85" i="4"/>
  <c r="D85" i="4"/>
  <c r="E85" i="4"/>
  <c r="F85" i="4"/>
  <c r="G85" i="4"/>
  <c r="H85" i="4"/>
  <c r="I85" i="4"/>
  <c r="J85" i="4"/>
  <c r="K85" i="4"/>
  <c r="L85" i="4"/>
  <c r="M85" i="4"/>
  <c r="N85" i="4"/>
  <c r="N87" i="4"/>
  <c r="M87" i="4"/>
  <c r="L87" i="4"/>
  <c r="K87" i="4"/>
  <c r="J87" i="4"/>
  <c r="I87" i="4"/>
  <c r="H87" i="4"/>
  <c r="G87" i="4"/>
  <c r="F87" i="4"/>
  <c r="E87" i="4"/>
  <c r="D87" i="4"/>
  <c r="C87" i="4"/>
  <c r="B87" i="4"/>
  <c r="D75" i="4"/>
  <c r="E75" i="4"/>
  <c r="F75" i="4"/>
  <c r="F66" i="4"/>
  <c r="F67" i="4"/>
  <c r="F68" i="4"/>
  <c r="F69" i="4"/>
  <c r="F70" i="4"/>
  <c r="F71" i="4"/>
  <c r="F72" i="4"/>
  <c r="F73" i="4"/>
  <c r="F65" i="4"/>
  <c r="F15" i="4"/>
  <c r="S73" i="4"/>
  <c r="S72" i="4"/>
  <c r="S71" i="4"/>
  <c r="S70" i="4"/>
  <c r="S69" i="4"/>
  <c r="S68" i="4"/>
  <c r="S67" i="4"/>
  <c r="S66" i="4"/>
  <c r="S65" i="4"/>
  <c r="T63" i="4"/>
  <c r="S63" i="4"/>
  <c r="S95" i="4" s="1"/>
  <c r="T51" i="4"/>
  <c r="S51" i="4"/>
  <c r="S37" i="4"/>
  <c r="S36" i="4"/>
  <c r="S35" i="4"/>
  <c r="S34" i="4"/>
  <c r="S33" i="4"/>
  <c r="S32" i="4"/>
  <c r="S31" i="4"/>
  <c r="S30" i="4"/>
  <c r="S29" i="4"/>
  <c r="T27" i="4"/>
  <c r="T15" i="4"/>
  <c r="S27" i="4"/>
  <c r="S87" i="4" s="1"/>
  <c r="S15" i="4"/>
  <c r="G462" i="3"/>
  <c r="D462" i="3"/>
  <c r="F462" i="3" s="1"/>
  <c r="G300" i="3"/>
  <c r="D300" i="3"/>
  <c r="J137" i="3"/>
  <c r="G137" i="3"/>
  <c r="D137" i="3"/>
  <c r="F137" i="3" s="1"/>
  <c r="N463" i="3"/>
  <c r="M463" i="3"/>
  <c r="J463" i="3"/>
  <c r="I463" i="3"/>
  <c r="F463" i="3"/>
  <c r="N462" i="3"/>
  <c r="M462" i="3"/>
  <c r="J462" i="3"/>
  <c r="N460" i="3"/>
  <c r="M460" i="3"/>
  <c r="J460" i="3"/>
  <c r="I460" i="3"/>
  <c r="F460" i="3"/>
  <c r="N459" i="3"/>
  <c r="M459" i="3"/>
  <c r="J459" i="3"/>
  <c r="I459" i="3"/>
  <c r="F459" i="3"/>
  <c r="N458" i="3"/>
  <c r="M458" i="3"/>
  <c r="J458" i="3"/>
  <c r="I458" i="3"/>
  <c r="F458" i="3"/>
  <c r="N302" i="3"/>
  <c r="M302" i="3"/>
  <c r="J302" i="3"/>
  <c r="I302" i="3"/>
  <c r="F302" i="3"/>
  <c r="N301" i="3"/>
  <c r="M301" i="3"/>
  <c r="J301" i="3"/>
  <c r="I301" i="3"/>
  <c r="F301" i="3"/>
  <c r="N300" i="3"/>
  <c r="M300" i="3"/>
  <c r="J300" i="3"/>
  <c r="N299" i="3"/>
  <c r="M299" i="3"/>
  <c r="J299" i="3"/>
  <c r="I299" i="3"/>
  <c r="F299" i="3"/>
  <c r="N298" i="3"/>
  <c r="M298" i="3"/>
  <c r="J298" i="3"/>
  <c r="I298" i="3"/>
  <c r="F298" i="3"/>
  <c r="N297" i="3"/>
  <c r="M297" i="3"/>
  <c r="J297" i="3"/>
  <c r="I297" i="3"/>
  <c r="F297" i="3"/>
  <c r="N296" i="3"/>
  <c r="M296" i="3"/>
  <c r="J296" i="3"/>
  <c r="I296" i="3"/>
  <c r="F296" i="3"/>
  <c r="N139" i="3"/>
  <c r="M139" i="3"/>
  <c r="J139" i="3"/>
  <c r="I139" i="3"/>
  <c r="F139" i="3"/>
  <c r="N138" i="3"/>
  <c r="M138" i="3"/>
  <c r="J138" i="3"/>
  <c r="I138" i="3"/>
  <c r="F138" i="3"/>
  <c r="M137" i="3"/>
  <c r="N136" i="3"/>
  <c r="M136" i="3"/>
  <c r="J136" i="3"/>
  <c r="I136" i="3"/>
  <c r="F136" i="3"/>
  <c r="N135" i="3"/>
  <c r="M135" i="3"/>
  <c r="J135" i="3"/>
  <c r="I135" i="3"/>
  <c r="F135" i="3"/>
  <c r="N134" i="3"/>
  <c r="M134" i="3"/>
  <c r="J134" i="3"/>
  <c r="I134" i="3"/>
  <c r="F134" i="3"/>
  <c r="N133" i="3"/>
  <c r="M133" i="3"/>
  <c r="J133" i="3"/>
  <c r="I133" i="3"/>
  <c r="F133" i="3"/>
  <c r="A111" i="2"/>
  <c r="R84" i="2"/>
  <c r="P84" i="2" s="1"/>
  <c r="P111" i="2" s="1"/>
  <c r="R83" i="2"/>
  <c r="P83" i="2" s="1"/>
  <c r="T28" i="2"/>
  <c r="T14" i="2"/>
  <c r="S36" i="2"/>
  <c r="S34" i="2" s="1"/>
  <c r="S35" i="2"/>
  <c r="S33" i="2" s="1"/>
  <c r="S18" i="2"/>
  <c r="S20" i="2" s="1"/>
  <c r="S15" i="2"/>
  <c r="S16" i="2" s="1"/>
  <c r="S17" i="2" l="1"/>
  <c r="I137" i="3"/>
  <c r="AM38" i="6"/>
  <c r="S75" i="4"/>
  <c r="S97" i="4"/>
  <c r="S83" i="4"/>
  <c r="S99" i="4"/>
  <c r="S92" i="4"/>
  <c r="S93" i="4"/>
  <c r="S84" i="4"/>
  <c r="S79" i="4"/>
  <c r="S89" i="4"/>
  <c r="S94" i="4"/>
  <c r="S80" i="4"/>
  <c r="S90" i="4"/>
  <c r="S96" i="4"/>
  <c r="S77" i="4"/>
  <c r="S81" i="4"/>
  <c r="S85" i="4"/>
  <c r="S91" i="4"/>
  <c r="S39" i="4"/>
  <c r="S78" i="4"/>
  <c r="S82" i="4"/>
  <c r="I462" i="3"/>
  <c r="I300" i="3"/>
  <c r="N137" i="3"/>
  <c r="F300" i="3"/>
  <c r="B111" i="2"/>
  <c r="J111" i="2"/>
  <c r="E111" i="2"/>
  <c r="M111" i="2"/>
  <c r="F111" i="2"/>
  <c r="N111" i="2"/>
  <c r="I111" i="2"/>
  <c r="C111" i="2"/>
  <c r="G111" i="2"/>
  <c r="K111" i="2"/>
  <c r="O111" i="2"/>
  <c r="D111" i="2"/>
  <c r="H111" i="2"/>
  <c r="L111" i="2"/>
  <c r="S30" i="2"/>
  <c r="S31" i="2"/>
  <c r="S19" i="2"/>
  <c r="BG248" i="8"/>
  <c r="BF248" i="8"/>
  <c r="BG247" i="8"/>
  <c r="BF247" i="8"/>
  <c r="BG173" i="8"/>
  <c r="BF173" i="8"/>
  <c r="BG120" i="8"/>
  <c r="BF120" i="8"/>
  <c r="AZ101" i="8"/>
  <c r="AY101" i="8"/>
  <c r="BG101" i="8"/>
  <c r="BF101" i="8"/>
  <c r="BG246" i="8"/>
  <c r="BF246" i="8"/>
  <c r="BG245" i="8"/>
  <c r="BF245" i="8"/>
  <c r="BG244" i="8"/>
  <c r="BF244" i="8"/>
  <c r="BG243" i="8"/>
  <c r="BF243" i="8"/>
  <c r="BG241" i="8"/>
  <c r="BF241" i="8"/>
  <c r="BG239" i="8"/>
  <c r="BF239" i="8"/>
  <c r="BG237" i="8"/>
  <c r="BF237" i="8"/>
  <c r="BG235" i="8"/>
  <c r="BF235" i="8"/>
  <c r="BG234" i="8"/>
  <c r="BF234" i="8"/>
  <c r="BG233" i="8"/>
  <c r="BF233" i="8"/>
  <c r="BG232" i="8"/>
  <c r="BF232" i="8"/>
  <c r="BG230" i="8"/>
  <c r="BF230" i="8"/>
  <c r="BG229" i="8"/>
  <c r="BF229" i="8"/>
  <c r="BG228" i="8"/>
  <c r="BF228" i="8"/>
  <c r="BG227" i="8"/>
  <c r="BF227" i="8"/>
  <c r="BG226" i="8"/>
  <c r="BF226" i="8"/>
  <c r="BG224" i="8"/>
  <c r="BF224" i="8"/>
  <c r="BG223" i="8"/>
  <c r="BF223" i="8"/>
  <c r="BG222" i="8"/>
  <c r="BF222" i="8"/>
  <c r="BG220" i="8"/>
  <c r="BF220" i="8"/>
  <c r="BG219" i="8"/>
  <c r="BF219" i="8"/>
  <c r="BG218" i="8"/>
  <c r="BF218" i="8"/>
  <c r="BG217" i="8"/>
  <c r="BF217" i="8"/>
  <c r="BG216" i="8"/>
  <c r="BF216" i="8"/>
  <c r="BG215" i="8"/>
  <c r="BF215" i="8"/>
  <c r="BG214" i="8"/>
  <c r="BF214" i="8"/>
  <c r="BG212" i="8"/>
  <c r="BF212" i="8"/>
  <c r="BG211" i="8"/>
  <c r="BF211" i="8"/>
  <c r="BG208" i="8"/>
  <c r="BF208" i="8"/>
  <c r="BG206" i="8"/>
  <c r="BF206" i="8"/>
  <c r="BG204" i="8"/>
  <c r="BF204" i="8"/>
  <c r="BG197" i="8"/>
  <c r="BF197" i="8"/>
  <c r="BG196" i="8"/>
  <c r="BF196" i="8"/>
  <c r="BG195" i="8"/>
  <c r="BF195" i="8"/>
  <c r="BG194" i="8"/>
  <c r="BF194" i="8"/>
  <c r="BG193" i="8"/>
  <c r="BF193" i="8"/>
  <c r="BG192" i="8"/>
  <c r="BF192" i="8"/>
  <c r="BG191" i="8"/>
  <c r="BF191" i="8"/>
  <c r="BG190" i="8"/>
  <c r="BF190" i="8"/>
  <c r="BG189" i="8"/>
  <c r="BF189" i="8"/>
  <c r="BG188" i="8"/>
  <c r="BF188" i="8"/>
  <c r="BG187" i="8"/>
  <c r="BF187" i="8"/>
  <c r="BG186" i="8"/>
  <c r="BF186" i="8"/>
  <c r="BG185" i="8"/>
  <c r="BF185" i="8"/>
  <c r="BG184" i="8"/>
  <c r="BF184" i="8"/>
  <c r="BG183" i="8"/>
  <c r="BF183" i="8"/>
  <c r="BG182" i="8"/>
  <c r="BF182" i="8"/>
  <c r="BG181" i="8"/>
  <c r="BF181" i="8"/>
  <c r="BG180" i="8"/>
  <c r="BF180" i="8"/>
  <c r="BG179" i="8"/>
  <c r="BF179" i="8"/>
  <c r="BG178" i="8"/>
  <c r="BF178" i="8"/>
  <c r="BG177" i="8"/>
  <c r="BF177" i="8"/>
  <c r="BG176" i="8"/>
  <c r="BF176" i="8"/>
  <c r="BG175" i="8"/>
  <c r="BF175" i="8"/>
  <c r="BG172" i="8"/>
  <c r="BF172" i="8"/>
  <c r="BG171" i="8"/>
  <c r="BF171" i="8"/>
  <c r="BG170" i="8"/>
  <c r="BF170" i="8"/>
  <c r="BG169" i="8"/>
  <c r="BF169" i="8"/>
  <c r="BG168" i="8"/>
  <c r="BF168" i="8"/>
  <c r="BG167" i="8"/>
  <c r="BF167" i="8"/>
  <c r="BG166" i="8"/>
  <c r="BF166" i="8"/>
  <c r="BG165" i="8"/>
  <c r="BF165" i="8"/>
  <c r="BG164" i="8"/>
  <c r="BF164" i="8"/>
  <c r="BG163" i="8"/>
  <c r="BF163" i="8"/>
  <c r="BG162" i="8"/>
  <c r="BF162" i="8"/>
  <c r="BG161" i="8"/>
  <c r="BF161" i="8"/>
  <c r="BG160" i="8"/>
  <c r="BF160" i="8"/>
  <c r="BG158" i="8"/>
  <c r="BF158" i="8"/>
  <c r="BG157" i="8"/>
  <c r="BF157" i="8"/>
  <c r="BG156" i="8"/>
  <c r="BF156" i="8"/>
  <c r="BG155" i="8"/>
  <c r="BF155" i="8"/>
  <c r="BG154" i="8"/>
  <c r="BF154" i="8"/>
  <c r="BG153" i="8"/>
  <c r="BF153" i="8"/>
  <c r="BG152" i="8"/>
  <c r="BF152" i="8"/>
  <c r="BG151" i="8"/>
  <c r="BF151" i="8"/>
  <c r="BG150" i="8"/>
  <c r="BF150" i="8"/>
  <c r="BG149" i="8"/>
  <c r="BF149" i="8"/>
  <c r="BG148" i="8"/>
  <c r="BF148" i="8"/>
  <c r="BG147" i="8"/>
  <c r="BF147" i="8"/>
  <c r="BG146" i="8"/>
  <c r="BF146" i="8"/>
  <c r="BG145" i="8"/>
  <c r="BF145" i="8"/>
  <c r="BG144" i="8"/>
  <c r="BF144" i="8"/>
  <c r="BG143" i="8"/>
  <c r="BF143" i="8"/>
  <c r="BG139" i="8"/>
  <c r="BF139" i="8"/>
  <c r="BG138" i="8"/>
  <c r="BF138" i="8"/>
  <c r="BG137" i="8"/>
  <c r="BF137" i="8"/>
  <c r="BG136" i="8"/>
  <c r="BF136" i="8"/>
  <c r="BG135" i="8"/>
  <c r="BF135" i="8"/>
  <c r="BG134" i="8"/>
  <c r="BF134" i="8"/>
  <c r="BG133" i="8"/>
  <c r="BF133" i="8"/>
  <c r="BG132" i="8"/>
  <c r="BF132" i="8"/>
  <c r="BG131" i="8"/>
  <c r="BF131" i="8"/>
  <c r="BG129" i="8"/>
  <c r="BF129" i="8"/>
  <c r="BG128" i="8"/>
  <c r="BF128" i="8"/>
  <c r="BG127" i="8"/>
  <c r="BF127" i="8"/>
  <c r="BG126" i="8"/>
  <c r="BF126" i="8"/>
  <c r="BG125" i="8"/>
  <c r="BF125" i="8"/>
  <c r="BG124" i="8"/>
  <c r="BF124" i="8"/>
  <c r="BG123" i="8"/>
  <c r="BF123" i="8"/>
  <c r="BG122" i="8"/>
  <c r="BF122" i="8"/>
  <c r="BG119" i="8"/>
  <c r="BF119" i="8"/>
  <c r="BG118" i="8"/>
  <c r="BF118" i="8"/>
  <c r="BG117" i="8"/>
  <c r="BF117" i="8"/>
  <c r="BG116" i="8"/>
  <c r="BF116" i="8"/>
  <c r="BG115" i="8"/>
  <c r="BF115" i="8"/>
  <c r="BG114" i="8"/>
  <c r="BF114" i="8"/>
  <c r="BG113" i="8"/>
  <c r="BF113" i="8"/>
  <c r="BG111" i="8"/>
  <c r="BF111" i="8"/>
  <c r="BG110" i="8"/>
  <c r="BF110" i="8"/>
  <c r="BG109" i="8"/>
  <c r="BF109" i="8"/>
  <c r="BG108" i="8"/>
  <c r="BF108" i="8"/>
  <c r="BG107" i="8"/>
  <c r="BF107" i="8"/>
  <c r="BG106" i="8"/>
  <c r="BF106" i="8"/>
  <c r="BG105" i="8"/>
  <c r="BF105" i="8"/>
  <c r="BG104" i="8"/>
  <c r="BF104" i="8"/>
  <c r="BG103" i="8"/>
  <c r="BF103" i="8"/>
  <c r="BG102" i="8"/>
  <c r="BF102" i="8"/>
  <c r="BG100" i="8"/>
  <c r="BF100" i="8"/>
  <c r="BG99" i="8"/>
  <c r="BF99" i="8"/>
  <c r="BG98" i="8"/>
  <c r="BF98" i="8"/>
  <c r="BG97" i="8"/>
  <c r="BF97" i="8"/>
  <c r="BG96" i="8"/>
  <c r="BF96" i="8"/>
  <c r="BG95" i="8"/>
  <c r="BF95" i="8"/>
  <c r="BG94" i="8"/>
  <c r="BF94" i="8"/>
  <c r="BG93" i="8"/>
  <c r="BF93" i="8"/>
  <c r="BG92" i="8"/>
  <c r="BF92" i="8"/>
  <c r="BG91" i="8"/>
  <c r="BF91" i="8"/>
  <c r="BG90" i="8"/>
  <c r="BF90" i="8"/>
  <c r="BG89" i="8"/>
  <c r="BF89" i="8"/>
  <c r="BG88" i="8"/>
  <c r="BF88" i="8"/>
  <c r="BG87" i="8"/>
  <c r="BF87" i="8"/>
  <c r="BG86" i="8"/>
  <c r="BF86" i="8"/>
  <c r="BG85" i="8"/>
  <c r="BF85" i="8"/>
  <c r="BG84" i="8"/>
  <c r="BF84" i="8"/>
  <c r="BG83" i="8"/>
  <c r="BF83" i="8"/>
  <c r="BG82" i="8"/>
  <c r="BF82" i="8"/>
  <c r="BG81" i="8"/>
  <c r="BF81" i="8"/>
  <c r="BG80" i="8"/>
  <c r="BF80" i="8"/>
  <c r="BG79" i="8"/>
  <c r="BF79" i="8"/>
  <c r="BG78" i="8"/>
  <c r="BF78" i="8"/>
  <c r="BG77" i="8"/>
  <c r="BF77" i="8"/>
  <c r="BG76" i="8"/>
  <c r="BF76" i="8"/>
  <c r="BG75" i="8"/>
  <c r="BF75" i="8"/>
  <c r="BG73" i="8"/>
  <c r="BF73" i="8"/>
  <c r="BG72" i="8"/>
  <c r="BF72" i="8"/>
  <c r="BG71" i="8"/>
  <c r="BF71" i="8"/>
  <c r="BG70" i="8"/>
  <c r="BF70" i="8"/>
  <c r="BG69" i="8"/>
  <c r="BF69" i="8"/>
  <c r="BG68" i="8"/>
  <c r="BF68" i="8"/>
  <c r="BG67" i="8"/>
  <c r="BF67" i="8"/>
  <c r="BG66" i="8"/>
  <c r="BF66" i="8"/>
  <c r="BG65" i="8"/>
  <c r="BF65" i="8"/>
  <c r="BG64" i="8"/>
  <c r="BF64" i="8"/>
  <c r="BG63" i="8"/>
  <c r="BF63" i="8"/>
  <c r="BG62" i="8"/>
  <c r="BF62" i="8"/>
  <c r="BG61" i="8"/>
  <c r="BF61" i="8"/>
  <c r="BG60" i="8"/>
  <c r="BF60" i="8"/>
  <c r="BG59" i="8"/>
  <c r="BF59" i="8"/>
  <c r="BG58" i="8"/>
  <c r="BF58" i="8"/>
  <c r="BG57" i="8"/>
  <c r="BF57" i="8"/>
  <c r="BG56" i="8"/>
  <c r="BF56" i="8"/>
  <c r="BG55" i="8"/>
  <c r="BF55" i="8"/>
  <c r="BG54" i="8"/>
  <c r="BF54" i="8"/>
  <c r="BG53" i="8"/>
  <c r="BF53" i="8"/>
  <c r="BG52" i="8"/>
  <c r="BF52" i="8"/>
  <c r="BG51" i="8"/>
  <c r="BF51" i="8"/>
  <c r="BG50" i="8"/>
  <c r="BF50" i="8"/>
  <c r="BG49" i="8"/>
  <c r="BF49" i="8"/>
  <c r="BG48" i="8"/>
  <c r="BF48" i="8"/>
  <c r="BG47" i="8"/>
  <c r="BF47" i="8"/>
  <c r="BG46" i="8"/>
  <c r="BF46" i="8"/>
  <c r="BG45" i="8"/>
  <c r="BF45" i="8"/>
  <c r="BG44" i="8"/>
  <c r="BF44" i="8"/>
  <c r="BG42" i="8"/>
  <c r="BF42" i="8"/>
  <c r="BG41" i="8"/>
  <c r="BF41" i="8"/>
  <c r="BG40" i="8"/>
  <c r="BF40" i="8"/>
  <c r="BG39" i="8"/>
  <c r="BF39" i="8"/>
  <c r="BG38" i="8"/>
  <c r="BF38" i="8"/>
  <c r="BG37" i="8"/>
  <c r="BF37" i="8"/>
  <c r="BG36" i="8"/>
  <c r="BF36" i="8"/>
  <c r="BG35" i="8"/>
  <c r="BF35" i="8"/>
  <c r="BG34" i="8"/>
  <c r="BF34" i="8"/>
  <c r="BG32" i="8"/>
  <c r="BF32" i="8"/>
  <c r="BG31" i="8"/>
  <c r="BF31" i="8"/>
  <c r="BG30" i="8"/>
  <c r="BF30" i="8"/>
  <c r="BG29" i="8"/>
  <c r="BF29" i="8"/>
  <c r="BG28" i="8"/>
  <c r="BF28" i="8"/>
  <c r="BG27" i="8"/>
  <c r="BF27" i="8"/>
  <c r="BG26" i="8"/>
  <c r="BF26" i="8"/>
  <c r="BG25" i="8"/>
  <c r="BF25" i="8"/>
  <c r="BG24" i="8"/>
  <c r="BF24" i="8"/>
  <c r="BG23" i="8"/>
  <c r="BF23" i="8"/>
  <c r="BG22" i="8"/>
  <c r="BF22" i="8"/>
  <c r="BG21" i="8"/>
  <c r="BF21" i="8"/>
  <c r="BG20" i="8"/>
  <c r="BF20" i="8"/>
  <c r="BG19" i="8"/>
  <c r="BF19" i="8"/>
  <c r="BG18" i="8"/>
  <c r="BF18" i="8"/>
  <c r="BG17" i="8"/>
  <c r="BF17" i="8"/>
  <c r="BG16" i="8"/>
  <c r="BF16" i="8"/>
  <c r="BG15" i="8"/>
  <c r="BF15" i="8"/>
  <c r="BG14" i="8"/>
  <c r="BF14" i="8"/>
  <c r="BG13" i="8"/>
  <c r="BF13" i="8"/>
  <c r="BG12" i="8"/>
  <c r="BF12" i="8"/>
  <c r="BG11" i="8"/>
  <c r="BF11" i="8"/>
  <c r="BG10" i="8"/>
  <c r="BF10" i="8"/>
  <c r="BG9" i="8"/>
  <c r="BF9" i="8"/>
  <c r="BG8" i="8"/>
  <c r="BF8" i="8"/>
  <c r="BG7" i="8"/>
  <c r="BF7" i="8"/>
  <c r="BG6" i="8"/>
  <c r="BF6" i="8"/>
  <c r="BG5" i="8"/>
  <c r="BF5" i="8"/>
  <c r="O57" i="7"/>
  <c r="N57" i="7"/>
  <c r="M57" i="7"/>
  <c r="J57" i="7"/>
  <c r="G57" i="7"/>
  <c r="E57" i="7"/>
  <c r="AK72" i="7" s="1"/>
  <c r="O56" i="7"/>
  <c r="N56" i="7"/>
  <c r="M56" i="7"/>
  <c r="J56" i="7"/>
  <c r="G56" i="7"/>
  <c r="E56" i="7"/>
  <c r="AK71" i="7" s="1"/>
  <c r="T95" i="4"/>
  <c r="T81" i="4"/>
  <c r="T73" i="4"/>
  <c r="T72" i="4"/>
  <c r="T71" i="4"/>
  <c r="T70" i="4"/>
  <c r="T69" i="4"/>
  <c r="T68" i="4"/>
  <c r="T67" i="4"/>
  <c r="T66" i="4"/>
  <c r="T65" i="4"/>
  <c r="T37" i="4"/>
  <c r="T36" i="4"/>
  <c r="T35" i="4"/>
  <c r="T34" i="4"/>
  <c r="T33" i="4"/>
  <c r="T32" i="4"/>
  <c r="T31" i="4"/>
  <c r="T30" i="4"/>
  <c r="T29" i="4"/>
  <c r="N294" i="3"/>
  <c r="M294" i="3"/>
  <c r="J294" i="3"/>
  <c r="I294" i="3"/>
  <c r="F294" i="3"/>
  <c r="N291" i="3"/>
  <c r="M291" i="3"/>
  <c r="J291" i="3"/>
  <c r="I291" i="3"/>
  <c r="F291" i="3"/>
  <c r="N455" i="3"/>
  <c r="M455" i="3"/>
  <c r="J455" i="3"/>
  <c r="I455" i="3"/>
  <c r="F455" i="3"/>
  <c r="N454" i="3"/>
  <c r="M454" i="3"/>
  <c r="J454" i="3"/>
  <c r="I454" i="3"/>
  <c r="F454" i="3"/>
  <c r="N452" i="3"/>
  <c r="M452" i="3"/>
  <c r="J452" i="3"/>
  <c r="I452" i="3"/>
  <c r="F452" i="3"/>
  <c r="N451" i="3"/>
  <c r="M451" i="3"/>
  <c r="J451" i="3"/>
  <c r="I451" i="3"/>
  <c r="F451" i="3"/>
  <c r="N450" i="3"/>
  <c r="M450" i="3"/>
  <c r="J450" i="3"/>
  <c r="I450" i="3"/>
  <c r="F450" i="3"/>
  <c r="N293" i="3"/>
  <c r="M293" i="3"/>
  <c r="J293" i="3"/>
  <c r="I293" i="3"/>
  <c r="F293" i="3"/>
  <c r="N292" i="3"/>
  <c r="M292" i="3"/>
  <c r="J292" i="3"/>
  <c r="I292" i="3"/>
  <c r="F292" i="3"/>
  <c r="N290" i="3"/>
  <c r="M290" i="3"/>
  <c r="J290" i="3"/>
  <c r="I290" i="3"/>
  <c r="F290" i="3"/>
  <c r="N289" i="3"/>
  <c r="M289" i="3"/>
  <c r="J289" i="3"/>
  <c r="I289" i="3"/>
  <c r="F289" i="3"/>
  <c r="N288" i="3"/>
  <c r="M288" i="3"/>
  <c r="J288" i="3"/>
  <c r="I288" i="3"/>
  <c r="F288" i="3"/>
  <c r="N131" i="3"/>
  <c r="M131" i="3"/>
  <c r="J131" i="3"/>
  <c r="I131" i="3"/>
  <c r="F131" i="3"/>
  <c r="N130" i="3"/>
  <c r="M130" i="3"/>
  <c r="J130" i="3"/>
  <c r="I130" i="3"/>
  <c r="F130" i="3"/>
  <c r="N129" i="3"/>
  <c r="M129" i="3"/>
  <c r="J129" i="3"/>
  <c r="I129" i="3"/>
  <c r="F129" i="3"/>
  <c r="N128" i="3"/>
  <c r="M128" i="3"/>
  <c r="J128" i="3"/>
  <c r="I128" i="3"/>
  <c r="F128" i="3"/>
  <c r="N127" i="3"/>
  <c r="M127" i="3"/>
  <c r="J127" i="3"/>
  <c r="I127" i="3"/>
  <c r="F127" i="3"/>
  <c r="N126" i="3"/>
  <c r="M126" i="3"/>
  <c r="J126" i="3"/>
  <c r="I126" i="3"/>
  <c r="F126" i="3"/>
  <c r="N125" i="3"/>
  <c r="M125" i="3"/>
  <c r="J125" i="3"/>
  <c r="I125" i="3"/>
  <c r="F125" i="3"/>
  <c r="T36" i="2"/>
  <c r="T34" i="2" s="1"/>
  <c r="T35" i="2"/>
  <c r="T33" i="2" s="1"/>
  <c r="T18" i="2"/>
  <c r="T20" i="2" s="1"/>
  <c r="T15" i="2"/>
  <c r="T17" i="2" s="1"/>
  <c r="T30" i="2" l="1"/>
  <c r="T75" i="4"/>
  <c r="T91" i="4"/>
  <c r="T99" i="4"/>
  <c r="T94" i="4"/>
  <c r="T31" i="2"/>
  <c r="T97" i="4"/>
  <c r="T90" i="4"/>
  <c r="T19" i="2"/>
  <c r="T84" i="4"/>
  <c r="T77" i="4"/>
  <c r="T85" i="4"/>
  <c r="T80" i="4"/>
  <c r="T83" i="4"/>
  <c r="T39" i="4"/>
  <c r="T78" i="4"/>
  <c r="T82" i="4"/>
  <c r="T87" i="4"/>
  <c r="T92" i="4"/>
  <c r="T96" i="4"/>
  <c r="T79" i="4"/>
  <c r="T89" i="4"/>
  <c r="T93" i="4"/>
  <c r="T16" i="2"/>
  <c r="AR245" i="8"/>
  <c r="AS245" i="8"/>
  <c r="AZ246" i="8" l="1"/>
  <c r="AY246" i="8"/>
  <c r="AZ245" i="8"/>
  <c r="AY245" i="8"/>
  <c r="AZ244" i="8"/>
  <c r="AY244" i="8"/>
  <c r="AZ243" i="8"/>
  <c r="AY243" i="8"/>
  <c r="AZ242" i="8"/>
  <c r="AY242" i="8"/>
  <c r="AZ241" i="8"/>
  <c r="AY241" i="8"/>
  <c r="AZ239" i="8"/>
  <c r="AY239" i="8"/>
  <c r="AZ237" i="8"/>
  <c r="AY237" i="8"/>
  <c r="AZ235" i="8"/>
  <c r="AY235" i="8"/>
  <c r="AZ234" i="8"/>
  <c r="AY234" i="8"/>
  <c r="AZ233" i="8"/>
  <c r="AY233" i="8"/>
  <c r="AZ232" i="8"/>
  <c r="AY232" i="8"/>
  <c r="AZ230" i="8"/>
  <c r="AY230" i="8"/>
  <c r="AZ229" i="8"/>
  <c r="AY229" i="8"/>
  <c r="AZ228" i="8"/>
  <c r="AY228" i="8"/>
  <c r="AZ227" i="8"/>
  <c r="AY227" i="8"/>
  <c r="AZ226" i="8"/>
  <c r="AY226" i="8"/>
  <c r="AZ224" i="8"/>
  <c r="AY224" i="8"/>
  <c r="AZ223" i="8"/>
  <c r="AY223" i="8"/>
  <c r="AZ222" i="8"/>
  <c r="AY222" i="8"/>
  <c r="AZ220" i="8"/>
  <c r="AY220" i="8"/>
  <c r="AZ219" i="8"/>
  <c r="AY219" i="8"/>
  <c r="AZ218" i="8"/>
  <c r="AY218" i="8"/>
  <c r="AZ217" i="8"/>
  <c r="AY217" i="8"/>
  <c r="AZ216" i="8"/>
  <c r="AY216" i="8"/>
  <c r="AZ215" i="8"/>
  <c r="AY215" i="8"/>
  <c r="AZ214" i="8"/>
  <c r="AY214" i="8"/>
  <c r="AZ212" i="8"/>
  <c r="AY212" i="8"/>
  <c r="AZ211" i="8"/>
  <c r="AY211" i="8"/>
  <c r="AZ208" i="8"/>
  <c r="AY208" i="8"/>
  <c r="AZ207" i="8"/>
  <c r="AY207" i="8"/>
  <c r="AZ206" i="8"/>
  <c r="AY206" i="8"/>
  <c r="AZ204" i="8"/>
  <c r="AY204" i="8"/>
  <c r="AZ201" i="8"/>
  <c r="AY201" i="8"/>
  <c r="AZ198" i="8"/>
  <c r="AY198" i="8"/>
  <c r="AZ197" i="8"/>
  <c r="AY197" i="8"/>
  <c r="AZ196" i="8"/>
  <c r="AY196" i="8"/>
  <c r="AZ195" i="8"/>
  <c r="AY195" i="8"/>
  <c r="AZ194" i="8"/>
  <c r="AY194" i="8"/>
  <c r="AZ193" i="8"/>
  <c r="AY193" i="8"/>
  <c r="AZ192" i="8"/>
  <c r="AY192" i="8"/>
  <c r="AZ191" i="8"/>
  <c r="AY191" i="8"/>
  <c r="AZ190" i="8"/>
  <c r="AY190" i="8"/>
  <c r="AZ189" i="8"/>
  <c r="AY189" i="8"/>
  <c r="AZ188" i="8"/>
  <c r="AY188" i="8"/>
  <c r="AZ187" i="8"/>
  <c r="AY187" i="8"/>
  <c r="AZ186" i="8"/>
  <c r="AY186" i="8"/>
  <c r="AZ185" i="8"/>
  <c r="AY185" i="8"/>
  <c r="AZ184" i="8"/>
  <c r="AY184" i="8"/>
  <c r="AZ183" i="8"/>
  <c r="AY183" i="8"/>
  <c r="AZ182" i="8"/>
  <c r="AY182" i="8"/>
  <c r="AZ181" i="8"/>
  <c r="AY181" i="8"/>
  <c r="AZ180" i="8"/>
  <c r="AY180" i="8"/>
  <c r="AZ179" i="8"/>
  <c r="AY179" i="8"/>
  <c r="AZ178" i="8"/>
  <c r="AY178" i="8"/>
  <c r="AZ177" i="8"/>
  <c r="AY177" i="8"/>
  <c r="AZ176" i="8"/>
  <c r="AY176" i="8"/>
  <c r="AZ175" i="8"/>
  <c r="AY175" i="8"/>
  <c r="AZ172" i="8"/>
  <c r="AY172" i="8"/>
  <c r="AZ171" i="8"/>
  <c r="AY171" i="8"/>
  <c r="AZ170" i="8"/>
  <c r="AY170" i="8"/>
  <c r="AZ169" i="8"/>
  <c r="AY169" i="8"/>
  <c r="AZ168" i="8"/>
  <c r="AY168" i="8"/>
  <c r="AZ167" i="8"/>
  <c r="AY167" i="8"/>
  <c r="AZ166" i="8"/>
  <c r="AY166" i="8"/>
  <c r="AZ165" i="8"/>
  <c r="AY165" i="8"/>
  <c r="AZ164" i="8"/>
  <c r="AY164" i="8"/>
  <c r="AZ163" i="8"/>
  <c r="AY163" i="8"/>
  <c r="AZ162" i="8"/>
  <c r="AY162" i="8"/>
  <c r="AZ161" i="8"/>
  <c r="AY161" i="8"/>
  <c r="AZ160" i="8"/>
  <c r="AY160" i="8"/>
  <c r="AZ158" i="8"/>
  <c r="AY158" i="8"/>
  <c r="AZ157" i="8"/>
  <c r="AY157" i="8"/>
  <c r="AZ156" i="8"/>
  <c r="AY156" i="8"/>
  <c r="AZ155" i="8"/>
  <c r="AY155" i="8"/>
  <c r="AZ154" i="8"/>
  <c r="AY154" i="8"/>
  <c r="AZ153" i="8"/>
  <c r="AY153" i="8"/>
  <c r="AZ152" i="8"/>
  <c r="AY152" i="8"/>
  <c r="AZ151" i="8"/>
  <c r="AY151" i="8"/>
  <c r="AZ150" i="8"/>
  <c r="AY150" i="8"/>
  <c r="AZ149" i="8"/>
  <c r="AY149" i="8"/>
  <c r="AZ148" i="8"/>
  <c r="AY148" i="8"/>
  <c r="AZ147" i="8"/>
  <c r="AY147" i="8"/>
  <c r="AZ146" i="8"/>
  <c r="AY146" i="8"/>
  <c r="AZ145" i="8"/>
  <c r="AY145" i="8"/>
  <c r="AZ144" i="8"/>
  <c r="AY144" i="8"/>
  <c r="AZ143" i="8"/>
  <c r="AY143" i="8"/>
  <c r="AZ139" i="8"/>
  <c r="AY139" i="8"/>
  <c r="AZ138" i="8"/>
  <c r="AY138" i="8"/>
  <c r="AZ137" i="8"/>
  <c r="AY137" i="8"/>
  <c r="AZ136" i="8"/>
  <c r="AY136" i="8"/>
  <c r="AZ135" i="8"/>
  <c r="AY135" i="8"/>
  <c r="AZ134" i="8"/>
  <c r="AY134" i="8"/>
  <c r="AZ133" i="8"/>
  <c r="AY133" i="8"/>
  <c r="AZ132" i="8"/>
  <c r="AY132" i="8"/>
  <c r="AZ131" i="8"/>
  <c r="AY131" i="8"/>
  <c r="AZ129" i="8"/>
  <c r="AY129" i="8"/>
  <c r="AZ128" i="8"/>
  <c r="AY128" i="8"/>
  <c r="AZ127" i="8"/>
  <c r="AY127" i="8"/>
  <c r="AZ126" i="8"/>
  <c r="AY126" i="8"/>
  <c r="AZ125" i="8"/>
  <c r="AY125" i="8"/>
  <c r="AZ124" i="8"/>
  <c r="AY124" i="8"/>
  <c r="AZ123" i="8"/>
  <c r="AY123" i="8"/>
  <c r="AZ122" i="8"/>
  <c r="AY122" i="8"/>
  <c r="AZ121" i="8"/>
  <c r="AY121" i="8"/>
  <c r="AZ119" i="8"/>
  <c r="AY119" i="8"/>
  <c r="AZ118" i="8"/>
  <c r="AY118" i="8"/>
  <c r="AZ117" i="8"/>
  <c r="AY117" i="8"/>
  <c r="AZ116" i="8"/>
  <c r="AY116" i="8"/>
  <c r="AZ115" i="8"/>
  <c r="AY115" i="8"/>
  <c r="AZ114" i="8"/>
  <c r="AY114" i="8"/>
  <c r="AZ113" i="8"/>
  <c r="AY113" i="8"/>
  <c r="AZ111" i="8"/>
  <c r="AY111" i="8"/>
  <c r="AZ110" i="8"/>
  <c r="AY110" i="8"/>
  <c r="AZ109" i="8"/>
  <c r="AY109" i="8"/>
  <c r="AZ108" i="8"/>
  <c r="AY108" i="8"/>
  <c r="AZ107" i="8"/>
  <c r="AY107" i="8"/>
  <c r="AZ106" i="8"/>
  <c r="AY106" i="8"/>
  <c r="AZ105" i="8"/>
  <c r="AY105" i="8"/>
  <c r="AZ104" i="8"/>
  <c r="AY104" i="8"/>
  <c r="AZ103" i="8"/>
  <c r="AY103" i="8"/>
  <c r="AZ102" i="8"/>
  <c r="AY102" i="8"/>
  <c r="AZ100" i="8"/>
  <c r="AY100" i="8"/>
  <c r="AZ99" i="8"/>
  <c r="AY99" i="8"/>
  <c r="AZ98" i="8"/>
  <c r="AY98" i="8"/>
  <c r="AZ97" i="8"/>
  <c r="AY97" i="8"/>
  <c r="AZ96" i="8"/>
  <c r="AY96" i="8"/>
  <c r="AZ95" i="8"/>
  <c r="AY95" i="8"/>
  <c r="AZ94" i="8"/>
  <c r="AY94" i="8"/>
  <c r="AZ93" i="8"/>
  <c r="AY93" i="8"/>
  <c r="AZ92" i="8"/>
  <c r="AY92" i="8"/>
  <c r="AZ91" i="8"/>
  <c r="AY91" i="8"/>
  <c r="AZ90" i="8"/>
  <c r="AY90" i="8"/>
  <c r="AZ89" i="8"/>
  <c r="AY89" i="8"/>
  <c r="AZ88" i="8"/>
  <c r="AY88" i="8"/>
  <c r="AZ87" i="8"/>
  <c r="AY87" i="8"/>
  <c r="AZ86" i="8"/>
  <c r="AY86" i="8"/>
  <c r="AZ85" i="8"/>
  <c r="AY85" i="8"/>
  <c r="AZ84" i="8"/>
  <c r="AY84" i="8"/>
  <c r="AZ83" i="8"/>
  <c r="AY83" i="8"/>
  <c r="AZ82" i="8"/>
  <c r="AY82" i="8"/>
  <c r="AZ81" i="8"/>
  <c r="AY81" i="8"/>
  <c r="AZ80" i="8"/>
  <c r="AY80" i="8"/>
  <c r="AZ79" i="8"/>
  <c r="AY79" i="8"/>
  <c r="AZ78" i="8"/>
  <c r="AY78" i="8"/>
  <c r="AZ77" i="8"/>
  <c r="AY77" i="8"/>
  <c r="AZ76" i="8"/>
  <c r="AY76" i="8"/>
  <c r="AZ75" i="8"/>
  <c r="AY75" i="8"/>
  <c r="AZ73" i="8"/>
  <c r="AY73" i="8"/>
  <c r="AZ72" i="8"/>
  <c r="AY72" i="8"/>
  <c r="AZ71" i="8"/>
  <c r="AY71" i="8"/>
  <c r="AZ70" i="8"/>
  <c r="AY70" i="8"/>
  <c r="AZ69" i="8"/>
  <c r="AY69" i="8"/>
  <c r="AZ68" i="8"/>
  <c r="AY68" i="8"/>
  <c r="AZ67" i="8"/>
  <c r="AY67" i="8"/>
  <c r="AZ66" i="8"/>
  <c r="AY66" i="8"/>
  <c r="AZ65" i="8"/>
  <c r="AY65" i="8"/>
  <c r="AZ64" i="8"/>
  <c r="AY64" i="8"/>
  <c r="AZ63" i="8"/>
  <c r="AY63" i="8"/>
  <c r="AZ62" i="8"/>
  <c r="AY62" i="8"/>
  <c r="AZ61" i="8"/>
  <c r="AY61" i="8"/>
  <c r="AZ60" i="8"/>
  <c r="AY60" i="8"/>
  <c r="AZ59" i="8"/>
  <c r="AY59" i="8"/>
  <c r="AZ58" i="8"/>
  <c r="AY58" i="8"/>
  <c r="AZ57" i="8"/>
  <c r="AY57" i="8"/>
  <c r="AZ56" i="8"/>
  <c r="AY56" i="8"/>
  <c r="AZ55" i="8"/>
  <c r="AY55" i="8"/>
  <c r="AZ54" i="8"/>
  <c r="AY54" i="8"/>
  <c r="AZ53" i="8"/>
  <c r="AY53" i="8"/>
  <c r="AZ52" i="8"/>
  <c r="AY52" i="8"/>
  <c r="AZ51" i="8"/>
  <c r="AY51" i="8"/>
  <c r="AZ50" i="8"/>
  <c r="AY50" i="8"/>
  <c r="AZ49" i="8"/>
  <c r="AY49" i="8"/>
  <c r="AZ48" i="8"/>
  <c r="AY48" i="8"/>
  <c r="AZ47" i="8"/>
  <c r="AY47" i="8"/>
  <c r="AZ46" i="8"/>
  <c r="AY46" i="8"/>
  <c r="AZ45" i="8"/>
  <c r="AY45" i="8"/>
  <c r="AZ44" i="8"/>
  <c r="AY44" i="8"/>
  <c r="AZ42" i="8"/>
  <c r="AY42" i="8"/>
  <c r="AZ41" i="8"/>
  <c r="AY41" i="8"/>
  <c r="AZ40" i="8"/>
  <c r="AY40" i="8"/>
  <c r="AZ39" i="8"/>
  <c r="AY39" i="8"/>
  <c r="AZ38" i="8"/>
  <c r="AY38" i="8"/>
  <c r="AZ37" i="8"/>
  <c r="AY37" i="8"/>
  <c r="AZ36" i="8"/>
  <c r="AY36" i="8"/>
  <c r="AZ35" i="8"/>
  <c r="AY35" i="8"/>
  <c r="AZ34" i="8"/>
  <c r="AY34" i="8"/>
  <c r="AZ32" i="8"/>
  <c r="AY32" i="8"/>
  <c r="AZ31" i="8"/>
  <c r="AY31" i="8"/>
  <c r="AZ30" i="8"/>
  <c r="AY30" i="8"/>
  <c r="AZ29" i="8"/>
  <c r="AY29" i="8"/>
  <c r="AZ28" i="8"/>
  <c r="AY28" i="8"/>
  <c r="AZ27" i="8"/>
  <c r="AY27" i="8"/>
  <c r="AZ26" i="8"/>
  <c r="AY26" i="8"/>
  <c r="AZ25" i="8"/>
  <c r="AY25" i="8"/>
  <c r="AZ24" i="8"/>
  <c r="AY24" i="8"/>
  <c r="AZ23" i="8"/>
  <c r="AY23" i="8"/>
  <c r="AZ22" i="8"/>
  <c r="AY22" i="8"/>
  <c r="AZ21" i="8"/>
  <c r="AY21" i="8"/>
  <c r="AZ20" i="8"/>
  <c r="AY20" i="8"/>
  <c r="AZ19" i="8"/>
  <c r="AY19" i="8"/>
  <c r="AZ18" i="8"/>
  <c r="AY18" i="8"/>
  <c r="AZ17" i="8"/>
  <c r="AY17" i="8"/>
  <c r="AZ16" i="8"/>
  <c r="AY16" i="8"/>
  <c r="AZ15" i="8"/>
  <c r="AY15" i="8"/>
  <c r="AZ14" i="8"/>
  <c r="AY14" i="8"/>
  <c r="AZ13" i="8"/>
  <c r="AY13" i="8"/>
  <c r="AZ12" i="8"/>
  <c r="AY12" i="8"/>
  <c r="AZ11" i="8"/>
  <c r="AY11" i="8"/>
  <c r="AZ10" i="8"/>
  <c r="AY10" i="8"/>
  <c r="AZ9" i="8"/>
  <c r="AY9" i="8"/>
  <c r="AZ8" i="8"/>
  <c r="AY8" i="8"/>
  <c r="AZ7" i="8"/>
  <c r="AY7" i="8"/>
  <c r="AZ6" i="8"/>
  <c r="AY6" i="8"/>
  <c r="AZ5" i="8"/>
  <c r="AY5" i="8"/>
  <c r="AJ72" i="7"/>
  <c r="AJ71" i="7"/>
  <c r="E54" i="7"/>
  <c r="E53" i="7"/>
  <c r="O54" i="7"/>
  <c r="N54" i="7"/>
  <c r="M54" i="7"/>
  <c r="J54" i="7"/>
  <c r="G54" i="7"/>
  <c r="O53" i="7"/>
  <c r="N53" i="7"/>
  <c r="M53" i="7"/>
  <c r="J53" i="7"/>
  <c r="G53" i="7"/>
  <c r="R17" i="6"/>
  <c r="R16" i="6"/>
  <c r="R15" i="6"/>
  <c r="R14" i="6"/>
  <c r="R13" i="6"/>
  <c r="R12" i="6"/>
  <c r="R11" i="6"/>
  <c r="R10" i="6"/>
  <c r="AL37" i="6" s="1"/>
  <c r="R9" i="6"/>
  <c r="AL36" i="6" s="1"/>
  <c r="R8" i="6"/>
  <c r="AL35" i="6" s="1"/>
  <c r="R7" i="6"/>
  <c r="AL34" i="6" s="1"/>
  <c r="R6" i="6"/>
  <c r="AL33" i="6" s="1"/>
  <c r="R5" i="6"/>
  <c r="AL32" i="6" s="1"/>
  <c r="R4" i="6"/>
  <c r="AL31" i="6" s="1"/>
  <c r="R63" i="4"/>
  <c r="R51" i="4"/>
  <c r="R27" i="4"/>
  <c r="R15" i="4"/>
  <c r="R73" i="4"/>
  <c r="R72" i="4"/>
  <c r="R71" i="4"/>
  <c r="R70" i="4"/>
  <c r="R69" i="4"/>
  <c r="R68" i="4"/>
  <c r="R67" i="4"/>
  <c r="R66" i="4"/>
  <c r="R65" i="4"/>
  <c r="R37" i="4"/>
  <c r="R36" i="4"/>
  <c r="R35" i="4"/>
  <c r="R34" i="4"/>
  <c r="R33" i="4"/>
  <c r="R32" i="4"/>
  <c r="R31" i="4"/>
  <c r="R30" i="4"/>
  <c r="R29" i="4"/>
  <c r="P110" i="2"/>
  <c r="N447" i="3"/>
  <c r="M447" i="3"/>
  <c r="J447" i="3"/>
  <c r="I447" i="3"/>
  <c r="F447" i="3"/>
  <c r="N446" i="3"/>
  <c r="M446" i="3"/>
  <c r="J446" i="3"/>
  <c r="I446" i="3"/>
  <c r="F446" i="3"/>
  <c r="N444" i="3"/>
  <c r="M444" i="3"/>
  <c r="J444" i="3"/>
  <c r="I444" i="3"/>
  <c r="F444" i="3"/>
  <c r="N443" i="3"/>
  <c r="M443" i="3"/>
  <c r="J443" i="3"/>
  <c r="I443" i="3"/>
  <c r="F443" i="3"/>
  <c r="N442" i="3"/>
  <c r="M442" i="3"/>
  <c r="J442" i="3"/>
  <c r="I442" i="3"/>
  <c r="F442" i="3"/>
  <c r="N286" i="3"/>
  <c r="M286" i="3"/>
  <c r="J286" i="3"/>
  <c r="I286" i="3"/>
  <c r="F286" i="3"/>
  <c r="N285" i="3"/>
  <c r="M285" i="3"/>
  <c r="J285" i="3"/>
  <c r="I285" i="3"/>
  <c r="F285" i="3"/>
  <c r="N284" i="3"/>
  <c r="M284" i="3"/>
  <c r="J284" i="3"/>
  <c r="I284" i="3"/>
  <c r="F284" i="3"/>
  <c r="N283" i="3"/>
  <c r="M283" i="3"/>
  <c r="J283" i="3"/>
  <c r="I283" i="3"/>
  <c r="F283" i="3"/>
  <c r="N282" i="3"/>
  <c r="M282" i="3"/>
  <c r="J282" i="3"/>
  <c r="I282" i="3"/>
  <c r="F282" i="3"/>
  <c r="N281" i="3"/>
  <c r="M281" i="3"/>
  <c r="J281" i="3"/>
  <c r="I281" i="3"/>
  <c r="F281" i="3"/>
  <c r="N280" i="3"/>
  <c r="M280" i="3"/>
  <c r="J280" i="3"/>
  <c r="I280" i="3"/>
  <c r="F280" i="3"/>
  <c r="F118" i="3"/>
  <c r="F119" i="3"/>
  <c r="F120" i="3"/>
  <c r="F121" i="3"/>
  <c r="F122" i="3"/>
  <c r="F123" i="3"/>
  <c r="N123" i="3"/>
  <c r="M123" i="3"/>
  <c r="J123" i="3"/>
  <c r="I123" i="3"/>
  <c r="N122" i="3"/>
  <c r="M122" i="3"/>
  <c r="J122" i="3"/>
  <c r="I122" i="3"/>
  <c r="N121" i="3"/>
  <c r="M121" i="3"/>
  <c r="J121" i="3"/>
  <c r="I121" i="3"/>
  <c r="N120" i="3"/>
  <c r="M120" i="3"/>
  <c r="J120" i="3"/>
  <c r="I120" i="3"/>
  <c r="N119" i="3"/>
  <c r="M119" i="3"/>
  <c r="J119" i="3"/>
  <c r="I119" i="3"/>
  <c r="N118" i="3"/>
  <c r="M118" i="3"/>
  <c r="J118" i="3"/>
  <c r="I118" i="3"/>
  <c r="N117" i="3"/>
  <c r="M117" i="3"/>
  <c r="J117" i="3"/>
  <c r="I117" i="3"/>
  <c r="F117" i="3"/>
  <c r="R36" i="2"/>
  <c r="R34" i="2" s="1"/>
  <c r="R35" i="2"/>
  <c r="R33" i="2" s="1"/>
  <c r="R18" i="2"/>
  <c r="R19" i="2" s="1"/>
  <c r="R15" i="2"/>
  <c r="R17" i="2" s="1"/>
  <c r="R20" i="2" l="1"/>
  <c r="R78" i="4"/>
  <c r="R82" i="4"/>
  <c r="R87" i="4"/>
  <c r="R81" i="4"/>
  <c r="R79" i="4"/>
  <c r="R83" i="4"/>
  <c r="R80" i="4"/>
  <c r="R84" i="4"/>
  <c r="R77" i="4"/>
  <c r="R85" i="4"/>
  <c r="R91" i="4"/>
  <c r="R95" i="4"/>
  <c r="R89" i="4"/>
  <c r="R93" i="4"/>
  <c r="R94" i="4"/>
  <c r="R99" i="4"/>
  <c r="R92" i="4"/>
  <c r="R96" i="4"/>
  <c r="R97" i="4"/>
  <c r="R90" i="4"/>
  <c r="AL38" i="6"/>
  <c r="R30" i="2"/>
  <c r="R31" i="2"/>
  <c r="R75" i="4"/>
  <c r="R39" i="4"/>
  <c r="L110" i="2"/>
  <c r="D110" i="2"/>
  <c r="H110" i="2"/>
  <c r="E110" i="2"/>
  <c r="I110" i="2"/>
  <c r="M110" i="2"/>
  <c r="B110" i="2"/>
  <c r="F110" i="2"/>
  <c r="J110" i="2"/>
  <c r="N110" i="2"/>
  <c r="C110" i="2"/>
  <c r="G110" i="2"/>
  <c r="K110" i="2"/>
  <c r="O110" i="2"/>
  <c r="R16" i="2"/>
  <c r="AS244" i="8"/>
  <c r="AR244" i="8"/>
  <c r="AS243" i="8"/>
  <c r="AR243" i="8"/>
  <c r="AS242" i="8"/>
  <c r="AR242" i="8"/>
  <c r="AS241" i="8"/>
  <c r="AR241" i="8"/>
  <c r="AS239" i="8"/>
  <c r="AR239" i="8"/>
  <c r="AS237" i="8"/>
  <c r="AR237" i="8"/>
  <c r="AS235" i="8"/>
  <c r="AR235" i="8"/>
  <c r="AS234" i="8"/>
  <c r="AR234" i="8"/>
  <c r="AS233" i="8"/>
  <c r="AR233" i="8"/>
  <c r="AS232" i="8"/>
  <c r="AR232" i="8"/>
  <c r="AS231" i="8"/>
  <c r="AR231" i="8"/>
  <c r="AS230" i="8"/>
  <c r="AR230" i="8"/>
  <c r="AS229" i="8"/>
  <c r="AR229" i="8"/>
  <c r="AS228" i="8"/>
  <c r="AR228" i="8"/>
  <c r="AS227" i="8"/>
  <c r="AR227" i="8"/>
  <c r="AS226" i="8"/>
  <c r="AR226" i="8"/>
  <c r="AS224" i="8"/>
  <c r="AR224" i="8"/>
  <c r="AS223" i="8"/>
  <c r="AR223" i="8"/>
  <c r="AS222" i="8"/>
  <c r="AR222" i="8"/>
  <c r="AS220" i="8"/>
  <c r="AR220" i="8"/>
  <c r="AS219" i="8"/>
  <c r="AR219" i="8"/>
  <c r="AS218" i="8"/>
  <c r="AR218" i="8"/>
  <c r="AS217" i="8"/>
  <c r="AR217" i="8"/>
  <c r="AS216" i="8"/>
  <c r="AR216" i="8"/>
  <c r="AS215" i="8"/>
  <c r="AR215" i="8"/>
  <c r="AS214" i="8"/>
  <c r="AR214" i="8"/>
  <c r="AS212" i="8"/>
  <c r="AR212" i="8"/>
  <c r="AS211" i="8"/>
  <c r="AR211" i="8"/>
  <c r="AS208" i="8"/>
  <c r="AR208" i="8"/>
  <c r="AS207" i="8"/>
  <c r="AR207" i="8"/>
  <c r="AS206" i="8"/>
  <c r="AR206" i="8"/>
  <c r="AS204" i="8"/>
  <c r="AR204" i="8"/>
  <c r="AS201" i="8"/>
  <c r="AR201" i="8"/>
  <c r="AS200" i="8"/>
  <c r="AR200" i="8"/>
  <c r="AS198" i="8"/>
  <c r="AR198" i="8"/>
  <c r="AS197" i="8"/>
  <c r="AR197" i="8"/>
  <c r="AS196" i="8"/>
  <c r="AR196" i="8"/>
  <c r="AS195" i="8"/>
  <c r="AR195" i="8"/>
  <c r="AS194" i="8"/>
  <c r="AR194" i="8"/>
  <c r="AS193" i="8"/>
  <c r="AR193" i="8"/>
  <c r="AS192" i="8"/>
  <c r="AR192" i="8"/>
  <c r="AS191" i="8"/>
  <c r="AR191" i="8"/>
  <c r="AS190" i="8"/>
  <c r="AR190" i="8"/>
  <c r="AS189" i="8"/>
  <c r="AR189" i="8"/>
  <c r="AS188" i="8"/>
  <c r="AR188" i="8"/>
  <c r="AS187" i="8"/>
  <c r="AR187" i="8"/>
  <c r="AS186" i="8"/>
  <c r="AR186" i="8"/>
  <c r="AS185" i="8"/>
  <c r="AR185" i="8"/>
  <c r="AS184" i="8"/>
  <c r="AR184" i="8"/>
  <c r="AS183" i="8"/>
  <c r="AR183" i="8"/>
  <c r="AS182" i="8"/>
  <c r="AR182" i="8"/>
  <c r="AS181" i="8"/>
  <c r="AR181" i="8"/>
  <c r="AS180" i="8"/>
  <c r="AR180" i="8"/>
  <c r="AS179" i="8"/>
  <c r="AR179" i="8"/>
  <c r="AS178" i="8"/>
  <c r="AR178" i="8"/>
  <c r="AS177" i="8"/>
  <c r="AR177" i="8"/>
  <c r="AS176" i="8"/>
  <c r="AR176" i="8"/>
  <c r="AS175" i="8"/>
  <c r="AR175" i="8"/>
  <c r="AS172" i="8"/>
  <c r="AR172" i="8"/>
  <c r="AS171" i="8"/>
  <c r="AR171" i="8"/>
  <c r="AS170" i="8"/>
  <c r="AR170" i="8"/>
  <c r="AS169" i="8"/>
  <c r="AR169" i="8"/>
  <c r="AS168" i="8"/>
  <c r="AR168" i="8"/>
  <c r="AS167" i="8"/>
  <c r="AR167" i="8"/>
  <c r="AS166" i="8"/>
  <c r="AR166" i="8"/>
  <c r="AS165" i="8"/>
  <c r="AR165" i="8"/>
  <c r="AS164" i="8"/>
  <c r="AR164" i="8"/>
  <c r="AS163" i="8"/>
  <c r="AR163" i="8"/>
  <c r="AS162" i="8"/>
  <c r="AR162" i="8"/>
  <c r="AS161" i="8"/>
  <c r="AR161" i="8"/>
  <c r="AS160" i="8"/>
  <c r="AR160" i="8"/>
  <c r="AS158" i="8"/>
  <c r="AR158" i="8"/>
  <c r="AS157" i="8"/>
  <c r="AR157" i="8"/>
  <c r="AS156" i="8"/>
  <c r="AR156" i="8"/>
  <c r="AS155" i="8"/>
  <c r="AR155" i="8"/>
  <c r="AS154" i="8"/>
  <c r="AR154" i="8"/>
  <c r="AS153" i="8"/>
  <c r="AR153" i="8"/>
  <c r="AS152" i="8"/>
  <c r="AR152" i="8"/>
  <c r="AS151" i="8"/>
  <c r="AR151" i="8"/>
  <c r="AS150" i="8"/>
  <c r="AR150" i="8"/>
  <c r="AS149" i="8"/>
  <c r="AR149" i="8"/>
  <c r="AS148" i="8"/>
  <c r="AR148" i="8"/>
  <c r="AS147" i="8"/>
  <c r="AR147" i="8"/>
  <c r="AS146" i="8"/>
  <c r="AR146" i="8"/>
  <c r="AS145" i="8"/>
  <c r="AR145" i="8"/>
  <c r="AS144" i="8"/>
  <c r="AR144" i="8"/>
  <c r="AS143" i="8"/>
  <c r="AR143" i="8"/>
  <c r="AS139" i="8"/>
  <c r="AR139" i="8"/>
  <c r="AS138" i="8"/>
  <c r="AR138" i="8"/>
  <c r="AS137" i="8"/>
  <c r="AR137" i="8"/>
  <c r="AS136" i="8"/>
  <c r="AR136" i="8"/>
  <c r="AS135" i="8"/>
  <c r="AR135" i="8"/>
  <c r="AS134" i="8"/>
  <c r="AR134" i="8"/>
  <c r="AS133" i="8"/>
  <c r="AR133" i="8"/>
  <c r="AS132" i="8"/>
  <c r="AR132" i="8"/>
  <c r="AS131" i="8"/>
  <c r="AR131" i="8"/>
  <c r="AS129" i="8"/>
  <c r="AR129" i="8"/>
  <c r="AS128" i="8"/>
  <c r="AR128" i="8"/>
  <c r="AS127" i="8"/>
  <c r="AR127" i="8"/>
  <c r="AS126" i="8"/>
  <c r="AR126" i="8"/>
  <c r="AS125" i="8"/>
  <c r="AR125" i="8"/>
  <c r="AS124" i="8"/>
  <c r="AR124" i="8"/>
  <c r="AS123" i="8"/>
  <c r="AR123" i="8"/>
  <c r="AS122" i="8"/>
  <c r="AR122" i="8"/>
  <c r="AS121" i="8"/>
  <c r="AR121" i="8"/>
  <c r="AS119" i="8"/>
  <c r="AR119" i="8"/>
  <c r="AS118" i="8"/>
  <c r="AR118" i="8"/>
  <c r="AS117" i="8"/>
  <c r="AR117" i="8"/>
  <c r="AS116" i="8"/>
  <c r="AR116" i="8"/>
  <c r="AS115" i="8"/>
  <c r="AR115" i="8"/>
  <c r="AS114" i="8"/>
  <c r="AR114" i="8"/>
  <c r="AS113" i="8"/>
  <c r="AR113" i="8"/>
  <c r="AS111" i="8"/>
  <c r="AR111" i="8"/>
  <c r="AS110" i="8"/>
  <c r="AR110" i="8"/>
  <c r="AS109" i="8"/>
  <c r="AR109" i="8"/>
  <c r="AS108" i="8"/>
  <c r="AR108" i="8"/>
  <c r="AS107" i="8"/>
  <c r="AR107" i="8"/>
  <c r="AS106" i="8"/>
  <c r="AR106" i="8"/>
  <c r="AS105" i="8"/>
  <c r="AR105" i="8"/>
  <c r="AS104" i="8"/>
  <c r="AR104" i="8"/>
  <c r="AS103" i="8"/>
  <c r="AR103" i="8"/>
  <c r="AS102" i="8"/>
  <c r="AR102" i="8"/>
  <c r="AS100" i="8"/>
  <c r="AR100" i="8"/>
  <c r="AS99" i="8"/>
  <c r="AR99" i="8"/>
  <c r="AS98" i="8"/>
  <c r="AR98" i="8"/>
  <c r="AS97" i="8"/>
  <c r="AR97" i="8"/>
  <c r="AS96" i="8"/>
  <c r="AR96" i="8"/>
  <c r="AS95" i="8"/>
  <c r="AR95" i="8"/>
  <c r="AS94" i="8"/>
  <c r="AR94" i="8"/>
  <c r="AS93" i="8"/>
  <c r="AR93" i="8"/>
  <c r="AS92" i="8"/>
  <c r="AR92" i="8"/>
  <c r="AS91" i="8"/>
  <c r="AR91" i="8"/>
  <c r="AS90" i="8"/>
  <c r="AR90" i="8"/>
  <c r="AS89" i="8"/>
  <c r="AR89" i="8"/>
  <c r="AS88" i="8"/>
  <c r="AR88" i="8"/>
  <c r="AS87" i="8"/>
  <c r="AR87" i="8"/>
  <c r="AS86" i="8"/>
  <c r="AR86" i="8"/>
  <c r="AS85" i="8"/>
  <c r="AR85" i="8"/>
  <c r="AS84" i="8"/>
  <c r="AR84" i="8"/>
  <c r="AS83" i="8"/>
  <c r="AR83" i="8"/>
  <c r="AS82" i="8"/>
  <c r="AR82" i="8"/>
  <c r="AS81" i="8"/>
  <c r="AR81" i="8"/>
  <c r="AS80" i="8"/>
  <c r="AR80" i="8"/>
  <c r="AS79" i="8"/>
  <c r="AR79" i="8"/>
  <c r="AS78" i="8"/>
  <c r="AR78" i="8"/>
  <c r="AS77" i="8"/>
  <c r="AR77" i="8"/>
  <c r="AS76" i="8"/>
  <c r="AR76" i="8"/>
  <c r="AS75" i="8"/>
  <c r="AR75" i="8"/>
  <c r="AS73" i="8"/>
  <c r="AR73" i="8"/>
  <c r="AS72" i="8"/>
  <c r="AR72" i="8"/>
  <c r="AS71" i="8"/>
  <c r="AR71" i="8"/>
  <c r="AS70" i="8"/>
  <c r="AR70" i="8"/>
  <c r="AS69" i="8"/>
  <c r="AR69" i="8"/>
  <c r="AS68" i="8"/>
  <c r="AR68" i="8"/>
  <c r="AS67" i="8"/>
  <c r="AR67" i="8"/>
  <c r="AS66" i="8"/>
  <c r="AR66" i="8"/>
  <c r="AS65" i="8"/>
  <c r="AR65" i="8"/>
  <c r="AS64" i="8"/>
  <c r="AR64" i="8"/>
  <c r="AS63" i="8"/>
  <c r="AR63" i="8"/>
  <c r="AS62" i="8"/>
  <c r="AR62" i="8"/>
  <c r="AS61" i="8"/>
  <c r="AR61" i="8"/>
  <c r="AS60" i="8"/>
  <c r="AR60" i="8"/>
  <c r="AS59" i="8"/>
  <c r="AR59" i="8"/>
  <c r="AS58" i="8"/>
  <c r="AR58" i="8"/>
  <c r="AS57" i="8"/>
  <c r="AR57" i="8"/>
  <c r="AS56" i="8"/>
  <c r="AR56" i="8"/>
  <c r="AS55" i="8"/>
  <c r="AR55" i="8"/>
  <c r="AS54" i="8"/>
  <c r="AR54" i="8"/>
  <c r="AS53" i="8"/>
  <c r="AR53" i="8"/>
  <c r="AS52" i="8"/>
  <c r="AR52" i="8"/>
  <c r="AS51" i="8"/>
  <c r="AR51" i="8"/>
  <c r="AS50" i="8"/>
  <c r="AR50" i="8"/>
  <c r="AS49" i="8"/>
  <c r="AR49" i="8"/>
  <c r="AS48" i="8"/>
  <c r="AR48" i="8"/>
  <c r="AS47" i="8"/>
  <c r="AR47" i="8"/>
  <c r="AS46" i="8"/>
  <c r="AR46" i="8"/>
  <c r="AS45" i="8"/>
  <c r="AR45" i="8"/>
  <c r="AS44" i="8"/>
  <c r="AR44" i="8"/>
  <c r="AS42" i="8"/>
  <c r="AR42" i="8"/>
  <c r="AS41" i="8"/>
  <c r="AR41" i="8"/>
  <c r="AS40" i="8"/>
  <c r="AR40" i="8"/>
  <c r="AS39" i="8"/>
  <c r="AR39" i="8"/>
  <c r="AS38" i="8"/>
  <c r="AR38" i="8"/>
  <c r="AS37" i="8"/>
  <c r="AR37" i="8"/>
  <c r="AS36" i="8"/>
  <c r="AR36" i="8"/>
  <c r="AS35" i="8"/>
  <c r="AR35" i="8"/>
  <c r="AS34" i="8"/>
  <c r="AR34" i="8"/>
  <c r="AS32" i="8"/>
  <c r="AR32" i="8"/>
  <c r="AS31" i="8"/>
  <c r="AR31" i="8"/>
  <c r="AS30" i="8"/>
  <c r="AR30" i="8"/>
  <c r="AS29" i="8"/>
  <c r="AR29" i="8"/>
  <c r="AS28" i="8"/>
  <c r="AR28" i="8"/>
  <c r="AS27" i="8"/>
  <c r="AR27" i="8"/>
  <c r="AS26" i="8"/>
  <c r="AR26" i="8"/>
  <c r="AS25" i="8"/>
  <c r="AR25" i="8"/>
  <c r="AS24" i="8"/>
  <c r="AR24" i="8"/>
  <c r="AS23" i="8"/>
  <c r="AR23" i="8"/>
  <c r="AS22" i="8"/>
  <c r="AR22" i="8"/>
  <c r="AS21" i="8"/>
  <c r="AR21" i="8"/>
  <c r="AS20" i="8"/>
  <c r="AR20" i="8"/>
  <c r="AS19" i="8"/>
  <c r="AR19" i="8"/>
  <c r="AS18" i="8"/>
  <c r="AR18" i="8"/>
  <c r="AS17" i="8"/>
  <c r="AR17" i="8"/>
  <c r="AS16" i="8"/>
  <c r="AR16" i="8"/>
  <c r="AS15" i="8"/>
  <c r="AR15" i="8"/>
  <c r="AS14" i="8"/>
  <c r="AR14" i="8"/>
  <c r="AS13" i="8"/>
  <c r="AR13" i="8"/>
  <c r="AS12" i="8"/>
  <c r="AR12" i="8"/>
  <c r="AS11" i="8"/>
  <c r="AR11" i="8"/>
  <c r="AS10" i="8"/>
  <c r="AR10" i="8"/>
  <c r="AS9" i="8"/>
  <c r="AR9" i="8"/>
  <c r="AS8" i="8"/>
  <c r="AR8" i="8"/>
  <c r="AS7" i="8"/>
  <c r="AR7" i="8"/>
  <c r="AS6" i="8"/>
  <c r="AR6" i="8"/>
  <c r="AS5" i="8"/>
  <c r="AR5" i="8"/>
  <c r="O51" i="7"/>
  <c r="N51" i="7"/>
  <c r="M51" i="7"/>
  <c r="J51" i="7"/>
  <c r="G51" i="7"/>
  <c r="E51" i="7"/>
  <c r="AI72" i="7" s="1"/>
  <c r="O50" i="7"/>
  <c r="N50" i="7"/>
  <c r="M50" i="7"/>
  <c r="J50" i="7"/>
  <c r="G50" i="7"/>
  <c r="E50" i="7"/>
  <c r="AI71" i="7" s="1"/>
  <c r="Q17" i="6"/>
  <c r="Q16" i="6"/>
  <c r="Q15" i="6"/>
  <c r="Q14" i="6"/>
  <c r="Q13" i="6"/>
  <c r="Q12" i="6"/>
  <c r="Q11" i="6"/>
  <c r="Q10" i="6"/>
  <c r="AK37" i="6" s="1"/>
  <c r="Q9" i="6"/>
  <c r="AK36" i="6" s="1"/>
  <c r="Q8" i="6"/>
  <c r="AK35" i="6" s="1"/>
  <c r="Q7" i="6"/>
  <c r="AK34" i="6" s="1"/>
  <c r="Q6" i="6"/>
  <c r="AK33" i="6" s="1"/>
  <c r="Q5" i="6"/>
  <c r="AK32" i="6" s="1"/>
  <c r="L132" i="5"/>
  <c r="K132" i="5"/>
  <c r="J132" i="5"/>
  <c r="Q4" i="6" s="1"/>
  <c r="AK31" i="6" s="1"/>
  <c r="Q63" i="4"/>
  <c r="Q51" i="4"/>
  <c r="Q27" i="4"/>
  <c r="Q15" i="4"/>
  <c r="Q73" i="4"/>
  <c r="Q72" i="4"/>
  <c r="Q71" i="4"/>
  <c r="Q70" i="4"/>
  <c r="Q69" i="4"/>
  <c r="Q68" i="4"/>
  <c r="Q67" i="4"/>
  <c r="Q66" i="4"/>
  <c r="Q65" i="4"/>
  <c r="Q37" i="4"/>
  <c r="Q36" i="4"/>
  <c r="Q35" i="4"/>
  <c r="Q34" i="4"/>
  <c r="Q33" i="4"/>
  <c r="Q32" i="4"/>
  <c r="Q31" i="4"/>
  <c r="Q30" i="4"/>
  <c r="Q29" i="4"/>
  <c r="N439" i="3"/>
  <c r="M439" i="3"/>
  <c r="J439" i="3"/>
  <c r="I439" i="3"/>
  <c r="F439" i="3"/>
  <c r="N438" i="3"/>
  <c r="M438" i="3"/>
  <c r="J438" i="3"/>
  <c r="I438" i="3"/>
  <c r="F438" i="3"/>
  <c r="N436" i="3"/>
  <c r="M436" i="3"/>
  <c r="J436" i="3"/>
  <c r="I436" i="3"/>
  <c r="F436" i="3"/>
  <c r="N435" i="3"/>
  <c r="M435" i="3"/>
  <c r="J435" i="3"/>
  <c r="I435" i="3"/>
  <c r="F435" i="3"/>
  <c r="N434" i="3"/>
  <c r="M434" i="3"/>
  <c r="J434" i="3"/>
  <c r="I434" i="3"/>
  <c r="F434" i="3"/>
  <c r="N278" i="3"/>
  <c r="M278" i="3"/>
  <c r="J278" i="3"/>
  <c r="I278" i="3"/>
  <c r="F278" i="3"/>
  <c r="N277" i="3"/>
  <c r="M277" i="3"/>
  <c r="J277" i="3"/>
  <c r="I277" i="3"/>
  <c r="F277" i="3"/>
  <c r="N276" i="3"/>
  <c r="M276" i="3"/>
  <c r="J276" i="3"/>
  <c r="I276" i="3"/>
  <c r="F276" i="3"/>
  <c r="N275" i="3"/>
  <c r="M275" i="3"/>
  <c r="J275" i="3"/>
  <c r="I275" i="3"/>
  <c r="F275" i="3"/>
  <c r="N274" i="3"/>
  <c r="M274" i="3"/>
  <c r="J274" i="3"/>
  <c r="I274" i="3"/>
  <c r="F274" i="3"/>
  <c r="N273" i="3"/>
  <c r="M273" i="3"/>
  <c r="J273" i="3"/>
  <c r="I273" i="3"/>
  <c r="F273" i="3"/>
  <c r="N272" i="3"/>
  <c r="M272" i="3"/>
  <c r="J272" i="3"/>
  <c r="I272" i="3"/>
  <c r="F272" i="3"/>
  <c r="R82" i="2"/>
  <c r="L109" i="2" s="1"/>
  <c r="F111" i="3"/>
  <c r="F112" i="3"/>
  <c r="F113" i="3"/>
  <c r="F114" i="3"/>
  <c r="F115" i="3"/>
  <c r="F110" i="3"/>
  <c r="N115" i="3"/>
  <c r="M115" i="3"/>
  <c r="J115" i="3"/>
  <c r="I115" i="3"/>
  <c r="N114" i="3"/>
  <c r="M114" i="3"/>
  <c r="J114" i="3"/>
  <c r="I114" i="3"/>
  <c r="N113" i="3"/>
  <c r="M113" i="3"/>
  <c r="J113" i="3"/>
  <c r="I113" i="3"/>
  <c r="N112" i="3"/>
  <c r="M112" i="3"/>
  <c r="J112" i="3"/>
  <c r="I112" i="3"/>
  <c r="N111" i="3"/>
  <c r="M111" i="3"/>
  <c r="J111" i="3"/>
  <c r="I111" i="3"/>
  <c r="N110" i="3"/>
  <c r="M110" i="3"/>
  <c r="J110" i="3"/>
  <c r="I110" i="3"/>
  <c r="N109" i="3"/>
  <c r="M109" i="3"/>
  <c r="J109" i="3"/>
  <c r="I109" i="3"/>
  <c r="F109" i="3"/>
  <c r="Q36" i="2"/>
  <c r="Q31" i="2" s="1"/>
  <c r="Q35" i="2"/>
  <c r="Q18" i="2"/>
  <c r="Q15" i="2"/>
  <c r="Q92" i="4" l="1"/>
  <c r="Q96" i="4"/>
  <c r="Q94" i="4"/>
  <c r="Q89" i="4"/>
  <c r="Q93" i="4"/>
  <c r="Q97" i="4"/>
  <c r="Q99" i="4"/>
  <c r="Q90" i="4"/>
  <c r="Q91" i="4"/>
  <c r="Q95" i="4"/>
  <c r="Q79" i="4"/>
  <c r="Q83" i="4"/>
  <c r="Q81" i="4"/>
  <c r="Q78" i="4"/>
  <c r="Q80" i="4"/>
  <c r="Q84" i="4"/>
  <c r="Q87" i="4"/>
  <c r="Q77" i="4"/>
  <c r="Q85" i="4"/>
  <c r="Q82" i="4"/>
  <c r="AK38" i="6"/>
  <c r="Q39" i="4"/>
  <c r="Q75" i="4"/>
  <c r="E109" i="2"/>
  <c r="I109" i="2"/>
  <c r="M109" i="2"/>
  <c r="B109" i="2"/>
  <c r="F109" i="2"/>
  <c r="J109" i="2"/>
  <c r="N109" i="2"/>
  <c r="P82" i="2"/>
  <c r="P109" i="2" s="1"/>
  <c r="C109" i="2"/>
  <c r="G109" i="2"/>
  <c r="K109" i="2"/>
  <c r="O109" i="2"/>
  <c r="D109" i="2"/>
  <c r="H109" i="2"/>
  <c r="Q34" i="2"/>
  <c r="Q30" i="2"/>
  <c r="Q20" i="2"/>
  <c r="Q19" i="2"/>
  <c r="Q17" i="2"/>
  <c r="Q16" i="2"/>
  <c r="Q33" i="2"/>
  <c r="P32" i="2"/>
  <c r="C16" i="6"/>
  <c r="C15" i="6"/>
  <c r="C14" i="6"/>
  <c r="C13" i="6"/>
  <c r="C12" i="6"/>
  <c r="C11" i="6"/>
  <c r="C10" i="6"/>
  <c r="C9" i="6"/>
  <c r="C8" i="6"/>
  <c r="C7" i="6"/>
  <c r="C6" i="6"/>
  <c r="C5" i="6"/>
  <c r="C4" i="6"/>
  <c r="X38" i="5"/>
  <c r="W38" i="5"/>
  <c r="V38" i="5"/>
  <c r="U38" i="5"/>
  <c r="T38" i="5"/>
  <c r="P29" i="2"/>
  <c r="O32" i="2"/>
  <c r="AK108" i="8" l="1"/>
  <c r="AL108" i="8"/>
  <c r="AL244" i="8"/>
  <c r="AK244" i="8"/>
  <c r="AL243" i="8"/>
  <c r="AK243" i="8"/>
  <c r="AL242" i="8"/>
  <c r="AK242" i="8"/>
  <c r="AL241" i="8"/>
  <c r="AK241" i="8"/>
  <c r="AL239" i="8"/>
  <c r="AK239" i="8"/>
  <c r="AL238" i="8"/>
  <c r="AK238" i="8"/>
  <c r="AL237" i="8"/>
  <c r="AK237" i="8"/>
  <c r="AL235" i="8"/>
  <c r="AK235" i="8"/>
  <c r="AL234" i="8"/>
  <c r="AK234" i="8"/>
  <c r="AL233" i="8"/>
  <c r="AK233" i="8"/>
  <c r="AL232" i="8"/>
  <c r="AK232" i="8"/>
  <c r="AL231" i="8"/>
  <c r="AK231" i="8"/>
  <c r="AL230" i="8"/>
  <c r="AK230" i="8"/>
  <c r="AL229" i="8"/>
  <c r="AK229" i="8"/>
  <c r="AL228" i="8"/>
  <c r="AK228" i="8"/>
  <c r="AL227" i="8"/>
  <c r="AK227" i="8"/>
  <c r="AL226" i="8"/>
  <c r="AK226" i="8"/>
  <c r="AL224" i="8"/>
  <c r="AK224" i="8"/>
  <c r="AL223" i="8"/>
  <c r="AK223" i="8"/>
  <c r="AL222" i="8"/>
  <c r="AK222" i="8"/>
  <c r="AL220" i="8"/>
  <c r="AK220" i="8"/>
  <c r="AL219" i="8"/>
  <c r="AK219" i="8"/>
  <c r="AL218" i="8"/>
  <c r="AK218" i="8"/>
  <c r="AL217" i="8"/>
  <c r="AK217" i="8"/>
  <c r="AL216" i="8"/>
  <c r="AK216" i="8"/>
  <c r="AL215" i="8"/>
  <c r="AK215" i="8"/>
  <c r="AL214" i="8"/>
  <c r="AK214" i="8"/>
  <c r="AL212" i="8"/>
  <c r="AK212" i="8"/>
  <c r="AL211" i="8"/>
  <c r="AK211" i="8"/>
  <c r="AL208" i="8"/>
  <c r="AK208" i="8"/>
  <c r="AL207" i="8"/>
  <c r="AK207" i="8"/>
  <c r="AL206" i="8"/>
  <c r="AK206" i="8"/>
  <c r="AL204" i="8"/>
  <c r="AK204" i="8"/>
  <c r="AL203" i="8"/>
  <c r="AK203" i="8"/>
  <c r="AL201" i="8"/>
  <c r="AK201" i="8"/>
  <c r="AL200" i="8"/>
  <c r="AK200" i="8"/>
  <c r="AL199" i="8"/>
  <c r="AK199" i="8"/>
  <c r="AL198" i="8"/>
  <c r="AK198" i="8"/>
  <c r="AL197" i="8"/>
  <c r="AK197" i="8"/>
  <c r="AL196" i="8"/>
  <c r="AK196" i="8"/>
  <c r="AL195" i="8"/>
  <c r="AK195" i="8"/>
  <c r="AL194" i="8"/>
  <c r="AK194" i="8"/>
  <c r="AL193" i="8"/>
  <c r="AK193" i="8"/>
  <c r="AL192" i="8"/>
  <c r="AK192" i="8"/>
  <c r="AL191" i="8"/>
  <c r="AK191" i="8"/>
  <c r="AL190" i="8"/>
  <c r="AK190" i="8"/>
  <c r="AL189" i="8"/>
  <c r="AK189" i="8"/>
  <c r="AL188" i="8"/>
  <c r="AK188" i="8"/>
  <c r="AL187" i="8"/>
  <c r="AK187" i="8"/>
  <c r="AL186" i="8"/>
  <c r="AK186" i="8"/>
  <c r="AL185" i="8"/>
  <c r="AK185" i="8"/>
  <c r="AL184" i="8"/>
  <c r="AK184" i="8"/>
  <c r="AL183" i="8"/>
  <c r="AK183" i="8"/>
  <c r="AL182" i="8"/>
  <c r="AK182" i="8"/>
  <c r="AL181" i="8"/>
  <c r="AK181" i="8"/>
  <c r="AL180" i="8"/>
  <c r="AK180" i="8"/>
  <c r="AL179" i="8"/>
  <c r="AK179" i="8"/>
  <c r="AL178" i="8"/>
  <c r="AK178" i="8"/>
  <c r="AL177" i="8"/>
  <c r="AK177" i="8"/>
  <c r="AL176" i="8"/>
  <c r="AK176" i="8"/>
  <c r="AL175" i="8"/>
  <c r="AK175" i="8"/>
  <c r="AL172" i="8"/>
  <c r="AK172" i="8"/>
  <c r="AL171" i="8"/>
  <c r="AK171" i="8"/>
  <c r="AL170" i="8"/>
  <c r="AK170" i="8"/>
  <c r="AL169" i="8"/>
  <c r="AK169" i="8"/>
  <c r="AL168" i="8"/>
  <c r="AK168" i="8"/>
  <c r="AL167" i="8"/>
  <c r="AK167" i="8"/>
  <c r="AL166" i="8"/>
  <c r="AK166" i="8"/>
  <c r="AL165" i="8"/>
  <c r="AK165" i="8"/>
  <c r="AL164" i="8"/>
  <c r="AK164" i="8"/>
  <c r="AL163" i="8"/>
  <c r="AK163" i="8"/>
  <c r="AL162" i="8"/>
  <c r="AK162" i="8"/>
  <c r="AL161" i="8"/>
  <c r="AK161" i="8"/>
  <c r="AL160" i="8"/>
  <c r="AK160" i="8"/>
  <c r="AL158" i="8"/>
  <c r="AK158" i="8"/>
  <c r="AL157" i="8"/>
  <c r="AK157" i="8"/>
  <c r="AL156" i="8"/>
  <c r="AK156" i="8"/>
  <c r="AL155" i="8"/>
  <c r="AK155" i="8"/>
  <c r="AL154" i="8"/>
  <c r="AK154" i="8"/>
  <c r="AL153" i="8"/>
  <c r="AK153" i="8"/>
  <c r="AL152" i="8"/>
  <c r="AK152" i="8"/>
  <c r="AL151" i="8"/>
  <c r="AK151" i="8"/>
  <c r="AL150" i="8"/>
  <c r="AK150" i="8"/>
  <c r="AL149" i="8"/>
  <c r="AK149" i="8"/>
  <c r="AL148" i="8"/>
  <c r="AK148" i="8"/>
  <c r="AL147" i="8"/>
  <c r="AK147" i="8"/>
  <c r="AL146" i="8"/>
  <c r="AK146" i="8"/>
  <c r="AL145" i="8"/>
  <c r="AK145" i="8"/>
  <c r="AL144" i="8"/>
  <c r="AK144" i="8"/>
  <c r="AL143" i="8"/>
  <c r="AK143" i="8"/>
  <c r="AL139" i="8"/>
  <c r="AK139" i="8"/>
  <c r="AL138" i="8"/>
  <c r="AK138" i="8"/>
  <c r="AL137" i="8"/>
  <c r="AK137" i="8"/>
  <c r="AL136" i="8"/>
  <c r="AK136" i="8"/>
  <c r="AL135" i="8"/>
  <c r="AK135" i="8"/>
  <c r="AL134" i="8"/>
  <c r="AK134" i="8"/>
  <c r="AL133" i="8"/>
  <c r="AK133" i="8"/>
  <c r="AL132" i="8"/>
  <c r="AK132" i="8"/>
  <c r="AL131" i="8"/>
  <c r="AK131" i="8"/>
  <c r="AL129" i="8"/>
  <c r="AK129" i="8"/>
  <c r="AL128" i="8"/>
  <c r="AK128" i="8"/>
  <c r="AL127" i="8"/>
  <c r="AK127" i="8"/>
  <c r="AL126" i="8"/>
  <c r="AK126" i="8"/>
  <c r="AL125" i="8"/>
  <c r="AK125" i="8"/>
  <c r="AL124" i="8"/>
  <c r="AK124" i="8"/>
  <c r="AL123" i="8"/>
  <c r="AK123" i="8"/>
  <c r="AL122" i="8"/>
  <c r="AK122" i="8"/>
  <c r="AL121" i="8"/>
  <c r="AK121" i="8"/>
  <c r="AL119" i="8"/>
  <c r="AK119" i="8"/>
  <c r="AL118" i="8"/>
  <c r="AK118" i="8"/>
  <c r="AL117" i="8"/>
  <c r="AK117" i="8"/>
  <c r="AL116" i="8"/>
  <c r="AK116" i="8"/>
  <c r="AL115" i="8"/>
  <c r="AK115" i="8"/>
  <c r="AL114" i="8"/>
  <c r="AK114" i="8"/>
  <c r="AL113" i="8"/>
  <c r="AK113" i="8"/>
  <c r="AL111" i="8"/>
  <c r="AK111" i="8"/>
  <c r="AL110" i="8"/>
  <c r="AK110" i="8"/>
  <c r="AL109" i="8"/>
  <c r="AK109" i="8"/>
  <c r="AL107" i="8"/>
  <c r="AK107" i="8"/>
  <c r="AL106" i="8"/>
  <c r="AK106" i="8"/>
  <c r="AL105" i="8"/>
  <c r="AK105" i="8"/>
  <c r="AL104" i="8"/>
  <c r="AK104" i="8"/>
  <c r="AL103" i="8"/>
  <c r="AK103" i="8"/>
  <c r="AL102" i="8"/>
  <c r="AK102" i="8"/>
  <c r="AL100" i="8"/>
  <c r="AK100" i="8"/>
  <c r="AL99" i="8"/>
  <c r="AK99" i="8"/>
  <c r="AL98" i="8"/>
  <c r="AK98" i="8"/>
  <c r="AL97" i="8"/>
  <c r="AK97" i="8"/>
  <c r="AL96" i="8"/>
  <c r="AK96" i="8"/>
  <c r="AL95" i="8"/>
  <c r="AK95" i="8"/>
  <c r="AL94" i="8"/>
  <c r="AK94" i="8"/>
  <c r="AL93" i="8"/>
  <c r="AK93" i="8"/>
  <c r="AL92" i="8"/>
  <c r="AK92" i="8"/>
  <c r="AL91" i="8"/>
  <c r="AK91" i="8"/>
  <c r="AL90" i="8"/>
  <c r="AK90" i="8"/>
  <c r="AL89" i="8"/>
  <c r="AK89" i="8"/>
  <c r="AL88" i="8"/>
  <c r="AK88" i="8"/>
  <c r="AL87" i="8"/>
  <c r="AK87" i="8"/>
  <c r="AL86" i="8"/>
  <c r="AK86" i="8"/>
  <c r="AL85" i="8"/>
  <c r="AK85" i="8"/>
  <c r="AL84" i="8"/>
  <c r="AK84" i="8"/>
  <c r="AL83" i="8"/>
  <c r="AK83" i="8"/>
  <c r="AL82" i="8"/>
  <c r="AK82" i="8"/>
  <c r="AL81" i="8"/>
  <c r="AK81" i="8"/>
  <c r="AL80" i="8"/>
  <c r="AK80" i="8"/>
  <c r="AL79" i="8"/>
  <c r="AK79" i="8"/>
  <c r="AL78" i="8"/>
  <c r="AK78" i="8"/>
  <c r="AL77" i="8"/>
  <c r="AK77" i="8"/>
  <c r="AL76" i="8"/>
  <c r="AK76" i="8"/>
  <c r="AL75" i="8"/>
  <c r="AK75" i="8"/>
  <c r="AL73" i="8"/>
  <c r="AK73" i="8"/>
  <c r="AL72" i="8"/>
  <c r="AK72" i="8"/>
  <c r="AL71" i="8"/>
  <c r="AK71" i="8"/>
  <c r="AL70" i="8"/>
  <c r="AK70" i="8"/>
  <c r="AL69" i="8"/>
  <c r="AK69" i="8"/>
  <c r="AL68" i="8"/>
  <c r="AK68" i="8"/>
  <c r="AL67" i="8"/>
  <c r="AK67" i="8"/>
  <c r="AL66" i="8"/>
  <c r="AK66" i="8"/>
  <c r="AL65" i="8"/>
  <c r="AK65" i="8"/>
  <c r="AL64" i="8"/>
  <c r="AK64" i="8"/>
  <c r="AL63" i="8"/>
  <c r="AK63" i="8"/>
  <c r="AL62" i="8"/>
  <c r="AK62" i="8"/>
  <c r="AL61" i="8"/>
  <c r="AK61" i="8"/>
  <c r="AL60" i="8"/>
  <c r="AK60" i="8"/>
  <c r="AL59" i="8"/>
  <c r="AK59" i="8"/>
  <c r="AL58" i="8"/>
  <c r="AK58" i="8"/>
  <c r="AL57" i="8"/>
  <c r="AK57" i="8"/>
  <c r="AL56" i="8"/>
  <c r="AK56" i="8"/>
  <c r="AL55" i="8"/>
  <c r="AK55" i="8"/>
  <c r="AL54" i="8"/>
  <c r="AK54" i="8"/>
  <c r="AL53" i="8"/>
  <c r="AK53" i="8"/>
  <c r="AL52" i="8"/>
  <c r="AK52" i="8"/>
  <c r="AL51" i="8"/>
  <c r="AK51" i="8"/>
  <c r="AL50" i="8"/>
  <c r="AK50" i="8"/>
  <c r="AL49" i="8"/>
  <c r="AK49" i="8"/>
  <c r="AL48" i="8"/>
  <c r="AK48" i="8"/>
  <c r="AL47" i="8"/>
  <c r="AK47" i="8"/>
  <c r="AL46" i="8"/>
  <c r="AK46" i="8"/>
  <c r="AL45" i="8"/>
  <c r="AK45" i="8"/>
  <c r="AL44" i="8"/>
  <c r="AK44" i="8"/>
  <c r="AL42" i="8"/>
  <c r="AK42" i="8"/>
  <c r="AL41" i="8"/>
  <c r="AK41" i="8"/>
  <c r="AL40" i="8"/>
  <c r="AK40" i="8"/>
  <c r="AL39" i="8"/>
  <c r="AK39" i="8"/>
  <c r="AL38" i="8"/>
  <c r="AK38" i="8"/>
  <c r="AL37" i="8"/>
  <c r="AK37" i="8"/>
  <c r="AL36" i="8"/>
  <c r="AK36" i="8"/>
  <c r="AL35" i="8"/>
  <c r="AK35" i="8"/>
  <c r="AL34" i="8"/>
  <c r="AK34" i="8"/>
  <c r="AL32" i="8"/>
  <c r="AK32" i="8"/>
  <c r="AL31" i="8"/>
  <c r="AK31" i="8"/>
  <c r="AL30" i="8"/>
  <c r="AK30" i="8"/>
  <c r="AL29" i="8"/>
  <c r="AK29" i="8"/>
  <c r="AL28" i="8"/>
  <c r="AK28" i="8"/>
  <c r="AL27" i="8"/>
  <c r="AK27" i="8"/>
  <c r="AL26" i="8"/>
  <c r="AK26" i="8"/>
  <c r="AL25" i="8"/>
  <c r="AK25" i="8"/>
  <c r="AL24" i="8"/>
  <c r="AK24" i="8"/>
  <c r="AL23" i="8"/>
  <c r="AK23" i="8"/>
  <c r="AL22" i="8"/>
  <c r="AK22" i="8"/>
  <c r="AL21" i="8"/>
  <c r="AK21" i="8"/>
  <c r="AL20" i="8"/>
  <c r="AK20" i="8"/>
  <c r="AL19" i="8"/>
  <c r="AK19" i="8"/>
  <c r="AL18" i="8"/>
  <c r="AK18" i="8"/>
  <c r="AL17" i="8"/>
  <c r="AK17" i="8"/>
  <c r="AL16" i="8"/>
  <c r="AK16" i="8"/>
  <c r="AL15" i="8"/>
  <c r="AK15" i="8"/>
  <c r="AL14" i="8"/>
  <c r="AK14" i="8"/>
  <c r="AL13" i="8"/>
  <c r="AK13" i="8"/>
  <c r="AL12" i="8"/>
  <c r="AK12" i="8"/>
  <c r="AL11" i="8"/>
  <c r="AK11" i="8"/>
  <c r="AL10" i="8"/>
  <c r="AK10" i="8"/>
  <c r="AL9" i="8"/>
  <c r="AK9" i="8"/>
  <c r="AL8" i="8"/>
  <c r="AK8" i="8"/>
  <c r="AL7" i="8"/>
  <c r="AK7" i="8"/>
  <c r="AL6" i="8"/>
  <c r="AK6" i="8"/>
  <c r="AL5" i="8"/>
  <c r="AK5" i="8"/>
  <c r="AE244" i="8"/>
  <c r="AD244" i="8"/>
  <c r="A15" i="1"/>
  <c r="A14" i="1"/>
  <c r="A13" i="1"/>
  <c r="A12" i="1"/>
  <c r="A11" i="1"/>
  <c r="A10" i="1"/>
  <c r="A9" i="1"/>
  <c r="A7" i="1"/>
  <c r="A6" i="1"/>
  <c r="A5" i="1"/>
  <c r="A4" i="1"/>
  <c r="A3" i="1"/>
  <c r="AE243" i="8"/>
  <c r="AD243" i="8"/>
  <c r="AE242" i="8"/>
  <c r="AD242" i="8"/>
  <c r="AE241" i="8"/>
  <c r="AD241" i="8"/>
  <c r="X241" i="8"/>
  <c r="W241" i="8"/>
  <c r="Q241" i="8"/>
  <c r="P241" i="8"/>
  <c r="J241" i="8"/>
  <c r="I241" i="8"/>
  <c r="X240" i="8"/>
  <c r="W240" i="8"/>
  <c r="AE239" i="8"/>
  <c r="AD239" i="8"/>
  <c r="X239" i="8"/>
  <c r="W239" i="8"/>
  <c r="Q239" i="8"/>
  <c r="P239" i="8"/>
  <c r="J239" i="8"/>
  <c r="I239" i="8"/>
  <c r="AE238" i="8"/>
  <c r="AD238" i="8"/>
  <c r="X238" i="8"/>
  <c r="W238" i="8"/>
  <c r="Q238" i="8"/>
  <c r="P238" i="8"/>
  <c r="J238" i="8"/>
  <c r="I238" i="8"/>
  <c r="AE237" i="8"/>
  <c r="AD237" i="8"/>
  <c r="X237" i="8"/>
  <c r="W237" i="8"/>
  <c r="Q237" i="8"/>
  <c r="P237" i="8"/>
  <c r="J237" i="8"/>
  <c r="I237" i="8"/>
  <c r="J236" i="8"/>
  <c r="I236" i="8"/>
  <c r="AE235" i="8"/>
  <c r="AD235" i="8"/>
  <c r="X235" i="8"/>
  <c r="W235" i="8"/>
  <c r="Q235" i="8"/>
  <c r="P235" i="8"/>
  <c r="J235" i="8"/>
  <c r="I235" i="8"/>
  <c r="AE234" i="8"/>
  <c r="AD234" i="8"/>
  <c r="X234" i="8"/>
  <c r="W234" i="8"/>
  <c r="Q234" i="8"/>
  <c r="P234" i="8"/>
  <c r="J234" i="8"/>
  <c r="I234" i="8"/>
  <c r="AE233" i="8"/>
  <c r="AD233" i="8"/>
  <c r="X233" i="8"/>
  <c r="W233" i="8"/>
  <c r="Q233" i="8"/>
  <c r="P233" i="8"/>
  <c r="J233" i="8"/>
  <c r="I233" i="8"/>
  <c r="AE232" i="8"/>
  <c r="AD232" i="8"/>
  <c r="X232" i="8"/>
  <c r="W232" i="8"/>
  <c r="Q232" i="8"/>
  <c r="P232" i="8"/>
  <c r="J232" i="8"/>
  <c r="I232" i="8"/>
  <c r="AE231" i="8"/>
  <c r="AD231" i="8"/>
  <c r="X231" i="8"/>
  <c r="W231" i="8"/>
  <c r="Q231" i="8"/>
  <c r="P231" i="8"/>
  <c r="J231" i="8"/>
  <c r="I231" i="8"/>
  <c r="AE230" i="8"/>
  <c r="AD230" i="8"/>
  <c r="X230" i="8"/>
  <c r="W230" i="8"/>
  <c r="Q230" i="8"/>
  <c r="P230" i="8"/>
  <c r="J230" i="8"/>
  <c r="I230" i="8"/>
  <c r="AE229" i="8"/>
  <c r="AD229" i="8"/>
  <c r="X229" i="8"/>
  <c r="W229" i="8"/>
  <c r="Q229" i="8"/>
  <c r="P229" i="8"/>
  <c r="J229" i="8"/>
  <c r="I229" i="8"/>
  <c r="AE228" i="8"/>
  <c r="AD228" i="8"/>
  <c r="X228" i="8"/>
  <c r="W228" i="8"/>
  <c r="Q228" i="8"/>
  <c r="P228" i="8"/>
  <c r="J228" i="8"/>
  <c r="I228" i="8"/>
  <c r="AE227" i="8"/>
  <c r="AD227" i="8"/>
  <c r="X227" i="8"/>
  <c r="W227" i="8"/>
  <c r="Q227" i="8"/>
  <c r="P227" i="8"/>
  <c r="J227" i="8"/>
  <c r="I227" i="8"/>
  <c r="AE226" i="8"/>
  <c r="AD226" i="8"/>
  <c r="X226" i="8"/>
  <c r="W226" i="8"/>
  <c r="Q226" i="8"/>
  <c r="P226" i="8"/>
  <c r="J226" i="8"/>
  <c r="I226" i="8"/>
  <c r="AE224" i="8"/>
  <c r="AD224" i="8"/>
  <c r="X224" i="8"/>
  <c r="W224" i="8"/>
  <c r="Q224" i="8"/>
  <c r="P224" i="8"/>
  <c r="J224" i="8"/>
  <c r="I224" i="8"/>
  <c r="AE223" i="8"/>
  <c r="AD223" i="8"/>
  <c r="X223" i="8"/>
  <c r="W223" i="8"/>
  <c r="Q223" i="8"/>
  <c r="P223" i="8"/>
  <c r="J223" i="8"/>
  <c r="I223" i="8"/>
  <c r="AE222" i="8"/>
  <c r="AD222" i="8"/>
  <c r="X222" i="8"/>
  <c r="W222" i="8"/>
  <c r="Q222" i="8"/>
  <c r="P222" i="8"/>
  <c r="J222" i="8"/>
  <c r="I222" i="8"/>
  <c r="X221" i="8"/>
  <c r="W221" i="8"/>
  <c r="Q221" i="8"/>
  <c r="P221" i="8"/>
  <c r="J221" i="8"/>
  <c r="I221" i="8"/>
  <c r="AE220" i="8"/>
  <c r="AD220" i="8"/>
  <c r="X220" i="8"/>
  <c r="W220" i="8"/>
  <c r="Q220" i="8"/>
  <c r="P220" i="8"/>
  <c r="J220" i="8"/>
  <c r="I220" i="8"/>
  <c r="AE219" i="8"/>
  <c r="AD219" i="8"/>
  <c r="X219" i="8"/>
  <c r="W219" i="8"/>
  <c r="Q219" i="8"/>
  <c r="P219" i="8"/>
  <c r="J219" i="8"/>
  <c r="I219" i="8"/>
  <c r="AE218" i="8"/>
  <c r="AD218" i="8"/>
  <c r="X218" i="8"/>
  <c r="W218" i="8"/>
  <c r="Q218" i="8"/>
  <c r="P218" i="8"/>
  <c r="J218" i="8"/>
  <c r="I218" i="8"/>
  <c r="AE217" i="8"/>
  <c r="AD217" i="8"/>
  <c r="X217" i="8"/>
  <c r="W217" i="8"/>
  <c r="Q217" i="8"/>
  <c r="P217" i="8"/>
  <c r="J217" i="8"/>
  <c r="I217" i="8"/>
  <c r="AE216" i="8"/>
  <c r="AD216" i="8"/>
  <c r="X216" i="8"/>
  <c r="W216" i="8"/>
  <c r="Q216" i="8"/>
  <c r="P216" i="8"/>
  <c r="J216" i="8"/>
  <c r="I216" i="8"/>
  <c r="AE215" i="8"/>
  <c r="AD215" i="8"/>
  <c r="X215" i="8"/>
  <c r="W215" i="8"/>
  <c r="Q215" i="8"/>
  <c r="P215" i="8"/>
  <c r="J215" i="8"/>
  <c r="I215" i="8"/>
  <c r="AE214" i="8"/>
  <c r="AD214" i="8"/>
  <c r="X214" i="8"/>
  <c r="W214" i="8"/>
  <c r="Q214" i="8"/>
  <c r="P214" i="8"/>
  <c r="J214" i="8"/>
  <c r="I214" i="8"/>
  <c r="W213" i="8"/>
  <c r="Q213" i="8"/>
  <c r="P213" i="8"/>
  <c r="J213" i="8"/>
  <c r="I213" i="8"/>
  <c r="AE212" i="8"/>
  <c r="AD212" i="8"/>
  <c r="X212" i="8"/>
  <c r="W212" i="8"/>
  <c r="Q212" i="8"/>
  <c r="P212" i="8"/>
  <c r="J212" i="8"/>
  <c r="I212" i="8"/>
  <c r="AE211" i="8"/>
  <c r="AD211" i="8"/>
  <c r="X211" i="8"/>
  <c r="W211" i="8"/>
  <c r="Q211" i="8"/>
  <c r="P211" i="8"/>
  <c r="J211" i="8"/>
  <c r="I211" i="8"/>
  <c r="X210" i="8"/>
  <c r="W210" i="8"/>
  <c r="Q210" i="8"/>
  <c r="P210" i="8"/>
  <c r="J210" i="8"/>
  <c r="I210" i="8"/>
  <c r="AE208" i="8"/>
  <c r="AD208" i="8"/>
  <c r="X208" i="8"/>
  <c r="W208" i="8"/>
  <c r="Q208" i="8"/>
  <c r="P208" i="8"/>
  <c r="J208" i="8"/>
  <c r="I208" i="8"/>
  <c r="AE207" i="8"/>
  <c r="AD207" i="8"/>
  <c r="X207" i="8"/>
  <c r="W207" i="8"/>
  <c r="Q207" i="8"/>
  <c r="P207" i="8"/>
  <c r="J207" i="8"/>
  <c r="I207" i="8"/>
  <c r="AE206" i="8"/>
  <c r="AD206" i="8"/>
  <c r="X206" i="8"/>
  <c r="W206" i="8"/>
  <c r="Q206" i="8"/>
  <c r="P206" i="8"/>
  <c r="J206" i="8"/>
  <c r="I206" i="8"/>
  <c r="AE204" i="8"/>
  <c r="AD204" i="8"/>
  <c r="X204" i="8"/>
  <c r="W204" i="8"/>
  <c r="Q204" i="8"/>
  <c r="P204" i="8"/>
  <c r="J204" i="8"/>
  <c r="I204" i="8"/>
  <c r="AE203" i="8"/>
  <c r="AD203" i="8"/>
  <c r="X203" i="8"/>
  <c r="W203" i="8"/>
  <c r="Q203" i="8"/>
  <c r="P203" i="8"/>
  <c r="J203" i="8"/>
  <c r="I203" i="8"/>
  <c r="AE201" i="8"/>
  <c r="AD201" i="8"/>
  <c r="X201" i="8"/>
  <c r="W201" i="8"/>
  <c r="Q201" i="8"/>
  <c r="P201" i="8"/>
  <c r="J201" i="8"/>
  <c r="I201" i="8"/>
  <c r="AE200" i="8"/>
  <c r="AD200" i="8"/>
  <c r="X200" i="8"/>
  <c r="W200" i="8"/>
  <c r="Q200" i="8"/>
  <c r="P200" i="8"/>
  <c r="J200" i="8"/>
  <c r="I200" i="8"/>
  <c r="AE199" i="8"/>
  <c r="AD199" i="8"/>
  <c r="X199" i="8"/>
  <c r="W199" i="8"/>
  <c r="Q199" i="8"/>
  <c r="P199" i="8"/>
  <c r="J199" i="8"/>
  <c r="I199" i="8"/>
  <c r="AE198" i="8"/>
  <c r="AD198" i="8"/>
  <c r="X198" i="8"/>
  <c r="W198" i="8"/>
  <c r="Q198" i="8"/>
  <c r="P198" i="8"/>
  <c r="J198" i="8"/>
  <c r="I198" i="8"/>
  <c r="AE197" i="8"/>
  <c r="AD197" i="8"/>
  <c r="X197" i="8"/>
  <c r="W197" i="8"/>
  <c r="Q197" i="8"/>
  <c r="P197" i="8"/>
  <c r="J197" i="8"/>
  <c r="I197" i="8"/>
  <c r="AE196" i="8"/>
  <c r="AD196" i="8"/>
  <c r="X196" i="8"/>
  <c r="W196" i="8"/>
  <c r="Q196" i="8"/>
  <c r="P196" i="8"/>
  <c r="J196" i="8"/>
  <c r="I196" i="8"/>
  <c r="AE195" i="8"/>
  <c r="AD195" i="8"/>
  <c r="X195" i="8"/>
  <c r="W195" i="8"/>
  <c r="Q195" i="8"/>
  <c r="P195" i="8"/>
  <c r="J195" i="8"/>
  <c r="I195" i="8"/>
  <c r="AE194" i="8"/>
  <c r="AD194" i="8"/>
  <c r="X194" i="8"/>
  <c r="W194" i="8"/>
  <c r="Q194" i="8"/>
  <c r="P194" i="8"/>
  <c r="J194" i="8"/>
  <c r="I194" i="8"/>
  <c r="AE193" i="8"/>
  <c r="AD193" i="8"/>
  <c r="X193" i="8"/>
  <c r="W193" i="8"/>
  <c r="Q193" i="8"/>
  <c r="P193" i="8"/>
  <c r="J193" i="8"/>
  <c r="I193" i="8"/>
  <c r="AE192" i="8"/>
  <c r="AD192" i="8"/>
  <c r="X192" i="8"/>
  <c r="W192" i="8"/>
  <c r="Q192" i="8"/>
  <c r="P192" i="8"/>
  <c r="J192" i="8"/>
  <c r="I192" i="8"/>
  <c r="AE191" i="8"/>
  <c r="AD191" i="8"/>
  <c r="X191" i="8"/>
  <c r="W191" i="8"/>
  <c r="Q191" i="8"/>
  <c r="P191" i="8"/>
  <c r="J191" i="8"/>
  <c r="I191" i="8"/>
  <c r="AE190" i="8"/>
  <c r="AD190" i="8"/>
  <c r="X190" i="8"/>
  <c r="W190" i="8"/>
  <c r="Q190" i="8"/>
  <c r="P190" i="8"/>
  <c r="J190" i="8"/>
  <c r="I190" i="8"/>
  <c r="AE189" i="8"/>
  <c r="AD189" i="8"/>
  <c r="X189" i="8"/>
  <c r="W189" i="8"/>
  <c r="Q189" i="8"/>
  <c r="P189" i="8"/>
  <c r="J189" i="8"/>
  <c r="I189" i="8"/>
  <c r="AE188" i="8"/>
  <c r="AD188" i="8"/>
  <c r="X188" i="8"/>
  <c r="W188" i="8"/>
  <c r="Q188" i="8"/>
  <c r="P188" i="8"/>
  <c r="J188" i="8"/>
  <c r="I188" i="8"/>
  <c r="AE187" i="8"/>
  <c r="AD187" i="8"/>
  <c r="X187" i="8"/>
  <c r="W187" i="8"/>
  <c r="Q187" i="8"/>
  <c r="P187" i="8"/>
  <c r="J187" i="8"/>
  <c r="I187" i="8"/>
  <c r="AE186" i="8"/>
  <c r="AD186" i="8"/>
  <c r="X186" i="8"/>
  <c r="W186" i="8"/>
  <c r="Q186" i="8"/>
  <c r="P186" i="8"/>
  <c r="J186" i="8"/>
  <c r="I186" i="8"/>
  <c r="AE185" i="8"/>
  <c r="AD185" i="8"/>
  <c r="X185" i="8"/>
  <c r="W185" i="8"/>
  <c r="Q185" i="8"/>
  <c r="P185" i="8"/>
  <c r="J185" i="8"/>
  <c r="I185" i="8"/>
  <c r="AE184" i="8"/>
  <c r="AD184" i="8"/>
  <c r="X184" i="8"/>
  <c r="W184" i="8"/>
  <c r="Q184" i="8"/>
  <c r="P184" i="8"/>
  <c r="J184" i="8"/>
  <c r="I184" i="8"/>
  <c r="AE183" i="8"/>
  <c r="AD183" i="8"/>
  <c r="X183" i="8"/>
  <c r="W183" i="8"/>
  <c r="Q183" i="8"/>
  <c r="P183" i="8"/>
  <c r="J183" i="8"/>
  <c r="I183" i="8"/>
  <c r="AE182" i="8"/>
  <c r="AD182" i="8"/>
  <c r="X182" i="8"/>
  <c r="W182" i="8"/>
  <c r="Q182" i="8"/>
  <c r="P182" i="8"/>
  <c r="J182" i="8"/>
  <c r="I182" i="8"/>
  <c r="AE181" i="8"/>
  <c r="AD181" i="8"/>
  <c r="X181" i="8"/>
  <c r="W181" i="8"/>
  <c r="Q181" i="8"/>
  <c r="P181" i="8"/>
  <c r="J181" i="8"/>
  <c r="I181" i="8"/>
  <c r="AE180" i="8"/>
  <c r="AD180" i="8"/>
  <c r="X180" i="8"/>
  <c r="W180" i="8"/>
  <c r="Q180" i="8"/>
  <c r="P180" i="8"/>
  <c r="J180" i="8"/>
  <c r="I180" i="8"/>
  <c r="AE179" i="8"/>
  <c r="AD179" i="8"/>
  <c r="X179" i="8"/>
  <c r="W179" i="8"/>
  <c r="Q179" i="8"/>
  <c r="P179" i="8"/>
  <c r="J179" i="8"/>
  <c r="I179" i="8"/>
  <c r="AE178" i="8"/>
  <c r="AD178" i="8"/>
  <c r="X178" i="8"/>
  <c r="W178" i="8"/>
  <c r="Q178" i="8"/>
  <c r="P178" i="8"/>
  <c r="J178" i="8"/>
  <c r="I178" i="8"/>
  <c r="AE177" i="8"/>
  <c r="AD177" i="8"/>
  <c r="X177" i="8"/>
  <c r="W177" i="8"/>
  <c r="Q177" i="8"/>
  <c r="P177" i="8"/>
  <c r="J177" i="8"/>
  <c r="I177" i="8"/>
  <c r="AE176" i="8"/>
  <c r="AD176" i="8"/>
  <c r="X176" i="8"/>
  <c r="W176" i="8"/>
  <c r="Q176" i="8"/>
  <c r="P176" i="8"/>
  <c r="J176" i="8"/>
  <c r="I176" i="8"/>
  <c r="AE175" i="8"/>
  <c r="AD175" i="8"/>
  <c r="X175" i="8"/>
  <c r="W175" i="8"/>
  <c r="Q175" i="8"/>
  <c r="P175" i="8"/>
  <c r="J175" i="8"/>
  <c r="I175" i="8"/>
  <c r="AE172" i="8"/>
  <c r="AD172" i="8"/>
  <c r="X172" i="8"/>
  <c r="W172" i="8"/>
  <c r="Q172" i="8"/>
  <c r="P172" i="8"/>
  <c r="J172" i="8"/>
  <c r="I172" i="8"/>
  <c r="AE171" i="8"/>
  <c r="AD171" i="8"/>
  <c r="X171" i="8"/>
  <c r="W171" i="8"/>
  <c r="Q171" i="8"/>
  <c r="P171" i="8"/>
  <c r="J171" i="8"/>
  <c r="I171" i="8"/>
  <c r="AE170" i="8"/>
  <c r="AD170" i="8"/>
  <c r="X170" i="8"/>
  <c r="W170" i="8"/>
  <c r="Q170" i="8"/>
  <c r="P170" i="8"/>
  <c r="J170" i="8"/>
  <c r="I170" i="8"/>
  <c r="AE169" i="8"/>
  <c r="AD169" i="8"/>
  <c r="X169" i="8"/>
  <c r="W169" i="8"/>
  <c r="Q169" i="8"/>
  <c r="P169" i="8"/>
  <c r="J169" i="8"/>
  <c r="I169" i="8"/>
  <c r="AE168" i="8"/>
  <c r="AD168" i="8"/>
  <c r="X168" i="8"/>
  <c r="W168" i="8"/>
  <c r="Q168" i="8"/>
  <c r="P168" i="8"/>
  <c r="J168" i="8"/>
  <c r="I168" i="8"/>
  <c r="AE167" i="8"/>
  <c r="AD167" i="8"/>
  <c r="X167" i="8"/>
  <c r="W167" i="8"/>
  <c r="Q167" i="8"/>
  <c r="P167" i="8"/>
  <c r="J167" i="8"/>
  <c r="I167" i="8"/>
  <c r="AE166" i="8"/>
  <c r="AD166" i="8"/>
  <c r="X166" i="8"/>
  <c r="W166" i="8"/>
  <c r="Q166" i="8"/>
  <c r="P166" i="8"/>
  <c r="J166" i="8"/>
  <c r="I166" i="8"/>
  <c r="AE165" i="8"/>
  <c r="AD165" i="8"/>
  <c r="X165" i="8"/>
  <c r="W165" i="8"/>
  <c r="Q165" i="8"/>
  <c r="P165" i="8"/>
  <c r="J165" i="8"/>
  <c r="I165" i="8"/>
  <c r="AE164" i="8"/>
  <c r="AD164" i="8"/>
  <c r="X164" i="8"/>
  <c r="W164" i="8"/>
  <c r="Q164" i="8"/>
  <c r="P164" i="8"/>
  <c r="J164" i="8"/>
  <c r="I164" i="8"/>
  <c r="AE163" i="8"/>
  <c r="AD163" i="8"/>
  <c r="X163" i="8"/>
  <c r="W163" i="8"/>
  <c r="Q163" i="8"/>
  <c r="P163" i="8"/>
  <c r="J163" i="8"/>
  <c r="I163" i="8"/>
  <c r="AE162" i="8"/>
  <c r="AD162" i="8"/>
  <c r="X162" i="8"/>
  <c r="W162" i="8"/>
  <c r="Q162" i="8"/>
  <c r="P162" i="8"/>
  <c r="J162" i="8"/>
  <c r="I162" i="8"/>
  <c r="AE161" i="8"/>
  <c r="AD161" i="8"/>
  <c r="X161" i="8"/>
  <c r="W161" i="8"/>
  <c r="Q161" i="8"/>
  <c r="P161" i="8"/>
  <c r="J161" i="8"/>
  <c r="I161" i="8"/>
  <c r="AE160" i="8"/>
  <c r="AD160" i="8"/>
  <c r="X160" i="8"/>
  <c r="W160" i="8"/>
  <c r="Q160" i="8"/>
  <c r="P160" i="8"/>
  <c r="J160" i="8"/>
  <c r="I160" i="8"/>
  <c r="AE158" i="8"/>
  <c r="AD158" i="8"/>
  <c r="X158" i="8"/>
  <c r="W158" i="8"/>
  <c r="Q158" i="8"/>
  <c r="P158" i="8"/>
  <c r="J158" i="8"/>
  <c r="I158" i="8"/>
  <c r="AE157" i="8"/>
  <c r="AD157" i="8"/>
  <c r="X157" i="8"/>
  <c r="W157" i="8"/>
  <c r="Q157" i="8"/>
  <c r="P157" i="8"/>
  <c r="J157" i="8"/>
  <c r="I157" i="8"/>
  <c r="AE156" i="8"/>
  <c r="AD156" i="8"/>
  <c r="X156" i="8"/>
  <c r="W156" i="8"/>
  <c r="Q156" i="8"/>
  <c r="P156" i="8"/>
  <c r="J156" i="8"/>
  <c r="I156" i="8"/>
  <c r="AE155" i="8"/>
  <c r="AD155" i="8"/>
  <c r="X155" i="8"/>
  <c r="W155" i="8"/>
  <c r="Q155" i="8"/>
  <c r="P155" i="8"/>
  <c r="J155" i="8"/>
  <c r="I155" i="8"/>
  <c r="AE154" i="8"/>
  <c r="AD154" i="8"/>
  <c r="X154" i="8"/>
  <c r="W154" i="8"/>
  <c r="Q154" i="8"/>
  <c r="P154" i="8"/>
  <c r="J154" i="8"/>
  <c r="I154" i="8"/>
  <c r="AE153" i="8"/>
  <c r="AD153" i="8"/>
  <c r="X153" i="8"/>
  <c r="W153" i="8"/>
  <c r="Q153" i="8"/>
  <c r="P153" i="8"/>
  <c r="J153" i="8"/>
  <c r="I153" i="8"/>
  <c r="AE152" i="8"/>
  <c r="AD152" i="8"/>
  <c r="X152" i="8"/>
  <c r="W152" i="8"/>
  <c r="Q152" i="8"/>
  <c r="P152" i="8"/>
  <c r="J152" i="8"/>
  <c r="I152" i="8"/>
  <c r="AE151" i="8"/>
  <c r="AD151" i="8"/>
  <c r="X151" i="8"/>
  <c r="W151" i="8"/>
  <c r="Q151" i="8"/>
  <c r="P151" i="8"/>
  <c r="J151" i="8"/>
  <c r="I151" i="8"/>
  <c r="AE150" i="8"/>
  <c r="AD150" i="8"/>
  <c r="X150" i="8"/>
  <c r="W150" i="8"/>
  <c r="Q150" i="8"/>
  <c r="P150" i="8"/>
  <c r="J150" i="8"/>
  <c r="I150" i="8"/>
  <c r="AE149" i="8"/>
  <c r="AD149" i="8"/>
  <c r="X149" i="8"/>
  <c r="W149" i="8"/>
  <c r="Q149" i="8"/>
  <c r="P149" i="8"/>
  <c r="J149" i="8"/>
  <c r="I149" i="8"/>
  <c r="AE148" i="8"/>
  <c r="AD148" i="8"/>
  <c r="X148" i="8"/>
  <c r="W148" i="8"/>
  <c r="Q148" i="8"/>
  <c r="P148" i="8"/>
  <c r="J148" i="8"/>
  <c r="I148" i="8"/>
  <c r="AE147" i="8"/>
  <c r="AD147" i="8"/>
  <c r="X147" i="8"/>
  <c r="W147" i="8"/>
  <c r="Q147" i="8"/>
  <c r="P147" i="8"/>
  <c r="J147" i="8"/>
  <c r="I147" i="8"/>
  <c r="AE146" i="8"/>
  <c r="AD146" i="8"/>
  <c r="X146" i="8"/>
  <c r="W146" i="8"/>
  <c r="Q146" i="8"/>
  <c r="P146" i="8"/>
  <c r="J146" i="8"/>
  <c r="I146" i="8"/>
  <c r="AE145" i="8"/>
  <c r="AD145" i="8"/>
  <c r="X145" i="8"/>
  <c r="W145" i="8"/>
  <c r="Q145" i="8"/>
  <c r="P145" i="8"/>
  <c r="J145" i="8"/>
  <c r="I145" i="8"/>
  <c r="AE144" i="8"/>
  <c r="AD144" i="8"/>
  <c r="X144" i="8"/>
  <c r="W144" i="8"/>
  <c r="Q144" i="8"/>
  <c r="P144" i="8"/>
  <c r="J144" i="8"/>
  <c r="I144" i="8"/>
  <c r="AE143" i="8"/>
  <c r="AD143" i="8"/>
  <c r="X143" i="8"/>
  <c r="W143" i="8"/>
  <c r="Q143" i="8"/>
  <c r="P143" i="8"/>
  <c r="J143" i="8"/>
  <c r="I143" i="8"/>
  <c r="AE139" i="8"/>
  <c r="AD139" i="8"/>
  <c r="X139" i="8"/>
  <c r="W139" i="8"/>
  <c r="Q139" i="8"/>
  <c r="P139" i="8"/>
  <c r="J139" i="8"/>
  <c r="I139" i="8"/>
  <c r="AE138" i="8"/>
  <c r="AD138" i="8"/>
  <c r="X138" i="8"/>
  <c r="W138" i="8"/>
  <c r="Q138" i="8"/>
  <c r="P138" i="8"/>
  <c r="J138" i="8"/>
  <c r="I138" i="8"/>
  <c r="AE137" i="8"/>
  <c r="AD137" i="8"/>
  <c r="X137" i="8"/>
  <c r="W137" i="8"/>
  <c r="Q137" i="8"/>
  <c r="P137" i="8"/>
  <c r="J137" i="8"/>
  <c r="I137" i="8"/>
  <c r="AE136" i="8"/>
  <c r="AD136" i="8"/>
  <c r="X136" i="8"/>
  <c r="W136" i="8"/>
  <c r="Q136" i="8"/>
  <c r="P136" i="8"/>
  <c r="J136" i="8"/>
  <c r="I136" i="8"/>
  <c r="AE135" i="8"/>
  <c r="AD135" i="8"/>
  <c r="X135" i="8"/>
  <c r="W135" i="8"/>
  <c r="Q135" i="8"/>
  <c r="P135" i="8"/>
  <c r="J135" i="8"/>
  <c r="I135" i="8"/>
  <c r="AE134" i="8"/>
  <c r="AD134" i="8"/>
  <c r="X134" i="8"/>
  <c r="W134" i="8"/>
  <c r="Q134" i="8"/>
  <c r="P134" i="8"/>
  <c r="J134" i="8"/>
  <c r="I134" i="8"/>
  <c r="AE133" i="8"/>
  <c r="AD133" i="8"/>
  <c r="X133" i="8"/>
  <c r="W133" i="8"/>
  <c r="Q133" i="8"/>
  <c r="P133" i="8"/>
  <c r="J133" i="8"/>
  <c r="I133" i="8"/>
  <c r="AE132" i="8"/>
  <c r="AD132" i="8"/>
  <c r="X132" i="8"/>
  <c r="W132" i="8"/>
  <c r="Q132" i="8"/>
  <c r="P132" i="8"/>
  <c r="J132" i="8"/>
  <c r="I132" i="8"/>
  <c r="AE131" i="8"/>
  <c r="AD131" i="8"/>
  <c r="X131" i="8"/>
  <c r="W131" i="8"/>
  <c r="Q131" i="8"/>
  <c r="P131" i="8"/>
  <c r="J131" i="8"/>
  <c r="I131" i="8"/>
  <c r="AE129" i="8"/>
  <c r="AD129" i="8"/>
  <c r="X129" i="8"/>
  <c r="W129" i="8"/>
  <c r="Q129" i="8"/>
  <c r="P129" i="8"/>
  <c r="J129" i="8"/>
  <c r="I129" i="8"/>
  <c r="AE128" i="8"/>
  <c r="AD128" i="8"/>
  <c r="X128" i="8"/>
  <c r="W128" i="8"/>
  <c r="Q128" i="8"/>
  <c r="P128" i="8"/>
  <c r="J128" i="8"/>
  <c r="I128" i="8"/>
  <c r="AE127" i="8"/>
  <c r="AD127" i="8"/>
  <c r="X127" i="8"/>
  <c r="W127" i="8"/>
  <c r="Q127" i="8"/>
  <c r="P127" i="8"/>
  <c r="J127" i="8"/>
  <c r="I127" i="8"/>
  <c r="AE126" i="8"/>
  <c r="AD126" i="8"/>
  <c r="X126" i="8"/>
  <c r="W126" i="8"/>
  <c r="Q126" i="8"/>
  <c r="P126" i="8"/>
  <c r="J126" i="8"/>
  <c r="I126" i="8"/>
  <c r="AE125" i="8"/>
  <c r="AD125" i="8"/>
  <c r="X125" i="8"/>
  <c r="W125" i="8"/>
  <c r="Q125" i="8"/>
  <c r="P125" i="8"/>
  <c r="J125" i="8"/>
  <c r="I125" i="8"/>
  <c r="AE124" i="8"/>
  <c r="AD124" i="8"/>
  <c r="X124" i="8"/>
  <c r="W124" i="8"/>
  <c r="Q124" i="8"/>
  <c r="P124" i="8"/>
  <c r="J124" i="8"/>
  <c r="I124" i="8"/>
  <c r="AE123" i="8"/>
  <c r="AD123" i="8"/>
  <c r="X123" i="8"/>
  <c r="W123" i="8"/>
  <c r="Q123" i="8"/>
  <c r="P123" i="8"/>
  <c r="J123" i="8"/>
  <c r="I123" i="8"/>
  <c r="AE122" i="8"/>
  <c r="AD122" i="8"/>
  <c r="X122" i="8"/>
  <c r="W122" i="8"/>
  <c r="Q122" i="8"/>
  <c r="P122" i="8"/>
  <c r="J122" i="8"/>
  <c r="I122" i="8"/>
  <c r="AE121" i="8"/>
  <c r="AD121" i="8"/>
  <c r="X121" i="8"/>
  <c r="W121" i="8"/>
  <c r="Q121" i="8"/>
  <c r="P121" i="8"/>
  <c r="J121" i="8"/>
  <c r="I121" i="8"/>
  <c r="AE119" i="8"/>
  <c r="AD119" i="8"/>
  <c r="X119" i="8"/>
  <c r="W119" i="8"/>
  <c r="Q119" i="8"/>
  <c r="P119" i="8"/>
  <c r="J119" i="8"/>
  <c r="I119" i="8"/>
  <c r="AE118" i="8"/>
  <c r="AD118" i="8"/>
  <c r="X118" i="8"/>
  <c r="W118" i="8"/>
  <c r="Q118" i="8"/>
  <c r="P118" i="8"/>
  <c r="J118" i="8"/>
  <c r="I118" i="8"/>
  <c r="AE117" i="8"/>
  <c r="AD117" i="8"/>
  <c r="X117" i="8"/>
  <c r="W117" i="8"/>
  <c r="Q117" i="8"/>
  <c r="P117" i="8"/>
  <c r="J117" i="8"/>
  <c r="I117" i="8"/>
  <c r="AE116" i="8"/>
  <c r="AD116" i="8"/>
  <c r="X116" i="8"/>
  <c r="W116" i="8"/>
  <c r="Q116" i="8"/>
  <c r="P116" i="8"/>
  <c r="J116" i="8"/>
  <c r="I116" i="8"/>
  <c r="AE115" i="8"/>
  <c r="AD115" i="8"/>
  <c r="X115" i="8"/>
  <c r="W115" i="8"/>
  <c r="Q115" i="8"/>
  <c r="P115" i="8"/>
  <c r="J115" i="8"/>
  <c r="I115" i="8"/>
  <c r="AE114" i="8"/>
  <c r="AD114" i="8"/>
  <c r="X114" i="8"/>
  <c r="W114" i="8"/>
  <c r="Q114" i="8"/>
  <c r="P114" i="8"/>
  <c r="J114" i="8"/>
  <c r="I114" i="8"/>
  <c r="AE113" i="8"/>
  <c r="AD113" i="8"/>
  <c r="X113" i="8"/>
  <c r="W113" i="8"/>
  <c r="Q113" i="8"/>
  <c r="P113" i="8"/>
  <c r="J113" i="8"/>
  <c r="I113" i="8"/>
  <c r="AE112" i="8"/>
  <c r="AD112" i="8"/>
  <c r="X112" i="8"/>
  <c r="W112" i="8"/>
  <c r="Q112" i="8"/>
  <c r="P112" i="8"/>
  <c r="J112" i="8"/>
  <c r="I112" i="8"/>
  <c r="AE111" i="8"/>
  <c r="AD111" i="8"/>
  <c r="X111" i="8"/>
  <c r="W111" i="8"/>
  <c r="Q111" i="8"/>
  <c r="P111" i="8"/>
  <c r="J111" i="8"/>
  <c r="I111" i="8"/>
  <c r="AE110" i="8"/>
  <c r="AD110" i="8"/>
  <c r="X110" i="8"/>
  <c r="W110" i="8"/>
  <c r="Q110" i="8"/>
  <c r="P110" i="8"/>
  <c r="J110" i="8"/>
  <c r="I110" i="8"/>
  <c r="AE109" i="8"/>
  <c r="AD109" i="8"/>
  <c r="X109" i="8"/>
  <c r="W109" i="8"/>
  <c r="Q109" i="8"/>
  <c r="P109" i="8"/>
  <c r="J109" i="8"/>
  <c r="I109" i="8"/>
  <c r="AE107" i="8"/>
  <c r="AD107" i="8"/>
  <c r="X107" i="8"/>
  <c r="W107" i="8"/>
  <c r="Q107" i="8"/>
  <c r="P107" i="8"/>
  <c r="J107" i="8"/>
  <c r="I107" i="8"/>
  <c r="AE106" i="8"/>
  <c r="AD106" i="8"/>
  <c r="X106" i="8"/>
  <c r="W106" i="8"/>
  <c r="Q106" i="8"/>
  <c r="P106" i="8"/>
  <c r="J106" i="8"/>
  <c r="I106" i="8"/>
  <c r="AE105" i="8"/>
  <c r="AD105" i="8"/>
  <c r="X105" i="8"/>
  <c r="W105" i="8"/>
  <c r="Q105" i="8"/>
  <c r="P105" i="8"/>
  <c r="J105" i="8"/>
  <c r="I105" i="8"/>
  <c r="AE104" i="8"/>
  <c r="AD104" i="8"/>
  <c r="X104" i="8"/>
  <c r="W104" i="8"/>
  <c r="Q104" i="8"/>
  <c r="P104" i="8"/>
  <c r="J104" i="8"/>
  <c r="I104" i="8"/>
  <c r="AE103" i="8"/>
  <c r="AD103" i="8"/>
  <c r="X103" i="8"/>
  <c r="W103" i="8"/>
  <c r="Q103" i="8"/>
  <c r="P103" i="8"/>
  <c r="J103" i="8"/>
  <c r="I103" i="8"/>
  <c r="AE102" i="8"/>
  <c r="AD102" i="8"/>
  <c r="X102" i="8"/>
  <c r="W102" i="8"/>
  <c r="Q102" i="8"/>
  <c r="P102" i="8"/>
  <c r="J102" i="8"/>
  <c r="I102" i="8"/>
  <c r="X101" i="8"/>
  <c r="W101" i="8"/>
  <c r="Q101" i="8"/>
  <c r="P101" i="8"/>
  <c r="J101" i="8"/>
  <c r="I101" i="8"/>
  <c r="AE100" i="8"/>
  <c r="AD100" i="8"/>
  <c r="X100" i="8"/>
  <c r="W100" i="8"/>
  <c r="Q100" i="8"/>
  <c r="P100" i="8"/>
  <c r="J100" i="8"/>
  <c r="I100" i="8"/>
  <c r="AE99" i="8"/>
  <c r="AD99" i="8"/>
  <c r="X99" i="8"/>
  <c r="W99" i="8"/>
  <c r="Q99" i="8"/>
  <c r="P99" i="8"/>
  <c r="J99" i="8"/>
  <c r="I99" i="8"/>
  <c r="AE98" i="8"/>
  <c r="AD98" i="8"/>
  <c r="X98" i="8"/>
  <c r="W98" i="8"/>
  <c r="Q98" i="8"/>
  <c r="P98" i="8"/>
  <c r="J98" i="8"/>
  <c r="I98" i="8"/>
  <c r="AE97" i="8"/>
  <c r="AD97" i="8"/>
  <c r="X97" i="8"/>
  <c r="W97" i="8"/>
  <c r="Q97" i="8"/>
  <c r="P97" i="8"/>
  <c r="J97" i="8"/>
  <c r="I97" i="8"/>
  <c r="AE96" i="8"/>
  <c r="AD96" i="8"/>
  <c r="X96" i="8"/>
  <c r="W96" i="8"/>
  <c r="Q96" i="8"/>
  <c r="P96" i="8"/>
  <c r="J96" i="8"/>
  <c r="I96" i="8"/>
  <c r="AE95" i="8"/>
  <c r="AD95" i="8"/>
  <c r="X95" i="8"/>
  <c r="W95" i="8"/>
  <c r="Q95" i="8"/>
  <c r="P95" i="8"/>
  <c r="J95" i="8"/>
  <c r="I95" i="8"/>
  <c r="AE94" i="8"/>
  <c r="AD94" i="8"/>
  <c r="X94" i="8"/>
  <c r="W94" i="8"/>
  <c r="Q94" i="8"/>
  <c r="P94" i="8"/>
  <c r="J94" i="8"/>
  <c r="I94" i="8"/>
  <c r="AE93" i="8"/>
  <c r="AD93" i="8"/>
  <c r="X93" i="8"/>
  <c r="W93" i="8"/>
  <c r="Q93" i="8"/>
  <c r="P93" i="8"/>
  <c r="J93" i="8"/>
  <c r="I93" i="8"/>
  <c r="AE92" i="8"/>
  <c r="AD92" i="8"/>
  <c r="X92" i="8"/>
  <c r="W92" i="8"/>
  <c r="Q92" i="8"/>
  <c r="P92" i="8"/>
  <c r="J92" i="8"/>
  <c r="I92" i="8"/>
  <c r="AE91" i="8"/>
  <c r="AD91" i="8"/>
  <c r="X91" i="8"/>
  <c r="W91" i="8"/>
  <c r="Q91" i="8"/>
  <c r="P91" i="8"/>
  <c r="J91" i="8"/>
  <c r="I91" i="8"/>
  <c r="AE90" i="8"/>
  <c r="AD90" i="8"/>
  <c r="X90" i="8"/>
  <c r="W90" i="8"/>
  <c r="Q90" i="8"/>
  <c r="P90" i="8"/>
  <c r="J90" i="8"/>
  <c r="I90" i="8"/>
  <c r="AE89" i="8"/>
  <c r="AD89" i="8"/>
  <c r="X89" i="8"/>
  <c r="W89" i="8"/>
  <c r="Q89" i="8"/>
  <c r="P89" i="8"/>
  <c r="J89" i="8"/>
  <c r="I89" i="8"/>
  <c r="AE88" i="8"/>
  <c r="AD88" i="8"/>
  <c r="X88" i="8"/>
  <c r="W88" i="8"/>
  <c r="Q88" i="8"/>
  <c r="P88" i="8"/>
  <c r="J88" i="8"/>
  <c r="I88" i="8"/>
  <c r="AE87" i="8"/>
  <c r="AD87" i="8"/>
  <c r="X87" i="8"/>
  <c r="W87" i="8"/>
  <c r="Q87" i="8"/>
  <c r="P87" i="8"/>
  <c r="J87" i="8"/>
  <c r="I87" i="8"/>
  <c r="AE86" i="8"/>
  <c r="AD86" i="8"/>
  <c r="X86" i="8"/>
  <c r="W86" i="8"/>
  <c r="Q86" i="8"/>
  <c r="P86" i="8"/>
  <c r="J86" i="8"/>
  <c r="I86" i="8"/>
  <c r="AE85" i="8"/>
  <c r="AD85" i="8"/>
  <c r="X85" i="8"/>
  <c r="W85" i="8"/>
  <c r="Q85" i="8"/>
  <c r="P85" i="8"/>
  <c r="J85" i="8"/>
  <c r="I85" i="8"/>
  <c r="AE84" i="8"/>
  <c r="AD84" i="8"/>
  <c r="X84" i="8"/>
  <c r="W84" i="8"/>
  <c r="Q84" i="8"/>
  <c r="P84" i="8"/>
  <c r="J84" i="8"/>
  <c r="I84" i="8"/>
  <c r="AE83" i="8"/>
  <c r="AD83" i="8"/>
  <c r="X83" i="8"/>
  <c r="W83" i="8"/>
  <c r="Q83" i="8"/>
  <c r="P83" i="8"/>
  <c r="J83" i="8"/>
  <c r="I83" i="8"/>
  <c r="AE82" i="8"/>
  <c r="AD82" i="8"/>
  <c r="X82" i="8"/>
  <c r="W82" i="8"/>
  <c r="Q82" i="8"/>
  <c r="P82" i="8"/>
  <c r="J82" i="8"/>
  <c r="I82" i="8"/>
  <c r="AE81" i="8"/>
  <c r="AD81" i="8"/>
  <c r="X81" i="8"/>
  <c r="W81" i="8"/>
  <c r="Q81" i="8"/>
  <c r="P81" i="8"/>
  <c r="J81" i="8"/>
  <c r="I81" i="8"/>
  <c r="AE80" i="8"/>
  <c r="AD80" i="8"/>
  <c r="X80" i="8"/>
  <c r="W80" i="8"/>
  <c r="AE79" i="8"/>
  <c r="AD79" i="8"/>
  <c r="X79" i="8"/>
  <c r="W79" i="8"/>
  <c r="AE78" i="8"/>
  <c r="AD78" i="8"/>
  <c r="X78" i="8"/>
  <c r="W78" i="8"/>
  <c r="Q78" i="8"/>
  <c r="P78" i="8"/>
  <c r="J78" i="8"/>
  <c r="I78" i="8"/>
  <c r="AE77" i="8"/>
  <c r="AD77" i="8"/>
  <c r="X77" i="8"/>
  <c r="W77" i="8"/>
  <c r="Q77" i="8"/>
  <c r="P77" i="8"/>
  <c r="J77" i="8"/>
  <c r="I77" i="8"/>
  <c r="AE76" i="8"/>
  <c r="AD76" i="8"/>
  <c r="X76" i="8"/>
  <c r="W76" i="8"/>
  <c r="Q76" i="8"/>
  <c r="P76" i="8"/>
  <c r="J76" i="8"/>
  <c r="I76" i="8"/>
  <c r="AE75" i="8"/>
  <c r="AD75" i="8"/>
  <c r="X75" i="8"/>
  <c r="W75" i="8"/>
  <c r="Q75" i="8"/>
  <c r="P75" i="8"/>
  <c r="J75" i="8"/>
  <c r="I75" i="8"/>
  <c r="AE73" i="8"/>
  <c r="AD73" i="8"/>
  <c r="X73" i="8"/>
  <c r="W73" i="8"/>
  <c r="Q73" i="8"/>
  <c r="P73" i="8"/>
  <c r="J73" i="8"/>
  <c r="I73" i="8"/>
  <c r="AE72" i="8"/>
  <c r="AD72" i="8"/>
  <c r="X72" i="8"/>
  <c r="W72" i="8"/>
  <c r="Q72" i="8"/>
  <c r="P72" i="8"/>
  <c r="J72" i="8"/>
  <c r="I72" i="8"/>
  <c r="AE71" i="8"/>
  <c r="AD71" i="8"/>
  <c r="X71" i="8"/>
  <c r="W71" i="8"/>
  <c r="Q71" i="8"/>
  <c r="P71" i="8"/>
  <c r="J71" i="8"/>
  <c r="I71" i="8"/>
  <c r="AE70" i="8"/>
  <c r="AD70" i="8"/>
  <c r="X70" i="8"/>
  <c r="W70" i="8"/>
  <c r="Q70" i="8"/>
  <c r="P70" i="8"/>
  <c r="J70" i="8"/>
  <c r="I70" i="8"/>
  <c r="AE69" i="8"/>
  <c r="AD69" i="8"/>
  <c r="X69" i="8"/>
  <c r="W69" i="8"/>
  <c r="Q69" i="8"/>
  <c r="P69" i="8"/>
  <c r="J69" i="8"/>
  <c r="I69" i="8"/>
  <c r="AE68" i="8"/>
  <c r="AD68" i="8"/>
  <c r="X68" i="8"/>
  <c r="W68" i="8"/>
  <c r="Q68" i="8"/>
  <c r="P68" i="8"/>
  <c r="J68" i="8"/>
  <c r="I68" i="8"/>
  <c r="AE67" i="8"/>
  <c r="AD67" i="8"/>
  <c r="X67" i="8"/>
  <c r="W67" i="8"/>
  <c r="Q67" i="8"/>
  <c r="P67" i="8"/>
  <c r="J67" i="8"/>
  <c r="I67" i="8"/>
  <c r="AE66" i="8"/>
  <c r="AD66" i="8"/>
  <c r="X66" i="8"/>
  <c r="W66" i="8"/>
  <c r="Q66" i="8"/>
  <c r="P66" i="8"/>
  <c r="J66" i="8"/>
  <c r="I66" i="8"/>
  <c r="AE65" i="8"/>
  <c r="AD65" i="8"/>
  <c r="X65" i="8"/>
  <c r="W65" i="8"/>
  <c r="Q65" i="8"/>
  <c r="P65" i="8"/>
  <c r="J65" i="8"/>
  <c r="I65" i="8"/>
  <c r="AE64" i="8"/>
  <c r="AD64" i="8"/>
  <c r="X64" i="8"/>
  <c r="W64" i="8"/>
  <c r="Q64" i="8"/>
  <c r="P64" i="8"/>
  <c r="J64" i="8"/>
  <c r="I64" i="8"/>
  <c r="AE63" i="8"/>
  <c r="AD63" i="8"/>
  <c r="X63" i="8"/>
  <c r="W63" i="8"/>
  <c r="Q63" i="8"/>
  <c r="P63" i="8"/>
  <c r="J63" i="8"/>
  <c r="I63" i="8"/>
  <c r="AE62" i="8"/>
  <c r="AD62" i="8"/>
  <c r="X62" i="8"/>
  <c r="W62" i="8"/>
  <c r="Q62" i="8"/>
  <c r="P62" i="8"/>
  <c r="J62" i="8"/>
  <c r="I62" i="8"/>
  <c r="AE61" i="8"/>
  <c r="AD61" i="8"/>
  <c r="X61" i="8"/>
  <c r="W61" i="8"/>
  <c r="Q61" i="8"/>
  <c r="P61" i="8"/>
  <c r="J61" i="8"/>
  <c r="I61" i="8"/>
  <c r="AE60" i="8"/>
  <c r="AD60" i="8"/>
  <c r="X60" i="8"/>
  <c r="W60" i="8"/>
  <c r="Q60" i="8"/>
  <c r="P60" i="8"/>
  <c r="J60" i="8"/>
  <c r="I60" i="8"/>
  <c r="AE59" i="8"/>
  <c r="AD59" i="8"/>
  <c r="X59" i="8"/>
  <c r="W59" i="8"/>
  <c r="Q59" i="8"/>
  <c r="P59" i="8"/>
  <c r="J59" i="8"/>
  <c r="I59" i="8"/>
  <c r="AE58" i="8"/>
  <c r="AD58" i="8"/>
  <c r="X58" i="8"/>
  <c r="W58" i="8"/>
  <c r="Q58" i="8"/>
  <c r="P58" i="8"/>
  <c r="J58" i="8"/>
  <c r="I58" i="8"/>
  <c r="AE57" i="8"/>
  <c r="AD57" i="8"/>
  <c r="X57" i="8"/>
  <c r="W57" i="8"/>
  <c r="Q57" i="8"/>
  <c r="P57" i="8"/>
  <c r="J57" i="8"/>
  <c r="I57" i="8"/>
  <c r="AE56" i="8"/>
  <c r="AD56" i="8"/>
  <c r="X56" i="8"/>
  <c r="W56" i="8"/>
  <c r="Q56" i="8"/>
  <c r="P56" i="8"/>
  <c r="J56" i="8"/>
  <c r="I56" i="8"/>
  <c r="AE55" i="8"/>
  <c r="AD55" i="8"/>
  <c r="X55" i="8"/>
  <c r="W55" i="8"/>
  <c r="Q55" i="8"/>
  <c r="P55" i="8"/>
  <c r="J55" i="8"/>
  <c r="I55" i="8"/>
  <c r="AE54" i="8"/>
  <c r="AD54" i="8"/>
  <c r="X54" i="8"/>
  <c r="W54" i="8"/>
  <c r="Q54" i="8"/>
  <c r="P54" i="8"/>
  <c r="J54" i="8"/>
  <c r="I54" i="8"/>
  <c r="AE53" i="8"/>
  <c r="AD53" i="8"/>
  <c r="X53" i="8"/>
  <c r="W53" i="8"/>
  <c r="Q53" i="8"/>
  <c r="P53" i="8"/>
  <c r="J53" i="8"/>
  <c r="I53" i="8"/>
  <c r="AE52" i="8"/>
  <c r="AD52" i="8"/>
  <c r="X52" i="8"/>
  <c r="W52" i="8"/>
  <c r="Q52" i="8"/>
  <c r="P52" i="8"/>
  <c r="J52" i="8"/>
  <c r="I52" i="8"/>
  <c r="AE51" i="8"/>
  <c r="AD51" i="8"/>
  <c r="X51" i="8"/>
  <c r="W51" i="8"/>
  <c r="Q51" i="8"/>
  <c r="P51" i="8"/>
  <c r="J51" i="8"/>
  <c r="I51" i="8"/>
  <c r="AE50" i="8"/>
  <c r="AD50" i="8"/>
  <c r="X50" i="8"/>
  <c r="W50" i="8"/>
  <c r="Q50" i="8"/>
  <c r="P50" i="8"/>
  <c r="J50" i="8"/>
  <c r="I50" i="8"/>
  <c r="AE49" i="8"/>
  <c r="AD49" i="8"/>
  <c r="X49" i="8"/>
  <c r="W49" i="8"/>
  <c r="Q49" i="8"/>
  <c r="P49" i="8"/>
  <c r="J49" i="8"/>
  <c r="I49" i="8"/>
  <c r="AE48" i="8"/>
  <c r="AD48" i="8"/>
  <c r="X48" i="8"/>
  <c r="W48" i="8"/>
  <c r="Q48" i="8"/>
  <c r="P48" i="8"/>
  <c r="J48" i="8"/>
  <c r="I48" i="8"/>
  <c r="AE47" i="8"/>
  <c r="AD47" i="8"/>
  <c r="X47" i="8"/>
  <c r="W47" i="8"/>
  <c r="Q47" i="8"/>
  <c r="P47" i="8"/>
  <c r="J47" i="8"/>
  <c r="I47" i="8"/>
  <c r="AE46" i="8"/>
  <c r="AD46" i="8"/>
  <c r="X46" i="8"/>
  <c r="W46" i="8"/>
  <c r="Q46" i="8"/>
  <c r="P46" i="8"/>
  <c r="J46" i="8"/>
  <c r="I46" i="8"/>
  <c r="AE45" i="8"/>
  <c r="AD45" i="8"/>
  <c r="X45" i="8"/>
  <c r="W45" i="8"/>
  <c r="Q45" i="8"/>
  <c r="P45" i="8"/>
  <c r="J45" i="8"/>
  <c r="I45" i="8"/>
  <c r="AE44" i="8"/>
  <c r="AD44" i="8"/>
  <c r="X44" i="8"/>
  <c r="W44" i="8"/>
  <c r="Q44" i="8"/>
  <c r="P44" i="8"/>
  <c r="J44" i="8"/>
  <c r="I44" i="8"/>
  <c r="X43" i="8"/>
  <c r="W43" i="8"/>
  <c r="Q43" i="8"/>
  <c r="P43" i="8"/>
  <c r="J43" i="8"/>
  <c r="I43" i="8"/>
  <c r="AE42" i="8"/>
  <c r="AD42" i="8"/>
  <c r="X42" i="8"/>
  <c r="W42" i="8"/>
  <c r="Q42" i="8"/>
  <c r="P42" i="8"/>
  <c r="J42" i="8"/>
  <c r="I42" i="8"/>
  <c r="AE41" i="8"/>
  <c r="AD41" i="8"/>
  <c r="X41" i="8"/>
  <c r="W41" i="8"/>
  <c r="Q41" i="8"/>
  <c r="P41" i="8"/>
  <c r="J41" i="8"/>
  <c r="I41" i="8"/>
  <c r="AE40" i="8"/>
  <c r="AD40" i="8"/>
  <c r="X40" i="8"/>
  <c r="W40" i="8"/>
  <c r="Q40" i="8"/>
  <c r="P40" i="8"/>
  <c r="J40" i="8"/>
  <c r="I40" i="8"/>
  <c r="AE39" i="8"/>
  <c r="AD39" i="8"/>
  <c r="AE38" i="8"/>
  <c r="AD38" i="8"/>
  <c r="X38" i="8"/>
  <c r="W38" i="8"/>
  <c r="Q38" i="8"/>
  <c r="P38" i="8"/>
  <c r="J38" i="8"/>
  <c r="I38" i="8"/>
  <c r="AE37" i="8"/>
  <c r="AD37" i="8"/>
  <c r="X37" i="8"/>
  <c r="W37" i="8"/>
  <c r="Q37" i="8"/>
  <c r="P37" i="8"/>
  <c r="J37" i="8"/>
  <c r="I37" i="8"/>
  <c r="AE36" i="8"/>
  <c r="AD36" i="8"/>
  <c r="X36" i="8"/>
  <c r="W36" i="8"/>
  <c r="Q36" i="8"/>
  <c r="P36" i="8"/>
  <c r="J36" i="8"/>
  <c r="I36" i="8"/>
  <c r="AE35" i="8"/>
  <c r="AD35" i="8"/>
  <c r="X35" i="8"/>
  <c r="W35" i="8"/>
  <c r="Q35" i="8"/>
  <c r="P35" i="8"/>
  <c r="J35" i="8"/>
  <c r="I35" i="8"/>
  <c r="AE34" i="8"/>
  <c r="AD34" i="8"/>
  <c r="X34" i="8"/>
  <c r="W34" i="8"/>
  <c r="Q34" i="8"/>
  <c r="P34" i="8"/>
  <c r="J34" i="8"/>
  <c r="I34" i="8"/>
  <c r="AE32" i="8"/>
  <c r="AD32" i="8"/>
  <c r="X32" i="8"/>
  <c r="W32" i="8"/>
  <c r="Q32" i="8"/>
  <c r="P32" i="8"/>
  <c r="AE31" i="8"/>
  <c r="AD31" i="8"/>
  <c r="X31" i="8"/>
  <c r="W31" i="8"/>
  <c r="Q31" i="8"/>
  <c r="P31" i="8"/>
  <c r="J31" i="8"/>
  <c r="I31" i="8"/>
  <c r="AE30" i="8"/>
  <c r="AD30" i="8"/>
  <c r="X30" i="8"/>
  <c r="W30" i="8"/>
  <c r="Q30" i="8"/>
  <c r="P30" i="8"/>
  <c r="J30" i="8"/>
  <c r="I30" i="8"/>
  <c r="AE29" i="8"/>
  <c r="AD29" i="8"/>
  <c r="X29" i="8"/>
  <c r="W29" i="8"/>
  <c r="Q29" i="8"/>
  <c r="P29" i="8"/>
  <c r="J29" i="8"/>
  <c r="I29" i="8"/>
  <c r="AE28" i="8"/>
  <c r="AD28" i="8"/>
  <c r="X28" i="8"/>
  <c r="W28" i="8"/>
  <c r="Q28" i="8"/>
  <c r="P28" i="8"/>
  <c r="J28" i="8"/>
  <c r="I28" i="8"/>
  <c r="AE27" i="8"/>
  <c r="AD27" i="8"/>
  <c r="X27" i="8"/>
  <c r="W27" i="8"/>
  <c r="Q27" i="8"/>
  <c r="P27" i="8"/>
  <c r="J27" i="8"/>
  <c r="I27" i="8"/>
  <c r="AE26" i="8"/>
  <c r="AD26" i="8"/>
  <c r="X26" i="8"/>
  <c r="W26" i="8"/>
  <c r="Q26" i="8"/>
  <c r="P26" i="8"/>
  <c r="J26" i="8"/>
  <c r="I26" i="8"/>
  <c r="AE25" i="8"/>
  <c r="AD25" i="8"/>
  <c r="X25" i="8"/>
  <c r="W25" i="8"/>
  <c r="Q25" i="8"/>
  <c r="P25" i="8"/>
  <c r="J25" i="8"/>
  <c r="I25" i="8"/>
  <c r="AE24" i="8"/>
  <c r="AD24" i="8"/>
  <c r="X24" i="8"/>
  <c r="W24" i="8"/>
  <c r="Q24" i="8"/>
  <c r="P24" i="8"/>
  <c r="J24" i="8"/>
  <c r="I24" i="8"/>
  <c r="AE23" i="8"/>
  <c r="AD23" i="8"/>
  <c r="X23" i="8"/>
  <c r="W23" i="8"/>
  <c r="Q23" i="8"/>
  <c r="P23" i="8"/>
  <c r="J23" i="8"/>
  <c r="I23" i="8"/>
  <c r="AE22" i="8"/>
  <c r="AD22" i="8"/>
  <c r="X22" i="8"/>
  <c r="W22" i="8"/>
  <c r="Q22" i="8"/>
  <c r="P22" i="8"/>
  <c r="J22" i="8"/>
  <c r="I22" i="8"/>
  <c r="AE21" i="8"/>
  <c r="AD21" i="8"/>
  <c r="X21" i="8"/>
  <c r="W21" i="8"/>
  <c r="Q21" i="8"/>
  <c r="P21" i="8"/>
  <c r="J21" i="8"/>
  <c r="I21" i="8"/>
  <c r="AE20" i="8"/>
  <c r="AD20" i="8"/>
  <c r="X20" i="8"/>
  <c r="W20" i="8"/>
  <c r="Q20" i="8"/>
  <c r="P20" i="8"/>
  <c r="J20" i="8"/>
  <c r="I20" i="8"/>
  <c r="AE19" i="8"/>
  <c r="AD19" i="8"/>
  <c r="X19" i="8"/>
  <c r="W19" i="8"/>
  <c r="Q19" i="8"/>
  <c r="P19" i="8"/>
  <c r="J19" i="8"/>
  <c r="I19" i="8"/>
  <c r="AE18" i="8"/>
  <c r="AD18" i="8"/>
  <c r="X18" i="8"/>
  <c r="W18" i="8"/>
  <c r="Q18" i="8"/>
  <c r="P18" i="8"/>
  <c r="J18" i="8"/>
  <c r="I18" i="8"/>
  <c r="AE17" i="8"/>
  <c r="AD17" i="8"/>
  <c r="X17" i="8"/>
  <c r="W17" i="8"/>
  <c r="Q17" i="8"/>
  <c r="P17" i="8"/>
  <c r="J17" i="8"/>
  <c r="I17" i="8"/>
  <c r="AE16" i="8"/>
  <c r="AD16" i="8"/>
  <c r="X16" i="8"/>
  <c r="W16" i="8"/>
  <c r="Q16" i="8"/>
  <c r="P16" i="8"/>
  <c r="J16" i="8"/>
  <c r="I16" i="8"/>
  <c r="AE15" i="8"/>
  <c r="AD15" i="8"/>
  <c r="X15" i="8"/>
  <c r="W15" i="8"/>
  <c r="Q15" i="8"/>
  <c r="P15" i="8"/>
  <c r="J15" i="8"/>
  <c r="I15" i="8"/>
  <c r="AE14" i="8"/>
  <c r="AD14" i="8"/>
  <c r="X14" i="8"/>
  <c r="W14" i="8"/>
  <c r="Q14" i="8"/>
  <c r="P14" i="8"/>
  <c r="J14" i="8"/>
  <c r="I14" i="8"/>
  <c r="AE13" i="8"/>
  <c r="AD13" i="8"/>
  <c r="X13" i="8"/>
  <c r="W13" i="8"/>
  <c r="Q13" i="8"/>
  <c r="P13" i="8"/>
  <c r="J13" i="8"/>
  <c r="I13" i="8"/>
  <c r="AE12" i="8"/>
  <c r="AD12" i="8"/>
  <c r="X12" i="8"/>
  <c r="W12" i="8"/>
  <c r="Q12" i="8"/>
  <c r="P12" i="8"/>
  <c r="J12" i="8"/>
  <c r="I12" i="8"/>
  <c r="AE11" i="8"/>
  <c r="AD11" i="8"/>
  <c r="X11" i="8"/>
  <c r="W11" i="8"/>
  <c r="Q11" i="8"/>
  <c r="P11" i="8"/>
  <c r="J11" i="8"/>
  <c r="I11" i="8"/>
  <c r="AE10" i="8"/>
  <c r="AD10" i="8"/>
  <c r="X10" i="8"/>
  <c r="W10" i="8"/>
  <c r="Q10" i="8"/>
  <c r="P10" i="8"/>
  <c r="J10" i="8"/>
  <c r="I10" i="8"/>
  <c r="AE9" i="8"/>
  <c r="AD9" i="8"/>
  <c r="X9" i="8"/>
  <c r="W9" i="8"/>
  <c r="Q9" i="8"/>
  <c r="P9" i="8"/>
  <c r="J9" i="8"/>
  <c r="I9" i="8"/>
  <c r="AE8" i="8"/>
  <c r="AD8" i="8"/>
  <c r="X8" i="8"/>
  <c r="W8" i="8"/>
  <c r="Q8" i="8"/>
  <c r="P8" i="8"/>
  <c r="J8" i="8"/>
  <c r="I8" i="8"/>
  <c r="AE7" i="8"/>
  <c r="AD7" i="8"/>
  <c r="X7" i="8"/>
  <c r="W7" i="8"/>
  <c r="Q7" i="8"/>
  <c r="P7" i="8"/>
  <c r="J7" i="8"/>
  <c r="I7" i="8"/>
  <c r="AE6" i="8"/>
  <c r="AD6" i="8"/>
  <c r="X6" i="8"/>
  <c r="W6" i="8"/>
  <c r="Q6" i="8"/>
  <c r="P6" i="8"/>
  <c r="J6" i="8"/>
  <c r="I6" i="8"/>
  <c r="AE5" i="8"/>
  <c r="AD5" i="8"/>
  <c r="X5" i="8"/>
  <c r="W5" i="8"/>
  <c r="Q5" i="8"/>
  <c r="P5" i="8"/>
  <c r="J5" i="8"/>
  <c r="I5" i="8"/>
  <c r="C17" i="6"/>
  <c r="AH38" i="6"/>
  <c r="P17" i="6"/>
  <c r="P16" i="6"/>
  <c r="P15" i="6"/>
  <c r="P14" i="6"/>
  <c r="P13" i="6"/>
  <c r="P12" i="6"/>
  <c r="P11" i="6"/>
  <c r="P10" i="6"/>
  <c r="AJ37" i="6" s="1"/>
  <c r="P9" i="6"/>
  <c r="AJ36" i="6" s="1"/>
  <c r="P8" i="6"/>
  <c r="AJ35" i="6" s="1"/>
  <c r="P7" i="6"/>
  <c r="AJ34" i="6" s="1"/>
  <c r="P6" i="6"/>
  <c r="AJ33" i="6" s="1"/>
  <c r="P5" i="6"/>
  <c r="AJ32" i="6" s="1"/>
  <c r="O17" i="6"/>
  <c r="O16" i="6"/>
  <c r="O15" i="6"/>
  <c r="O14" i="6"/>
  <c r="O13" i="6"/>
  <c r="O12" i="6"/>
  <c r="O11" i="6"/>
  <c r="O10" i="6"/>
  <c r="AI37" i="6" s="1"/>
  <c r="O9" i="6"/>
  <c r="AI36" i="6" s="1"/>
  <c r="O8" i="6"/>
  <c r="AI35" i="6" s="1"/>
  <c r="O7" i="6"/>
  <c r="AI34" i="6" s="1"/>
  <c r="O6" i="6"/>
  <c r="AI33" i="6" s="1"/>
  <c r="O5" i="6"/>
  <c r="AI32" i="6" s="1"/>
  <c r="O4" i="6"/>
  <c r="AI31" i="6" s="1"/>
  <c r="D132" i="5"/>
  <c r="C132" i="5"/>
  <c r="B132" i="5"/>
  <c r="P4" i="6" s="1"/>
  <c r="AJ31" i="6" s="1"/>
  <c r="O48" i="7"/>
  <c r="N48" i="7"/>
  <c r="M48" i="7"/>
  <c r="J48" i="7"/>
  <c r="G48" i="7"/>
  <c r="E48" i="7"/>
  <c r="AH72" i="7" s="1"/>
  <c r="O47" i="7"/>
  <c r="N47" i="7"/>
  <c r="M47" i="7"/>
  <c r="J47" i="7"/>
  <c r="G47" i="7"/>
  <c r="E47" i="7"/>
  <c r="AH71" i="7" s="1"/>
  <c r="O45" i="7"/>
  <c r="N45" i="7"/>
  <c r="M45" i="7"/>
  <c r="J45" i="7"/>
  <c r="G45" i="7"/>
  <c r="E45" i="7"/>
  <c r="AG72" i="7" s="1"/>
  <c r="O44" i="7"/>
  <c r="N44" i="7"/>
  <c r="M44" i="7"/>
  <c r="J44" i="7"/>
  <c r="G44" i="7"/>
  <c r="E44" i="7"/>
  <c r="AG71" i="7" s="1"/>
  <c r="O42" i="7"/>
  <c r="N42" i="7"/>
  <c r="M42" i="7"/>
  <c r="J42" i="7"/>
  <c r="G42" i="7"/>
  <c r="E42" i="7"/>
  <c r="AF72" i="7" s="1"/>
  <c r="O41" i="7"/>
  <c r="N41" i="7"/>
  <c r="M41" i="7"/>
  <c r="J41" i="7"/>
  <c r="G41" i="7"/>
  <c r="E41" i="7"/>
  <c r="AF71" i="7" s="1"/>
  <c r="O39" i="7"/>
  <c r="N39" i="7"/>
  <c r="M39" i="7"/>
  <c r="J39" i="7"/>
  <c r="G39" i="7"/>
  <c r="E39" i="7"/>
  <c r="AE72" i="7" s="1"/>
  <c r="O38" i="7"/>
  <c r="N38" i="7"/>
  <c r="M38" i="7"/>
  <c r="J38" i="7"/>
  <c r="G38" i="7"/>
  <c r="E38" i="7"/>
  <c r="AE71" i="7" s="1"/>
  <c r="O36" i="7"/>
  <c r="N36" i="7"/>
  <c r="M36" i="7"/>
  <c r="J36" i="7"/>
  <c r="G36" i="7"/>
  <c r="E36" i="7"/>
  <c r="O35" i="7"/>
  <c r="N35" i="7"/>
  <c r="M35" i="7"/>
  <c r="J35" i="7"/>
  <c r="G35" i="7"/>
  <c r="E35" i="7"/>
  <c r="O33" i="7"/>
  <c r="N33" i="7"/>
  <c r="M33" i="7"/>
  <c r="J33" i="7"/>
  <c r="G33" i="7"/>
  <c r="E33" i="7"/>
  <c r="O32" i="7"/>
  <c r="N32" i="7"/>
  <c r="M32" i="7"/>
  <c r="J32" i="7"/>
  <c r="G32" i="7"/>
  <c r="E32" i="7"/>
  <c r="O24" i="7"/>
  <c r="M24" i="7"/>
  <c r="J24" i="7"/>
  <c r="G24" i="7"/>
  <c r="E24" i="7"/>
  <c r="O23" i="7"/>
  <c r="M23" i="7"/>
  <c r="J23" i="7"/>
  <c r="G23" i="7"/>
  <c r="E23" i="7"/>
  <c r="O18" i="7"/>
  <c r="M18" i="7"/>
  <c r="J18" i="7"/>
  <c r="G18" i="7"/>
  <c r="E18" i="7"/>
  <c r="O17" i="7"/>
  <c r="M17" i="7"/>
  <c r="J17" i="7"/>
  <c r="G17" i="7"/>
  <c r="E17" i="7"/>
  <c r="O15" i="7"/>
  <c r="O14" i="7"/>
  <c r="O12" i="7"/>
  <c r="O11" i="7"/>
  <c r="O9" i="7"/>
  <c r="O8" i="7"/>
  <c r="AH37" i="6"/>
  <c r="AH36" i="6"/>
  <c r="AH35" i="6"/>
  <c r="AH34" i="6"/>
  <c r="Z34" i="6"/>
  <c r="X34" i="6"/>
  <c r="AH33" i="6"/>
  <c r="Z33" i="6"/>
  <c r="X33" i="6"/>
  <c r="AH32" i="6"/>
  <c r="Z32" i="6"/>
  <c r="X32" i="6"/>
  <c r="AH31" i="6"/>
  <c r="Z31" i="6"/>
  <c r="X31" i="6"/>
  <c r="W34" i="6"/>
  <c r="W33" i="6"/>
  <c r="W32" i="6"/>
  <c r="W31" i="6"/>
  <c r="R126" i="5"/>
  <c r="Q126" i="5"/>
  <c r="P63" i="4"/>
  <c r="O63" i="4"/>
  <c r="P51" i="4"/>
  <c r="O51" i="4"/>
  <c r="P27" i="4"/>
  <c r="P15" i="4"/>
  <c r="O27" i="4"/>
  <c r="O15" i="4"/>
  <c r="P73" i="4"/>
  <c r="P72" i="4"/>
  <c r="P71" i="4"/>
  <c r="P70" i="4"/>
  <c r="P69" i="4"/>
  <c r="P68" i="4"/>
  <c r="P67" i="4"/>
  <c r="P66" i="4"/>
  <c r="P65" i="4"/>
  <c r="P37" i="4"/>
  <c r="P36" i="4"/>
  <c r="P35" i="4"/>
  <c r="P34" i="4"/>
  <c r="P33" i="4"/>
  <c r="P32" i="4"/>
  <c r="P31" i="4"/>
  <c r="P30" i="4"/>
  <c r="P29" i="4"/>
  <c r="S38" i="5"/>
  <c r="V124" i="5"/>
  <c r="V123" i="5"/>
  <c r="V122" i="5"/>
  <c r="V121" i="5"/>
  <c r="V120" i="5"/>
  <c r="V119" i="5"/>
  <c r="V118" i="5"/>
  <c r="V117" i="5"/>
  <c r="V116" i="5"/>
  <c r="V115" i="5"/>
  <c r="V114" i="5"/>
  <c r="V113" i="5"/>
  <c r="V112" i="5"/>
  <c r="V111" i="5"/>
  <c r="V110" i="5"/>
  <c r="V109" i="5"/>
  <c r="V108" i="5"/>
  <c r="V107" i="5"/>
  <c r="V106" i="5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U75" i="5"/>
  <c r="U74" i="5"/>
  <c r="U73" i="5"/>
  <c r="U72" i="5"/>
  <c r="U71" i="5"/>
  <c r="U70" i="5"/>
  <c r="U69" i="5"/>
  <c r="U68" i="5"/>
  <c r="U67" i="5"/>
  <c r="U66" i="5"/>
  <c r="U65" i="5"/>
  <c r="F54" i="5"/>
  <c r="G53" i="5"/>
  <c r="C53" i="5"/>
  <c r="B53" i="5"/>
  <c r="G52" i="5"/>
  <c r="F52" i="5"/>
  <c r="C52" i="5"/>
  <c r="B52" i="5"/>
  <c r="G51" i="5"/>
  <c r="F51" i="5"/>
  <c r="C51" i="5"/>
  <c r="B51" i="5"/>
  <c r="G50" i="5"/>
  <c r="F50" i="5"/>
  <c r="C50" i="5"/>
  <c r="B50" i="5"/>
  <c r="G49" i="5"/>
  <c r="F49" i="5"/>
  <c r="C49" i="5"/>
  <c r="B49" i="5"/>
  <c r="G48" i="5"/>
  <c r="F48" i="5"/>
  <c r="C48" i="5"/>
  <c r="B48" i="5"/>
  <c r="G47" i="5"/>
  <c r="F47" i="5"/>
  <c r="C47" i="5"/>
  <c r="B47" i="5"/>
  <c r="G46" i="5"/>
  <c r="F46" i="5"/>
  <c r="C46" i="5"/>
  <c r="B46" i="5"/>
  <c r="G45" i="5"/>
  <c r="F45" i="5"/>
  <c r="C45" i="5"/>
  <c r="B45" i="5"/>
  <c r="G44" i="5"/>
  <c r="F44" i="5"/>
  <c r="C44" i="5"/>
  <c r="B44" i="5"/>
  <c r="G43" i="5"/>
  <c r="F43" i="5"/>
  <c r="C43" i="5"/>
  <c r="B43" i="5"/>
  <c r="G42" i="5"/>
  <c r="F42" i="5"/>
  <c r="C42" i="5"/>
  <c r="B42" i="5"/>
  <c r="G19" i="5"/>
  <c r="F19" i="5"/>
  <c r="E19" i="5"/>
  <c r="D19" i="5"/>
  <c r="C19" i="5"/>
  <c r="B19" i="5"/>
  <c r="W15" i="5"/>
  <c r="V15" i="5"/>
  <c r="U15" i="5"/>
  <c r="T15" i="5"/>
  <c r="S15" i="5"/>
  <c r="R15" i="5"/>
  <c r="W3" i="5"/>
  <c r="V3" i="5"/>
  <c r="U3" i="5"/>
  <c r="T3" i="5"/>
  <c r="S3" i="5"/>
  <c r="R3" i="5"/>
  <c r="N75" i="4"/>
  <c r="M75" i="4"/>
  <c r="J75" i="4"/>
  <c r="I75" i="4"/>
  <c r="H75" i="4"/>
  <c r="G75" i="4"/>
  <c r="O73" i="4"/>
  <c r="N73" i="4"/>
  <c r="M73" i="4"/>
  <c r="J73" i="4"/>
  <c r="I73" i="4"/>
  <c r="H73" i="4"/>
  <c r="G73" i="4"/>
  <c r="O72" i="4"/>
  <c r="N72" i="4"/>
  <c r="M72" i="4"/>
  <c r="J72" i="4"/>
  <c r="I72" i="4"/>
  <c r="H72" i="4"/>
  <c r="G72" i="4"/>
  <c r="O71" i="4"/>
  <c r="N71" i="4"/>
  <c r="M71" i="4"/>
  <c r="J71" i="4"/>
  <c r="I71" i="4"/>
  <c r="H71" i="4"/>
  <c r="G71" i="4"/>
  <c r="O70" i="4"/>
  <c r="N70" i="4"/>
  <c r="M70" i="4"/>
  <c r="J70" i="4"/>
  <c r="I70" i="4"/>
  <c r="H70" i="4"/>
  <c r="G70" i="4"/>
  <c r="O69" i="4"/>
  <c r="N69" i="4"/>
  <c r="M69" i="4"/>
  <c r="J69" i="4"/>
  <c r="I69" i="4"/>
  <c r="H69" i="4"/>
  <c r="G69" i="4"/>
  <c r="O68" i="4"/>
  <c r="N68" i="4"/>
  <c r="M68" i="4"/>
  <c r="J68" i="4"/>
  <c r="I68" i="4"/>
  <c r="H68" i="4"/>
  <c r="G68" i="4"/>
  <c r="O67" i="4"/>
  <c r="N67" i="4"/>
  <c r="M67" i="4"/>
  <c r="J67" i="4"/>
  <c r="I67" i="4"/>
  <c r="H67" i="4"/>
  <c r="G67" i="4"/>
  <c r="O66" i="4"/>
  <c r="N66" i="4"/>
  <c r="M66" i="4"/>
  <c r="J66" i="4"/>
  <c r="I66" i="4"/>
  <c r="H66" i="4"/>
  <c r="G66" i="4"/>
  <c r="O65" i="4"/>
  <c r="N65" i="4"/>
  <c r="M65" i="4"/>
  <c r="J65" i="4"/>
  <c r="I65" i="4"/>
  <c r="H65" i="4"/>
  <c r="G65" i="4"/>
  <c r="N39" i="4"/>
  <c r="M39" i="4"/>
  <c r="H39" i="4"/>
  <c r="O37" i="4"/>
  <c r="N37" i="4"/>
  <c r="M37" i="4"/>
  <c r="H37" i="4"/>
  <c r="O36" i="4"/>
  <c r="N36" i="4"/>
  <c r="M36" i="4"/>
  <c r="H36" i="4"/>
  <c r="O35" i="4"/>
  <c r="N35" i="4"/>
  <c r="M35" i="4"/>
  <c r="H35" i="4"/>
  <c r="O34" i="4"/>
  <c r="N34" i="4"/>
  <c r="M34" i="4"/>
  <c r="O33" i="4"/>
  <c r="N33" i="4"/>
  <c r="M33" i="4"/>
  <c r="O32" i="4"/>
  <c r="N32" i="4"/>
  <c r="M32" i="4"/>
  <c r="H32" i="4"/>
  <c r="O31" i="4"/>
  <c r="N31" i="4"/>
  <c r="M31" i="4"/>
  <c r="H31" i="4"/>
  <c r="O30" i="4"/>
  <c r="N30" i="4"/>
  <c r="M30" i="4"/>
  <c r="H30" i="4"/>
  <c r="O29" i="4"/>
  <c r="N29" i="4"/>
  <c r="M29" i="4"/>
  <c r="H29" i="4"/>
  <c r="N431" i="3"/>
  <c r="M431" i="3"/>
  <c r="J431" i="3"/>
  <c r="I431" i="3"/>
  <c r="F431" i="3"/>
  <c r="N430" i="3"/>
  <c r="M430" i="3"/>
  <c r="J430" i="3"/>
  <c r="I430" i="3"/>
  <c r="F430" i="3"/>
  <c r="N428" i="3"/>
  <c r="M428" i="3"/>
  <c r="J428" i="3"/>
  <c r="I428" i="3"/>
  <c r="F428" i="3"/>
  <c r="N427" i="3"/>
  <c r="M427" i="3"/>
  <c r="J427" i="3"/>
  <c r="I427" i="3"/>
  <c r="F427" i="3"/>
  <c r="N426" i="3"/>
  <c r="M426" i="3"/>
  <c r="J426" i="3"/>
  <c r="I426" i="3"/>
  <c r="F426" i="3"/>
  <c r="N270" i="3"/>
  <c r="M270" i="3"/>
  <c r="J270" i="3"/>
  <c r="I270" i="3"/>
  <c r="F270" i="3"/>
  <c r="N269" i="3"/>
  <c r="M269" i="3"/>
  <c r="J269" i="3"/>
  <c r="I269" i="3"/>
  <c r="F269" i="3"/>
  <c r="N268" i="3"/>
  <c r="M268" i="3"/>
  <c r="J268" i="3"/>
  <c r="I268" i="3"/>
  <c r="F268" i="3"/>
  <c r="N267" i="3"/>
  <c r="M267" i="3"/>
  <c r="J267" i="3"/>
  <c r="I267" i="3"/>
  <c r="F267" i="3"/>
  <c r="N266" i="3"/>
  <c r="M266" i="3"/>
  <c r="J266" i="3"/>
  <c r="I266" i="3"/>
  <c r="F266" i="3"/>
  <c r="N265" i="3"/>
  <c r="M265" i="3"/>
  <c r="J265" i="3"/>
  <c r="I265" i="3"/>
  <c r="F265" i="3"/>
  <c r="N264" i="3"/>
  <c r="M264" i="3"/>
  <c r="J264" i="3"/>
  <c r="I264" i="3"/>
  <c r="F264" i="3"/>
  <c r="Q81" i="2"/>
  <c r="Q80" i="2"/>
  <c r="R81" i="2"/>
  <c r="N108" i="2" s="1"/>
  <c r="R80" i="2"/>
  <c r="L107" i="2" s="1"/>
  <c r="O29" i="2"/>
  <c r="P8" i="2"/>
  <c r="P18" i="2" s="1"/>
  <c r="P7" i="2"/>
  <c r="P5" i="2"/>
  <c r="P15" i="2" s="1"/>
  <c r="P6" i="2"/>
  <c r="O8" i="2"/>
  <c r="O18" i="2" s="1"/>
  <c r="O7" i="2"/>
  <c r="O6" i="2"/>
  <c r="O5" i="2"/>
  <c r="O15" i="2" s="1"/>
  <c r="N107" i="3"/>
  <c r="M107" i="3"/>
  <c r="J107" i="3"/>
  <c r="I107" i="3"/>
  <c r="F107" i="3"/>
  <c r="N106" i="3"/>
  <c r="M106" i="3"/>
  <c r="J106" i="3"/>
  <c r="I106" i="3"/>
  <c r="F106" i="3"/>
  <c r="N105" i="3"/>
  <c r="M105" i="3"/>
  <c r="J105" i="3"/>
  <c r="I105" i="3"/>
  <c r="F105" i="3"/>
  <c r="N104" i="3"/>
  <c r="M104" i="3"/>
  <c r="J104" i="3"/>
  <c r="I104" i="3"/>
  <c r="F104" i="3"/>
  <c r="N103" i="3"/>
  <c r="M103" i="3"/>
  <c r="J103" i="3"/>
  <c r="I103" i="3"/>
  <c r="F103" i="3"/>
  <c r="N102" i="3"/>
  <c r="M102" i="3"/>
  <c r="J102" i="3"/>
  <c r="I102" i="3"/>
  <c r="F102" i="3"/>
  <c r="N101" i="3"/>
  <c r="M101" i="3"/>
  <c r="J101" i="3"/>
  <c r="I101" i="3"/>
  <c r="F101" i="3"/>
  <c r="N423" i="3"/>
  <c r="M423" i="3"/>
  <c r="J423" i="3"/>
  <c r="I423" i="3"/>
  <c r="F423" i="3"/>
  <c r="N422" i="3"/>
  <c r="M422" i="3"/>
  <c r="J422" i="3"/>
  <c r="I422" i="3"/>
  <c r="F422" i="3"/>
  <c r="N420" i="3"/>
  <c r="M420" i="3"/>
  <c r="J420" i="3"/>
  <c r="I420" i="3"/>
  <c r="F420" i="3"/>
  <c r="N419" i="3"/>
  <c r="M419" i="3"/>
  <c r="J419" i="3"/>
  <c r="I419" i="3"/>
  <c r="F419" i="3"/>
  <c r="N418" i="3"/>
  <c r="M418" i="3"/>
  <c r="J418" i="3"/>
  <c r="I418" i="3"/>
  <c r="F418" i="3"/>
  <c r="N416" i="3"/>
  <c r="M416" i="3"/>
  <c r="J416" i="3"/>
  <c r="I416" i="3"/>
  <c r="F416" i="3"/>
  <c r="N415" i="3"/>
  <c r="M415" i="3"/>
  <c r="J415" i="3"/>
  <c r="I415" i="3"/>
  <c r="F415" i="3"/>
  <c r="N414" i="3"/>
  <c r="M414" i="3"/>
  <c r="J414" i="3"/>
  <c r="I414" i="3"/>
  <c r="F414" i="3"/>
  <c r="N412" i="3"/>
  <c r="M412" i="3"/>
  <c r="J412" i="3"/>
  <c r="I412" i="3"/>
  <c r="F412" i="3"/>
  <c r="N411" i="3"/>
  <c r="M411" i="3"/>
  <c r="J411" i="3"/>
  <c r="I411" i="3"/>
  <c r="F411" i="3"/>
  <c r="N410" i="3"/>
  <c r="M410" i="3"/>
  <c r="J410" i="3"/>
  <c r="I410" i="3"/>
  <c r="F410" i="3"/>
  <c r="N408" i="3"/>
  <c r="M408" i="3"/>
  <c r="J408" i="3"/>
  <c r="I408" i="3"/>
  <c r="F408" i="3"/>
  <c r="N407" i="3"/>
  <c r="M407" i="3"/>
  <c r="J407" i="3"/>
  <c r="I407" i="3"/>
  <c r="F407" i="3"/>
  <c r="N406" i="3"/>
  <c r="M406" i="3"/>
  <c r="J406" i="3"/>
  <c r="I406" i="3"/>
  <c r="F406" i="3"/>
  <c r="N404" i="3"/>
  <c r="M404" i="3"/>
  <c r="J404" i="3"/>
  <c r="I404" i="3"/>
  <c r="F404" i="3"/>
  <c r="N403" i="3"/>
  <c r="M403" i="3"/>
  <c r="J403" i="3"/>
  <c r="I403" i="3"/>
  <c r="F403" i="3"/>
  <c r="N402" i="3"/>
  <c r="M402" i="3"/>
  <c r="J402" i="3"/>
  <c r="I402" i="3"/>
  <c r="F402" i="3"/>
  <c r="N400" i="3"/>
  <c r="M400" i="3"/>
  <c r="J400" i="3"/>
  <c r="I400" i="3"/>
  <c r="F400" i="3"/>
  <c r="N399" i="3"/>
  <c r="M399" i="3"/>
  <c r="J399" i="3"/>
  <c r="I399" i="3"/>
  <c r="F399" i="3"/>
  <c r="N398" i="3"/>
  <c r="M398" i="3"/>
  <c r="J398" i="3"/>
  <c r="I398" i="3"/>
  <c r="F398" i="3"/>
  <c r="N396" i="3"/>
  <c r="M396" i="3"/>
  <c r="J396" i="3"/>
  <c r="I396" i="3"/>
  <c r="F396" i="3"/>
  <c r="N395" i="3"/>
  <c r="M395" i="3"/>
  <c r="J395" i="3"/>
  <c r="I395" i="3"/>
  <c r="F395" i="3"/>
  <c r="N394" i="3"/>
  <c r="M394" i="3"/>
  <c r="J394" i="3"/>
  <c r="I394" i="3"/>
  <c r="F394" i="3"/>
  <c r="N392" i="3"/>
  <c r="M392" i="3"/>
  <c r="J392" i="3"/>
  <c r="I392" i="3"/>
  <c r="F392" i="3"/>
  <c r="N391" i="3"/>
  <c r="M391" i="3"/>
  <c r="J391" i="3"/>
  <c r="I391" i="3"/>
  <c r="F391" i="3"/>
  <c r="N390" i="3"/>
  <c r="M390" i="3"/>
  <c r="J390" i="3"/>
  <c r="I390" i="3"/>
  <c r="F390" i="3"/>
  <c r="N388" i="3"/>
  <c r="M388" i="3"/>
  <c r="J388" i="3"/>
  <c r="I388" i="3"/>
  <c r="F388" i="3"/>
  <c r="N387" i="3"/>
  <c r="M387" i="3"/>
  <c r="J387" i="3"/>
  <c r="I387" i="3"/>
  <c r="F387" i="3"/>
  <c r="N386" i="3"/>
  <c r="M386" i="3"/>
  <c r="J386" i="3"/>
  <c r="I386" i="3"/>
  <c r="F386" i="3"/>
  <c r="N384" i="3"/>
  <c r="M384" i="3"/>
  <c r="J384" i="3"/>
  <c r="I384" i="3"/>
  <c r="F384" i="3"/>
  <c r="N383" i="3"/>
  <c r="M383" i="3"/>
  <c r="J383" i="3"/>
  <c r="I383" i="3"/>
  <c r="F383" i="3"/>
  <c r="N382" i="3"/>
  <c r="M382" i="3"/>
  <c r="J382" i="3"/>
  <c r="I382" i="3"/>
  <c r="F382" i="3"/>
  <c r="N380" i="3"/>
  <c r="M380" i="3"/>
  <c r="J380" i="3"/>
  <c r="I380" i="3"/>
  <c r="F380" i="3"/>
  <c r="N379" i="3"/>
  <c r="M379" i="3"/>
  <c r="J379" i="3"/>
  <c r="I379" i="3"/>
  <c r="F379" i="3"/>
  <c r="N378" i="3"/>
  <c r="M378" i="3"/>
  <c r="J378" i="3"/>
  <c r="I378" i="3"/>
  <c r="F378" i="3"/>
  <c r="N367" i="3"/>
  <c r="M367" i="3"/>
  <c r="J367" i="3"/>
  <c r="I367" i="3"/>
  <c r="F367" i="3"/>
  <c r="N366" i="3"/>
  <c r="M366" i="3"/>
  <c r="J366" i="3"/>
  <c r="I366" i="3"/>
  <c r="F366" i="3"/>
  <c r="N365" i="3"/>
  <c r="M365" i="3"/>
  <c r="J365" i="3"/>
  <c r="I365" i="3"/>
  <c r="F365" i="3"/>
  <c r="N364" i="3"/>
  <c r="M364" i="3"/>
  <c r="J364" i="3"/>
  <c r="I364" i="3"/>
  <c r="F364" i="3"/>
  <c r="N363" i="3"/>
  <c r="M363" i="3"/>
  <c r="J363" i="3"/>
  <c r="I363" i="3"/>
  <c r="F363" i="3"/>
  <c r="N362" i="3"/>
  <c r="M362" i="3"/>
  <c r="J362" i="3"/>
  <c r="I362" i="3"/>
  <c r="F362" i="3"/>
  <c r="M351" i="3"/>
  <c r="J351" i="3"/>
  <c r="I351" i="3"/>
  <c r="F351" i="3"/>
  <c r="M350" i="3"/>
  <c r="J350" i="3"/>
  <c r="I350" i="3"/>
  <c r="F350" i="3"/>
  <c r="M349" i="3"/>
  <c r="J349" i="3"/>
  <c r="I349" i="3"/>
  <c r="F349" i="3"/>
  <c r="M348" i="3"/>
  <c r="J348" i="3"/>
  <c r="I348" i="3"/>
  <c r="F348" i="3"/>
  <c r="M347" i="3"/>
  <c r="J347" i="3"/>
  <c r="I347" i="3"/>
  <c r="F347" i="3"/>
  <c r="M346" i="3"/>
  <c r="J346" i="3"/>
  <c r="I346" i="3"/>
  <c r="F346" i="3"/>
  <c r="M343" i="3"/>
  <c r="J343" i="3"/>
  <c r="I343" i="3"/>
  <c r="F343" i="3"/>
  <c r="M342" i="3"/>
  <c r="J342" i="3"/>
  <c r="I342" i="3"/>
  <c r="F342" i="3"/>
  <c r="M341" i="3"/>
  <c r="J341" i="3"/>
  <c r="I341" i="3"/>
  <c r="F341" i="3"/>
  <c r="M340" i="3"/>
  <c r="J340" i="3"/>
  <c r="I340" i="3"/>
  <c r="F340" i="3"/>
  <c r="M339" i="3"/>
  <c r="J339" i="3"/>
  <c r="I339" i="3"/>
  <c r="F339" i="3"/>
  <c r="M338" i="3"/>
  <c r="J338" i="3"/>
  <c r="I338" i="3"/>
  <c r="F338" i="3"/>
  <c r="M335" i="3"/>
  <c r="J335" i="3"/>
  <c r="I335" i="3"/>
  <c r="F335" i="3"/>
  <c r="M334" i="3"/>
  <c r="J334" i="3"/>
  <c r="I334" i="3"/>
  <c r="F334" i="3"/>
  <c r="M333" i="3"/>
  <c r="J333" i="3"/>
  <c r="I333" i="3"/>
  <c r="F333" i="3"/>
  <c r="M332" i="3"/>
  <c r="J332" i="3"/>
  <c r="I332" i="3"/>
  <c r="F332" i="3"/>
  <c r="M331" i="3"/>
  <c r="J331" i="3"/>
  <c r="I331" i="3"/>
  <c r="F331" i="3"/>
  <c r="M330" i="3"/>
  <c r="J330" i="3"/>
  <c r="I330" i="3"/>
  <c r="F330" i="3"/>
  <c r="N262" i="3"/>
  <c r="M262" i="3"/>
  <c r="J262" i="3"/>
  <c r="I262" i="3"/>
  <c r="F262" i="3"/>
  <c r="N261" i="3"/>
  <c r="M261" i="3"/>
  <c r="J261" i="3"/>
  <c r="I261" i="3"/>
  <c r="F261" i="3"/>
  <c r="N260" i="3"/>
  <c r="M260" i="3"/>
  <c r="J260" i="3"/>
  <c r="I260" i="3"/>
  <c r="F260" i="3"/>
  <c r="N259" i="3"/>
  <c r="M259" i="3"/>
  <c r="J259" i="3"/>
  <c r="I259" i="3"/>
  <c r="F259" i="3"/>
  <c r="N258" i="3"/>
  <c r="M258" i="3"/>
  <c r="J258" i="3"/>
  <c r="I258" i="3"/>
  <c r="F258" i="3"/>
  <c r="N257" i="3"/>
  <c r="M257" i="3"/>
  <c r="J257" i="3"/>
  <c r="I257" i="3"/>
  <c r="F257" i="3"/>
  <c r="N256" i="3"/>
  <c r="M256" i="3"/>
  <c r="J256" i="3"/>
  <c r="I256" i="3"/>
  <c r="F256" i="3"/>
  <c r="N254" i="3"/>
  <c r="M254" i="3"/>
  <c r="J254" i="3"/>
  <c r="I254" i="3"/>
  <c r="F254" i="3"/>
  <c r="N253" i="3"/>
  <c r="M253" i="3"/>
  <c r="J253" i="3"/>
  <c r="I253" i="3"/>
  <c r="F253" i="3"/>
  <c r="N252" i="3"/>
  <c r="M252" i="3"/>
  <c r="J252" i="3"/>
  <c r="I252" i="3"/>
  <c r="F252" i="3"/>
  <c r="N251" i="3"/>
  <c r="M251" i="3"/>
  <c r="J251" i="3"/>
  <c r="I251" i="3"/>
  <c r="F251" i="3"/>
  <c r="N250" i="3"/>
  <c r="M250" i="3"/>
  <c r="J250" i="3"/>
  <c r="I250" i="3"/>
  <c r="F250" i="3"/>
  <c r="N249" i="3"/>
  <c r="M249" i="3"/>
  <c r="J249" i="3"/>
  <c r="I249" i="3"/>
  <c r="F249" i="3"/>
  <c r="N248" i="3"/>
  <c r="M248" i="3"/>
  <c r="J248" i="3"/>
  <c r="I248" i="3"/>
  <c r="F248" i="3"/>
  <c r="N246" i="3"/>
  <c r="M246" i="3"/>
  <c r="J246" i="3"/>
  <c r="I246" i="3"/>
  <c r="F246" i="3"/>
  <c r="N245" i="3"/>
  <c r="M245" i="3"/>
  <c r="J245" i="3"/>
  <c r="I245" i="3"/>
  <c r="F245" i="3"/>
  <c r="N244" i="3"/>
  <c r="M244" i="3"/>
  <c r="J244" i="3"/>
  <c r="I244" i="3"/>
  <c r="F244" i="3"/>
  <c r="N243" i="3"/>
  <c r="M243" i="3"/>
  <c r="J243" i="3"/>
  <c r="I243" i="3"/>
  <c r="F243" i="3"/>
  <c r="N242" i="3"/>
  <c r="M242" i="3"/>
  <c r="J242" i="3"/>
  <c r="I242" i="3"/>
  <c r="F242" i="3"/>
  <c r="N241" i="3"/>
  <c r="M241" i="3"/>
  <c r="J241" i="3"/>
  <c r="I241" i="3"/>
  <c r="F241" i="3"/>
  <c r="N240" i="3"/>
  <c r="M240" i="3"/>
  <c r="J240" i="3"/>
  <c r="I240" i="3"/>
  <c r="F240" i="3"/>
  <c r="N238" i="3"/>
  <c r="M238" i="3"/>
  <c r="J238" i="3"/>
  <c r="I238" i="3"/>
  <c r="F238" i="3"/>
  <c r="N237" i="3"/>
  <c r="M237" i="3"/>
  <c r="J237" i="3"/>
  <c r="I237" i="3"/>
  <c r="F237" i="3"/>
  <c r="N236" i="3"/>
  <c r="M236" i="3"/>
  <c r="J236" i="3"/>
  <c r="I236" i="3"/>
  <c r="F236" i="3"/>
  <c r="N235" i="3"/>
  <c r="M235" i="3"/>
  <c r="J235" i="3"/>
  <c r="I235" i="3"/>
  <c r="F235" i="3"/>
  <c r="N234" i="3"/>
  <c r="M234" i="3"/>
  <c r="J234" i="3"/>
  <c r="I234" i="3"/>
  <c r="F234" i="3"/>
  <c r="N233" i="3"/>
  <c r="M233" i="3"/>
  <c r="J233" i="3"/>
  <c r="I233" i="3"/>
  <c r="F233" i="3"/>
  <c r="N232" i="3"/>
  <c r="M232" i="3"/>
  <c r="J232" i="3"/>
  <c r="I232" i="3"/>
  <c r="F232" i="3"/>
  <c r="N230" i="3"/>
  <c r="M230" i="3"/>
  <c r="J230" i="3"/>
  <c r="I230" i="3"/>
  <c r="F230" i="3"/>
  <c r="N229" i="3"/>
  <c r="M229" i="3"/>
  <c r="J229" i="3"/>
  <c r="I229" i="3"/>
  <c r="F229" i="3"/>
  <c r="N228" i="3"/>
  <c r="M228" i="3"/>
  <c r="J228" i="3"/>
  <c r="I228" i="3"/>
  <c r="F228" i="3"/>
  <c r="N227" i="3"/>
  <c r="M227" i="3"/>
  <c r="J227" i="3"/>
  <c r="I227" i="3"/>
  <c r="F227" i="3"/>
  <c r="N226" i="3"/>
  <c r="M226" i="3"/>
  <c r="J226" i="3"/>
  <c r="I226" i="3"/>
  <c r="F226" i="3"/>
  <c r="N225" i="3"/>
  <c r="M225" i="3"/>
  <c r="J225" i="3"/>
  <c r="I225" i="3"/>
  <c r="F225" i="3"/>
  <c r="N224" i="3"/>
  <c r="M224" i="3"/>
  <c r="J224" i="3"/>
  <c r="I224" i="3"/>
  <c r="F224" i="3"/>
  <c r="N206" i="3"/>
  <c r="M206" i="3"/>
  <c r="J206" i="3"/>
  <c r="I206" i="3"/>
  <c r="F206" i="3"/>
  <c r="N205" i="3"/>
  <c r="M205" i="3"/>
  <c r="J205" i="3"/>
  <c r="I205" i="3"/>
  <c r="F205" i="3"/>
  <c r="N204" i="3"/>
  <c r="M204" i="3"/>
  <c r="J204" i="3"/>
  <c r="I204" i="3"/>
  <c r="F204" i="3"/>
  <c r="N203" i="3"/>
  <c r="M203" i="3"/>
  <c r="J203" i="3"/>
  <c r="I203" i="3"/>
  <c r="F203" i="3"/>
  <c r="N202" i="3"/>
  <c r="M202" i="3"/>
  <c r="J202" i="3"/>
  <c r="I202" i="3"/>
  <c r="F202" i="3"/>
  <c r="N201" i="3"/>
  <c r="M201" i="3"/>
  <c r="J201" i="3"/>
  <c r="I201" i="3"/>
  <c r="F201" i="3"/>
  <c r="N200" i="3"/>
  <c r="M200" i="3"/>
  <c r="J200" i="3"/>
  <c r="I200" i="3"/>
  <c r="F200" i="3"/>
  <c r="M190" i="3"/>
  <c r="J190" i="3"/>
  <c r="I190" i="3"/>
  <c r="M189" i="3"/>
  <c r="J189" i="3"/>
  <c r="I189" i="3"/>
  <c r="M188" i="3"/>
  <c r="J188" i="3"/>
  <c r="I188" i="3"/>
  <c r="M187" i="3"/>
  <c r="J187" i="3"/>
  <c r="I187" i="3"/>
  <c r="M186" i="3"/>
  <c r="J186" i="3"/>
  <c r="I186" i="3"/>
  <c r="M185" i="3"/>
  <c r="J185" i="3"/>
  <c r="I185" i="3"/>
  <c r="M184" i="3"/>
  <c r="J184" i="3"/>
  <c r="I184" i="3"/>
  <c r="M182" i="3"/>
  <c r="J182" i="3"/>
  <c r="I182" i="3"/>
  <c r="F182" i="3"/>
  <c r="M181" i="3"/>
  <c r="J181" i="3"/>
  <c r="I181" i="3"/>
  <c r="F181" i="3"/>
  <c r="M180" i="3"/>
  <c r="J180" i="3"/>
  <c r="I180" i="3"/>
  <c r="F180" i="3"/>
  <c r="M179" i="3"/>
  <c r="J179" i="3"/>
  <c r="I179" i="3"/>
  <c r="F179" i="3"/>
  <c r="M178" i="3"/>
  <c r="J178" i="3"/>
  <c r="I178" i="3"/>
  <c r="F178" i="3"/>
  <c r="M177" i="3"/>
  <c r="J177" i="3"/>
  <c r="I177" i="3"/>
  <c r="F177" i="3"/>
  <c r="M176" i="3"/>
  <c r="J176" i="3"/>
  <c r="I176" i="3"/>
  <c r="F176" i="3"/>
  <c r="M174" i="3"/>
  <c r="J174" i="3"/>
  <c r="I174" i="3"/>
  <c r="F174" i="3"/>
  <c r="M173" i="3"/>
  <c r="J173" i="3"/>
  <c r="I173" i="3"/>
  <c r="F173" i="3"/>
  <c r="M172" i="3"/>
  <c r="J172" i="3"/>
  <c r="I172" i="3"/>
  <c r="F172" i="3"/>
  <c r="M171" i="3"/>
  <c r="J171" i="3"/>
  <c r="I171" i="3"/>
  <c r="F171" i="3"/>
  <c r="M170" i="3"/>
  <c r="J170" i="3"/>
  <c r="I170" i="3"/>
  <c r="F170" i="3"/>
  <c r="M169" i="3"/>
  <c r="J169" i="3"/>
  <c r="I169" i="3"/>
  <c r="F169" i="3"/>
  <c r="M168" i="3"/>
  <c r="J168" i="3"/>
  <c r="I168" i="3"/>
  <c r="F168" i="3"/>
  <c r="N99" i="3"/>
  <c r="M99" i="3"/>
  <c r="J99" i="3"/>
  <c r="I99" i="3"/>
  <c r="F99" i="3"/>
  <c r="N98" i="3"/>
  <c r="M98" i="3"/>
  <c r="J98" i="3"/>
  <c r="I98" i="3"/>
  <c r="F98" i="3"/>
  <c r="N97" i="3"/>
  <c r="M97" i="3"/>
  <c r="J97" i="3"/>
  <c r="I97" i="3"/>
  <c r="F97" i="3"/>
  <c r="N96" i="3"/>
  <c r="M96" i="3"/>
  <c r="J96" i="3"/>
  <c r="I96" i="3"/>
  <c r="F96" i="3"/>
  <c r="N95" i="3"/>
  <c r="M95" i="3"/>
  <c r="J95" i="3"/>
  <c r="I95" i="3"/>
  <c r="F95" i="3"/>
  <c r="N94" i="3"/>
  <c r="M94" i="3"/>
  <c r="J94" i="3"/>
  <c r="I94" i="3"/>
  <c r="F94" i="3"/>
  <c r="N93" i="3"/>
  <c r="M93" i="3"/>
  <c r="J93" i="3"/>
  <c r="I93" i="3"/>
  <c r="F93" i="3"/>
  <c r="N91" i="3"/>
  <c r="M91" i="3"/>
  <c r="J91" i="3"/>
  <c r="I91" i="3"/>
  <c r="F91" i="3"/>
  <c r="N90" i="3"/>
  <c r="M90" i="3"/>
  <c r="J90" i="3"/>
  <c r="I90" i="3"/>
  <c r="F90" i="3"/>
  <c r="N89" i="3"/>
  <c r="M89" i="3"/>
  <c r="J89" i="3"/>
  <c r="I89" i="3"/>
  <c r="F89" i="3"/>
  <c r="N88" i="3"/>
  <c r="M88" i="3"/>
  <c r="J88" i="3"/>
  <c r="I88" i="3"/>
  <c r="F88" i="3"/>
  <c r="N87" i="3"/>
  <c r="M87" i="3"/>
  <c r="J87" i="3"/>
  <c r="I87" i="3"/>
  <c r="F87" i="3"/>
  <c r="N86" i="3"/>
  <c r="M86" i="3"/>
  <c r="J86" i="3"/>
  <c r="I86" i="3"/>
  <c r="F86" i="3"/>
  <c r="N85" i="3"/>
  <c r="M85" i="3"/>
  <c r="J85" i="3"/>
  <c r="I85" i="3"/>
  <c r="F85" i="3"/>
  <c r="N83" i="3"/>
  <c r="M83" i="3"/>
  <c r="J83" i="3"/>
  <c r="I83" i="3"/>
  <c r="F83" i="3"/>
  <c r="N82" i="3"/>
  <c r="M82" i="3"/>
  <c r="J82" i="3"/>
  <c r="I82" i="3"/>
  <c r="F82" i="3"/>
  <c r="N81" i="3"/>
  <c r="M81" i="3"/>
  <c r="J81" i="3"/>
  <c r="I81" i="3"/>
  <c r="F81" i="3"/>
  <c r="N80" i="3"/>
  <c r="M80" i="3"/>
  <c r="J80" i="3"/>
  <c r="I80" i="3"/>
  <c r="F80" i="3"/>
  <c r="N79" i="3"/>
  <c r="M79" i="3"/>
  <c r="J79" i="3"/>
  <c r="I79" i="3"/>
  <c r="F79" i="3"/>
  <c r="N78" i="3"/>
  <c r="M78" i="3"/>
  <c r="J78" i="3"/>
  <c r="I78" i="3"/>
  <c r="F78" i="3"/>
  <c r="N77" i="3"/>
  <c r="M77" i="3"/>
  <c r="J77" i="3"/>
  <c r="I77" i="3"/>
  <c r="F77" i="3"/>
  <c r="N75" i="3"/>
  <c r="M75" i="3"/>
  <c r="J75" i="3"/>
  <c r="I75" i="3"/>
  <c r="F75" i="3"/>
  <c r="N74" i="3"/>
  <c r="M74" i="3"/>
  <c r="J74" i="3"/>
  <c r="I74" i="3"/>
  <c r="F74" i="3"/>
  <c r="N73" i="3"/>
  <c r="M73" i="3"/>
  <c r="J73" i="3"/>
  <c r="I73" i="3"/>
  <c r="F73" i="3"/>
  <c r="N72" i="3"/>
  <c r="M72" i="3"/>
  <c r="J72" i="3"/>
  <c r="I72" i="3"/>
  <c r="F72" i="3"/>
  <c r="N71" i="3"/>
  <c r="M71" i="3"/>
  <c r="J71" i="3"/>
  <c r="I71" i="3"/>
  <c r="F71" i="3"/>
  <c r="N70" i="3"/>
  <c r="M70" i="3"/>
  <c r="J70" i="3"/>
  <c r="I70" i="3"/>
  <c r="F70" i="3"/>
  <c r="N69" i="3"/>
  <c r="M69" i="3"/>
  <c r="J69" i="3"/>
  <c r="I69" i="3"/>
  <c r="F69" i="3"/>
  <c r="N67" i="3"/>
  <c r="M67" i="3"/>
  <c r="J67" i="3"/>
  <c r="I67" i="3"/>
  <c r="F67" i="3"/>
  <c r="N66" i="3"/>
  <c r="M66" i="3"/>
  <c r="J66" i="3"/>
  <c r="I66" i="3"/>
  <c r="F66" i="3"/>
  <c r="N65" i="3"/>
  <c r="M65" i="3"/>
  <c r="J65" i="3"/>
  <c r="I65" i="3"/>
  <c r="F65" i="3"/>
  <c r="N64" i="3"/>
  <c r="M64" i="3"/>
  <c r="J64" i="3"/>
  <c r="I64" i="3"/>
  <c r="F64" i="3"/>
  <c r="N63" i="3"/>
  <c r="M63" i="3"/>
  <c r="J63" i="3"/>
  <c r="I63" i="3"/>
  <c r="F63" i="3"/>
  <c r="N62" i="3"/>
  <c r="M62" i="3"/>
  <c r="J62" i="3"/>
  <c r="I62" i="3"/>
  <c r="F62" i="3"/>
  <c r="N61" i="3"/>
  <c r="M61" i="3"/>
  <c r="J61" i="3"/>
  <c r="I61" i="3"/>
  <c r="F61" i="3"/>
  <c r="N43" i="3"/>
  <c r="M43" i="3"/>
  <c r="J43" i="3"/>
  <c r="I43" i="3"/>
  <c r="F43" i="3"/>
  <c r="N42" i="3"/>
  <c r="M42" i="3"/>
  <c r="J42" i="3"/>
  <c r="I42" i="3"/>
  <c r="F42" i="3"/>
  <c r="N41" i="3"/>
  <c r="M41" i="3"/>
  <c r="J41" i="3"/>
  <c r="I41" i="3"/>
  <c r="F41" i="3"/>
  <c r="N40" i="3"/>
  <c r="M40" i="3"/>
  <c r="J40" i="3"/>
  <c r="I40" i="3"/>
  <c r="F40" i="3"/>
  <c r="N39" i="3"/>
  <c r="M39" i="3"/>
  <c r="J39" i="3"/>
  <c r="I39" i="3"/>
  <c r="F39" i="3"/>
  <c r="N38" i="3"/>
  <c r="M38" i="3"/>
  <c r="J38" i="3"/>
  <c r="I38" i="3"/>
  <c r="F38" i="3"/>
  <c r="N37" i="3"/>
  <c r="M37" i="3"/>
  <c r="J37" i="3"/>
  <c r="I37" i="3"/>
  <c r="F37" i="3"/>
  <c r="M27" i="3"/>
  <c r="J27" i="3"/>
  <c r="I27" i="3"/>
  <c r="F27" i="3"/>
  <c r="M26" i="3"/>
  <c r="J26" i="3"/>
  <c r="I26" i="3"/>
  <c r="F26" i="3"/>
  <c r="M25" i="3"/>
  <c r="J25" i="3"/>
  <c r="I25" i="3"/>
  <c r="F25" i="3"/>
  <c r="M24" i="3"/>
  <c r="J24" i="3"/>
  <c r="I24" i="3"/>
  <c r="F24" i="3"/>
  <c r="M23" i="3"/>
  <c r="J23" i="3"/>
  <c r="I23" i="3"/>
  <c r="F23" i="3"/>
  <c r="M22" i="3"/>
  <c r="J22" i="3"/>
  <c r="I22" i="3"/>
  <c r="F22" i="3"/>
  <c r="M21" i="3"/>
  <c r="J21" i="3"/>
  <c r="I21" i="3"/>
  <c r="F21" i="3"/>
  <c r="M19" i="3"/>
  <c r="J19" i="3"/>
  <c r="I19" i="3"/>
  <c r="F19" i="3"/>
  <c r="M18" i="3"/>
  <c r="J18" i="3"/>
  <c r="I18" i="3"/>
  <c r="F18" i="3"/>
  <c r="M17" i="3"/>
  <c r="J17" i="3"/>
  <c r="I17" i="3"/>
  <c r="F17" i="3"/>
  <c r="M16" i="3"/>
  <c r="J16" i="3"/>
  <c r="I16" i="3"/>
  <c r="F16" i="3"/>
  <c r="M15" i="3"/>
  <c r="J15" i="3"/>
  <c r="I15" i="3"/>
  <c r="F15" i="3"/>
  <c r="M14" i="3"/>
  <c r="J14" i="3"/>
  <c r="I14" i="3"/>
  <c r="F14" i="3"/>
  <c r="M13" i="3"/>
  <c r="J13" i="3"/>
  <c r="I13" i="3"/>
  <c r="F13" i="3"/>
  <c r="N11" i="3"/>
  <c r="M11" i="3"/>
  <c r="J11" i="3"/>
  <c r="I11" i="3"/>
  <c r="F11" i="3"/>
  <c r="N10" i="3"/>
  <c r="M10" i="3"/>
  <c r="J10" i="3"/>
  <c r="I10" i="3"/>
  <c r="F10" i="3"/>
  <c r="N9" i="3"/>
  <c r="M9" i="3"/>
  <c r="J9" i="3"/>
  <c r="I9" i="3"/>
  <c r="F9" i="3"/>
  <c r="N8" i="3"/>
  <c r="M8" i="3"/>
  <c r="J8" i="3"/>
  <c r="I8" i="3"/>
  <c r="F8" i="3"/>
  <c r="N7" i="3"/>
  <c r="M7" i="3"/>
  <c r="J7" i="3"/>
  <c r="I7" i="3"/>
  <c r="F7" i="3"/>
  <c r="N6" i="3"/>
  <c r="M6" i="3"/>
  <c r="J6" i="3"/>
  <c r="I6" i="3"/>
  <c r="F6" i="3"/>
  <c r="N5" i="3"/>
  <c r="M5" i="3"/>
  <c r="J5" i="3"/>
  <c r="I5" i="3"/>
  <c r="F5" i="3"/>
  <c r="P36" i="2"/>
  <c r="P34" i="2" s="1"/>
  <c r="P35" i="2"/>
  <c r="P106" i="2"/>
  <c r="O106" i="2"/>
  <c r="N106" i="2"/>
  <c r="M106" i="2"/>
  <c r="L106" i="2"/>
  <c r="K106" i="2"/>
  <c r="J106" i="2"/>
  <c r="I106" i="2"/>
  <c r="H106" i="2"/>
  <c r="G106" i="2"/>
  <c r="F106" i="2"/>
  <c r="E106" i="2"/>
  <c r="D106" i="2"/>
  <c r="C106" i="2"/>
  <c r="B106" i="2"/>
  <c r="O36" i="2"/>
  <c r="N36" i="2"/>
  <c r="N34" i="2" s="1"/>
  <c r="M36" i="2"/>
  <c r="M31" i="2" s="1"/>
  <c r="L36" i="2"/>
  <c r="L31" i="2" s="1"/>
  <c r="K36" i="2"/>
  <c r="J36" i="2"/>
  <c r="J34" i="2" s="1"/>
  <c r="I36" i="2"/>
  <c r="I34" i="2" s="1"/>
  <c r="H36" i="2"/>
  <c r="H34" i="2" s="1"/>
  <c r="G36" i="2"/>
  <c r="G31" i="2" s="1"/>
  <c r="O35" i="2"/>
  <c r="O33" i="2" s="1"/>
  <c r="N35" i="2"/>
  <c r="N33" i="2" s="1"/>
  <c r="M35" i="2"/>
  <c r="M30" i="2" s="1"/>
  <c r="L35" i="2"/>
  <c r="L33" i="2" s="1"/>
  <c r="K35" i="2"/>
  <c r="J35" i="2"/>
  <c r="J30" i="2" s="1"/>
  <c r="I35" i="2"/>
  <c r="I33" i="2" s="1"/>
  <c r="H35" i="2"/>
  <c r="H33" i="2" s="1"/>
  <c r="G35" i="2"/>
  <c r="G33" i="2" s="1"/>
  <c r="M34" i="2"/>
  <c r="L34" i="2"/>
  <c r="G34" i="2"/>
  <c r="F34" i="2"/>
  <c r="E34" i="2"/>
  <c r="D34" i="2"/>
  <c r="C34" i="2"/>
  <c r="B34" i="2"/>
  <c r="F33" i="2"/>
  <c r="E33" i="2"/>
  <c r="D33" i="2"/>
  <c r="C33" i="2"/>
  <c r="B33" i="2"/>
  <c r="J31" i="2"/>
  <c r="F31" i="2"/>
  <c r="E31" i="2"/>
  <c r="D31" i="2"/>
  <c r="C31" i="2"/>
  <c r="B31" i="2"/>
  <c r="H30" i="2"/>
  <c r="F30" i="2"/>
  <c r="E30" i="2"/>
  <c r="D30" i="2"/>
  <c r="C30" i="2"/>
  <c r="B30" i="2"/>
  <c r="M20" i="2"/>
  <c r="L20" i="2"/>
  <c r="J20" i="2"/>
  <c r="I20" i="2"/>
  <c r="H20" i="2"/>
  <c r="G20" i="2"/>
  <c r="F20" i="2"/>
  <c r="E20" i="2"/>
  <c r="D20" i="2"/>
  <c r="C20" i="2"/>
  <c r="B20" i="2"/>
  <c r="M19" i="2"/>
  <c r="L19" i="2"/>
  <c r="J19" i="2"/>
  <c r="I19" i="2"/>
  <c r="H19" i="2"/>
  <c r="G19" i="2"/>
  <c r="F19" i="2"/>
  <c r="E19" i="2"/>
  <c r="D19" i="2"/>
  <c r="C19" i="2"/>
  <c r="B19" i="2"/>
  <c r="N18" i="2"/>
  <c r="N19" i="2" s="1"/>
  <c r="M17" i="2"/>
  <c r="L17" i="2"/>
  <c r="J17" i="2"/>
  <c r="I17" i="2"/>
  <c r="H17" i="2"/>
  <c r="G17" i="2"/>
  <c r="F17" i="2"/>
  <c r="E17" i="2"/>
  <c r="D17" i="2"/>
  <c r="C17" i="2"/>
  <c r="B17" i="2"/>
  <c r="M16" i="2"/>
  <c r="L16" i="2"/>
  <c r="J16" i="2"/>
  <c r="I16" i="2"/>
  <c r="H16" i="2"/>
  <c r="G16" i="2"/>
  <c r="F16" i="2"/>
  <c r="E16" i="2"/>
  <c r="D16" i="2"/>
  <c r="C16" i="2"/>
  <c r="B16" i="2"/>
  <c r="N15" i="2"/>
  <c r="N16" i="2" s="1"/>
  <c r="L8" i="2"/>
  <c r="L7" i="2"/>
  <c r="L6" i="2"/>
  <c r="L5" i="2"/>
  <c r="L4" i="2"/>
  <c r="O30" i="2" l="1"/>
  <c r="L30" i="2"/>
  <c r="I30" i="2"/>
  <c r="N17" i="2"/>
  <c r="N20" i="2"/>
  <c r="O77" i="4"/>
  <c r="O81" i="4"/>
  <c r="O85" i="4"/>
  <c r="O79" i="4"/>
  <c r="O83" i="4"/>
  <c r="O87" i="4"/>
  <c r="O78" i="4"/>
  <c r="O82" i="4"/>
  <c r="O80" i="4"/>
  <c r="O84" i="4"/>
  <c r="O99" i="4"/>
  <c r="O90" i="4"/>
  <c r="O94" i="4"/>
  <c r="O96" i="4"/>
  <c r="O91" i="4"/>
  <c r="O95" i="4"/>
  <c r="O92" i="4"/>
  <c r="O89" i="4"/>
  <c r="O93" i="4"/>
  <c r="O97" i="4"/>
  <c r="P80" i="4"/>
  <c r="P84" i="4"/>
  <c r="P78" i="4"/>
  <c r="P87" i="4"/>
  <c r="P83" i="4"/>
  <c r="P77" i="4"/>
  <c r="P81" i="4"/>
  <c r="P85" i="4"/>
  <c r="P82" i="4"/>
  <c r="P79" i="4"/>
  <c r="P89" i="4"/>
  <c r="P93" i="4"/>
  <c r="P97" i="4"/>
  <c r="P91" i="4"/>
  <c r="P96" i="4"/>
  <c r="P90" i="4"/>
  <c r="P94" i="4"/>
  <c r="P95" i="4"/>
  <c r="P99" i="4"/>
  <c r="P92" i="4"/>
  <c r="M33" i="2"/>
  <c r="H31" i="2"/>
  <c r="J33" i="2"/>
  <c r="N30" i="2"/>
  <c r="I31" i="2"/>
  <c r="G30" i="2"/>
  <c r="AI38" i="6"/>
  <c r="AJ38" i="6"/>
  <c r="O39" i="4"/>
  <c r="M108" i="2"/>
  <c r="P31" i="2"/>
  <c r="O108" i="2"/>
  <c r="P39" i="4"/>
  <c r="P75" i="4"/>
  <c r="O75" i="4"/>
  <c r="E108" i="2"/>
  <c r="F108" i="2"/>
  <c r="P81" i="2"/>
  <c r="P108" i="2" s="1"/>
  <c r="I108" i="2"/>
  <c r="B108" i="2"/>
  <c r="J108" i="2"/>
  <c r="C108" i="2"/>
  <c r="G108" i="2"/>
  <c r="K108" i="2"/>
  <c r="D108" i="2"/>
  <c r="H108" i="2"/>
  <c r="L108" i="2"/>
  <c r="P30" i="2"/>
  <c r="O31" i="2"/>
  <c r="P33" i="2"/>
  <c r="P16" i="2"/>
  <c r="P17" i="2"/>
  <c r="P20" i="2"/>
  <c r="P19" i="2"/>
  <c r="O20" i="2"/>
  <c r="O19" i="2"/>
  <c r="O17" i="2"/>
  <c r="O16" i="2"/>
  <c r="B107" i="2"/>
  <c r="J107" i="2"/>
  <c r="C107" i="2"/>
  <c r="G107" i="2"/>
  <c r="O107" i="2"/>
  <c r="N31" i="2"/>
  <c r="O34" i="2"/>
  <c r="E107" i="2"/>
  <c r="I107" i="2"/>
  <c r="M107" i="2"/>
  <c r="F107" i="2"/>
  <c r="N107" i="2"/>
  <c r="K107" i="2"/>
  <c r="P80" i="2"/>
  <c r="P107" i="2" s="1"/>
  <c r="D107" i="2"/>
  <c r="H107" i="2"/>
</calcChain>
</file>

<file path=xl/sharedStrings.xml><?xml version="1.0" encoding="utf-8"?>
<sst xmlns="http://schemas.openxmlformats.org/spreadsheetml/2006/main" count="5351" uniqueCount="733">
  <si>
    <t>Seznam tabulek a grafů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</si>
  <si>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</si>
  <si>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</si>
  <si>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</si>
  <si>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1999/2000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</si>
  <si>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</si>
  <si>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</si>
  <si>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</si>
  <si>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</si>
  <si>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</si>
  <si>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</si>
  <si>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</si>
  <si>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</si>
  <si>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</si>
  <si>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</si>
  <si>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</si>
  <si>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</si>
  <si>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</si>
  <si>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počet podaných přihlášek</t>
  </si>
  <si>
    <t>přihlášené osoby</t>
  </si>
  <si>
    <t>přihlášené osoby, které se dostavily k p.ř.</t>
  </si>
  <si>
    <t>.</t>
  </si>
  <si>
    <t>počet přijatých osob</t>
  </si>
  <si>
    <t>počet zapsaných osob</t>
  </si>
  <si>
    <t>Údaje za všechny formy a druhy studia.</t>
  </si>
  <si>
    <t>1999/00</t>
  </si>
  <si>
    <t>přihlášení v tis.</t>
  </si>
  <si>
    <t>podíl na počtu 18/19letých*</t>
  </si>
  <si>
    <t>podíl na počtu maturantů</t>
  </si>
  <si>
    <t>zapsaní v tis.</t>
  </si>
  <si>
    <t>18/19letí k 31.12.*</t>
  </si>
  <si>
    <t>Násobnost přihlášek</t>
  </si>
  <si>
    <t>celkem
přihlášených</t>
  </si>
  <si>
    <t>15 a &gt;</t>
  </si>
  <si>
    <t>průměr</t>
  </si>
  <si>
    <t>2013/14</t>
  </si>
  <si>
    <t>Druh a forma studia</t>
  </si>
  <si>
    <t>Počet podaných přihlášek</t>
  </si>
  <si>
    <t xml:space="preserve">Počet přihlášených </t>
  </si>
  <si>
    <t>Index přihlášek</t>
  </si>
  <si>
    <t>Počet přihlášek uchazečů,
kteří se dostavili
k přijímacímu řízení</t>
  </si>
  <si>
    <t>Počet uchazečů,
kteří se dostavili
k přijímacímu řízení</t>
  </si>
  <si>
    <t>Podíl přihlášek uchazečů, 
kteří se dostavili
k přijímacímu řízení</t>
  </si>
  <si>
    <t>Podíl přihlášených,
kteří se dostavili
k přijímacímu řízení</t>
  </si>
  <si>
    <t>Počet přijatých</t>
  </si>
  <si>
    <t xml:space="preserve">Počet 
zapsaných </t>
  </si>
  <si>
    <t>Počet přijatých / počet přihlášených</t>
  </si>
  <si>
    <t>Úspěšnost uchazečů*)</t>
  </si>
  <si>
    <t>Celkem</t>
  </si>
  <si>
    <t>v tom</t>
  </si>
  <si>
    <t>Prezenční studium celkem</t>
  </si>
  <si>
    <t>bakalářské studijní programy</t>
  </si>
  <si>
    <t>magisterské studijní programy</t>
  </si>
  <si>
    <t>Kombinované / distanční
studium celkem</t>
  </si>
  <si>
    <t xml:space="preserve"> </t>
  </si>
  <si>
    <t>* Počet přijatých / počet uchazečů, kteří se dostavili  k přijímacímu řízení.</t>
  </si>
  <si>
    <t>Veřejné VŠ</t>
  </si>
  <si>
    <t>Cumulative Percent</t>
  </si>
  <si>
    <t>zriz</t>
  </si>
  <si>
    <t>Frequency</t>
  </si>
  <si>
    <t>Percent</t>
  </si>
  <si>
    <t>Valid Percent</t>
  </si>
  <si>
    <t>Valid</t>
  </si>
  <si>
    <t>soukr</t>
  </si>
  <si>
    <t>ver</t>
  </si>
  <si>
    <t>Total</t>
  </si>
  <si>
    <t>Soukromé VŠ</t>
  </si>
  <si>
    <t>x</t>
  </si>
  <si>
    <t>-</t>
  </si>
  <si>
    <t xml:space="preserve">x </t>
  </si>
  <si>
    <t>Skupiny studijních programů</t>
  </si>
  <si>
    <t>Přírodní vědy a nauky</t>
  </si>
  <si>
    <t xml:space="preserve">. </t>
  </si>
  <si>
    <t>Technické vědy a nauky</t>
  </si>
  <si>
    <t xml:space="preserve">Zemědělsko-lesnické  a veterinární vědy a nauky </t>
  </si>
  <si>
    <t>Zdravotnictví, lékařské a farmaceut.vědy a nauky</t>
  </si>
  <si>
    <t>Humanitní a spol. vědy a nauky</t>
  </si>
  <si>
    <t>Ekonomické vědy a nauky</t>
  </si>
  <si>
    <t xml:space="preserve">Právní vědy a nauky </t>
  </si>
  <si>
    <t>Pedagogika, učitelství a soc. péče</t>
  </si>
  <si>
    <t>Vědy a nauky o kultuře a umění</t>
  </si>
  <si>
    <t>Neuvedeno</t>
  </si>
  <si>
    <t>Počet přihlášených</t>
  </si>
  <si>
    <t>Index přihlášek (počet přihlášek na 1 přihlášeného)</t>
  </si>
  <si>
    <t>Počet přihlášených, kteří se dostavili k přijímacímu řízení</t>
  </si>
  <si>
    <t xml:space="preserve">Úspěšnost (přijatí / přihlášení), od r. 2004/05 přijatí / přihlášení, kteří se dostavili k přijímacímu řízení </t>
  </si>
  <si>
    <t>Struktura přihlášených podle skupin studijních programů</t>
  </si>
  <si>
    <t>Struktura přijatých podle skupin studijních programů</t>
  </si>
  <si>
    <t>Pozn.: za rok 2003/04 nejsou k dispozici potřebné údaje ke zpracování oborové struktury.</t>
  </si>
  <si>
    <t>Věk k 31.8.1998</t>
  </si>
  <si>
    <t>Struktura přihláše- ných v %</t>
  </si>
  <si>
    <t>Struktura přijatých v %</t>
  </si>
  <si>
    <t>Struktura zapsa- ných v %</t>
  </si>
  <si>
    <t>Věk k 31.8.1999</t>
  </si>
  <si>
    <t>Struktura přihlášených v %</t>
  </si>
  <si>
    <t>Struktura přijatých v %</t>
  </si>
  <si>
    <t>Struktura zapsaných v %</t>
  </si>
  <si>
    <t>Věk k 31.8.2000</t>
  </si>
  <si>
    <t>prezenční studium</t>
  </si>
  <si>
    <t>kombinované / distanční studium</t>
  </si>
  <si>
    <t>30 a více</t>
  </si>
  <si>
    <t>Věk k 31.8.2001</t>
  </si>
  <si>
    <t>Věk k 31.8.2002</t>
  </si>
  <si>
    <t>Věk k 31.8.2003</t>
  </si>
  <si>
    <t>Věk k 31.8.2004</t>
  </si>
  <si>
    <t>Struktura přihláše- ných</t>
  </si>
  <si>
    <t>Struktura přijatých</t>
  </si>
  <si>
    <t xml:space="preserve">Struktura zapsa- ných </t>
  </si>
  <si>
    <t xml:space="preserve">Struktura přihláše- ných </t>
  </si>
  <si>
    <t>Struktura zapsa- ných</t>
  </si>
  <si>
    <t>Věk k 31.8.2005</t>
  </si>
  <si>
    <t>Věk k 31.8.2006</t>
  </si>
  <si>
    <t>VEK</t>
  </si>
  <si>
    <t>Věk k 31.8.2007</t>
  </si>
  <si>
    <t>Věk k 31.8.2008</t>
  </si>
  <si>
    <t>vek</t>
  </si>
  <si>
    <t>Věk k 31.8.2009</t>
  </si>
  <si>
    <t>Věk k 31.8.2010</t>
  </si>
  <si>
    <t>Count</t>
  </si>
  <si>
    <t>Věk k 31.8.2011</t>
  </si>
  <si>
    <t>Věk k 31.8.2012</t>
  </si>
  <si>
    <t>Věk k 31.8.2013</t>
  </si>
  <si>
    <t>věk k 31.8. příslušného roku</t>
  </si>
  <si>
    <t>Pohlaví</t>
  </si>
  <si>
    <t>Podíl přihlášek uchazečů,
kteří se dostavili
k přijímacímu řízení</t>
  </si>
  <si>
    <t>Počet přijetí</t>
  </si>
  <si>
    <t>Index přijetí</t>
  </si>
  <si>
    <t>Počet zapsání</t>
  </si>
  <si>
    <t>Počet zapsaných</t>
  </si>
  <si>
    <t>Index zapsání</t>
  </si>
  <si>
    <t>Úspěšnost uchazečů *</t>
  </si>
  <si>
    <t>SEX</t>
  </si>
  <si>
    <t>Muži</t>
  </si>
  <si>
    <t>Ženy</t>
  </si>
  <si>
    <t>muz</t>
  </si>
  <si>
    <t>zena</t>
  </si>
  <si>
    <t>pohlavi</t>
  </si>
  <si>
    <t>muži</t>
  </si>
  <si>
    <t>ženy</t>
  </si>
  <si>
    <t>Vysoká škola
Fakulta</t>
  </si>
  <si>
    <t>Počet podaných
 přihlášek</t>
  </si>
  <si>
    <t>Počet
 přihlášených</t>
  </si>
  <si>
    <t>Počet
přihlášených, kteří se dostavili k p. ř.</t>
  </si>
  <si>
    <t>Počet
 přijatých</t>
  </si>
  <si>
    <t>Počet
 zapsaných</t>
  </si>
  <si>
    <t xml:space="preserve">Počet přijatých / počet přihlášených </t>
  </si>
  <si>
    <r>
      <t>Úspěšnost uchazečů *</t>
    </r>
    <r>
      <rPr>
        <b/>
        <vertAlign val="superscript"/>
        <sz val="10"/>
        <rFont val="Arial Narrow"/>
        <family val="2"/>
        <charset val="238"/>
      </rPr>
      <t>)</t>
    </r>
  </si>
  <si>
    <t>RID</t>
  </si>
  <si>
    <t>11000</t>
  </si>
  <si>
    <t>11110</t>
  </si>
  <si>
    <t>1. lékařská fakulta  </t>
  </si>
  <si>
    <t>11120</t>
  </si>
  <si>
    <t>3. lékařská fakulta  </t>
  </si>
  <si>
    <t>11130</t>
  </si>
  <si>
    <t>2. lékařská fakulta  </t>
  </si>
  <si>
    <t>11140</t>
  </si>
  <si>
    <t>Lékařská fakulta v Plzni  </t>
  </si>
  <si>
    <t>11150</t>
  </si>
  <si>
    <t>Lékařská fakulta v Hradci Králové  </t>
  </si>
  <si>
    <t>11160</t>
  </si>
  <si>
    <t>Farmaceutická fakulta v Hradci Králové  </t>
  </si>
  <si>
    <t>11210</t>
  </si>
  <si>
    <t>Filozofická fakulta  </t>
  </si>
  <si>
    <t>11220</t>
  </si>
  <si>
    <t>Právnická fakulta  </t>
  </si>
  <si>
    <t>11230</t>
  </si>
  <si>
    <t>Fakulta sociálních věd  </t>
  </si>
  <si>
    <t>11240</t>
  </si>
  <si>
    <t>Fakulta humanitních studií**</t>
  </si>
  <si>
    <t>11260</t>
  </si>
  <si>
    <t>Katolická teologická fakulta  </t>
  </si>
  <si>
    <t>11270</t>
  </si>
  <si>
    <t>Evangelická teologická fakulta  </t>
  </si>
  <si>
    <t>11280</t>
  </si>
  <si>
    <t>Husitská teologická fakulta  </t>
  </si>
  <si>
    <t>11310</t>
  </si>
  <si>
    <t>Přírodovědecká fakulta  </t>
  </si>
  <si>
    <t>11320</t>
  </si>
  <si>
    <t>Matematicko-fyzikální fakulta  </t>
  </si>
  <si>
    <t>11410</t>
  </si>
  <si>
    <t>Pedagogická fakulta  </t>
  </si>
  <si>
    <t>11510</t>
  </si>
  <si>
    <t>Fakulta tělesné výchovy a sportu  </t>
  </si>
  <si>
    <t>Jihočeská univerzita v Českých Budějovicích</t>
  </si>
  <si>
    <t>12000</t>
  </si>
  <si>
    <t>12110</t>
  </si>
  <si>
    <t>Zdravotně sociální fakulta  </t>
  </si>
  <si>
    <t>12210</t>
  </si>
  <si>
    <t>12220</t>
  </si>
  <si>
    <t>Zemědělská fakulta  </t>
  </si>
  <si>
    <t>12260</t>
  </si>
  <si>
    <t>Teologická fakulta  </t>
  </si>
  <si>
    <t>12310</t>
  </si>
  <si>
    <t>12410</t>
  </si>
  <si>
    <t>12510</t>
  </si>
  <si>
    <t>Ekonomická fakulta  </t>
  </si>
  <si>
    <t>12520</t>
  </si>
  <si>
    <t>Fakulta rybářství a ochrany vod</t>
  </si>
  <si>
    <t>12900</t>
  </si>
  <si>
    <t>Celoškolské pracoviště</t>
  </si>
  <si>
    <t>Univerzita J. E. Purkyně v Ústí nad Labem</t>
  </si>
  <si>
    <t>13000</t>
  </si>
  <si>
    <t>Univerzita Jana Evangelisty Purkyně v Ústí nad Labem</t>
  </si>
  <si>
    <t>13410</t>
  </si>
  <si>
    <t>13420</t>
  </si>
  <si>
    <t>13430</t>
  </si>
  <si>
    <t>13440</t>
  </si>
  <si>
    <t>13450</t>
  </si>
  <si>
    <t>Fakulta zdravotnickcýh studií</t>
  </si>
  <si>
    <t>13510</t>
  </si>
  <si>
    <t>Fakulta sociálně ekonomická  </t>
  </si>
  <si>
    <t>13520</t>
  </si>
  <si>
    <t>Fakulta životního prostředí  </t>
  </si>
  <si>
    <t>13530</t>
  </si>
  <si>
    <t>Fakulta umění a designu  </t>
  </si>
  <si>
    <t>13900</t>
  </si>
  <si>
    <t>Masarykova univerzita</t>
  </si>
  <si>
    <t>14000</t>
  </si>
  <si>
    <t>14110</t>
  </si>
  <si>
    <t>Lékařská fakulta</t>
  </si>
  <si>
    <t>14210</t>
  </si>
  <si>
    <t>Filozofická fakulta</t>
  </si>
  <si>
    <t>14220</t>
  </si>
  <si>
    <t>Právnická fakulta</t>
  </si>
  <si>
    <t>14230</t>
  </si>
  <si>
    <t>Fakulta sociálních studií</t>
  </si>
  <si>
    <t>14310</t>
  </si>
  <si>
    <t>Přírodovědecká fakulta</t>
  </si>
  <si>
    <t>14330</t>
  </si>
  <si>
    <t>Fakulta informatiky</t>
  </si>
  <si>
    <t>14410</t>
  </si>
  <si>
    <t>Pedagogická fakulta</t>
  </si>
  <si>
    <t>14510</t>
  </si>
  <si>
    <t>Fakulta sportovních studií</t>
  </si>
  <si>
    <t>14560</t>
  </si>
  <si>
    <t>Ekonomicko-správní fakulta</t>
  </si>
  <si>
    <t>Univerzita Palackého v Olomouci</t>
  </si>
  <si>
    <t>15000</t>
  </si>
  <si>
    <t>15110</t>
  </si>
  <si>
    <t>Lékařská fakulta  </t>
  </si>
  <si>
    <t>Fakulta zdravotnických věd  </t>
  </si>
  <si>
    <t>15210</t>
  </si>
  <si>
    <t>15220</t>
  </si>
  <si>
    <t>15260</t>
  </si>
  <si>
    <t>Cyrilometodějská teologická fakulta  </t>
  </si>
  <si>
    <t>15310</t>
  </si>
  <si>
    <t>15410</t>
  </si>
  <si>
    <t>15510</t>
  </si>
  <si>
    <t>Fakulta tělesné kultury  </t>
  </si>
  <si>
    <t>Veterinární a farmaceutická univerzita Brno</t>
  </si>
  <si>
    <t>16000</t>
  </si>
  <si>
    <t>16170</t>
  </si>
  <si>
    <t>Fakulta veterinárního lékařství  </t>
  </si>
  <si>
    <t>16270</t>
  </si>
  <si>
    <t>Fakulta veterinární hygieny a ekologie  </t>
  </si>
  <si>
    <t>16370</t>
  </si>
  <si>
    <t>Farmaceutická fakulta  </t>
  </si>
  <si>
    <t>17000</t>
  </si>
  <si>
    <t>17110</t>
  </si>
  <si>
    <t>17250</t>
  </si>
  <si>
    <t>17310</t>
  </si>
  <si>
    <t>17450</t>
  </si>
  <si>
    <t>17500</t>
  </si>
  <si>
    <t>Fakulta umění  </t>
  </si>
  <si>
    <t>17900</t>
  </si>
  <si>
    <t>Univerzita Hradec Králové</t>
  </si>
  <si>
    <t>18000</t>
  </si>
  <si>
    <t>18440</t>
  </si>
  <si>
    <t>18450</t>
  </si>
  <si>
    <t>Fakulta informatiky a managementu</t>
  </si>
  <si>
    <t>18460</t>
  </si>
  <si>
    <t>18470</t>
  </si>
  <si>
    <t>18900</t>
  </si>
  <si>
    <t>Slezská univerzita v Opavě</t>
  </si>
  <si>
    <t>19000</t>
  </si>
  <si>
    <t>19240</t>
  </si>
  <si>
    <t>Filozoficko-přírodovědecká fakulta v Opavě</t>
  </si>
  <si>
    <t>19510</t>
  </si>
  <si>
    <t>Fakulta veřejných politik v Opavě  </t>
  </si>
  <si>
    <t>19520</t>
  </si>
  <si>
    <t>Obchodně podnikatelská fakulta v Karviné  </t>
  </si>
  <si>
    <t>19900</t>
  </si>
  <si>
    <t>České vysoké učení technické v Praze</t>
  </si>
  <si>
    <t>21000</t>
  </si>
  <si>
    <t>21110</t>
  </si>
  <si>
    <t>Fakulta stavební  </t>
  </si>
  <si>
    <t>21220</t>
  </si>
  <si>
    <t>Fakulta strojní  </t>
  </si>
  <si>
    <t>21230</t>
  </si>
  <si>
    <t>Fakulta elektrotechnická  </t>
  </si>
  <si>
    <t>21240</t>
  </si>
  <si>
    <t>Fakulta informačních technologií  </t>
  </si>
  <si>
    <t>21260</t>
  </si>
  <si>
    <t>Fakulta dopravní  </t>
  </si>
  <si>
    <t>21340</t>
  </si>
  <si>
    <t>Fakulta jaderná a fyzikálně inženýrská  </t>
  </si>
  <si>
    <t>21450</t>
  </si>
  <si>
    <t>Fakulta architektury  </t>
  </si>
  <si>
    <t>21460</t>
  </si>
  <si>
    <t>Fakulta biomedicínského inženýrství  </t>
  </si>
  <si>
    <t>21900</t>
  </si>
  <si>
    <t>Vysoká škola chemicko-technologická v Praze</t>
  </si>
  <si>
    <t>22000</t>
  </si>
  <si>
    <t>22310</t>
  </si>
  <si>
    <t>Fakulta chemické technologie  </t>
  </si>
  <si>
    <t>22320</t>
  </si>
  <si>
    <t>Fakulta technologie ochrany prostředí  </t>
  </si>
  <si>
    <t>22330</t>
  </si>
  <si>
    <t>Fakulta potravinářské a biochemické technologie  </t>
  </si>
  <si>
    <t>22340</t>
  </si>
  <si>
    <t>Fakulta chemicko-inženýrská  </t>
  </si>
  <si>
    <t>22900</t>
  </si>
  <si>
    <t>Západočeská univerzita v Plzni</t>
  </si>
  <si>
    <t>23000</t>
  </si>
  <si>
    <t>23210</t>
  </si>
  <si>
    <t>23220</t>
  </si>
  <si>
    <t>23310</t>
  </si>
  <si>
    <t>Fakulta zdravotnických studií  </t>
  </si>
  <si>
    <t>23320</t>
  </si>
  <si>
    <t>Fakulta právnická  </t>
  </si>
  <si>
    <t>23330</t>
  </si>
  <si>
    <t>Fakulta filozofická***</t>
  </si>
  <si>
    <t>23420</t>
  </si>
  <si>
    <t>Fakulta pedagogická  </t>
  </si>
  <si>
    <t>23510</t>
  </si>
  <si>
    <t>Fakulta ekonomická  </t>
  </si>
  <si>
    <t>23520</t>
  </si>
  <si>
    <t>Fakulta aplikovaných věd  </t>
  </si>
  <si>
    <t>23900</t>
  </si>
  <si>
    <t>Technická univerzita v Liberci</t>
  </si>
  <si>
    <t>24000</t>
  </si>
  <si>
    <t>24210</t>
  </si>
  <si>
    <t>24220</t>
  </si>
  <si>
    <t>Fakulta mechatroniky, informatiky a mezioborových studií  </t>
  </si>
  <si>
    <t>24310</t>
  </si>
  <si>
    <t>24410</t>
  </si>
  <si>
    <t>Fakulta textilní  </t>
  </si>
  <si>
    <t>24510</t>
  </si>
  <si>
    <t>Fakulta přírodovědně-humanitní a pedagogická  </t>
  </si>
  <si>
    <t>24520</t>
  </si>
  <si>
    <t>Fakulta umění a architektury  </t>
  </si>
  <si>
    <t>24900</t>
  </si>
  <si>
    <t>Univerzita Pardubice</t>
  </si>
  <si>
    <t>25000</t>
  </si>
  <si>
    <t>25110</t>
  </si>
  <si>
    <t>Fakulta restaurování****</t>
  </si>
  <si>
    <t>25210</t>
  </si>
  <si>
    <t>Fakulta filozofická  </t>
  </si>
  <si>
    <t>25310</t>
  </si>
  <si>
    <t>Fakulta chemicko-technologická  </t>
  </si>
  <si>
    <t>25410</t>
  </si>
  <si>
    <t>Fakulta ekonomicko-správní  </t>
  </si>
  <si>
    <t>25510</t>
  </si>
  <si>
    <t>Dopravní fakulta Jana Pernera  </t>
  </si>
  <si>
    <t>25520</t>
  </si>
  <si>
    <t>Fakulta elektrotechniky a informatiky  </t>
  </si>
  <si>
    <t>25900</t>
  </si>
  <si>
    <t>Vysoké učení technické v Brně</t>
  </si>
  <si>
    <t>26000</t>
  </si>
  <si>
    <t>26110</t>
  </si>
  <si>
    <t>26210</t>
  </si>
  <si>
    <t>Fakulta strojního inženýrství  </t>
  </si>
  <si>
    <t>26220</t>
  </si>
  <si>
    <t>Fakulta elektrotechniky a komunikačních technologií  </t>
  </si>
  <si>
    <t>26230</t>
  </si>
  <si>
    <t>26310</t>
  </si>
  <si>
    <t>Fakulta chemická  </t>
  </si>
  <si>
    <t>26410</t>
  </si>
  <si>
    <t>26420</t>
  </si>
  <si>
    <t>Fakulta výtvarných umění  </t>
  </si>
  <si>
    <t>26510</t>
  </si>
  <si>
    <t>Fakulta podnikatelská  </t>
  </si>
  <si>
    <t>26520</t>
  </si>
  <si>
    <t>Fakulta technologická Zlín</t>
  </si>
  <si>
    <t>26530</t>
  </si>
  <si>
    <t>Fakulta managementu a ekon. Zlín</t>
  </si>
  <si>
    <t>Vysoká škola báňská - Technická univerzita Ostrava</t>
  </si>
  <si>
    <t>27000</t>
  </si>
  <si>
    <t>27120</t>
  </si>
  <si>
    <t>27200</t>
  </si>
  <si>
    <t>Fakulta bezpečnostního inženýrství  </t>
  </si>
  <si>
    <t>27230</t>
  </si>
  <si>
    <t>27240</t>
  </si>
  <si>
    <t>27350</t>
  </si>
  <si>
    <t>Hornicko-geologická fakulta  </t>
  </si>
  <si>
    <t>27360</t>
  </si>
  <si>
    <t>Fakulta metalurgie a materiálového inženýrství  </t>
  </si>
  <si>
    <t>27510</t>
  </si>
  <si>
    <t>27900</t>
  </si>
  <si>
    <t>Univerzita Tomáše Bati ve Zlíně</t>
  </si>
  <si>
    <t>28000</t>
  </si>
  <si>
    <t>28110</t>
  </si>
  <si>
    <t>Fakulta technologická  </t>
  </si>
  <si>
    <t>28120</t>
  </si>
  <si>
    <t>Fakulta managementu a ekonomiky  </t>
  </si>
  <si>
    <t>28130</t>
  </si>
  <si>
    <t>Fakulta multimediálních komunikací  </t>
  </si>
  <si>
    <t>28140</t>
  </si>
  <si>
    <t>Fakulta aplikované informatiky  </t>
  </si>
  <si>
    <t>28150</t>
  </si>
  <si>
    <t>Fakulta humanitních studií  </t>
  </si>
  <si>
    <t>28160</t>
  </si>
  <si>
    <t>Fakulta logistiky a krizového řízení  </t>
  </si>
  <si>
    <t>28900</t>
  </si>
  <si>
    <t>Vysoká škola ekonomická v Praze</t>
  </si>
  <si>
    <t>31000</t>
  </si>
  <si>
    <t>31110</t>
  </si>
  <si>
    <t>Fakulta financí a účetnictví  </t>
  </si>
  <si>
    <t>31120</t>
  </si>
  <si>
    <t>Fakulta mezinárodních vztahů  </t>
  </si>
  <si>
    <t>31130</t>
  </si>
  <si>
    <t>Fakulta podnikohospodářská  </t>
  </si>
  <si>
    <t>31140</t>
  </si>
  <si>
    <t>Fakulta informatiky a statistiky  </t>
  </si>
  <si>
    <t>31150</t>
  </si>
  <si>
    <t>Národohospodářská fakulta</t>
  </si>
  <si>
    <t>31160</t>
  </si>
  <si>
    <t>Fakulta managementu v Jindřichově Hradci  </t>
  </si>
  <si>
    <t>Česká zemědělská univerzita v Praze</t>
  </si>
  <si>
    <t>41000</t>
  </si>
  <si>
    <t>41110</t>
  </si>
  <si>
    <t>Provozně ekonomická fakulta  </t>
  </si>
  <si>
    <t>41210</t>
  </si>
  <si>
    <t>Fakulta agrobiologie, potravinových a přírodních zdrojů  </t>
  </si>
  <si>
    <t>41310</t>
  </si>
  <si>
    <t>Technická fakulta  </t>
  </si>
  <si>
    <t>Fakulta lesnická a dřevařská  </t>
  </si>
  <si>
    <t>41330</t>
  </si>
  <si>
    <t>41410</t>
  </si>
  <si>
    <t>Fakulta lesnická a environmentální</t>
  </si>
  <si>
    <t>41900</t>
  </si>
  <si>
    <t>Mendelova univerzita v Brně</t>
  </si>
  <si>
    <t>43000</t>
  </si>
  <si>
    <t>43110</t>
  </si>
  <si>
    <t>43210</t>
  </si>
  <si>
    <t>Agronomická fakulta  </t>
  </si>
  <si>
    <t>Fakulta regionálního rozvoje a mezinárodních studií  </t>
  </si>
  <si>
    <t>43410</t>
  </si>
  <si>
    <t>Lesnická a dřevařská fakulta  </t>
  </si>
  <si>
    <t>43510</t>
  </si>
  <si>
    <t>Zahradnická fakulta (Lednice)</t>
  </si>
  <si>
    <t>43900</t>
  </si>
  <si>
    <t>Akademie múzických umění v Praze</t>
  </si>
  <si>
    <t>51000</t>
  </si>
  <si>
    <t>51110</t>
  </si>
  <si>
    <t>Hudební a taneční fakulta  </t>
  </si>
  <si>
    <t>51210</t>
  </si>
  <si>
    <t>Divadelní fakulta  </t>
  </si>
  <si>
    <t>51310</t>
  </si>
  <si>
    <t>Filmová a televizní fakulta  </t>
  </si>
  <si>
    <t>Akademie výtvarných umění v Praze</t>
  </si>
  <si>
    <t>52000</t>
  </si>
  <si>
    <t>Vysoká škola umělecko-průmyslová v Praze</t>
  </si>
  <si>
    <t>53000</t>
  </si>
  <si>
    <t>Janáčkova akademie múzických umění v Brně</t>
  </si>
  <si>
    <t>54000</t>
  </si>
  <si>
    <t>54510</t>
  </si>
  <si>
    <t xml:space="preserve">Hudební fakulta </t>
  </si>
  <si>
    <t>54530</t>
  </si>
  <si>
    <t>Divadelní fakulta</t>
  </si>
  <si>
    <t>Vysoká škola polytechnická Jihlava</t>
  </si>
  <si>
    <t>55000</t>
  </si>
  <si>
    <t>Vysoká škola technická a ekonomická v Českých Budějovicích</t>
  </si>
  <si>
    <t>56000</t>
  </si>
  <si>
    <t>61000</t>
  </si>
  <si>
    <t>Evropský polytechnický institut, s.r.o., Osvobození 699, Kunovice, 686 04</t>
  </si>
  <si>
    <t>62000</t>
  </si>
  <si>
    <t>63000</t>
  </si>
  <si>
    <t>Vysoká škola finanční a správní, o.p.s., Estonská 500, Praha 10, 100 00</t>
  </si>
  <si>
    <t>64000</t>
  </si>
  <si>
    <t>Vysoká škola Karlovy Vary, o.p.s., T.G.Masaryka 3, Karlovy Vary, 360 01</t>
  </si>
  <si>
    <t>65000</t>
  </si>
  <si>
    <t xml:space="preserve">ŠKODA  AUTO a.s. Vysoká škola, Tř. V. Klementa 869, Mladá Boleslav, 293 60 </t>
  </si>
  <si>
    <t>66000</t>
  </si>
  <si>
    <t>67000</t>
  </si>
  <si>
    <t>Vysoká škola podnikání, a.s., Michálkovická 1810/181, Ostrava, 710 00</t>
  </si>
  <si>
    <t>68000</t>
  </si>
  <si>
    <t xml:space="preserve"> Institut restaurování a konzervačních
  technik Litomyšl, o.p.s,
 Jiráskova 3, Litomyšl, 570 00</t>
  </si>
  <si>
    <t>69000</t>
  </si>
  <si>
    <t xml:space="preserve">Vysoká škola aplikovaného práva, s.r.o., Chomutovická 1443, Praha 11, 149 00 </t>
  </si>
  <si>
    <t>6A000</t>
  </si>
  <si>
    <t xml:space="preserve">Vysoká škola ekonomie a mangementu, o.p.s., Nárožní 2600/9a, Praha 5, 158 00 </t>
  </si>
  <si>
    <t>6B000</t>
  </si>
  <si>
    <t xml:space="preserve"> Vysoká škola v Plzni, o.p.s.,
 Ledecká 35, Plzeň, 323 21 </t>
  </si>
  <si>
    <t>6C000</t>
  </si>
  <si>
    <t>6D000</t>
  </si>
  <si>
    <t xml:space="preserve">Vysoká škola manažerské informatiky a ekonomiky, a.s., Vltavská 14/585, Praha 5, 150 00 </t>
  </si>
  <si>
    <t>6E000</t>
  </si>
  <si>
    <t>6F000</t>
  </si>
  <si>
    <t xml:space="preserve"> Mezinárodní baptistický teologický
 seminář Evropské baptistické federace, o.p.s.,
 Nad Habrovkou 3, Praha 6, 164 00 </t>
  </si>
  <si>
    <t>6G000</t>
  </si>
  <si>
    <t xml:space="preserve">Středočeský vysokoškolský institut, s.r.o., C.Boudy 1444, Kladno, 272 02 </t>
  </si>
  <si>
    <t>6H000</t>
  </si>
  <si>
    <t>6J000</t>
  </si>
  <si>
    <t>6K000</t>
  </si>
  <si>
    <t>Rašínova vysoká škola, s.r.o., Hudcova 367/78, Brno, 612 00</t>
  </si>
  <si>
    <t>6L000</t>
  </si>
  <si>
    <t xml:space="preserve">Vysoká škola regionálního rozvoje, s.r.o., Žalanského 68/54, Praha 17, 163 00 </t>
  </si>
  <si>
    <t>6M000</t>
  </si>
  <si>
    <t>6N000</t>
  </si>
  <si>
    <t>6P000</t>
  </si>
  <si>
    <t>6Q000</t>
  </si>
  <si>
    <t>6R000</t>
  </si>
  <si>
    <t>6S000</t>
  </si>
  <si>
    <t>B.I.B.S., a.s., Lidická 960/81, Brno, 602 00</t>
  </si>
  <si>
    <t>6T000</t>
  </si>
  <si>
    <t xml:space="preserve">Vysoká škola cestovního ruchu, hotelnictví a lázeňství, s.r.o., Senovážné nám. 23, Praha 1,110 00 </t>
  </si>
  <si>
    <t>70000</t>
  </si>
  <si>
    <t>Soukromá vysoká škola ekonomických studií, s.r.o., Lindnerova 575/1, Praha 8, 180 00</t>
  </si>
  <si>
    <t>71000</t>
  </si>
  <si>
    <t>72000</t>
  </si>
  <si>
    <t>73000</t>
  </si>
  <si>
    <t xml:space="preserve"> Pražský technologický institut, o.p.s.
V Sedlci 229/14a, Praha 6</t>
  </si>
  <si>
    <t>74000</t>
  </si>
  <si>
    <t>75000</t>
  </si>
  <si>
    <t>76000</t>
  </si>
  <si>
    <t>77000</t>
  </si>
  <si>
    <t>78000</t>
  </si>
  <si>
    <t>79000</t>
  </si>
  <si>
    <t>Západomoravská vysoká škola Třebíč, o.p.s., Okružní 935, Třebíč, 674 01</t>
  </si>
  <si>
    <t>7A000</t>
  </si>
  <si>
    <t>7B000</t>
  </si>
  <si>
    <t>7C000</t>
  </si>
  <si>
    <t>7D000</t>
  </si>
  <si>
    <t>7E000</t>
  </si>
  <si>
    <t>Vysoká škola aplikovaných ekonomických studií, s.r.o., Jana Růžičky 1143/11, Praha 4, 148 00</t>
  </si>
  <si>
    <t>7F000</t>
  </si>
  <si>
    <t>7G000</t>
  </si>
  <si>
    <t xml:space="preserve">Vysoká škola realitní - Institut Franka Dysona s.r.o., Masná 229/34, Brno, 602 00  </t>
  </si>
  <si>
    <t>7H900</t>
  </si>
  <si>
    <t>7J900</t>
  </si>
  <si>
    <t xml:space="preserve">Vysoká škola cestovního ruchu a teritoriálních studií v Praze, spol. s.r.o., Holešovice, Ortenovo nám. 34, Praha 7, 170 00 </t>
  </si>
  <si>
    <t>7K900</t>
  </si>
  <si>
    <t>7L900</t>
  </si>
  <si>
    <t>7M900</t>
  </si>
  <si>
    <t>7N900</t>
  </si>
  <si>
    <t>Pozn: Pod celoškolské pracoviště spadají studenti, kteří nejsou zařazeni pod jednotlivé fakulty.</t>
  </si>
  <si>
    <t>* Počet přijatých / počet uchazečů, kteří se dostavili k přijímacímu řízení x 100.</t>
  </si>
  <si>
    <t>** Dříve Institut základů vzdělanosti.</t>
  </si>
  <si>
    <t>*** Do 3.1.2005 Fakulta  humanitních studií.</t>
  </si>
  <si>
    <t>****Dříve soukromá VŠ IKRT Litomyšl.</t>
  </si>
  <si>
    <t>7P900</t>
  </si>
  <si>
    <t>Archip s.r.o.</t>
  </si>
  <si>
    <t>2014/15</t>
  </si>
  <si>
    <t>Věk k 31.8.2014</t>
  </si>
  <si>
    <t>2015/16</t>
  </si>
  <si>
    <t>ART &amp; DESIGN INSTITUT, s.r.o.</t>
  </si>
  <si>
    <t>7R900</t>
  </si>
  <si>
    <t>7S900</t>
  </si>
  <si>
    <t>Fakulta designu a umění L. Sutnara </t>
  </si>
  <si>
    <t>International ART CAMPUS Prague, s.r.o.</t>
  </si>
  <si>
    <t>Věk k 31.8.2015</t>
  </si>
  <si>
    <t xml:space="preserve">* Do roku 2000 populace 18letých, od roku 2001 populace 19letých. </t>
  </si>
  <si>
    <t>2016/17</t>
  </si>
  <si>
    <t>Věk k 31.8.2016</t>
  </si>
  <si>
    <t>Univerzita Karlova</t>
  </si>
  <si>
    <t>Fakulta zdravotnických studií</t>
  </si>
  <si>
    <t>Ostravská univerzita</t>
  </si>
  <si>
    <t>Fakulta tropického zemědělství</t>
  </si>
  <si>
    <t>Vysoká škola finanční a správní, a.s.</t>
  </si>
  <si>
    <t>7T900</t>
  </si>
  <si>
    <t>7U900</t>
  </si>
  <si>
    <t>maturanti v předch. roce (denní forma vzdělávání)</t>
  </si>
  <si>
    <t>2017/18</t>
  </si>
  <si>
    <t>Počet přihlášek, přihlášených a přijatých ke studiu na VŠ podle skupin studijních programů v letech 1999/00–2017/18</t>
  </si>
  <si>
    <t>Věk k 31.8.2017</t>
  </si>
  <si>
    <t>18 a méně</t>
  </si>
  <si>
    <t>Vysoká škola hotelová v Praze 8</t>
  </si>
  <si>
    <t>University of New York in Prague</t>
  </si>
  <si>
    <t>VŠ mezinárodních a veřejných vztahů</t>
  </si>
  <si>
    <t>Academia Rerum Civilium</t>
  </si>
  <si>
    <t>VŠ evropských a regionálních studií</t>
  </si>
  <si>
    <t>Filmová akademie v Písku</t>
  </si>
  <si>
    <t>VŠ TV a sportu Palestra</t>
  </si>
  <si>
    <t>Newton College</t>
  </si>
  <si>
    <t>Vysoká škola logistiky</t>
  </si>
  <si>
    <t>Vysoká škola zdravotnická</t>
  </si>
  <si>
    <t>Vysoká škola obchodní v Praze</t>
  </si>
  <si>
    <t>AKADEMIE STING</t>
  </si>
  <si>
    <t>Metropolitní univerzita Praha, o.p.s.</t>
  </si>
  <si>
    <t>Univerzita Jana Amose Komenského</t>
  </si>
  <si>
    <t>Vysoká škola Karla Engliše v Brně</t>
  </si>
  <si>
    <t>Anglo-americká vysoká škola</t>
  </si>
  <si>
    <t>Pražská VŠ psychosociálních studií</t>
  </si>
  <si>
    <t>Soukromá vysoká škola ekonomická Znojmo</t>
  </si>
  <si>
    <t>Moravská vysoká škola Olomouc</t>
  </si>
  <si>
    <t>CEVRO institut, o.p.s.</t>
  </si>
  <si>
    <t>Unicorn College s.r.o.</t>
  </si>
  <si>
    <t>VŠ obchodní a hotelová</t>
  </si>
  <si>
    <t>AKCENT College s.r.o.</t>
  </si>
  <si>
    <t>VŠ aplikované psychologie , s.r.o.</t>
  </si>
  <si>
    <t>ŠKODA AUTO VŠ, o.p.s.</t>
  </si>
  <si>
    <t>VŠ podnikání a práva, a.s.</t>
  </si>
  <si>
    <t>VŠ kreativní komunikace</t>
  </si>
  <si>
    <t>Vysoká škola ekonomie a managementu, a.s.</t>
  </si>
  <si>
    <t>7V900</t>
  </si>
  <si>
    <t>VŠRR - Bankovní institut - AMBIS</t>
  </si>
  <si>
    <t>2018/19</t>
  </si>
  <si>
    <t>Od roku 2018 se postupně přechází na oborovou klasifikaci ISCED. Pokračování v těchto tabulkách již není možné.</t>
  </si>
  <si>
    <t>Věk k 31.8.2018</t>
  </si>
  <si>
    <t>Fakulta strojního inženýrství </t>
  </si>
  <si>
    <t>2019/20</t>
  </si>
  <si>
    <t>2019/120</t>
  </si>
  <si>
    <t>Vysoká škola PRIGO, z.ú.</t>
  </si>
  <si>
    <t>Věk k 31.8.2019</t>
  </si>
  <si>
    <t>2020/21</t>
  </si>
  <si>
    <t>Počet přihlášených a zapsaných na VŠ ve vztahu k populaci 18/19letých a k počtu maturantů
(v denní formě vzdělávání) v letech 1999/00–2020/21 (v tis.)</t>
  </si>
  <si>
    <t>Počet přihlášených a zapsaných do prezenční formy studia VŠ ve vztahu k populaci 18/19letých a k počtu maturantů
(v denní formě vzdělávání) v letech 1999/00–2020/21 (v tis.)</t>
  </si>
  <si>
    <t>Počet podaných přihlášek, přihlášených, přijatých a zapsaných na VŠ v letech 1999/00–2020/21</t>
  </si>
  <si>
    <t>Struktura uchazečů podle počtu podaných přihlášek 1999/00–2020/21</t>
  </si>
  <si>
    <t>Uchazeči podle počtu podaných přihlášek 1999/00–2020/21</t>
  </si>
  <si>
    <t>Počet podaných přihlášek, přihlášených, přijatých a zapsaných na VŠ v letech 1999/00–2020/21 (v tis.)</t>
  </si>
  <si>
    <t>Základní přehled o přijímacím řízení na vysoké školy podle druhu studia v letech 2001/02–2020/21</t>
  </si>
  <si>
    <t>Věk k 31.8.2020</t>
  </si>
  <si>
    <t>Struktura přihlášených,  přijatých a zapsaných na VŠ podle věku a formy studia pro roky 1999/00–2020/2021</t>
  </si>
  <si>
    <t>Struktura přihlášených uchazečů o prezenční studium na VŠ podle věku v letech 1999/00–2020/21</t>
  </si>
  <si>
    <t>Uchazeči o prezenční studium na VŠ podle věku v letech 1999/00–2020/21</t>
  </si>
  <si>
    <t>NAZEV</t>
  </si>
  <si>
    <t>přihlášek</t>
  </si>
  <si>
    <t>přihlášených</t>
  </si>
  <si>
    <t>"živých" přihlášených</t>
  </si>
  <si>
    <t>přijatých</t>
  </si>
  <si>
    <t>zapsaných</t>
  </si>
  <si>
    <t>všechny veřejné a soukromé VŠ</t>
  </si>
  <si>
    <t>1. lékařská fakulta</t>
  </si>
  <si>
    <t>3. lékařská fakulta</t>
  </si>
  <si>
    <t>2. lékařská fakulta</t>
  </si>
  <si>
    <t>Lékařská fakulta v Plzni</t>
  </si>
  <si>
    <t>Lékařská fakulta v Hradci Králové</t>
  </si>
  <si>
    <t>Farmaceutická fakulta v Hradci Králové</t>
  </si>
  <si>
    <t>Fakulta sociálních věd</t>
  </si>
  <si>
    <t>Fakulta humanitních studií</t>
  </si>
  <si>
    <t>Katolická teologická fakulta</t>
  </si>
  <si>
    <t>Evangelická teologická fakulta</t>
  </si>
  <si>
    <t>Husitská teologická fakulta</t>
  </si>
  <si>
    <t>Matematicko-fyzikální fakulta</t>
  </si>
  <si>
    <t>Fakulta tělesné výchovy a sportu</t>
  </si>
  <si>
    <t>Jihočeská univerzita v Č. Budějovicích</t>
  </si>
  <si>
    <t>Zdravotně sociální fakulta</t>
  </si>
  <si>
    <t>Zemědělská fakulta</t>
  </si>
  <si>
    <t>Teologická fakulta</t>
  </si>
  <si>
    <t>Ekonomická fakulta</t>
  </si>
  <si>
    <t>Univerzita J. E. Purkyně v Ústí n. L.</t>
  </si>
  <si>
    <t>Fakulta strojního inženýrství</t>
  </si>
  <si>
    <t>Fakulta sociálně ekonomická</t>
  </si>
  <si>
    <t>Fakulta životního prostředí</t>
  </si>
  <si>
    <t>Fakulta umění a designu</t>
  </si>
  <si>
    <t>Fakulta zdravotnických věd</t>
  </si>
  <si>
    <t>Cyrilometodějská teologická fakulta</t>
  </si>
  <si>
    <t>Fakulta tělesné kultury</t>
  </si>
  <si>
    <t>Veterinár. a farmaceut. univerzita Brno</t>
  </si>
  <si>
    <t>Fakulta veterinárního lékařství</t>
  </si>
  <si>
    <t>Fakulta veter. hygieny a ekologie</t>
  </si>
  <si>
    <t>Farmaceutická fakulta</t>
  </si>
  <si>
    <t>Fakulta umění</t>
  </si>
  <si>
    <t>Filozoficko-přírodovědecká fakulta</t>
  </si>
  <si>
    <t>Fakulta veřejných politik v Opavě</t>
  </si>
  <si>
    <t>Obchodně podnikatelská fakulta v Karviné</t>
  </si>
  <si>
    <t>Celoškolská pracoviště</t>
  </si>
  <si>
    <t>Fakulta stavební</t>
  </si>
  <si>
    <t>Fakulta strojní</t>
  </si>
  <si>
    <t>Fakulta elektrotechnická</t>
  </si>
  <si>
    <t>Fakulta informačních technologií</t>
  </si>
  <si>
    <t>Fakulta dopravní</t>
  </si>
  <si>
    <t>Fakulta jaderná a fyzikálně inženýrská</t>
  </si>
  <si>
    <t>Fakulta architektury</t>
  </si>
  <si>
    <t>Fakulta biomedicínského inženýrství</t>
  </si>
  <si>
    <t>VŠ chemicko-technologická v Praze</t>
  </si>
  <si>
    <t>Fakulta chemické technologie</t>
  </si>
  <si>
    <t>Fakulta technologie ochrany prostředí</t>
  </si>
  <si>
    <t>Fakulta potrav. a biochem. technologie</t>
  </si>
  <si>
    <t>Fakulta chemicko-inženýrská</t>
  </si>
  <si>
    <t>olská pracoviště</t>
  </si>
  <si>
    <t>Fakulta právnická</t>
  </si>
  <si>
    <t>Fakulta filozofická</t>
  </si>
  <si>
    <t>Fakulta designu a umění L. Sutnara</t>
  </si>
  <si>
    <t>Fakulta pedagogická</t>
  </si>
  <si>
    <t>Fakulta ekonomická</t>
  </si>
  <si>
    <t>Fakulta aplikovaných věd</t>
  </si>
  <si>
    <t>Fak. mechatron.,inf. a meziob. studií</t>
  </si>
  <si>
    <t>Fakulta textilní</t>
  </si>
  <si>
    <t>Fakulta přír.-human. a pedagogická</t>
  </si>
  <si>
    <t>Fakulta umění a architektury</t>
  </si>
  <si>
    <t>Fakulta restaurování</t>
  </si>
  <si>
    <t>Fakulta chemicko-technologická</t>
  </si>
  <si>
    <t>Fakulta ekonomicko-správní</t>
  </si>
  <si>
    <t>Dopravní fakulta Jana Pernera</t>
  </si>
  <si>
    <t>Fakulta elektrotechniky a informatiky</t>
  </si>
  <si>
    <t>Fak. elektrotechniky a komunikač. tech.</t>
  </si>
  <si>
    <t>Fakulta chemická</t>
  </si>
  <si>
    <t>Fakulta výtvarných umění</t>
  </si>
  <si>
    <t>Fakulta podnikatelská</t>
  </si>
  <si>
    <t>VŠ báňská -TU Ostrava</t>
  </si>
  <si>
    <t>Fakulta bezpečnostního inženýrství</t>
  </si>
  <si>
    <t>Hornicko-geologická fakulta</t>
  </si>
  <si>
    <t>Fakulta materiálově-technologická</t>
  </si>
  <si>
    <t>Fakulta technologická</t>
  </si>
  <si>
    <t>Fakulta managementu a ekonomiky</t>
  </si>
  <si>
    <t>Fakulta multimediálních komunikací</t>
  </si>
  <si>
    <t>Fakulta aplikované informatiky</t>
  </si>
  <si>
    <t>Fakulta logistiky a krizového řízení</t>
  </si>
  <si>
    <t>Fakulta financí a účetnictví</t>
  </si>
  <si>
    <t>Fakulta mezinárodních vztahů</t>
  </si>
  <si>
    <t>Fakulta podnikohospodářská</t>
  </si>
  <si>
    <t>Fakulta informatiky a statistiky</t>
  </si>
  <si>
    <t>Fakulta managementu v Jindř. Hradci</t>
  </si>
  <si>
    <t>Provozně ekonomická fakulta</t>
  </si>
  <si>
    <t>Fak. agrobiologie, potrav. a přír. zdr.</t>
  </si>
  <si>
    <t>Technická fakulta</t>
  </si>
  <si>
    <t>Fakulta lesnická a dřevařská</t>
  </si>
  <si>
    <t>Mendelova univerzita</t>
  </si>
  <si>
    <t>Agronomická fakulta</t>
  </si>
  <si>
    <t>Fakulta reg. rozvoje a mezinár. studií</t>
  </si>
  <si>
    <t>Lesnická a dřevařská fakulta</t>
  </si>
  <si>
    <t>Zahradnická fakulta</t>
  </si>
  <si>
    <t>Hudební a taneční fakulta</t>
  </si>
  <si>
    <t>Filmová a televizní fakulta</t>
  </si>
  <si>
    <t>Vysoká škola umělecko- průmysl. v Praze</t>
  </si>
  <si>
    <t>Janáčkova akademie múzic. umění v Brně</t>
  </si>
  <si>
    <t>Hudební fakulta</t>
  </si>
  <si>
    <t>VŠ technická a ekonomická</t>
  </si>
  <si>
    <t>VŠRR-Bankovní institut-AMBIS</t>
  </si>
  <si>
    <t>7J000</t>
  </si>
  <si>
    <t>7L000</t>
  </si>
  <si>
    <t>7M000</t>
  </si>
  <si>
    <t>7P000</t>
  </si>
  <si>
    <t>7R000</t>
  </si>
  <si>
    <t>7S000</t>
  </si>
  <si>
    <t>7T000</t>
  </si>
  <si>
    <t>7U000</t>
  </si>
  <si>
    <t>7V000</t>
  </si>
  <si>
    <t>Přijímací řízení na VŠ – podle fakult v letech 2010/11–2020/21</t>
  </si>
  <si>
    <t>Počet přihlášek, přihlášených, přijetí, přijatých, zapsání a zapsaných podle pohlaví v letech 1999/00–2020/21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</si>
</sst>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\ _K_č_-;\-* #,##0.00\ _K_č_-;_-* &quot;-&quot;??\ _K_č_-;_-@_-"/>
    <numFmt numFmtId="164" formatCode="0.0"/>
    <numFmt numFmtId="165" formatCode="#,##0.0"/>
    <numFmt numFmtId="166" formatCode="0.0%"/>
    <numFmt numFmtId="167" formatCode="#,##0;;\-"/>
    <numFmt numFmtId="168" formatCode="0.0%;;\-"/>
    <numFmt numFmtId="169" formatCode="#,##0.00;;\-"/>
    <numFmt numFmtId="170" formatCode="0.000000%"/>
    <numFmt numFmtId="171" formatCode="_(* #,##0.00_);_(* \(#,##0.00\);_(* &quot;-&quot;??_);_(@_)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Narrow"/>
      <family val="2"/>
    </font>
    <font>
      <sz val="10"/>
      <color indexed="9"/>
      <name val="Arial Narrow"/>
      <family val="2"/>
      <charset val="238"/>
    </font>
    <font>
      <sz val="10"/>
      <name val="Arial CE"/>
    </font>
    <font>
      <b/>
      <sz val="9.9"/>
      <name val="Arial Narrow"/>
      <family val="2"/>
      <charset val="238"/>
    </font>
    <font>
      <b/>
      <sz val="9.5"/>
      <name val="Arial Narrow"/>
      <family val="2"/>
      <charset val="238"/>
    </font>
    <font>
      <sz val="9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9"/>
      <name val="Arial CE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2"/>
      <name val="Arial Narrow"/>
      <family val="2"/>
    </font>
    <font>
      <sz val="12"/>
      <color indexed="10"/>
      <name val="Arial Narrow"/>
      <family val="2"/>
    </font>
    <font>
      <sz val="10"/>
      <color indexed="10"/>
      <name val="Arial Narrow"/>
      <family val="2"/>
    </font>
    <font>
      <sz val="10"/>
      <color indexed="57"/>
      <name val="Arial Narrow"/>
      <family val="2"/>
    </font>
    <font>
      <sz val="10"/>
      <color indexed="9"/>
      <name val="Arial Narrow"/>
      <family val="2"/>
    </font>
    <font>
      <b/>
      <sz val="10"/>
      <color indexed="10"/>
      <name val="Arial Narrow"/>
      <family val="2"/>
    </font>
    <font>
      <sz val="10"/>
      <color rgb="FFFF000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name val="Times New Roman CE"/>
      <charset val="238"/>
    </font>
    <font>
      <sz val="11"/>
      <color rgb="FF9C6500"/>
      <name val="Arial Narrow"/>
      <family val="2"/>
      <charset val="238"/>
    </font>
    <font>
      <i/>
      <sz val="10"/>
      <name val="Arial Narrow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</fills>
  <borders count="23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171" fontId="6" fillId="0" borderId="0" applyFont="0" applyFill="0" applyBorder="0" applyAlignment="0" applyProtection="0"/>
    <xf numFmtId="0" fontId="26" fillId="4" borderId="0" applyNumberFormat="0" applyBorder="0" applyAlignment="0" applyProtection="0"/>
    <xf numFmtId="0" fontId="25" fillId="0" borderId="0"/>
    <xf numFmtId="9" fontId="6" fillId="0" borderId="0" applyFont="0" applyFill="0" applyBorder="0" applyAlignment="0" applyProtection="0"/>
    <xf numFmtId="0" fontId="28" fillId="0" borderId="0"/>
  </cellStyleXfs>
  <cellXfs count="8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2" fillId="0" borderId="0" xfId="0" quotePrefix="1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0" fontId="2" fillId="0" borderId="0" xfId="0" applyFont="1" applyFill="1" applyAlignment="1"/>
    <xf numFmtId="3" fontId="2" fillId="2" borderId="1" xfId="0" applyNumberFormat="1" applyFont="1" applyFill="1" applyBorder="1" applyAlignment="1">
      <alignment horizontal="centerContinuous" vertical="center"/>
    </xf>
    <xf numFmtId="3" fontId="2" fillId="2" borderId="2" xfId="0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center"/>
    </xf>
    <xf numFmtId="49" fontId="2" fillId="2" borderId="4" xfId="0" quotePrefix="1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left" indent="1"/>
    </xf>
    <xf numFmtId="165" fontId="3" fillId="3" borderId="7" xfId="0" applyNumberFormat="1" applyFont="1" applyFill="1" applyBorder="1" applyAlignment="1">
      <alignment horizontal="right"/>
    </xf>
    <xf numFmtId="165" fontId="3" fillId="3" borderId="8" xfId="0" applyNumberFormat="1" applyFont="1" applyFill="1" applyBorder="1" applyAlignment="1">
      <alignment horizontal="right"/>
    </xf>
    <xf numFmtId="165" fontId="3" fillId="3" borderId="9" xfId="0" applyNumberFormat="1" applyFont="1" applyFill="1" applyBorder="1" applyAlignment="1">
      <alignment horizontal="right"/>
    </xf>
    <xf numFmtId="165" fontId="3" fillId="3" borderId="10" xfId="0" applyNumberFormat="1" applyFont="1" applyFill="1" applyBorder="1" applyAlignment="1">
      <alignment horizontal="right"/>
    </xf>
    <xf numFmtId="3" fontId="2" fillId="2" borderId="11" xfId="0" applyNumberFormat="1" applyFont="1" applyFill="1" applyBorder="1" applyAlignment="1">
      <alignment horizontal="left" indent="1"/>
    </xf>
    <xf numFmtId="165" fontId="3" fillId="3" borderId="12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65" fontId="3" fillId="3" borderId="15" xfId="0" applyNumberFormat="1" applyFont="1" applyFill="1" applyBorder="1" applyAlignment="1">
      <alignment horizontal="right"/>
    </xf>
    <xf numFmtId="3" fontId="2" fillId="2" borderId="11" xfId="0" quotePrefix="1" applyNumberFormat="1" applyFont="1" applyFill="1" applyBorder="1" applyAlignment="1">
      <alignment horizontal="left" wrapText="1" indent="1"/>
    </xf>
    <xf numFmtId="166" fontId="3" fillId="0" borderId="0" xfId="2" applyNumberFormat="1" applyFont="1"/>
    <xf numFmtId="166" fontId="3" fillId="0" borderId="0" xfId="0" applyNumberFormat="1" applyFont="1"/>
    <xf numFmtId="3" fontId="2" fillId="2" borderId="16" xfId="0" applyNumberFormat="1" applyFont="1" applyFill="1" applyBorder="1" applyAlignment="1">
      <alignment horizontal="left" indent="1"/>
    </xf>
    <xf numFmtId="165" fontId="3" fillId="3" borderId="17" xfId="0" applyNumberFormat="1" applyFont="1" applyFill="1" applyBorder="1" applyAlignment="1">
      <alignment horizontal="right"/>
    </xf>
    <xf numFmtId="165" fontId="3" fillId="3" borderId="18" xfId="0" applyNumberFormat="1" applyFont="1" applyFill="1" applyBorder="1" applyAlignment="1">
      <alignment horizontal="right"/>
    </xf>
    <xf numFmtId="165" fontId="3" fillId="3" borderId="19" xfId="0" applyNumberFormat="1" applyFont="1" applyFill="1" applyBorder="1" applyAlignment="1">
      <alignment horizontal="right"/>
    </xf>
    <xf numFmtId="165" fontId="3" fillId="3" borderId="2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left" indent="1"/>
    </xf>
    <xf numFmtId="165" fontId="3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3" fillId="0" borderId="0" xfId="0" applyFont="1" applyFill="1"/>
    <xf numFmtId="3" fontId="3" fillId="0" borderId="0" xfId="0" quotePrefix="1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165" fontId="2" fillId="2" borderId="2" xfId="0" applyNumberFormat="1" applyFont="1" applyFill="1" applyBorder="1" applyAlignment="1">
      <alignment horizontal="center"/>
    </xf>
    <xf numFmtId="3" fontId="2" fillId="2" borderId="3" xfId="0" quotePrefix="1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right"/>
    </xf>
    <xf numFmtId="49" fontId="2" fillId="2" borderId="4" xfId="0" quotePrefix="1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left" indent="1"/>
    </xf>
    <xf numFmtId="165" fontId="3" fillId="0" borderId="7" xfId="0" applyNumberFormat="1" applyFont="1" applyFill="1" applyBorder="1" applyAlignment="1">
      <alignment horizontal="right"/>
    </xf>
    <xf numFmtId="164" fontId="3" fillId="3" borderId="9" xfId="0" applyNumberFormat="1" applyFont="1" applyFill="1" applyBorder="1" applyAlignment="1">
      <alignment horizontal="right"/>
    </xf>
    <xf numFmtId="164" fontId="3" fillId="3" borderId="10" xfId="0" applyNumberFormat="1" applyFont="1" applyFill="1" applyBorder="1" applyAlignment="1">
      <alignment horizontal="right"/>
    </xf>
    <xf numFmtId="166" fontId="3" fillId="0" borderId="12" xfId="2" applyNumberFormat="1" applyFont="1" applyFill="1" applyBorder="1" applyAlignment="1">
      <alignment horizontal="right"/>
    </xf>
    <xf numFmtId="166" fontId="3" fillId="0" borderId="13" xfId="2" applyNumberFormat="1" applyFont="1" applyFill="1" applyBorder="1" applyAlignment="1">
      <alignment horizontal="right"/>
    </xf>
    <xf numFmtId="166" fontId="3" fillId="0" borderId="14" xfId="2" applyNumberFormat="1" applyFont="1" applyFill="1" applyBorder="1" applyAlignment="1">
      <alignment horizontal="right"/>
    </xf>
    <xf numFmtId="166" fontId="3" fillId="0" borderId="15" xfId="2" applyNumberFormat="1" applyFont="1" applyFill="1" applyBorder="1" applyAlignment="1">
      <alignment horizontal="right"/>
    </xf>
    <xf numFmtId="3" fontId="2" fillId="2" borderId="22" xfId="0" applyNumberFormat="1" applyFont="1" applyFill="1" applyBorder="1" applyAlignment="1">
      <alignment horizontal="left" indent="1"/>
    </xf>
    <xf numFmtId="166" fontId="3" fillId="0" borderId="23" xfId="2" applyNumberFormat="1" applyFont="1" applyFill="1" applyBorder="1" applyAlignment="1">
      <alignment horizontal="right"/>
    </xf>
    <xf numFmtId="166" fontId="3" fillId="0" borderId="24" xfId="2" applyNumberFormat="1" applyFont="1" applyFill="1" applyBorder="1" applyAlignment="1">
      <alignment horizontal="right"/>
    </xf>
    <xf numFmtId="166" fontId="3" fillId="0" borderId="25" xfId="2" applyNumberFormat="1" applyFont="1" applyFill="1" applyBorder="1" applyAlignment="1">
      <alignment horizontal="right"/>
    </xf>
    <xf numFmtId="166" fontId="3" fillId="0" borderId="26" xfId="2" applyNumberFormat="1" applyFont="1" applyFill="1" applyBorder="1" applyAlignment="1">
      <alignment horizontal="right"/>
    </xf>
    <xf numFmtId="165" fontId="3" fillId="0" borderId="27" xfId="0" applyNumberFormat="1" applyFont="1" applyFill="1" applyBorder="1" applyAlignment="1">
      <alignment horizontal="right"/>
    </xf>
    <xf numFmtId="165" fontId="3" fillId="0" borderId="28" xfId="0" applyNumberFormat="1" applyFont="1" applyFill="1" applyBorder="1" applyAlignment="1">
      <alignment horizontal="right"/>
    </xf>
    <xf numFmtId="165" fontId="3" fillId="3" borderId="28" xfId="0" applyNumberFormat="1" applyFont="1" applyFill="1" applyBorder="1" applyAlignment="1">
      <alignment horizontal="right"/>
    </xf>
    <xf numFmtId="3" fontId="2" fillId="2" borderId="29" xfId="0" applyNumberFormat="1" applyFont="1" applyFill="1" applyBorder="1" applyAlignment="1">
      <alignment horizontal="left" indent="1"/>
    </xf>
    <xf numFmtId="166" fontId="3" fillId="0" borderId="30" xfId="2" applyNumberFormat="1" applyFont="1" applyFill="1" applyBorder="1" applyAlignment="1">
      <alignment horizontal="right"/>
    </xf>
    <xf numFmtId="166" fontId="3" fillId="0" borderId="31" xfId="2" applyNumberFormat="1" applyFont="1" applyFill="1" applyBorder="1" applyAlignment="1">
      <alignment horizontal="right"/>
    </xf>
    <xf numFmtId="166" fontId="3" fillId="0" borderId="32" xfId="2" applyNumberFormat="1" applyFont="1" applyFill="1" applyBorder="1" applyAlignment="1">
      <alignment horizontal="right"/>
    </xf>
    <xf numFmtId="166" fontId="3" fillId="0" borderId="33" xfId="2" applyNumberFormat="1" applyFont="1" applyFill="1" applyBorder="1" applyAlignment="1">
      <alignment horizontal="right"/>
    </xf>
    <xf numFmtId="3" fontId="2" fillId="2" borderId="34" xfId="0" applyNumberFormat="1" applyFont="1" applyFill="1" applyBorder="1" applyAlignment="1">
      <alignment horizontal="left" indent="1"/>
    </xf>
    <xf numFmtId="165" fontId="3" fillId="0" borderId="35" xfId="2" applyNumberFormat="1" applyFont="1" applyFill="1" applyBorder="1" applyAlignment="1">
      <alignment horizontal="right"/>
    </xf>
    <xf numFmtId="165" fontId="3" fillId="0" borderId="36" xfId="2" applyNumberFormat="1" applyFont="1" applyFill="1" applyBorder="1" applyAlignment="1">
      <alignment horizontal="right"/>
    </xf>
    <xf numFmtId="165" fontId="3" fillId="0" borderId="37" xfId="2" applyNumberFormat="1" applyFont="1" applyFill="1" applyBorder="1" applyAlignment="1">
      <alignment horizontal="right"/>
    </xf>
    <xf numFmtId="165" fontId="3" fillId="0" borderId="38" xfId="2" applyNumberFormat="1" applyFont="1" applyFill="1" applyBorder="1" applyAlignment="1">
      <alignment horizontal="right"/>
    </xf>
    <xf numFmtId="3" fontId="2" fillId="2" borderId="39" xfId="0" applyNumberFormat="1" applyFont="1" applyFill="1" applyBorder="1" applyAlignment="1">
      <alignment horizontal="left" indent="1"/>
    </xf>
    <xf numFmtId="165" fontId="3" fillId="0" borderId="40" xfId="2" applyNumberFormat="1" applyFont="1" applyFill="1" applyBorder="1" applyAlignment="1">
      <alignment horizontal="right"/>
    </xf>
    <xf numFmtId="165" fontId="3" fillId="0" borderId="41" xfId="2" applyNumberFormat="1" applyFont="1" applyFill="1" applyBorder="1" applyAlignment="1">
      <alignment horizontal="right"/>
    </xf>
    <xf numFmtId="165" fontId="3" fillId="0" borderId="42" xfId="2" applyNumberFormat="1" applyFont="1" applyFill="1" applyBorder="1" applyAlignment="1">
      <alignment horizontal="right"/>
    </xf>
    <xf numFmtId="165" fontId="3" fillId="0" borderId="43" xfId="2" applyNumberFormat="1" applyFont="1" applyFill="1" applyBorder="1" applyAlignment="1">
      <alignment horizontal="right"/>
    </xf>
    <xf numFmtId="165" fontId="3" fillId="0" borderId="0" xfId="2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 indent="1"/>
    </xf>
    <xf numFmtId="165" fontId="3" fillId="0" borderId="44" xfId="0" applyNumberFormat="1" applyFont="1" applyFill="1" applyBorder="1" applyAlignment="1">
      <alignment horizontal="right"/>
    </xf>
    <xf numFmtId="165" fontId="3" fillId="3" borderId="45" xfId="0" applyNumberFormat="1" applyFont="1" applyFill="1" applyBorder="1" applyAlignment="1">
      <alignment horizontal="right"/>
    </xf>
    <xf numFmtId="165" fontId="3" fillId="3" borderId="46" xfId="0" applyNumberFormat="1" applyFont="1" applyFill="1" applyBorder="1" applyAlignment="1">
      <alignment horizontal="right"/>
    </xf>
    <xf numFmtId="164" fontId="3" fillId="3" borderId="46" xfId="0" applyNumberFormat="1" applyFont="1" applyFill="1" applyBorder="1" applyAlignment="1">
      <alignment horizontal="right"/>
    </xf>
    <xf numFmtId="164" fontId="3" fillId="3" borderId="47" xfId="0" applyNumberFormat="1" applyFont="1" applyFill="1" applyBorder="1" applyAlignment="1">
      <alignment horizontal="right"/>
    </xf>
    <xf numFmtId="167" fontId="2" fillId="0" borderId="0" xfId="0" applyNumberFormat="1" applyFont="1" applyFill="1" applyBorder="1"/>
    <xf numFmtId="3" fontId="3" fillId="0" borderId="0" xfId="0" applyNumberFormat="1" applyFont="1" applyFill="1" applyBorder="1"/>
    <xf numFmtId="0" fontId="3" fillId="3" borderId="0" xfId="0" applyFont="1" applyFill="1" applyAlignment="1"/>
    <xf numFmtId="0" fontId="2" fillId="0" borderId="0" xfId="0" applyFont="1" applyFill="1"/>
    <xf numFmtId="0" fontId="2" fillId="2" borderId="48" xfId="0" applyFont="1" applyFill="1" applyBorder="1"/>
    <xf numFmtId="0" fontId="2" fillId="2" borderId="49" xfId="0" applyFont="1" applyFill="1" applyBorder="1" applyAlignment="1">
      <alignment horizontal="centerContinuous"/>
    </xf>
    <xf numFmtId="0" fontId="2" fillId="2" borderId="50" xfId="0" applyFont="1" applyFill="1" applyBorder="1" applyAlignment="1">
      <alignment horizontal="centerContinuous"/>
    </xf>
    <xf numFmtId="0" fontId="2" fillId="2" borderId="52" xfId="0" applyFont="1" applyFill="1" applyBorder="1"/>
    <xf numFmtId="0" fontId="2" fillId="2" borderId="53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 vertical="justify"/>
    </xf>
    <xf numFmtId="0" fontId="2" fillId="2" borderId="55" xfId="0" applyFont="1" applyFill="1" applyBorder="1" applyAlignment="1">
      <alignment horizontal="center" vertical="justify"/>
    </xf>
    <xf numFmtId="0" fontId="2" fillId="2" borderId="11" xfId="0" applyFont="1" applyFill="1" applyBorder="1" applyAlignment="1">
      <alignment horizontal="left" indent="1"/>
    </xf>
    <xf numFmtId="3" fontId="3" fillId="3" borderId="57" xfId="0" applyNumberFormat="1" applyFont="1" applyFill="1" applyBorder="1" applyAlignment="1">
      <alignment horizontal="right"/>
    </xf>
    <xf numFmtId="3" fontId="3" fillId="3" borderId="58" xfId="0" applyNumberFormat="1" applyFont="1" applyFill="1" applyBorder="1" applyAlignment="1">
      <alignment horizontal="right"/>
    </xf>
    <xf numFmtId="164" fontId="3" fillId="3" borderId="59" xfId="0" applyNumberFormat="1" applyFont="1" applyFill="1" applyBorder="1" applyAlignment="1">
      <alignment horizontal="right"/>
    </xf>
    <xf numFmtId="3" fontId="3" fillId="3" borderId="15" xfId="0" applyNumberFormat="1" applyFont="1" applyFill="1" applyBorder="1"/>
    <xf numFmtId="9" fontId="3" fillId="0" borderId="0" xfId="0" applyNumberFormat="1" applyFont="1"/>
    <xf numFmtId="10" fontId="3" fillId="0" borderId="0" xfId="0" applyNumberFormat="1" applyFont="1"/>
    <xf numFmtId="0" fontId="2" fillId="2" borderId="11" xfId="0" quotePrefix="1" applyFont="1" applyFill="1" applyBorder="1" applyAlignment="1">
      <alignment horizontal="left" indent="1"/>
    </xf>
    <xf numFmtId="3" fontId="3" fillId="0" borderId="57" xfId="0" applyNumberFormat="1" applyFont="1" applyFill="1" applyBorder="1" applyAlignment="1">
      <alignment horizontal="right"/>
    </xf>
    <xf numFmtId="3" fontId="3" fillId="0" borderId="58" xfId="0" applyNumberFormat="1" applyFont="1" applyFill="1" applyBorder="1" applyAlignment="1">
      <alignment horizontal="right"/>
    </xf>
    <xf numFmtId="164" fontId="3" fillId="0" borderId="59" xfId="0" applyNumberFormat="1" applyFont="1" applyFill="1" applyBorder="1" applyAlignment="1">
      <alignment horizontal="right"/>
    </xf>
    <xf numFmtId="3" fontId="3" fillId="0" borderId="15" xfId="0" applyNumberFormat="1" applyFont="1" applyFill="1" applyBorder="1"/>
    <xf numFmtId="0" fontId="2" fillId="2" borderId="60" xfId="0" applyFont="1" applyFill="1" applyBorder="1" applyAlignment="1">
      <alignment horizontal="left" indent="1"/>
    </xf>
    <xf numFmtId="3" fontId="3" fillId="0" borderId="61" xfId="0" applyNumberFormat="1" applyFont="1" applyBorder="1" applyAlignment="1">
      <alignment horizontal="right"/>
    </xf>
    <xf numFmtId="3" fontId="3" fillId="0" borderId="62" xfId="0" applyNumberFormat="1" applyFont="1" applyBorder="1" applyAlignment="1">
      <alignment horizontal="right"/>
    </xf>
    <xf numFmtId="165" fontId="3" fillId="0" borderId="63" xfId="0" applyNumberFormat="1" applyFont="1" applyBorder="1" applyAlignment="1">
      <alignment horizontal="right"/>
    </xf>
    <xf numFmtId="3" fontId="3" fillId="0" borderId="15" xfId="0" applyNumberFormat="1" applyFont="1" applyBorder="1"/>
    <xf numFmtId="3" fontId="3" fillId="0" borderId="64" xfId="0" applyNumberFormat="1" applyFont="1" applyBorder="1" applyAlignment="1">
      <alignment horizontal="right"/>
    </xf>
    <xf numFmtId="165" fontId="3" fillId="0" borderId="65" xfId="0" applyNumberFormat="1" applyFont="1" applyBorder="1" applyAlignment="1">
      <alignment horizontal="right"/>
    </xf>
    <xf numFmtId="3" fontId="3" fillId="0" borderId="66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2" fillId="2" borderId="60" xfId="0" quotePrefix="1" applyFont="1" applyFill="1" applyBorder="1" applyAlignment="1">
      <alignment horizontal="left" indent="1"/>
    </xf>
    <xf numFmtId="165" fontId="3" fillId="0" borderId="62" xfId="0" applyNumberFormat="1" applyFont="1" applyBorder="1" applyAlignment="1">
      <alignment horizontal="right"/>
    </xf>
    <xf numFmtId="3" fontId="3" fillId="0" borderId="66" xfId="0" applyNumberFormat="1" applyFont="1" applyFill="1" applyBorder="1"/>
    <xf numFmtId="3" fontId="3" fillId="0" borderId="0" xfId="0" applyNumberFormat="1" applyFont="1" applyFill="1" applyAlignment="1">
      <alignment horizontal="center"/>
    </xf>
    <xf numFmtId="3" fontId="3" fillId="0" borderId="54" xfId="0" applyNumberFormat="1" applyFont="1" applyBorder="1" applyAlignment="1">
      <alignment horizontal="right"/>
    </xf>
    <xf numFmtId="3" fontId="3" fillId="0" borderId="20" xfId="0" applyNumberFormat="1" applyFont="1" applyFill="1" applyBorder="1"/>
    <xf numFmtId="0" fontId="3" fillId="0" borderId="0" xfId="0" applyFont="1" applyFill="1" applyBorder="1"/>
    <xf numFmtId="3" fontId="3" fillId="0" borderId="0" xfId="0" applyNumberFormat="1" applyFont="1" applyBorder="1"/>
    <xf numFmtId="4" fontId="3" fillId="0" borderId="0" xfId="0" applyNumberFormat="1" applyFont="1" applyFill="1" applyAlignment="1">
      <alignment horizontal="center"/>
    </xf>
    <xf numFmtId="0" fontId="2" fillId="2" borderId="67" xfId="0" applyFont="1" applyFill="1" applyBorder="1" applyAlignment="1">
      <alignment horizontal="centerContinuous"/>
    </xf>
    <xf numFmtId="0" fontId="2" fillId="2" borderId="68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 vertical="center" wrapText="1"/>
    </xf>
    <xf numFmtId="168" fontId="3" fillId="3" borderId="57" xfId="0" applyNumberFormat="1" applyFont="1" applyFill="1" applyBorder="1" applyAlignment="1">
      <alignment horizontal="right"/>
    </xf>
    <xf numFmtId="168" fontId="3" fillId="3" borderId="58" xfId="0" applyNumberFormat="1" applyFont="1" applyFill="1" applyBorder="1" applyAlignment="1">
      <alignment horizontal="right"/>
    </xf>
    <xf numFmtId="168" fontId="3" fillId="3" borderId="71" xfId="0" applyNumberFormat="1" applyFont="1" applyFill="1" applyBorder="1" applyAlignment="1">
      <alignment horizontal="right"/>
    </xf>
    <xf numFmtId="168" fontId="3" fillId="3" borderId="72" xfId="0" applyNumberFormat="1" applyFont="1" applyFill="1" applyBorder="1" applyAlignment="1">
      <alignment horizontal="right"/>
    </xf>
    <xf numFmtId="168" fontId="3" fillId="3" borderId="57" xfId="2" applyNumberFormat="1" applyFont="1" applyFill="1" applyBorder="1" applyAlignment="1">
      <alignment horizontal="right"/>
    </xf>
    <xf numFmtId="168" fontId="3" fillId="3" borderId="58" xfId="2" applyNumberFormat="1" applyFont="1" applyFill="1" applyBorder="1" applyAlignment="1">
      <alignment horizontal="right"/>
    </xf>
    <xf numFmtId="168" fontId="3" fillId="3" borderId="71" xfId="2" applyNumberFormat="1" applyFont="1" applyFill="1" applyBorder="1" applyAlignment="1">
      <alignment horizontal="right"/>
    </xf>
    <xf numFmtId="168" fontId="3" fillId="3" borderId="73" xfId="2" applyNumberFormat="1" applyFont="1" applyFill="1" applyBorder="1" applyAlignment="1">
      <alignment horizontal="right"/>
    </xf>
    <xf numFmtId="168" fontId="3" fillId="3" borderId="61" xfId="2" applyNumberFormat="1" applyFont="1" applyFill="1" applyBorder="1" applyAlignment="1">
      <alignment horizontal="right"/>
    </xf>
    <xf numFmtId="168" fontId="3" fillId="3" borderId="62" xfId="2" applyNumberFormat="1" applyFont="1" applyFill="1" applyBorder="1" applyAlignment="1">
      <alignment horizontal="right"/>
    </xf>
    <xf numFmtId="168" fontId="3" fillId="3" borderId="65" xfId="2" applyNumberFormat="1" applyFont="1" applyFill="1" applyBorder="1" applyAlignment="1">
      <alignment horizontal="right"/>
    </xf>
    <xf numFmtId="168" fontId="3" fillId="3" borderId="64" xfId="2" applyNumberFormat="1" applyFont="1" applyFill="1" applyBorder="1" applyAlignment="1">
      <alignment horizontal="right"/>
    </xf>
    <xf numFmtId="168" fontId="3" fillId="3" borderId="74" xfId="2" applyNumberFormat="1" applyFont="1" applyFill="1" applyBorder="1" applyAlignment="1">
      <alignment horizontal="right"/>
    </xf>
    <xf numFmtId="166" fontId="3" fillId="3" borderId="62" xfId="2" applyNumberFormat="1" applyFont="1" applyFill="1" applyBorder="1" applyAlignment="1">
      <alignment horizontal="right"/>
    </xf>
    <xf numFmtId="166" fontId="3" fillId="3" borderId="65" xfId="2" applyNumberFormat="1" applyFont="1" applyFill="1" applyBorder="1" applyAlignment="1">
      <alignment horizontal="right"/>
    </xf>
    <xf numFmtId="166" fontId="3" fillId="3" borderId="54" xfId="2" applyNumberFormat="1" applyFont="1" applyFill="1" applyBorder="1" applyAlignment="1">
      <alignment horizontal="right"/>
    </xf>
    <xf numFmtId="168" fontId="3" fillId="3" borderId="54" xfId="2" applyNumberFormat="1" applyFont="1" applyFill="1" applyBorder="1" applyAlignment="1">
      <alignment horizontal="right"/>
    </xf>
    <xf numFmtId="166" fontId="3" fillId="3" borderId="69" xfId="2" applyNumberFormat="1" applyFont="1" applyFill="1" applyBorder="1" applyAlignment="1">
      <alignment horizontal="right"/>
    </xf>
    <xf numFmtId="168" fontId="3" fillId="3" borderId="70" xfId="2" applyNumberFormat="1" applyFont="1" applyFill="1" applyBorder="1" applyAlignment="1">
      <alignment horizontal="right"/>
    </xf>
    <xf numFmtId="3" fontId="3" fillId="0" borderId="0" xfId="0" applyNumberFormat="1" applyFont="1" applyAlignment="1"/>
    <xf numFmtId="0" fontId="2" fillId="0" borderId="0" xfId="0" applyFont="1" applyAlignment="1"/>
    <xf numFmtId="0" fontId="3" fillId="0" borderId="0" xfId="0" applyFont="1" applyBorder="1"/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3" fontId="2" fillId="2" borderId="1" xfId="0" applyNumberFormat="1" applyFont="1" applyFill="1" applyBorder="1" applyAlignment="1">
      <alignment horizontal="centerContinuous" vertical="center" wrapText="1"/>
    </xf>
    <xf numFmtId="3" fontId="2" fillId="2" borderId="75" xfId="0" applyNumberFormat="1" applyFont="1" applyFill="1" applyBorder="1" applyAlignment="1">
      <alignment horizontal="centerContinuous" vertical="center" wrapText="1"/>
    </xf>
    <xf numFmtId="3" fontId="2" fillId="2" borderId="76" xfId="0" applyNumberFormat="1" applyFont="1" applyFill="1" applyBorder="1" applyAlignment="1">
      <alignment horizontal="centerContinuous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66" fontId="2" fillId="2" borderId="3" xfId="2" applyNumberFormat="1" applyFont="1" applyFill="1" applyBorder="1" applyAlignment="1">
      <alignment horizontal="center" vertical="center" wrapText="1"/>
    </xf>
    <xf numFmtId="3" fontId="2" fillId="2" borderId="3" xfId="0" quotePrefix="1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80" xfId="0" applyNumberFormat="1" applyFont="1" applyFill="1" applyBorder="1" applyAlignment="1">
      <alignment horizontal="left" indent="1"/>
    </xf>
    <xf numFmtId="3" fontId="2" fillId="2" borderId="81" xfId="0" applyNumberFormat="1" applyFont="1" applyFill="1" applyBorder="1" applyAlignment="1">
      <alignment horizontal="left" indent="1"/>
    </xf>
    <xf numFmtId="3" fontId="2" fillId="2" borderId="82" xfId="0" applyNumberFormat="1" applyFont="1" applyFill="1" applyBorder="1" applyAlignment="1">
      <alignment horizontal="left" indent="1"/>
    </xf>
    <xf numFmtId="3" fontId="3" fillId="3" borderId="83" xfId="0" applyNumberFormat="1" applyFont="1" applyFill="1" applyBorder="1" applyAlignment="1">
      <alignment horizontal="right" vertical="center"/>
    </xf>
    <xf numFmtId="3" fontId="3" fillId="3" borderId="84" xfId="0" applyNumberFormat="1" applyFont="1" applyFill="1" applyBorder="1" applyAlignment="1">
      <alignment horizontal="right" vertical="center"/>
    </xf>
    <xf numFmtId="4" fontId="3" fillId="3" borderId="84" xfId="0" applyNumberFormat="1" applyFont="1" applyFill="1" applyBorder="1" applyAlignment="1">
      <alignment horizontal="right" vertical="center"/>
    </xf>
    <xf numFmtId="3" fontId="3" fillId="0" borderId="84" xfId="0" applyNumberFormat="1" applyFont="1" applyFill="1" applyBorder="1" applyAlignment="1">
      <alignment horizontal="right" vertical="center"/>
    </xf>
    <xf numFmtId="166" fontId="2" fillId="3" borderId="84" xfId="2" applyNumberFormat="1" applyFont="1" applyFill="1" applyBorder="1" applyAlignment="1">
      <alignment horizontal="right" vertical="center"/>
    </xf>
    <xf numFmtId="166" fontId="2" fillId="3" borderId="85" xfId="2" applyNumberFormat="1" applyFont="1" applyFill="1" applyBorder="1" applyAlignment="1">
      <alignment horizontal="right" vertical="center"/>
    </xf>
    <xf numFmtId="3" fontId="3" fillId="3" borderId="89" xfId="0" applyNumberFormat="1" applyFont="1" applyFill="1" applyBorder="1" applyAlignment="1">
      <alignment horizontal="right" vertical="center"/>
    </xf>
    <xf numFmtId="3" fontId="3" fillId="3" borderId="90" xfId="0" applyNumberFormat="1" applyFont="1" applyFill="1" applyBorder="1" applyAlignment="1">
      <alignment horizontal="right" vertical="center"/>
    </xf>
    <xf numFmtId="4" fontId="3" fillId="3" borderId="90" xfId="0" applyNumberFormat="1" applyFont="1" applyFill="1" applyBorder="1" applyAlignment="1">
      <alignment horizontal="right" vertical="center"/>
    </xf>
    <xf numFmtId="3" fontId="3" fillId="0" borderId="90" xfId="0" applyNumberFormat="1" applyFont="1" applyFill="1" applyBorder="1" applyAlignment="1">
      <alignment horizontal="right" vertical="center"/>
    </xf>
    <xf numFmtId="166" fontId="2" fillId="3" borderId="90" xfId="2" applyNumberFormat="1" applyFont="1" applyFill="1" applyBorder="1" applyAlignment="1">
      <alignment horizontal="right" vertical="center"/>
    </xf>
    <xf numFmtId="166" fontId="2" fillId="3" borderId="91" xfId="2" applyNumberFormat="1" applyFont="1" applyFill="1" applyBorder="1" applyAlignment="1">
      <alignment horizontal="right" vertical="center"/>
    </xf>
    <xf numFmtId="3" fontId="3" fillId="2" borderId="94" xfId="0" applyNumberFormat="1" applyFont="1" applyFill="1" applyBorder="1" applyAlignment="1">
      <alignment horizontal="left" indent="1"/>
    </xf>
    <xf numFmtId="3" fontId="3" fillId="3" borderId="27" xfId="0" applyNumberFormat="1" applyFont="1" applyFill="1" applyBorder="1" applyAlignment="1">
      <alignment horizontal="right" vertical="center"/>
    </xf>
    <xf numFmtId="3" fontId="3" fillId="3" borderId="28" xfId="0" applyNumberFormat="1" applyFont="1" applyFill="1" applyBorder="1" applyAlignment="1">
      <alignment horizontal="right" vertical="center"/>
    </xf>
    <xf numFmtId="4" fontId="3" fillId="3" borderId="28" xfId="0" applyNumberFormat="1" applyFont="1" applyFill="1" applyBorder="1" applyAlignment="1">
      <alignment horizontal="right" vertical="center"/>
    </xf>
    <xf numFmtId="3" fontId="3" fillId="0" borderId="28" xfId="0" applyNumberFormat="1" applyFont="1" applyFill="1" applyBorder="1" applyAlignment="1">
      <alignment horizontal="right" vertical="center"/>
    </xf>
    <xf numFmtId="166" fontId="2" fillId="3" borderId="28" xfId="2" applyNumberFormat="1" applyFont="1" applyFill="1" applyBorder="1" applyAlignment="1">
      <alignment horizontal="right" vertical="center"/>
    </xf>
    <xf numFmtId="166" fontId="2" fillId="3" borderId="95" xfId="2" applyNumberFormat="1" applyFont="1" applyFill="1" applyBorder="1" applyAlignment="1">
      <alignment horizontal="right" vertical="center"/>
    </xf>
    <xf numFmtId="3" fontId="3" fillId="2" borderId="97" xfId="0" applyNumberFormat="1" applyFont="1" applyFill="1" applyBorder="1" applyAlignment="1">
      <alignment horizontal="left" indent="1"/>
    </xf>
    <xf numFmtId="3" fontId="3" fillId="3" borderId="23" xfId="0" applyNumberFormat="1" applyFont="1" applyFill="1" applyBorder="1" applyAlignment="1">
      <alignment horizontal="right" vertical="center"/>
    </xf>
    <xf numFmtId="3" fontId="3" fillId="3" borderId="24" xfId="0" applyNumberFormat="1" applyFont="1" applyFill="1" applyBorder="1" applyAlignment="1">
      <alignment horizontal="right" vertical="center"/>
    </xf>
    <xf numFmtId="4" fontId="3" fillId="3" borderId="24" xfId="0" applyNumberFormat="1" applyFont="1" applyFill="1" applyBorder="1" applyAlignment="1">
      <alignment horizontal="right" vertical="center"/>
    </xf>
    <xf numFmtId="3" fontId="3" fillId="0" borderId="24" xfId="0" applyNumberFormat="1" applyFont="1" applyFill="1" applyBorder="1" applyAlignment="1">
      <alignment horizontal="right" vertical="center"/>
    </xf>
    <xf numFmtId="166" fontId="2" fillId="3" borderId="24" xfId="2" applyNumberFormat="1" applyFont="1" applyFill="1" applyBorder="1" applyAlignment="1">
      <alignment horizontal="right" vertical="center"/>
    </xf>
    <xf numFmtId="166" fontId="2" fillId="3" borderId="26" xfId="2" applyNumberFormat="1" applyFont="1" applyFill="1" applyBorder="1" applyAlignment="1">
      <alignment horizontal="right" vertical="center"/>
    </xf>
    <xf numFmtId="3" fontId="3" fillId="2" borderId="100" xfId="0" applyNumberFormat="1" applyFont="1" applyFill="1" applyBorder="1" applyAlignment="1">
      <alignment horizontal="left" indent="1"/>
    </xf>
    <xf numFmtId="3" fontId="3" fillId="3" borderId="30" xfId="0" applyNumberFormat="1" applyFont="1" applyFill="1" applyBorder="1" applyAlignment="1">
      <alignment horizontal="right" vertical="center"/>
    </xf>
    <xf numFmtId="3" fontId="3" fillId="3" borderId="31" xfId="0" applyNumberFormat="1" applyFont="1" applyFill="1" applyBorder="1" applyAlignment="1">
      <alignment horizontal="right" vertical="center"/>
    </xf>
    <xf numFmtId="4" fontId="3" fillId="3" borderId="31" xfId="0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66" fontId="2" fillId="3" borderId="31" xfId="2" applyNumberFormat="1" applyFont="1" applyFill="1" applyBorder="1" applyAlignment="1">
      <alignment horizontal="right" vertical="center"/>
    </xf>
    <xf numFmtId="166" fontId="2" fillId="3" borderId="33" xfId="2" applyNumberFormat="1" applyFont="1" applyFill="1" applyBorder="1" applyAlignment="1">
      <alignment horizontal="right" vertical="center"/>
    </xf>
    <xf numFmtId="3" fontId="3" fillId="0" borderId="0" xfId="0" applyNumberFormat="1" applyFont="1"/>
    <xf numFmtId="0" fontId="10" fillId="0" borderId="0" xfId="0" applyFont="1"/>
    <xf numFmtId="3" fontId="2" fillId="2" borderId="104" xfId="0" applyNumberFormat="1" applyFont="1" applyFill="1" applyBorder="1" applyAlignment="1">
      <alignment horizontal="left" indent="1"/>
    </xf>
    <xf numFmtId="3" fontId="3" fillId="0" borderId="84" xfId="0" applyNumberFormat="1" applyFont="1" applyFill="1" applyBorder="1" applyAlignment="1">
      <alignment horizontal="right"/>
    </xf>
    <xf numFmtId="3" fontId="3" fillId="0" borderId="105" xfId="0" applyNumberFormat="1" applyFont="1" applyBorder="1"/>
    <xf numFmtId="3" fontId="3" fillId="0" borderId="28" xfId="0" applyNumberFormat="1" applyFont="1" applyFill="1" applyBorder="1" applyAlignment="1">
      <alignment horizontal="right"/>
    </xf>
    <xf numFmtId="3" fontId="3" fillId="0" borderId="24" xfId="0" applyNumberFormat="1" applyFont="1" applyFill="1" applyBorder="1" applyAlignment="1">
      <alignment horizontal="right"/>
    </xf>
    <xf numFmtId="3" fontId="3" fillId="2" borderId="70" xfId="0" applyNumberFormat="1" applyFont="1" applyFill="1" applyBorder="1" applyAlignment="1">
      <alignment horizontal="left" indent="1"/>
    </xf>
    <xf numFmtId="3" fontId="3" fillId="3" borderId="17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 vertical="center"/>
    </xf>
    <xf numFmtId="166" fontId="2" fillId="3" borderId="18" xfId="2" applyNumberFormat="1" applyFont="1" applyFill="1" applyBorder="1" applyAlignment="1">
      <alignment horizontal="right" vertical="center"/>
    </xf>
    <xf numFmtId="166" fontId="2" fillId="3" borderId="20" xfId="2" applyNumberFormat="1" applyFont="1" applyFill="1" applyBorder="1" applyAlignment="1">
      <alignment horizontal="right" vertical="center"/>
    </xf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166" fontId="2" fillId="0" borderId="0" xfId="2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01" xfId="0" applyFont="1" applyFill="1" applyBorder="1" applyAlignment="1">
      <alignment horizontal="centerContinuous"/>
    </xf>
    <xf numFmtId="0" fontId="2" fillId="2" borderId="102" xfId="0" applyFont="1" applyFill="1" applyBorder="1" applyAlignment="1">
      <alignment horizontal="centerContinuous"/>
    </xf>
    <xf numFmtId="0" fontId="2" fillId="2" borderId="103" xfId="0" applyFont="1" applyFill="1" applyBorder="1" applyAlignment="1">
      <alignment horizontal="centerContinuous"/>
    </xf>
    <xf numFmtId="0" fontId="5" fillId="0" borderId="0" xfId="0" applyFont="1" applyBorder="1"/>
    <xf numFmtId="0" fontId="5" fillId="0" borderId="0" xfId="0" applyFont="1" applyFill="1" applyAlignment="1">
      <alignment horizontal="right"/>
    </xf>
    <xf numFmtId="167" fontId="3" fillId="3" borderId="83" xfId="0" applyNumberFormat="1" applyFont="1" applyFill="1" applyBorder="1" applyAlignment="1">
      <alignment horizontal="right"/>
    </xf>
    <xf numFmtId="167" fontId="3" fillId="3" borderId="84" xfId="0" applyNumberFormat="1" applyFont="1" applyFill="1" applyBorder="1" applyAlignment="1">
      <alignment horizontal="right"/>
    </xf>
    <xf numFmtId="4" fontId="3" fillId="3" borderId="84" xfId="0" applyNumberFormat="1" applyFont="1" applyFill="1" applyBorder="1" applyAlignment="1">
      <alignment horizontal="right"/>
    </xf>
    <xf numFmtId="167" fontId="3" fillId="0" borderId="84" xfId="0" applyNumberFormat="1" applyFont="1" applyFill="1" applyBorder="1" applyAlignment="1">
      <alignment horizontal="right"/>
    </xf>
    <xf numFmtId="166" fontId="2" fillId="3" borderId="84" xfId="2" applyNumberFormat="1" applyFont="1" applyFill="1" applyBorder="1" applyAlignment="1">
      <alignment horizontal="right"/>
    </xf>
    <xf numFmtId="166" fontId="2" fillId="3" borderId="85" xfId="2" applyNumberFormat="1" applyFont="1" applyFill="1" applyBorder="1" applyAlignment="1">
      <alignment horizontal="right"/>
    </xf>
    <xf numFmtId="167" fontId="3" fillId="3" borderId="89" xfId="0" applyNumberFormat="1" applyFont="1" applyFill="1" applyBorder="1" applyAlignment="1">
      <alignment horizontal="right"/>
    </xf>
    <xf numFmtId="167" fontId="3" fillId="0" borderId="90" xfId="0" applyNumberFormat="1" applyFont="1" applyFill="1" applyBorder="1" applyAlignment="1">
      <alignment horizontal="right"/>
    </xf>
    <xf numFmtId="4" fontId="3" fillId="3" borderId="90" xfId="0" applyNumberFormat="1" applyFont="1" applyFill="1" applyBorder="1" applyAlignment="1">
      <alignment horizontal="right"/>
    </xf>
    <xf numFmtId="167" fontId="3" fillId="3" borderId="90" xfId="0" applyNumberFormat="1" applyFont="1" applyFill="1" applyBorder="1" applyAlignment="1">
      <alignment horizontal="right"/>
    </xf>
    <xf numFmtId="166" fontId="2" fillId="3" borderId="90" xfId="2" applyNumberFormat="1" applyFont="1" applyFill="1" applyBorder="1" applyAlignment="1">
      <alignment horizontal="right"/>
    </xf>
    <xf numFmtId="166" fontId="2" fillId="3" borderId="91" xfId="2" applyNumberFormat="1" applyFont="1" applyFill="1" applyBorder="1" applyAlignment="1">
      <alignment horizontal="right"/>
    </xf>
    <xf numFmtId="167" fontId="3" fillId="3" borderId="27" xfId="0" applyNumberFormat="1" applyFont="1" applyFill="1" applyBorder="1" applyAlignment="1">
      <alignment horizontal="right"/>
    </xf>
    <xf numFmtId="167" fontId="3" fillId="0" borderId="28" xfId="0" applyNumberFormat="1" applyFont="1" applyFill="1" applyBorder="1" applyAlignment="1">
      <alignment horizontal="right"/>
    </xf>
    <xf numFmtId="4" fontId="3" fillId="3" borderId="28" xfId="0" applyNumberFormat="1" applyFont="1" applyFill="1" applyBorder="1" applyAlignment="1">
      <alignment horizontal="right"/>
    </xf>
    <xf numFmtId="167" fontId="3" fillId="3" borderId="28" xfId="0" applyNumberFormat="1" applyFont="1" applyFill="1" applyBorder="1" applyAlignment="1">
      <alignment horizontal="right"/>
    </xf>
    <xf numFmtId="166" fontId="2" fillId="3" borderId="28" xfId="2" applyNumberFormat="1" applyFont="1" applyFill="1" applyBorder="1" applyAlignment="1">
      <alignment horizontal="right"/>
    </xf>
    <xf numFmtId="166" fontId="2" fillId="3" borderId="95" xfId="2" applyNumberFormat="1" applyFont="1" applyFill="1" applyBorder="1" applyAlignment="1">
      <alignment horizontal="right"/>
    </xf>
    <xf numFmtId="167" fontId="3" fillId="3" borderId="23" xfId="0" applyNumberFormat="1" applyFont="1" applyFill="1" applyBorder="1" applyAlignment="1">
      <alignment horizontal="right"/>
    </xf>
    <xf numFmtId="167" fontId="3" fillId="0" borderId="24" xfId="0" applyNumberFormat="1" applyFont="1" applyFill="1" applyBorder="1" applyAlignment="1">
      <alignment horizontal="right"/>
    </xf>
    <xf numFmtId="4" fontId="3" fillId="3" borderId="24" xfId="0" applyNumberFormat="1" applyFont="1" applyFill="1" applyBorder="1" applyAlignment="1">
      <alignment horizontal="right"/>
    </xf>
    <xf numFmtId="167" fontId="3" fillId="3" borderId="24" xfId="0" applyNumberFormat="1" applyFont="1" applyFill="1" applyBorder="1" applyAlignment="1">
      <alignment horizontal="right"/>
    </xf>
    <xf numFmtId="166" fontId="2" fillId="3" borderId="24" xfId="2" applyNumberFormat="1" applyFont="1" applyFill="1" applyBorder="1" applyAlignment="1">
      <alignment horizontal="right"/>
    </xf>
    <xf numFmtId="166" fontId="2" fillId="3" borderId="26" xfId="2" applyNumberFormat="1" applyFont="1" applyFill="1" applyBorder="1" applyAlignment="1">
      <alignment horizontal="right"/>
    </xf>
    <xf numFmtId="167" fontId="3" fillId="3" borderId="30" xfId="0" applyNumberFormat="1" applyFont="1" applyFill="1" applyBorder="1" applyAlignment="1">
      <alignment horizontal="right"/>
    </xf>
    <xf numFmtId="167" fontId="3" fillId="0" borderId="31" xfId="0" applyNumberFormat="1" applyFont="1" applyFill="1" applyBorder="1" applyAlignment="1">
      <alignment horizontal="right"/>
    </xf>
    <xf numFmtId="4" fontId="3" fillId="3" borderId="31" xfId="0" applyNumberFormat="1" applyFont="1" applyFill="1" applyBorder="1" applyAlignment="1">
      <alignment horizontal="right"/>
    </xf>
    <xf numFmtId="167" fontId="3" fillId="3" borderId="31" xfId="0" applyNumberFormat="1" applyFont="1" applyFill="1" applyBorder="1" applyAlignment="1">
      <alignment horizontal="right"/>
    </xf>
    <xf numFmtId="166" fontId="2" fillId="3" borderId="31" xfId="2" applyNumberFormat="1" applyFont="1" applyFill="1" applyBorder="1" applyAlignment="1">
      <alignment horizontal="right"/>
    </xf>
    <xf numFmtId="166" fontId="2" fillId="3" borderId="33" xfId="2" applyNumberFormat="1" applyFont="1" applyFill="1" applyBorder="1" applyAlignment="1">
      <alignment horizontal="right"/>
    </xf>
    <xf numFmtId="167" fontId="3" fillId="3" borderId="17" xfId="0" applyNumberFormat="1" applyFont="1" applyFill="1" applyBorder="1" applyAlignment="1">
      <alignment horizontal="right"/>
    </xf>
    <xf numFmtId="167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/>
    </xf>
    <xf numFmtId="167" fontId="3" fillId="3" borderId="18" xfId="0" applyNumberFormat="1" applyFont="1" applyFill="1" applyBorder="1" applyAlignment="1">
      <alignment horizontal="right"/>
    </xf>
    <xf numFmtId="166" fontId="2" fillId="3" borderId="18" xfId="2" applyNumberFormat="1" applyFont="1" applyFill="1" applyBorder="1" applyAlignment="1">
      <alignment horizontal="right"/>
    </xf>
    <xf numFmtId="166" fontId="2" fillId="3" borderId="20" xfId="2" applyNumberFormat="1" applyFont="1" applyFill="1" applyBorder="1" applyAlignment="1">
      <alignment horizontal="right"/>
    </xf>
    <xf numFmtId="167" fontId="3" fillId="3" borderId="8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66" fontId="2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166" fontId="12" fillId="0" borderId="0" xfId="2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13" fillId="3" borderId="0" xfId="0" quotePrefix="1" applyFont="1" applyFill="1" applyAlignment="1">
      <alignment horizontal="left"/>
    </xf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3" fontId="2" fillId="2" borderId="113" xfId="0" quotePrefix="1" applyNumberFormat="1" applyFont="1" applyFill="1" applyBorder="1" applyAlignment="1">
      <alignment horizontal="center" wrapText="1"/>
    </xf>
    <xf numFmtId="3" fontId="2" fillId="2" borderId="114" xfId="0" quotePrefix="1" applyNumberFormat="1" applyFont="1" applyFill="1" applyBorder="1" applyAlignment="1">
      <alignment horizontal="center" wrapText="1"/>
    </xf>
    <xf numFmtId="3" fontId="2" fillId="2" borderId="115" xfId="0" quotePrefix="1" applyNumberFormat="1" applyFont="1" applyFill="1" applyBorder="1" applyAlignment="1">
      <alignment horizontal="center" wrapText="1"/>
    </xf>
    <xf numFmtId="3" fontId="2" fillId="2" borderId="75" xfId="0" quotePrefix="1" applyNumberFormat="1" applyFont="1" applyFill="1" applyBorder="1" applyAlignment="1">
      <alignment horizontal="center" wrapText="1"/>
    </xf>
    <xf numFmtId="3" fontId="13" fillId="2" borderId="116" xfId="0" quotePrefix="1" applyNumberFormat="1" applyFont="1" applyFill="1" applyBorder="1" applyAlignment="1">
      <alignment horizontal="center" wrapText="1"/>
    </xf>
    <xf numFmtId="0" fontId="17" fillId="0" borderId="0" xfId="0" applyFont="1" applyAlignment="1"/>
    <xf numFmtId="0" fontId="18" fillId="0" borderId="0" xfId="0" applyFont="1" applyAlignment="1"/>
    <xf numFmtId="0" fontId="2" fillId="2" borderId="77" xfId="0" applyFont="1" applyFill="1" applyBorder="1" applyAlignment="1">
      <alignment horizontal="centerContinuous" vertical="center"/>
    </xf>
    <xf numFmtId="0" fontId="2" fillId="2" borderId="78" xfId="0" applyFont="1" applyFill="1" applyBorder="1" applyAlignment="1">
      <alignment horizontal="centerContinuous" vertical="center"/>
    </xf>
    <xf numFmtId="0" fontId="2" fillId="2" borderId="117" xfId="0" applyFont="1" applyFill="1" applyBorder="1" applyAlignment="1">
      <alignment horizontal="centerContinuous" vertical="center"/>
    </xf>
    <xf numFmtId="0" fontId="19" fillId="2" borderId="118" xfId="0" applyFont="1" applyFill="1" applyBorder="1" applyAlignment="1">
      <alignment horizontal="centerContinuous" vertical="center"/>
    </xf>
    <xf numFmtId="0" fontId="4" fillId="0" borderId="0" xfId="0" applyFont="1" applyAlignment="1"/>
    <xf numFmtId="3" fontId="3" fillId="2" borderId="119" xfId="0" applyNumberFormat="1" applyFont="1" applyFill="1" applyBorder="1" applyAlignment="1">
      <alignment horizontal="left" indent="1"/>
    </xf>
    <xf numFmtId="167" fontId="3" fillId="3" borderId="120" xfId="0" applyNumberFormat="1" applyFont="1" applyFill="1" applyBorder="1" applyAlignment="1">
      <alignment horizontal="right"/>
    </xf>
    <xf numFmtId="167" fontId="3" fillId="3" borderId="121" xfId="0" applyNumberFormat="1" applyFont="1" applyFill="1" applyBorder="1" applyAlignment="1">
      <alignment horizontal="right"/>
    </xf>
    <xf numFmtId="167" fontId="3" fillId="3" borderId="122" xfId="0" applyNumberFormat="1" applyFont="1" applyFill="1" applyBorder="1" applyAlignment="1">
      <alignment horizontal="right"/>
    </xf>
    <xf numFmtId="167" fontId="3" fillId="3" borderId="123" xfId="0" applyNumberFormat="1" applyFont="1" applyFill="1" applyBorder="1" applyAlignment="1">
      <alignment horizontal="right"/>
    </xf>
    <xf numFmtId="3" fontId="4" fillId="0" borderId="121" xfId="0" applyNumberFormat="1" applyFont="1" applyBorder="1" applyAlignment="1">
      <alignment horizontal="right"/>
    </xf>
    <xf numFmtId="3" fontId="4" fillId="0" borderId="124" xfId="0" applyNumberFormat="1" applyFont="1" applyBorder="1" applyAlignment="1">
      <alignment horizontal="right"/>
    </xf>
    <xf numFmtId="3" fontId="3" fillId="2" borderId="11" xfId="0" applyNumberFormat="1" applyFont="1" applyFill="1" applyBorder="1" applyAlignment="1">
      <alignment horizontal="left" indent="1"/>
    </xf>
    <xf numFmtId="167" fontId="3" fillId="3" borderId="58" xfId="0" applyNumberFormat="1" applyFont="1" applyFill="1" applyBorder="1" applyAlignment="1">
      <alignment horizontal="right"/>
    </xf>
    <xf numFmtId="167" fontId="3" fillId="3" borderId="71" xfId="0" applyNumberFormat="1" applyFont="1" applyFill="1" applyBorder="1" applyAlignment="1">
      <alignment horizontal="right"/>
    </xf>
    <xf numFmtId="167" fontId="3" fillId="3" borderId="125" xfId="0" applyNumberFormat="1" applyFont="1" applyFill="1" applyBorder="1" applyAlignment="1">
      <alignment horizontal="right"/>
    </xf>
    <xf numFmtId="167" fontId="3" fillId="3" borderId="126" xfId="0" applyNumberFormat="1" applyFont="1" applyFill="1" applyBorder="1" applyAlignment="1">
      <alignment horizontal="right"/>
    </xf>
    <xf numFmtId="3" fontId="4" fillId="0" borderId="71" xfId="0" applyNumberFormat="1" applyFont="1" applyBorder="1" applyAlignment="1">
      <alignment horizontal="right"/>
    </xf>
    <xf numFmtId="3" fontId="4" fillId="0" borderId="73" xfId="0" applyNumberFormat="1" applyFont="1" applyBorder="1" applyAlignment="1">
      <alignment horizontal="right"/>
    </xf>
    <xf numFmtId="1" fontId="3" fillId="0" borderId="0" xfId="0" applyNumberFormat="1" applyFont="1" applyAlignment="1"/>
    <xf numFmtId="0" fontId="4" fillId="0" borderId="0" xfId="0" applyFont="1" applyFill="1" applyAlignment="1"/>
    <xf numFmtId="3" fontId="3" fillId="2" borderId="22" xfId="0" applyNumberFormat="1" applyFont="1" applyFill="1" applyBorder="1" applyAlignment="1">
      <alignment horizontal="left" indent="1"/>
    </xf>
    <xf numFmtId="167" fontId="3" fillId="3" borderId="127" xfId="0" applyNumberFormat="1" applyFont="1" applyFill="1" applyBorder="1" applyAlignment="1">
      <alignment horizontal="right"/>
    </xf>
    <xf numFmtId="167" fontId="3" fillId="3" borderId="128" xfId="0" applyNumberFormat="1" applyFont="1" applyFill="1" applyBorder="1" applyAlignment="1">
      <alignment horizontal="right"/>
    </xf>
    <xf numFmtId="167" fontId="3" fillId="3" borderId="129" xfId="0" applyNumberFormat="1" applyFont="1" applyFill="1" applyBorder="1" applyAlignment="1">
      <alignment horizontal="right"/>
    </xf>
    <xf numFmtId="167" fontId="3" fillId="3" borderId="130" xfId="0" applyNumberFormat="1" applyFont="1" applyFill="1" applyBorder="1" applyAlignment="1">
      <alignment horizontal="right"/>
    </xf>
    <xf numFmtId="167" fontId="4" fillId="3" borderId="97" xfId="0" applyNumberFormat="1" applyFont="1" applyFill="1" applyBorder="1" applyAlignment="1">
      <alignment horizontal="right"/>
    </xf>
    <xf numFmtId="3" fontId="3" fillId="2" borderId="131" xfId="0" applyNumberFormat="1" applyFont="1" applyFill="1" applyBorder="1" applyAlignment="1">
      <alignment horizontal="left" indent="1"/>
    </xf>
    <xf numFmtId="167" fontId="3" fillId="3" borderId="132" xfId="0" applyNumberFormat="1" applyFont="1" applyFill="1" applyBorder="1" applyAlignment="1">
      <alignment horizontal="right"/>
    </xf>
    <xf numFmtId="167" fontId="3" fillId="3" borderId="133" xfId="0" applyNumberFormat="1" applyFont="1" applyFill="1" applyBorder="1" applyAlignment="1">
      <alignment horizontal="right"/>
    </xf>
    <xf numFmtId="167" fontId="3" fillId="3" borderId="134" xfId="0" applyNumberFormat="1" applyFont="1" applyFill="1" applyBorder="1" applyAlignment="1">
      <alignment horizontal="right"/>
    </xf>
    <xf numFmtId="167" fontId="3" fillId="3" borderId="135" xfId="0" applyNumberFormat="1" applyFont="1" applyFill="1" applyBorder="1" applyAlignment="1">
      <alignment horizontal="right"/>
    </xf>
    <xf numFmtId="3" fontId="4" fillId="3" borderId="133" xfId="0" applyNumberFormat="1" applyFont="1" applyFill="1" applyBorder="1" applyAlignment="1">
      <alignment horizontal="right"/>
    </xf>
    <xf numFmtId="3" fontId="4" fillId="3" borderId="136" xfId="0" applyNumberFormat="1" applyFont="1" applyFill="1" applyBorder="1" applyAlignment="1">
      <alignment horizontal="right"/>
    </xf>
    <xf numFmtId="0" fontId="2" fillId="2" borderId="101" xfId="0" applyFont="1" applyFill="1" applyBorder="1" applyAlignment="1">
      <alignment horizontal="centerContinuous" vertical="center"/>
    </xf>
    <xf numFmtId="0" fontId="2" fillId="2" borderId="102" xfId="0" applyFont="1" applyFill="1" applyBorder="1" applyAlignment="1">
      <alignment horizontal="centerContinuous" vertical="center"/>
    </xf>
    <xf numFmtId="0" fontId="2" fillId="2" borderId="137" xfId="0" applyFont="1" applyFill="1" applyBorder="1" applyAlignment="1">
      <alignment horizontal="centerContinuous" vertical="center"/>
    </xf>
    <xf numFmtId="3" fontId="2" fillId="2" borderId="102" xfId="0" applyNumberFormat="1" applyFont="1" applyFill="1" applyBorder="1" applyAlignment="1">
      <alignment horizontal="centerContinuous" vertical="center"/>
    </xf>
    <xf numFmtId="3" fontId="19" fillId="2" borderId="138" xfId="0" applyNumberFormat="1" applyFont="1" applyFill="1" applyBorder="1" applyAlignment="1">
      <alignment horizontal="centerContinuous" vertical="center"/>
    </xf>
    <xf numFmtId="3" fontId="4" fillId="0" borderId="135" xfId="0" applyNumberFormat="1" applyFont="1" applyFill="1" applyBorder="1" applyAlignment="1">
      <alignment horizontal="right"/>
    </xf>
    <xf numFmtId="3" fontId="4" fillId="0" borderId="136" xfId="0" applyNumberFormat="1" applyFont="1" applyFill="1" applyBorder="1" applyAlignment="1">
      <alignment horizontal="right"/>
    </xf>
    <xf numFmtId="0" fontId="19" fillId="2" borderId="138" xfId="0" applyFont="1" applyFill="1" applyBorder="1" applyAlignment="1">
      <alignment horizontal="centerContinuous" vertical="center"/>
    </xf>
    <xf numFmtId="169" fontId="3" fillId="3" borderId="120" xfId="0" applyNumberFormat="1" applyFont="1" applyFill="1" applyBorder="1" applyAlignment="1">
      <alignment horizontal="right"/>
    </xf>
    <xf numFmtId="169" fontId="3" fillId="3" borderId="121" xfId="0" applyNumberFormat="1" applyFont="1" applyFill="1" applyBorder="1" applyAlignment="1">
      <alignment horizontal="right"/>
    </xf>
    <xf numFmtId="169" fontId="3" fillId="3" borderId="122" xfId="0" applyNumberFormat="1" applyFont="1" applyFill="1" applyBorder="1" applyAlignment="1">
      <alignment horizontal="right"/>
    </xf>
    <xf numFmtId="2" fontId="3" fillId="3" borderId="123" xfId="0" applyNumberFormat="1" applyFont="1" applyFill="1" applyBorder="1" applyAlignment="1">
      <alignment horizontal="right"/>
    </xf>
    <xf numFmtId="2" fontId="4" fillId="0" borderId="121" xfId="0" applyNumberFormat="1" applyFont="1" applyBorder="1" applyAlignment="1">
      <alignment horizontal="right"/>
    </xf>
    <xf numFmtId="2" fontId="4" fillId="0" borderId="124" xfId="0" applyNumberFormat="1" applyFont="1" applyBorder="1" applyAlignment="1">
      <alignment horizontal="right"/>
    </xf>
    <xf numFmtId="169" fontId="3" fillId="3" borderId="58" xfId="0" applyNumberFormat="1" applyFont="1" applyFill="1" applyBorder="1" applyAlignment="1">
      <alignment horizontal="right"/>
    </xf>
    <xf numFmtId="169" fontId="3" fillId="3" borderId="71" xfId="0" applyNumberFormat="1" applyFont="1" applyFill="1" applyBorder="1" applyAlignment="1">
      <alignment horizontal="right"/>
    </xf>
    <xf numFmtId="169" fontId="3" fillId="3" borderId="125" xfId="0" applyNumberFormat="1" applyFont="1" applyFill="1" applyBorder="1" applyAlignment="1">
      <alignment horizontal="right"/>
    </xf>
    <xf numFmtId="2" fontId="3" fillId="3" borderId="126" xfId="0" applyNumberFormat="1" applyFont="1" applyFill="1" applyBorder="1" applyAlignment="1">
      <alignment horizontal="right"/>
    </xf>
    <xf numFmtId="2" fontId="4" fillId="0" borderId="71" xfId="0" applyNumberFormat="1" applyFont="1" applyBorder="1" applyAlignment="1">
      <alignment horizontal="right"/>
    </xf>
    <xf numFmtId="2" fontId="4" fillId="0" borderId="73" xfId="0" applyNumberFormat="1" applyFont="1" applyBorder="1" applyAlignment="1">
      <alignment horizontal="right"/>
    </xf>
    <xf numFmtId="169" fontId="3" fillId="3" borderId="127" xfId="0" applyNumberFormat="1" applyFont="1" applyFill="1" applyBorder="1" applyAlignment="1">
      <alignment horizontal="right"/>
    </xf>
    <xf numFmtId="169" fontId="3" fillId="3" borderId="128" xfId="0" applyNumberFormat="1" applyFont="1" applyFill="1" applyBorder="1" applyAlignment="1">
      <alignment horizontal="right"/>
    </xf>
    <xf numFmtId="169" fontId="3" fillId="3" borderId="129" xfId="0" applyNumberFormat="1" applyFont="1" applyFill="1" applyBorder="1" applyAlignment="1">
      <alignment horizontal="right"/>
    </xf>
    <xf numFmtId="2" fontId="3" fillId="3" borderId="130" xfId="0" applyNumberFormat="1" applyFont="1" applyFill="1" applyBorder="1" applyAlignment="1">
      <alignment horizontal="right"/>
    </xf>
    <xf numFmtId="2" fontId="3" fillId="3" borderId="128" xfId="0" applyNumberFormat="1" applyFont="1" applyFill="1" applyBorder="1" applyAlignment="1">
      <alignment horizontal="right"/>
    </xf>
    <xf numFmtId="2" fontId="4" fillId="3" borderId="97" xfId="0" applyNumberFormat="1" applyFont="1" applyFill="1" applyBorder="1" applyAlignment="1">
      <alignment horizontal="right"/>
    </xf>
    <xf numFmtId="169" fontId="3" fillId="3" borderId="132" xfId="0" applyNumberFormat="1" applyFont="1" applyFill="1" applyBorder="1" applyAlignment="1">
      <alignment horizontal="right"/>
    </xf>
    <xf numFmtId="169" fontId="3" fillId="3" borderId="133" xfId="0" applyNumberFormat="1" applyFont="1" applyFill="1" applyBorder="1" applyAlignment="1">
      <alignment horizontal="right"/>
    </xf>
    <xf numFmtId="169" fontId="3" fillId="3" borderId="134" xfId="0" applyNumberFormat="1" applyFont="1" applyFill="1" applyBorder="1" applyAlignment="1">
      <alignment horizontal="right"/>
    </xf>
    <xf numFmtId="2" fontId="3" fillId="3" borderId="132" xfId="0" applyNumberFormat="1" applyFont="1" applyFill="1" applyBorder="1" applyAlignment="1">
      <alignment horizontal="right"/>
    </xf>
    <xf numFmtId="2" fontId="4" fillId="0" borderId="135" xfId="0" applyNumberFormat="1" applyFont="1" applyFill="1" applyBorder="1" applyAlignment="1">
      <alignment horizontal="right"/>
    </xf>
    <xf numFmtId="2" fontId="4" fillId="0" borderId="136" xfId="0" applyNumberFormat="1" applyFont="1" applyFill="1" applyBorder="1" applyAlignment="1">
      <alignment horizontal="right"/>
    </xf>
    <xf numFmtId="49" fontId="3" fillId="3" borderId="120" xfId="0" applyNumberFormat="1" applyFont="1" applyFill="1" applyBorder="1" applyAlignment="1">
      <alignment horizontal="right"/>
    </xf>
    <xf numFmtId="3" fontId="3" fillId="3" borderId="121" xfId="0" applyNumberFormat="1" applyFont="1" applyFill="1" applyBorder="1" applyAlignment="1">
      <alignment horizontal="right"/>
    </xf>
    <xf numFmtId="3" fontId="3" fillId="3" borderId="120" xfId="0" applyNumberFormat="1" applyFont="1" applyFill="1" applyBorder="1" applyAlignment="1">
      <alignment horizontal="right"/>
    </xf>
    <xf numFmtId="3" fontId="3" fillId="3" borderId="122" xfId="0" applyNumberFormat="1" applyFont="1" applyFill="1" applyBorder="1" applyAlignment="1">
      <alignment horizontal="right"/>
    </xf>
    <xf numFmtId="49" fontId="3" fillId="3" borderId="58" xfId="0" applyNumberFormat="1" applyFont="1" applyFill="1" applyBorder="1" applyAlignment="1">
      <alignment horizontal="right"/>
    </xf>
    <xf numFmtId="3" fontId="3" fillId="3" borderId="71" xfId="0" applyNumberFormat="1" applyFont="1" applyFill="1" applyBorder="1" applyAlignment="1">
      <alignment horizontal="right"/>
    </xf>
    <xf numFmtId="3" fontId="3" fillId="3" borderId="125" xfId="0" applyNumberFormat="1" applyFont="1" applyFill="1" applyBorder="1" applyAlignment="1">
      <alignment horizontal="right"/>
    </xf>
    <xf numFmtId="49" fontId="3" fillId="3" borderId="127" xfId="0" applyNumberFormat="1" applyFont="1" applyFill="1" applyBorder="1" applyAlignment="1">
      <alignment horizontal="right"/>
    </xf>
    <xf numFmtId="49" fontId="3" fillId="3" borderId="132" xfId="0" applyNumberFormat="1" applyFont="1" applyFill="1" applyBorder="1" applyAlignment="1">
      <alignment horizontal="right"/>
    </xf>
    <xf numFmtId="3" fontId="4" fillId="3" borderId="135" xfId="0" applyNumberFormat="1" applyFont="1" applyFill="1" applyBorder="1" applyAlignment="1">
      <alignment horizontal="right"/>
    </xf>
    <xf numFmtId="9" fontId="3" fillId="2" borderId="119" xfId="2" applyNumberFormat="1" applyFont="1" applyFill="1" applyBorder="1" applyAlignment="1">
      <alignment horizontal="left" indent="1"/>
    </xf>
    <xf numFmtId="166" fontId="3" fillId="3" borderId="120" xfId="2" applyNumberFormat="1" applyFont="1" applyFill="1" applyBorder="1" applyAlignment="1">
      <alignment horizontal="right"/>
    </xf>
    <xf numFmtId="166" fontId="3" fillId="3" borderId="121" xfId="2" applyNumberFormat="1" applyFont="1" applyFill="1" applyBorder="1" applyAlignment="1">
      <alignment horizontal="right"/>
    </xf>
    <xf numFmtId="166" fontId="3" fillId="3" borderId="122" xfId="2" applyNumberFormat="1" applyFont="1" applyFill="1" applyBorder="1" applyAlignment="1">
      <alignment horizontal="right"/>
    </xf>
    <xf numFmtId="166" fontId="3" fillId="3" borderId="123" xfId="0" applyNumberFormat="1" applyFont="1" applyFill="1" applyBorder="1" applyAlignment="1">
      <alignment horizontal="right"/>
    </xf>
    <xf numFmtId="166" fontId="4" fillId="0" borderId="121" xfId="0" applyNumberFormat="1" applyFont="1" applyBorder="1" applyAlignment="1">
      <alignment horizontal="right"/>
    </xf>
    <xf numFmtId="166" fontId="4" fillId="0" borderId="124" xfId="0" applyNumberFormat="1" applyFont="1" applyBorder="1" applyAlignment="1">
      <alignment horizontal="right"/>
    </xf>
    <xf numFmtId="9" fontId="3" fillId="2" borderId="11" xfId="2" applyNumberFormat="1" applyFont="1" applyFill="1" applyBorder="1" applyAlignment="1">
      <alignment horizontal="left" indent="1"/>
    </xf>
    <xf numFmtId="166" fontId="3" fillId="3" borderId="58" xfId="2" applyNumberFormat="1" applyFont="1" applyFill="1" applyBorder="1" applyAlignment="1">
      <alignment horizontal="right"/>
    </xf>
    <xf numFmtId="166" fontId="3" fillId="3" borderId="71" xfId="2" applyNumberFormat="1" applyFont="1" applyFill="1" applyBorder="1" applyAlignment="1">
      <alignment horizontal="right"/>
    </xf>
    <xf numFmtId="166" fontId="3" fillId="3" borderId="125" xfId="2" applyNumberFormat="1" applyFont="1" applyFill="1" applyBorder="1" applyAlignment="1">
      <alignment horizontal="right"/>
    </xf>
    <xf numFmtId="166" fontId="3" fillId="3" borderId="126" xfId="0" applyNumberFormat="1" applyFont="1" applyFill="1" applyBorder="1" applyAlignment="1">
      <alignment horizontal="right"/>
    </xf>
    <xf numFmtId="166" fontId="4" fillId="0" borderId="71" xfId="0" applyNumberFormat="1" applyFont="1" applyBorder="1" applyAlignment="1">
      <alignment horizontal="right"/>
    </xf>
    <xf numFmtId="166" fontId="4" fillId="0" borderId="73" xfId="0" applyNumberFormat="1" applyFont="1" applyBorder="1" applyAlignment="1">
      <alignment horizontal="right"/>
    </xf>
    <xf numFmtId="166" fontId="3" fillId="3" borderId="127" xfId="2" applyNumberFormat="1" applyFont="1" applyFill="1" applyBorder="1" applyAlignment="1">
      <alignment horizontal="right"/>
    </xf>
    <xf numFmtId="166" fontId="3" fillId="3" borderId="128" xfId="2" applyNumberFormat="1" applyFont="1" applyFill="1" applyBorder="1" applyAlignment="1">
      <alignment horizontal="right"/>
    </xf>
    <xf numFmtId="166" fontId="3" fillId="3" borderId="129" xfId="2" applyNumberFormat="1" applyFont="1" applyFill="1" applyBorder="1" applyAlignment="1">
      <alignment horizontal="right"/>
    </xf>
    <xf numFmtId="166" fontId="3" fillId="3" borderId="130" xfId="0" applyNumberFormat="1" applyFont="1" applyFill="1" applyBorder="1" applyAlignment="1">
      <alignment horizontal="right"/>
    </xf>
    <xf numFmtId="166" fontId="3" fillId="3" borderId="128" xfId="0" applyNumberFormat="1" applyFont="1" applyFill="1" applyBorder="1" applyAlignment="1">
      <alignment horizontal="right"/>
    </xf>
    <xf numFmtId="166" fontId="4" fillId="3" borderId="97" xfId="0" applyNumberFormat="1" applyFont="1" applyFill="1" applyBorder="1" applyAlignment="1">
      <alignment horizontal="right"/>
    </xf>
    <xf numFmtId="166" fontId="3" fillId="3" borderId="132" xfId="2" applyNumberFormat="1" applyFont="1" applyFill="1" applyBorder="1" applyAlignment="1">
      <alignment horizontal="right"/>
    </xf>
    <xf numFmtId="166" fontId="3" fillId="3" borderId="133" xfId="2" applyNumberFormat="1" applyFont="1" applyFill="1" applyBorder="1" applyAlignment="1">
      <alignment horizontal="right"/>
    </xf>
    <xf numFmtId="166" fontId="3" fillId="3" borderId="134" xfId="2" applyNumberFormat="1" applyFont="1" applyFill="1" applyBorder="1" applyAlignment="1">
      <alignment horizontal="right"/>
    </xf>
    <xf numFmtId="166" fontId="4" fillId="3" borderId="135" xfId="2" applyNumberFormat="1" applyFont="1" applyFill="1" applyBorder="1" applyAlignment="1">
      <alignment horizontal="right"/>
    </xf>
    <xf numFmtId="166" fontId="4" fillId="3" borderId="136" xfId="2" applyNumberFormat="1" applyFont="1" applyFill="1" applyBorder="1" applyAlignment="1">
      <alignment horizontal="right"/>
    </xf>
    <xf numFmtId="166" fontId="4" fillId="3" borderId="127" xfId="2" applyNumberFormat="1" applyFont="1" applyFill="1" applyBorder="1" applyAlignment="1">
      <alignment horizontal="right"/>
    </xf>
    <xf numFmtId="166" fontId="4" fillId="3" borderId="129" xfId="2" applyNumberFormat="1" applyFont="1" applyFill="1" applyBorder="1" applyAlignment="1">
      <alignment horizontal="right"/>
    </xf>
    <xf numFmtId="0" fontId="13" fillId="2" borderId="102" xfId="0" applyFont="1" applyFill="1" applyBorder="1" applyAlignment="1">
      <alignment horizontal="centerContinuous" vertical="center"/>
    </xf>
    <xf numFmtId="0" fontId="13" fillId="2" borderId="137" xfId="0" applyFont="1" applyFill="1" applyBorder="1" applyAlignment="1">
      <alignment horizontal="centerContinuous" vertical="center"/>
    </xf>
    <xf numFmtId="3" fontId="3" fillId="2" borderId="139" xfId="0" applyNumberFormat="1" applyFont="1" applyFill="1" applyBorder="1" applyAlignment="1">
      <alignment horizontal="left" indent="1"/>
    </xf>
    <xf numFmtId="166" fontId="4" fillId="3" borderId="143" xfId="2" applyNumberFormat="1" applyFont="1" applyFill="1" applyBorder="1" applyAlignment="1">
      <alignment horizontal="right"/>
    </xf>
    <xf numFmtId="166" fontId="4" fillId="3" borderId="144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9" fontId="3" fillId="0" borderId="0" xfId="2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3" fontId="12" fillId="0" borderId="0" xfId="0" applyNumberFormat="1" applyFont="1" applyFill="1" applyBorder="1" applyAlignment="1">
      <alignment horizontal="centerContinuous" vertical="center" wrapText="1"/>
    </xf>
    <xf numFmtId="3" fontId="12" fillId="0" borderId="0" xfId="0" applyNumberFormat="1" applyFont="1" applyFill="1" applyBorder="1" applyAlignment="1">
      <alignment horizontal="center"/>
    </xf>
    <xf numFmtId="43" fontId="5" fillId="0" borderId="0" xfId="1" applyNumberFormat="1" applyFont="1" applyFill="1" applyBorder="1" applyAlignment="1"/>
    <xf numFmtId="3" fontId="2" fillId="2" borderId="48" xfId="0" applyNumberFormat="1" applyFont="1" applyFill="1" applyBorder="1" applyAlignment="1">
      <alignment horizontal="centerContinuous" vertical="center" wrapText="1"/>
    </xf>
    <xf numFmtId="3" fontId="2" fillId="2" borderId="146" xfId="0" applyNumberFormat="1" applyFont="1" applyFill="1" applyBorder="1" applyAlignment="1">
      <alignment horizontal="center" vertical="center" wrapText="1"/>
    </xf>
    <xf numFmtId="3" fontId="2" fillId="2" borderId="147" xfId="0" applyNumberFormat="1" applyFont="1" applyFill="1" applyBorder="1" applyAlignment="1">
      <alignment horizontal="center" vertical="center" wrapText="1"/>
    </xf>
    <xf numFmtId="3" fontId="2" fillId="2" borderId="148" xfId="0" applyNumberFormat="1" applyFont="1" applyFill="1" applyBorder="1" applyAlignment="1">
      <alignment horizontal="center" vertical="center" wrapText="1"/>
    </xf>
    <xf numFmtId="3" fontId="2" fillId="2" borderId="149" xfId="0" applyNumberFormat="1" applyFont="1" applyFill="1" applyBorder="1" applyAlignment="1">
      <alignment horizontal="center" vertical="center" wrapText="1"/>
    </xf>
    <xf numFmtId="3" fontId="2" fillId="2" borderId="150" xfId="0" applyNumberFormat="1" applyFont="1" applyFill="1" applyBorder="1" applyAlignment="1">
      <alignment horizontal="center" vertical="center" wrapText="1"/>
    </xf>
    <xf numFmtId="3" fontId="2" fillId="2" borderId="151" xfId="0" applyNumberFormat="1" applyFont="1" applyFill="1" applyBorder="1" applyAlignment="1">
      <alignment horizontal="centerContinuous" vertical="center"/>
    </xf>
    <xf numFmtId="3" fontId="2" fillId="2" borderId="152" xfId="0" applyNumberFormat="1" applyFont="1" applyFill="1" applyBorder="1" applyAlignment="1">
      <alignment horizontal="centerContinuous" vertical="center"/>
    </xf>
    <xf numFmtId="3" fontId="2" fillId="2" borderId="153" xfId="0" applyNumberFormat="1" applyFont="1" applyFill="1" applyBorder="1" applyAlignment="1">
      <alignment horizontal="centerContinuous" vertical="center"/>
    </xf>
    <xf numFmtId="3" fontId="2" fillId="2" borderId="154" xfId="0" applyNumberFormat="1" applyFont="1" applyFill="1" applyBorder="1" applyAlignment="1">
      <alignment horizontal="centerContinuous" vertical="center"/>
    </xf>
    <xf numFmtId="3" fontId="2" fillId="2" borderId="19" xfId="0" applyNumberFormat="1" applyFont="1" applyFill="1" applyBorder="1" applyAlignment="1">
      <alignment horizontal="centerContinuous" vertical="center"/>
    </xf>
    <xf numFmtId="3" fontId="2" fillId="2" borderId="155" xfId="0" applyNumberFormat="1" applyFont="1" applyFill="1" applyBorder="1" applyAlignment="1">
      <alignment horizontal="centerContinuous" vertical="center"/>
    </xf>
    <xf numFmtId="3" fontId="2" fillId="2" borderId="67" xfId="0" applyNumberFormat="1" applyFont="1" applyFill="1" applyBorder="1" applyAlignment="1">
      <alignment horizontal="center"/>
    </xf>
    <xf numFmtId="166" fontId="3" fillId="3" borderId="150" xfId="2" applyNumberFormat="1" applyFont="1" applyFill="1" applyBorder="1" applyAlignment="1">
      <alignment horizontal="right"/>
    </xf>
    <xf numFmtId="3" fontId="2" fillId="2" borderId="156" xfId="0" applyNumberFormat="1" applyFont="1" applyFill="1" applyBorder="1" applyAlignment="1">
      <alignment horizontal="center"/>
    </xf>
    <xf numFmtId="166" fontId="3" fillId="3" borderId="73" xfId="2" applyNumberFormat="1" applyFont="1" applyFill="1" applyBorder="1" applyAlignment="1">
      <alignment horizontal="right"/>
    </xf>
    <xf numFmtId="43" fontId="5" fillId="0" borderId="0" xfId="1" applyFont="1" applyFill="1" applyBorder="1"/>
    <xf numFmtId="3" fontId="2" fillId="2" borderId="158" xfId="0" applyNumberFormat="1" applyFont="1" applyFill="1" applyBorder="1" applyAlignment="1">
      <alignment horizontal="center"/>
    </xf>
    <xf numFmtId="3" fontId="2" fillId="2" borderId="162" xfId="0" applyNumberFormat="1" applyFont="1" applyFill="1" applyBorder="1" applyAlignment="1">
      <alignment horizontal="center"/>
    </xf>
    <xf numFmtId="43" fontId="2" fillId="2" borderId="140" xfId="1" applyFont="1" applyFill="1" applyBorder="1" applyAlignment="1">
      <alignment horizontal="right"/>
    </xf>
    <xf numFmtId="43" fontId="2" fillId="2" borderId="144" xfId="1" applyFont="1" applyFill="1" applyBorder="1" applyAlignment="1">
      <alignment horizontal="right"/>
    </xf>
    <xf numFmtId="0" fontId="3" fillId="0" borderId="166" xfId="0" applyFont="1" applyFill="1" applyBorder="1"/>
    <xf numFmtId="0" fontId="3" fillId="0" borderId="166" xfId="0" applyFont="1" applyBorder="1"/>
    <xf numFmtId="3" fontId="2" fillId="0" borderId="0" xfId="0" applyNumberFormat="1" applyFont="1" applyFill="1" applyBorder="1" applyAlignment="1">
      <alignment horizontal="center" wrapText="1"/>
    </xf>
    <xf numFmtId="3" fontId="12" fillId="0" borderId="0" xfId="0" applyNumberFormat="1" applyFont="1" applyFill="1" applyBorder="1" applyAlignment="1">
      <alignment horizontal="centerContinuous" vertical="center"/>
    </xf>
    <xf numFmtId="0" fontId="18" fillId="0" borderId="0" xfId="0" applyFont="1"/>
    <xf numFmtId="166" fontId="18" fillId="0" borderId="0" xfId="0" applyNumberFormat="1" applyFont="1"/>
    <xf numFmtId="0" fontId="4" fillId="0" borderId="0" xfId="0" applyFont="1"/>
    <xf numFmtId="0" fontId="4" fillId="0" borderId="0" xfId="0" applyNumberFormat="1" applyFont="1"/>
    <xf numFmtId="166" fontId="4" fillId="0" borderId="0" xfId="2" applyNumberFormat="1" applyFont="1"/>
    <xf numFmtId="10" fontId="4" fillId="0" borderId="0" xfId="0" applyNumberFormat="1" applyFont="1"/>
    <xf numFmtId="2" fontId="4" fillId="0" borderId="0" xfId="0" applyNumberFormat="1" applyFont="1"/>
    <xf numFmtId="0" fontId="20" fillId="0" borderId="0" xfId="0" applyFont="1" applyFill="1" applyBorder="1"/>
    <xf numFmtId="0" fontId="20" fillId="0" borderId="0" xfId="0" applyFont="1"/>
    <xf numFmtId="166" fontId="20" fillId="0" borderId="0" xfId="0" applyNumberFormat="1" applyFont="1" applyFill="1" applyBorder="1"/>
    <xf numFmtId="0" fontId="2" fillId="3" borderId="0" xfId="0" quotePrefix="1" applyFont="1" applyFill="1" applyAlignment="1">
      <alignment horizontal="left"/>
    </xf>
    <xf numFmtId="166" fontId="2" fillId="3" borderId="0" xfId="2" applyNumberFormat="1" applyFont="1" applyFill="1"/>
    <xf numFmtId="0" fontId="21" fillId="0" borderId="0" xfId="0" applyFont="1" applyFill="1" applyBorder="1"/>
    <xf numFmtId="0" fontId="21" fillId="0" borderId="0" xfId="0" applyFont="1"/>
    <xf numFmtId="3" fontId="2" fillId="2" borderId="2" xfId="0" applyNumberFormat="1" applyFont="1" applyFill="1" applyBorder="1" applyAlignment="1">
      <alignment horizontal="center" vertical="center"/>
    </xf>
    <xf numFmtId="3" fontId="2" fillId="2" borderId="115" xfId="0" quotePrefix="1" applyNumberFormat="1" applyFont="1" applyFill="1" applyBorder="1" applyAlignment="1">
      <alignment horizontal="center" vertical="center" wrapText="1"/>
    </xf>
    <xf numFmtId="3" fontId="2" fillId="2" borderId="113" xfId="0" quotePrefix="1" applyNumberFormat="1" applyFont="1" applyFill="1" applyBorder="1" applyAlignment="1">
      <alignment horizontal="center" vertical="center" wrapText="1"/>
    </xf>
    <xf numFmtId="3" fontId="2" fillId="2" borderId="114" xfId="0" quotePrefix="1" applyNumberFormat="1" applyFont="1" applyFill="1" applyBorder="1" applyAlignment="1">
      <alignment horizontal="center" vertical="center" wrapText="1"/>
    </xf>
    <xf numFmtId="3" fontId="22" fillId="0" borderId="0" xfId="0" quotePrefix="1" applyNumberFormat="1" applyFont="1" applyFill="1" applyBorder="1" applyAlignment="1">
      <alignment horizontal="center" wrapText="1"/>
    </xf>
    <xf numFmtId="3" fontId="2" fillId="2" borderId="44" xfId="0" applyNumberFormat="1" applyFont="1" applyFill="1" applyBorder="1" applyAlignment="1">
      <alignment horizontal="center"/>
    </xf>
    <xf numFmtId="166" fontId="3" fillId="0" borderId="167" xfId="2" applyNumberFormat="1" applyFont="1" applyFill="1" applyBorder="1" applyAlignment="1">
      <alignment horizontal="right"/>
    </xf>
    <xf numFmtId="166" fontId="3" fillId="0" borderId="147" xfId="2" applyNumberFormat="1" applyFont="1" applyFill="1" applyBorder="1" applyAlignment="1">
      <alignment horizontal="right"/>
    </xf>
    <xf numFmtId="166" fontId="3" fillId="0" borderId="168" xfId="2" applyNumberFormat="1" applyFont="1" applyFill="1" applyBorder="1" applyAlignment="1">
      <alignment horizontal="right"/>
    </xf>
    <xf numFmtId="166" fontId="3" fillId="3" borderId="168" xfId="2" applyNumberFormat="1" applyFont="1" applyFill="1" applyBorder="1" applyAlignment="1">
      <alignment horizontal="right"/>
    </xf>
    <xf numFmtId="166" fontId="21" fillId="0" borderId="0" xfId="0" applyNumberFormat="1" applyFont="1" applyFill="1" applyBorder="1"/>
    <xf numFmtId="3" fontId="2" fillId="2" borderId="12" xfId="0" applyNumberFormat="1" applyFont="1" applyFill="1" applyBorder="1" applyAlignment="1">
      <alignment horizontal="center"/>
    </xf>
    <xf numFmtId="166" fontId="3" fillId="0" borderId="125" xfId="2" applyNumberFormat="1" applyFont="1" applyFill="1" applyBorder="1" applyAlignment="1">
      <alignment horizontal="right"/>
    </xf>
    <xf numFmtId="166" fontId="3" fillId="0" borderId="58" xfId="2" applyNumberFormat="1" applyFont="1" applyFill="1" applyBorder="1" applyAlignment="1">
      <alignment horizontal="right"/>
    </xf>
    <xf numFmtId="166" fontId="3" fillId="0" borderId="71" xfId="2" applyNumberFormat="1" applyFont="1" applyFill="1" applyBorder="1" applyAlignment="1">
      <alignment horizontal="right"/>
    </xf>
    <xf numFmtId="0" fontId="21" fillId="0" borderId="0" xfId="0" applyFont="1" applyFill="1"/>
    <xf numFmtId="10" fontId="21" fillId="0" borderId="0" xfId="0" applyNumberFormat="1" applyFont="1" applyFill="1" applyBorder="1"/>
    <xf numFmtId="0" fontId="22" fillId="0" borderId="0" xfId="0" applyFont="1" applyFill="1" applyBorder="1"/>
    <xf numFmtId="0" fontId="22" fillId="0" borderId="0" xfId="0" quotePrefix="1" applyFont="1" applyFill="1" applyBorder="1" applyAlignment="1">
      <alignment horizontal="left"/>
    </xf>
    <xf numFmtId="3" fontId="2" fillId="2" borderId="23" xfId="0" applyNumberFormat="1" applyFont="1" applyFill="1" applyBorder="1" applyAlignment="1">
      <alignment horizontal="center"/>
    </xf>
    <xf numFmtId="166" fontId="3" fillId="0" borderId="129" xfId="2" applyNumberFormat="1" applyFont="1" applyFill="1" applyBorder="1" applyAlignment="1">
      <alignment horizontal="right"/>
    </xf>
    <xf numFmtId="166" fontId="3" fillId="0" borderId="127" xfId="2" applyNumberFormat="1" applyFont="1" applyFill="1" applyBorder="1" applyAlignment="1">
      <alignment horizontal="right"/>
    </xf>
    <xf numFmtId="166" fontId="3" fillId="0" borderId="128" xfId="2" applyNumberFormat="1" applyFont="1" applyFill="1" applyBorder="1" applyAlignment="1">
      <alignment horizontal="right"/>
    </xf>
    <xf numFmtId="3" fontId="2" fillId="2" borderId="169" xfId="0" applyNumberFormat="1" applyFont="1" applyFill="1" applyBorder="1" applyAlignment="1">
      <alignment horizontal="center"/>
    </xf>
    <xf numFmtId="2" fontId="2" fillId="2" borderId="142" xfId="2" applyNumberFormat="1" applyFont="1" applyFill="1" applyBorder="1" applyAlignment="1">
      <alignment horizontal="right"/>
    </xf>
    <xf numFmtId="43" fontId="2" fillId="2" borderId="141" xfId="1" applyFont="1" applyFill="1" applyBorder="1" applyAlignment="1">
      <alignment horizontal="right"/>
    </xf>
    <xf numFmtId="166" fontId="3" fillId="0" borderId="0" xfId="0" applyNumberFormat="1" applyFont="1" applyFill="1" applyBorder="1"/>
    <xf numFmtId="0" fontId="2" fillId="0" borderId="0" xfId="0" applyFont="1"/>
    <xf numFmtId="0" fontId="3" fillId="3" borderId="0" xfId="0" applyFont="1" applyFill="1"/>
    <xf numFmtId="166" fontId="3" fillId="3" borderId="0" xfId="2" applyNumberFormat="1" applyFont="1" applyFill="1"/>
    <xf numFmtId="0" fontId="2" fillId="3" borderId="0" xfId="0" applyFont="1" applyFill="1"/>
    <xf numFmtId="3" fontId="2" fillId="2" borderId="170" xfId="0" applyNumberFormat="1" applyFont="1" applyFill="1" applyBorder="1" applyAlignment="1">
      <alignment horizontal="center" vertical="center" wrapText="1"/>
    </xf>
    <xf numFmtId="3" fontId="2" fillId="2" borderId="113" xfId="0" applyNumberFormat="1" applyFont="1" applyFill="1" applyBorder="1" applyAlignment="1">
      <alignment horizontal="center" vertical="center" wrapText="1"/>
    </xf>
    <xf numFmtId="166" fontId="2" fillId="2" borderId="113" xfId="2" applyNumberFormat="1" applyFont="1" applyFill="1" applyBorder="1" applyAlignment="1">
      <alignment horizontal="center" vertical="center" wrapText="1"/>
    </xf>
    <xf numFmtId="3" fontId="2" fillId="2" borderId="76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9" fontId="21" fillId="0" borderId="0" xfId="2" applyFont="1" applyFill="1" applyBorder="1" applyAlignment="1">
      <alignment vertical="center"/>
    </xf>
    <xf numFmtId="166" fontId="2" fillId="2" borderId="102" xfId="0" applyNumberFormat="1" applyFont="1" applyFill="1" applyBorder="1" applyAlignment="1">
      <alignment horizontal="centerContinuous" vertical="center"/>
    </xf>
    <xf numFmtId="0" fontId="2" fillId="2" borderId="103" xfId="0" applyFont="1" applyFill="1" applyBorder="1" applyAlignment="1">
      <alignment horizontal="centerContinuous" vertical="center"/>
    </xf>
    <xf numFmtId="3" fontId="3" fillId="3" borderId="171" xfId="0" applyNumberFormat="1" applyFont="1" applyFill="1" applyBorder="1" applyAlignment="1">
      <alignment horizontal="right"/>
    </xf>
    <xf numFmtId="4" fontId="3" fillId="3" borderId="120" xfId="0" applyNumberFormat="1" applyFont="1" applyFill="1" applyBorder="1" applyAlignment="1">
      <alignment horizontal="right"/>
    </xf>
    <xf numFmtId="166" fontId="3" fillId="3" borderId="121" xfId="0" applyNumberFormat="1" applyFont="1" applyFill="1" applyBorder="1" applyAlignment="1">
      <alignment horizontal="right"/>
    </xf>
    <xf numFmtId="166" fontId="3" fillId="3" borderId="124" xfId="2" applyNumberFormat="1" applyFont="1" applyFill="1" applyBorder="1" applyAlignment="1">
      <alignment horizontal="right"/>
    </xf>
    <xf numFmtId="3" fontId="3" fillId="2" borderId="29" xfId="0" applyNumberFormat="1" applyFont="1" applyFill="1" applyBorder="1" applyAlignment="1">
      <alignment horizontal="left" indent="1"/>
    </xf>
    <xf numFmtId="3" fontId="3" fillId="3" borderId="172" xfId="0" applyNumberFormat="1" applyFont="1" applyFill="1" applyBorder="1" applyAlignment="1">
      <alignment horizontal="right"/>
    </xf>
    <xf numFmtId="3" fontId="3" fillId="3" borderId="173" xfId="0" applyNumberFormat="1" applyFont="1" applyFill="1" applyBorder="1" applyAlignment="1">
      <alignment horizontal="right"/>
    </xf>
    <xf numFmtId="4" fontId="3" fillId="3" borderId="173" xfId="0" applyNumberFormat="1" applyFont="1" applyFill="1" applyBorder="1" applyAlignment="1">
      <alignment horizontal="right"/>
    </xf>
    <xf numFmtId="166" fontId="3" fillId="3" borderId="173" xfId="2" applyNumberFormat="1" applyFont="1" applyFill="1" applyBorder="1" applyAlignment="1">
      <alignment horizontal="right"/>
    </xf>
    <xf numFmtId="166" fontId="3" fillId="3" borderId="174" xfId="0" applyNumberFormat="1" applyFont="1" applyFill="1" applyBorder="1" applyAlignment="1">
      <alignment horizontal="right"/>
    </xf>
    <xf numFmtId="166" fontId="3" fillId="3" borderId="100" xfId="2" applyNumberFormat="1" applyFont="1" applyFill="1" applyBorder="1" applyAlignment="1">
      <alignment horizontal="right"/>
    </xf>
    <xf numFmtId="0" fontId="2" fillId="2" borderId="101" xfId="0" quotePrefix="1" applyFont="1" applyFill="1" applyBorder="1" applyAlignment="1">
      <alignment horizontal="centerContinuous" vertical="center"/>
    </xf>
    <xf numFmtId="166" fontId="3" fillId="0" borderId="124" xfId="2" applyNumberFormat="1" applyFont="1" applyFill="1" applyBorder="1" applyAlignment="1">
      <alignment horizontal="right"/>
    </xf>
    <xf numFmtId="166" fontId="3" fillId="0" borderId="100" xfId="2" applyNumberFormat="1" applyFont="1" applyFill="1" applyBorder="1" applyAlignment="1">
      <alignment horizontal="right"/>
    </xf>
    <xf numFmtId="0" fontId="2" fillId="2" borderId="111" xfId="0" applyFont="1" applyFill="1" applyBorder="1" applyAlignment="1">
      <alignment horizontal="centerContinuous" vertical="center"/>
    </xf>
    <xf numFmtId="0" fontId="2" fillId="2" borderId="112" xfId="0" applyFont="1" applyFill="1" applyBorder="1" applyAlignment="1">
      <alignment horizontal="centerContinuous" vertical="center"/>
    </xf>
    <xf numFmtId="166" fontId="2" fillId="2" borderId="112" xfId="0" applyNumberFormat="1" applyFont="1" applyFill="1" applyBorder="1" applyAlignment="1">
      <alignment horizontal="centerContinuous" vertical="center"/>
    </xf>
    <xf numFmtId="0" fontId="2" fillId="2" borderId="110" xfId="0" applyFont="1" applyFill="1" applyBorder="1" applyAlignment="1">
      <alignment horizontal="centerContinuous" vertical="center"/>
    </xf>
    <xf numFmtId="4" fontId="3" fillId="0" borderId="120" xfId="0" applyNumberFormat="1" applyFont="1" applyFill="1" applyBorder="1" applyAlignment="1">
      <alignment horizontal="right"/>
    </xf>
    <xf numFmtId="3" fontId="3" fillId="0" borderId="120" xfId="0" applyNumberFormat="1" applyFont="1" applyFill="1" applyBorder="1" applyAlignment="1">
      <alignment horizontal="right"/>
    </xf>
    <xf numFmtId="166" fontId="3" fillId="0" borderId="121" xfId="0" applyNumberFormat="1" applyFont="1" applyFill="1" applyBorder="1" applyAlignment="1">
      <alignment horizontal="right"/>
    </xf>
    <xf numFmtId="4" fontId="3" fillId="0" borderId="173" xfId="0" applyNumberFormat="1" applyFont="1" applyFill="1" applyBorder="1" applyAlignment="1">
      <alignment horizontal="right"/>
    </xf>
    <xf numFmtId="3" fontId="3" fillId="0" borderId="173" xfId="0" applyNumberFormat="1" applyFont="1" applyFill="1" applyBorder="1" applyAlignment="1">
      <alignment horizontal="right"/>
    </xf>
    <xf numFmtId="166" fontId="3" fillId="0" borderId="174" xfId="0" applyNumberFormat="1" applyFont="1" applyFill="1" applyBorder="1" applyAlignment="1">
      <alignment horizontal="right"/>
    </xf>
    <xf numFmtId="3" fontId="3" fillId="2" borderId="60" xfId="0" applyNumberFormat="1" applyFont="1" applyFill="1" applyBorder="1" applyAlignment="1">
      <alignment horizontal="left" indent="1"/>
    </xf>
    <xf numFmtId="3" fontId="3" fillId="3" borderId="61" xfId="0" applyNumberFormat="1" applyFont="1" applyFill="1" applyBorder="1" applyAlignment="1">
      <alignment horizontal="right"/>
    </xf>
    <xf numFmtId="3" fontId="3" fillId="3" borderId="62" xfId="0" applyNumberFormat="1" applyFont="1" applyFill="1" applyBorder="1" applyAlignment="1">
      <alignment horizontal="right"/>
    </xf>
    <xf numFmtId="4" fontId="3" fillId="3" borderId="62" xfId="0" applyNumberFormat="1" applyFont="1" applyFill="1" applyBorder="1" applyAlignment="1">
      <alignment horizontal="right"/>
    </xf>
    <xf numFmtId="3" fontId="3" fillId="0" borderId="62" xfId="0" applyNumberFormat="1" applyFont="1" applyFill="1" applyBorder="1" applyAlignment="1">
      <alignment horizontal="right"/>
    </xf>
    <xf numFmtId="4" fontId="3" fillId="0" borderId="62" xfId="0" applyNumberFormat="1" applyFont="1" applyFill="1" applyBorder="1" applyAlignment="1">
      <alignment horizontal="right"/>
    </xf>
    <xf numFmtId="166" fontId="3" fillId="0" borderId="65" xfId="0" applyNumberFormat="1" applyFont="1" applyFill="1" applyBorder="1" applyAlignment="1">
      <alignment horizontal="right"/>
    </xf>
    <xf numFmtId="166" fontId="3" fillId="0" borderId="74" xfId="2" applyNumberFormat="1" applyFont="1" applyFill="1" applyBorder="1" applyAlignment="1">
      <alignment horizontal="right"/>
    </xf>
    <xf numFmtId="3" fontId="3" fillId="2" borderId="16" xfId="0" applyNumberFormat="1" applyFont="1" applyFill="1" applyBorder="1" applyAlignment="1">
      <alignment horizontal="left" indent="1"/>
    </xf>
    <xf numFmtId="3" fontId="3" fillId="3" borderId="53" xfId="0" applyNumberFormat="1" applyFont="1" applyFill="1" applyBorder="1" applyAlignment="1">
      <alignment horizontal="right"/>
    </xf>
    <xf numFmtId="3" fontId="3" fillId="3" borderId="54" xfId="0" applyNumberFormat="1" applyFont="1" applyFill="1" applyBorder="1" applyAlignment="1">
      <alignment horizontal="right"/>
    </xf>
    <xf numFmtId="4" fontId="3" fillId="3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 applyAlignment="1">
      <alignment horizontal="right"/>
    </xf>
    <xf numFmtId="4" fontId="3" fillId="0" borderId="54" xfId="0" applyNumberFormat="1" applyFont="1" applyFill="1" applyBorder="1" applyAlignment="1">
      <alignment horizontal="right"/>
    </xf>
    <xf numFmtId="166" fontId="3" fillId="0" borderId="69" xfId="0" applyNumberFormat="1" applyFont="1" applyFill="1" applyBorder="1" applyAlignment="1">
      <alignment horizontal="right"/>
    </xf>
    <xf numFmtId="166" fontId="3" fillId="0" borderId="70" xfId="2" applyNumberFormat="1" applyFont="1" applyFill="1" applyBorder="1" applyAlignment="1">
      <alignment horizontal="right"/>
    </xf>
    <xf numFmtId="166" fontId="3" fillId="0" borderId="0" xfId="2" applyNumberFormat="1" applyFont="1" applyFill="1"/>
    <xf numFmtId="4" fontId="21" fillId="0" borderId="0" xfId="0" applyNumberFormat="1" applyFont="1" applyFill="1" applyBorder="1"/>
    <xf numFmtId="2" fontId="21" fillId="0" borderId="0" xfId="0" applyNumberFormat="1" applyFont="1" applyFill="1"/>
    <xf numFmtId="2" fontId="21" fillId="0" borderId="0" xfId="0" applyNumberFormat="1" applyFont="1"/>
    <xf numFmtId="4" fontId="21" fillId="0" borderId="0" xfId="0" applyNumberFormat="1" applyFont="1"/>
    <xf numFmtId="0" fontId="21" fillId="0" borderId="0" xfId="0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3" fontId="13" fillId="0" borderId="145" xfId="0" applyNumberFormat="1" applyFont="1" applyFill="1" applyBorder="1" applyAlignment="1">
      <alignment horizontal="centerContinuous" vertical="center"/>
    </xf>
    <xf numFmtId="49" fontId="13" fillId="0" borderId="145" xfId="0" applyNumberFormat="1" applyFont="1" applyFill="1" applyBorder="1" applyAlignment="1">
      <alignment horizontal="center"/>
    </xf>
    <xf numFmtId="3" fontId="13" fillId="0" borderId="145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49" fontId="2" fillId="2" borderId="179" xfId="3" applyNumberFormat="1" applyFont="1" applyFill="1" applyBorder="1" applyAlignment="1">
      <alignment horizontal="center" vertical="center" textRotation="90" wrapText="1"/>
    </xf>
    <xf numFmtId="49" fontId="2" fillId="2" borderId="173" xfId="3" applyNumberFormat="1" applyFont="1" applyFill="1" applyBorder="1" applyAlignment="1">
      <alignment horizontal="center" vertical="center" textRotation="90" wrapText="1"/>
    </xf>
    <xf numFmtId="167" fontId="2" fillId="2" borderId="173" xfId="3" applyNumberFormat="1" applyFont="1" applyFill="1" applyBorder="1" applyAlignment="1">
      <alignment horizontal="center" vertical="center" textRotation="90" wrapText="1"/>
    </xf>
    <xf numFmtId="167" fontId="13" fillId="2" borderId="173" xfId="3" applyNumberFormat="1" applyFont="1" applyFill="1" applyBorder="1" applyAlignment="1">
      <alignment horizontal="center" vertical="center" textRotation="90" wrapText="1"/>
    </xf>
    <xf numFmtId="166" fontId="2" fillId="2" borderId="174" xfId="3" applyNumberFormat="1" applyFont="1" applyFill="1" applyBorder="1" applyAlignment="1">
      <alignment horizontal="center" vertical="center" textRotation="90" wrapText="1"/>
    </xf>
    <xf numFmtId="168" fontId="2" fillId="2" borderId="100" xfId="2" applyNumberFormat="1" applyFont="1" applyFill="1" applyBorder="1" applyAlignment="1">
      <alignment horizontal="center" vertical="center" textRotation="90" wrapText="1"/>
    </xf>
    <xf numFmtId="3" fontId="2" fillId="2" borderId="180" xfId="0" quotePrefix="1" applyNumberFormat="1" applyFont="1" applyFill="1" applyBorder="1" applyAlignment="1">
      <alignment horizontal="left" vertical="center" indent="1"/>
    </xf>
    <xf numFmtId="49" fontId="2" fillId="2" borderId="181" xfId="0" applyNumberFormat="1" applyFont="1" applyFill="1" applyBorder="1" applyAlignment="1">
      <alignment vertical="center"/>
    </xf>
    <xf numFmtId="3" fontId="2" fillId="2" borderId="182" xfId="0" applyNumberFormat="1" applyFont="1" applyFill="1" applyBorder="1" applyAlignment="1">
      <alignment vertical="center"/>
    </xf>
    <xf numFmtId="3" fontId="2" fillId="0" borderId="183" xfId="3" applyNumberFormat="1" applyFont="1" applyFill="1" applyBorder="1" applyAlignment="1">
      <alignment horizontal="right" vertical="center"/>
    </xf>
    <xf numFmtId="3" fontId="2" fillId="0" borderId="181" xfId="3" applyNumberFormat="1" applyFont="1" applyFill="1" applyBorder="1" applyAlignment="1">
      <alignment horizontal="right" vertical="center"/>
    </xf>
    <xf numFmtId="3" fontId="13" fillId="0" borderId="181" xfId="2" applyNumberFormat="1" applyFont="1" applyFill="1" applyBorder="1" applyAlignment="1">
      <alignment horizontal="right" vertical="center"/>
    </xf>
    <xf numFmtId="166" fontId="2" fillId="0" borderId="184" xfId="2" applyNumberFormat="1" applyFont="1" applyFill="1" applyBorder="1" applyAlignment="1">
      <alignment horizontal="right" vertical="center"/>
    </xf>
    <xf numFmtId="166" fontId="13" fillId="0" borderId="138" xfId="3" applyNumberFormat="1" applyFont="1" applyFill="1" applyBorder="1" applyAlignment="1">
      <alignment horizontal="right" vertical="center"/>
    </xf>
    <xf numFmtId="3" fontId="2" fillId="2" borderId="185" xfId="0" applyNumberFormat="1" applyFont="1" applyFill="1" applyBorder="1" applyAlignment="1">
      <alignment horizontal="left" vertical="center" indent="1"/>
    </xf>
    <xf numFmtId="0" fontId="13" fillId="2" borderId="186" xfId="0" applyNumberFormat="1" applyFont="1" applyFill="1" applyBorder="1" applyAlignment="1" applyProtection="1">
      <alignment horizontal="center" vertical="center"/>
    </xf>
    <xf numFmtId="3" fontId="2" fillId="2" borderId="187" xfId="0" applyNumberFormat="1" applyFont="1" applyFill="1" applyBorder="1" applyAlignment="1">
      <alignment vertical="center"/>
    </xf>
    <xf numFmtId="3" fontId="2" fillId="0" borderId="188" xfId="0" applyNumberFormat="1" applyFont="1" applyBorder="1" applyAlignment="1">
      <alignment horizontal="right" vertical="center"/>
    </xf>
    <xf numFmtId="3" fontId="2" fillId="0" borderId="189" xfId="3" applyNumberFormat="1" applyFont="1" applyFill="1" applyBorder="1" applyAlignment="1">
      <alignment horizontal="right" vertical="center"/>
    </xf>
    <xf numFmtId="3" fontId="13" fillId="0" borderId="189" xfId="2" applyNumberFormat="1" applyFont="1" applyFill="1" applyBorder="1" applyAlignment="1">
      <alignment horizontal="right" vertical="center"/>
    </xf>
    <xf numFmtId="166" fontId="2" fillId="0" borderId="189" xfId="2" applyNumberFormat="1" applyFont="1" applyFill="1" applyBorder="1" applyAlignment="1">
      <alignment horizontal="right" vertical="center"/>
    </xf>
    <xf numFmtId="166" fontId="13" fillId="0" borderId="190" xfId="3" applyNumberFormat="1" applyFont="1" applyFill="1" applyBorder="1" applyAlignment="1">
      <alignment horizontal="right" vertical="center"/>
    </xf>
    <xf numFmtId="3" fontId="3" fillId="2" borderId="191" xfId="0" applyNumberFormat="1" applyFont="1" applyFill="1" applyBorder="1" applyAlignment="1">
      <alignment horizontal="left" vertical="center" indent="1"/>
    </xf>
    <xf numFmtId="0" fontId="3" fillId="2" borderId="192" xfId="0" applyNumberFormat="1" applyFont="1" applyFill="1" applyBorder="1" applyAlignment="1" applyProtection="1">
      <alignment horizontal="center" vertical="center"/>
    </xf>
    <xf numFmtId="3" fontId="3" fillId="2" borderId="193" xfId="0" applyNumberFormat="1" applyFont="1" applyFill="1" applyBorder="1" applyAlignment="1">
      <alignment horizontal="left" vertical="center" indent="1"/>
    </xf>
    <xf numFmtId="3" fontId="4" fillId="0" borderId="194" xfId="0" applyNumberFormat="1" applyFont="1" applyBorder="1" applyAlignment="1">
      <alignment horizontal="right" vertical="center"/>
    </xf>
    <xf numFmtId="3" fontId="4" fillId="0" borderId="195" xfId="0" applyNumberFormat="1" applyFont="1" applyBorder="1" applyAlignment="1">
      <alignment horizontal="right" vertical="center"/>
    </xf>
    <xf numFmtId="166" fontId="4" fillId="0" borderId="195" xfId="0" applyNumberFormat="1" applyFont="1" applyBorder="1" applyAlignment="1">
      <alignment horizontal="right" vertical="center"/>
    </xf>
    <xf numFmtId="166" fontId="4" fillId="0" borderId="94" xfId="0" applyNumberFormat="1" applyFont="1" applyBorder="1" applyAlignment="1">
      <alignment horizontal="right" vertical="center"/>
    </xf>
    <xf numFmtId="3" fontId="3" fillId="2" borderId="57" xfId="0" applyNumberFormat="1" applyFont="1" applyFill="1" applyBorder="1" applyAlignment="1">
      <alignment horizontal="left" vertical="center" indent="1"/>
    </xf>
    <xf numFmtId="0" fontId="3" fillId="2" borderId="58" xfId="0" applyNumberFormat="1" applyFont="1" applyFill="1" applyBorder="1" applyAlignment="1" applyProtection="1">
      <alignment horizontal="center" vertical="center"/>
    </xf>
    <xf numFmtId="3" fontId="3" fillId="2" borderId="196" xfId="0" applyNumberFormat="1" applyFont="1" applyFill="1" applyBorder="1" applyAlignment="1">
      <alignment horizontal="left" vertical="center" indent="1"/>
    </xf>
    <xf numFmtId="3" fontId="4" fillId="0" borderId="197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166" fontId="4" fillId="0" borderId="58" xfId="0" applyNumberFormat="1" applyFont="1" applyBorder="1" applyAlignment="1">
      <alignment horizontal="right" vertical="center"/>
    </xf>
    <xf numFmtId="166" fontId="4" fillId="0" borderId="73" xfId="0" applyNumberFormat="1" applyFont="1" applyBorder="1" applyAlignment="1">
      <alignment horizontal="right" vertical="center"/>
    </xf>
    <xf numFmtId="3" fontId="3" fillId="2" borderId="196" xfId="0" quotePrefix="1" applyNumberFormat="1" applyFont="1" applyFill="1" applyBorder="1" applyAlignment="1">
      <alignment horizontal="left" vertical="center" indent="1"/>
    </xf>
    <xf numFmtId="3" fontId="4" fillId="0" borderId="197" xfId="0" applyNumberFormat="1" applyFont="1" applyFill="1" applyBorder="1" applyAlignment="1">
      <alignment horizontal="right" vertical="center"/>
    </xf>
    <xf numFmtId="3" fontId="3" fillId="2" borderId="159" xfId="0" applyNumberFormat="1" applyFont="1" applyFill="1" applyBorder="1" applyAlignment="1">
      <alignment horizontal="left" vertical="center" indent="1"/>
    </xf>
    <xf numFmtId="0" fontId="3" fillId="2" borderId="127" xfId="0" applyNumberFormat="1" applyFont="1" applyFill="1" applyBorder="1" applyAlignment="1" applyProtection="1">
      <alignment horizontal="center" vertical="center"/>
    </xf>
    <xf numFmtId="3" fontId="3" fillId="2" borderId="198" xfId="0" applyNumberFormat="1" applyFont="1" applyFill="1" applyBorder="1" applyAlignment="1">
      <alignment horizontal="left" vertical="center" indent="1"/>
    </xf>
    <xf numFmtId="3" fontId="4" fillId="0" borderId="199" xfId="0" applyNumberFormat="1" applyFont="1" applyBorder="1" applyAlignment="1">
      <alignment horizontal="right" vertical="center"/>
    </xf>
    <xf numFmtId="3" fontId="4" fillId="0" borderId="127" xfId="0" applyNumberFormat="1" applyFont="1" applyBorder="1" applyAlignment="1">
      <alignment horizontal="right" vertical="center"/>
    </xf>
    <xf numFmtId="166" fontId="4" fillId="0" borderId="127" xfId="0" applyNumberFormat="1" applyFont="1" applyBorder="1" applyAlignment="1">
      <alignment horizontal="right" vertical="center"/>
    </xf>
    <xf numFmtId="166" fontId="4" fillId="0" borderId="97" xfId="0" applyNumberFormat="1" applyFont="1" applyBorder="1" applyAlignment="1">
      <alignment horizontal="right" vertical="center"/>
    </xf>
    <xf numFmtId="3" fontId="13" fillId="2" borderId="185" xfId="0" applyNumberFormat="1" applyFont="1" applyFill="1" applyBorder="1" applyAlignment="1">
      <alignment horizontal="left" vertical="center" indent="1"/>
    </xf>
    <xf numFmtId="0" fontId="13" fillId="2" borderId="200" xfId="0" applyNumberFormat="1" applyFont="1" applyFill="1" applyBorder="1" applyAlignment="1" applyProtection="1">
      <alignment horizontal="center" vertical="center"/>
    </xf>
    <xf numFmtId="3" fontId="3" fillId="2" borderId="187" xfId="0" applyNumberFormat="1" applyFont="1" applyFill="1" applyBorder="1" applyAlignment="1">
      <alignment horizontal="left" vertical="center" indent="1"/>
    </xf>
    <xf numFmtId="3" fontId="2" fillId="0" borderId="186" xfId="0" applyNumberFormat="1" applyFont="1" applyBorder="1" applyAlignment="1">
      <alignment horizontal="right" vertical="center"/>
    </xf>
    <xf numFmtId="3" fontId="13" fillId="0" borderId="186" xfId="0" applyNumberFormat="1" applyFont="1" applyBorder="1" applyAlignment="1">
      <alignment horizontal="right" vertical="center"/>
    </xf>
    <xf numFmtId="166" fontId="2" fillId="0" borderId="186" xfId="0" applyNumberFormat="1" applyFont="1" applyBorder="1" applyAlignment="1">
      <alignment horizontal="right" vertical="center"/>
    </xf>
    <xf numFmtId="166" fontId="2" fillId="0" borderId="201" xfId="0" applyNumberFormat="1" applyFont="1" applyBorder="1" applyAlignment="1">
      <alignment horizontal="right" vertical="center"/>
    </xf>
    <xf numFmtId="3" fontId="4" fillId="0" borderId="194" xfId="0" applyNumberFormat="1" applyFont="1" applyFill="1" applyBorder="1" applyAlignment="1">
      <alignment horizontal="right" vertical="center"/>
    </xf>
    <xf numFmtId="3" fontId="3" fillId="2" borderId="202" xfId="0" applyNumberFormat="1" applyFont="1" applyFill="1" applyBorder="1" applyAlignment="1">
      <alignment horizontal="left" vertical="center" indent="1"/>
    </xf>
    <xf numFmtId="0" fontId="3" fillId="2" borderId="62" xfId="0" applyNumberFormat="1" applyFont="1" applyFill="1" applyBorder="1" applyAlignment="1" applyProtection="1">
      <alignment horizontal="center" vertical="center"/>
    </xf>
    <xf numFmtId="3" fontId="3" fillId="2" borderId="203" xfId="0" applyNumberFormat="1" applyFont="1" applyFill="1" applyBorder="1" applyAlignment="1">
      <alignment horizontal="left" vertical="center" indent="1"/>
    </xf>
    <xf numFmtId="3" fontId="4" fillId="0" borderId="204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166" fontId="4" fillId="0" borderId="62" xfId="0" applyNumberFormat="1" applyFont="1" applyBorder="1" applyAlignment="1">
      <alignment horizontal="right" vertical="center"/>
    </xf>
    <xf numFmtId="166" fontId="4" fillId="0" borderId="74" xfId="0" applyNumberFormat="1" applyFont="1" applyBorder="1" applyAlignment="1">
      <alignment horizontal="right" vertical="center"/>
    </xf>
    <xf numFmtId="3" fontId="3" fillId="2" borderId="198" xfId="0" quotePrefix="1" applyNumberFormat="1" applyFont="1" applyFill="1" applyBorder="1" applyAlignment="1">
      <alignment horizontal="left" vertical="center" indent="1"/>
    </xf>
    <xf numFmtId="3" fontId="13" fillId="2" borderId="205" xfId="0" applyNumberFormat="1" applyFont="1" applyFill="1" applyBorder="1" applyAlignment="1">
      <alignment horizontal="left" vertical="center" indent="1"/>
    </xf>
    <xf numFmtId="0" fontId="13" fillId="2" borderId="127" xfId="0" applyNumberFormat="1" applyFont="1" applyFill="1" applyBorder="1" applyAlignment="1" applyProtection="1">
      <alignment horizontal="center" vertical="center"/>
    </xf>
    <xf numFmtId="3" fontId="2" fillId="0" borderId="206" xfId="0" applyNumberFormat="1" applyFont="1" applyBorder="1" applyAlignment="1">
      <alignment horizontal="right" vertical="center"/>
    </xf>
    <xf numFmtId="3" fontId="3" fillId="0" borderId="194" xfId="0" applyNumberFormat="1" applyFont="1" applyBorder="1" applyAlignment="1">
      <alignment horizontal="right" vertical="center"/>
    </xf>
    <xf numFmtId="3" fontId="3" fillId="0" borderId="195" xfId="0" applyNumberFormat="1" applyFont="1" applyBorder="1" applyAlignment="1">
      <alignment horizontal="right" vertical="center"/>
    </xf>
    <xf numFmtId="166" fontId="3" fillId="0" borderId="195" xfId="0" applyNumberFormat="1" applyFont="1" applyBorder="1" applyAlignment="1">
      <alignment horizontal="right" vertical="center"/>
    </xf>
    <xf numFmtId="166" fontId="3" fillId="0" borderId="94" xfId="0" applyNumberFormat="1" applyFont="1" applyBorder="1" applyAlignment="1">
      <alignment horizontal="right" vertical="center"/>
    </xf>
    <xf numFmtId="3" fontId="3" fillId="2" borderId="196" xfId="0" applyNumberFormat="1" applyFont="1" applyFill="1" applyBorder="1" applyAlignment="1">
      <alignment horizontal="left" vertical="center" wrapText="1" indent="1"/>
    </xf>
    <xf numFmtId="3" fontId="3" fillId="0" borderId="197" xfId="0" applyNumberFormat="1" applyFont="1" applyBorder="1" applyAlignment="1">
      <alignment horizontal="right" vertical="center"/>
    </xf>
    <xf numFmtId="3" fontId="3" fillId="0" borderId="58" xfId="0" applyNumberFormat="1" applyFont="1" applyBorder="1" applyAlignment="1">
      <alignment horizontal="right" vertical="center"/>
    </xf>
    <xf numFmtId="166" fontId="3" fillId="0" borderId="58" xfId="0" applyNumberFormat="1" applyFont="1" applyBorder="1" applyAlignment="1">
      <alignment horizontal="right" vertical="center"/>
    </xf>
    <xf numFmtId="166" fontId="3" fillId="0" borderId="73" xfId="0" applyNumberFormat="1" applyFont="1" applyBorder="1" applyAlignment="1">
      <alignment horizontal="right" vertical="center"/>
    </xf>
    <xf numFmtId="3" fontId="4" fillId="0" borderId="207" xfId="0" applyNumberFormat="1" applyFont="1" applyBorder="1" applyAlignment="1">
      <alignment horizontal="right" vertical="center"/>
    </xf>
    <xf numFmtId="3" fontId="4" fillId="0" borderId="192" xfId="0" applyNumberFormat="1" applyFont="1" applyBorder="1" applyAlignment="1">
      <alignment horizontal="right" vertical="center"/>
    </xf>
    <xf numFmtId="166" fontId="4" fillId="0" borderId="192" xfId="0" applyNumberFormat="1" applyFont="1" applyBorder="1" applyAlignment="1">
      <alignment horizontal="right" vertical="center"/>
    </xf>
    <xf numFmtId="166" fontId="4" fillId="0" borderId="72" xfId="0" applyNumberFormat="1" applyFont="1" applyBorder="1" applyAlignment="1">
      <alignment horizontal="right" vertical="center"/>
    </xf>
    <xf numFmtId="0" fontId="3" fillId="2" borderId="58" xfId="0" quotePrefix="1" applyNumberFormat="1" applyFont="1" applyFill="1" applyBorder="1" applyAlignment="1" applyProtection="1">
      <alignment horizontal="center" vertical="center"/>
    </xf>
    <xf numFmtId="3" fontId="3" fillId="0" borderId="188" xfId="0" applyNumberFormat="1" applyFont="1" applyBorder="1" applyAlignment="1">
      <alignment horizontal="right" vertical="center"/>
    </xf>
    <xf numFmtId="3" fontId="13" fillId="2" borderId="208" xfId="0" applyNumberFormat="1" applyFont="1" applyFill="1" applyBorder="1" applyAlignment="1">
      <alignment horizontal="left" vertical="center" indent="1"/>
    </xf>
    <xf numFmtId="0" fontId="13" fillId="2" borderId="209" xfId="0" applyNumberFormat="1" applyFont="1" applyFill="1" applyBorder="1" applyAlignment="1" applyProtection="1">
      <alignment horizontal="center" vertical="center"/>
    </xf>
    <xf numFmtId="3" fontId="3" fillId="2" borderId="210" xfId="0" applyNumberFormat="1" applyFont="1" applyFill="1" applyBorder="1" applyAlignment="1">
      <alignment horizontal="left" vertical="center" indent="1"/>
    </xf>
    <xf numFmtId="3" fontId="3" fillId="2" borderId="208" xfId="0" applyNumberFormat="1" applyFont="1" applyFill="1" applyBorder="1" applyAlignment="1">
      <alignment horizontal="left" vertical="center" indent="1"/>
    </xf>
    <xf numFmtId="0" fontId="3" fillId="2" borderId="195" xfId="0" applyNumberFormat="1" applyFont="1" applyFill="1" applyBorder="1" applyAlignment="1" applyProtection="1">
      <alignment horizontal="center" vertical="center"/>
    </xf>
    <xf numFmtId="3" fontId="3" fillId="2" borderId="211" xfId="0" applyNumberFormat="1" applyFont="1" applyFill="1" applyBorder="1" applyAlignment="1">
      <alignment horizontal="left" vertical="center" indent="1"/>
    </xf>
    <xf numFmtId="3" fontId="3" fillId="2" borderId="61" xfId="0" applyNumberFormat="1" applyFont="1" applyFill="1" applyBorder="1" applyAlignment="1">
      <alignment horizontal="left" vertical="center" indent="1"/>
    </xf>
    <xf numFmtId="3" fontId="2" fillId="0" borderId="212" xfId="0" applyNumberFormat="1" applyFont="1" applyBorder="1" applyAlignment="1">
      <alignment horizontal="right" vertical="center"/>
    </xf>
    <xf numFmtId="3" fontId="2" fillId="0" borderId="200" xfId="0" applyNumberFormat="1" applyFont="1" applyBorder="1" applyAlignment="1">
      <alignment horizontal="right" vertical="center"/>
    </xf>
    <xf numFmtId="3" fontId="13" fillId="0" borderId="200" xfId="0" applyNumberFormat="1" applyFont="1" applyBorder="1" applyAlignment="1">
      <alignment horizontal="right" vertical="center"/>
    </xf>
    <xf numFmtId="166" fontId="2" fillId="0" borderId="200" xfId="0" applyNumberFormat="1" applyFont="1" applyBorder="1" applyAlignment="1">
      <alignment horizontal="right" vertical="center"/>
    </xf>
    <xf numFmtId="166" fontId="2" fillId="0" borderId="213" xfId="0" applyNumberFormat="1" applyFont="1" applyBorder="1" applyAlignment="1">
      <alignment horizontal="right" vertical="center"/>
    </xf>
    <xf numFmtId="3" fontId="3" fillId="0" borderId="197" xfId="0" applyNumberFormat="1" applyFont="1" applyFill="1" applyBorder="1" applyAlignment="1">
      <alignment horizontal="right" vertical="center"/>
    </xf>
    <xf numFmtId="3" fontId="3" fillId="0" borderId="199" xfId="0" applyNumberFormat="1" applyFont="1" applyBorder="1" applyAlignment="1">
      <alignment horizontal="right" vertical="center"/>
    </xf>
    <xf numFmtId="3" fontId="13" fillId="2" borderId="210" xfId="0" applyNumberFormat="1" applyFont="1" applyFill="1" applyBorder="1" applyAlignment="1">
      <alignment horizontal="left" vertical="center" indent="1"/>
    </xf>
    <xf numFmtId="3" fontId="3" fillId="2" borderId="214" xfId="0" applyNumberFormat="1" applyFont="1" applyFill="1" applyBorder="1" applyAlignment="1">
      <alignment horizontal="left" vertical="center" indent="1"/>
    </xf>
    <xf numFmtId="0" fontId="3" fillId="2" borderId="192" xfId="0" quotePrefix="1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vertical="center"/>
    </xf>
    <xf numFmtId="3" fontId="4" fillId="0" borderId="58" xfId="0" applyNumberFormat="1" applyFont="1" applyFill="1" applyBorder="1" applyAlignment="1">
      <alignment horizontal="right" vertical="center"/>
    </xf>
    <xf numFmtId="166" fontId="4" fillId="0" borderId="58" xfId="0" applyNumberFormat="1" applyFont="1" applyFill="1" applyBorder="1" applyAlignment="1">
      <alignment horizontal="right" vertical="center"/>
    </xf>
    <xf numFmtId="166" fontId="4" fillId="0" borderId="73" xfId="0" applyNumberFormat="1" applyFont="1" applyFill="1" applyBorder="1" applyAlignment="1">
      <alignment horizontal="right" vertical="center"/>
    </xf>
    <xf numFmtId="3" fontId="4" fillId="0" borderId="127" xfId="0" applyNumberFormat="1" applyFont="1" applyFill="1" applyBorder="1" applyAlignment="1">
      <alignment horizontal="right" vertical="center"/>
    </xf>
    <xf numFmtId="166" fontId="4" fillId="0" borderId="127" xfId="0" applyNumberFormat="1" applyFont="1" applyFill="1" applyBorder="1" applyAlignment="1">
      <alignment horizontal="right" vertical="center"/>
    </xf>
    <xf numFmtId="166" fontId="4" fillId="0" borderId="97" xfId="0" applyNumberFormat="1" applyFont="1" applyFill="1" applyBorder="1" applyAlignment="1">
      <alignment horizontal="right" vertical="center"/>
    </xf>
    <xf numFmtId="3" fontId="2" fillId="0" borderId="212" xfId="0" applyNumberFormat="1" applyFont="1" applyFill="1" applyBorder="1" applyAlignment="1">
      <alignment horizontal="right" vertical="center"/>
    </xf>
    <xf numFmtId="3" fontId="3" fillId="2" borderId="193" xfId="0" quotePrefix="1" applyNumberFormat="1" applyFont="1" applyFill="1" applyBorder="1" applyAlignment="1">
      <alignment horizontal="left" vertical="center" indent="1"/>
    </xf>
    <xf numFmtId="3" fontId="4" fillId="0" borderId="207" xfId="0" applyNumberFormat="1" applyFont="1" applyFill="1" applyBorder="1" applyAlignment="1">
      <alignment horizontal="right" vertical="center"/>
    </xf>
    <xf numFmtId="3" fontId="4" fillId="0" borderId="192" xfId="0" applyNumberFormat="1" applyFont="1" applyFill="1" applyBorder="1" applyAlignment="1">
      <alignment horizontal="right" vertical="center"/>
    </xf>
    <xf numFmtId="166" fontId="4" fillId="0" borderId="192" xfId="0" applyNumberFormat="1" applyFont="1" applyFill="1" applyBorder="1" applyAlignment="1">
      <alignment horizontal="right" vertical="center"/>
    </xf>
    <xf numFmtId="166" fontId="4" fillId="0" borderId="72" xfId="0" applyNumberFormat="1" applyFont="1" applyFill="1" applyBorder="1" applyAlignment="1">
      <alignment horizontal="right" vertical="center"/>
    </xf>
    <xf numFmtId="3" fontId="4" fillId="0" borderId="62" xfId="0" applyNumberFormat="1" applyFont="1" applyFill="1" applyBorder="1" applyAlignment="1">
      <alignment horizontal="right" vertical="center"/>
    </xf>
    <xf numFmtId="3" fontId="2" fillId="0" borderId="200" xfId="0" applyNumberFormat="1" applyFont="1" applyFill="1" applyBorder="1" applyAlignment="1">
      <alignment horizontal="right" vertical="center"/>
    </xf>
    <xf numFmtId="3" fontId="13" fillId="0" borderId="200" xfId="0" applyNumberFormat="1" applyFont="1" applyFill="1" applyBorder="1" applyAlignment="1">
      <alignment horizontal="right" vertical="center"/>
    </xf>
    <xf numFmtId="166" fontId="2" fillId="0" borderId="200" xfId="0" applyNumberFormat="1" applyFont="1" applyFill="1" applyBorder="1" applyAlignment="1">
      <alignment horizontal="right" vertical="center"/>
    </xf>
    <xf numFmtId="166" fontId="2" fillId="0" borderId="213" xfId="0" applyNumberFormat="1" applyFont="1" applyFill="1" applyBorder="1" applyAlignment="1">
      <alignment horizontal="right" vertical="center"/>
    </xf>
    <xf numFmtId="3" fontId="2" fillId="0" borderId="206" xfId="0" applyNumberFormat="1" applyFont="1" applyFill="1" applyBorder="1" applyAlignment="1">
      <alignment horizontal="right" vertical="center"/>
    </xf>
    <xf numFmtId="3" fontId="4" fillId="0" borderId="212" xfId="0" applyNumberFormat="1" applyFont="1" applyBorder="1" applyAlignment="1">
      <alignment horizontal="right" vertical="center"/>
    </xf>
    <xf numFmtId="3" fontId="4" fillId="0" borderId="200" xfId="0" applyNumberFormat="1" applyFont="1" applyBorder="1" applyAlignment="1">
      <alignment horizontal="right" vertical="center"/>
    </xf>
    <xf numFmtId="166" fontId="4" fillId="0" borderId="200" xfId="0" applyNumberFormat="1" applyFont="1" applyBorder="1" applyAlignment="1">
      <alignment horizontal="right" vertical="center"/>
    </xf>
    <xf numFmtId="166" fontId="4" fillId="0" borderId="213" xfId="0" applyNumberFormat="1" applyFont="1" applyBorder="1" applyAlignment="1">
      <alignment horizontal="right" vertical="center"/>
    </xf>
    <xf numFmtId="0" fontId="3" fillId="2" borderId="62" xfId="0" quotePrefix="1" applyNumberFormat="1" applyFont="1" applyFill="1" applyBorder="1" applyAlignment="1" applyProtection="1">
      <alignment horizontal="center" vertical="center"/>
    </xf>
    <xf numFmtId="3" fontId="4" fillId="0" borderId="199" xfId="0" applyNumberFormat="1" applyFont="1" applyFill="1" applyBorder="1" applyAlignment="1">
      <alignment horizontal="right" vertical="center"/>
    </xf>
    <xf numFmtId="3" fontId="13" fillId="2" borderId="214" xfId="0" applyNumberFormat="1" applyFont="1" applyFill="1" applyBorder="1" applyAlignment="1">
      <alignment horizontal="left" vertical="center" indent="1"/>
    </xf>
    <xf numFmtId="3" fontId="13" fillId="2" borderId="215" xfId="0" applyNumberFormat="1" applyFont="1" applyFill="1" applyBorder="1" applyAlignment="1">
      <alignment horizontal="left" vertical="center" indent="1"/>
    </xf>
    <xf numFmtId="3" fontId="2" fillId="2" borderId="185" xfId="0" applyNumberFormat="1" applyFont="1" applyFill="1" applyBorder="1" applyAlignment="1">
      <alignment horizontal="left" vertical="center" wrapText="1" indent="1"/>
    </xf>
    <xf numFmtId="0" fontId="2" fillId="2" borderId="200" xfId="0" applyNumberFormat="1" applyFont="1" applyFill="1" applyBorder="1" applyAlignment="1" applyProtection="1">
      <alignment horizontal="center" vertical="center"/>
    </xf>
    <xf numFmtId="3" fontId="13" fillId="2" borderId="205" xfId="0" applyNumberFormat="1" applyFont="1" applyFill="1" applyBorder="1" applyAlignment="1">
      <alignment horizontal="left" vertical="center" wrapText="1" indent="1"/>
    </xf>
    <xf numFmtId="49" fontId="13" fillId="2" borderId="205" xfId="0" applyNumberFormat="1" applyFont="1" applyFill="1" applyBorder="1" applyAlignment="1" applyProtection="1">
      <alignment horizontal="left" vertical="center" wrapText="1" indent="1"/>
    </xf>
    <xf numFmtId="3" fontId="2" fillId="0" borderId="200" xfId="2" applyNumberFormat="1" applyFont="1" applyFill="1" applyBorder="1" applyAlignment="1">
      <alignment horizontal="right" vertical="center"/>
    </xf>
    <xf numFmtId="3" fontId="2" fillId="0" borderId="186" xfId="0" applyNumberFormat="1" applyFont="1" applyFill="1" applyBorder="1" applyAlignment="1">
      <alignment horizontal="right" vertical="center"/>
    </xf>
    <xf numFmtId="3" fontId="13" fillId="0" borderId="186" xfId="0" applyNumberFormat="1" applyFont="1" applyFill="1" applyBorder="1" applyAlignment="1">
      <alignment horizontal="right" vertical="center"/>
    </xf>
    <xf numFmtId="166" fontId="2" fillId="0" borderId="186" xfId="0" applyNumberFormat="1" applyFont="1" applyFill="1" applyBorder="1" applyAlignment="1">
      <alignment horizontal="right" vertical="center"/>
    </xf>
    <xf numFmtId="166" fontId="2" fillId="0" borderId="201" xfId="0" applyNumberFormat="1" applyFont="1" applyFill="1" applyBorder="1" applyAlignment="1">
      <alignment horizontal="right" vertical="center"/>
    </xf>
    <xf numFmtId="0" fontId="13" fillId="2" borderId="205" xfId="4" applyNumberFormat="1" applyFont="1" applyFill="1" applyBorder="1" applyAlignment="1">
      <alignment horizontal="left" wrapText="1" indent="1"/>
    </xf>
    <xf numFmtId="3" fontId="3" fillId="2" borderId="214" xfId="0" quotePrefix="1" applyNumberFormat="1" applyFont="1" applyFill="1" applyBorder="1" applyAlignment="1">
      <alignment horizontal="left" vertical="center" indent="1"/>
    </xf>
    <xf numFmtId="3" fontId="2" fillId="0" borderId="216" xfId="0" applyNumberFormat="1" applyFont="1" applyFill="1" applyBorder="1" applyAlignment="1">
      <alignment horizontal="right" vertical="center"/>
    </xf>
    <xf numFmtId="3" fontId="13" fillId="0" borderId="216" xfId="0" applyNumberFormat="1" applyFont="1" applyFill="1" applyBorder="1" applyAlignment="1">
      <alignment horizontal="right" vertical="center"/>
    </xf>
    <xf numFmtId="166" fontId="2" fillId="0" borderId="216" xfId="0" applyNumberFormat="1" applyFont="1" applyFill="1" applyBorder="1" applyAlignment="1">
      <alignment horizontal="right" vertical="center"/>
    </xf>
    <xf numFmtId="166" fontId="2" fillId="0" borderId="217" xfId="0" applyNumberFormat="1" applyFont="1" applyFill="1" applyBorder="1" applyAlignment="1">
      <alignment horizontal="right" vertical="center"/>
    </xf>
    <xf numFmtId="0" fontId="13" fillId="2" borderId="218" xfId="4" applyNumberFormat="1" applyFont="1" applyFill="1" applyBorder="1" applyAlignment="1">
      <alignment horizontal="left" wrapText="1" indent="1"/>
    </xf>
    <xf numFmtId="0" fontId="13" fillId="2" borderId="216" xfId="0" applyNumberFormat="1" applyFont="1" applyFill="1" applyBorder="1" applyAlignment="1" applyProtection="1">
      <alignment horizontal="center" vertical="center"/>
    </xf>
    <xf numFmtId="3" fontId="2" fillId="0" borderId="219" xfId="0" applyNumberFormat="1" applyFont="1" applyFill="1" applyBorder="1" applyAlignment="1">
      <alignment horizontal="right" vertical="center"/>
    </xf>
    <xf numFmtId="0" fontId="13" fillId="2" borderId="140" xfId="0" applyNumberFormat="1" applyFont="1" applyFill="1" applyBorder="1" applyAlignment="1" applyProtection="1">
      <alignment horizontal="center" vertical="center"/>
    </xf>
    <xf numFmtId="3" fontId="3" fillId="2" borderId="220" xfId="0" quotePrefix="1" applyNumberFormat="1" applyFont="1" applyFill="1" applyBorder="1" applyAlignment="1">
      <alignment horizontal="left" vertical="center" indent="1"/>
    </xf>
    <xf numFmtId="3" fontId="2" fillId="0" borderId="221" xfId="0" applyNumberFormat="1" applyFont="1" applyFill="1" applyBorder="1" applyAlignment="1">
      <alignment horizontal="right" vertical="center"/>
    </xf>
    <xf numFmtId="3" fontId="2" fillId="0" borderId="140" xfId="0" applyNumberFormat="1" applyFont="1" applyFill="1" applyBorder="1" applyAlignment="1">
      <alignment horizontal="right" vertical="center"/>
    </xf>
    <xf numFmtId="3" fontId="13" fillId="0" borderId="140" xfId="0" applyNumberFormat="1" applyFont="1" applyFill="1" applyBorder="1" applyAlignment="1">
      <alignment horizontal="right" vertical="center"/>
    </xf>
    <xf numFmtId="166" fontId="2" fillId="0" borderId="140" xfId="0" applyNumberFormat="1" applyFont="1" applyFill="1" applyBorder="1" applyAlignment="1">
      <alignment horizontal="right" vertical="center"/>
    </xf>
    <xf numFmtId="166" fontId="2" fillId="0" borderId="144" xfId="0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Border="1"/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24" fillId="0" borderId="0" xfId="0" applyNumberFormat="1" applyFont="1" applyAlignment="1"/>
    <xf numFmtId="49" fontId="3" fillId="0" borderId="0" xfId="0" applyNumberFormat="1" applyFont="1" applyAlignment="1">
      <alignment horizontal="center"/>
    </xf>
    <xf numFmtId="3" fontId="13" fillId="2" borderId="163" xfId="0" applyNumberFormat="1" applyFont="1" applyFill="1" applyBorder="1" applyAlignment="1">
      <alignment horizontal="left" vertical="center" wrapText="1" indent="1"/>
    </xf>
    <xf numFmtId="0" fontId="22" fillId="0" borderId="0" xfId="0" applyNumberFormat="1" applyFont="1" applyFill="1" applyBorder="1" applyAlignment="1">
      <alignment horizontal="center" wrapText="1"/>
    </xf>
    <xf numFmtId="166" fontId="21" fillId="0" borderId="0" xfId="2" applyNumberFormat="1" applyFont="1" applyFill="1" applyBorder="1" applyAlignment="1">
      <alignment horizontal="right"/>
    </xf>
    <xf numFmtId="166" fontId="21" fillId="0" borderId="0" xfId="2" applyNumberFormat="1" applyFont="1" applyFill="1" applyBorder="1"/>
    <xf numFmtId="3" fontId="22" fillId="0" borderId="0" xfId="0" applyNumberFormat="1" applyFont="1" applyFill="1" applyBorder="1" applyAlignment="1">
      <alignment horizontal="centerContinuous" vertical="center" wrapText="1"/>
    </xf>
    <xf numFmtId="3" fontId="22" fillId="0" borderId="0" xfId="0" applyNumberFormat="1" applyFont="1" applyFill="1" applyBorder="1" applyAlignment="1">
      <alignment horizontal="center" wrapText="1"/>
    </xf>
    <xf numFmtId="43" fontId="21" fillId="0" borderId="0" xfId="1" applyNumberFormat="1" applyFont="1" applyFill="1" applyBorder="1" applyAlignment="1">
      <alignment horizontal="center"/>
    </xf>
    <xf numFmtId="43" fontId="21" fillId="0" borderId="0" xfId="1" applyNumberFormat="1" applyFont="1" applyFill="1" applyBorder="1"/>
    <xf numFmtId="43" fontId="21" fillId="0" borderId="0" xfId="1" applyFont="1" applyFill="1" applyBorder="1"/>
    <xf numFmtId="43" fontId="21" fillId="0" borderId="0" xfId="1" applyNumberFormat="1" applyFont="1" applyFill="1" applyBorder="1" applyAlignment="1"/>
    <xf numFmtId="0" fontId="21" fillId="0" borderId="0" xfId="0" applyNumberFormat="1" applyFont="1" applyFill="1" applyBorder="1" applyAlignment="1"/>
    <xf numFmtId="166" fontId="3" fillId="0" borderId="166" xfId="0" applyNumberFormat="1" applyFont="1" applyFill="1" applyBorder="1"/>
    <xf numFmtId="170" fontId="3" fillId="0" borderId="166" xfId="0" applyNumberFormat="1" applyFont="1" applyFill="1" applyBorder="1"/>
    <xf numFmtId="4" fontId="3" fillId="3" borderId="55" xfId="0" applyNumberFormat="1" applyFont="1" applyFill="1" applyBorder="1" applyAlignment="1">
      <alignment horizontal="right" vertical="center"/>
    </xf>
    <xf numFmtId="170" fontId="3" fillId="0" borderId="0" xfId="0" applyNumberFormat="1" applyFont="1" applyFill="1" applyBorder="1"/>
    <xf numFmtId="164" fontId="3" fillId="3" borderId="222" xfId="0" applyNumberFormat="1" applyFont="1" applyFill="1" applyBorder="1" applyAlignment="1">
      <alignment horizontal="right"/>
    </xf>
    <xf numFmtId="166" fontId="3" fillId="0" borderId="223" xfId="2" applyNumberFormat="1" applyFont="1" applyFill="1" applyBorder="1" applyAlignment="1">
      <alignment horizontal="right"/>
    </xf>
    <xf numFmtId="166" fontId="3" fillId="0" borderId="224" xfId="2" applyNumberFormat="1" applyFont="1" applyFill="1" applyBorder="1" applyAlignment="1">
      <alignment horizontal="right"/>
    </xf>
    <xf numFmtId="166" fontId="3" fillId="0" borderId="225" xfId="2" applyNumberFormat="1" applyFont="1" applyFill="1" applyBorder="1" applyAlignment="1">
      <alignment horizontal="right"/>
    </xf>
    <xf numFmtId="49" fontId="2" fillId="2" borderId="3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right"/>
    </xf>
    <xf numFmtId="164" fontId="3" fillId="0" borderId="36" xfId="5" applyNumberFormat="1" applyFont="1" applyFill="1" applyBorder="1"/>
    <xf numFmtId="164" fontId="3" fillId="0" borderId="41" xfId="5" applyNumberFormat="1" applyFont="1" applyFill="1" applyBorder="1"/>
    <xf numFmtId="166" fontId="3" fillId="3" borderId="146" xfId="2" applyNumberFormat="1" applyFont="1" applyFill="1" applyBorder="1" applyAlignment="1"/>
    <xf numFmtId="166" fontId="3" fillId="3" borderId="147" xfId="2" applyNumberFormat="1" applyFont="1" applyFill="1" applyBorder="1" applyAlignment="1"/>
    <xf numFmtId="166" fontId="3" fillId="3" borderId="148" xfId="2" applyNumberFormat="1" applyFont="1" applyFill="1" applyBorder="1" applyAlignment="1"/>
    <xf numFmtId="166" fontId="3" fillId="3" borderId="149" xfId="2" applyNumberFormat="1" applyFont="1" applyFill="1" applyBorder="1" applyAlignment="1"/>
    <xf numFmtId="166" fontId="3" fillId="3" borderId="150" xfId="2" applyNumberFormat="1" applyFont="1" applyFill="1" applyBorder="1" applyAlignment="1"/>
    <xf numFmtId="166" fontId="3" fillId="3" borderId="57" xfId="2" applyNumberFormat="1" applyFont="1" applyFill="1" applyBorder="1" applyAlignment="1"/>
    <xf numFmtId="166" fontId="3" fillId="3" borderId="58" xfId="2" applyNumberFormat="1" applyFont="1" applyFill="1" applyBorder="1" applyAlignment="1"/>
    <xf numFmtId="166" fontId="3" fillId="3" borderId="59" xfId="2" applyNumberFormat="1" applyFont="1" applyFill="1" applyBorder="1" applyAlignment="1"/>
    <xf numFmtId="166" fontId="3" fillId="0" borderId="157" xfId="2" applyNumberFormat="1" applyFont="1" applyFill="1" applyBorder="1" applyAlignment="1"/>
    <xf numFmtId="166" fontId="3" fillId="3" borderId="73" xfId="2" applyNumberFormat="1" applyFont="1" applyFill="1" applyBorder="1" applyAlignment="1"/>
    <xf numFmtId="166" fontId="3" fillId="3" borderId="159" xfId="2" applyNumberFormat="1" applyFont="1" applyFill="1" applyBorder="1" applyAlignment="1"/>
    <xf numFmtId="166" fontId="3" fillId="3" borderId="127" xfId="2" applyNumberFormat="1" applyFont="1" applyFill="1" applyBorder="1" applyAlignment="1"/>
    <xf numFmtId="166" fontId="3" fillId="3" borderId="160" xfId="2" applyNumberFormat="1" applyFont="1" applyFill="1" applyBorder="1" applyAlignment="1"/>
    <xf numFmtId="166" fontId="3" fillId="0" borderId="161" xfId="2" applyNumberFormat="1" applyFont="1" applyFill="1" applyBorder="1" applyAlignment="1"/>
    <xf numFmtId="166" fontId="3" fillId="3" borderId="97" xfId="2" applyNumberFormat="1" applyFont="1" applyFill="1" applyBorder="1" applyAlignment="1"/>
    <xf numFmtId="2" fontId="2" fillId="2" borderId="163" xfId="0" applyNumberFormat="1" applyFont="1" applyFill="1" applyBorder="1" applyAlignment="1"/>
    <xf numFmtId="43" fontId="2" fillId="2" borderId="140" xfId="1" applyFont="1" applyFill="1" applyBorder="1" applyAlignment="1"/>
    <xf numFmtId="43" fontId="2" fillId="2" borderId="164" xfId="1" applyFont="1" applyFill="1" applyBorder="1" applyAlignment="1"/>
    <xf numFmtId="43" fontId="2" fillId="2" borderId="165" xfId="1" applyFont="1" applyFill="1" applyBorder="1" applyAlignment="1"/>
    <xf numFmtId="43" fontId="2" fillId="2" borderId="144" xfId="1" applyFont="1" applyFill="1" applyBorder="1" applyAlignment="1"/>
    <xf numFmtId="166" fontId="3" fillId="0" borderId="148" xfId="2" applyNumberFormat="1" applyFont="1" applyFill="1" applyBorder="1" applyAlignment="1"/>
    <xf numFmtId="166" fontId="3" fillId="0" borderId="59" xfId="2" applyNumberFormat="1" applyFont="1" applyFill="1" applyBorder="1" applyAlignment="1"/>
    <xf numFmtId="166" fontId="3" fillId="0" borderId="160" xfId="2" applyNumberFormat="1" applyFont="1" applyFill="1" applyBorder="1" applyAlignment="1"/>
    <xf numFmtId="166" fontId="3" fillId="3" borderId="157" xfId="2" applyNumberFormat="1" applyFont="1" applyFill="1" applyBorder="1" applyAlignment="1"/>
    <xf numFmtId="166" fontId="3" fillId="3" borderId="161" xfId="2" applyNumberFormat="1" applyFont="1" applyFill="1" applyBorder="1" applyAlignment="1"/>
    <xf numFmtId="43" fontId="2" fillId="2" borderId="163" xfId="1" applyFont="1" applyFill="1" applyBorder="1" applyAlignment="1"/>
    <xf numFmtId="2" fontId="2" fillId="2" borderId="140" xfId="0" applyNumberFormat="1" applyFont="1" applyFill="1" applyBorder="1" applyAlignment="1"/>
    <xf numFmtId="2" fontId="2" fillId="2" borderId="164" xfId="0" applyNumberFormat="1" applyFont="1" applyFill="1" applyBorder="1" applyAlignment="1"/>
    <xf numFmtId="2" fontId="2" fillId="2" borderId="165" xfId="0" applyNumberFormat="1" applyFont="1" applyFill="1" applyBorder="1" applyAlignment="1"/>
    <xf numFmtId="2" fontId="2" fillId="2" borderId="144" xfId="0" applyNumberFormat="1" applyFont="1" applyFill="1" applyBorder="1" applyAlignment="1"/>
    <xf numFmtId="43" fontId="2" fillId="5" borderId="164" xfId="1" applyFont="1" applyFill="1" applyBorder="1" applyAlignment="1"/>
    <xf numFmtId="3" fontId="3" fillId="3" borderId="0" xfId="0" applyNumberFormat="1" applyFont="1" applyFill="1" applyBorder="1"/>
    <xf numFmtId="0" fontId="8" fillId="0" borderId="0" xfId="0" applyFont="1" applyFill="1" applyBorder="1" applyAlignment="1">
      <alignment horizontal="center" vertical="center" wrapText="1"/>
    </xf>
    <xf numFmtId="49" fontId="2" fillId="2" borderId="16" xfId="0" quotePrefix="1" applyNumberFormat="1" applyFont="1" applyFill="1" applyBorder="1" applyAlignment="1">
      <alignment horizontal="left" indent="1"/>
    </xf>
    <xf numFmtId="0" fontId="2" fillId="2" borderId="16" xfId="0" quotePrefix="1" applyFont="1" applyFill="1" applyBorder="1" applyAlignment="1">
      <alignment horizontal="left" indent="1"/>
    </xf>
    <xf numFmtId="10" fontId="20" fillId="0" borderId="0" xfId="0" applyNumberFormat="1" applyFont="1" applyFill="1" applyBorder="1"/>
    <xf numFmtId="0" fontId="2" fillId="0" borderId="0" xfId="0" quotePrefix="1" applyFont="1" applyAlignment="1">
      <alignment horizontal="left"/>
    </xf>
    <xf numFmtId="49" fontId="2" fillId="2" borderId="4" xfId="0" applyNumberFormat="1" applyFont="1" applyFill="1" applyBorder="1" applyAlignment="1">
      <alignment horizontal="center"/>
    </xf>
    <xf numFmtId="164" fontId="3" fillId="3" borderId="227" xfId="0" applyNumberFormat="1" applyFont="1" applyFill="1" applyBorder="1" applyAlignment="1">
      <alignment horizontal="right"/>
    </xf>
    <xf numFmtId="166" fontId="3" fillId="0" borderId="126" xfId="2" applyNumberFormat="1" applyFont="1" applyFill="1" applyBorder="1" applyAlignment="1">
      <alignment horizontal="right"/>
    </xf>
    <xf numFmtId="166" fontId="3" fillId="0" borderId="130" xfId="2" applyNumberFormat="1" applyFont="1" applyFill="1" applyBorder="1" applyAlignment="1">
      <alignment horizontal="right"/>
    </xf>
    <xf numFmtId="166" fontId="3" fillId="0" borderId="228" xfId="2" applyNumberFormat="1" applyFont="1" applyFill="1" applyBorder="1" applyAlignment="1">
      <alignment horizontal="right"/>
    </xf>
    <xf numFmtId="164" fontId="3" fillId="0" borderId="102" xfId="5" applyNumberFormat="1" applyFont="1" applyFill="1" applyBorder="1"/>
    <xf numFmtId="164" fontId="3" fillId="0" borderId="229" xfId="5" applyNumberFormat="1" applyFont="1" applyFill="1" applyBorder="1"/>
    <xf numFmtId="165" fontId="3" fillId="0" borderId="55" xfId="0" applyNumberFormat="1" applyFont="1" applyBorder="1" applyAlignment="1">
      <alignment horizontal="right"/>
    </xf>
    <xf numFmtId="166" fontId="3" fillId="3" borderId="53" xfId="2" applyNumberFormat="1" applyFont="1" applyFill="1" applyBorder="1" applyAlignment="1">
      <alignment horizontal="right"/>
    </xf>
    <xf numFmtId="3" fontId="3" fillId="0" borderId="230" xfId="0" applyNumberFormat="1" applyFont="1" applyFill="1" applyBorder="1" applyAlignment="1">
      <alignment horizontal="right" vertical="center"/>
    </xf>
    <xf numFmtId="3" fontId="3" fillId="0" borderId="231" xfId="0" applyNumberFormat="1" applyFont="1" applyFill="1" applyBorder="1" applyAlignment="1">
      <alignment horizontal="right" vertical="center"/>
    </xf>
    <xf numFmtId="3" fontId="3" fillId="0" borderId="232" xfId="0" applyNumberFormat="1" applyFont="1" applyFill="1" applyBorder="1" applyAlignment="1">
      <alignment horizontal="right" vertical="center"/>
    </xf>
    <xf numFmtId="3" fontId="3" fillId="0" borderId="233" xfId="0" applyNumberFormat="1" applyFont="1" applyFill="1" applyBorder="1" applyAlignment="1">
      <alignment horizontal="right" vertical="center"/>
    </xf>
    <xf numFmtId="3" fontId="3" fillId="3" borderId="231" xfId="0" applyNumberFormat="1" applyFont="1" applyFill="1" applyBorder="1" applyAlignment="1">
      <alignment horizontal="right" vertical="center"/>
    </xf>
    <xf numFmtId="3" fontId="3" fillId="0" borderId="154" xfId="0" applyNumberFormat="1" applyFont="1" applyFill="1" applyBorder="1" applyAlignment="1">
      <alignment horizontal="right" vertical="center"/>
    </xf>
    <xf numFmtId="0" fontId="30" fillId="0" borderId="0" xfId="0" applyFont="1"/>
    <xf numFmtId="0" fontId="29" fillId="0" borderId="234" xfId="0" applyFont="1" applyBorder="1" applyAlignment="1">
      <alignment horizontal="center" vertical="center" wrapText="1"/>
    </xf>
    <xf numFmtId="0" fontId="0" fillId="0" borderId="234" xfId="0" applyBorder="1" applyAlignment="1">
      <alignment vertical="center" wrapText="1"/>
    </xf>
    <xf numFmtId="0" fontId="0" fillId="0" borderId="234" xfId="0" applyBorder="1" applyAlignment="1">
      <alignment horizontal="right" vertical="center" wrapText="1"/>
    </xf>
    <xf numFmtId="11" fontId="0" fillId="0" borderId="234" xfId="0" applyNumberFormat="1" applyBorder="1" applyAlignment="1">
      <alignment vertical="center" wrapText="1"/>
    </xf>
    <xf numFmtId="0" fontId="29" fillId="0" borderId="234" xfId="0" applyFont="1" applyBorder="1" applyAlignment="1">
      <alignment horizontal="center" vertical="center"/>
    </xf>
    <xf numFmtId="0" fontId="0" fillId="0" borderId="234" xfId="0" applyBorder="1" applyAlignment="1">
      <alignment horizontal="left" vertical="center"/>
    </xf>
    <xf numFmtId="0" fontId="0" fillId="0" borderId="0" xfId="0" applyAlignment="1"/>
    <xf numFmtId="164" fontId="27" fillId="0" borderId="103" xfId="5" applyNumberFormat="1" applyFont="1" applyFill="1" applyBorder="1"/>
    <xf numFmtId="164" fontId="3" fillId="0" borderId="226" xfId="5" applyNumberFormat="1" applyFont="1" applyFill="1" applyBorder="1"/>
    <xf numFmtId="0" fontId="2" fillId="0" borderId="0" xfId="0" quotePrefix="1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quotePrefix="1" applyFont="1" applyFill="1" applyBorder="1" applyAlignment="1">
      <alignment horizontal="left" vertical="justify" wrapText="1"/>
    </xf>
    <xf numFmtId="0" fontId="2" fillId="0" borderId="0" xfId="0" applyFont="1" applyFill="1" applyBorder="1" applyAlignment="1">
      <alignment horizontal="left" vertical="justify" wrapText="1"/>
    </xf>
    <xf numFmtId="0" fontId="7" fillId="0" borderId="0" xfId="0" quotePrefix="1" applyFont="1" applyFill="1" applyAlignment="1">
      <alignment horizontal="left"/>
    </xf>
    <xf numFmtId="0" fontId="8" fillId="2" borderId="51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49" fontId="2" fillId="2" borderId="77" xfId="0" quotePrefix="1" applyNumberFormat="1" applyFont="1" applyFill="1" applyBorder="1" applyAlignment="1">
      <alignment horizontal="center" vertical="center"/>
    </xf>
    <xf numFmtId="49" fontId="2" fillId="2" borderId="78" xfId="0" quotePrefix="1" applyNumberFormat="1" applyFont="1" applyFill="1" applyBorder="1" applyAlignment="1">
      <alignment horizontal="center" vertical="center"/>
    </xf>
    <xf numFmtId="49" fontId="2" fillId="2" borderId="79" xfId="0" quotePrefix="1" applyNumberFormat="1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 textRotation="90" shrinkToFit="1"/>
    </xf>
    <xf numFmtId="0" fontId="9" fillId="2" borderId="92" xfId="0" applyFont="1" applyFill="1" applyBorder="1" applyAlignment="1">
      <alignment horizontal="center" vertical="center" textRotation="90" shrinkToFit="1"/>
    </xf>
    <xf numFmtId="0" fontId="9" fillId="2" borderId="106" xfId="0" applyFont="1" applyFill="1" applyBorder="1" applyAlignment="1">
      <alignment horizontal="center" vertical="center" textRotation="90" shrinkToFit="1"/>
    </xf>
    <xf numFmtId="3" fontId="2" fillId="2" borderId="87" xfId="0" applyNumberFormat="1" applyFont="1" applyFill="1" applyBorder="1" applyAlignment="1">
      <alignment horizontal="left" wrapText="1" indent="1"/>
    </xf>
    <xf numFmtId="3" fontId="2" fillId="2" borderId="88" xfId="0" applyNumberFormat="1" applyFont="1" applyFill="1" applyBorder="1" applyAlignment="1">
      <alignment horizontal="left" wrapText="1" indent="1"/>
    </xf>
    <xf numFmtId="3" fontId="9" fillId="2" borderId="93" xfId="0" applyNumberFormat="1" applyFont="1" applyFill="1" applyBorder="1" applyAlignment="1">
      <alignment horizontal="center" vertical="center" textRotation="90" shrinkToFit="1"/>
    </xf>
    <xf numFmtId="3" fontId="9" fillId="2" borderId="96" xfId="0" applyNumberFormat="1" applyFont="1" applyFill="1" applyBorder="1" applyAlignment="1">
      <alignment horizontal="center" vertical="center" textRotation="90" shrinkToFit="1"/>
    </xf>
    <xf numFmtId="3" fontId="9" fillId="2" borderId="107" xfId="0" applyNumberFormat="1" applyFont="1" applyFill="1" applyBorder="1" applyAlignment="1">
      <alignment horizontal="center" vertical="center" textRotation="90" shrinkToFit="1"/>
    </xf>
    <xf numFmtId="3" fontId="2" fillId="2" borderId="77" xfId="0" quotePrefix="1" applyNumberFormat="1" applyFont="1" applyFill="1" applyBorder="1" applyAlignment="1">
      <alignment horizontal="center" vertical="center"/>
    </xf>
    <xf numFmtId="3" fontId="2" fillId="2" borderId="78" xfId="0" quotePrefix="1" applyNumberFormat="1" applyFont="1" applyFill="1" applyBorder="1" applyAlignment="1">
      <alignment horizontal="center" vertical="center"/>
    </xf>
    <xf numFmtId="3" fontId="2" fillId="2" borderId="79" xfId="0" quotePrefix="1" applyNumberFormat="1" applyFont="1" applyFill="1" applyBorder="1" applyAlignment="1">
      <alignment horizontal="center" vertical="center"/>
    </xf>
    <xf numFmtId="3" fontId="2" fillId="2" borderId="101" xfId="0" quotePrefix="1" applyNumberFormat="1" applyFont="1" applyFill="1" applyBorder="1" applyAlignment="1">
      <alignment horizontal="center" vertical="center"/>
    </xf>
    <xf numFmtId="3" fontId="2" fillId="2" borderId="102" xfId="0" quotePrefix="1" applyNumberFormat="1" applyFont="1" applyFill="1" applyBorder="1" applyAlignment="1">
      <alignment horizontal="center" vertical="center"/>
    </xf>
    <xf numFmtId="3" fontId="2" fillId="2" borderId="103" xfId="0" quotePrefix="1" applyNumberFormat="1" applyFont="1" applyFill="1" applyBorder="1" applyAlignment="1">
      <alignment horizontal="center" vertical="center"/>
    </xf>
    <xf numFmtId="0" fontId="11" fillId="0" borderId="96" xfId="0" applyFont="1" applyBorder="1" applyAlignment="1">
      <alignment horizontal="center" vertical="center" textRotation="90" shrinkToFit="1"/>
    </xf>
    <xf numFmtId="3" fontId="2" fillId="2" borderId="110" xfId="0" quotePrefix="1" applyNumberFormat="1" applyFont="1" applyFill="1" applyBorder="1" applyAlignment="1">
      <alignment horizontal="center" vertical="center"/>
    </xf>
    <xf numFmtId="3" fontId="2" fillId="2" borderId="111" xfId="0" quotePrefix="1" applyNumberFormat="1" applyFont="1" applyFill="1" applyBorder="1" applyAlignment="1">
      <alignment horizontal="center" vertical="center"/>
    </xf>
    <xf numFmtId="3" fontId="2" fillId="2" borderId="112" xfId="0" quotePrefix="1" applyNumberFormat="1" applyFont="1" applyFill="1" applyBorder="1" applyAlignment="1">
      <alignment horizontal="center" vertical="center"/>
    </xf>
    <xf numFmtId="0" fontId="9" fillId="2" borderId="98" xfId="0" applyFont="1" applyFill="1" applyBorder="1" applyAlignment="1">
      <alignment horizontal="center" vertical="center" textRotation="90" shrinkToFit="1"/>
    </xf>
    <xf numFmtId="3" fontId="9" fillId="2" borderId="99" xfId="0" applyNumberFormat="1" applyFont="1" applyFill="1" applyBorder="1" applyAlignment="1">
      <alignment horizontal="center" vertical="center" textRotation="90" shrinkToFit="1"/>
    </xf>
    <xf numFmtId="3" fontId="2" fillId="2" borderId="108" xfId="0" quotePrefix="1" applyNumberFormat="1" applyFont="1" applyFill="1" applyBorder="1" applyAlignment="1">
      <alignment horizontal="center" vertical="center"/>
    </xf>
    <xf numFmtId="3" fontId="2" fillId="2" borderId="0" xfId="0" quotePrefix="1" applyNumberFormat="1" applyFont="1" applyFill="1" applyBorder="1" applyAlignment="1">
      <alignment horizontal="center" vertical="center"/>
    </xf>
    <xf numFmtId="3" fontId="2" fillId="2" borderId="109" xfId="0" quotePrefix="1" applyNumberFormat="1" applyFont="1" applyFill="1" applyBorder="1" applyAlignment="1">
      <alignment horizontal="center" vertical="center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45" xfId="0" applyFont="1" applyBorder="1" applyAlignment="1">
      <alignment horizontal="center"/>
    </xf>
    <xf numFmtId="0" fontId="2" fillId="0" borderId="145" xfId="0" quotePrefix="1" applyFont="1" applyBorder="1" applyAlignment="1">
      <alignment horizontal="center"/>
    </xf>
    <xf numFmtId="0" fontId="2" fillId="0" borderId="145" xfId="0" applyFont="1" applyFill="1" applyBorder="1" applyAlignment="1">
      <alignment horizontal="center"/>
    </xf>
    <xf numFmtId="3" fontId="22" fillId="0" borderId="0" xfId="0" applyNumberFormat="1" applyFont="1" applyFill="1" applyBorder="1" applyAlignment="1">
      <alignment horizontal="center"/>
    </xf>
    <xf numFmtId="0" fontId="2" fillId="2" borderId="177" xfId="3" applyFont="1" applyFill="1" applyBorder="1" applyAlignment="1">
      <alignment horizontal="center" vertical="center"/>
    </xf>
    <xf numFmtId="0" fontId="2" fillId="2" borderId="49" xfId="3" applyFont="1" applyFill="1" applyBorder="1" applyAlignment="1">
      <alignment horizontal="center" vertical="center"/>
    </xf>
    <xf numFmtId="0" fontId="2" fillId="2" borderId="68" xfId="3" applyFont="1" applyFill="1" applyBorder="1" applyAlignment="1">
      <alignment horizontal="center" vertical="center"/>
    </xf>
    <xf numFmtId="3" fontId="2" fillId="2" borderId="175" xfId="0" applyNumberFormat="1" applyFont="1" applyFill="1" applyBorder="1" applyAlignment="1">
      <alignment horizontal="center" vertical="center" wrapText="1"/>
    </xf>
    <xf numFmtId="3" fontId="2" fillId="2" borderId="166" xfId="0" applyNumberFormat="1" applyFont="1" applyFill="1" applyBorder="1" applyAlignment="1">
      <alignment horizontal="center" vertical="center" wrapText="1"/>
    </xf>
    <xf numFmtId="3" fontId="2" fillId="2" borderId="176" xfId="0" applyNumberFormat="1" applyFont="1" applyFill="1" applyBorder="1" applyAlignment="1">
      <alignment horizontal="center" vertical="center" wrapText="1"/>
    </xf>
    <xf numFmtId="3" fontId="2" fillId="2" borderId="111" xfId="0" applyNumberFormat="1" applyFont="1" applyFill="1" applyBorder="1" applyAlignment="1">
      <alignment horizontal="center" vertical="center" wrapText="1"/>
    </xf>
    <xf numFmtId="3" fontId="2" fillId="2" borderId="112" xfId="0" applyNumberFormat="1" applyFont="1" applyFill="1" applyBorder="1" applyAlignment="1">
      <alignment horizontal="center" vertical="center" wrapText="1"/>
    </xf>
    <xf numFmtId="3" fontId="2" fillId="2" borderId="178" xfId="0" applyNumberFormat="1" applyFont="1" applyFill="1" applyBorder="1" applyAlignment="1">
      <alignment horizontal="center" vertical="center" wrapText="1"/>
    </xf>
    <xf numFmtId="0" fontId="2" fillId="2" borderId="177" xfId="3" quotePrefix="1" applyFont="1" applyFill="1" applyBorder="1" applyAlignment="1">
      <alignment horizontal="center" vertical="center"/>
    </xf>
  </cellXfs>
  <cellStyles count="11">
    <cellStyle name="Čárka" xfId="1" builtinId="3"/>
    <cellStyle name="Čárka 2" xfId="6" xr:uid="{00000000-0005-0000-0000-000001000000}"/>
    <cellStyle name="Neutrální 2" xfId="7" xr:uid="{00000000-0005-0000-0000-000002000000}"/>
    <cellStyle name="Normal_VEK_96KS" xfId="8" xr:uid="{00000000-0005-0000-0000-000003000000}"/>
    <cellStyle name="Normální" xfId="0" builtinId="0"/>
    <cellStyle name="Normální 2" xfId="5" xr:uid="{00000000-0005-0000-0000-000005000000}"/>
    <cellStyle name="Normální 3" xfId="10" xr:uid="{00000000-0005-0000-0000-000006000000}"/>
    <cellStyle name="normální_29_12 tisk 200607" xfId="4" xr:uid="{00000000-0005-0000-0000-000007000000}"/>
    <cellStyle name="normální_Muchvs jaro_04" xfId="3" xr:uid="{00000000-0005-0000-0000-000008000000}"/>
    <cellStyle name="Procenta" xfId="2" builtinId="5"/>
    <cellStyle name="Procenta 2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707965035322859E-2"/>
          <c:y val="0.12269938650306748"/>
          <c:w val="0.92642241327690966"/>
          <c:h val="0.57055214723926384"/>
        </c:manualLayout>
      </c:layout>
      <c:areaChart>
        <c:grouping val="standard"/>
        <c:varyColors val="0"/>
        <c:ser>
          <c:idx val="0"/>
          <c:order val="0"/>
          <c:tx>
            <c:strRef>
              <c:f>'vš_vše CZ'!$A$4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CZ'!$B$3:$W$3</c:f>
              <c:strCache>
                <c:ptCount val="22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'vš_vše CZ'!$B$4:$W$4</c:f>
              <c:numCache>
                <c:formatCode>#\ ##0.0</c:formatCode>
                <c:ptCount val="22"/>
                <c:pt idx="0">
                  <c:v>233.8</c:v>
                </c:pt>
                <c:pt idx="1">
                  <c:v>208.2</c:v>
                </c:pt>
                <c:pt idx="2">
                  <c:v>237.452</c:v>
                </c:pt>
                <c:pt idx="3">
                  <c:v>234</c:v>
                </c:pt>
                <c:pt idx="4">
                  <c:v>253.3</c:v>
                </c:pt>
                <c:pt idx="5">
                  <c:v>285</c:v>
                </c:pt>
                <c:pt idx="6">
                  <c:v>294.8</c:v>
                </c:pt>
                <c:pt idx="7">
                  <c:v>303.3</c:v>
                </c:pt>
                <c:pt idx="8">
                  <c:v>323.7</c:v>
                </c:pt>
                <c:pt idx="9">
                  <c:v>320.36500000000001</c:v>
                </c:pt>
                <c:pt idx="10">
                  <c:v>324.99299999999999</c:v>
                </c:pt>
                <c:pt idx="11">
                  <c:v>331.536</c:v>
                </c:pt>
                <c:pt idx="12">
                  <c:v>330.06599999999997</c:v>
                </c:pt>
                <c:pt idx="13">
                  <c:v>309.452</c:v>
                </c:pt>
                <c:pt idx="14">
                  <c:v>291</c:v>
                </c:pt>
                <c:pt idx="15">
                  <c:v>260.46699999999998</c:v>
                </c:pt>
                <c:pt idx="16">
                  <c:v>243.71799999999999</c:v>
                </c:pt>
                <c:pt idx="17">
                  <c:v>224.15100000000001</c:v>
                </c:pt>
                <c:pt idx="18">
                  <c:v>213.31700000000001</c:v>
                </c:pt>
                <c:pt idx="19">
                  <c:v>204.053</c:v>
                </c:pt>
                <c:pt idx="20">
                  <c:v>211.447</c:v>
                </c:pt>
                <c:pt idx="21">
                  <c:v>211.447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1-416E-B905-24E05CD65C23}"/>
            </c:ext>
          </c:extLst>
        </c:ser>
        <c:ser>
          <c:idx val="1"/>
          <c:order val="1"/>
          <c:tx>
            <c:strRef>
              <c:f>'vš_vše CZ'!$A$5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CZ'!$B$3:$W$3</c:f>
              <c:strCache>
                <c:ptCount val="22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'vš_vše CZ'!$B$5:$W$5</c:f>
              <c:numCache>
                <c:formatCode>#\ ##0.0</c:formatCode>
                <c:ptCount val="22"/>
                <c:pt idx="0">
                  <c:v>105.4</c:v>
                </c:pt>
                <c:pt idx="1">
                  <c:v>103.5</c:v>
                </c:pt>
                <c:pt idx="2">
                  <c:v>105</c:v>
                </c:pt>
                <c:pt idx="3">
                  <c:v>108.8</c:v>
                </c:pt>
                <c:pt idx="4">
                  <c:v>117.5</c:v>
                </c:pt>
                <c:pt idx="5">
                  <c:v>130.4</c:v>
                </c:pt>
                <c:pt idx="6">
                  <c:v>130.9</c:v>
                </c:pt>
                <c:pt idx="7">
                  <c:v>137.80000000000001</c:v>
                </c:pt>
                <c:pt idx="8">
                  <c:v>146.80000000000001</c:v>
                </c:pt>
                <c:pt idx="9">
                  <c:v>147.27600000000001</c:v>
                </c:pt>
                <c:pt idx="10">
                  <c:v>146.62</c:v>
                </c:pt>
                <c:pt idx="11">
                  <c:v>150.58799999999999</c:v>
                </c:pt>
                <c:pt idx="12">
                  <c:v>149.613</c:v>
                </c:pt>
                <c:pt idx="13">
                  <c:v>141.054</c:v>
                </c:pt>
                <c:pt idx="14">
                  <c:v>134.25700000000001</c:v>
                </c:pt>
                <c:pt idx="15">
                  <c:v>121.761</c:v>
                </c:pt>
                <c:pt idx="16">
                  <c:v>113.093</c:v>
                </c:pt>
                <c:pt idx="17">
                  <c:v>102.791</c:v>
                </c:pt>
                <c:pt idx="18">
                  <c:v>97.998000000000005</c:v>
                </c:pt>
                <c:pt idx="19">
                  <c:v>95.137</c:v>
                </c:pt>
                <c:pt idx="20">
                  <c:v>98.126999999999995</c:v>
                </c:pt>
                <c:pt idx="21">
                  <c:v>98.867999999999995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1-416E-B905-24E05CD65C23}"/>
            </c:ext>
          </c:extLst>
        </c:ser>
        <c:ser>
          <c:idx val="4"/>
          <c:order val="2"/>
          <c:tx>
            <c:strRef>
              <c:f>'vš_vše CZ'!$A$7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CZ'!$B$3:$W$3</c:f>
              <c:strCache>
                <c:ptCount val="22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'vš_vše CZ'!$B$7:$W$7</c:f>
              <c:numCache>
                <c:formatCode>#\ ##0.0</c:formatCode>
                <c:ptCount val="22"/>
                <c:pt idx="0">
                  <c:v>47.4</c:v>
                </c:pt>
                <c:pt idx="1">
                  <c:v>45.2</c:v>
                </c:pt>
                <c:pt idx="2">
                  <c:v>54.676000000000002</c:v>
                </c:pt>
                <c:pt idx="3">
                  <c:v>61.1</c:v>
                </c:pt>
                <c:pt idx="4">
                  <c:v>69.599999999999994</c:v>
                </c:pt>
                <c:pt idx="5">
                  <c:v>75.599999999999994</c:v>
                </c:pt>
                <c:pt idx="6">
                  <c:v>80</c:v>
                </c:pt>
                <c:pt idx="7">
                  <c:v>89.1</c:v>
                </c:pt>
                <c:pt idx="8">
                  <c:v>97.2</c:v>
                </c:pt>
                <c:pt idx="9">
                  <c:v>104.003</c:v>
                </c:pt>
                <c:pt idx="10">
                  <c:v>105.57</c:v>
                </c:pt>
                <c:pt idx="11">
                  <c:v>106.437</c:v>
                </c:pt>
                <c:pt idx="12">
                  <c:v>103.761</c:v>
                </c:pt>
                <c:pt idx="13">
                  <c:v>98.260999999999996</c:v>
                </c:pt>
                <c:pt idx="14">
                  <c:v>93.713999999999999</c:v>
                </c:pt>
                <c:pt idx="15">
                  <c:v>84.763999999999996</c:v>
                </c:pt>
                <c:pt idx="16">
                  <c:v>80.302000000000007</c:v>
                </c:pt>
                <c:pt idx="17">
                  <c:v>74.766999999999996</c:v>
                </c:pt>
                <c:pt idx="18">
                  <c:v>74.623000000000005</c:v>
                </c:pt>
                <c:pt idx="19">
                  <c:v>73.349999999999994</c:v>
                </c:pt>
                <c:pt idx="20">
                  <c:v>77.484999999999999</c:v>
                </c:pt>
                <c:pt idx="21">
                  <c:v>79.8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1-416E-B905-24E05CD65C23}"/>
            </c:ext>
          </c:extLst>
        </c:ser>
        <c:ser>
          <c:idx val="2"/>
          <c:order val="3"/>
          <c:tx>
            <c:strRef>
              <c:f>'vš_vše CZ'!$A$8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CZ'!$B$3:$W$3</c:f>
              <c:strCache>
                <c:ptCount val="22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'vš_vše CZ'!$B$8:$W$8</c:f>
              <c:numCache>
                <c:formatCode>#\ ##0.0</c:formatCode>
                <c:ptCount val="22"/>
                <c:pt idx="0">
                  <c:v>43.2</c:v>
                </c:pt>
                <c:pt idx="1">
                  <c:v>43.7</c:v>
                </c:pt>
                <c:pt idx="2">
                  <c:v>52.527000000000001</c:v>
                </c:pt>
                <c:pt idx="3">
                  <c:v>58.3</c:v>
                </c:pt>
                <c:pt idx="4">
                  <c:v>66.5</c:v>
                </c:pt>
                <c:pt idx="5">
                  <c:v>72.2</c:v>
                </c:pt>
                <c:pt idx="6">
                  <c:v>76.2</c:v>
                </c:pt>
                <c:pt idx="7">
                  <c:v>85.5</c:v>
                </c:pt>
                <c:pt idx="8">
                  <c:v>92.7</c:v>
                </c:pt>
                <c:pt idx="9">
                  <c:v>98.725999999999999</c:v>
                </c:pt>
                <c:pt idx="10">
                  <c:v>99.817999999999998</c:v>
                </c:pt>
                <c:pt idx="11">
                  <c:v>100.676</c:v>
                </c:pt>
                <c:pt idx="12">
                  <c:v>97.837000000000003</c:v>
                </c:pt>
                <c:pt idx="13">
                  <c:v>92.427999999999997</c:v>
                </c:pt>
                <c:pt idx="14">
                  <c:v>88.108999999999995</c:v>
                </c:pt>
                <c:pt idx="15">
                  <c:v>79.072999999999993</c:v>
                </c:pt>
                <c:pt idx="16">
                  <c:v>74.832999999999998</c:v>
                </c:pt>
                <c:pt idx="17">
                  <c:v>69.838999999999999</c:v>
                </c:pt>
                <c:pt idx="18">
                  <c:v>69.911000000000001</c:v>
                </c:pt>
                <c:pt idx="19">
                  <c:v>68.753</c:v>
                </c:pt>
                <c:pt idx="20">
                  <c:v>72.73</c:v>
                </c:pt>
                <c:pt idx="21">
                  <c:v>75.605000000000004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81-416E-B905-24E05CD65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69664"/>
        <c:axId val="58943744"/>
      </c:areaChart>
      <c:lineChart>
        <c:grouping val="standard"/>
        <c:varyColors val="0"/>
        <c:ser>
          <c:idx val="3"/>
          <c:order val="4"/>
          <c:tx>
            <c:strRef>
              <c:f>'vš_vše CZ'!$A$22</c:f>
              <c:strCache>
                <c:ptCount val="1"/>
                <c:pt idx="0">
                  <c:v>maturanti v předch. roce (denní forma vzdělávání)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cat>
            <c:strRef>
              <c:f>'vš_vše CZ'!$B$3:$W$3</c:f>
              <c:strCache>
                <c:ptCount val="22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'vš_vše CZ'!$B$22:$W$22</c:f>
              <c:numCache>
                <c:formatCode>#\ ##0.0</c:formatCode>
                <c:ptCount val="22"/>
                <c:pt idx="0">
                  <c:v>91.04</c:v>
                </c:pt>
                <c:pt idx="1">
                  <c:v>35.066000000000003</c:v>
                </c:pt>
                <c:pt idx="2">
                  <c:v>73.120999999999995</c:v>
                </c:pt>
                <c:pt idx="3">
                  <c:v>74.09</c:v>
                </c:pt>
                <c:pt idx="4">
                  <c:v>79.337999999999994</c:v>
                </c:pt>
                <c:pt idx="5">
                  <c:v>81.674999999999997</c:v>
                </c:pt>
                <c:pt idx="6">
                  <c:v>84.688000000000002</c:v>
                </c:pt>
                <c:pt idx="7">
                  <c:v>85.379000000000005</c:v>
                </c:pt>
                <c:pt idx="8">
                  <c:v>85.778999999999996</c:v>
                </c:pt>
                <c:pt idx="9">
                  <c:v>84.317999999999998</c:v>
                </c:pt>
                <c:pt idx="10">
                  <c:v>83.906000000000006</c:v>
                </c:pt>
                <c:pt idx="11">
                  <c:v>81.063999999999993</c:v>
                </c:pt>
                <c:pt idx="12">
                  <c:v>74.569999999999993</c:v>
                </c:pt>
                <c:pt idx="13">
                  <c:v>72.606999999999999</c:v>
                </c:pt>
                <c:pt idx="14">
                  <c:v>70.027000000000001</c:v>
                </c:pt>
                <c:pt idx="15" formatCode="0.0">
                  <c:v>60.795999999999999</c:v>
                </c:pt>
                <c:pt idx="16" formatCode="0.0">
                  <c:v>56.121000000000002</c:v>
                </c:pt>
                <c:pt idx="17" formatCode="0.0">
                  <c:v>52.335000000000001</c:v>
                </c:pt>
                <c:pt idx="18" formatCode="0.0">
                  <c:v>52.454999999999998</c:v>
                </c:pt>
                <c:pt idx="19" formatCode="0.0">
                  <c:v>52.764000000000003</c:v>
                </c:pt>
                <c:pt idx="20" formatCode="0.0">
                  <c:v>54.533999999999999</c:v>
                </c:pt>
                <c:pt idx="21" formatCode="0.0">
                  <c:v>57.572000000000003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81-416E-B905-24E05CD65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769664"/>
        <c:axId val="58943744"/>
      </c:lineChart>
      <c:catAx>
        <c:axId val="867696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8943744"/>
        <c:crosses val="autoZero"/>
        <c:auto val="0"/>
        <c:lblAlgn val="ctr"/>
        <c:lblOffset val="100"/>
        <c:noMultiLvlLbl val="0"/>
      </c:catAx>
      <c:valAx>
        <c:axId val="589437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8676966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915287952190056E-2"/>
          <c:y val="0.89877294568948107"/>
          <c:w val="0.75011617328928415"/>
          <c:h val="6.91233595800524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149-4A91-84D9-1D45E3097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48704"/>
        <c:axId val="129346944"/>
      </c:barChart>
      <c:catAx>
        <c:axId val="1814487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6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93469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487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4FA-4B45-B103-A9C03E6D8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50240"/>
        <c:axId val="129348672"/>
      </c:barChart>
      <c:catAx>
        <c:axId val="18145024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86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93486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5024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CEF-4F39-9C59-92A23E3D6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50752"/>
        <c:axId val="129350400"/>
      </c:barChart>
      <c:catAx>
        <c:axId val="18145075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5040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93504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5075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771-407F-A9F4-9EEE35A9C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52288"/>
        <c:axId val="181633600"/>
      </c:barChart>
      <c:catAx>
        <c:axId val="1814522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36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336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522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E9D-4B3D-B17E-ECE389835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0848"/>
        <c:axId val="181635328"/>
      </c:barChart>
      <c:catAx>
        <c:axId val="1817108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53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3532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108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F87-4E3B-85BE-E1215B5EF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2384"/>
        <c:axId val="181637056"/>
      </c:barChart>
      <c:catAx>
        <c:axId val="1817123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705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63705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123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77C-475C-B064-274768A57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2896"/>
        <c:axId val="181638784"/>
      </c:barChart>
      <c:catAx>
        <c:axId val="1817128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878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63878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128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C43-4412-8588-52DDA5DF9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7504"/>
        <c:axId val="181640512"/>
      </c:barChart>
      <c:catAx>
        <c:axId val="1308375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405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4051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75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C04-42AB-880A-FAF2E30F6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2096"/>
        <c:axId val="181798016"/>
      </c:barChart>
      <c:catAx>
        <c:axId val="1812520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98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7980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20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11D-4B29-89D0-C67EA9239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3632"/>
        <c:axId val="181799744"/>
      </c:barChart>
      <c:catAx>
        <c:axId val="18125363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997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7997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363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Právní vědy</c:v>
              </c:pt>
              <c:pt idx="1">
                <c:v>Umělecké obory</c:v>
              </c:pt>
              <c:pt idx="2">
                <c:v>Humanitní a spol. vědy</c:v>
              </c:pt>
              <c:pt idx="3">
                <c:v>Ekonomické vědy</c:v>
              </c:pt>
              <c:pt idx="4">
                <c:v>Učitelství</c:v>
              </c:pt>
              <c:pt idx="5">
                <c:v>Lékařské vědy, farmacie</c:v>
              </c:pt>
              <c:pt idx="6">
                <c:v>Zemědělství, veter. lék.</c:v>
              </c:pt>
              <c:pt idx="7">
                <c:v>Přírodní vědy</c:v>
              </c:pt>
              <c:pt idx="8">
                <c:v>Technické obory</c:v>
              </c:pt>
            </c:strLit>
          </c:cat>
          <c:val>
            <c:numLit>
              <c:formatCode>General</c:formatCode>
              <c:ptCount val="9"/>
              <c:pt idx="0">
                <c:v>9.8474576271186436</c:v>
              </c:pt>
              <c:pt idx="1">
                <c:v>9.27116935483871</c:v>
              </c:pt>
              <c:pt idx="2">
                <c:v>7.0840121386360009</c:v>
              </c:pt>
              <c:pt idx="3">
                <c:v>5.3688411509657072</c:v>
              </c:pt>
              <c:pt idx="4">
                <c:v>4.7950761179828731</c:v>
              </c:pt>
              <c:pt idx="5">
                <c:v>3.7236383149986585</c:v>
              </c:pt>
              <c:pt idx="6">
                <c:v>3.3844566712517192</c:v>
              </c:pt>
              <c:pt idx="7">
                <c:v>3.2089723926380369</c:v>
              </c:pt>
              <c:pt idx="8">
                <c:v>2.0137697621586534</c:v>
              </c:pt>
            </c:numLit>
          </c:val>
          <c:extLst>
            <c:ext xmlns:c16="http://schemas.microsoft.com/office/drawing/2014/chart" uri="{C3380CC4-5D6E-409C-BE32-E72D297353CC}">
              <c16:uniqueId val="{00000000-6596-4109-8F97-B3E77DF1B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314688"/>
        <c:axId val="58946048"/>
      </c:barChart>
      <c:catAx>
        <c:axId val="593146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8946048"/>
        <c:crosses val="autoZero"/>
        <c:auto val="0"/>
        <c:lblAlgn val="ctr"/>
        <c:lblOffset val="100"/>
        <c:tickLblSkip val="10"/>
        <c:tickMarkSkip val="1"/>
        <c:noMultiLvlLbl val="0"/>
      </c:catAx>
      <c:valAx>
        <c:axId val="58946048"/>
        <c:scaling>
          <c:orientation val="minMax"/>
          <c:max val="1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93146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7BC-4026-B6A1-9922B81AA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4144"/>
        <c:axId val="181801472"/>
      </c:barChart>
      <c:catAx>
        <c:axId val="1812541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8014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8014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41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E79-49AD-9380-3ED408C64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5680"/>
        <c:axId val="181803200"/>
      </c:barChart>
      <c:catAx>
        <c:axId val="18125568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8032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8032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568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E28-45F4-BC0E-6E9583AF1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30336"/>
        <c:axId val="181977088"/>
      </c:barChart>
      <c:catAx>
        <c:axId val="18203033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770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770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03033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556-459D-9F41-6177D5F2E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31872"/>
        <c:axId val="181978816"/>
      </c:barChart>
      <c:catAx>
        <c:axId val="1820318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7881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9788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0318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A2A-48D2-89B6-88A6253DE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33920"/>
        <c:axId val="181980544"/>
      </c:barChart>
      <c:catAx>
        <c:axId val="18203392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05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9805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03392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A09-4FD0-A6EB-E96894929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6784"/>
        <c:axId val="181982272"/>
      </c:barChart>
      <c:catAx>
        <c:axId val="1823267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22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822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67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68C-43CC-83F2-259CBE4F6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7296"/>
        <c:axId val="181984000"/>
      </c:barChart>
      <c:catAx>
        <c:axId val="1823272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40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840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72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26A-4BB2-AEEB-894FF0A08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8832"/>
        <c:axId val="182460992"/>
      </c:barChart>
      <c:catAx>
        <c:axId val="18232883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099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246099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883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4DC-4844-9FFB-6F450440A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28000"/>
        <c:axId val="182462720"/>
      </c:barChart>
      <c:catAx>
        <c:axId val="20172800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27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246272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2800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C69-4055-9FB2-2DBBC1B3C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29536"/>
        <c:axId val="182464448"/>
      </c:barChart>
      <c:catAx>
        <c:axId val="20172953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44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246444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2953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/>
              <a:t>Uchazeči o prezenční studium na VŠ podle věku</a:t>
            </a:r>
          </a:p>
        </c:rich>
      </c:tx>
      <c:layout>
        <c:manualLayout>
          <c:xMode val="edge"/>
          <c:yMode val="edge"/>
          <c:x val="0.3293591654247392"/>
          <c:y val="3.2258064516129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2846497764531E-2"/>
          <c:y val="0.12655102181759584"/>
          <c:w val="0.87928464977645304"/>
          <c:h val="0.598015612902756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vš_věk!$A$4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vš_věk!$B$3:$W$3</c:f>
              <c:strCache>
                <c:ptCount val="22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vš_věk!$B$4:$W$4</c:f>
              <c:numCache>
                <c:formatCode>0.0%</c:formatCode>
                <c:ptCount val="22"/>
                <c:pt idx="0">
                  <c:v>0.43103322113273818</c:v>
                </c:pt>
                <c:pt idx="1">
                  <c:v>0.21968901298767834</c:v>
                </c:pt>
                <c:pt idx="2">
                  <c:v>9.2700000000000005E-2</c:v>
                </c:pt>
                <c:pt idx="3">
                  <c:v>1.8518518518518519E-3</c:v>
                </c:pt>
                <c:pt idx="4">
                  <c:v>3.35651449005112E-3</c:v>
                </c:pt>
                <c:pt idx="5">
                  <c:v>3.8465602874352745E-3</c:v>
                </c:pt>
                <c:pt idx="6">
                  <c:v>3.3312468835867133E-3</c:v>
                </c:pt>
                <c:pt idx="7">
                  <c:v>5.0254893647822809E-3</c:v>
                </c:pt>
                <c:pt idx="8">
                  <c:v>5.5919861608400047E-3</c:v>
                </c:pt>
                <c:pt idx="9">
                  <c:v>5.4916662444906023E-3</c:v>
                </c:pt>
                <c:pt idx="10">
                  <c:v>5.6390416612795754E-3</c:v>
                </c:pt>
                <c:pt idx="11">
                  <c:v>5.137099908062972E-3</c:v>
                </c:pt>
                <c:pt idx="12">
                  <c:v>4.509268517806325E-3</c:v>
                </c:pt>
                <c:pt idx="13">
                  <c:v>4.7778874629812486E-3</c:v>
                </c:pt>
                <c:pt idx="14">
                  <c:v>3.4830000000000139E-3</c:v>
                </c:pt>
                <c:pt idx="15">
                  <c:v>4.6310000000000517E-3</c:v>
                </c:pt>
                <c:pt idx="16">
                  <c:v>5.0000000000000001E-3</c:v>
                </c:pt>
                <c:pt idx="17">
                  <c:v>5.5343713589662115E-3</c:v>
                </c:pt>
                <c:pt idx="18">
                  <c:v>6.4000000000000003E-3</c:v>
                </c:pt>
                <c:pt idx="19">
                  <c:v>6.1000000000000004E-3</c:v>
                </c:pt>
                <c:pt idx="20">
                  <c:v>6.6E-3</c:v>
                </c:pt>
                <c:pt idx="21">
                  <c:v>7.7999999999999996E-3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F3-40FF-A124-73C6E2406B5C}"/>
            </c:ext>
          </c:extLst>
        </c:ser>
        <c:ser>
          <c:idx val="1"/>
          <c:order val="1"/>
          <c:tx>
            <c:strRef>
              <c:f>vš_věk!$A$5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Ref>
              <c:f>vš_věk!$B$3:$W$3</c:f>
              <c:strCache>
                <c:ptCount val="22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vš_věk!$B$5:$W$5</c:f>
              <c:numCache>
                <c:formatCode>0.0%</c:formatCode>
                <c:ptCount val="22"/>
                <c:pt idx="0">
                  <c:v>0.27694643641153227</c:v>
                </c:pt>
                <c:pt idx="1">
                  <c:v>0.26075261930988547</c:v>
                </c:pt>
                <c:pt idx="2">
                  <c:v>0.4536</c:v>
                </c:pt>
                <c:pt idx="3">
                  <c:v>0.44995863344364417</c:v>
                </c:pt>
                <c:pt idx="4">
                  <c:v>0.45650790865015495</c:v>
                </c:pt>
                <c:pt idx="5">
                  <c:v>0.46011835570115189</c:v>
                </c:pt>
                <c:pt idx="6">
                  <c:v>0.47048027244082796</c:v>
                </c:pt>
                <c:pt idx="7">
                  <c:v>0.47274757773480724</c:v>
                </c:pt>
                <c:pt idx="8">
                  <c:v>0.47214064448646254</c:v>
                </c:pt>
                <c:pt idx="9">
                  <c:v>0.47289123055879223</c:v>
                </c:pt>
                <c:pt idx="10">
                  <c:v>0.46197376403544538</c:v>
                </c:pt>
                <c:pt idx="11">
                  <c:v>0.46549518041456966</c:v>
                </c:pt>
                <c:pt idx="12">
                  <c:v>0.43532228290131547</c:v>
                </c:pt>
                <c:pt idx="13">
                  <c:v>0.43363277393879607</c:v>
                </c:pt>
                <c:pt idx="14">
                  <c:v>0.41340900000000003</c:v>
                </c:pt>
                <c:pt idx="15">
                  <c:v>0.39259300000000003</c:v>
                </c:pt>
                <c:pt idx="16">
                  <c:v>0.40089999999999998</c:v>
                </c:pt>
                <c:pt idx="17">
                  <c:v>0.42549782861984958</c:v>
                </c:pt>
                <c:pt idx="18">
                  <c:v>0.44040000000000001</c:v>
                </c:pt>
                <c:pt idx="19">
                  <c:v>0.45200000000000001</c:v>
                </c:pt>
                <c:pt idx="20">
                  <c:v>0.45810000000000001</c:v>
                </c:pt>
                <c:pt idx="21">
                  <c:v>0.46810000000000002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93366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84F3-40FF-A124-73C6E2406B5C}"/>
            </c:ext>
          </c:extLst>
        </c:ser>
        <c:ser>
          <c:idx val="2"/>
          <c:order val="2"/>
          <c:tx>
            <c:strRef>
              <c:f>vš_věk!$A$6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vš_věk!$B$3:$W$3</c:f>
              <c:strCache>
                <c:ptCount val="22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vš_věk!$B$6:$W$6</c:f>
              <c:numCache>
                <c:formatCode>0.0%</c:formatCode>
                <c:ptCount val="22"/>
                <c:pt idx="0">
                  <c:v>0.12026196399824382</c:v>
                </c:pt>
                <c:pt idx="1">
                  <c:v>0.17201629223557138</c:v>
                </c:pt>
                <c:pt idx="2">
                  <c:v>0.15870000000000001</c:v>
                </c:pt>
                <c:pt idx="3">
                  <c:v>0.23582587113101031</c:v>
                </c:pt>
                <c:pt idx="4">
                  <c:v>0.21314963911984702</c:v>
                </c:pt>
                <c:pt idx="5">
                  <c:v>0.22379794991017646</c:v>
                </c:pt>
                <c:pt idx="6">
                  <c:v>0.22869964671808529</c:v>
                </c:pt>
                <c:pt idx="7">
                  <c:v>0.22362393621971521</c:v>
                </c:pt>
                <c:pt idx="8">
                  <c:v>0.22283461399203441</c:v>
                </c:pt>
                <c:pt idx="9">
                  <c:v>0.22361821774152693</c:v>
                </c:pt>
                <c:pt idx="10">
                  <c:v>0.23297098926891366</c:v>
                </c:pt>
                <c:pt idx="11">
                  <c:v>0.22762470736538809</c:v>
                </c:pt>
                <c:pt idx="12">
                  <c:v>0.25153834320436902</c:v>
                </c:pt>
                <c:pt idx="13">
                  <c:v>0.24906219151036549</c:v>
                </c:pt>
                <c:pt idx="14">
                  <c:v>0.258913</c:v>
                </c:pt>
                <c:pt idx="15">
                  <c:v>0.25536599999999998</c:v>
                </c:pt>
                <c:pt idx="16">
                  <c:v>0.2422</c:v>
                </c:pt>
                <c:pt idx="17">
                  <c:v>0.24173816333015571</c:v>
                </c:pt>
                <c:pt idx="18">
                  <c:v>0.2495</c:v>
                </c:pt>
                <c:pt idx="19">
                  <c:v>0.251</c:v>
                </c:pt>
                <c:pt idx="20">
                  <c:v>0.24349999999999999</c:v>
                </c:pt>
                <c:pt idx="21">
                  <c:v>0.2477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F3-40FF-A124-73C6E2406B5C}"/>
            </c:ext>
          </c:extLst>
        </c:ser>
        <c:ser>
          <c:idx val="3"/>
          <c:order val="3"/>
          <c:tx>
            <c:strRef>
              <c:f>vš_věk!$A$7</c:f>
              <c:strCache>
                <c:ptCount val="1"/>
                <c:pt idx="0">
                  <c:v>21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vš_věk!$B$3:$W$3</c:f>
              <c:strCache>
                <c:ptCount val="22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vš_věk!$B$7:$W$7</c:f>
              <c:numCache>
                <c:formatCode>0.0%</c:formatCode>
                <c:ptCount val="22"/>
                <c:pt idx="0">
                  <c:v>6.192375237816479E-2</c:v>
                </c:pt>
                <c:pt idx="1">
                  <c:v>0.1189896764607936</c:v>
                </c:pt>
                <c:pt idx="2">
                  <c:v>9.1200000000000003E-2</c:v>
                </c:pt>
                <c:pt idx="3">
                  <c:v>9.8853903056258519E-2</c:v>
                </c:pt>
                <c:pt idx="4">
                  <c:v>0.10395322817717099</c:v>
                </c:pt>
                <c:pt idx="5">
                  <c:v>0.10075029060551621</c:v>
                </c:pt>
                <c:pt idx="6">
                  <c:v>9.8473355329464565E-2</c:v>
                </c:pt>
                <c:pt idx="7">
                  <c:v>9.623915538689029E-2</c:v>
                </c:pt>
                <c:pt idx="8">
                  <c:v>9.7024982902200574E-2</c:v>
                </c:pt>
                <c:pt idx="9">
                  <c:v>9.7613860884543296E-2</c:v>
                </c:pt>
                <c:pt idx="10">
                  <c:v>9.7226228008234786E-2</c:v>
                </c:pt>
                <c:pt idx="11">
                  <c:v>0.10252400314671065</c:v>
                </c:pt>
                <c:pt idx="12">
                  <c:v>0.10566494885008851</c:v>
                </c:pt>
                <c:pt idx="13">
                  <c:v>0.11353405725567633</c:v>
                </c:pt>
                <c:pt idx="14">
                  <c:v>0.11442099999999999</c:v>
                </c:pt>
                <c:pt idx="15">
                  <c:v>0.121367</c:v>
                </c:pt>
                <c:pt idx="16">
                  <c:v>0.1197</c:v>
                </c:pt>
                <c:pt idx="17">
                  <c:v>0.11107139074250609</c:v>
                </c:pt>
                <c:pt idx="18">
                  <c:v>0.10299999999999999</c:v>
                </c:pt>
                <c:pt idx="19">
                  <c:v>0.104</c:v>
                </c:pt>
                <c:pt idx="20">
                  <c:v>0.10580000000000001</c:v>
                </c:pt>
                <c:pt idx="21">
                  <c:v>0.1012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F3-40FF-A124-73C6E2406B5C}"/>
            </c:ext>
          </c:extLst>
        </c:ser>
        <c:ser>
          <c:idx val="4"/>
          <c:order val="4"/>
          <c:tx>
            <c:strRef>
              <c:f>vš_věk!$A$8</c:f>
              <c:strCache>
                <c:ptCount val="1"/>
                <c:pt idx="0">
                  <c:v>22</c:v>
                </c:pt>
              </c:strCache>
            </c:strRef>
          </c:tx>
          <c:spPr>
            <a:pattFill prst="ltHorz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3366" mc:Ignorable="a14" a14:legacySpreadsheetColorIndex="56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vš_věk!$B$3:$W$3</c:f>
              <c:strCache>
                <c:ptCount val="22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vš_věk!$B$8:$W$8</c:f>
              <c:numCache>
                <c:formatCode>0.0%</c:formatCode>
                <c:ptCount val="22"/>
                <c:pt idx="0">
                  <c:v>3.7684765110493193E-2</c:v>
                </c:pt>
                <c:pt idx="1">
                  <c:v>7.4275687168583654E-2</c:v>
                </c:pt>
                <c:pt idx="2">
                  <c:v>6.54E-2</c:v>
                </c:pt>
                <c:pt idx="3">
                  <c:v>6.481166050223866E-2</c:v>
                </c:pt>
                <c:pt idx="4">
                  <c:v>6.0757299870565801E-2</c:v>
                </c:pt>
                <c:pt idx="5">
                  <c:v>6.8931628447638171E-2</c:v>
                </c:pt>
                <c:pt idx="6">
                  <c:v>6.5829257683616416E-2</c:v>
                </c:pt>
                <c:pt idx="7">
                  <c:v>6.7358102309036577E-2</c:v>
                </c:pt>
                <c:pt idx="8">
                  <c:v>6.7224524278875167E-2</c:v>
                </c:pt>
                <c:pt idx="9">
                  <c:v>6.9294290490906324E-2</c:v>
                </c:pt>
                <c:pt idx="10">
                  <c:v>6.9548180489114764E-2</c:v>
                </c:pt>
                <c:pt idx="11">
                  <c:v>7.1246457581013584E-2</c:v>
                </c:pt>
                <c:pt idx="12">
                  <c:v>7.6792169833089799E-2</c:v>
                </c:pt>
                <c:pt idx="13">
                  <c:v>7.5320829220138275E-2</c:v>
                </c:pt>
                <c:pt idx="14">
                  <c:v>8.0181000000000002E-2</c:v>
                </c:pt>
                <c:pt idx="15">
                  <c:v>8.1558000000000005E-2</c:v>
                </c:pt>
                <c:pt idx="16">
                  <c:v>8.5099999999999995E-2</c:v>
                </c:pt>
                <c:pt idx="17">
                  <c:v>7.745471877979028E-2</c:v>
                </c:pt>
                <c:pt idx="18">
                  <c:v>6.7500000000000004E-2</c:v>
                </c:pt>
                <c:pt idx="19">
                  <c:v>6.2100000000000002E-2</c:v>
                </c:pt>
                <c:pt idx="20">
                  <c:v>6.5600000000000006E-2</c:v>
                </c:pt>
                <c:pt idx="21">
                  <c:v>6.0600000000000001E-2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F3-40FF-A124-73C6E2406B5C}"/>
            </c:ext>
          </c:extLst>
        </c:ser>
        <c:ser>
          <c:idx val="5"/>
          <c:order val="5"/>
          <c:tx>
            <c:strRef>
              <c:f>vš_věk!$A$9</c:f>
              <c:strCache>
                <c:ptCount val="1"/>
                <c:pt idx="0">
                  <c:v>23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8080" mc:Ignorable="a14" a14:legacySpreadsheetColorIndex="2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vš_věk!$B$3:$W$3</c:f>
              <c:strCache>
                <c:ptCount val="22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vš_věk!$B$9:$W$9</c:f>
              <c:numCache>
                <c:formatCode>0.0%</c:formatCode>
                <c:ptCount val="22"/>
                <c:pt idx="0">
                  <c:v>2.5025611005414897E-2</c:v>
                </c:pt>
                <c:pt idx="1">
                  <c:v>4.8838281630248226E-2</c:v>
                </c:pt>
                <c:pt idx="2">
                  <c:v>4.41E-2</c:v>
                </c:pt>
                <c:pt idx="3">
                  <c:v>4.8800369865680357E-2</c:v>
                </c:pt>
                <c:pt idx="4">
                  <c:v>4.7715156966412903E-2</c:v>
                </c:pt>
                <c:pt idx="5">
                  <c:v>4.1530170136320405E-2</c:v>
                </c:pt>
                <c:pt idx="6">
                  <c:v>4.3391082018693169E-2</c:v>
                </c:pt>
                <c:pt idx="7">
                  <c:v>4.2571892417301749E-2</c:v>
                </c:pt>
                <c:pt idx="8">
                  <c:v>4.2563463008408096E-2</c:v>
                </c:pt>
                <c:pt idx="9">
                  <c:v>4.2879578499417398E-2</c:v>
                </c:pt>
                <c:pt idx="10">
                  <c:v>4.4764244298799591E-2</c:v>
                </c:pt>
                <c:pt idx="11">
                  <c:v>4.4916451041163145E-2</c:v>
                </c:pt>
                <c:pt idx="12">
                  <c:v>4.5631105299592356E-2</c:v>
                </c:pt>
                <c:pt idx="13">
                  <c:v>4.6495557749259675E-2</c:v>
                </c:pt>
                <c:pt idx="14">
                  <c:v>4.7744000000000002E-2</c:v>
                </c:pt>
                <c:pt idx="15">
                  <c:v>5.5384000000000003E-2</c:v>
                </c:pt>
                <c:pt idx="16">
                  <c:v>5.2999999999999999E-2</c:v>
                </c:pt>
                <c:pt idx="17">
                  <c:v>5.0325707022561172E-2</c:v>
                </c:pt>
                <c:pt idx="18">
                  <c:v>4.48E-2</c:v>
                </c:pt>
                <c:pt idx="19">
                  <c:v>3.9800000000000002E-2</c:v>
                </c:pt>
                <c:pt idx="20">
                  <c:v>3.7900000000000003E-2</c:v>
                </c:pt>
                <c:pt idx="21">
                  <c:v>3.8199999999999998E-2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F3-40FF-A124-73C6E2406B5C}"/>
            </c:ext>
          </c:extLst>
        </c:ser>
        <c:ser>
          <c:idx val="6"/>
          <c:order val="6"/>
          <c:tx>
            <c:strRef>
              <c:f>vš_věk!$A$10</c:f>
              <c:strCache>
                <c:ptCount val="1"/>
                <c:pt idx="0">
                  <c:v>24</c:v>
                </c:pt>
              </c:strCache>
            </c:strRef>
          </c:tx>
          <c:spPr>
            <a:pattFill prst="dk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vš_věk!$B$3:$W$3</c:f>
              <c:strCache>
                <c:ptCount val="22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vš_věk!$B$10:$W$10</c:f>
              <c:numCache>
                <c:formatCode>0.0%</c:formatCode>
                <c:ptCount val="22"/>
                <c:pt idx="0">
                  <c:v>1.4945851017122787E-2</c:v>
                </c:pt>
                <c:pt idx="1">
                  <c:v>3.1764736019673646E-2</c:v>
                </c:pt>
                <c:pt idx="2">
                  <c:v>2.8899999999999999E-2</c:v>
                </c:pt>
                <c:pt idx="3">
                  <c:v>3.2241580689118164E-2</c:v>
                </c:pt>
                <c:pt idx="4">
                  <c:v>3.7470109470635997E-2</c:v>
                </c:pt>
                <c:pt idx="5">
                  <c:v>2.8976011835570116E-2</c:v>
                </c:pt>
                <c:pt idx="6">
                  <c:v>2.406136284068365E-2</c:v>
                </c:pt>
                <c:pt idx="7">
                  <c:v>2.7567807914628727E-2</c:v>
                </c:pt>
                <c:pt idx="8">
                  <c:v>2.5536066299231604E-2</c:v>
                </c:pt>
                <c:pt idx="9">
                  <c:v>2.7397537869192967E-2</c:v>
                </c:pt>
                <c:pt idx="10">
                  <c:v>2.8036081910312385E-2</c:v>
                </c:pt>
                <c:pt idx="11">
                  <c:v>2.8055010568019182E-2</c:v>
                </c:pt>
                <c:pt idx="12">
                  <c:v>2.850742250596109E-2</c:v>
                </c:pt>
                <c:pt idx="13">
                  <c:v>2.8983218163869725E-2</c:v>
                </c:pt>
                <c:pt idx="14">
                  <c:v>3.0522000000000001E-2</c:v>
                </c:pt>
                <c:pt idx="15">
                  <c:v>3.2780999999999998E-2</c:v>
                </c:pt>
                <c:pt idx="16">
                  <c:v>3.5499999999999997E-2</c:v>
                </c:pt>
                <c:pt idx="17">
                  <c:v>3.2451541150301876E-2</c:v>
                </c:pt>
                <c:pt idx="18">
                  <c:v>3.2800000000000003E-2</c:v>
                </c:pt>
                <c:pt idx="19">
                  <c:v>3.1099999999999999E-2</c:v>
                </c:pt>
                <c:pt idx="20">
                  <c:v>3.0700000000000002E-2</c:v>
                </c:pt>
                <c:pt idx="21">
                  <c:v>2.9000000000000001E-2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F3-40FF-A124-73C6E2406B5C}"/>
            </c:ext>
          </c:extLst>
        </c:ser>
        <c:ser>
          <c:idx val="7"/>
          <c:order val="7"/>
          <c:tx>
            <c:strRef>
              <c:f>vš_věk!$A$11</c:f>
              <c:strCache>
                <c:ptCount val="1"/>
                <c:pt idx="0">
                  <c:v>25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vš_věk!$B$3:$W$3</c:f>
              <c:strCache>
                <c:ptCount val="22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vš_věk!$B$11:$W$11</c:f>
              <c:numCache>
                <c:formatCode>0.0%</c:formatCode>
                <c:ptCount val="22"/>
                <c:pt idx="0">
                  <c:v>9.3297234011415191E-3</c:v>
                </c:pt>
                <c:pt idx="1">
                  <c:v>1.9648026231523938E-2</c:v>
                </c:pt>
                <c:pt idx="2">
                  <c:v>1.7100000000000001E-2</c:v>
                </c:pt>
                <c:pt idx="3">
                  <c:v>1.9685614171695544E-2</c:v>
                </c:pt>
                <c:pt idx="4">
                  <c:v>2.1652809161310099E-2</c:v>
                </c:pt>
                <c:pt idx="5">
                  <c:v>1.84296734650745E-2</c:v>
                </c:pt>
                <c:pt idx="6">
                  <c:v>1.4757211512958975E-2</c:v>
                </c:pt>
                <c:pt idx="7">
                  <c:v>1.3535731643004124E-2</c:v>
                </c:pt>
                <c:pt idx="8">
                  <c:v>1.4915315605262098E-2</c:v>
                </c:pt>
                <c:pt idx="9">
                  <c:v>1.380009119002989E-2</c:v>
                </c:pt>
                <c:pt idx="10">
                  <c:v>1.5037444430078867E-2</c:v>
                </c:pt>
                <c:pt idx="11">
                  <c:v>1.5108002312642763E-2</c:v>
                </c:pt>
                <c:pt idx="12">
                  <c:v>1.5143065918006314E-2</c:v>
                </c:pt>
                <c:pt idx="13">
                  <c:v>1.542941757156961E-2</c:v>
                </c:pt>
                <c:pt idx="14">
                  <c:v>1.6556000000000001E-2</c:v>
                </c:pt>
                <c:pt idx="15">
                  <c:v>1.7742000000000001E-2</c:v>
                </c:pt>
                <c:pt idx="16">
                  <c:v>1.84E-2</c:v>
                </c:pt>
                <c:pt idx="17">
                  <c:v>1.9145217667619955E-2</c:v>
                </c:pt>
                <c:pt idx="18">
                  <c:v>1.8100000000000002E-2</c:v>
                </c:pt>
                <c:pt idx="19">
                  <c:v>1.89E-2</c:v>
                </c:pt>
                <c:pt idx="20">
                  <c:v>1.9599999999999999E-2</c:v>
                </c:pt>
                <c:pt idx="21">
                  <c:v>1.77E-2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4F3-40FF-A124-73C6E2406B5C}"/>
            </c:ext>
          </c:extLst>
        </c:ser>
        <c:ser>
          <c:idx val="8"/>
          <c:order val="8"/>
          <c:tx>
            <c:strRef>
              <c:f>vš_věk!$A$12</c:f>
              <c:strCache>
                <c:ptCount val="1"/>
                <c:pt idx="0">
                  <c:v>26</c:v>
                </c:pt>
              </c:strCache>
            </c:strRef>
          </c:tx>
          <c:invertIfNegative val="0"/>
          <c:cat>
            <c:strRef>
              <c:f>vš_věk!$B$3:$W$3</c:f>
              <c:strCache>
                <c:ptCount val="22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vš_věk!$B$12:$W$12</c:f>
              <c:numCache>
                <c:formatCode>0.0%</c:formatCode>
                <c:ptCount val="22"/>
                <c:pt idx="0">
                  <c:v>5.0307332064978777E-3</c:v>
                </c:pt>
                <c:pt idx="1">
                  <c:v>1.2910828188641546E-2</c:v>
                </c:pt>
                <c:pt idx="2">
                  <c:v>1.316E-2</c:v>
                </c:pt>
                <c:pt idx="3">
                  <c:v>1.208146778275258E-2</c:v>
                </c:pt>
                <c:pt idx="4">
                  <c:v>1.2910514884935198E-2</c:v>
                </c:pt>
                <c:pt idx="5">
                  <c:v>1.0504068477227095E-2</c:v>
                </c:pt>
                <c:pt idx="6">
                  <c:v>9.1662334631175801E-3</c:v>
                </c:pt>
                <c:pt idx="7">
                  <c:v>7.9311735448312944E-3</c:v>
                </c:pt>
                <c:pt idx="8">
                  <c:v>7.6437220903568413E-3</c:v>
                </c:pt>
                <c:pt idx="9">
                  <c:v>7.6194336085921273E-3</c:v>
                </c:pt>
                <c:pt idx="10">
                  <c:v>7.0015614277615891E-3</c:v>
                </c:pt>
                <c:pt idx="11">
                  <c:v>6.7578454510127291E-3</c:v>
                </c:pt>
                <c:pt idx="12">
                  <c:v>6.8360126144142788E-3</c:v>
                </c:pt>
                <c:pt idx="13">
                  <c:v>6.2586377097729583E-3</c:v>
                </c:pt>
                <c:pt idx="14">
                  <c:v>6.4099999999999999E-3</c:v>
                </c:pt>
                <c:pt idx="15">
                  <c:v>6.8690000000000001E-3</c:v>
                </c:pt>
                <c:pt idx="16">
                  <c:v>7.1000000000000004E-3</c:v>
                </c:pt>
                <c:pt idx="17">
                  <c:v>6.580341065565088E-3</c:v>
                </c:pt>
                <c:pt idx="18">
                  <c:v>6.6E-3</c:v>
                </c:pt>
                <c:pt idx="19">
                  <c:v>5.7999999999999996E-3</c:v>
                </c:pt>
                <c:pt idx="20">
                  <c:v>5.5999999999999999E-3</c:v>
                </c:pt>
                <c:pt idx="21">
                  <c:v>4.5999999999999999E-3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0B-493A-86B5-B4F32A26491B}"/>
            </c:ext>
          </c:extLst>
        </c:ser>
        <c:ser>
          <c:idx val="9"/>
          <c:order val="9"/>
          <c:tx>
            <c:strRef>
              <c:f>vš_věk!$A$13</c:f>
              <c:strCache>
                <c:ptCount val="1"/>
                <c:pt idx="0">
                  <c:v>27</c:v>
                </c:pt>
              </c:strCache>
            </c:strRef>
          </c:tx>
          <c:invertIfNegative val="0"/>
          <c:cat>
            <c:strRef>
              <c:f>vš_věk!$B$3:$W$3</c:f>
              <c:strCache>
                <c:ptCount val="22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vš_věk!$B$13:$W$13</c:f>
              <c:numCache>
                <c:formatCode>0.0%</c:formatCode>
                <c:ptCount val="22"/>
                <c:pt idx="0">
                  <c:v>3.8233572369383872E-3</c:v>
                </c:pt>
                <c:pt idx="1">
                  <c:v>8.9914696313753619E-3</c:v>
                </c:pt>
                <c:pt idx="2">
                  <c:v>7.6E-3</c:v>
                </c:pt>
                <c:pt idx="3">
                  <c:v>8.5409772240607352E-3</c:v>
                </c:pt>
                <c:pt idx="4">
                  <c:v>8.8519842923897099E-3</c:v>
                </c:pt>
                <c:pt idx="5">
                  <c:v>7.1119095424284047E-3</c:v>
                </c:pt>
                <c:pt idx="6">
                  <c:v>6.9595476294040896E-3</c:v>
                </c:pt>
                <c:pt idx="7">
                  <c:v>6.9281437744940898E-3</c:v>
                </c:pt>
                <c:pt idx="8">
                  <c:v>6.2155529629480634E-3</c:v>
                </c:pt>
                <c:pt idx="9">
                  <c:v>5.7449718830741171E-3</c:v>
                </c:pt>
                <c:pt idx="10">
                  <c:v>5.3804612676406531E-3</c:v>
                </c:pt>
                <c:pt idx="11">
                  <c:v>4.9191048935141746E-3</c:v>
                </c:pt>
                <c:pt idx="12">
                  <c:v>4.3458195523421294E-3</c:v>
                </c:pt>
                <c:pt idx="13">
                  <c:v>4.086870681145118E-3</c:v>
                </c:pt>
                <c:pt idx="14">
                  <c:v>4.4539999999999996E-3</c:v>
                </c:pt>
                <c:pt idx="15">
                  <c:v>4.5069999999999997E-3</c:v>
                </c:pt>
                <c:pt idx="16">
                  <c:v>4.7999999999999996E-3</c:v>
                </c:pt>
                <c:pt idx="17">
                  <c:v>4.8723652155492E-3</c:v>
                </c:pt>
                <c:pt idx="18">
                  <c:v>4.7000000000000002E-3</c:v>
                </c:pt>
                <c:pt idx="19">
                  <c:v>4.1000000000000003E-3</c:v>
                </c:pt>
                <c:pt idx="20">
                  <c:v>3.7000000000000002E-3</c:v>
                </c:pt>
                <c:pt idx="21">
                  <c:v>3.5000000000000001E-3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0B-493A-86B5-B4F32A26491B}"/>
            </c:ext>
          </c:extLst>
        </c:ser>
        <c:ser>
          <c:idx val="10"/>
          <c:order val="10"/>
          <c:tx>
            <c:strRef>
              <c:f>vš_věk!$A$14</c:f>
              <c:strCache>
                <c:ptCount val="1"/>
                <c:pt idx="0">
                  <c:v>28</c:v>
                </c:pt>
              </c:strCache>
            </c:strRef>
          </c:tx>
          <c:invertIfNegative val="0"/>
          <c:cat>
            <c:strRef>
              <c:f>vš_věk!$B$3:$W$3</c:f>
              <c:strCache>
                <c:ptCount val="22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vš_věk!$B$14:$W$14</c:f>
              <c:numCache>
                <c:formatCode>0.0%</c:formatCode>
                <c:ptCount val="22"/>
                <c:pt idx="0">
                  <c:v>2.5245133908971171E-3</c:v>
                </c:pt>
                <c:pt idx="1">
                  <c:v>5.930271281092297E-3</c:v>
                </c:pt>
                <c:pt idx="2">
                  <c:v>5.7000000000000002E-3</c:v>
                </c:pt>
                <c:pt idx="3">
                  <c:v>5.5358185711504772E-3</c:v>
                </c:pt>
                <c:pt idx="4">
                  <c:v>6.5594629576815897E-3</c:v>
                </c:pt>
                <c:pt idx="5">
                  <c:v>5.9917573708126379E-3</c:v>
                </c:pt>
                <c:pt idx="6">
                  <c:v>5.4848873847590154E-3</c:v>
                </c:pt>
                <c:pt idx="7">
                  <c:v>5.2012780874186983E-3</c:v>
                </c:pt>
                <c:pt idx="8">
                  <c:v>5.7428490968338894E-3</c:v>
                </c:pt>
                <c:pt idx="9">
                  <c:v>4.5088403667865647E-3</c:v>
                </c:pt>
                <c:pt idx="10">
                  <c:v>4.1074500989567277E-3</c:v>
                </c:pt>
                <c:pt idx="11">
                  <c:v>3.9144322177675417E-3</c:v>
                </c:pt>
                <c:pt idx="12">
                  <c:v>3.3747404045842643E-3</c:v>
                </c:pt>
                <c:pt idx="13">
                  <c:v>3.2379072063178711E-3</c:v>
                </c:pt>
                <c:pt idx="14">
                  <c:v>3.532E-3</c:v>
                </c:pt>
                <c:pt idx="15">
                  <c:v>3.64E-3</c:v>
                </c:pt>
                <c:pt idx="16">
                  <c:v>3.8E-3</c:v>
                </c:pt>
                <c:pt idx="17">
                  <c:v>3.4027115771634361E-3</c:v>
                </c:pt>
                <c:pt idx="18">
                  <c:v>3.3E-3</c:v>
                </c:pt>
                <c:pt idx="19">
                  <c:v>2.8E-3</c:v>
                </c:pt>
                <c:pt idx="20">
                  <c:v>3.0999999999999999E-3</c:v>
                </c:pt>
                <c:pt idx="21">
                  <c:v>2.3999999999999998E-3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0B-493A-86B5-B4F32A26491B}"/>
            </c:ext>
          </c:extLst>
        </c:ser>
        <c:ser>
          <c:idx val="11"/>
          <c:order val="11"/>
          <c:tx>
            <c:strRef>
              <c:f>vš_věk!$A$15</c:f>
              <c:strCache>
                <c:ptCount val="1"/>
                <c:pt idx="0">
                  <c:v>29</c:v>
                </c:pt>
              </c:strCache>
            </c:strRef>
          </c:tx>
          <c:invertIfNegative val="0"/>
          <c:cat>
            <c:strRef>
              <c:f>vš_věk!$B$3:$W$3</c:f>
              <c:strCache>
                <c:ptCount val="22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vš_věk!$B$15:$W$15</c:f>
              <c:numCache>
                <c:formatCode>0.0%</c:formatCode>
                <c:ptCount val="22"/>
                <c:pt idx="0">
                  <c:v>1.5549539001902533E-3</c:v>
                </c:pt>
                <c:pt idx="1">
                  <c:v>4.3036093962138481E-3</c:v>
                </c:pt>
                <c:pt idx="2">
                  <c:v>3.8999999999999998E-3</c:v>
                </c:pt>
                <c:pt idx="3">
                  <c:v>4.221822075141133E-3</c:v>
                </c:pt>
                <c:pt idx="4">
                  <c:v>4.9031437158589802E-3</c:v>
                </c:pt>
                <c:pt idx="5">
                  <c:v>5.3788439184191059E-3</c:v>
                </c:pt>
                <c:pt idx="6">
                  <c:v>4.3497172683775558E-3</c:v>
                </c:pt>
                <c:pt idx="7">
                  <c:v>4.3430155004291317E-3</c:v>
                </c:pt>
                <c:pt idx="8">
                  <c:v>4.2241622078287803E-3</c:v>
                </c:pt>
                <c:pt idx="9">
                  <c:v>4.0630224428795788E-3</c:v>
                </c:pt>
                <c:pt idx="10">
                  <c:v>3.2620911197525585E-3</c:v>
                </c:pt>
                <c:pt idx="11">
                  <c:v>2.7960230126911011E-3</c:v>
                </c:pt>
                <c:pt idx="12">
                  <c:v>2.8940081532189844E-3</c:v>
                </c:pt>
                <c:pt idx="13">
                  <c:v>2.4185587364264583E-3</c:v>
                </c:pt>
                <c:pt idx="14">
                  <c:v>2.539E-3</c:v>
                </c:pt>
                <c:pt idx="15">
                  <c:v>2.807E-3</c:v>
                </c:pt>
                <c:pt idx="16">
                  <c:v>2.8E-3</c:v>
                </c:pt>
                <c:pt idx="17">
                  <c:v>2.7009850651414044E-3</c:v>
                </c:pt>
                <c:pt idx="18">
                  <c:v>2.8999999999999998E-3</c:v>
                </c:pt>
                <c:pt idx="19">
                  <c:v>2.5999999999999999E-3</c:v>
                </c:pt>
                <c:pt idx="20">
                  <c:v>2.0999999999999999E-3</c:v>
                </c:pt>
                <c:pt idx="21">
                  <c:v>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0B-493A-86B5-B4F32A26491B}"/>
            </c:ext>
          </c:extLst>
        </c:ser>
        <c:ser>
          <c:idx val="12"/>
          <c:order val="12"/>
          <c:tx>
            <c:strRef>
              <c:f>vš_věk!$A$16</c:f>
              <c:strCache>
                <c:ptCount val="1"/>
                <c:pt idx="0">
                  <c:v>30 a více</c:v>
                </c:pt>
              </c:strCache>
            </c:strRef>
          </c:tx>
          <c:invertIfNegative val="0"/>
          <c:cat>
            <c:strRef>
              <c:f>vš_věk!$B$3:$W$3</c:f>
              <c:strCache>
                <c:ptCount val="22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vš_věk!$B$16:$W$16</c:f>
              <c:numCache>
                <c:formatCode>0.0%</c:formatCode>
                <c:ptCount val="22"/>
                <c:pt idx="0">
                  <c:v>9.9151178106249085E-3</c:v>
                </c:pt>
                <c:pt idx="1">
                  <c:v>2.1415580090683197E-2</c:v>
                </c:pt>
                <c:pt idx="2">
                  <c:v>1.72E-2</c:v>
                </c:pt>
                <c:pt idx="3">
                  <c:v>1.891911621569009E-2</c:v>
                </c:pt>
                <c:pt idx="4">
                  <c:v>1.8679999999999999E-2</c:v>
                </c:pt>
                <c:pt idx="5">
                  <c:v>2.4E-2</c:v>
                </c:pt>
                <c:pt idx="6">
                  <c:v>2.5000000000000001E-2</c:v>
                </c:pt>
                <c:pt idx="7">
                  <c:v>2.7E-2</c:v>
                </c:pt>
                <c:pt idx="8">
                  <c:v>2.8000000000000001E-2</c:v>
                </c:pt>
                <c:pt idx="9">
                  <c:v>2.4975935964334565E-2</c:v>
                </c:pt>
                <c:pt idx="10">
                  <c:v>2.5052461983709435E-2</c:v>
                </c:pt>
                <c:pt idx="11">
                  <c:v>2.1458291866890335E-2</c:v>
                </c:pt>
                <c:pt idx="12">
                  <c:v>1.9440812245211891E-2</c:v>
                </c:pt>
                <c:pt idx="13">
                  <c:v>1.6762092793681238E-2</c:v>
                </c:pt>
                <c:pt idx="14">
                  <c:v>1.7836000000000001E-2</c:v>
                </c:pt>
                <c:pt idx="15">
                  <c:v>2.0754999999999999E-2</c:v>
                </c:pt>
                <c:pt idx="16">
                  <c:v>1.9599999999999999E-2</c:v>
                </c:pt>
                <c:pt idx="17">
                  <c:v>1.9224658404829998E-2</c:v>
                </c:pt>
                <c:pt idx="18">
                  <c:v>0.02</c:v>
                </c:pt>
                <c:pt idx="19">
                  <c:v>1.9599999999999999E-2</c:v>
                </c:pt>
                <c:pt idx="20">
                  <c:v>1.77E-2</c:v>
                </c:pt>
                <c:pt idx="21">
                  <c:v>1.7100000000000001E-2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0B-493A-86B5-B4F32A264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5531136"/>
        <c:axId val="58947776"/>
      </c:barChart>
      <c:catAx>
        <c:axId val="12553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8947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9477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25531136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260277199863297E-2"/>
          <c:y val="0.90818962766130651"/>
          <c:w val="0.88126090433386095"/>
          <c:h val="5.119686341936786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228-43C0-AB04-BAA4FF08B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30048"/>
        <c:axId val="182466176"/>
      </c:barChart>
      <c:catAx>
        <c:axId val="2017300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61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246617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300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759-46E8-92D2-032B87BDE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6272"/>
        <c:axId val="182467904"/>
      </c:barChart>
      <c:catAx>
        <c:axId val="1823262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79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246790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62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BE7-40A2-BF97-594806295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38944"/>
        <c:axId val="202122944"/>
      </c:barChart>
      <c:catAx>
        <c:axId val="1827389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29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021229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389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4D0-4D23-A6AE-51573E0F2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0480"/>
        <c:axId val="202124672"/>
      </c:barChart>
      <c:catAx>
        <c:axId val="18274048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46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21246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048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443-4137-8552-8B0F73D44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0992"/>
        <c:axId val="202127552"/>
      </c:barChart>
      <c:catAx>
        <c:axId val="18274099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75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21275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099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EE0-4C35-A0F3-215336F37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2528"/>
        <c:axId val="202260480"/>
      </c:barChart>
      <c:catAx>
        <c:axId val="18274252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2604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0226048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252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AFB-40A6-B62E-7EAA959AC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871360"/>
        <c:axId val="202262208"/>
      </c:barChart>
      <c:catAx>
        <c:axId val="2018713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26220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0226220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8713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Index přihlášek</a:t>
            </a:r>
          </a:p>
        </c:rich>
      </c:tx>
      <c:layout>
        <c:manualLayout>
          <c:xMode val="edge"/>
          <c:yMode val="edge"/>
          <c:x val="0.46382577797200525"/>
          <c:y val="3.19148936170212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5920052857614801E-2"/>
          <c:y val="0.12943290333389176"/>
          <c:w val="0.94251780001364671"/>
          <c:h val="0.66755405838864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vš_sex!$S$71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vš_sex!$U$70:$AO$70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vš_sex!$U$71:$AO$71</c:f>
              <c:numCache>
                <c:formatCode>#,##0.00</c:formatCode>
                <c:ptCount val="21"/>
                <c:pt idx="0">
                  <c:v>1.8998944033790919</c:v>
                </c:pt>
                <c:pt idx="1">
                  <c:v>2.1545983798454431</c:v>
                </c:pt>
                <c:pt idx="2">
                  <c:v>2.0286271958360445</c:v>
                </c:pt>
                <c:pt idx="3">
                  <c:v>1.9887057718023782</c:v>
                </c:pt>
                <c:pt idx="4">
                  <c:v>2.0233468355295767</c:v>
                </c:pt>
                <c:pt idx="5">
                  <c:v>2.0857823669579032</c:v>
                </c:pt>
                <c:pt idx="6" formatCode="0.00">
                  <c:v>2.0214112828151181</c:v>
                </c:pt>
                <c:pt idx="7" formatCode="0.00">
                  <c:v>2.0135310296860673</c:v>
                </c:pt>
                <c:pt idx="8" formatCode="0.00">
                  <c:v>1.9522730847884222</c:v>
                </c:pt>
                <c:pt idx="9" formatCode="0.00">
                  <c:v>1.9832375855827498</c:v>
                </c:pt>
                <c:pt idx="10">
                  <c:v>1.9638503127318987</c:v>
                </c:pt>
                <c:pt idx="11">
                  <c:v>1.9912978733305413</c:v>
                </c:pt>
                <c:pt idx="12">
                  <c:v>1.9652480400553396</c:v>
                </c:pt>
                <c:pt idx="13">
                  <c:v>1.9562756400270032</c:v>
                </c:pt>
                <c:pt idx="14">
                  <c:v>1.9332474573664276</c:v>
                </c:pt>
                <c:pt idx="15">
                  <c:v>1.9347356733082475</c:v>
                </c:pt>
                <c:pt idx="16">
                  <c:v>1.9454761415290436</c:v>
                </c:pt>
                <c:pt idx="17">
                  <c:v>1.9237509498480243</c:v>
                </c:pt>
                <c:pt idx="18">
                  <c:v>1.9043907634216004</c:v>
                </c:pt>
                <c:pt idx="19">
                  <c:v>1.918587463624186</c:v>
                </c:pt>
                <c:pt idx="20">
                  <c:v>1.8832404293545861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C-432E-A9E6-302B68673C06}"/>
            </c:ext>
          </c:extLst>
        </c:ser>
        <c:ser>
          <c:idx val="1"/>
          <c:order val="1"/>
          <c:tx>
            <c:strRef>
              <c:f>vš_sex!$S$72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vš_sex!$U$70:$AO$70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vš_sex!$U$72:$AO$72</c:f>
              <c:numCache>
                <c:formatCode>#,##0.00</c:formatCode>
                <c:ptCount val="21"/>
                <c:pt idx="0">
                  <c:v>2.107121836374338</c:v>
                </c:pt>
                <c:pt idx="1">
                  <c:v>2.3520056422463194</c:v>
                </c:pt>
                <c:pt idx="2">
                  <c:v>2.2559399893329664</c:v>
                </c:pt>
                <c:pt idx="3">
                  <c:v>2.3022055750249173</c:v>
                </c:pt>
                <c:pt idx="4">
                  <c:v>2.3185652246534159</c:v>
                </c:pt>
                <c:pt idx="5">
                  <c:v>2.3770379245816451</c:v>
                </c:pt>
                <c:pt idx="6" formatCode="0.00">
                  <c:v>2.3345692336994475</c:v>
                </c:pt>
                <c:pt idx="7" formatCode="0.00">
                  <c:v>2.3494936436112908</c:v>
                </c:pt>
                <c:pt idx="8" formatCode="0.00">
                  <c:v>2.341234266862696</c:v>
                </c:pt>
                <c:pt idx="9" formatCode="0.00">
                  <c:v>2.3882289221881208</c:v>
                </c:pt>
                <c:pt idx="10">
                  <c:v>2.3857161441394563</c:v>
                </c:pt>
                <c:pt idx="11">
                  <c:v>2.3687548446198297</c:v>
                </c:pt>
                <c:pt idx="12">
                  <c:v>2.3665388732604744</c:v>
                </c:pt>
                <c:pt idx="13">
                  <c:v>2.3256935909839709</c:v>
                </c:pt>
                <c:pt idx="14">
                  <c:v>2.2918936743705913</c:v>
                </c:pt>
                <c:pt idx="15">
                  <c:v>2.3200589512876202</c:v>
                </c:pt>
                <c:pt idx="16">
                  <c:v>2.3541144174066293</c:v>
                </c:pt>
                <c:pt idx="17">
                  <c:v>2.3669076333965573</c:v>
                </c:pt>
                <c:pt idx="18">
                  <c:v>2.3287813759916762</c:v>
                </c:pt>
                <c:pt idx="19">
                  <c:v>2.3405132320487332</c:v>
                </c:pt>
                <c:pt idx="20">
                  <c:v>2.3803210048848569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6C-432E-A9E6-302B68673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662592"/>
        <c:axId val="123961920"/>
      </c:barChart>
      <c:catAx>
        <c:axId val="8766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23961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39619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87662592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706661047943834"/>
          <c:y val="0.91489473390294296"/>
          <c:w val="0.19821615955091837"/>
          <c:h val="6.9148936170212782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FF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AD3-4D0F-BC74-A70747507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1648"/>
        <c:axId val="123964224"/>
      </c:barChart>
      <c:catAx>
        <c:axId val="1255316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42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396422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16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64C-46F2-A8C4-479C64796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2160"/>
        <c:axId val="123965952"/>
      </c:barChart>
      <c:catAx>
        <c:axId val="1255321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59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39659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21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521-4D8B-9D63-B4C489A45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3696"/>
        <c:axId val="123967680"/>
      </c:barChart>
      <c:catAx>
        <c:axId val="1255336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76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396768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36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F25-4ACC-AF62-841F47614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5968"/>
        <c:axId val="129343488"/>
      </c:barChart>
      <c:catAx>
        <c:axId val="13083596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348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93434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596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0C9-46A5-ACF4-9CE7EF1AD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8016"/>
        <c:axId val="129345216"/>
      </c:barChart>
      <c:catAx>
        <c:axId val="13083801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52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93452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801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26" Type="http://schemas.openxmlformats.org/officeDocument/2006/relationships/chart" Target="../charts/chart30.xml"/><Relationship Id="rId3" Type="http://schemas.openxmlformats.org/officeDocument/2006/relationships/chart" Target="../charts/chart7.xml"/><Relationship Id="rId21" Type="http://schemas.openxmlformats.org/officeDocument/2006/relationships/chart" Target="../charts/chart25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5" Type="http://schemas.openxmlformats.org/officeDocument/2006/relationships/chart" Target="../charts/chart29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29" Type="http://schemas.openxmlformats.org/officeDocument/2006/relationships/chart" Target="../charts/chart33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24" Type="http://schemas.openxmlformats.org/officeDocument/2006/relationships/chart" Target="../charts/chart28.xml"/><Relationship Id="rId32" Type="http://schemas.openxmlformats.org/officeDocument/2006/relationships/chart" Target="../charts/chart36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23" Type="http://schemas.openxmlformats.org/officeDocument/2006/relationships/chart" Target="../charts/chart27.xml"/><Relationship Id="rId28" Type="http://schemas.openxmlformats.org/officeDocument/2006/relationships/chart" Target="../charts/chart32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31" Type="http://schemas.openxmlformats.org/officeDocument/2006/relationships/chart" Target="../charts/chart35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Relationship Id="rId22" Type="http://schemas.openxmlformats.org/officeDocument/2006/relationships/chart" Target="../charts/chart26.xml"/><Relationship Id="rId27" Type="http://schemas.openxmlformats.org/officeDocument/2006/relationships/chart" Target="../charts/chart31.xml"/><Relationship Id="rId30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40</xdr:row>
      <xdr:rowOff>66675</xdr:rowOff>
    </xdr:from>
    <xdr:to>
      <xdr:col>17</xdr:col>
      <xdr:colOff>552450</xdr:colOff>
      <xdr:row>60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945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4608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4710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812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915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5017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5120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22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32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034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044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54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64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0752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0854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095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059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161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1264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366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0.48021</cdr:x>
      <cdr:y>0.18327</cdr:y>
    </cdr:from>
    <cdr:to>
      <cdr:x>0.48094</cdr:x>
      <cdr:y>0.45214</cdr:y>
    </cdr:to>
    <cdr:sp macro="" textlink="">
      <cdr:nvSpPr>
        <cdr:cNvPr id="40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320492" y="137592"/>
          <a:ext cx="1986" cy="1971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468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1571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1673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776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8785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9809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20833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1857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288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21</xdr:row>
      <xdr:rowOff>0</xdr:rowOff>
    </xdr:from>
    <xdr:to>
      <xdr:col>13</xdr:col>
      <xdr:colOff>9525</xdr:colOff>
      <xdr:row>44</xdr:row>
      <xdr:rowOff>114300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72</xdr:row>
      <xdr:rowOff>57150</xdr:rowOff>
    </xdr:from>
    <xdr:to>
      <xdr:col>12</xdr:col>
      <xdr:colOff>409575</xdr:colOff>
      <xdr:row>94</xdr:row>
      <xdr:rowOff>76200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12" name="graf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13" name="graf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14" name="graf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15" name="graf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16" name="graf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17" name="graf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18" name="graf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19" name="graf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20" name="graf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21" name="graf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22" name="graf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23" name="graf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24" name="graf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25" name="graf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26" name="graf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27" name="graf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28" name="graf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29" name="graf 2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85725</xdr:colOff>
      <xdr:row>210</xdr:row>
      <xdr:rowOff>0</xdr:rowOff>
    </xdr:from>
    <xdr:to>
      <xdr:col>3</xdr:col>
      <xdr:colOff>0</xdr:colOff>
      <xdr:row>210</xdr:row>
      <xdr:rowOff>0</xdr:rowOff>
    </xdr:to>
    <xdr:graphicFrame macro="">
      <xdr:nvGraphicFramePr>
        <xdr:cNvPr id="30" name="graf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85725</xdr:colOff>
      <xdr:row>221</xdr:row>
      <xdr:rowOff>0</xdr:rowOff>
    </xdr:from>
    <xdr:to>
      <xdr:col>3</xdr:col>
      <xdr:colOff>0</xdr:colOff>
      <xdr:row>221</xdr:row>
      <xdr:rowOff>0</xdr:rowOff>
    </xdr:to>
    <xdr:graphicFrame macro="">
      <xdr:nvGraphicFramePr>
        <xdr:cNvPr id="31" name="graf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</xdr:col>
      <xdr:colOff>85725</xdr:colOff>
      <xdr:row>187</xdr:row>
      <xdr:rowOff>0</xdr:rowOff>
    </xdr:from>
    <xdr:to>
      <xdr:col>3</xdr:col>
      <xdr:colOff>0</xdr:colOff>
      <xdr:row>187</xdr:row>
      <xdr:rowOff>0</xdr:rowOff>
    </xdr:to>
    <xdr:graphicFrame macro="">
      <xdr:nvGraphicFramePr>
        <xdr:cNvPr id="32" name="graf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</xdr:col>
      <xdr:colOff>85725</xdr:colOff>
      <xdr:row>191</xdr:row>
      <xdr:rowOff>0</xdr:rowOff>
    </xdr:from>
    <xdr:to>
      <xdr:col>3</xdr:col>
      <xdr:colOff>0</xdr:colOff>
      <xdr:row>191</xdr:row>
      <xdr:rowOff>0</xdr:rowOff>
    </xdr:to>
    <xdr:graphicFrame macro="">
      <xdr:nvGraphicFramePr>
        <xdr:cNvPr id="33" name="graf 3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638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740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843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1"/>
  <sheetViews>
    <sheetView workbookViewId="0">
      <selection activeCell="A3" sqref="A3"/>
    </sheetView>
  </sheetViews>
  <sheetFormatPr defaultRowHeight="12.75" x14ac:dyDescent="0.25"/>
  <cols>
    <col min="1" max="1" width="124.28515625" style="2" customWidth="1"/>
    <col min="2" max="256" width="9.140625" style="2"/>
    <col min="257" max="257" width="124.28515625" style="2" customWidth="1"/>
    <col min="258" max="512" width="9.140625" style="2"/>
    <col min="513" max="513" width="124.28515625" style="2" customWidth="1"/>
    <col min="514" max="768" width="9.140625" style="2"/>
    <col min="769" max="769" width="124.28515625" style="2" customWidth="1"/>
    <col min="770" max="1024" width="9.140625" style="2"/>
    <col min="1025" max="1025" width="124.28515625" style="2" customWidth="1"/>
    <col min="1026" max="1280" width="9.140625" style="2"/>
    <col min="1281" max="1281" width="124.28515625" style="2" customWidth="1"/>
    <col min="1282" max="1536" width="9.140625" style="2"/>
    <col min="1537" max="1537" width="124.28515625" style="2" customWidth="1"/>
    <col min="1538" max="1792" width="9.140625" style="2"/>
    <col min="1793" max="1793" width="124.28515625" style="2" customWidth="1"/>
    <col min="1794" max="2048" width="9.140625" style="2"/>
    <col min="2049" max="2049" width="124.28515625" style="2" customWidth="1"/>
    <col min="2050" max="2304" width="9.140625" style="2"/>
    <col min="2305" max="2305" width="124.28515625" style="2" customWidth="1"/>
    <col min="2306" max="2560" width="9.140625" style="2"/>
    <col min="2561" max="2561" width="124.28515625" style="2" customWidth="1"/>
    <col min="2562" max="2816" width="9.140625" style="2"/>
    <col min="2817" max="2817" width="124.28515625" style="2" customWidth="1"/>
    <col min="2818" max="3072" width="9.140625" style="2"/>
    <col min="3073" max="3073" width="124.28515625" style="2" customWidth="1"/>
    <col min="3074" max="3328" width="9.140625" style="2"/>
    <col min="3329" max="3329" width="124.28515625" style="2" customWidth="1"/>
    <col min="3330" max="3584" width="9.140625" style="2"/>
    <col min="3585" max="3585" width="124.28515625" style="2" customWidth="1"/>
    <col min="3586" max="3840" width="9.140625" style="2"/>
    <col min="3841" max="3841" width="124.28515625" style="2" customWidth="1"/>
    <col min="3842" max="4096" width="9.140625" style="2"/>
    <col min="4097" max="4097" width="124.28515625" style="2" customWidth="1"/>
    <col min="4098" max="4352" width="9.140625" style="2"/>
    <col min="4353" max="4353" width="124.28515625" style="2" customWidth="1"/>
    <col min="4354" max="4608" width="9.140625" style="2"/>
    <col min="4609" max="4609" width="124.28515625" style="2" customWidth="1"/>
    <col min="4610" max="4864" width="9.140625" style="2"/>
    <col min="4865" max="4865" width="124.28515625" style="2" customWidth="1"/>
    <col min="4866" max="5120" width="9.140625" style="2"/>
    <col min="5121" max="5121" width="124.28515625" style="2" customWidth="1"/>
    <col min="5122" max="5376" width="9.140625" style="2"/>
    <col min="5377" max="5377" width="124.28515625" style="2" customWidth="1"/>
    <col min="5378" max="5632" width="9.140625" style="2"/>
    <col min="5633" max="5633" width="124.28515625" style="2" customWidth="1"/>
    <col min="5634" max="5888" width="9.140625" style="2"/>
    <col min="5889" max="5889" width="124.28515625" style="2" customWidth="1"/>
    <col min="5890" max="6144" width="9.140625" style="2"/>
    <col min="6145" max="6145" width="124.28515625" style="2" customWidth="1"/>
    <col min="6146" max="6400" width="9.140625" style="2"/>
    <col min="6401" max="6401" width="124.28515625" style="2" customWidth="1"/>
    <col min="6402" max="6656" width="9.140625" style="2"/>
    <col min="6657" max="6657" width="124.28515625" style="2" customWidth="1"/>
    <col min="6658" max="6912" width="9.140625" style="2"/>
    <col min="6913" max="6913" width="124.28515625" style="2" customWidth="1"/>
    <col min="6914" max="7168" width="9.140625" style="2"/>
    <col min="7169" max="7169" width="124.28515625" style="2" customWidth="1"/>
    <col min="7170" max="7424" width="9.140625" style="2"/>
    <col min="7425" max="7425" width="124.28515625" style="2" customWidth="1"/>
    <col min="7426" max="7680" width="9.140625" style="2"/>
    <col min="7681" max="7681" width="124.28515625" style="2" customWidth="1"/>
    <col min="7682" max="7936" width="9.140625" style="2"/>
    <col min="7937" max="7937" width="124.28515625" style="2" customWidth="1"/>
    <col min="7938" max="8192" width="9.140625" style="2"/>
    <col min="8193" max="8193" width="124.28515625" style="2" customWidth="1"/>
    <col min="8194" max="8448" width="9.140625" style="2"/>
    <col min="8449" max="8449" width="124.28515625" style="2" customWidth="1"/>
    <col min="8450" max="8704" width="9.140625" style="2"/>
    <col min="8705" max="8705" width="124.28515625" style="2" customWidth="1"/>
    <col min="8706" max="8960" width="9.140625" style="2"/>
    <col min="8961" max="8961" width="124.28515625" style="2" customWidth="1"/>
    <col min="8962" max="9216" width="9.140625" style="2"/>
    <col min="9217" max="9217" width="124.28515625" style="2" customWidth="1"/>
    <col min="9218" max="9472" width="9.140625" style="2"/>
    <col min="9473" max="9473" width="124.28515625" style="2" customWidth="1"/>
    <col min="9474" max="9728" width="9.140625" style="2"/>
    <col min="9729" max="9729" width="124.28515625" style="2" customWidth="1"/>
    <col min="9730" max="9984" width="9.140625" style="2"/>
    <col min="9985" max="9985" width="124.28515625" style="2" customWidth="1"/>
    <col min="9986" max="10240" width="9.140625" style="2"/>
    <col min="10241" max="10241" width="124.28515625" style="2" customWidth="1"/>
    <col min="10242" max="10496" width="9.140625" style="2"/>
    <col min="10497" max="10497" width="124.28515625" style="2" customWidth="1"/>
    <col min="10498" max="10752" width="9.140625" style="2"/>
    <col min="10753" max="10753" width="124.28515625" style="2" customWidth="1"/>
    <col min="10754" max="11008" width="9.140625" style="2"/>
    <col min="11009" max="11009" width="124.28515625" style="2" customWidth="1"/>
    <col min="11010" max="11264" width="9.140625" style="2"/>
    <col min="11265" max="11265" width="124.28515625" style="2" customWidth="1"/>
    <col min="11266" max="11520" width="9.140625" style="2"/>
    <col min="11521" max="11521" width="124.28515625" style="2" customWidth="1"/>
    <col min="11522" max="11776" width="9.140625" style="2"/>
    <col min="11777" max="11777" width="124.28515625" style="2" customWidth="1"/>
    <col min="11778" max="12032" width="9.140625" style="2"/>
    <col min="12033" max="12033" width="124.28515625" style="2" customWidth="1"/>
    <col min="12034" max="12288" width="9.140625" style="2"/>
    <col min="12289" max="12289" width="124.28515625" style="2" customWidth="1"/>
    <col min="12290" max="12544" width="9.140625" style="2"/>
    <col min="12545" max="12545" width="124.28515625" style="2" customWidth="1"/>
    <col min="12546" max="12800" width="9.140625" style="2"/>
    <col min="12801" max="12801" width="124.28515625" style="2" customWidth="1"/>
    <col min="12802" max="13056" width="9.140625" style="2"/>
    <col min="13057" max="13057" width="124.28515625" style="2" customWidth="1"/>
    <col min="13058" max="13312" width="9.140625" style="2"/>
    <col min="13313" max="13313" width="124.28515625" style="2" customWidth="1"/>
    <col min="13314" max="13568" width="9.140625" style="2"/>
    <col min="13569" max="13569" width="124.28515625" style="2" customWidth="1"/>
    <col min="13570" max="13824" width="9.140625" style="2"/>
    <col min="13825" max="13825" width="124.28515625" style="2" customWidth="1"/>
    <col min="13826" max="14080" width="9.140625" style="2"/>
    <col min="14081" max="14081" width="124.28515625" style="2" customWidth="1"/>
    <col min="14082" max="14336" width="9.140625" style="2"/>
    <col min="14337" max="14337" width="124.28515625" style="2" customWidth="1"/>
    <col min="14338" max="14592" width="9.140625" style="2"/>
    <col min="14593" max="14593" width="124.28515625" style="2" customWidth="1"/>
    <col min="14594" max="14848" width="9.140625" style="2"/>
    <col min="14849" max="14849" width="124.28515625" style="2" customWidth="1"/>
    <col min="14850" max="15104" width="9.140625" style="2"/>
    <col min="15105" max="15105" width="124.28515625" style="2" customWidth="1"/>
    <col min="15106" max="15360" width="9.140625" style="2"/>
    <col min="15361" max="15361" width="124.28515625" style="2" customWidth="1"/>
    <col min="15362" max="15616" width="9.140625" style="2"/>
    <col min="15617" max="15617" width="124.28515625" style="2" customWidth="1"/>
    <col min="15618" max="15872" width="9.140625" style="2"/>
    <col min="15873" max="15873" width="124.28515625" style="2" customWidth="1"/>
    <col min="15874" max="16128" width="9.140625" style="2"/>
    <col min="16129" max="16129" width="124.28515625" style="2" customWidth="1"/>
    <col min="16130" max="16384" width="9.140625" style="2"/>
  </cols>
  <sheetData>
    <row r="1" spans="1:3" x14ac:dyDescent="0.25">
      <c r="A1" s="1" t="s">
        <v>0</v>
      </c>
    </row>
    <row r="2" spans="1:3" x14ac:dyDescent="0.25">
      <c r="A2" s="1"/>
    </row>
    <row r="3" spans="1:3" ht="15" customHeight="1" x14ac:dyDescent="0.25">
      <c r="A3" s="2" t="str">
        <f>'vš_vše CZ'!A1</f>
        <v>Počet podaných přihlášek, přihlášených, přijatých a zapsaných na VŠ v letech 1999/00–2020/21 (v tis.)</v>
      </c>
    </row>
    <row r="4" spans="1:3" ht="30" customHeight="1" x14ac:dyDescent="0.25">
      <c r="A4" s="3" t="str">
        <f>'vš_vše CZ'!A12</f>
        <v>Počet přihlášených a zapsaných na VŠ ve vztahu k populaci 18/19letých a k počtu maturantů
(v denní formě vzdělávání) v letech 1999/00–2020/21 (v tis.)</v>
      </c>
    </row>
    <row r="5" spans="1:3" ht="30" customHeight="1" x14ac:dyDescent="0.25">
      <c r="A5" s="3" t="str">
        <f>'vš_vše CZ'!A26</f>
        <v>Počet přihlášených a zapsaných do prezenční formy studia VŠ ve vztahu k populaci 18/19letých a k počtu maturantů
(v denní formě vzdělávání) v letech 1999/00–2020/21 (v tis.)</v>
      </c>
    </row>
    <row r="6" spans="1:3" ht="15" customHeight="1" x14ac:dyDescent="0.25">
      <c r="A6" s="2" t="str">
        <f>'vš_vše CZ'!A40</f>
        <v>Počet podaných přihlášek, přihlášených, přijatých a zapsaných na VŠ v letech 1999/00–2020/21</v>
      </c>
    </row>
    <row r="7" spans="1:3" ht="15" customHeight="1" x14ac:dyDescent="0.25">
      <c r="A7" s="2" t="str">
        <f>'vš_vše CZ'!A63</f>
        <v>Uchazeči podle počtu podaných přihlášek 1999/00–2020/21</v>
      </c>
    </row>
    <row r="8" spans="1:3" ht="15" customHeight="1" x14ac:dyDescent="0.25">
      <c r="A8" s="2" t="str">
        <f>'vš_vše CZ'!A90</f>
        <v>Struktura uchazečů podle počtu podaných přihlášek 1999/00–2020/21</v>
      </c>
    </row>
    <row r="9" spans="1:3" ht="15" customHeight="1" x14ac:dyDescent="0.25">
      <c r="A9" s="2" t="str">
        <f>'vš_druh studia '!A1:M1</f>
        <v>Základní přehled o přijímacím řízení na vysoké školy podle druhu studia v letech 2001/02–2020/21</v>
      </c>
    </row>
    <row r="10" spans="1:3" ht="15" customHeight="1" x14ac:dyDescent="0.25">
      <c r="A10" s="2" t="str">
        <f>vš_programy!A1</f>
        <v>Počet přihlášek, přihlášených a přijatých ke studiu na VŠ podle skupin studijních programů v letech 1999/00–2017/18</v>
      </c>
    </row>
    <row r="11" spans="1:3" ht="15" customHeight="1" x14ac:dyDescent="0.25">
      <c r="A11" s="4" t="str">
        <f>'vš_věk x dfst'!A1</f>
        <v>Struktura přihlášených,  přijatých a zapsaných na VŠ podle věku a formy studia pro roky 1999/00–2020/2021</v>
      </c>
    </row>
    <row r="12" spans="1:3" ht="15" customHeight="1" x14ac:dyDescent="0.25">
      <c r="A12" s="5" t="str">
        <f>vš_věk!A1</f>
        <v>Struktura přihlášených uchazečů o prezenční studium na VŠ podle věku v letech 1999/00–2020/21</v>
      </c>
      <c r="B12" s="6"/>
      <c r="C12" s="6"/>
    </row>
    <row r="13" spans="1:3" ht="15" customHeight="1" x14ac:dyDescent="0.25">
      <c r="A13" s="5" t="str">
        <f>vš_věk!A19</f>
        <v>Uchazeči o prezenční studium na VŠ podle věku v letech 1999/00–2020/21</v>
      </c>
      <c r="B13" s="6"/>
      <c r="C13" s="6"/>
    </row>
    <row r="14" spans="1:3" ht="15" customHeight="1" x14ac:dyDescent="0.25">
      <c r="A14" s="4" t="str">
        <f>vš_sex!A1</f>
        <v>Počet přihlášek, přihlášených, přijetí, přijatých, zapsání a zapsaných podle pohlaví v letech 1999/00–2020/21</v>
      </c>
    </row>
    <row r="15" spans="1:3" ht="15" customHeight="1" x14ac:dyDescent="0.25">
      <c r="A15" s="2" t="str">
        <f>vš_fakulty_tisk!A1</f>
        <v>Přijímací řízení na VŠ – podle fakult v letech 2010/11–2020/21</v>
      </c>
    </row>
    <row r="52" spans="1:10" x14ac:dyDescent="0.25">
      <c r="J52" s="7"/>
    </row>
    <row r="59" spans="1:10" x14ac:dyDescent="0.25">
      <c r="A59" s="2" t="s">
        <v>1</v>
      </c>
    </row>
    <row r="60" spans="1:10" x14ac:dyDescent="0.25">
      <c r="A60" s="2" t="s">
        <v>2</v>
      </c>
    </row>
    <row r="61" spans="1:10" x14ac:dyDescent="0.25">
      <c r="A61" s="2" t="s">
        <v>3</v>
      </c>
    </row>
    <row r="148" spans="23:27" x14ac:dyDescent="0.25">
      <c r="W148" s="8"/>
      <c r="X148" s="8"/>
    </row>
    <row r="149" spans="23:27" x14ac:dyDescent="0.25">
      <c r="W149" s="8"/>
      <c r="X149" s="8"/>
      <c r="Y149" s="9"/>
      <c r="Z149" s="9"/>
      <c r="AA149" s="9"/>
    </row>
    <row r="150" spans="23:27" x14ac:dyDescent="0.25">
      <c r="W150" s="8"/>
      <c r="X150" s="8"/>
    </row>
    <row r="151" spans="23:27" x14ac:dyDescent="0.25">
      <c r="W151" s="8"/>
      <c r="X151" s="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79"/>
  <sheetViews>
    <sheetView topLeftCell="C10" workbookViewId="0">
      <selection activeCell="W26" sqref="W26"/>
    </sheetView>
  </sheetViews>
  <sheetFormatPr defaultRowHeight="12.75" x14ac:dyDescent="0.2"/>
  <cols>
    <col min="1" max="1" width="40.7109375" style="12" customWidth="1"/>
    <col min="2" max="12" width="7.7109375" style="12" customWidth="1"/>
    <col min="13" max="17" width="9" style="12" customWidth="1"/>
    <col min="18" max="19" width="10.7109375" style="12" customWidth="1"/>
    <col min="20" max="21" width="9" style="12" customWidth="1"/>
    <col min="22" max="22" width="9.28515625" style="15" customWidth="1"/>
    <col min="23" max="23" width="11" style="15" customWidth="1"/>
    <col min="24" max="38" width="7.85546875" style="15" customWidth="1"/>
    <col min="39" max="39" width="9.140625" style="15"/>
    <col min="40" max="40" width="4.140625" style="15" customWidth="1"/>
    <col min="41" max="256" width="9.140625" style="15"/>
    <col min="257" max="257" width="34.28515625" style="15" customWidth="1"/>
    <col min="258" max="268" width="7.7109375" style="15" customWidth="1"/>
    <col min="269" max="273" width="9" style="15" customWidth="1"/>
    <col min="274" max="274" width="10.7109375" style="15" customWidth="1"/>
    <col min="275" max="276" width="9" style="15" customWidth="1"/>
    <col min="277" max="277" width="7.7109375" style="15" customWidth="1"/>
    <col min="278" max="278" width="9.28515625" style="15" customWidth="1"/>
    <col min="279" max="279" width="11" style="15" customWidth="1"/>
    <col min="280" max="294" width="7.85546875" style="15" customWidth="1"/>
    <col min="295" max="295" width="9.140625" style="15"/>
    <col min="296" max="296" width="4.140625" style="15" customWidth="1"/>
    <col min="297" max="512" width="9.140625" style="15"/>
    <col min="513" max="513" width="34.28515625" style="15" customWidth="1"/>
    <col min="514" max="524" width="7.7109375" style="15" customWidth="1"/>
    <col min="525" max="529" width="9" style="15" customWidth="1"/>
    <col min="530" max="530" width="10.7109375" style="15" customWidth="1"/>
    <col min="531" max="532" width="9" style="15" customWidth="1"/>
    <col min="533" max="533" width="7.7109375" style="15" customWidth="1"/>
    <col min="534" max="534" width="9.28515625" style="15" customWidth="1"/>
    <col min="535" max="535" width="11" style="15" customWidth="1"/>
    <col min="536" max="550" width="7.85546875" style="15" customWidth="1"/>
    <col min="551" max="551" width="9.140625" style="15"/>
    <col min="552" max="552" width="4.140625" style="15" customWidth="1"/>
    <col min="553" max="768" width="9.140625" style="15"/>
    <col min="769" max="769" width="34.28515625" style="15" customWidth="1"/>
    <col min="770" max="780" width="7.7109375" style="15" customWidth="1"/>
    <col min="781" max="785" width="9" style="15" customWidth="1"/>
    <col min="786" max="786" width="10.7109375" style="15" customWidth="1"/>
    <col min="787" max="788" width="9" style="15" customWidth="1"/>
    <col min="789" max="789" width="7.7109375" style="15" customWidth="1"/>
    <col min="790" max="790" width="9.28515625" style="15" customWidth="1"/>
    <col min="791" max="791" width="11" style="15" customWidth="1"/>
    <col min="792" max="806" width="7.85546875" style="15" customWidth="1"/>
    <col min="807" max="807" width="9.140625" style="15"/>
    <col min="808" max="808" width="4.140625" style="15" customWidth="1"/>
    <col min="809" max="1024" width="9.140625" style="15"/>
    <col min="1025" max="1025" width="34.28515625" style="15" customWidth="1"/>
    <col min="1026" max="1036" width="7.7109375" style="15" customWidth="1"/>
    <col min="1037" max="1041" width="9" style="15" customWidth="1"/>
    <col min="1042" max="1042" width="10.7109375" style="15" customWidth="1"/>
    <col min="1043" max="1044" width="9" style="15" customWidth="1"/>
    <col min="1045" max="1045" width="7.7109375" style="15" customWidth="1"/>
    <col min="1046" max="1046" width="9.28515625" style="15" customWidth="1"/>
    <col min="1047" max="1047" width="11" style="15" customWidth="1"/>
    <col min="1048" max="1062" width="7.85546875" style="15" customWidth="1"/>
    <col min="1063" max="1063" width="9.140625" style="15"/>
    <col min="1064" max="1064" width="4.140625" style="15" customWidth="1"/>
    <col min="1065" max="1280" width="9.140625" style="15"/>
    <col min="1281" max="1281" width="34.28515625" style="15" customWidth="1"/>
    <col min="1282" max="1292" width="7.7109375" style="15" customWidth="1"/>
    <col min="1293" max="1297" width="9" style="15" customWidth="1"/>
    <col min="1298" max="1298" width="10.7109375" style="15" customWidth="1"/>
    <col min="1299" max="1300" width="9" style="15" customWidth="1"/>
    <col min="1301" max="1301" width="7.7109375" style="15" customWidth="1"/>
    <col min="1302" max="1302" width="9.28515625" style="15" customWidth="1"/>
    <col min="1303" max="1303" width="11" style="15" customWidth="1"/>
    <col min="1304" max="1318" width="7.85546875" style="15" customWidth="1"/>
    <col min="1319" max="1319" width="9.140625" style="15"/>
    <col min="1320" max="1320" width="4.140625" style="15" customWidth="1"/>
    <col min="1321" max="1536" width="9.140625" style="15"/>
    <col min="1537" max="1537" width="34.28515625" style="15" customWidth="1"/>
    <col min="1538" max="1548" width="7.7109375" style="15" customWidth="1"/>
    <col min="1549" max="1553" width="9" style="15" customWidth="1"/>
    <col min="1554" max="1554" width="10.7109375" style="15" customWidth="1"/>
    <col min="1555" max="1556" width="9" style="15" customWidth="1"/>
    <col min="1557" max="1557" width="7.7109375" style="15" customWidth="1"/>
    <col min="1558" max="1558" width="9.28515625" style="15" customWidth="1"/>
    <col min="1559" max="1559" width="11" style="15" customWidth="1"/>
    <col min="1560" max="1574" width="7.85546875" style="15" customWidth="1"/>
    <col min="1575" max="1575" width="9.140625" style="15"/>
    <col min="1576" max="1576" width="4.140625" style="15" customWidth="1"/>
    <col min="1577" max="1792" width="9.140625" style="15"/>
    <col min="1793" max="1793" width="34.28515625" style="15" customWidth="1"/>
    <col min="1794" max="1804" width="7.7109375" style="15" customWidth="1"/>
    <col min="1805" max="1809" width="9" style="15" customWidth="1"/>
    <col min="1810" max="1810" width="10.7109375" style="15" customWidth="1"/>
    <col min="1811" max="1812" width="9" style="15" customWidth="1"/>
    <col min="1813" max="1813" width="7.7109375" style="15" customWidth="1"/>
    <col min="1814" max="1814" width="9.28515625" style="15" customWidth="1"/>
    <col min="1815" max="1815" width="11" style="15" customWidth="1"/>
    <col min="1816" max="1830" width="7.85546875" style="15" customWidth="1"/>
    <col min="1831" max="1831" width="9.140625" style="15"/>
    <col min="1832" max="1832" width="4.140625" style="15" customWidth="1"/>
    <col min="1833" max="2048" width="9.140625" style="15"/>
    <col min="2049" max="2049" width="34.28515625" style="15" customWidth="1"/>
    <col min="2050" max="2060" width="7.7109375" style="15" customWidth="1"/>
    <col min="2061" max="2065" width="9" style="15" customWidth="1"/>
    <col min="2066" max="2066" width="10.7109375" style="15" customWidth="1"/>
    <col min="2067" max="2068" width="9" style="15" customWidth="1"/>
    <col min="2069" max="2069" width="7.7109375" style="15" customWidth="1"/>
    <col min="2070" max="2070" width="9.28515625" style="15" customWidth="1"/>
    <col min="2071" max="2071" width="11" style="15" customWidth="1"/>
    <col min="2072" max="2086" width="7.85546875" style="15" customWidth="1"/>
    <col min="2087" max="2087" width="9.140625" style="15"/>
    <col min="2088" max="2088" width="4.140625" style="15" customWidth="1"/>
    <col min="2089" max="2304" width="9.140625" style="15"/>
    <col min="2305" max="2305" width="34.28515625" style="15" customWidth="1"/>
    <col min="2306" max="2316" width="7.7109375" style="15" customWidth="1"/>
    <col min="2317" max="2321" width="9" style="15" customWidth="1"/>
    <col min="2322" max="2322" width="10.7109375" style="15" customWidth="1"/>
    <col min="2323" max="2324" width="9" style="15" customWidth="1"/>
    <col min="2325" max="2325" width="7.7109375" style="15" customWidth="1"/>
    <col min="2326" max="2326" width="9.28515625" style="15" customWidth="1"/>
    <col min="2327" max="2327" width="11" style="15" customWidth="1"/>
    <col min="2328" max="2342" width="7.85546875" style="15" customWidth="1"/>
    <col min="2343" max="2343" width="9.140625" style="15"/>
    <col min="2344" max="2344" width="4.140625" style="15" customWidth="1"/>
    <col min="2345" max="2560" width="9.140625" style="15"/>
    <col min="2561" max="2561" width="34.28515625" style="15" customWidth="1"/>
    <col min="2562" max="2572" width="7.7109375" style="15" customWidth="1"/>
    <col min="2573" max="2577" width="9" style="15" customWidth="1"/>
    <col min="2578" max="2578" width="10.7109375" style="15" customWidth="1"/>
    <col min="2579" max="2580" width="9" style="15" customWidth="1"/>
    <col min="2581" max="2581" width="7.7109375" style="15" customWidth="1"/>
    <col min="2582" max="2582" width="9.28515625" style="15" customWidth="1"/>
    <col min="2583" max="2583" width="11" style="15" customWidth="1"/>
    <col min="2584" max="2598" width="7.85546875" style="15" customWidth="1"/>
    <col min="2599" max="2599" width="9.140625" style="15"/>
    <col min="2600" max="2600" width="4.140625" style="15" customWidth="1"/>
    <col min="2601" max="2816" width="9.140625" style="15"/>
    <col min="2817" max="2817" width="34.28515625" style="15" customWidth="1"/>
    <col min="2818" max="2828" width="7.7109375" style="15" customWidth="1"/>
    <col min="2829" max="2833" width="9" style="15" customWidth="1"/>
    <col min="2834" max="2834" width="10.7109375" style="15" customWidth="1"/>
    <col min="2835" max="2836" width="9" style="15" customWidth="1"/>
    <col min="2837" max="2837" width="7.7109375" style="15" customWidth="1"/>
    <col min="2838" max="2838" width="9.28515625" style="15" customWidth="1"/>
    <col min="2839" max="2839" width="11" style="15" customWidth="1"/>
    <col min="2840" max="2854" width="7.85546875" style="15" customWidth="1"/>
    <col min="2855" max="2855" width="9.140625" style="15"/>
    <col min="2856" max="2856" width="4.140625" style="15" customWidth="1"/>
    <col min="2857" max="3072" width="9.140625" style="15"/>
    <col min="3073" max="3073" width="34.28515625" style="15" customWidth="1"/>
    <col min="3074" max="3084" width="7.7109375" style="15" customWidth="1"/>
    <col min="3085" max="3089" width="9" style="15" customWidth="1"/>
    <col min="3090" max="3090" width="10.7109375" style="15" customWidth="1"/>
    <col min="3091" max="3092" width="9" style="15" customWidth="1"/>
    <col min="3093" max="3093" width="7.7109375" style="15" customWidth="1"/>
    <col min="3094" max="3094" width="9.28515625" style="15" customWidth="1"/>
    <col min="3095" max="3095" width="11" style="15" customWidth="1"/>
    <col min="3096" max="3110" width="7.85546875" style="15" customWidth="1"/>
    <col min="3111" max="3111" width="9.140625" style="15"/>
    <col min="3112" max="3112" width="4.140625" style="15" customWidth="1"/>
    <col min="3113" max="3328" width="9.140625" style="15"/>
    <col min="3329" max="3329" width="34.28515625" style="15" customWidth="1"/>
    <col min="3330" max="3340" width="7.7109375" style="15" customWidth="1"/>
    <col min="3341" max="3345" width="9" style="15" customWidth="1"/>
    <col min="3346" max="3346" width="10.7109375" style="15" customWidth="1"/>
    <col min="3347" max="3348" width="9" style="15" customWidth="1"/>
    <col min="3349" max="3349" width="7.7109375" style="15" customWidth="1"/>
    <col min="3350" max="3350" width="9.28515625" style="15" customWidth="1"/>
    <col min="3351" max="3351" width="11" style="15" customWidth="1"/>
    <col min="3352" max="3366" width="7.85546875" style="15" customWidth="1"/>
    <col min="3367" max="3367" width="9.140625" style="15"/>
    <col min="3368" max="3368" width="4.140625" style="15" customWidth="1"/>
    <col min="3369" max="3584" width="9.140625" style="15"/>
    <col min="3585" max="3585" width="34.28515625" style="15" customWidth="1"/>
    <col min="3586" max="3596" width="7.7109375" style="15" customWidth="1"/>
    <col min="3597" max="3601" width="9" style="15" customWidth="1"/>
    <col min="3602" max="3602" width="10.7109375" style="15" customWidth="1"/>
    <col min="3603" max="3604" width="9" style="15" customWidth="1"/>
    <col min="3605" max="3605" width="7.7109375" style="15" customWidth="1"/>
    <col min="3606" max="3606" width="9.28515625" style="15" customWidth="1"/>
    <col min="3607" max="3607" width="11" style="15" customWidth="1"/>
    <col min="3608" max="3622" width="7.85546875" style="15" customWidth="1"/>
    <col min="3623" max="3623" width="9.140625" style="15"/>
    <col min="3624" max="3624" width="4.140625" style="15" customWidth="1"/>
    <col min="3625" max="3840" width="9.140625" style="15"/>
    <col min="3841" max="3841" width="34.28515625" style="15" customWidth="1"/>
    <col min="3842" max="3852" width="7.7109375" style="15" customWidth="1"/>
    <col min="3853" max="3857" width="9" style="15" customWidth="1"/>
    <col min="3858" max="3858" width="10.7109375" style="15" customWidth="1"/>
    <col min="3859" max="3860" width="9" style="15" customWidth="1"/>
    <col min="3861" max="3861" width="7.7109375" style="15" customWidth="1"/>
    <col min="3862" max="3862" width="9.28515625" style="15" customWidth="1"/>
    <col min="3863" max="3863" width="11" style="15" customWidth="1"/>
    <col min="3864" max="3878" width="7.85546875" style="15" customWidth="1"/>
    <col min="3879" max="3879" width="9.140625" style="15"/>
    <col min="3880" max="3880" width="4.140625" style="15" customWidth="1"/>
    <col min="3881" max="4096" width="9.140625" style="15"/>
    <col min="4097" max="4097" width="34.28515625" style="15" customWidth="1"/>
    <col min="4098" max="4108" width="7.7109375" style="15" customWidth="1"/>
    <col min="4109" max="4113" width="9" style="15" customWidth="1"/>
    <col min="4114" max="4114" width="10.7109375" style="15" customWidth="1"/>
    <col min="4115" max="4116" width="9" style="15" customWidth="1"/>
    <col min="4117" max="4117" width="7.7109375" style="15" customWidth="1"/>
    <col min="4118" max="4118" width="9.28515625" style="15" customWidth="1"/>
    <col min="4119" max="4119" width="11" style="15" customWidth="1"/>
    <col min="4120" max="4134" width="7.85546875" style="15" customWidth="1"/>
    <col min="4135" max="4135" width="9.140625" style="15"/>
    <col min="4136" max="4136" width="4.140625" style="15" customWidth="1"/>
    <col min="4137" max="4352" width="9.140625" style="15"/>
    <col min="4353" max="4353" width="34.28515625" style="15" customWidth="1"/>
    <col min="4354" max="4364" width="7.7109375" style="15" customWidth="1"/>
    <col min="4365" max="4369" width="9" style="15" customWidth="1"/>
    <col min="4370" max="4370" width="10.7109375" style="15" customWidth="1"/>
    <col min="4371" max="4372" width="9" style="15" customWidth="1"/>
    <col min="4373" max="4373" width="7.7109375" style="15" customWidth="1"/>
    <col min="4374" max="4374" width="9.28515625" style="15" customWidth="1"/>
    <col min="4375" max="4375" width="11" style="15" customWidth="1"/>
    <col min="4376" max="4390" width="7.85546875" style="15" customWidth="1"/>
    <col min="4391" max="4391" width="9.140625" style="15"/>
    <col min="4392" max="4392" width="4.140625" style="15" customWidth="1"/>
    <col min="4393" max="4608" width="9.140625" style="15"/>
    <col min="4609" max="4609" width="34.28515625" style="15" customWidth="1"/>
    <col min="4610" max="4620" width="7.7109375" style="15" customWidth="1"/>
    <col min="4621" max="4625" width="9" style="15" customWidth="1"/>
    <col min="4626" max="4626" width="10.7109375" style="15" customWidth="1"/>
    <col min="4627" max="4628" width="9" style="15" customWidth="1"/>
    <col min="4629" max="4629" width="7.7109375" style="15" customWidth="1"/>
    <col min="4630" max="4630" width="9.28515625" style="15" customWidth="1"/>
    <col min="4631" max="4631" width="11" style="15" customWidth="1"/>
    <col min="4632" max="4646" width="7.85546875" style="15" customWidth="1"/>
    <col min="4647" max="4647" width="9.140625" style="15"/>
    <col min="4648" max="4648" width="4.140625" style="15" customWidth="1"/>
    <col min="4649" max="4864" width="9.140625" style="15"/>
    <col min="4865" max="4865" width="34.28515625" style="15" customWidth="1"/>
    <col min="4866" max="4876" width="7.7109375" style="15" customWidth="1"/>
    <col min="4877" max="4881" width="9" style="15" customWidth="1"/>
    <col min="4882" max="4882" width="10.7109375" style="15" customWidth="1"/>
    <col min="4883" max="4884" width="9" style="15" customWidth="1"/>
    <col min="4885" max="4885" width="7.7109375" style="15" customWidth="1"/>
    <col min="4886" max="4886" width="9.28515625" style="15" customWidth="1"/>
    <col min="4887" max="4887" width="11" style="15" customWidth="1"/>
    <col min="4888" max="4902" width="7.85546875" style="15" customWidth="1"/>
    <col min="4903" max="4903" width="9.140625" style="15"/>
    <col min="4904" max="4904" width="4.140625" style="15" customWidth="1"/>
    <col min="4905" max="5120" width="9.140625" style="15"/>
    <col min="5121" max="5121" width="34.28515625" style="15" customWidth="1"/>
    <col min="5122" max="5132" width="7.7109375" style="15" customWidth="1"/>
    <col min="5133" max="5137" width="9" style="15" customWidth="1"/>
    <col min="5138" max="5138" width="10.7109375" style="15" customWidth="1"/>
    <col min="5139" max="5140" width="9" style="15" customWidth="1"/>
    <col min="5141" max="5141" width="7.7109375" style="15" customWidth="1"/>
    <col min="5142" max="5142" width="9.28515625" style="15" customWidth="1"/>
    <col min="5143" max="5143" width="11" style="15" customWidth="1"/>
    <col min="5144" max="5158" width="7.85546875" style="15" customWidth="1"/>
    <col min="5159" max="5159" width="9.140625" style="15"/>
    <col min="5160" max="5160" width="4.140625" style="15" customWidth="1"/>
    <col min="5161" max="5376" width="9.140625" style="15"/>
    <col min="5377" max="5377" width="34.28515625" style="15" customWidth="1"/>
    <col min="5378" max="5388" width="7.7109375" style="15" customWidth="1"/>
    <col min="5389" max="5393" width="9" style="15" customWidth="1"/>
    <col min="5394" max="5394" width="10.7109375" style="15" customWidth="1"/>
    <col min="5395" max="5396" width="9" style="15" customWidth="1"/>
    <col min="5397" max="5397" width="7.7109375" style="15" customWidth="1"/>
    <col min="5398" max="5398" width="9.28515625" style="15" customWidth="1"/>
    <col min="5399" max="5399" width="11" style="15" customWidth="1"/>
    <col min="5400" max="5414" width="7.85546875" style="15" customWidth="1"/>
    <col min="5415" max="5415" width="9.140625" style="15"/>
    <col min="5416" max="5416" width="4.140625" style="15" customWidth="1"/>
    <col min="5417" max="5632" width="9.140625" style="15"/>
    <col min="5633" max="5633" width="34.28515625" style="15" customWidth="1"/>
    <col min="5634" max="5644" width="7.7109375" style="15" customWidth="1"/>
    <col min="5645" max="5649" width="9" style="15" customWidth="1"/>
    <col min="5650" max="5650" width="10.7109375" style="15" customWidth="1"/>
    <col min="5651" max="5652" width="9" style="15" customWidth="1"/>
    <col min="5653" max="5653" width="7.7109375" style="15" customWidth="1"/>
    <col min="5654" max="5654" width="9.28515625" style="15" customWidth="1"/>
    <col min="5655" max="5655" width="11" style="15" customWidth="1"/>
    <col min="5656" max="5670" width="7.85546875" style="15" customWidth="1"/>
    <col min="5671" max="5671" width="9.140625" style="15"/>
    <col min="5672" max="5672" width="4.140625" style="15" customWidth="1"/>
    <col min="5673" max="5888" width="9.140625" style="15"/>
    <col min="5889" max="5889" width="34.28515625" style="15" customWidth="1"/>
    <col min="5890" max="5900" width="7.7109375" style="15" customWidth="1"/>
    <col min="5901" max="5905" width="9" style="15" customWidth="1"/>
    <col min="5906" max="5906" width="10.7109375" style="15" customWidth="1"/>
    <col min="5907" max="5908" width="9" style="15" customWidth="1"/>
    <col min="5909" max="5909" width="7.7109375" style="15" customWidth="1"/>
    <col min="5910" max="5910" width="9.28515625" style="15" customWidth="1"/>
    <col min="5911" max="5911" width="11" style="15" customWidth="1"/>
    <col min="5912" max="5926" width="7.85546875" style="15" customWidth="1"/>
    <col min="5927" max="5927" width="9.140625" style="15"/>
    <col min="5928" max="5928" width="4.140625" style="15" customWidth="1"/>
    <col min="5929" max="6144" width="9.140625" style="15"/>
    <col min="6145" max="6145" width="34.28515625" style="15" customWidth="1"/>
    <col min="6146" max="6156" width="7.7109375" style="15" customWidth="1"/>
    <col min="6157" max="6161" width="9" style="15" customWidth="1"/>
    <col min="6162" max="6162" width="10.7109375" style="15" customWidth="1"/>
    <col min="6163" max="6164" width="9" style="15" customWidth="1"/>
    <col min="6165" max="6165" width="7.7109375" style="15" customWidth="1"/>
    <col min="6166" max="6166" width="9.28515625" style="15" customWidth="1"/>
    <col min="6167" max="6167" width="11" style="15" customWidth="1"/>
    <col min="6168" max="6182" width="7.85546875" style="15" customWidth="1"/>
    <col min="6183" max="6183" width="9.140625" style="15"/>
    <col min="6184" max="6184" width="4.140625" style="15" customWidth="1"/>
    <col min="6185" max="6400" width="9.140625" style="15"/>
    <col min="6401" max="6401" width="34.28515625" style="15" customWidth="1"/>
    <col min="6402" max="6412" width="7.7109375" style="15" customWidth="1"/>
    <col min="6413" max="6417" width="9" style="15" customWidth="1"/>
    <col min="6418" max="6418" width="10.7109375" style="15" customWidth="1"/>
    <col min="6419" max="6420" width="9" style="15" customWidth="1"/>
    <col min="6421" max="6421" width="7.7109375" style="15" customWidth="1"/>
    <col min="6422" max="6422" width="9.28515625" style="15" customWidth="1"/>
    <col min="6423" max="6423" width="11" style="15" customWidth="1"/>
    <col min="6424" max="6438" width="7.85546875" style="15" customWidth="1"/>
    <col min="6439" max="6439" width="9.140625" style="15"/>
    <col min="6440" max="6440" width="4.140625" style="15" customWidth="1"/>
    <col min="6441" max="6656" width="9.140625" style="15"/>
    <col min="6657" max="6657" width="34.28515625" style="15" customWidth="1"/>
    <col min="6658" max="6668" width="7.7109375" style="15" customWidth="1"/>
    <col min="6669" max="6673" width="9" style="15" customWidth="1"/>
    <col min="6674" max="6674" width="10.7109375" style="15" customWidth="1"/>
    <col min="6675" max="6676" width="9" style="15" customWidth="1"/>
    <col min="6677" max="6677" width="7.7109375" style="15" customWidth="1"/>
    <col min="6678" max="6678" width="9.28515625" style="15" customWidth="1"/>
    <col min="6679" max="6679" width="11" style="15" customWidth="1"/>
    <col min="6680" max="6694" width="7.85546875" style="15" customWidth="1"/>
    <col min="6695" max="6695" width="9.140625" style="15"/>
    <col min="6696" max="6696" width="4.140625" style="15" customWidth="1"/>
    <col min="6697" max="6912" width="9.140625" style="15"/>
    <col min="6913" max="6913" width="34.28515625" style="15" customWidth="1"/>
    <col min="6914" max="6924" width="7.7109375" style="15" customWidth="1"/>
    <col min="6925" max="6929" width="9" style="15" customWidth="1"/>
    <col min="6930" max="6930" width="10.7109375" style="15" customWidth="1"/>
    <col min="6931" max="6932" width="9" style="15" customWidth="1"/>
    <col min="6933" max="6933" width="7.7109375" style="15" customWidth="1"/>
    <col min="6934" max="6934" width="9.28515625" style="15" customWidth="1"/>
    <col min="6935" max="6935" width="11" style="15" customWidth="1"/>
    <col min="6936" max="6950" width="7.85546875" style="15" customWidth="1"/>
    <col min="6951" max="6951" width="9.140625" style="15"/>
    <col min="6952" max="6952" width="4.140625" style="15" customWidth="1"/>
    <col min="6953" max="7168" width="9.140625" style="15"/>
    <col min="7169" max="7169" width="34.28515625" style="15" customWidth="1"/>
    <col min="7170" max="7180" width="7.7109375" style="15" customWidth="1"/>
    <col min="7181" max="7185" width="9" style="15" customWidth="1"/>
    <col min="7186" max="7186" width="10.7109375" style="15" customWidth="1"/>
    <col min="7187" max="7188" width="9" style="15" customWidth="1"/>
    <col min="7189" max="7189" width="7.7109375" style="15" customWidth="1"/>
    <col min="7190" max="7190" width="9.28515625" style="15" customWidth="1"/>
    <col min="7191" max="7191" width="11" style="15" customWidth="1"/>
    <col min="7192" max="7206" width="7.85546875" style="15" customWidth="1"/>
    <col min="7207" max="7207" width="9.140625" style="15"/>
    <col min="7208" max="7208" width="4.140625" style="15" customWidth="1"/>
    <col min="7209" max="7424" width="9.140625" style="15"/>
    <col min="7425" max="7425" width="34.28515625" style="15" customWidth="1"/>
    <col min="7426" max="7436" width="7.7109375" style="15" customWidth="1"/>
    <col min="7437" max="7441" width="9" style="15" customWidth="1"/>
    <col min="7442" max="7442" width="10.7109375" style="15" customWidth="1"/>
    <col min="7443" max="7444" width="9" style="15" customWidth="1"/>
    <col min="7445" max="7445" width="7.7109375" style="15" customWidth="1"/>
    <col min="7446" max="7446" width="9.28515625" style="15" customWidth="1"/>
    <col min="7447" max="7447" width="11" style="15" customWidth="1"/>
    <col min="7448" max="7462" width="7.85546875" style="15" customWidth="1"/>
    <col min="7463" max="7463" width="9.140625" style="15"/>
    <col min="7464" max="7464" width="4.140625" style="15" customWidth="1"/>
    <col min="7465" max="7680" width="9.140625" style="15"/>
    <col min="7681" max="7681" width="34.28515625" style="15" customWidth="1"/>
    <col min="7682" max="7692" width="7.7109375" style="15" customWidth="1"/>
    <col min="7693" max="7697" width="9" style="15" customWidth="1"/>
    <col min="7698" max="7698" width="10.7109375" style="15" customWidth="1"/>
    <col min="7699" max="7700" width="9" style="15" customWidth="1"/>
    <col min="7701" max="7701" width="7.7109375" style="15" customWidth="1"/>
    <col min="7702" max="7702" width="9.28515625" style="15" customWidth="1"/>
    <col min="7703" max="7703" width="11" style="15" customWidth="1"/>
    <col min="7704" max="7718" width="7.85546875" style="15" customWidth="1"/>
    <col min="7719" max="7719" width="9.140625" style="15"/>
    <col min="7720" max="7720" width="4.140625" style="15" customWidth="1"/>
    <col min="7721" max="7936" width="9.140625" style="15"/>
    <col min="7937" max="7937" width="34.28515625" style="15" customWidth="1"/>
    <col min="7938" max="7948" width="7.7109375" style="15" customWidth="1"/>
    <col min="7949" max="7953" width="9" style="15" customWidth="1"/>
    <col min="7954" max="7954" width="10.7109375" style="15" customWidth="1"/>
    <col min="7955" max="7956" width="9" style="15" customWidth="1"/>
    <col min="7957" max="7957" width="7.7109375" style="15" customWidth="1"/>
    <col min="7958" max="7958" width="9.28515625" style="15" customWidth="1"/>
    <col min="7959" max="7959" width="11" style="15" customWidth="1"/>
    <col min="7960" max="7974" width="7.85546875" style="15" customWidth="1"/>
    <col min="7975" max="7975" width="9.140625" style="15"/>
    <col min="7976" max="7976" width="4.140625" style="15" customWidth="1"/>
    <col min="7977" max="8192" width="9.140625" style="15"/>
    <col min="8193" max="8193" width="34.28515625" style="15" customWidth="1"/>
    <col min="8194" max="8204" width="7.7109375" style="15" customWidth="1"/>
    <col min="8205" max="8209" width="9" style="15" customWidth="1"/>
    <col min="8210" max="8210" width="10.7109375" style="15" customWidth="1"/>
    <col min="8211" max="8212" width="9" style="15" customWidth="1"/>
    <col min="8213" max="8213" width="7.7109375" style="15" customWidth="1"/>
    <col min="8214" max="8214" width="9.28515625" style="15" customWidth="1"/>
    <col min="8215" max="8215" width="11" style="15" customWidth="1"/>
    <col min="8216" max="8230" width="7.85546875" style="15" customWidth="1"/>
    <col min="8231" max="8231" width="9.140625" style="15"/>
    <col min="8232" max="8232" width="4.140625" style="15" customWidth="1"/>
    <col min="8233" max="8448" width="9.140625" style="15"/>
    <col min="8449" max="8449" width="34.28515625" style="15" customWidth="1"/>
    <col min="8450" max="8460" width="7.7109375" style="15" customWidth="1"/>
    <col min="8461" max="8465" width="9" style="15" customWidth="1"/>
    <col min="8466" max="8466" width="10.7109375" style="15" customWidth="1"/>
    <col min="8467" max="8468" width="9" style="15" customWidth="1"/>
    <col min="8469" max="8469" width="7.7109375" style="15" customWidth="1"/>
    <col min="8470" max="8470" width="9.28515625" style="15" customWidth="1"/>
    <col min="8471" max="8471" width="11" style="15" customWidth="1"/>
    <col min="8472" max="8486" width="7.85546875" style="15" customWidth="1"/>
    <col min="8487" max="8487" width="9.140625" style="15"/>
    <col min="8488" max="8488" width="4.140625" style="15" customWidth="1"/>
    <col min="8489" max="8704" width="9.140625" style="15"/>
    <col min="8705" max="8705" width="34.28515625" style="15" customWidth="1"/>
    <col min="8706" max="8716" width="7.7109375" style="15" customWidth="1"/>
    <col min="8717" max="8721" width="9" style="15" customWidth="1"/>
    <col min="8722" max="8722" width="10.7109375" style="15" customWidth="1"/>
    <col min="8723" max="8724" width="9" style="15" customWidth="1"/>
    <col min="8725" max="8725" width="7.7109375" style="15" customWidth="1"/>
    <col min="8726" max="8726" width="9.28515625" style="15" customWidth="1"/>
    <col min="8727" max="8727" width="11" style="15" customWidth="1"/>
    <col min="8728" max="8742" width="7.85546875" style="15" customWidth="1"/>
    <col min="8743" max="8743" width="9.140625" style="15"/>
    <col min="8744" max="8744" width="4.140625" style="15" customWidth="1"/>
    <col min="8745" max="8960" width="9.140625" style="15"/>
    <col min="8961" max="8961" width="34.28515625" style="15" customWidth="1"/>
    <col min="8962" max="8972" width="7.7109375" style="15" customWidth="1"/>
    <col min="8973" max="8977" width="9" style="15" customWidth="1"/>
    <col min="8978" max="8978" width="10.7109375" style="15" customWidth="1"/>
    <col min="8979" max="8980" width="9" style="15" customWidth="1"/>
    <col min="8981" max="8981" width="7.7109375" style="15" customWidth="1"/>
    <col min="8982" max="8982" width="9.28515625" style="15" customWidth="1"/>
    <col min="8983" max="8983" width="11" style="15" customWidth="1"/>
    <col min="8984" max="8998" width="7.85546875" style="15" customWidth="1"/>
    <col min="8999" max="8999" width="9.140625" style="15"/>
    <col min="9000" max="9000" width="4.140625" style="15" customWidth="1"/>
    <col min="9001" max="9216" width="9.140625" style="15"/>
    <col min="9217" max="9217" width="34.28515625" style="15" customWidth="1"/>
    <col min="9218" max="9228" width="7.7109375" style="15" customWidth="1"/>
    <col min="9229" max="9233" width="9" style="15" customWidth="1"/>
    <col min="9234" max="9234" width="10.7109375" style="15" customWidth="1"/>
    <col min="9235" max="9236" width="9" style="15" customWidth="1"/>
    <col min="9237" max="9237" width="7.7109375" style="15" customWidth="1"/>
    <col min="9238" max="9238" width="9.28515625" style="15" customWidth="1"/>
    <col min="9239" max="9239" width="11" style="15" customWidth="1"/>
    <col min="9240" max="9254" width="7.85546875" style="15" customWidth="1"/>
    <col min="9255" max="9255" width="9.140625" style="15"/>
    <col min="9256" max="9256" width="4.140625" style="15" customWidth="1"/>
    <col min="9257" max="9472" width="9.140625" style="15"/>
    <col min="9473" max="9473" width="34.28515625" style="15" customWidth="1"/>
    <col min="9474" max="9484" width="7.7109375" style="15" customWidth="1"/>
    <col min="9485" max="9489" width="9" style="15" customWidth="1"/>
    <col min="9490" max="9490" width="10.7109375" style="15" customWidth="1"/>
    <col min="9491" max="9492" width="9" style="15" customWidth="1"/>
    <col min="9493" max="9493" width="7.7109375" style="15" customWidth="1"/>
    <col min="9494" max="9494" width="9.28515625" style="15" customWidth="1"/>
    <col min="9495" max="9495" width="11" style="15" customWidth="1"/>
    <col min="9496" max="9510" width="7.85546875" style="15" customWidth="1"/>
    <col min="9511" max="9511" width="9.140625" style="15"/>
    <col min="9512" max="9512" width="4.140625" style="15" customWidth="1"/>
    <col min="9513" max="9728" width="9.140625" style="15"/>
    <col min="9729" max="9729" width="34.28515625" style="15" customWidth="1"/>
    <col min="9730" max="9740" width="7.7109375" style="15" customWidth="1"/>
    <col min="9741" max="9745" width="9" style="15" customWidth="1"/>
    <col min="9746" max="9746" width="10.7109375" style="15" customWidth="1"/>
    <col min="9747" max="9748" width="9" style="15" customWidth="1"/>
    <col min="9749" max="9749" width="7.7109375" style="15" customWidth="1"/>
    <col min="9750" max="9750" width="9.28515625" style="15" customWidth="1"/>
    <col min="9751" max="9751" width="11" style="15" customWidth="1"/>
    <col min="9752" max="9766" width="7.85546875" style="15" customWidth="1"/>
    <col min="9767" max="9767" width="9.140625" style="15"/>
    <col min="9768" max="9768" width="4.140625" style="15" customWidth="1"/>
    <col min="9769" max="9984" width="9.140625" style="15"/>
    <col min="9985" max="9985" width="34.28515625" style="15" customWidth="1"/>
    <col min="9986" max="9996" width="7.7109375" style="15" customWidth="1"/>
    <col min="9997" max="10001" width="9" style="15" customWidth="1"/>
    <col min="10002" max="10002" width="10.7109375" style="15" customWidth="1"/>
    <col min="10003" max="10004" width="9" style="15" customWidth="1"/>
    <col min="10005" max="10005" width="7.7109375" style="15" customWidth="1"/>
    <col min="10006" max="10006" width="9.28515625" style="15" customWidth="1"/>
    <col min="10007" max="10007" width="11" style="15" customWidth="1"/>
    <col min="10008" max="10022" width="7.85546875" style="15" customWidth="1"/>
    <col min="10023" max="10023" width="9.140625" style="15"/>
    <col min="10024" max="10024" width="4.140625" style="15" customWidth="1"/>
    <col min="10025" max="10240" width="9.140625" style="15"/>
    <col min="10241" max="10241" width="34.28515625" style="15" customWidth="1"/>
    <col min="10242" max="10252" width="7.7109375" style="15" customWidth="1"/>
    <col min="10253" max="10257" width="9" style="15" customWidth="1"/>
    <col min="10258" max="10258" width="10.7109375" style="15" customWidth="1"/>
    <col min="10259" max="10260" width="9" style="15" customWidth="1"/>
    <col min="10261" max="10261" width="7.7109375" style="15" customWidth="1"/>
    <col min="10262" max="10262" width="9.28515625" style="15" customWidth="1"/>
    <col min="10263" max="10263" width="11" style="15" customWidth="1"/>
    <col min="10264" max="10278" width="7.85546875" style="15" customWidth="1"/>
    <col min="10279" max="10279" width="9.140625" style="15"/>
    <col min="10280" max="10280" width="4.140625" style="15" customWidth="1"/>
    <col min="10281" max="10496" width="9.140625" style="15"/>
    <col min="10497" max="10497" width="34.28515625" style="15" customWidth="1"/>
    <col min="10498" max="10508" width="7.7109375" style="15" customWidth="1"/>
    <col min="10509" max="10513" width="9" style="15" customWidth="1"/>
    <col min="10514" max="10514" width="10.7109375" style="15" customWidth="1"/>
    <col min="10515" max="10516" width="9" style="15" customWidth="1"/>
    <col min="10517" max="10517" width="7.7109375" style="15" customWidth="1"/>
    <col min="10518" max="10518" width="9.28515625" style="15" customWidth="1"/>
    <col min="10519" max="10519" width="11" style="15" customWidth="1"/>
    <col min="10520" max="10534" width="7.85546875" style="15" customWidth="1"/>
    <col min="10535" max="10535" width="9.140625" style="15"/>
    <col min="10536" max="10536" width="4.140625" style="15" customWidth="1"/>
    <col min="10537" max="10752" width="9.140625" style="15"/>
    <col min="10753" max="10753" width="34.28515625" style="15" customWidth="1"/>
    <col min="10754" max="10764" width="7.7109375" style="15" customWidth="1"/>
    <col min="10765" max="10769" width="9" style="15" customWidth="1"/>
    <col min="10770" max="10770" width="10.7109375" style="15" customWidth="1"/>
    <col min="10771" max="10772" width="9" style="15" customWidth="1"/>
    <col min="10773" max="10773" width="7.7109375" style="15" customWidth="1"/>
    <col min="10774" max="10774" width="9.28515625" style="15" customWidth="1"/>
    <col min="10775" max="10775" width="11" style="15" customWidth="1"/>
    <col min="10776" max="10790" width="7.85546875" style="15" customWidth="1"/>
    <col min="10791" max="10791" width="9.140625" style="15"/>
    <col min="10792" max="10792" width="4.140625" style="15" customWidth="1"/>
    <col min="10793" max="11008" width="9.140625" style="15"/>
    <col min="11009" max="11009" width="34.28515625" style="15" customWidth="1"/>
    <col min="11010" max="11020" width="7.7109375" style="15" customWidth="1"/>
    <col min="11021" max="11025" width="9" style="15" customWidth="1"/>
    <col min="11026" max="11026" width="10.7109375" style="15" customWidth="1"/>
    <col min="11027" max="11028" width="9" style="15" customWidth="1"/>
    <col min="11029" max="11029" width="7.7109375" style="15" customWidth="1"/>
    <col min="11030" max="11030" width="9.28515625" style="15" customWidth="1"/>
    <col min="11031" max="11031" width="11" style="15" customWidth="1"/>
    <col min="11032" max="11046" width="7.85546875" style="15" customWidth="1"/>
    <col min="11047" max="11047" width="9.140625" style="15"/>
    <col min="11048" max="11048" width="4.140625" style="15" customWidth="1"/>
    <col min="11049" max="11264" width="9.140625" style="15"/>
    <col min="11265" max="11265" width="34.28515625" style="15" customWidth="1"/>
    <col min="11266" max="11276" width="7.7109375" style="15" customWidth="1"/>
    <col min="11277" max="11281" width="9" style="15" customWidth="1"/>
    <col min="11282" max="11282" width="10.7109375" style="15" customWidth="1"/>
    <col min="11283" max="11284" width="9" style="15" customWidth="1"/>
    <col min="11285" max="11285" width="7.7109375" style="15" customWidth="1"/>
    <col min="11286" max="11286" width="9.28515625" style="15" customWidth="1"/>
    <col min="11287" max="11287" width="11" style="15" customWidth="1"/>
    <col min="11288" max="11302" width="7.85546875" style="15" customWidth="1"/>
    <col min="11303" max="11303" width="9.140625" style="15"/>
    <col min="11304" max="11304" width="4.140625" style="15" customWidth="1"/>
    <col min="11305" max="11520" width="9.140625" style="15"/>
    <col min="11521" max="11521" width="34.28515625" style="15" customWidth="1"/>
    <col min="11522" max="11532" width="7.7109375" style="15" customWidth="1"/>
    <col min="11533" max="11537" width="9" style="15" customWidth="1"/>
    <col min="11538" max="11538" width="10.7109375" style="15" customWidth="1"/>
    <col min="11539" max="11540" width="9" style="15" customWidth="1"/>
    <col min="11541" max="11541" width="7.7109375" style="15" customWidth="1"/>
    <col min="11542" max="11542" width="9.28515625" style="15" customWidth="1"/>
    <col min="11543" max="11543" width="11" style="15" customWidth="1"/>
    <col min="11544" max="11558" width="7.85546875" style="15" customWidth="1"/>
    <col min="11559" max="11559" width="9.140625" style="15"/>
    <col min="11560" max="11560" width="4.140625" style="15" customWidth="1"/>
    <col min="11561" max="11776" width="9.140625" style="15"/>
    <col min="11777" max="11777" width="34.28515625" style="15" customWidth="1"/>
    <col min="11778" max="11788" width="7.7109375" style="15" customWidth="1"/>
    <col min="11789" max="11793" width="9" style="15" customWidth="1"/>
    <col min="11794" max="11794" width="10.7109375" style="15" customWidth="1"/>
    <col min="11795" max="11796" width="9" style="15" customWidth="1"/>
    <col min="11797" max="11797" width="7.7109375" style="15" customWidth="1"/>
    <col min="11798" max="11798" width="9.28515625" style="15" customWidth="1"/>
    <col min="11799" max="11799" width="11" style="15" customWidth="1"/>
    <col min="11800" max="11814" width="7.85546875" style="15" customWidth="1"/>
    <col min="11815" max="11815" width="9.140625" style="15"/>
    <col min="11816" max="11816" width="4.140625" style="15" customWidth="1"/>
    <col min="11817" max="12032" width="9.140625" style="15"/>
    <col min="12033" max="12033" width="34.28515625" style="15" customWidth="1"/>
    <col min="12034" max="12044" width="7.7109375" style="15" customWidth="1"/>
    <col min="12045" max="12049" width="9" style="15" customWidth="1"/>
    <col min="12050" max="12050" width="10.7109375" style="15" customWidth="1"/>
    <col min="12051" max="12052" width="9" style="15" customWidth="1"/>
    <col min="12053" max="12053" width="7.7109375" style="15" customWidth="1"/>
    <col min="12054" max="12054" width="9.28515625" style="15" customWidth="1"/>
    <col min="12055" max="12055" width="11" style="15" customWidth="1"/>
    <col min="12056" max="12070" width="7.85546875" style="15" customWidth="1"/>
    <col min="12071" max="12071" width="9.140625" style="15"/>
    <col min="12072" max="12072" width="4.140625" style="15" customWidth="1"/>
    <col min="12073" max="12288" width="9.140625" style="15"/>
    <col min="12289" max="12289" width="34.28515625" style="15" customWidth="1"/>
    <col min="12290" max="12300" width="7.7109375" style="15" customWidth="1"/>
    <col min="12301" max="12305" width="9" style="15" customWidth="1"/>
    <col min="12306" max="12306" width="10.7109375" style="15" customWidth="1"/>
    <col min="12307" max="12308" width="9" style="15" customWidth="1"/>
    <col min="12309" max="12309" width="7.7109375" style="15" customWidth="1"/>
    <col min="12310" max="12310" width="9.28515625" style="15" customWidth="1"/>
    <col min="12311" max="12311" width="11" style="15" customWidth="1"/>
    <col min="12312" max="12326" width="7.85546875" style="15" customWidth="1"/>
    <col min="12327" max="12327" width="9.140625" style="15"/>
    <col min="12328" max="12328" width="4.140625" style="15" customWidth="1"/>
    <col min="12329" max="12544" width="9.140625" style="15"/>
    <col min="12545" max="12545" width="34.28515625" style="15" customWidth="1"/>
    <col min="12546" max="12556" width="7.7109375" style="15" customWidth="1"/>
    <col min="12557" max="12561" width="9" style="15" customWidth="1"/>
    <col min="12562" max="12562" width="10.7109375" style="15" customWidth="1"/>
    <col min="12563" max="12564" width="9" style="15" customWidth="1"/>
    <col min="12565" max="12565" width="7.7109375" style="15" customWidth="1"/>
    <col min="12566" max="12566" width="9.28515625" style="15" customWidth="1"/>
    <col min="12567" max="12567" width="11" style="15" customWidth="1"/>
    <col min="12568" max="12582" width="7.85546875" style="15" customWidth="1"/>
    <col min="12583" max="12583" width="9.140625" style="15"/>
    <col min="12584" max="12584" width="4.140625" style="15" customWidth="1"/>
    <col min="12585" max="12800" width="9.140625" style="15"/>
    <col min="12801" max="12801" width="34.28515625" style="15" customWidth="1"/>
    <col min="12802" max="12812" width="7.7109375" style="15" customWidth="1"/>
    <col min="12813" max="12817" width="9" style="15" customWidth="1"/>
    <col min="12818" max="12818" width="10.7109375" style="15" customWidth="1"/>
    <col min="12819" max="12820" width="9" style="15" customWidth="1"/>
    <col min="12821" max="12821" width="7.7109375" style="15" customWidth="1"/>
    <col min="12822" max="12822" width="9.28515625" style="15" customWidth="1"/>
    <col min="12823" max="12823" width="11" style="15" customWidth="1"/>
    <col min="12824" max="12838" width="7.85546875" style="15" customWidth="1"/>
    <col min="12839" max="12839" width="9.140625" style="15"/>
    <col min="12840" max="12840" width="4.140625" style="15" customWidth="1"/>
    <col min="12841" max="13056" width="9.140625" style="15"/>
    <col min="13057" max="13057" width="34.28515625" style="15" customWidth="1"/>
    <col min="13058" max="13068" width="7.7109375" style="15" customWidth="1"/>
    <col min="13069" max="13073" width="9" style="15" customWidth="1"/>
    <col min="13074" max="13074" width="10.7109375" style="15" customWidth="1"/>
    <col min="13075" max="13076" width="9" style="15" customWidth="1"/>
    <col min="13077" max="13077" width="7.7109375" style="15" customWidth="1"/>
    <col min="13078" max="13078" width="9.28515625" style="15" customWidth="1"/>
    <col min="13079" max="13079" width="11" style="15" customWidth="1"/>
    <col min="13080" max="13094" width="7.85546875" style="15" customWidth="1"/>
    <col min="13095" max="13095" width="9.140625" style="15"/>
    <col min="13096" max="13096" width="4.140625" style="15" customWidth="1"/>
    <col min="13097" max="13312" width="9.140625" style="15"/>
    <col min="13313" max="13313" width="34.28515625" style="15" customWidth="1"/>
    <col min="13314" max="13324" width="7.7109375" style="15" customWidth="1"/>
    <col min="13325" max="13329" width="9" style="15" customWidth="1"/>
    <col min="13330" max="13330" width="10.7109375" style="15" customWidth="1"/>
    <col min="13331" max="13332" width="9" style="15" customWidth="1"/>
    <col min="13333" max="13333" width="7.7109375" style="15" customWidth="1"/>
    <col min="13334" max="13334" width="9.28515625" style="15" customWidth="1"/>
    <col min="13335" max="13335" width="11" style="15" customWidth="1"/>
    <col min="13336" max="13350" width="7.85546875" style="15" customWidth="1"/>
    <col min="13351" max="13351" width="9.140625" style="15"/>
    <col min="13352" max="13352" width="4.140625" style="15" customWidth="1"/>
    <col min="13353" max="13568" width="9.140625" style="15"/>
    <col min="13569" max="13569" width="34.28515625" style="15" customWidth="1"/>
    <col min="13570" max="13580" width="7.7109375" style="15" customWidth="1"/>
    <col min="13581" max="13585" width="9" style="15" customWidth="1"/>
    <col min="13586" max="13586" width="10.7109375" style="15" customWidth="1"/>
    <col min="13587" max="13588" width="9" style="15" customWidth="1"/>
    <col min="13589" max="13589" width="7.7109375" style="15" customWidth="1"/>
    <col min="13590" max="13590" width="9.28515625" style="15" customWidth="1"/>
    <col min="13591" max="13591" width="11" style="15" customWidth="1"/>
    <col min="13592" max="13606" width="7.85546875" style="15" customWidth="1"/>
    <col min="13607" max="13607" width="9.140625" style="15"/>
    <col min="13608" max="13608" width="4.140625" style="15" customWidth="1"/>
    <col min="13609" max="13824" width="9.140625" style="15"/>
    <col min="13825" max="13825" width="34.28515625" style="15" customWidth="1"/>
    <col min="13826" max="13836" width="7.7109375" style="15" customWidth="1"/>
    <col min="13837" max="13841" width="9" style="15" customWidth="1"/>
    <col min="13842" max="13842" width="10.7109375" style="15" customWidth="1"/>
    <col min="13843" max="13844" width="9" style="15" customWidth="1"/>
    <col min="13845" max="13845" width="7.7109375" style="15" customWidth="1"/>
    <col min="13846" max="13846" width="9.28515625" style="15" customWidth="1"/>
    <col min="13847" max="13847" width="11" style="15" customWidth="1"/>
    <col min="13848" max="13862" width="7.85546875" style="15" customWidth="1"/>
    <col min="13863" max="13863" width="9.140625" style="15"/>
    <col min="13864" max="13864" width="4.140625" style="15" customWidth="1"/>
    <col min="13865" max="14080" width="9.140625" style="15"/>
    <col min="14081" max="14081" width="34.28515625" style="15" customWidth="1"/>
    <col min="14082" max="14092" width="7.7109375" style="15" customWidth="1"/>
    <col min="14093" max="14097" width="9" style="15" customWidth="1"/>
    <col min="14098" max="14098" width="10.7109375" style="15" customWidth="1"/>
    <col min="14099" max="14100" width="9" style="15" customWidth="1"/>
    <col min="14101" max="14101" width="7.7109375" style="15" customWidth="1"/>
    <col min="14102" max="14102" width="9.28515625" style="15" customWidth="1"/>
    <col min="14103" max="14103" width="11" style="15" customWidth="1"/>
    <col min="14104" max="14118" width="7.85546875" style="15" customWidth="1"/>
    <col min="14119" max="14119" width="9.140625" style="15"/>
    <col min="14120" max="14120" width="4.140625" style="15" customWidth="1"/>
    <col min="14121" max="14336" width="9.140625" style="15"/>
    <col min="14337" max="14337" width="34.28515625" style="15" customWidth="1"/>
    <col min="14338" max="14348" width="7.7109375" style="15" customWidth="1"/>
    <col min="14349" max="14353" width="9" style="15" customWidth="1"/>
    <col min="14354" max="14354" width="10.7109375" style="15" customWidth="1"/>
    <col min="14355" max="14356" width="9" style="15" customWidth="1"/>
    <col min="14357" max="14357" width="7.7109375" style="15" customWidth="1"/>
    <col min="14358" max="14358" width="9.28515625" style="15" customWidth="1"/>
    <col min="14359" max="14359" width="11" style="15" customWidth="1"/>
    <col min="14360" max="14374" width="7.85546875" style="15" customWidth="1"/>
    <col min="14375" max="14375" width="9.140625" style="15"/>
    <col min="14376" max="14376" width="4.140625" style="15" customWidth="1"/>
    <col min="14377" max="14592" width="9.140625" style="15"/>
    <col min="14593" max="14593" width="34.28515625" style="15" customWidth="1"/>
    <col min="14594" max="14604" width="7.7109375" style="15" customWidth="1"/>
    <col min="14605" max="14609" width="9" style="15" customWidth="1"/>
    <col min="14610" max="14610" width="10.7109375" style="15" customWidth="1"/>
    <col min="14611" max="14612" width="9" style="15" customWidth="1"/>
    <col min="14613" max="14613" width="7.7109375" style="15" customWidth="1"/>
    <col min="14614" max="14614" width="9.28515625" style="15" customWidth="1"/>
    <col min="14615" max="14615" width="11" style="15" customWidth="1"/>
    <col min="14616" max="14630" width="7.85546875" style="15" customWidth="1"/>
    <col min="14631" max="14631" width="9.140625" style="15"/>
    <col min="14632" max="14632" width="4.140625" style="15" customWidth="1"/>
    <col min="14633" max="14848" width="9.140625" style="15"/>
    <col min="14849" max="14849" width="34.28515625" style="15" customWidth="1"/>
    <col min="14850" max="14860" width="7.7109375" style="15" customWidth="1"/>
    <col min="14861" max="14865" width="9" style="15" customWidth="1"/>
    <col min="14866" max="14866" width="10.7109375" style="15" customWidth="1"/>
    <col min="14867" max="14868" width="9" style="15" customWidth="1"/>
    <col min="14869" max="14869" width="7.7109375" style="15" customWidth="1"/>
    <col min="14870" max="14870" width="9.28515625" style="15" customWidth="1"/>
    <col min="14871" max="14871" width="11" style="15" customWidth="1"/>
    <col min="14872" max="14886" width="7.85546875" style="15" customWidth="1"/>
    <col min="14887" max="14887" width="9.140625" style="15"/>
    <col min="14888" max="14888" width="4.140625" style="15" customWidth="1"/>
    <col min="14889" max="15104" width="9.140625" style="15"/>
    <col min="15105" max="15105" width="34.28515625" style="15" customWidth="1"/>
    <col min="15106" max="15116" width="7.7109375" style="15" customWidth="1"/>
    <col min="15117" max="15121" width="9" style="15" customWidth="1"/>
    <col min="15122" max="15122" width="10.7109375" style="15" customWidth="1"/>
    <col min="15123" max="15124" width="9" style="15" customWidth="1"/>
    <col min="15125" max="15125" width="7.7109375" style="15" customWidth="1"/>
    <col min="15126" max="15126" width="9.28515625" style="15" customWidth="1"/>
    <col min="15127" max="15127" width="11" style="15" customWidth="1"/>
    <col min="15128" max="15142" width="7.85546875" style="15" customWidth="1"/>
    <col min="15143" max="15143" width="9.140625" style="15"/>
    <col min="15144" max="15144" width="4.140625" style="15" customWidth="1"/>
    <col min="15145" max="15360" width="9.140625" style="15"/>
    <col min="15361" max="15361" width="34.28515625" style="15" customWidth="1"/>
    <col min="15362" max="15372" width="7.7109375" style="15" customWidth="1"/>
    <col min="15373" max="15377" width="9" style="15" customWidth="1"/>
    <col min="15378" max="15378" width="10.7109375" style="15" customWidth="1"/>
    <col min="15379" max="15380" width="9" style="15" customWidth="1"/>
    <col min="15381" max="15381" width="7.7109375" style="15" customWidth="1"/>
    <col min="15382" max="15382" width="9.28515625" style="15" customWidth="1"/>
    <col min="15383" max="15383" width="11" style="15" customWidth="1"/>
    <col min="15384" max="15398" width="7.85546875" style="15" customWidth="1"/>
    <col min="15399" max="15399" width="9.140625" style="15"/>
    <col min="15400" max="15400" width="4.140625" style="15" customWidth="1"/>
    <col min="15401" max="15616" width="9.140625" style="15"/>
    <col min="15617" max="15617" width="34.28515625" style="15" customWidth="1"/>
    <col min="15618" max="15628" width="7.7109375" style="15" customWidth="1"/>
    <col min="15629" max="15633" width="9" style="15" customWidth="1"/>
    <col min="15634" max="15634" width="10.7109375" style="15" customWidth="1"/>
    <col min="15635" max="15636" width="9" style="15" customWidth="1"/>
    <col min="15637" max="15637" width="7.7109375" style="15" customWidth="1"/>
    <col min="15638" max="15638" width="9.28515625" style="15" customWidth="1"/>
    <col min="15639" max="15639" width="11" style="15" customWidth="1"/>
    <col min="15640" max="15654" width="7.85546875" style="15" customWidth="1"/>
    <col min="15655" max="15655" width="9.140625" style="15"/>
    <col min="15656" max="15656" width="4.140625" style="15" customWidth="1"/>
    <col min="15657" max="15872" width="9.140625" style="15"/>
    <col min="15873" max="15873" width="34.28515625" style="15" customWidth="1"/>
    <col min="15874" max="15884" width="7.7109375" style="15" customWidth="1"/>
    <col min="15885" max="15889" width="9" style="15" customWidth="1"/>
    <col min="15890" max="15890" width="10.7109375" style="15" customWidth="1"/>
    <col min="15891" max="15892" width="9" style="15" customWidth="1"/>
    <col min="15893" max="15893" width="7.7109375" style="15" customWidth="1"/>
    <col min="15894" max="15894" width="9.28515625" style="15" customWidth="1"/>
    <col min="15895" max="15895" width="11" style="15" customWidth="1"/>
    <col min="15896" max="15910" width="7.85546875" style="15" customWidth="1"/>
    <col min="15911" max="15911" width="9.140625" style="15"/>
    <col min="15912" max="15912" width="4.140625" style="15" customWidth="1"/>
    <col min="15913" max="16128" width="9.140625" style="15"/>
    <col min="16129" max="16129" width="34.28515625" style="15" customWidth="1"/>
    <col min="16130" max="16140" width="7.7109375" style="15" customWidth="1"/>
    <col min="16141" max="16145" width="9" style="15" customWidth="1"/>
    <col min="16146" max="16146" width="10.7109375" style="15" customWidth="1"/>
    <col min="16147" max="16148" width="9" style="15" customWidth="1"/>
    <col min="16149" max="16149" width="7.7109375" style="15" customWidth="1"/>
    <col min="16150" max="16150" width="9.28515625" style="15" customWidth="1"/>
    <col min="16151" max="16151" width="11" style="15" customWidth="1"/>
    <col min="16152" max="16166" width="7.85546875" style="15" customWidth="1"/>
    <col min="16167" max="16167" width="9.140625" style="15"/>
    <col min="16168" max="16168" width="4.140625" style="15" customWidth="1"/>
    <col min="16169" max="16384" width="9.140625" style="15"/>
  </cols>
  <sheetData>
    <row r="1" spans="1:24" x14ac:dyDescent="0.2">
      <c r="A1" s="10" t="s">
        <v>611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R1" s="13"/>
      <c r="S1" s="13"/>
      <c r="V1" s="14"/>
    </row>
    <row r="2" spans="1:24" ht="6.75" customHeight="1" thickBot="1" x14ac:dyDescent="0.25">
      <c r="A2" s="16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24" ht="12.75" customHeight="1" thickTop="1" thickBot="1" x14ac:dyDescent="0.25">
      <c r="A3" s="17"/>
      <c r="B3" s="18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20" t="s">
        <v>13</v>
      </c>
      <c r="L3" s="20" t="s">
        <v>14</v>
      </c>
      <c r="M3" s="20" t="s">
        <v>15</v>
      </c>
      <c r="N3" s="20" t="s">
        <v>16</v>
      </c>
      <c r="O3" s="20" t="s">
        <v>17</v>
      </c>
      <c r="P3" s="20" t="s">
        <v>35</v>
      </c>
      <c r="Q3" s="20" t="s">
        <v>543</v>
      </c>
      <c r="R3" s="20" t="s">
        <v>545</v>
      </c>
      <c r="S3" s="20" t="s">
        <v>553</v>
      </c>
      <c r="T3" s="20" t="s">
        <v>563</v>
      </c>
      <c r="U3" s="20" t="s">
        <v>597</v>
      </c>
      <c r="V3" s="20" t="s">
        <v>601</v>
      </c>
      <c r="W3" s="21" t="s">
        <v>605</v>
      </c>
    </row>
    <row r="4" spans="1:24" ht="12.75" customHeight="1" thickTop="1" x14ac:dyDescent="0.2">
      <c r="A4" s="22" t="s">
        <v>18</v>
      </c>
      <c r="B4" s="23">
        <v>233.8</v>
      </c>
      <c r="C4" s="24">
        <v>208.2</v>
      </c>
      <c r="D4" s="24">
        <v>237.452</v>
      </c>
      <c r="E4" s="24">
        <v>234</v>
      </c>
      <c r="F4" s="24">
        <v>253.3</v>
      </c>
      <c r="G4" s="24">
        <v>285</v>
      </c>
      <c r="H4" s="24">
        <v>294.8</v>
      </c>
      <c r="I4" s="24">
        <v>303.3</v>
      </c>
      <c r="J4" s="24">
        <v>323.7</v>
      </c>
      <c r="K4" s="25">
        <v>320.36500000000001</v>
      </c>
      <c r="L4" s="25">
        <f>324993/1000</f>
        <v>324.99299999999999</v>
      </c>
      <c r="M4" s="25">
        <v>331.536</v>
      </c>
      <c r="N4" s="25">
        <v>330.06599999999997</v>
      </c>
      <c r="O4" s="25">
        <v>309.452</v>
      </c>
      <c r="P4" s="25">
        <v>291</v>
      </c>
      <c r="Q4" s="25">
        <v>260.46699999999998</v>
      </c>
      <c r="R4" s="25">
        <v>243.71799999999999</v>
      </c>
      <c r="S4" s="25">
        <v>224.15100000000001</v>
      </c>
      <c r="T4" s="25">
        <v>213.31700000000001</v>
      </c>
      <c r="U4" s="25">
        <v>204.053</v>
      </c>
      <c r="V4" s="25">
        <v>211.447</v>
      </c>
      <c r="W4" s="26">
        <v>211.447</v>
      </c>
    </row>
    <row r="5" spans="1:24" ht="12.75" customHeight="1" x14ac:dyDescent="0.2">
      <c r="A5" s="27" t="s">
        <v>19</v>
      </c>
      <c r="B5" s="28">
        <v>105.4</v>
      </c>
      <c r="C5" s="29">
        <v>103.5</v>
      </c>
      <c r="D5" s="29">
        <v>105</v>
      </c>
      <c r="E5" s="29">
        <v>108.8</v>
      </c>
      <c r="F5" s="29">
        <v>117.5</v>
      </c>
      <c r="G5" s="29">
        <v>130.4</v>
      </c>
      <c r="H5" s="29">
        <v>130.9</v>
      </c>
      <c r="I5" s="29">
        <v>137.80000000000001</v>
      </c>
      <c r="J5" s="29">
        <v>146.80000000000001</v>
      </c>
      <c r="K5" s="30">
        <v>147.27600000000001</v>
      </c>
      <c r="L5" s="30">
        <f>146620/1000</f>
        <v>146.62</v>
      </c>
      <c r="M5" s="30">
        <v>150.58799999999999</v>
      </c>
      <c r="N5" s="30">
        <v>149.613</v>
      </c>
      <c r="O5" s="30">
        <f>+'vš_druh studia '!E93/1000</f>
        <v>141.054</v>
      </c>
      <c r="P5" s="30">
        <f>+'vš_druh studia '!E101/1000</f>
        <v>134.25700000000001</v>
      </c>
      <c r="Q5" s="30">
        <v>121.761</v>
      </c>
      <c r="R5" s="30">
        <v>113.093</v>
      </c>
      <c r="S5" s="30">
        <v>102.791</v>
      </c>
      <c r="T5" s="30">
        <v>97.998000000000005</v>
      </c>
      <c r="U5" s="30">
        <v>95.137</v>
      </c>
      <c r="V5" s="30">
        <v>98.126999999999995</v>
      </c>
      <c r="W5" s="31">
        <v>98.867999999999995</v>
      </c>
    </row>
    <row r="6" spans="1:24" ht="12.75" customHeight="1" x14ac:dyDescent="0.2">
      <c r="A6" s="32" t="s">
        <v>20</v>
      </c>
      <c r="B6" s="28" t="s">
        <v>21</v>
      </c>
      <c r="C6" s="29">
        <v>94.1</v>
      </c>
      <c r="D6" s="29">
        <v>90</v>
      </c>
      <c r="E6" s="29">
        <v>98.3</v>
      </c>
      <c r="F6" s="29">
        <v>107.2</v>
      </c>
      <c r="G6" s="29">
        <v>119.4</v>
      </c>
      <c r="H6" s="29">
        <v>119.7</v>
      </c>
      <c r="I6" s="29">
        <v>127.1</v>
      </c>
      <c r="J6" s="29">
        <v>135.19999999999999</v>
      </c>
      <c r="K6" s="30">
        <v>136.11600000000001</v>
      </c>
      <c r="L6" s="30">
        <f>136767/1000</f>
        <v>136.767</v>
      </c>
      <c r="M6" s="30">
        <v>140.072</v>
      </c>
      <c r="N6" s="30">
        <v>139.28</v>
      </c>
      <c r="O6" s="30">
        <f>+'vš_druh studia '!H93/1000</f>
        <v>130.72800000000001</v>
      </c>
      <c r="P6" s="30">
        <f>+'vš_druh studia '!H101/1000</f>
        <v>123.76600000000001</v>
      </c>
      <c r="Q6" s="30">
        <v>111.374</v>
      </c>
      <c r="R6" s="30">
        <v>103.44199999999999</v>
      </c>
      <c r="S6" s="30">
        <v>94.067999999999998</v>
      </c>
      <c r="T6" s="30">
        <v>90.528000000000006</v>
      </c>
      <c r="U6" s="30">
        <v>88.116</v>
      </c>
      <c r="V6" s="30">
        <v>91.75</v>
      </c>
      <c r="W6" s="31">
        <v>94.769000000000005</v>
      </c>
    </row>
    <row r="7" spans="1:24" ht="12.75" customHeight="1" x14ac:dyDescent="0.2">
      <c r="A7" s="27" t="s">
        <v>22</v>
      </c>
      <c r="B7" s="28">
        <v>47.4</v>
      </c>
      <c r="C7" s="29">
        <v>45.2</v>
      </c>
      <c r="D7" s="29">
        <v>54.676000000000002</v>
      </c>
      <c r="E7" s="29">
        <v>61.1</v>
      </c>
      <c r="F7" s="29">
        <v>69.599999999999994</v>
      </c>
      <c r="G7" s="29">
        <v>75.599999999999994</v>
      </c>
      <c r="H7" s="29">
        <v>80</v>
      </c>
      <c r="I7" s="29">
        <v>89.1</v>
      </c>
      <c r="J7" s="29">
        <v>97.2</v>
      </c>
      <c r="K7" s="30">
        <v>104.003</v>
      </c>
      <c r="L7" s="30">
        <f>105570/1000</f>
        <v>105.57</v>
      </c>
      <c r="M7" s="30">
        <v>106.437</v>
      </c>
      <c r="N7" s="30">
        <v>103.761</v>
      </c>
      <c r="O7" s="30">
        <f>+'vš_druh studia '!K93/1000</f>
        <v>98.260999999999996</v>
      </c>
      <c r="P7" s="30">
        <f>+'vš_druh studia '!K101/1000</f>
        <v>93.713999999999999</v>
      </c>
      <c r="Q7" s="30">
        <v>84.763999999999996</v>
      </c>
      <c r="R7" s="30">
        <v>80.302000000000007</v>
      </c>
      <c r="S7" s="30">
        <v>74.766999999999996</v>
      </c>
      <c r="T7" s="30">
        <v>74.623000000000005</v>
      </c>
      <c r="U7" s="30">
        <v>73.349999999999994</v>
      </c>
      <c r="V7" s="30">
        <v>77.484999999999999</v>
      </c>
      <c r="W7" s="31">
        <v>79.8</v>
      </c>
    </row>
    <row r="8" spans="1:24" ht="12.75" customHeight="1" thickBot="1" x14ac:dyDescent="0.25">
      <c r="A8" s="35" t="s">
        <v>23</v>
      </c>
      <c r="B8" s="36">
        <v>43.2</v>
      </c>
      <c r="C8" s="37">
        <v>43.7</v>
      </c>
      <c r="D8" s="37">
        <v>52.527000000000001</v>
      </c>
      <c r="E8" s="37">
        <v>58.3</v>
      </c>
      <c r="F8" s="37">
        <v>66.5</v>
      </c>
      <c r="G8" s="37">
        <v>72.2</v>
      </c>
      <c r="H8" s="37">
        <v>76.2</v>
      </c>
      <c r="I8" s="37">
        <v>85.5</v>
      </c>
      <c r="J8" s="37">
        <v>92.7</v>
      </c>
      <c r="K8" s="38">
        <v>98.725999999999999</v>
      </c>
      <c r="L8" s="38">
        <f>99818/1000</f>
        <v>99.817999999999998</v>
      </c>
      <c r="M8" s="38">
        <v>100.676</v>
      </c>
      <c r="N8" s="38">
        <v>97.837000000000003</v>
      </c>
      <c r="O8" s="38">
        <f>+'vš_druh studia '!L93/1000</f>
        <v>92.427999999999997</v>
      </c>
      <c r="P8" s="38">
        <f>+'vš_druh studia '!L101/1000</f>
        <v>88.108999999999995</v>
      </c>
      <c r="Q8" s="38">
        <v>79.072999999999993</v>
      </c>
      <c r="R8" s="38">
        <v>74.832999999999998</v>
      </c>
      <c r="S8" s="38">
        <v>69.838999999999999</v>
      </c>
      <c r="T8" s="38">
        <v>69.911000000000001</v>
      </c>
      <c r="U8" s="38">
        <v>68.753</v>
      </c>
      <c r="V8" s="38">
        <v>72.73</v>
      </c>
      <c r="W8" s="39">
        <v>75.605000000000004</v>
      </c>
    </row>
    <row r="9" spans="1:24" s="43" customFormat="1" ht="4.5" customHeight="1" thickTop="1" x14ac:dyDescent="0.2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  <c r="L9" s="42"/>
      <c r="M9" s="11"/>
      <c r="N9" s="11"/>
      <c r="O9" s="11"/>
    </row>
    <row r="10" spans="1:24" ht="12.75" customHeight="1" x14ac:dyDescent="0.2">
      <c r="A10" s="44" t="s">
        <v>24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14"/>
    </row>
    <row r="11" spans="1:24" x14ac:dyDescent="0.2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7"/>
      <c r="V11" s="12"/>
      <c r="W11" s="11"/>
    </row>
    <row r="12" spans="1:24" ht="30" customHeight="1" x14ac:dyDescent="0.2">
      <c r="A12" s="771" t="s">
        <v>606</v>
      </c>
      <c r="B12" s="772"/>
      <c r="C12" s="772"/>
      <c r="D12" s="772"/>
      <c r="E12" s="772"/>
      <c r="F12" s="772"/>
      <c r="G12" s="772"/>
      <c r="H12" s="772"/>
      <c r="I12" s="772"/>
      <c r="J12" s="772"/>
      <c r="K12" s="772"/>
      <c r="L12" s="772"/>
      <c r="V12" s="12"/>
      <c r="W12" s="11"/>
    </row>
    <row r="13" spans="1:24" ht="6.75" customHeight="1" thickBot="1" x14ac:dyDescent="0.25">
      <c r="A13" s="11"/>
      <c r="B13" s="11"/>
      <c r="C13" s="11"/>
      <c r="D13" s="11"/>
      <c r="E13" s="11"/>
      <c r="F13" s="11"/>
      <c r="G13" s="11"/>
      <c r="H13" s="11"/>
      <c r="I13" s="47"/>
      <c r="J13" s="47"/>
      <c r="K13" s="47"/>
      <c r="V13" s="12"/>
      <c r="W13" s="11"/>
    </row>
    <row r="14" spans="1:24" ht="12.75" customHeight="1" thickTop="1" thickBot="1" x14ac:dyDescent="0.25">
      <c r="A14" s="17"/>
      <c r="B14" s="48" t="s">
        <v>25</v>
      </c>
      <c r="C14" s="49" t="s">
        <v>5</v>
      </c>
      <c r="D14" s="50" t="s">
        <v>6</v>
      </c>
      <c r="E14" s="50" t="s">
        <v>7</v>
      </c>
      <c r="F14" s="50" t="s">
        <v>8</v>
      </c>
      <c r="G14" s="50" t="s">
        <v>9</v>
      </c>
      <c r="H14" s="50" t="s">
        <v>10</v>
      </c>
      <c r="I14" s="50" t="s">
        <v>11</v>
      </c>
      <c r="J14" s="50" t="s">
        <v>12</v>
      </c>
      <c r="K14" s="51" t="s">
        <v>13</v>
      </c>
      <c r="L14" s="51" t="s">
        <v>14</v>
      </c>
      <c r="M14" s="51" t="s">
        <v>15</v>
      </c>
      <c r="N14" s="51" t="s">
        <v>16</v>
      </c>
      <c r="O14" s="51" t="s">
        <v>17</v>
      </c>
      <c r="P14" s="705" t="s">
        <v>35</v>
      </c>
      <c r="Q14" s="705" t="s">
        <v>543</v>
      </c>
      <c r="R14" s="705" t="s">
        <v>545</v>
      </c>
      <c r="S14" s="705" t="s">
        <v>553</v>
      </c>
      <c r="T14" s="705" t="str">
        <f>T3</f>
        <v>2017/18</v>
      </c>
      <c r="U14" s="705" t="s">
        <v>597</v>
      </c>
      <c r="V14" s="746" t="s">
        <v>601</v>
      </c>
      <c r="W14" s="21" t="s">
        <v>601</v>
      </c>
    </row>
    <row r="15" spans="1:24" ht="12.75" customHeight="1" thickTop="1" x14ac:dyDescent="0.2">
      <c r="A15" s="52" t="s">
        <v>26</v>
      </c>
      <c r="B15" s="53">
        <v>105.4</v>
      </c>
      <c r="C15" s="24">
        <v>103.5</v>
      </c>
      <c r="D15" s="24">
        <v>105</v>
      </c>
      <c r="E15" s="24">
        <v>108.8</v>
      </c>
      <c r="F15" s="24">
        <v>117.5</v>
      </c>
      <c r="G15" s="24">
        <v>130.4</v>
      </c>
      <c r="H15" s="24">
        <v>130.9</v>
      </c>
      <c r="I15" s="24">
        <v>137.80000000000001</v>
      </c>
      <c r="J15" s="24">
        <v>146.80000000000001</v>
      </c>
      <c r="K15" s="25">
        <v>147.27600000000001</v>
      </c>
      <c r="L15" s="54">
        <v>146.62</v>
      </c>
      <c r="M15" s="54">
        <v>150.58799999999999</v>
      </c>
      <c r="N15" s="54">
        <f t="shared" ref="N15:T15" si="0">+N5</f>
        <v>149.613</v>
      </c>
      <c r="O15" s="54">
        <f t="shared" si="0"/>
        <v>141.054</v>
      </c>
      <c r="P15" s="706">
        <f t="shared" si="0"/>
        <v>134.25700000000001</v>
      </c>
      <c r="Q15" s="706">
        <f t="shared" si="0"/>
        <v>121.761</v>
      </c>
      <c r="R15" s="706">
        <f t="shared" si="0"/>
        <v>113.093</v>
      </c>
      <c r="S15" s="706">
        <f t="shared" ref="S15" si="1">+S5</f>
        <v>102.791</v>
      </c>
      <c r="T15" s="706">
        <f t="shared" si="0"/>
        <v>97.998000000000005</v>
      </c>
      <c r="U15" s="706">
        <f t="shared" ref="U15:W15" si="2">+U5</f>
        <v>95.137</v>
      </c>
      <c r="V15" s="747">
        <v>98.126999999999995</v>
      </c>
      <c r="W15" s="701">
        <f t="shared" si="2"/>
        <v>98.867999999999995</v>
      </c>
    </row>
    <row r="16" spans="1:24" ht="12.75" customHeight="1" x14ac:dyDescent="0.2">
      <c r="A16" s="27" t="s">
        <v>27</v>
      </c>
      <c r="B16" s="56">
        <f>B15/B21</f>
        <v>0.74620525600362497</v>
      </c>
      <c r="C16" s="57">
        <f t="shared" ref="C16:L16" si="3">C15/C21</f>
        <v>0.74612878110672165</v>
      </c>
      <c r="D16" s="57">
        <f t="shared" si="3"/>
        <v>0.75158907404226072</v>
      </c>
      <c r="E16" s="57">
        <f t="shared" si="3"/>
        <v>0.8063500062996094</v>
      </c>
      <c r="F16" s="57">
        <f t="shared" si="3"/>
        <v>0.86538957260802651</v>
      </c>
      <c r="G16" s="57">
        <f t="shared" si="3"/>
        <v>0.96236162361623623</v>
      </c>
      <c r="H16" s="57">
        <f t="shared" si="3"/>
        <v>0.98377411524211067</v>
      </c>
      <c r="I16" s="57">
        <f t="shared" si="3"/>
        <v>1.0493531019882882</v>
      </c>
      <c r="J16" s="57">
        <f t="shared" si="3"/>
        <v>1.0878425444251776</v>
      </c>
      <c r="K16" s="58">
        <v>1.1390255220417633</v>
      </c>
      <c r="L16" s="58">
        <f t="shared" si="3"/>
        <v>1.1061068990230469</v>
      </c>
      <c r="M16" s="58">
        <f t="shared" ref="M16:R16" si="4">M15/M21</f>
        <v>1.1513284146947513</v>
      </c>
      <c r="N16" s="58">
        <f t="shared" si="4"/>
        <v>1.212167614603082</v>
      </c>
      <c r="O16" s="58">
        <f t="shared" si="4"/>
        <v>1.1485640303235105</v>
      </c>
      <c r="P16" s="57">
        <f t="shared" si="4"/>
        <v>1.2312750483771862</v>
      </c>
      <c r="Q16" s="57">
        <f t="shared" si="4"/>
        <v>1.2327356666295446</v>
      </c>
      <c r="R16" s="57">
        <f t="shared" si="4"/>
        <v>1.211468420601594</v>
      </c>
      <c r="S16" s="57">
        <f t="shared" ref="S16:T16" si="5">S15/S21</f>
        <v>1.1037248606801173</v>
      </c>
      <c r="T16" s="57">
        <f t="shared" si="5"/>
        <v>1.0560243106067952</v>
      </c>
      <c r="U16" s="57">
        <f t="shared" ref="U16:W16" si="6">U15/U21</f>
        <v>1.0324817676679978</v>
      </c>
      <c r="V16" s="748">
        <v>1.064284164859002</v>
      </c>
      <c r="W16" s="702">
        <f t="shared" si="6"/>
        <v>1.0462222222222222</v>
      </c>
    </row>
    <row r="17" spans="1:24" ht="12.75" customHeight="1" x14ac:dyDescent="0.2">
      <c r="A17" s="60" t="s">
        <v>28</v>
      </c>
      <c r="B17" s="61">
        <f>B15/B22</f>
        <v>1.1577328646748681</v>
      </c>
      <c r="C17" s="62">
        <f t="shared" ref="C17:L17" si="7">C15/C22</f>
        <v>2.9515770261792049</v>
      </c>
      <c r="D17" s="62">
        <f t="shared" si="7"/>
        <v>1.435975985011146</v>
      </c>
      <c r="E17" s="62">
        <f t="shared" si="7"/>
        <v>1.4684842758806855</v>
      </c>
      <c r="F17" s="62">
        <f t="shared" si="7"/>
        <v>1.481005319014848</v>
      </c>
      <c r="G17" s="62">
        <f t="shared" si="7"/>
        <v>1.5965717783899602</v>
      </c>
      <c r="H17" s="62">
        <f t="shared" si="7"/>
        <v>1.5456735310787832</v>
      </c>
      <c r="I17" s="62">
        <f t="shared" si="7"/>
        <v>1.6139800185057216</v>
      </c>
      <c r="J17" s="62">
        <f t="shared" si="7"/>
        <v>1.711374578859628</v>
      </c>
      <c r="K17" s="63">
        <v>1.6510762331838567</v>
      </c>
      <c r="L17" s="63">
        <f t="shared" si="7"/>
        <v>1.7474316497032392</v>
      </c>
      <c r="M17" s="63">
        <f t="shared" ref="M17:R17" si="8">M15/M22</f>
        <v>1.8576433435310373</v>
      </c>
      <c r="N17" s="63">
        <f t="shared" si="8"/>
        <v>2.0063430333914445</v>
      </c>
      <c r="O17" s="63">
        <f t="shared" si="8"/>
        <v>1.9427052488052117</v>
      </c>
      <c r="P17" s="62">
        <f t="shared" si="8"/>
        <v>1.9172176446227884</v>
      </c>
      <c r="Q17" s="62">
        <f t="shared" si="8"/>
        <v>2.0027797881439566</v>
      </c>
      <c r="R17" s="62">
        <f t="shared" si="8"/>
        <v>2.0151636642255126</v>
      </c>
      <c r="S17" s="62">
        <f t="shared" ref="S17:T17" si="9">S15/S22</f>
        <v>1.9640966848189547</v>
      </c>
      <c r="T17" s="62">
        <f t="shared" si="9"/>
        <v>1.868229911352588</v>
      </c>
      <c r="U17" s="62">
        <f t="shared" ref="U17:W17" si="10">U15/U22</f>
        <v>1.8030664847244333</v>
      </c>
      <c r="V17" s="749">
        <v>1.8597339094837386</v>
      </c>
      <c r="W17" s="703">
        <f t="shared" si="10"/>
        <v>1.7172931286041824</v>
      </c>
    </row>
    <row r="18" spans="1:24" ht="12.75" customHeight="1" x14ac:dyDescent="0.2">
      <c r="A18" s="52" t="s">
        <v>29</v>
      </c>
      <c r="B18" s="65">
        <v>43.2</v>
      </c>
      <c r="C18" s="66">
        <v>43.7</v>
      </c>
      <c r="D18" s="67">
        <v>52.527000000000001</v>
      </c>
      <c r="E18" s="67">
        <v>58.3</v>
      </c>
      <c r="F18" s="24">
        <v>66.5</v>
      </c>
      <c r="G18" s="24">
        <v>72.2</v>
      </c>
      <c r="H18" s="24">
        <v>76.2</v>
      </c>
      <c r="I18" s="24">
        <v>85.5</v>
      </c>
      <c r="J18" s="24">
        <v>92.7</v>
      </c>
      <c r="K18" s="25">
        <v>98.725999999999999</v>
      </c>
      <c r="L18" s="54">
        <v>99.817999999999998</v>
      </c>
      <c r="M18" s="54">
        <v>100.676</v>
      </c>
      <c r="N18" s="54">
        <f t="shared" ref="N18:T18" si="11">+N8</f>
        <v>97.837000000000003</v>
      </c>
      <c r="O18" s="54">
        <f t="shared" si="11"/>
        <v>92.427999999999997</v>
      </c>
      <c r="P18" s="706">
        <f t="shared" si="11"/>
        <v>88.108999999999995</v>
      </c>
      <c r="Q18" s="706">
        <f t="shared" si="11"/>
        <v>79.072999999999993</v>
      </c>
      <c r="R18" s="706">
        <f t="shared" si="11"/>
        <v>74.832999999999998</v>
      </c>
      <c r="S18" s="706">
        <f t="shared" ref="S18" si="12">+S8</f>
        <v>69.838999999999999</v>
      </c>
      <c r="T18" s="706">
        <f t="shared" si="11"/>
        <v>69.911000000000001</v>
      </c>
      <c r="U18" s="706">
        <f t="shared" ref="U18:W18" si="13">+U8</f>
        <v>68.753</v>
      </c>
      <c r="V18" s="747">
        <v>72.73</v>
      </c>
      <c r="W18" s="701">
        <f t="shared" si="13"/>
        <v>75.605000000000004</v>
      </c>
    </row>
    <row r="19" spans="1:24" ht="12.75" customHeight="1" x14ac:dyDescent="0.2">
      <c r="A19" s="27" t="s">
        <v>27</v>
      </c>
      <c r="B19" s="56">
        <f>B18/B21</f>
        <v>0.30584503851381972</v>
      </c>
      <c r="C19" s="57">
        <f t="shared" ref="C19:L19" si="14">C18/C21</f>
        <v>0.31503215202283802</v>
      </c>
      <c r="D19" s="57">
        <f t="shared" si="14"/>
        <v>0.37598780278302696</v>
      </c>
      <c r="E19" s="57">
        <f t="shared" si="14"/>
        <v>0.4320790934491473</v>
      </c>
      <c r="F19" s="57">
        <f t="shared" si="14"/>
        <v>0.48977367300794689</v>
      </c>
      <c r="G19" s="57">
        <f t="shared" si="14"/>
        <v>0.53284132841328413</v>
      </c>
      <c r="H19" s="57">
        <f t="shared" si="14"/>
        <v>0.57267828557256562</v>
      </c>
      <c r="I19" s="57">
        <f t="shared" si="14"/>
        <v>0.65108628606675356</v>
      </c>
      <c r="J19" s="57">
        <f t="shared" si="14"/>
        <v>0.68694144324396433</v>
      </c>
      <c r="K19" s="58">
        <v>0.76354215003866965</v>
      </c>
      <c r="L19" s="58">
        <f t="shared" si="14"/>
        <v>0.75303081739655231</v>
      </c>
      <c r="M19" s="58">
        <f t="shared" ref="M19:R19" si="15">M18/M21</f>
        <v>0.76972361328796979</v>
      </c>
      <c r="N19" s="58">
        <f t="shared" si="15"/>
        <v>0.7926773937419993</v>
      </c>
      <c r="O19" s="58">
        <f t="shared" si="15"/>
        <v>0.75261585062983982</v>
      </c>
      <c r="P19" s="57">
        <f t="shared" si="15"/>
        <v>0.80805033061565124</v>
      </c>
      <c r="Q19" s="57">
        <f t="shared" si="15"/>
        <v>0.80055278264302998</v>
      </c>
      <c r="R19" s="57">
        <f t="shared" si="15"/>
        <v>0.80162181849344416</v>
      </c>
      <c r="S19" s="57">
        <f t="shared" ref="S19:T19" si="16">S18/S21</f>
        <v>0.74990067754023904</v>
      </c>
      <c r="T19" s="57">
        <f t="shared" si="16"/>
        <v>0.75335941120055172</v>
      </c>
      <c r="U19" s="57">
        <f t="shared" ref="U19:W19" si="17">U18/U21</f>
        <v>0.74614733460670246</v>
      </c>
      <c r="V19" s="748">
        <v>0.78882863340563991</v>
      </c>
      <c r="W19" s="702">
        <f t="shared" si="17"/>
        <v>0.80005291005291013</v>
      </c>
    </row>
    <row r="20" spans="1:24" ht="12.75" customHeight="1" thickBot="1" x14ac:dyDescent="0.25">
      <c r="A20" s="68" t="s">
        <v>28</v>
      </c>
      <c r="B20" s="69">
        <f>B18/B22</f>
        <v>0.47451669595782076</v>
      </c>
      <c r="C20" s="70">
        <f t="shared" ref="C20:L20" si="18">C18/C22</f>
        <v>1.246221411053442</v>
      </c>
      <c r="D20" s="70">
        <f t="shared" si="18"/>
        <v>0.71835724347314733</v>
      </c>
      <c r="E20" s="70">
        <f t="shared" si="18"/>
        <v>0.7868808206235659</v>
      </c>
      <c r="F20" s="70">
        <f t="shared" si="18"/>
        <v>0.83818598905946717</v>
      </c>
      <c r="G20" s="70">
        <f t="shared" si="18"/>
        <v>0.88399142944597497</v>
      </c>
      <c r="H20" s="70">
        <f t="shared" si="18"/>
        <v>0.89977328547137725</v>
      </c>
      <c r="I20" s="70">
        <f t="shared" si="18"/>
        <v>1.001417210321039</v>
      </c>
      <c r="J20" s="70">
        <f t="shared" si="18"/>
        <v>1.0806840835169449</v>
      </c>
      <c r="K20" s="71">
        <v>1.1067937219730941</v>
      </c>
      <c r="L20" s="71">
        <f t="shared" si="18"/>
        <v>1.1896407885014182</v>
      </c>
      <c r="M20" s="71">
        <f t="shared" ref="M20:R20" si="19">M18/M22</f>
        <v>1.2419323004046188</v>
      </c>
      <c r="N20" s="71">
        <f t="shared" si="19"/>
        <v>1.3120155558535607</v>
      </c>
      <c r="O20" s="71">
        <f t="shared" si="19"/>
        <v>1.2729902075557453</v>
      </c>
      <c r="P20" s="70">
        <f t="shared" si="19"/>
        <v>1.2582146886201035</v>
      </c>
      <c r="Q20" s="70">
        <f t="shared" si="19"/>
        <v>1.3006283308112374</v>
      </c>
      <c r="R20" s="70">
        <f t="shared" si="19"/>
        <v>1.3334224265426489</v>
      </c>
      <c r="S20" s="70">
        <f t="shared" ref="S20:T20" si="20">S18/S22</f>
        <v>1.3344606859654151</v>
      </c>
      <c r="T20" s="70">
        <f t="shared" si="20"/>
        <v>1.3327804785053856</v>
      </c>
      <c r="U20" s="70">
        <f t="shared" ref="U20:W20" si="21">U18/U22</f>
        <v>1.3030285800924872</v>
      </c>
      <c r="V20" s="750">
        <v>1.3784019407171557</v>
      </c>
      <c r="W20" s="704">
        <f t="shared" si="21"/>
        <v>1.3132251789064129</v>
      </c>
    </row>
    <row r="21" spans="1:24" ht="12.75" customHeight="1" thickBot="1" x14ac:dyDescent="0.25">
      <c r="A21" s="73" t="s">
        <v>30</v>
      </c>
      <c r="B21" s="74">
        <v>141.24799999999999</v>
      </c>
      <c r="C21" s="75">
        <v>138.71600000000001</v>
      </c>
      <c r="D21" s="75">
        <v>139.70400000000001</v>
      </c>
      <c r="E21" s="75">
        <v>134.929</v>
      </c>
      <c r="F21" s="75">
        <v>135.77699999999999</v>
      </c>
      <c r="G21" s="75">
        <v>135.5</v>
      </c>
      <c r="H21" s="75">
        <v>133.059</v>
      </c>
      <c r="I21" s="75">
        <v>131.31899999999999</v>
      </c>
      <c r="J21" s="75">
        <v>134.946</v>
      </c>
      <c r="K21" s="76">
        <v>131.517</v>
      </c>
      <c r="L21" s="76">
        <v>132.55500000000001</v>
      </c>
      <c r="M21" s="76">
        <v>130.79499999999999</v>
      </c>
      <c r="N21" s="76">
        <v>123.426</v>
      </c>
      <c r="O21" s="76">
        <v>122.809</v>
      </c>
      <c r="P21" s="75">
        <v>109.039</v>
      </c>
      <c r="Q21" s="707">
        <v>98.772999999999996</v>
      </c>
      <c r="R21" s="707">
        <v>93.352000000000004</v>
      </c>
      <c r="S21" s="707">
        <v>93.131</v>
      </c>
      <c r="T21" s="707">
        <v>92.799000000000007</v>
      </c>
      <c r="U21" s="707">
        <v>92.144000000000005</v>
      </c>
      <c r="V21" s="751">
        <v>94.396000000000001</v>
      </c>
      <c r="W21" s="769">
        <v>94.5</v>
      </c>
    </row>
    <row r="22" spans="1:24" ht="12.75" customHeight="1" thickBot="1" x14ac:dyDescent="0.25">
      <c r="A22" s="78" t="s">
        <v>562</v>
      </c>
      <c r="B22" s="79">
        <v>91.04</v>
      </c>
      <c r="C22" s="80">
        <v>35.066000000000003</v>
      </c>
      <c r="D22" s="80">
        <v>73.120999999999995</v>
      </c>
      <c r="E22" s="80">
        <v>74.09</v>
      </c>
      <c r="F22" s="80">
        <v>79.337999999999994</v>
      </c>
      <c r="G22" s="80">
        <v>81.674999999999997</v>
      </c>
      <c r="H22" s="80">
        <v>84.688000000000002</v>
      </c>
      <c r="I22" s="80">
        <v>85.379000000000005</v>
      </c>
      <c r="J22" s="80">
        <v>85.778999999999996</v>
      </c>
      <c r="K22" s="81">
        <v>84.317999999999998</v>
      </c>
      <c r="L22" s="81">
        <v>83.906000000000006</v>
      </c>
      <c r="M22" s="81">
        <v>81.063999999999993</v>
      </c>
      <c r="N22" s="81">
        <v>74.569999999999993</v>
      </c>
      <c r="O22" s="81">
        <v>72.606999999999999</v>
      </c>
      <c r="P22" s="80">
        <v>70.027000000000001</v>
      </c>
      <c r="Q22" s="708">
        <v>60.795999999999999</v>
      </c>
      <c r="R22" s="708">
        <v>56.121000000000002</v>
      </c>
      <c r="S22" s="708">
        <v>52.335000000000001</v>
      </c>
      <c r="T22" s="708">
        <v>52.454999999999998</v>
      </c>
      <c r="U22" s="708">
        <v>52.764000000000003</v>
      </c>
      <c r="V22" s="752">
        <v>54.533999999999999</v>
      </c>
      <c r="W22" s="770">
        <v>57.572000000000003</v>
      </c>
    </row>
    <row r="23" spans="1:24" s="43" customFormat="1" ht="6" customHeight="1" thickTop="1" x14ac:dyDescent="0.2">
      <c r="A23" s="40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11"/>
      <c r="M23" s="11"/>
      <c r="N23" s="11"/>
      <c r="O23" s="11"/>
      <c r="P23" s="11"/>
      <c r="Q23" s="11"/>
    </row>
    <row r="24" spans="1:24" s="43" customFormat="1" ht="12.75" customHeight="1" x14ac:dyDescent="0.2">
      <c r="A24" s="84" t="s">
        <v>552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11"/>
      <c r="M24" s="11"/>
      <c r="N24" s="11"/>
      <c r="O24" s="11"/>
      <c r="P24" s="11"/>
      <c r="Q24" s="11"/>
    </row>
    <row r="25" spans="1:24" ht="12.75" customHeight="1" x14ac:dyDescent="0.2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7"/>
      <c r="V25" s="12"/>
      <c r="W25" s="12"/>
    </row>
    <row r="26" spans="1:24" ht="30" customHeight="1" x14ac:dyDescent="0.2">
      <c r="A26" s="773" t="s">
        <v>607</v>
      </c>
      <c r="B26" s="774"/>
      <c r="C26" s="774"/>
      <c r="D26" s="774"/>
      <c r="E26" s="774"/>
      <c r="F26" s="774"/>
      <c r="G26" s="774"/>
      <c r="H26" s="774"/>
      <c r="I26" s="774"/>
      <c r="J26" s="774"/>
      <c r="K26" s="774"/>
      <c r="V26" s="12"/>
      <c r="W26" s="12"/>
    </row>
    <row r="27" spans="1:24" ht="6.75" customHeight="1" thickBot="1" x14ac:dyDescent="0.25">
      <c r="A27" s="11"/>
      <c r="B27" s="11"/>
      <c r="C27" s="11"/>
      <c r="D27" s="11"/>
      <c r="E27" s="11"/>
      <c r="F27" s="11"/>
      <c r="G27" s="11"/>
      <c r="H27" s="11"/>
      <c r="I27" s="47"/>
      <c r="J27" s="47"/>
      <c r="K27" s="47"/>
      <c r="V27" s="12"/>
      <c r="W27" s="12"/>
      <c r="X27" s="14"/>
    </row>
    <row r="28" spans="1:24" ht="12.75" customHeight="1" thickTop="1" thickBot="1" x14ac:dyDescent="0.25">
      <c r="A28" s="17"/>
      <c r="B28" s="48" t="s">
        <v>25</v>
      </c>
      <c r="C28" s="49" t="s">
        <v>5</v>
      </c>
      <c r="D28" s="50" t="s">
        <v>6</v>
      </c>
      <c r="E28" s="50" t="s">
        <v>7</v>
      </c>
      <c r="F28" s="50" t="s">
        <v>8</v>
      </c>
      <c r="G28" s="50" t="s">
        <v>9</v>
      </c>
      <c r="H28" s="50" t="s">
        <v>10</v>
      </c>
      <c r="I28" s="50" t="s">
        <v>11</v>
      </c>
      <c r="J28" s="50" t="s">
        <v>12</v>
      </c>
      <c r="K28" s="51" t="s">
        <v>13</v>
      </c>
      <c r="L28" s="51" t="s">
        <v>14</v>
      </c>
      <c r="M28" s="51" t="s">
        <v>15</v>
      </c>
      <c r="N28" s="51" t="s">
        <v>16</v>
      </c>
      <c r="O28" s="51" t="s">
        <v>17</v>
      </c>
      <c r="P28" s="51" t="s">
        <v>35</v>
      </c>
      <c r="Q28" s="51" t="s">
        <v>543</v>
      </c>
      <c r="R28" s="51" t="s">
        <v>545</v>
      </c>
      <c r="S28" s="705" t="s">
        <v>553</v>
      </c>
      <c r="T28" s="705" t="str">
        <f>T3</f>
        <v>2017/18</v>
      </c>
      <c r="U28" s="705" t="s">
        <v>597</v>
      </c>
      <c r="V28" s="746" t="s">
        <v>601</v>
      </c>
      <c r="W28" s="21" t="s">
        <v>601</v>
      </c>
    </row>
    <row r="29" spans="1:24" ht="12.75" customHeight="1" thickTop="1" x14ac:dyDescent="0.2">
      <c r="A29" s="52" t="s">
        <v>26</v>
      </c>
      <c r="B29" s="85">
        <v>90.6</v>
      </c>
      <c r="C29" s="86">
        <v>78.073999999999998</v>
      </c>
      <c r="D29" s="86">
        <v>82.296999999999997</v>
      </c>
      <c r="E29" s="86">
        <v>83.67</v>
      </c>
      <c r="F29" s="86">
        <v>91.165999999999997</v>
      </c>
      <c r="G29" s="86">
        <v>94.63</v>
      </c>
      <c r="H29" s="86">
        <v>94.3</v>
      </c>
      <c r="I29" s="86">
        <v>96.7</v>
      </c>
      <c r="J29" s="86">
        <v>99.4</v>
      </c>
      <c r="K29" s="87">
        <v>98.694999999999993</v>
      </c>
      <c r="L29" s="88">
        <v>100.56</v>
      </c>
      <c r="M29" s="88">
        <v>105.50700000000001</v>
      </c>
      <c r="N29" s="88">
        <v>104.008</v>
      </c>
      <c r="O29" s="88">
        <f>+'vš_druh studia '!E94/1000</f>
        <v>101.3</v>
      </c>
      <c r="P29" s="88">
        <f>+'vš_druh studia '!E102/1000</f>
        <v>97.665999999999997</v>
      </c>
      <c r="Q29" s="88">
        <v>87.643000000000001</v>
      </c>
      <c r="R29" s="88">
        <v>81.872</v>
      </c>
      <c r="S29" s="88">
        <v>75.528000000000006</v>
      </c>
      <c r="T29" s="88">
        <v>72.525000000000006</v>
      </c>
      <c r="U29" s="88">
        <v>71.584000000000003</v>
      </c>
      <c r="V29" s="88">
        <v>75.209999999999994</v>
      </c>
      <c r="W29" s="89">
        <v>75.819999999999993</v>
      </c>
    </row>
    <row r="30" spans="1:24" ht="12.75" customHeight="1" x14ac:dyDescent="0.2">
      <c r="A30" s="27" t="s">
        <v>27</v>
      </c>
      <c r="B30" s="56">
        <f>B29/B35</f>
        <v>0.64164305949008504</v>
      </c>
      <c r="C30" s="57">
        <f t="shared" ref="C30:L30" si="22">C29/C35</f>
        <v>0.56289834174477293</v>
      </c>
      <c r="D30" s="57">
        <f t="shared" si="22"/>
        <v>0.58909806728704373</v>
      </c>
      <c r="E30" s="57">
        <f t="shared" si="22"/>
        <v>0.62023721275018528</v>
      </c>
      <c r="F30" s="57">
        <f t="shared" si="22"/>
        <v>0.6713254786450662</v>
      </c>
      <c r="G30" s="57">
        <f t="shared" si="22"/>
        <v>0.69837638376383759</v>
      </c>
      <c r="H30" s="57">
        <f t="shared" si="22"/>
        <v>0.70870816705371298</v>
      </c>
      <c r="I30" s="57">
        <f t="shared" si="22"/>
        <v>0.73637478201935758</v>
      </c>
      <c r="J30" s="57">
        <f t="shared" si="22"/>
        <v>0.73659093266936404</v>
      </c>
      <c r="K30" s="58">
        <v>0.76330239752513518</v>
      </c>
      <c r="L30" s="58">
        <f t="shared" si="22"/>
        <v>0.75862849383274866</v>
      </c>
      <c r="M30" s="58">
        <f t="shared" ref="M30:R30" si="23">M29/M35</f>
        <v>0.80665927596620679</v>
      </c>
      <c r="N30" s="58">
        <f t="shared" si="23"/>
        <v>0.84267496313580603</v>
      </c>
      <c r="O30" s="58">
        <f t="shared" si="23"/>
        <v>0.82485811300474721</v>
      </c>
      <c r="P30" s="58">
        <f t="shared" si="23"/>
        <v>0.89569786956960351</v>
      </c>
      <c r="Q30" s="58">
        <f t="shared" si="23"/>
        <v>0.88731738430542761</v>
      </c>
      <c r="R30" s="58">
        <f t="shared" si="23"/>
        <v>0.87702459508098374</v>
      </c>
      <c r="S30" s="58">
        <f t="shared" ref="S30:T30" si="24">S29/S35</f>
        <v>0.81098667468404728</v>
      </c>
      <c r="T30" s="58">
        <f t="shared" si="24"/>
        <v>0.78152781818769601</v>
      </c>
      <c r="U30" s="58">
        <f t="shared" ref="U30:W30" si="25">U29/U35</f>
        <v>0.77687098454592807</v>
      </c>
      <c r="V30" s="58">
        <v>0.81572668112798252</v>
      </c>
      <c r="W30" s="59">
        <f t="shared" si="25"/>
        <v>0.80232804232804222</v>
      </c>
    </row>
    <row r="31" spans="1:24" ht="12.75" customHeight="1" x14ac:dyDescent="0.2">
      <c r="A31" s="60" t="s">
        <v>28</v>
      </c>
      <c r="B31" s="61">
        <f>B29/B36</f>
        <v>0.99560439560439551</v>
      </c>
      <c r="C31" s="62">
        <f t="shared" ref="C31:L31" si="26">C29/C36</f>
        <v>2.2243304843304843</v>
      </c>
      <c r="D31" s="62">
        <f t="shared" si="26"/>
        <v>1.1258139534883722</v>
      </c>
      <c r="E31" s="62">
        <f t="shared" si="26"/>
        <v>1.1291497975708502</v>
      </c>
      <c r="F31" s="62">
        <f t="shared" si="26"/>
        <v>1.1481863979848865</v>
      </c>
      <c r="G31" s="62">
        <f t="shared" si="26"/>
        <v>1.1586164677073767</v>
      </c>
      <c r="H31" s="62">
        <f t="shared" si="26"/>
        <v>1.1134989608917438</v>
      </c>
      <c r="I31" s="62">
        <f t="shared" si="26"/>
        <v>1.1325970086320991</v>
      </c>
      <c r="J31" s="62">
        <f t="shared" si="26"/>
        <v>1.1587917788736173</v>
      </c>
      <c r="K31" s="63">
        <v>1.106446188340807</v>
      </c>
      <c r="L31" s="63">
        <f t="shared" si="26"/>
        <v>1.1984840178294758</v>
      </c>
      <c r="M31" s="63">
        <f t="shared" ref="M31:R31" si="27">M29/M36</f>
        <v>1.3015271883943553</v>
      </c>
      <c r="N31" s="63">
        <f t="shared" si="27"/>
        <v>1.3947700147512405</v>
      </c>
      <c r="O31" s="63">
        <f t="shared" si="27"/>
        <v>1.3951822827000151</v>
      </c>
      <c r="P31" s="63">
        <f t="shared" si="27"/>
        <v>1.394690619332543</v>
      </c>
      <c r="Q31" s="63">
        <f t="shared" si="27"/>
        <v>1.4415915520757945</v>
      </c>
      <c r="R31" s="63">
        <f t="shared" si="27"/>
        <v>1.4588478466171309</v>
      </c>
      <c r="S31" s="63">
        <f t="shared" ref="S31:T31" si="28">S29/S36</f>
        <v>1.443164230438521</v>
      </c>
      <c r="T31" s="63">
        <f t="shared" si="28"/>
        <v>1.3826136688590223</v>
      </c>
      <c r="U31" s="63">
        <f t="shared" ref="U31:W31" si="29">U29/U36</f>
        <v>1.356682586612084</v>
      </c>
      <c r="V31" s="63">
        <v>1.4254036843302249</v>
      </c>
      <c r="W31" s="64">
        <f t="shared" si="29"/>
        <v>1.3169596331550057</v>
      </c>
    </row>
    <row r="32" spans="1:24" ht="12.75" customHeight="1" x14ac:dyDescent="0.2">
      <c r="A32" s="52" t="s">
        <v>29</v>
      </c>
      <c r="B32" s="65">
        <v>39.5</v>
      </c>
      <c r="C32" s="66">
        <v>35.6</v>
      </c>
      <c r="D32" s="67">
        <v>43.5</v>
      </c>
      <c r="E32" s="67">
        <v>47.68</v>
      </c>
      <c r="F32" s="24">
        <v>54.329000000000001</v>
      </c>
      <c r="G32" s="24">
        <v>56.112000000000002</v>
      </c>
      <c r="H32" s="24">
        <v>58.6</v>
      </c>
      <c r="I32" s="24">
        <v>63.7</v>
      </c>
      <c r="J32" s="24">
        <v>66.099999999999994</v>
      </c>
      <c r="K32" s="25">
        <v>69.266000000000005</v>
      </c>
      <c r="L32" s="54">
        <v>70.703000000000003</v>
      </c>
      <c r="M32" s="54">
        <v>72.971000000000004</v>
      </c>
      <c r="N32" s="54">
        <v>71.037999999999997</v>
      </c>
      <c r="O32" s="54">
        <f>'vš_druh studia '!L94/1000</f>
        <v>68.406000000000006</v>
      </c>
      <c r="P32" s="54">
        <f>+'vš_druh studia '!L102/1000</f>
        <v>66.292000000000002</v>
      </c>
      <c r="Q32" s="54">
        <v>58.603000000000002</v>
      </c>
      <c r="R32" s="54">
        <v>55.305999999999997</v>
      </c>
      <c r="S32" s="54">
        <v>51.929000000000002</v>
      </c>
      <c r="T32" s="54">
        <v>52.222999999999999</v>
      </c>
      <c r="U32" s="54">
        <v>52.277999999999999</v>
      </c>
      <c r="V32" s="54">
        <v>56.503999999999998</v>
      </c>
      <c r="W32" s="55">
        <v>58.512999999999998</v>
      </c>
    </row>
    <row r="33" spans="1:25" ht="12.75" customHeight="1" x14ac:dyDescent="0.2">
      <c r="A33" s="27" t="s">
        <v>27</v>
      </c>
      <c r="B33" s="56">
        <f>B32/B35</f>
        <v>0.27974504249291787</v>
      </c>
      <c r="C33" s="57">
        <f t="shared" ref="C33:L33" si="30">C32/C35</f>
        <v>0.25666906993511179</v>
      </c>
      <c r="D33" s="57">
        <f t="shared" si="30"/>
        <v>0.31138153185397283</v>
      </c>
      <c r="E33" s="57">
        <f t="shared" si="30"/>
        <v>0.35344699777613042</v>
      </c>
      <c r="F33" s="57">
        <f t="shared" si="30"/>
        <v>0.4000662739322533</v>
      </c>
      <c r="G33" s="57">
        <f t="shared" si="30"/>
        <v>0.41411070110701109</v>
      </c>
      <c r="H33" s="57">
        <f t="shared" si="30"/>
        <v>0.44040613562404651</v>
      </c>
      <c r="I33" s="57">
        <f t="shared" si="30"/>
        <v>0.48507832073043511</v>
      </c>
      <c r="J33" s="57">
        <f t="shared" si="30"/>
        <v>0.48982555985357101</v>
      </c>
      <c r="K33" s="58">
        <v>0.5356999226604795</v>
      </c>
      <c r="L33" s="58">
        <f t="shared" si="30"/>
        <v>0.53338614160159936</v>
      </c>
      <c r="M33" s="58">
        <f t="shared" ref="M33:R33" si="31">M32/M35</f>
        <v>0.55790358958675801</v>
      </c>
      <c r="N33" s="58">
        <f t="shared" si="31"/>
        <v>0.57555134250482065</v>
      </c>
      <c r="O33" s="58">
        <f t="shared" si="31"/>
        <v>0.55701129396054039</v>
      </c>
      <c r="P33" s="58">
        <f t="shared" si="31"/>
        <v>0.60796595713460322</v>
      </c>
      <c r="Q33" s="58">
        <f t="shared" si="31"/>
        <v>0.59330991262794497</v>
      </c>
      <c r="R33" s="58">
        <f t="shared" si="31"/>
        <v>0.59244579655497465</v>
      </c>
      <c r="S33" s="58">
        <f t="shared" ref="S33:T33" si="32">S32/S35</f>
        <v>0.55759092031654334</v>
      </c>
      <c r="T33" s="58">
        <f t="shared" si="32"/>
        <v>0.56275390898608812</v>
      </c>
      <c r="U33" s="58">
        <f t="shared" ref="U33:W33" si="33">U32/U35</f>
        <v>0.56735110262198296</v>
      </c>
      <c r="V33" s="58">
        <v>0.61284164859002166</v>
      </c>
      <c r="W33" s="59">
        <f t="shared" si="33"/>
        <v>0.61918518518518517</v>
      </c>
    </row>
    <row r="34" spans="1:25" ht="12.75" customHeight="1" thickBot="1" x14ac:dyDescent="0.25">
      <c r="A34" s="68" t="s">
        <v>28</v>
      </c>
      <c r="B34" s="69">
        <f>B32/B36</f>
        <v>0.43406593406593408</v>
      </c>
      <c r="C34" s="70">
        <f t="shared" ref="C34:L34" si="34">C32/C36</f>
        <v>1.0142450142450143</v>
      </c>
      <c r="D34" s="70">
        <f t="shared" si="34"/>
        <v>0.59507523939808482</v>
      </c>
      <c r="E34" s="70">
        <f t="shared" si="34"/>
        <v>0.64345479082321189</v>
      </c>
      <c r="F34" s="70">
        <f t="shared" si="34"/>
        <v>0.68424433249370276</v>
      </c>
      <c r="G34" s="70">
        <f t="shared" si="34"/>
        <v>0.68701561065197436</v>
      </c>
      <c r="H34" s="70">
        <f t="shared" si="34"/>
        <v>0.69195163423389383</v>
      </c>
      <c r="I34" s="70">
        <f t="shared" si="34"/>
        <v>0.74608510289415431</v>
      </c>
      <c r="J34" s="70">
        <f t="shared" si="34"/>
        <v>0.77058487508597673</v>
      </c>
      <c r="K34" s="71">
        <v>0.77652466367713013</v>
      </c>
      <c r="L34" s="71">
        <f t="shared" si="34"/>
        <v>0.84264534121516932</v>
      </c>
      <c r="M34" s="71">
        <f t="shared" ref="M34:R34" si="35">M32/M36</f>
        <v>0.9001653014901807</v>
      </c>
      <c r="N34" s="71">
        <f t="shared" si="35"/>
        <v>0.9526351079522597</v>
      </c>
      <c r="O34" s="71">
        <f t="shared" si="35"/>
        <v>0.94214056495930154</v>
      </c>
      <c r="P34" s="71">
        <f t="shared" si="35"/>
        <v>0.94666342981992657</v>
      </c>
      <c r="Q34" s="71">
        <f t="shared" si="35"/>
        <v>0.96392854793078497</v>
      </c>
      <c r="R34" s="71">
        <f t="shared" si="35"/>
        <v>0.98547780688155939</v>
      </c>
      <c r="S34" s="71">
        <f t="shared" ref="S34:T34" si="36">S32/S36</f>
        <v>0.99224228527753899</v>
      </c>
      <c r="T34" s="71">
        <f t="shared" si="36"/>
        <v>0.99557716137641794</v>
      </c>
      <c r="U34" s="71">
        <f t="shared" ref="U34:W34" si="37">U32/U36</f>
        <v>0.99078917443711612</v>
      </c>
      <c r="V34" s="71">
        <v>1.0708816617390644</v>
      </c>
      <c r="W34" s="72">
        <f t="shared" si="37"/>
        <v>1.0163447509205863</v>
      </c>
    </row>
    <row r="35" spans="1:25" ht="12.75" customHeight="1" thickBot="1" x14ac:dyDescent="0.25">
      <c r="A35" s="73" t="s">
        <v>30</v>
      </c>
      <c r="B35" s="74">
        <v>141.19999999999999</v>
      </c>
      <c r="C35" s="75">
        <v>138.69999999999999</v>
      </c>
      <c r="D35" s="75">
        <v>139.69999999999999</v>
      </c>
      <c r="E35" s="75">
        <v>134.9</v>
      </c>
      <c r="F35" s="75">
        <v>135.80000000000001</v>
      </c>
      <c r="G35" s="75">
        <f>+G21</f>
        <v>135.5</v>
      </c>
      <c r="H35" s="75">
        <f t="shared" ref="H35:O35" si="38">+H21</f>
        <v>133.059</v>
      </c>
      <c r="I35" s="75">
        <f t="shared" si="38"/>
        <v>131.31899999999999</v>
      </c>
      <c r="J35" s="75">
        <f t="shared" si="38"/>
        <v>134.946</v>
      </c>
      <c r="K35" s="76">
        <f t="shared" si="38"/>
        <v>131.517</v>
      </c>
      <c r="L35" s="76">
        <f t="shared" si="38"/>
        <v>132.55500000000001</v>
      </c>
      <c r="M35" s="76">
        <f t="shared" si="38"/>
        <v>130.79499999999999</v>
      </c>
      <c r="N35" s="76">
        <f t="shared" si="38"/>
        <v>123.426</v>
      </c>
      <c r="O35" s="76">
        <f t="shared" si="38"/>
        <v>122.809</v>
      </c>
      <c r="P35" s="76">
        <f t="shared" ref="P35:Q35" si="39">+P21</f>
        <v>109.039</v>
      </c>
      <c r="Q35" s="76">
        <f t="shared" si="39"/>
        <v>98.772999999999996</v>
      </c>
      <c r="R35" s="76">
        <f t="shared" ref="R35:T35" si="40">+R21</f>
        <v>93.352000000000004</v>
      </c>
      <c r="S35" s="76">
        <f t="shared" ref="S35" si="41">+S21</f>
        <v>93.131</v>
      </c>
      <c r="T35" s="76">
        <f t="shared" si="40"/>
        <v>92.799000000000007</v>
      </c>
      <c r="U35" s="76">
        <f t="shared" ref="U35:W35" si="42">+U21</f>
        <v>92.144000000000005</v>
      </c>
      <c r="V35" s="76">
        <f>V21</f>
        <v>94.396000000000001</v>
      </c>
      <c r="W35" s="77">
        <f t="shared" si="42"/>
        <v>94.5</v>
      </c>
    </row>
    <row r="36" spans="1:25" ht="12.75" customHeight="1" thickBot="1" x14ac:dyDescent="0.25">
      <c r="A36" s="78" t="s">
        <v>562</v>
      </c>
      <c r="B36" s="79">
        <v>91</v>
      </c>
      <c r="C36" s="80">
        <v>35.1</v>
      </c>
      <c r="D36" s="80">
        <v>73.099999999999994</v>
      </c>
      <c r="E36" s="80">
        <v>74.099999999999994</v>
      </c>
      <c r="F36" s="80">
        <v>79.400000000000006</v>
      </c>
      <c r="G36" s="80">
        <f t="shared" ref="G36:O36" si="43">+G22</f>
        <v>81.674999999999997</v>
      </c>
      <c r="H36" s="80">
        <f t="shared" si="43"/>
        <v>84.688000000000002</v>
      </c>
      <c r="I36" s="80">
        <f t="shared" si="43"/>
        <v>85.379000000000005</v>
      </c>
      <c r="J36" s="80">
        <f t="shared" si="43"/>
        <v>85.778999999999996</v>
      </c>
      <c r="K36" s="81">
        <f t="shared" si="43"/>
        <v>84.317999999999998</v>
      </c>
      <c r="L36" s="81">
        <f t="shared" si="43"/>
        <v>83.906000000000006</v>
      </c>
      <c r="M36" s="81">
        <f t="shared" si="43"/>
        <v>81.063999999999993</v>
      </c>
      <c r="N36" s="81">
        <f t="shared" si="43"/>
        <v>74.569999999999993</v>
      </c>
      <c r="O36" s="81">
        <f t="shared" si="43"/>
        <v>72.606999999999999</v>
      </c>
      <c r="P36" s="81">
        <f t="shared" ref="P36:Q36" si="44">+P22</f>
        <v>70.027000000000001</v>
      </c>
      <c r="Q36" s="81">
        <f t="shared" si="44"/>
        <v>60.795999999999999</v>
      </c>
      <c r="R36" s="81">
        <f t="shared" ref="R36:T36" si="45">+R22</f>
        <v>56.121000000000002</v>
      </c>
      <c r="S36" s="81">
        <f t="shared" ref="S36" si="46">+S22</f>
        <v>52.335000000000001</v>
      </c>
      <c r="T36" s="81">
        <f t="shared" si="45"/>
        <v>52.454999999999998</v>
      </c>
      <c r="U36" s="81">
        <f t="shared" ref="U36:W36" si="47">+U22</f>
        <v>52.764000000000003</v>
      </c>
      <c r="V36" s="81">
        <f>V22</f>
        <v>54.533999999999999</v>
      </c>
      <c r="W36" s="82">
        <f t="shared" si="47"/>
        <v>57.572000000000003</v>
      </c>
    </row>
    <row r="37" spans="1:25" s="43" customFormat="1" ht="4.5" customHeight="1" thickTop="1" x14ac:dyDescent="0.2">
      <c r="A37" s="40"/>
      <c r="B37" s="83"/>
      <c r="C37" s="83"/>
      <c r="D37" s="83"/>
      <c r="E37" s="83"/>
      <c r="F37" s="83"/>
      <c r="G37" s="83"/>
      <c r="H37" s="83"/>
      <c r="I37" s="83"/>
      <c r="J37" s="83"/>
      <c r="K37" s="83"/>
    </row>
    <row r="38" spans="1:25" s="43" customFormat="1" ht="12.75" customHeight="1" x14ac:dyDescent="0.2">
      <c r="A38" s="84" t="s">
        <v>552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R38" s="11"/>
      <c r="S38" s="11"/>
    </row>
    <row r="39" spans="1:25" ht="12.75" customHeight="1" x14ac:dyDescent="0.2">
      <c r="A39" s="90"/>
      <c r="B39" s="90"/>
      <c r="C39" s="90"/>
      <c r="D39" s="90"/>
      <c r="E39" s="90"/>
      <c r="F39" s="90"/>
      <c r="G39" s="90"/>
      <c r="H39" s="91"/>
      <c r="I39" s="47"/>
      <c r="J39" s="11"/>
      <c r="K39" s="43"/>
      <c r="L39" s="34"/>
    </row>
    <row r="40" spans="1:25" x14ac:dyDescent="0.2">
      <c r="A40" s="775" t="s">
        <v>608</v>
      </c>
      <c r="B40" s="775"/>
      <c r="C40" s="775"/>
      <c r="D40" s="775"/>
      <c r="E40" s="775"/>
      <c r="F40" s="775"/>
      <c r="G40" s="11"/>
      <c r="H40" s="11"/>
      <c r="I40" s="11"/>
      <c r="J40" s="11"/>
      <c r="K40" s="11"/>
    </row>
    <row r="41" spans="1:25" ht="6.75" customHeight="1" x14ac:dyDescent="0.2">
      <c r="A41" s="16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25" x14ac:dyDescent="0.2">
      <c r="A42" s="92"/>
      <c r="B42" s="92"/>
      <c r="C42" s="92"/>
      <c r="D42" s="92"/>
      <c r="E42" s="92"/>
      <c r="F42" s="92"/>
      <c r="G42" s="92"/>
      <c r="H42" s="92"/>
      <c r="I42" s="11"/>
      <c r="J42" s="11"/>
      <c r="K42" s="11"/>
      <c r="L42" s="11"/>
    </row>
    <row r="43" spans="1:25" x14ac:dyDescent="0.2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11"/>
      <c r="L43" s="11"/>
    </row>
    <row r="44" spans="1:25" x14ac:dyDescent="0.2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11"/>
      <c r="L44" s="11"/>
      <c r="O44" s="11"/>
      <c r="P44" s="11"/>
      <c r="Q44" s="11"/>
      <c r="R44" s="11"/>
      <c r="S44" s="11"/>
      <c r="T44" s="11"/>
      <c r="U44" s="11"/>
      <c r="V44" s="43"/>
      <c r="W44" s="43"/>
      <c r="X44" s="43"/>
      <c r="Y44" s="43"/>
    </row>
    <row r="45" spans="1:25" x14ac:dyDescent="0.2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11"/>
      <c r="L45" s="11"/>
      <c r="O45" s="11"/>
      <c r="P45" s="11"/>
      <c r="Q45" s="11"/>
      <c r="R45" s="11"/>
      <c r="S45" s="11"/>
      <c r="T45" s="11"/>
      <c r="U45" s="11"/>
      <c r="V45" s="43"/>
      <c r="W45" s="43"/>
      <c r="X45" s="43"/>
      <c r="Y45" s="43"/>
    </row>
    <row r="46" spans="1:25" x14ac:dyDescent="0.2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11"/>
      <c r="L46" s="11"/>
      <c r="O46" s="11"/>
      <c r="P46" s="11"/>
      <c r="Q46" s="11"/>
      <c r="R46" s="11"/>
      <c r="S46" s="11"/>
      <c r="T46" s="11"/>
      <c r="U46" s="11"/>
      <c r="V46" s="43"/>
      <c r="W46" s="43"/>
      <c r="X46" s="43"/>
      <c r="Y46" s="43"/>
    </row>
    <row r="47" spans="1:25" x14ac:dyDescent="0.2">
      <c r="A47" s="92"/>
      <c r="B47" s="92"/>
      <c r="C47" s="92"/>
      <c r="D47" s="92"/>
      <c r="E47" s="92"/>
      <c r="F47" s="92"/>
      <c r="G47" s="92"/>
      <c r="H47" s="92"/>
      <c r="I47" s="92"/>
      <c r="J47" s="92"/>
      <c r="K47" s="11"/>
      <c r="L47" s="11"/>
      <c r="O47" s="11"/>
      <c r="P47" s="11"/>
      <c r="Q47" s="11"/>
      <c r="R47" s="11"/>
      <c r="S47" s="11"/>
      <c r="T47" s="11"/>
      <c r="U47" s="11"/>
      <c r="V47" s="43"/>
      <c r="W47" s="43"/>
      <c r="X47" s="43"/>
      <c r="Y47" s="43"/>
    </row>
    <row r="48" spans="1:25" x14ac:dyDescent="0.2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11"/>
      <c r="L48" s="11"/>
      <c r="O48" s="11"/>
      <c r="P48" s="11"/>
      <c r="Q48" s="11"/>
      <c r="R48" s="11"/>
      <c r="S48" s="11"/>
      <c r="T48" s="11"/>
      <c r="U48" s="11"/>
      <c r="V48" s="43"/>
      <c r="W48" s="43"/>
      <c r="X48" s="43"/>
      <c r="Y48" s="43"/>
    </row>
    <row r="49" spans="1:35" x14ac:dyDescent="0.2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11"/>
      <c r="L49" s="11"/>
      <c r="O49" s="11"/>
      <c r="P49" s="11"/>
      <c r="Q49" s="11"/>
      <c r="R49" s="11"/>
      <c r="S49" s="11"/>
      <c r="T49" s="11"/>
      <c r="U49" s="11"/>
      <c r="V49" s="43"/>
      <c r="W49" s="43"/>
      <c r="X49" s="43"/>
      <c r="Y49" s="43"/>
    </row>
    <row r="50" spans="1:35" x14ac:dyDescent="0.2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11"/>
      <c r="L50" s="11"/>
      <c r="O50" s="11"/>
      <c r="P50" s="11"/>
      <c r="Q50" s="11"/>
      <c r="R50" s="11"/>
      <c r="S50" s="11"/>
      <c r="T50" s="11"/>
      <c r="U50" s="11"/>
      <c r="V50" s="43"/>
      <c r="W50" s="43"/>
      <c r="X50" s="43"/>
      <c r="Y50" s="43"/>
    </row>
    <row r="51" spans="1:35" x14ac:dyDescent="0.2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11"/>
      <c r="L51" s="11"/>
      <c r="O51" s="11"/>
      <c r="P51" s="11"/>
      <c r="Q51" s="11"/>
      <c r="R51" s="11"/>
      <c r="S51" s="11"/>
      <c r="T51" s="11"/>
      <c r="U51" s="11"/>
      <c r="V51" s="43"/>
      <c r="W51" s="43"/>
      <c r="X51" s="43"/>
      <c r="Y51" s="43"/>
    </row>
    <row r="52" spans="1:35" x14ac:dyDescent="0.2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11"/>
      <c r="L52" s="11"/>
      <c r="O52" s="11"/>
      <c r="P52" s="11"/>
      <c r="Q52" s="11"/>
      <c r="R52" s="11"/>
      <c r="S52" s="11"/>
      <c r="T52" s="11"/>
      <c r="U52" s="11"/>
      <c r="V52" s="43"/>
      <c r="W52" s="43"/>
      <c r="X52" s="43"/>
      <c r="Y52" s="43"/>
    </row>
    <row r="53" spans="1:35" x14ac:dyDescent="0.2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11"/>
      <c r="L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1:35" x14ac:dyDescent="0.2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11"/>
      <c r="L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2"/>
      <c r="AA54" s="12"/>
      <c r="AB54" s="12"/>
      <c r="AC54" s="12"/>
      <c r="AD54" s="12"/>
      <c r="AE54" s="12"/>
      <c r="AF54" s="12"/>
      <c r="AG54" s="12"/>
      <c r="AH54" s="12"/>
      <c r="AI54" s="12"/>
    </row>
    <row r="55" spans="1:35" x14ac:dyDescent="0.2">
      <c r="A55" s="92"/>
      <c r="B55" s="92"/>
      <c r="C55" s="92"/>
      <c r="D55" s="92"/>
      <c r="E55" s="92"/>
      <c r="F55" s="92"/>
      <c r="G55" s="92"/>
      <c r="H55" s="92"/>
      <c r="I55" s="92"/>
      <c r="J55" s="92"/>
      <c r="K55" s="11"/>
      <c r="L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2"/>
      <c r="AA55" s="12"/>
      <c r="AB55" s="12"/>
      <c r="AC55" s="12"/>
      <c r="AD55" s="12"/>
      <c r="AE55" s="12"/>
      <c r="AF55" s="12"/>
      <c r="AG55" s="12"/>
      <c r="AH55" s="12"/>
      <c r="AI55" s="12"/>
    </row>
    <row r="56" spans="1:35" x14ac:dyDescent="0.2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11"/>
      <c r="L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2"/>
      <c r="AA56" s="12"/>
      <c r="AB56" s="12"/>
      <c r="AC56" s="12"/>
      <c r="AD56" s="12"/>
      <c r="AE56" s="12"/>
      <c r="AF56" s="12"/>
      <c r="AG56" s="12"/>
      <c r="AH56" s="12"/>
      <c r="AI56" s="12"/>
    </row>
    <row r="57" spans="1:35" x14ac:dyDescent="0.2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11"/>
      <c r="L57" s="11"/>
      <c r="O57" s="11"/>
      <c r="P57" s="11"/>
      <c r="Q57" s="11"/>
      <c r="R57" s="11"/>
      <c r="S57" s="11"/>
      <c r="T57" s="11"/>
      <c r="U57" s="11"/>
      <c r="V57" s="43"/>
      <c r="W57" s="43"/>
      <c r="X57" s="43"/>
      <c r="Y57" s="43"/>
    </row>
    <row r="58" spans="1:35" x14ac:dyDescent="0.2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11"/>
      <c r="L58" s="11"/>
      <c r="O58" s="11"/>
      <c r="P58" s="11"/>
      <c r="Q58" s="11"/>
      <c r="R58" s="11"/>
      <c r="S58" s="11"/>
      <c r="T58" s="11"/>
      <c r="U58" s="11"/>
      <c r="V58" s="43"/>
      <c r="W58" s="43"/>
      <c r="X58" s="43"/>
      <c r="Y58" s="43"/>
    </row>
    <row r="59" spans="1:35" x14ac:dyDescent="0.2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11"/>
      <c r="L59" s="11"/>
      <c r="O59" s="11"/>
      <c r="P59" s="11"/>
      <c r="Q59" s="11"/>
      <c r="R59" s="11"/>
      <c r="S59" s="11"/>
      <c r="T59" s="11"/>
      <c r="U59" s="11"/>
      <c r="V59" s="43"/>
      <c r="W59" s="43"/>
      <c r="X59" s="43"/>
      <c r="Y59" s="43"/>
    </row>
    <row r="60" spans="1:35" x14ac:dyDescent="0.2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11"/>
      <c r="L60" s="11"/>
      <c r="O60" s="11"/>
      <c r="P60" s="11"/>
      <c r="Q60" s="11"/>
      <c r="R60" s="11"/>
      <c r="S60" s="11"/>
      <c r="T60" s="11"/>
      <c r="U60" s="11"/>
      <c r="V60" s="43"/>
      <c r="W60" s="43"/>
      <c r="X60" s="43"/>
      <c r="Y60" s="43"/>
    </row>
    <row r="61" spans="1:35" ht="7.5" customHeight="1" x14ac:dyDescent="0.2">
      <c r="A61" s="92"/>
      <c r="B61" s="92"/>
      <c r="C61" s="92"/>
      <c r="D61" s="92"/>
      <c r="E61" s="92"/>
      <c r="F61" s="92"/>
      <c r="G61" s="92"/>
      <c r="H61" s="92"/>
      <c r="I61" s="92"/>
      <c r="J61" s="92"/>
      <c r="K61" s="11"/>
      <c r="L61" s="11"/>
      <c r="O61" s="11"/>
      <c r="P61" s="11"/>
      <c r="Q61" s="11"/>
      <c r="R61" s="11"/>
      <c r="S61" s="11"/>
      <c r="T61" s="11"/>
      <c r="U61" s="11"/>
      <c r="V61" s="43"/>
      <c r="W61" s="43"/>
      <c r="X61" s="43"/>
      <c r="Y61" s="43"/>
    </row>
    <row r="62" spans="1:35" ht="4.5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O62" s="11"/>
      <c r="P62" s="11"/>
      <c r="Q62" s="11"/>
      <c r="R62" s="11"/>
      <c r="S62" s="11"/>
      <c r="T62" s="11"/>
      <c r="U62" s="11"/>
      <c r="V62" s="43"/>
      <c r="W62" s="43"/>
      <c r="X62" s="43"/>
      <c r="Y62" s="43"/>
    </row>
    <row r="63" spans="1:35" x14ac:dyDescent="0.2">
      <c r="A63" s="10" t="s">
        <v>610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15"/>
      <c r="N63" s="15"/>
      <c r="O63" s="15"/>
      <c r="P63" s="15"/>
      <c r="Q63" s="15"/>
      <c r="R63" s="15"/>
      <c r="S63" s="15"/>
      <c r="T63" s="15"/>
      <c r="U63" s="15"/>
    </row>
    <row r="64" spans="1:35" ht="3.75" customHeight="1" thickBot="1" x14ac:dyDescent="0.25">
      <c r="A64" s="9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15"/>
      <c r="N64" s="15"/>
      <c r="O64" s="15"/>
      <c r="P64" s="15"/>
      <c r="Q64" s="15"/>
      <c r="R64" s="15"/>
      <c r="S64" s="15"/>
      <c r="T64" s="15"/>
      <c r="U64" s="15"/>
    </row>
    <row r="65" spans="1:31" ht="12.75" customHeight="1" thickTop="1" x14ac:dyDescent="0.2">
      <c r="A65" s="94"/>
      <c r="B65" s="95" t="s">
        <v>31</v>
      </c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6"/>
      <c r="R65" s="776" t="s">
        <v>32</v>
      </c>
      <c r="S65" s="741"/>
      <c r="T65" s="15"/>
      <c r="U65" s="15"/>
    </row>
    <row r="66" spans="1:31" ht="12.75" customHeight="1" thickBot="1" x14ac:dyDescent="0.25">
      <c r="A66" s="97"/>
      <c r="B66" s="98">
        <v>1</v>
      </c>
      <c r="C66" s="99">
        <v>2</v>
      </c>
      <c r="D66" s="99">
        <v>3</v>
      </c>
      <c r="E66" s="99">
        <v>4</v>
      </c>
      <c r="F66" s="99">
        <v>5</v>
      </c>
      <c r="G66" s="99">
        <v>6</v>
      </c>
      <c r="H66" s="99">
        <v>7</v>
      </c>
      <c r="I66" s="99">
        <v>8</v>
      </c>
      <c r="J66" s="99">
        <v>9</v>
      </c>
      <c r="K66" s="99">
        <v>10</v>
      </c>
      <c r="L66" s="99">
        <v>11</v>
      </c>
      <c r="M66" s="99">
        <v>12</v>
      </c>
      <c r="N66" s="99">
        <v>13</v>
      </c>
      <c r="O66" s="99">
        <v>14</v>
      </c>
      <c r="P66" s="100" t="s">
        <v>33</v>
      </c>
      <c r="Q66" s="101" t="s">
        <v>34</v>
      </c>
      <c r="R66" s="777"/>
      <c r="S66" s="741"/>
      <c r="T66" s="15"/>
      <c r="U66" s="15"/>
    </row>
    <row r="67" spans="1:31" ht="12.75" customHeight="1" thickTop="1" x14ac:dyDescent="0.2">
      <c r="A67" s="102" t="s">
        <v>25</v>
      </c>
      <c r="B67" s="103">
        <v>45115</v>
      </c>
      <c r="C67" s="104">
        <v>24718</v>
      </c>
      <c r="D67" s="104">
        <v>16884</v>
      </c>
      <c r="E67" s="104">
        <v>10334</v>
      </c>
      <c r="F67" s="104">
        <v>5079</v>
      </c>
      <c r="G67" s="104">
        <v>2077</v>
      </c>
      <c r="H67" s="104">
        <v>730</v>
      </c>
      <c r="I67" s="104">
        <v>320</v>
      </c>
      <c r="J67" s="104">
        <v>108</v>
      </c>
      <c r="K67" s="104">
        <v>38</v>
      </c>
      <c r="L67" s="104">
        <v>19</v>
      </c>
      <c r="M67" s="104">
        <v>7</v>
      </c>
      <c r="N67" s="104">
        <v>5</v>
      </c>
      <c r="O67" s="104">
        <v>2</v>
      </c>
      <c r="P67" s="104">
        <v>1</v>
      </c>
      <c r="Q67" s="105">
        <v>2.2200000000000002</v>
      </c>
      <c r="R67" s="106">
        <v>105437</v>
      </c>
      <c r="S67" s="740"/>
      <c r="T67" s="15"/>
      <c r="U67" s="15"/>
      <c r="Z67" s="107"/>
      <c r="AA67" s="108"/>
      <c r="AD67" s="34"/>
      <c r="AE67" s="34"/>
    </row>
    <row r="68" spans="1:31" ht="12.75" customHeight="1" x14ac:dyDescent="0.2">
      <c r="A68" s="109" t="s">
        <v>5</v>
      </c>
      <c r="B68" s="110">
        <v>53027</v>
      </c>
      <c r="C68" s="111">
        <v>22275</v>
      </c>
      <c r="D68" s="111">
        <v>13383</v>
      </c>
      <c r="E68" s="111">
        <v>8017</v>
      </c>
      <c r="F68" s="111">
        <v>3998</v>
      </c>
      <c r="G68" s="111">
        <v>1759</v>
      </c>
      <c r="H68" s="111">
        <v>648</v>
      </c>
      <c r="I68" s="111">
        <v>226</v>
      </c>
      <c r="J68" s="111">
        <v>87</v>
      </c>
      <c r="K68" s="111">
        <v>39</v>
      </c>
      <c r="L68" s="111">
        <v>13</v>
      </c>
      <c r="M68" s="111">
        <v>4</v>
      </c>
      <c r="N68" s="111">
        <v>5</v>
      </c>
      <c r="O68" s="111">
        <v>1</v>
      </c>
      <c r="P68" s="111">
        <v>3</v>
      </c>
      <c r="Q68" s="112">
        <v>2</v>
      </c>
      <c r="R68" s="113">
        <v>103485</v>
      </c>
      <c r="S68" s="91"/>
      <c r="T68" s="15"/>
      <c r="U68" s="15"/>
      <c r="Z68" s="107"/>
      <c r="AA68" s="108"/>
      <c r="AD68" s="34"/>
      <c r="AE68" s="34"/>
    </row>
    <row r="69" spans="1:31" ht="12.75" customHeight="1" x14ac:dyDescent="0.2">
      <c r="A69" s="114" t="s">
        <v>6</v>
      </c>
      <c r="B69" s="115">
        <v>46603</v>
      </c>
      <c r="C69" s="116">
        <v>22897</v>
      </c>
      <c r="D69" s="116">
        <v>15213</v>
      </c>
      <c r="E69" s="116">
        <v>10170</v>
      </c>
      <c r="F69" s="116">
        <v>5549</v>
      </c>
      <c r="G69" s="116">
        <v>2589</v>
      </c>
      <c r="H69" s="116">
        <v>1134</v>
      </c>
      <c r="I69" s="116">
        <v>469</v>
      </c>
      <c r="J69" s="116">
        <v>196</v>
      </c>
      <c r="K69" s="116">
        <v>99</v>
      </c>
      <c r="L69" s="116">
        <v>37</v>
      </c>
      <c r="M69" s="116">
        <v>19</v>
      </c>
      <c r="N69" s="116">
        <v>9</v>
      </c>
      <c r="O69" s="116">
        <v>10</v>
      </c>
      <c r="P69" s="116">
        <v>6</v>
      </c>
      <c r="Q69" s="117">
        <v>2.2599999999999998</v>
      </c>
      <c r="R69" s="118">
        <v>105000</v>
      </c>
      <c r="S69" s="131"/>
      <c r="T69" s="15"/>
      <c r="U69" s="15"/>
      <c r="Z69" s="107"/>
      <c r="AA69" s="108"/>
      <c r="AD69" s="34"/>
      <c r="AE69" s="34"/>
    </row>
    <row r="70" spans="1:31" ht="12.75" customHeight="1" x14ac:dyDescent="0.2">
      <c r="A70" s="114" t="s">
        <v>7</v>
      </c>
      <c r="B70" s="115">
        <v>50640</v>
      </c>
      <c r="C70" s="116">
        <v>24203</v>
      </c>
      <c r="D70" s="116">
        <v>15673</v>
      </c>
      <c r="E70" s="116">
        <v>9686</v>
      </c>
      <c r="F70" s="116">
        <v>5015</v>
      </c>
      <c r="G70" s="116">
        <v>2187</v>
      </c>
      <c r="H70" s="116">
        <v>894</v>
      </c>
      <c r="I70" s="116">
        <v>348</v>
      </c>
      <c r="J70" s="116">
        <v>106</v>
      </c>
      <c r="K70" s="116">
        <v>57</v>
      </c>
      <c r="L70" s="116">
        <v>25</v>
      </c>
      <c r="M70" s="116">
        <v>9</v>
      </c>
      <c r="N70" s="116">
        <v>2</v>
      </c>
      <c r="O70" s="116">
        <v>2</v>
      </c>
      <c r="P70" s="116">
        <v>1</v>
      </c>
      <c r="Q70" s="117">
        <v>2.15</v>
      </c>
      <c r="R70" s="118">
        <v>108848</v>
      </c>
      <c r="S70" s="131"/>
      <c r="T70" s="15"/>
      <c r="U70" s="15"/>
      <c r="Z70" s="107"/>
      <c r="AA70" s="108"/>
      <c r="AD70" s="34"/>
      <c r="AE70" s="34"/>
    </row>
    <row r="71" spans="1:31" ht="12.75" customHeight="1" x14ac:dyDescent="0.2">
      <c r="A71" s="114" t="s">
        <v>8</v>
      </c>
      <c r="B71" s="119">
        <v>54922</v>
      </c>
      <c r="C71" s="116">
        <v>25900</v>
      </c>
      <c r="D71" s="116">
        <v>16624</v>
      </c>
      <c r="E71" s="116">
        <v>10569</v>
      </c>
      <c r="F71" s="116">
        <v>5609</v>
      </c>
      <c r="G71" s="116">
        <v>2429</v>
      </c>
      <c r="H71" s="116">
        <v>898</v>
      </c>
      <c r="I71" s="116">
        <v>376</v>
      </c>
      <c r="J71" s="116">
        <v>128</v>
      </c>
      <c r="K71" s="116">
        <v>42</v>
      </c>
      <c r="L71" s="116">
        <v>20</v>
      </c>
      <c r="M71" s="116">
        <v>11</v>
      </c>
      <c r="N71" s="116">
        <v>4</v>
      </c>
      <c r="O71" s="116">
        <v>5</v>
      </c>
      <c r="P71" s="116">
        <v>3</v>
      </c>
      <c r="Q71" s="120">
        <v>2.2000000000000002</v>
      </c>
      <c r="R71" s="121">
        <v>117544</v>
      </c>
      <c r="S71" s="131"/>
      <c r="T71" s="15"/>
      <c r="U71" s="15"/>
      <c r="Z71" s="107"/>
      <c r="AA71" s="108"/>
      <c r="AD71" s="34"/>
      <c r="AE71" s="34"/>
    </row>
    <row r="72" spans="1:31" ht="12.75" customHeight="1" x14ac:dyDescent="0.2">
      <c r="A72" s="114" t="s">
        <v>9</v>
      </c>
      <c r="B72" s="119">
        <v>61312</v>
      </c>
      <c r="C72" s="116">
        <v>27698</v>
      </c>
      <c r="D72" s="116">
        <v>17910</v>
      </c>
      <c r="E72" s="116">
        <v>11678</v>
      </c>
      <c r="F72" s="116">
        <v>6575</v>
      </c>
      <c r="G72" s="116">
        <v>3023</v>
      </c>
      <c r="H72" s="116">
        <v>1235</v>
      </c>
      <c r="I72" s="116">
        <v>525</v>
      </c>
      <c r="J72" s="116">
        <v>210</v>
      </c>
      <c r="K72" s="116">
        <v>98</v>
      </c>
      <c r="L72" s="116">
        <v>47</v>
      </c>
      <c r="M72" s="116">
        <v>19</v>
      </c>
      <c r="N72" s="116">
        <v>12</v>
      </c>
      <c r="O72" s="116">
        <v>4</v>
      </c>
      <c r="P72" s="116">
        <v>7</v>
      </c>
      <c r="Q72" s="120">
        <v>2.2000000000000002</v>
      </c>
      <c r="R72" s="121">
        <v>130353</v>
      </c>
      <c r="S72" s="131"/>
      <c r="T72" s="122"/>
      <c r="U72" s="122"/>
      <c r="Z72" s="107"/>
      <c r="AA72" s="108"/>
      <c r="AD72" s="34"/>
      <c r="AE72" s="34"/>
    </row>
    <row r="73" spans="1:31" ht="12.75" customHeight="1" x14ac:dyDescent="0.2">
      <c r="A73" s="114" t="s">
        <v>10</v>
      </c>
      <c r="B73" s="119">
        <v>68347</v>
      </c>
      <c r="C73" s="116">
        <v>30691</v>
      </c>
      <c r="D73" s="116">
        <v>19069</v>
      </c>
      <c r="E73" s="116">
        <v>12517</v>
      </c>
      <c r="F73" s="116">
        <v>7234</v>
      </c>
      <c r="G73" s="116">
        <v>3466</v>
      </c>
      <c r="H73" s="116">
        <v>1528</v>
      </c>
      <c r="I73" s="116">
        <v>652</v>
      </c>
      <c r="J73" s="116">
        <v>312</v>
      </c>
      <c r="K73" s="116">
        <v>152</v>
      </c>
      <c r="L73" s="116">
        <v>66</v>
      </c>
      <c r="M73" s="116">
        <v>35</v>
      </c>
      <c r="N73" s="116">
        <v>17</v>
      </c>
      <c r="O73" s="116">
        <v>11</v>
      </c>
      <c r="P73" s="116">
        <v>13</v>
      </c>
      <c r="Q73" s="120">
        <v>2.2000000000000002</v>
      </c>
      <c r="R73" s="121">
        <v>130934</v>
      </c>
      <c r="S73" s="131"/>
      <c r="T73" s="123"/>
      <c r="U73" s="123"/>
      <c r="Z73" s="107"/>
      <c r="AA73" s="108"/>
      <c r="AD73" s="34"/>
      <c r="AE73" s="34"/>
    </row>
    <row r="74" spans="1:31" ht="12.75" customHeight="1" x14ac:dyDescent="0.2">
      <c r="A74" s="114" t="s">
        <v>11</v>
      </c>
      <c r="B74" s="119">
        <v>66300</v>
      </c>
      <c r="C74" s="116">
        <v>28675</v>
      </c>
      <c r="D74" s="116">
        <v>17859</v>
      </c>
      <c r="E74" s="116">
        <v>11902</v>
      </c>
      <c r="F74" s="116">
        <v>7035</v>
      </c>
      <c r="G74" s="116">
        <v>3515</v>
      </c>
      <c r="H74" s="116">
        <v>1527</v>
      </c>
      <c r="I74" s="116">
        <v>699</v>
      </c>
      <c r="J74" s="116">
        <v>300</v>
      </c>
      <c r="K74" s="116">
        <v>132</v>
      </c>
      <c r="L74" s="116">
        <v>62</v>
      </c>
      <c r="M74" s="116">
        <v>45</v>
      </c>
      <c r="N74" s="116">
        <v>12</v>
      </c>
      <c r="O74" s="116">
        <v>15</v>
      </c>
      <c r="P74" s="116">
        <v>17</v>
      </c>
      <c r="Q74" s="120">
        <v>2.2000000000000002</v>
      </c>
      <c r="R74" s="121">
        <v>137836</v>
      </c>
      <c r="S74" s="131"/>
      <c r="T74" s="123"/>
      <c r="U74" s="123"/>
      <c r="Z74" s="107"/>
      <c r="AA74" s="108"/>
      <c r="AD74" s="34"/>
      <c r="AE74" s="34"/>
    </row>
    <row r="75" spans="1:31" ht="12.75" customHeight="1" x14ac:dyDescent="0.2">
      <c r="A75" s="114" t="s">
        <v>12</v>
      </c>
      <c r="B75" s="119">
        <v>71660</v>
      </c>
      <c r="C75" s="116">
        <v>29567</v>
      </c>
      <c r="D75" s="116">
        <v>18599</v>
      </c>
      <c r="E75" s="116">
        <v>12342</v>
      </c>
      <c r="F75" s="116">
        <v>7285</v>
      </c>
      <c r="G75" s="116">
        <v>3864</v>
      </c>
      <c r="H75" s="116">
        <v>1789</v>
      </c>
      <c r="I75" s="116">
        <v>872</v>
      </c>
      <c r="J75" s="116">
        <v>398</v>
      </c>
      <c r="K75" s="116">
        <v>189</v>
      </c>
      <c r="L75" s="116">
        <v>116</v>
      </c>
      <c r="M75" s="116">
        <v>50</v>
      </c>
      <c r="N75" s="116">
        <v>33</v>
      </c>
      <c r="O75" s="116">
        <v>10</v>
      </c>
      <c r="P75" s="116">
        <v>27</v>
      </c>
      <c r="Q75" s="120">
        <v>2.2000000000000002</v>
      </c>
      <c r="R75" s="121">
        <v>146800</v>
      </c>
      <c r="S75" s="131"/>
      <c r="T75" s="123"/>
      <c r="U75" s="123"/>
      <c r="Z75" s="107"/>
      <c r="AA75" s="108"/>
      <c r="AD75" s="34"/>
      <c r="AE75" s="34"/>
    </row>
    <row r="76" spans="1:31" ht="12.75" customHeight="1" x14ac:dyDescent="0.2">
      <c r="A76" s="114" t="s">
        <v>13</v>
      </c>
      <c r="B76" s="119">
        <v>74231</v>
      </c>
      <c r="C76" s="116">
        <v>29360</v>
      </c>
      <c r="D76" s="116">
        <v>17823</v>
      </c>
      <c r="E76" s="116">
        <v>11541</v>
      </c>
      <c r="F76" s="116">
        <v>6906</v>
      </c>
      <c r="G76" s="116">
        <v>3578</v>
      </c>
      <c r="H76" s="116">
        <v>1844</v>
      </c>
      <c r="I76" s="116">
        <v>911</v>
      </c>
      <c r="J76" s="116">
        <v>483</v>
      </c>
      <c r="K76" s="116">
        <v>247</v>
      </c>
      <c r="L76" s="116">
        <v>145</v>
      </c>
      <c r="M76" s="116">
        <v>82</v>
      </c>
      <c r="N76" s="116">
        <v>51</v>
      </c>
      <c r="O76" s="116">
        <v>26</v>
      </c>
      <c r="P76" s="116">
        <v>48</v>
      </c>
      <c r="Q76" s="120">
        <v>2.1730085010456559</v>
      </c>
      <c r="R76" s="121">
        <v>147276</v>
      </c>
      <c r="S76" s="131"/>
      <c r="T76" s="123"/>
      <c r="U76" s="123"/>
      <c r="Z76" s="107"/>
      <c r="AA76" s="108"/>
      <c r="AD76" s="34"/>
      <c r="AE76" s="34"/>
    </row>
    <row r="77" spans="1:31" ht="12.75" customHeight="1" x14ac:dyDescent="0.2">
      <c r="A77" s="124" t="s">
        <v>14</v>
      </c>
      <c r="B77" s="116">
        <v>72892</v>
      </c>
      <c r="C77" s="116">
        <v>29117</v>
      </c>
      <c r="D77" s="116">
        <v>17949</v>
      </c>
      <c r="E77" s="116">
        <v>11611</v>
      </c>
      <c r="F77" s="116">
        <v>6974</v>
      </c>
      <c r="G77" s="116">
        <v>3835</v>
      </c>
      <c r="H77" s="116">
        <v>1898</v>
      </c>
      <c r="I77" s="116">
        <v>1092</v>
      </c>
      <c r="J77" s="116">
        <v>546</v>
      </c>
      <c r="K77" s="116">
        <v>318</v>
      </c>
      <c r="L77" s="116">
        <v>153</v>
      </c>
      <c r="M77" s="116">
        <v>95</v>
      </c>
      <c r="N77" s="116">
        <v>44</v>
      </c>
      <c r="O77" s="116">
        <v>25</v>
      </c>
      <c r="P77" s="116">
        <v>71</v>
      </c>
      <c r="Q77" s="125">
        <v>2.2127335970536079</v>
      </c>
      <c r="R77" s="126">
        <v>146620</v>
      </c>
      <c r="S77" s="91"/>
      <c r="T77" s="127"/>
      <c r="U77" s="127"/>
      <c r="Z77" s="107"/>
      <c r="AA77" s="108"/>
      <c r="AD77" s="34"/>
      <c r="AE77" s="34"/>
    </row>
    <row r="78" spans="1:31" ht="12.75" customHeight="1" x14ac:dyDescent="0.2">
      <c r="A78" s="124" t="s">
        <v>15</v>
      </c>
      <c r="B78" s="116">
        <v>74452</v>
      </c>
      <c r="C78" s="116">
        <v>30281</v>
      </c>
      <c r="D78" s="116">
        <v>19043</v>
      </c>
      <c r="E78" s="116">
        <v>11905</v>
      </c>
      <c r="F78" s="116">
        <v>6987</v>
      </c>
      <c r="G78" s="116">
        <v>3792</v>
      </c>
      <c r="H78" s="116">
        <v>1958</v>
      </c>
      <c r="I78" s="116">
        <v>1010</v>
      </c>
      <c r="J78" s="116">
        <v>504</v>
      </c>
      <c r="K78" s="116">
        <v>283</v>
      </c>
      <c r="L78" s="116">
        <v>147</v>
      </c>
      <c r="M78" s="116">
        <v>90</v>
      </c>
      <c r="N78" s="116">
        <v>40</v>
      </c>
      <c r="O78" s="116">
        <v>30</v>
      </c>
      <c r="P78" s="116">
        <v>66</v>
      </c>
      <c r="Q78" s="125">
        <v>2.2007331261455438</v>
      </c>
      <c r="R78" s="126">
        <v>150588</v>
      </c>
      <c r="S78" s="91"/>
      <c r="T78" s="127"/>
      <c r="U78" s="127"/>
      <c r="Z78" s="107"/>
      <c r="AA78" s="108"/>
      <c r="AD78" s="34"/>
      <c r="AE78" s="34"/>
    </row>
    <row r="79" spans="1:31" ht="12.75" customHeight="1" x14ac:dyDescent="0.2">
      <c r="A79" s="124" t="s">
        <v>16</v>
      </c>
      <c r="B79" s="116">
        <v>73347</v>
      </c>
      <c r="C79" s="116">
        <v>30563</v>
      </c>
      <c r="D79" s="116">
        <v>18855</v>
      </c>
      <c r="E79" s="116">
        <v>12058</v>
      </c>
      <c r="F79" s="116">
        <v>6939</v>
      </c>
      <c r="G79" s="116">
        <v>3730</v>
      </c>
      <c r="H79" s="116">
        <v>2004</v>
      </c>
      <c r="I79" s="116">
        <v>976</v>
      </c>
      <c r="J79" s="116">
        <v>523</v>
      </c>
      <c r="K79" s="116">
        <v>243</v>
      </c>
      <c r="L79" s="116">
        <v>147</v>
      </c>
      <c r="M79" s="116">
        <v>118</v>
      </c>
      <c r="N79" s="116">
        <v>38</v>
      </c>
      <c r="O79" s="116">
        <v>29</v>
      </c>
      <c r="P79" s="116">
        <v>43</v>
      </c>
      <c r="Q79" s="125">
        <v>2.2055770554697789</v>
      </c>
      <c r="R79" s="126">
        <v>149613</v>
      </c>
      <c r="S79" s="91"/>
      <c r="T79" s="127"/>
      <c r="U79" s="127"/>
      <c r="Z79" s="107"/>
      <c r="AA79" s="108"/>
      <c r="AD79" s="34"/>
      <c r="AE79" s="34"/>
    </row>
    <row r="80" spans="1:31" ht="12.75" customHeight="1" x14ac:dyDescent="0.2">
      <c r="A80" s="124" t="s">
        <v>17</v>
      </c>
      <c r="B80" s="116">
        <v>67999</v>
      </c>
      <c r="C80" s="116">
        <v>29972</v>
      </c>
      <c r="D80" s="116">
        <v>18399</v>
      </c>
      <c r="E80" s="116">
        <v>11383</v>
      </c>
      <c r="F80" s="116">
        <v>6499</v>
      </c>
      <c r="G80" s="116">
        <v>3351</v>
      </c>
      <c r="H80" s="116">
        <v>1696</v>
      </c>
      <c r="I80" s="116">
        <v>790</v>
      </c>
      <c r="J80" s="116">
        <v>443</v>
      </c>
      <c r="K80" s="116">
        <v>226</v>
      </c>
      <c r="L80" s="116">
        <v>129</v>
      </c>
      <c r="M80" s="116">
        <v>70</v>
      </c>
      <c r="N80" s="116">
        <v>41</v>
      </c>
      <c r="O80" s="116">
        <v>21</v>
      </c>
      <c r="P80" s="116">
        <f t="shared" ref="P80:P84" si="48">R80-SUM(B80:O80)</f>
        <v>35</v>
      </c>
      <c r="Q80" s="125">
        <f>+'vš_druh studia '!D93/'vš_druh studia '!E93</f>
        <v>2.1938548357366683</v>
      </c>
      <c r="R80" s="126">
        <f>+'vš_druh studia '!E93</f>
        <v>141054</v>
      </c>
      <c r="S80" s="91"/>
      <c r="T80" s="127"/>
      <c r="U80" s="127"/>
      <c r="Z80" s="107"/>
      <c r="AA80" s="108"/>
      <c r="AD80" s="34"/>
      <c r="AE80" s="34"/>
    </row>
    <row r="81" spans="1:31" ht="12.75" customHeight="1" x14ac:dyDescent="0.2">
      <c r="A81" s="124" t="s">
        <v>35</v>
      </c>
      <c r="B81" s="116">
        <v>65102</v>
      </c>
      <c r="C81" s="116">
        <v>28667</v>
      </c>
      <c r="D81" s="116">
        <v>17791</v>
      </c>
      <c r="E81" s="116">
        <v>10677</v>
      </c>
      <c r="F81" s="116">
        <v>5960</v>
      </c>
      <c r="G81" s="116">
        <v>3045</v>
      </c>
      <c r="H81" s="116">
        <v>1435</v>
      </c>
      <c r="I81" s="116">
        <v>745</v>
      </c>
      <c r="J81" s="116">
        <v>366</v>
      </c>
      <c r="K81" s="116">
        <v>194</v>
      </c>
      <c r="L81" s="116">
        <v>102</v>
      </c>
      <c r="M81" s="116">
        <v>53</v>
      </c>
      <c r="N81" s="116">
        <v>27</v>
      </c>
      <c r="O81" s="116">
        <v>24</v>
      </c>
      <c r="P81" s="116">
        <f t="shared" si="48"/>
        <v>69</v>
      </c>
      <c r="Q81" s="125">
        <f>+'vš_druh studia '!D101/'vš_druh studia '!E101</f>
        <v>2.1671346745421096</v>
      </c>
      <c r="R81" s="126">
        <f>+'vš_druh studia '!E101</f>
        <v>134257</v>
      </c>
      <c r="S81" s="91"/>
      <c r="T81" s="127"/>
      <c r="U81" s="127"/>
      <c r="Z81" s="107"/>
      <c r="AA81" s="108"/>
      <c r="AD81" s="34"/>
      <c r="AE81" s="34"/>
    </row>
    <row r="82" spans="1:31" ht="12.75" customHeight="1" x14ac:dyDescent="0.2">
      <c r="A82" s="124" t="s">
        <v>543</v>
      </c>
      <c r="B82" s="116">
        <v>59967</v>
      </c>
      <c r="C82" s="116">
        <v>26168</v>
      </c>
      <c r="D82" s="116">
        <v>15859</v>
      </c>
      <c r="E82" s="116">
        <v>9399</v>
      </c>
      <c r="F82" s="116">
        <v>4967</v>
      </c>
      <c r="G82" s="116">
        <v>2675</v>
      </c>
      <c r="H82" s="116">
        <v>1243</v>
      </c>
      <c r="I82" s="116">
        <v>686</v>
      </c>
      <c r="J82" s="116">
        <v>351</v>
      </c>
      <c r="K82" s="116">
        <v>196</v>
      </c>
      <c r="L82" s="116">
        <v>116</v>
      </c>
      <c r="M82" s="116">
        <v>51</v>
      </c>
      <c r="N82" s="116">
        <v>31</v>
      </c>
      <c r="O82" s="116">
        <v>16</v>
      </c>
      <c r="P82" s="116">
        <f t="shared" si="48"/>
        <v>36</v>
      </c>
      <c r="Q82" s="125">
        <f>+'vš_druh studia '!D109/'vš_druh studia '!E109</f>
        <v>2.1391660712379168</v>
      </c>
      <c r="R82" s="126">
        <f>+'vš_druh studia '!E109</f>
        <v>121761</v>
      </c>
      <c r="S82" s="91"/>
      <c r="T82" s="127"/>
      <c r="U82" s="127"/>
      <c r="Z82" s="107"/>
      <c r="AA82" s="108"/>
      <c r="AD82" s="34"/>
      <c r="AE82" s="34"/>
    </row>
    <row r="83" spans="1:31" ht="12.75" customHeight="1" x14ac:dyDescent="0.2">
      <c r="A83" s="124" t="s">
        <v>545</v>
      </c>
      <c r="B83" s="116">
        <v>55397</v>
      </c>
      <c r="C83" s="116">
        <v>24191</v>
      </c>
      <c r="D83" s="116">
        <v>14856</v>
      </c>
      <c r="E83" s="116">
        <v>8736</v>
      </c>
      <c r="F83" s="116">
        <v>4801</v>
      </c>
      <c r="G83" s="116">
        <v>2409</v>
      </c>
      <c r="H83" s="116">
        <v>1307</v>
      </c>
      <c r="I83" s="116">
        <v>648</v>
      </c>
      <c r="J83" s="116">
        <v>301</v>
      </c>
      <c r="K83" s="116">
        <v>191</v>
      </c>
      <c r="L83" s="116">
        <v>89</v>
      </c>
      <c r="M83" s="116">
        <v>58</v>
      </c>
      <c r="N83" s="116">
        <v>33</v>
      </c>
      <c r="O83" s="116">
        <v>15</v>
      </c>
      <c r="P83" s="116">
        <f t="shared" si="48"/>
        <v>61</v>
      </c>
      <c r="Q83" s="125">
        <f>+'vš_druh studia '!D117/'vš_druh studia '!E117</f>
        <v>2.1550228572944392</v>
      </c>
      <c r="R83" s="126">
        <f>+'vš_druh studia '!E117</f>
        <v>113093</v>
      </c>
      <c r="S83" s="91"/>
      <c r="T83" s="127"/>
      <c r="U83" s="127"/>
      <c r="Z83" s="107"/>
      <c r="AA83" s="108"/>
      <c r="AD83" s="34"/>
      <c r="AE83" s="34"/>
    </row>
    <row r="84" spans="1:31" ht="12.75" customHeight="1" x14ac:dyDescent="0.2">
      <c r="A84" s="124" t="s">
        <v>553</v>
      </c>
      <c r="B84" s="116">
        <v>50036</v>
      </c>
      <c r="C84" s="116">
        <v>21867</v>
      </c>
      <c r="D84" s="116">
        <v>13382</v>
      </c>
      <c r="E84" s="116">
        <v>8089</v>
      </c>
      <c r="F84" s="116">
        <v>4480</v>
      </c>
      <c r="G84" s="116">
        <v>2336</v>
      </c>
      <c r="H84" s="116">
        <v>1222</v>
      </c>
      <c r="I84" s="116">
        <v>628</v>
      </c>
      <c r="J84" s="116">
        <v>337</v>
      </c>
      <c r="K84" s="116">
        <v>195</v>
      </c>
      <c r="L84" s="116">
        <v>89</v>
      </c>
      <c r="M84" s="116">
        <v>50</v>
      </c>
      <c r="N84" s="116">
        <v>19</v>
      </c>
      <c r="O84" s="116">
        <v>20</v>
      </c>
      <c r="P84" s="116">
        <f t="shared" si="48"/>
        <v>41</v>
      </c>
      <c r="Q84" s="125">
        <f>+'vš_druh studia '!D125/'vš_druh studia '!E125</f>
        <v>2.1806481112159624</v>
      </c>
      <c r="R84" s="126">
        <f>+'vš_druh studia '!E125</f>
        <v>102791</v>
      </c>
      <c r="S84" s="91"/>
      <c r="T84" s="127"/>
      <c r="U84" s="127"/>
      <c r="Z84" s="107"/>
      <c r="AA84" s="108"/>
      <c r="AD84" s="34"/>
      <c r="AE84" s="34"/>
    </row>
    <row r="85" spans="1:31" ht="12.75" customHeight="1" x14ac:dyDescent="0.2">
      <c r="A85" s="124" t="s">
        <v>563</v>
      </c>
      <c r="B85" s="116">
        <v>47542</v>
      </c>
      <c r="C85" s="116">
        <v>21268</v>
      </c>
      <c r="D85" s="116">
        <v>12861</v>
      </c>
      <c r="E85" s="116">
        <v>7484</v>
      </c>
      <c r="F85" s="116">
        <v>4089</v>
      </c>
      <c r="G85" s="116">
        <v>2268</v>
      </c>
      <c r="H85" s="116">
        <v>1133</v>
      </c>
      <c r="I85" s="116">
        <v>590</v>
      </c>
      <c r="J85" s="116">
        <v>311</v>
      </c>
      <c r="K85" s="116">
        <v>190</v>
      </c>
      <c r="L85" s="116">
        <v>114</v>
      </c>
      <c r="M85" s="116">
        <v>56</v>
      </c>
      <c r="N85" s="116">
        <v>35</v>
      </c>
      <c r="O85" s="116">
        <v>24</v>
      </c>
      <c r="P85" s="116">
        <f t="shared" ref="P85" si="49">R85-SUM(B85:O85)</f>
        <v>33</v>
      </c>
      <c r="Q85" s="125">
        <f>+'vš_druh studia '!D133/'vš_druh studia '!E133</f>
        <v>2.1767485050715321</v>
      </c>
      <c r="R85" s="126">
        <f>+'vš_druh studia '!E133</f>
        <v>97998</v>
      </c>
      <c r="S85" s="91"/>
      <c r="T85" s="127"/>
      <c r="U85" s="127"/>
      <c r="Z85" s="107"/>
      <c r="AA85" s="108"/>
      <c r="AD85" s="34"/>
      <c r="AE85" s="34"/>
    </row>
    <row r="86" spans="1:31" ht="12.75" customHeight="1" x14ac:dyDescent="0.2">
      <c r="A86" s="124" t="s">
        <v>597</v>
      </c>
      <c r="B86" s="116">
        <v>46565</v>
      </c>
      <c r="C86" s="116">
        <v>20887</v>
      </c>
      <c r="D86" s="116">
        <v>12268</v>
      </c>
      <c r="E86" s="116">
        <v>7158</v>
      </c>
      <c r="F86" s="116">
        <v>4063</v>
      </c>
      <c r="G86" s="116">
        <v>2091</v>
      </c>
      <c r="H86" s="116">
        <v>948</v>
      </c>
      <c r="I86" s="116">
        <v>535</v>
      </c>
      <c r="J86" s="116">
        <v>285</v>
      </c>
      <c r="K86" s="116">
        <v>137</v>
      </c>
      <c r="L86" s="116">
        <v>83</v>
      </c>
      <c r="M86" s="116">
        <v>46</v>
      </c>
      <c r="N86" s="116">
        <v>34</v>
      </c>
      <c r="O86" s="116">
        <v>14</v>
      </c>
      <c r="P86" s="116">
        <f t="shared" ref="P86" si="50">R86-SUM(B86:O86)</f>
        <v>23</v>
      </c>
      <c r="Q86" s="125">
        <f>+'vš_druh studia '!D141/'vš_druh studia '!E141</f>
        <v>2.1448332404847745</v>
      </c>
      <c r="R86" s="126">
        <f>+'vš_druh studia '!E141</f>
        <v>95137</v>
      </c>
      <c r="S86" s="91"/>
      <c r="T86" s="127"/>
      <c r="U86" s="127"/>
      <c r="Z86" s="107"/>
      <c r="AA86" s="108"/>
      <c r="AD86" s="34"/>
      <c r="AE86" s="34"/>
    </row>
    <row r="87" spans="1:31" ht="12.75" customHeight="1" x14ac:dyDescent="0.2">
      <c r="A87" s="124" t="s">
        <v>601</v>
      </c>
      <c r="B87" s="116">
        <v>47460</v>
      </c>
      <c r="C87" s="116">
        <v>21614</v>
      </c>
      <c r="D87" s="116">
        <v>13093</v>
      </c>
      <c r="E87" s="116">
        <v>7437</v>
      </c>
      <c r="F87" s="116">
        <v>4090</v>
      </c>
      <c r="G87" s="116">
        <v>2136</v>
      </c>
      <c r="H87" s="116">
        <v>1101</v>
      </c>
      <c r="I87" s="116">
        <v>545</v>
      </c>
      <c r="J87" s="116">
        <v>279</v>
      </c>
      <c r="K87" s="116">
        <v>150</v>
      </c>
      <c r="L87" s="116">
        <v>93</v>
      </c>
      <c r="M87" s="116">
        <v>54</v>
      </c>
      <c r="N87" s="116">
        <v>33</v>
      </c>
      <c r="O87" s="116">
        <v>16</v>
      </c>
      <c r="P87" s="116">
        <v>26</v>
      </c>
      <c r="Q87" s="125">
        <f>+'vš_druh studia '!D142/'vš_druh studia '!E142</f>
        <v>2.3796518775145286</v>
      </c>
      <c r="R87" s="126">
        <f>+'vš_druh studia '!E149</f>
        <v>98127</v>
      </c>
      <c r="S87" s="91"/>
      <c r="T87" s="127"/>
      <c r="U87" s="127"/>
      <c r="Z87" s="107"/>
      <c r="AA87" s="108"/>
      <c r="AD87" s="34"/>
      <c r="AE87" s="34"/>
    </row>
    <row r="88" spans="1:31" ht="12.75" customHeight="1" thickBot="1" x14ac:dyDescent="0.25">
      <c r="A88" s="743" t="s">
        <v>605</v>
      </c>
      <c r="B88" s="128">
        <v>48257</v>
      </c>
      <c r="C88" s="128">
        <v>21987</v>
      </c>
      <c r="D88" s="128">
        <v>12899</v>
      </c>
      <c r="E88" s="128">
        <v>7458</v>
      </c>
      <c r="F88" s="128">
        <v>3916</v>
      </c>
      <c r="G88" s="128">
        <v>2099</v>
      </c>
      <c r="H88" s="128">
        <v>1071</v>
      </c>
      <c r="I88" s="128">
        <v>571</v>
      </c>
      <c r="J88" s="128">
        <v>282</v>
      </c>
      <c r="K88" s="128">
        <v>133</v>
      </c>
      <c r="L88" s="128">
        <v>76</v>
      </c>
      <c r="M88" s="128">
        <v>38</v>
      </c>
      <c r="N88" s="128">
        <v>35</v>
      </c>
      <c r="O88" s="128">
        <v>12</v>
      </c>
      <c r="P88" s="128">
        <v>34</v>
      </c>
      <c r="Q88" s="753">
        <f>+'vš_druh studia '!D143/'vš_druh studia '!E143</f>
        <v>2.1165229481282077</v>
      </c>
      <c r="R88" s="129">
        <f>+'vš_druh studia '!E157</f>
        <v>98868</v>
      </c>
      <c r="S88" s="91"/>
      <c r="T88" s="127"/>
      <c r="U88" s="127"/>
      <c r="Z88" s="107"/>
      <c r="AA88" s="108"/>
      <c r="AD88" s="34"/>
      <c r="AE88" s="34"/>
    </row>
    <row r="89" spans="1:31" ht="12.75" customHeight="1" thickTop="1" x14ac:dyDescent="0.2">
      <c r="A89" s="130"/>
      <c r="B89" s="131"/>
      <c r="C89" s="131"/>
      <c r="D89" s="131"/>
      <c r="E89" s="131"/>
      <c r="F89" s="131"/>
      <c r="G89" s="131"/>
      <c r="H89" s="131"/>
      <c r="I89" s="11"/>
      <c r="J89" s="11"/>
      <c r="K89" s="122"/>
      <c r="L89" s="122"/>
      <c r="M89" s="122"/>
      <c r="N89" s="122"/>
      <c r="O89" s="122"/>
      <c r="P89" s="122"/>
      <c r="Q89" s="122"/>
      <c r="R89" s="122"/>
      <c r="S89" s="122"/>
      <c r="T89" s="127"/>
      <c r="U89" s="127"/>
      <c r="Z89" s="107"/>
      <c r="AA89" s="108"/>
      <c r="AD89" s="34"/>
      <c r="AE89" s="34"/>
    </row>
    <row r="90" spans="1:31" ht="12.75" customHeight="1" x14ac:dyDescent="0.2">
      <c r="A90" s="10" t="s">
        <v>609</v>
      </c>
      <c r="B90" s="127"/>
      <c r="C90" s="127"/>
      <c r="D90" s="127"/>
      <c r="E90" s="127"/>
      <c r="F90" s="127"/>
      <c r="G90" s="127"/>
      <c r="H90" s="127"/>
      <c r="I90" s="15"/>
      <c r="J90" s="15"/>
      <c r="K90" s="127"/>
      <c r="L90" s="127"/>
      <c r="M90" s="127"/>
      <c r="N90" s="127"/>
      <c r="O90" s="127"/>
      <c r="P90" s="127"/>
      <c r="Q90" s="127"/>
      <c r="R90" s="132"/>
      <c r="S90" s="132"/>
      <c r="T90" s="15"/>
      <c r="U90" s="15"/>
      <c r="Z90" s="107"/>
      <c r="AA90" s="108"/>
      <c r="AD90" s="34"/>
      <c r="AE90" s="34"/>
    </row>
    <row r="91" spans="1:31" ht="5.25" customHeight="1" thickBot="1" x14ac:dyDescent="0.25">
      <c r="A91" s="93"/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5"/>
      <c r="U91" s="15"/>
      <c r="Z91" s="107"/>
      <c r="AA91" s="108"/>
      <c r="AD91" s="34"/>
      <c r="AE91" s="34"/>
    </row>
    <row r="92" spans="1:31" ht="12.75" customHeight="1" thickTop="1" x14ac:dyDescent="0.2">
      <c r="A92" s="94"/>
      <c r="B92" s="133" t="s">
        <v>31</v>
      </c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134"/>
      <c r="Q92" s="43"/>
      <c r="R92" s="43"/>
      <c r="S92" s="43"/>
      <c r="T92" s="15"/>
      <c r="U92" s="15"/>
      <c r="Z92" s="107"/>
      <c r="AA92" s="108"/>
      <c r="AD92" s="34"/>
      <c r="AE92" s="34"/>
    </row>
    <row r="93" spans="1:31" ht="12.75" customHeight="1" thickBot="1" x14ac:dyDescent="0.25">
      <c r="A93" s="97"/>
      <c r="B93" s="98">
        <v>1</v>
      </c>
      <c r="C93" s="99">
        <v>2</v>
      </c>
      <c r="D93" s="99">
        <v>3</v>
      </c>
      <c r="E93" s="99">
        <v>4</v>
      </c>
      <c r="F93" s="99">
        <v>5</v>
      </c>
      <c r="G93" s="99">
        <v>6</v>
      </c>
      <c r="H93" s="99">
        <v>7</v>
      </c>
      <c r="I93" s="99">
        <v>8</v>
      </c>
      <c r="J93" s="99">
        <v>9</v>
      </c>
      <c r="K93" s="99">
        <v>10</v>
      </c>
      <c r="L93" s="99">
        <v>11</v>
      </c>
      <c r="M93" s="99">
        <v>12</v>
      </c>
      <c r="N93" s="99">
        <v>13</v>
      </c>
      <c r="O93" s="135">
        <v>14</v>
      </c>
      <c r="P93" s="136" t="s">
        <v>33</v>
      </c>
      <c r="Q93" s="43"/>
      <c r="R93" s="43"/>
      <c r="S93" s="43"/>
      <c r="T93" s="15"/>
      <c r="U93" s="15"/>
      <c r="Z93" s="107"/>
      <c r="AA93" s="108"/>
      <c r="AD93" s="34"/>
      <c r="AE93" s="34"/>
    </row>
    <row r="94" spans="1:31" ht="12.75" customHeight="1" thickTop="1" x14ac:dyDescent="0.2">
      <c r="A94" s="102" t="s">
        <v>25</v>
      </c>
      <c r="B94" s="137">
        <v>0.42788584652446482</v>
      </c>
      <c r="C94" s="138">
        <v>0.234433832525584</v>
      </c>
      <c r="D94" s="138">
        <v>0.1601335394595825</v>
      </c>
      <c r="E94" s="138">
        <v>9.8011134611189626E-2</v>
      </c>
      <c r="F94" s="138">
        <v>4.8170945683204187E-2</v>
      </c>
      <c r="G94" s="138">
        <v>1.9698967155742292E-2</v>
      </c>
      <c r="H94" s="138">
        <v>6.9235657311949314E-3</v>
      </c>
      <c r="I94" s="138">
        <v>3.0349877177840794E-3</v>
      </c>
      <c r="J94" s="138">
        <v>1.0243083547521268E-3</v>
      </c>
      <c r="K94" s="138">
        <v>3.6040479148685944E-4</v>
      </c>
      <c r="L94" s="138">
        <v>1.8020239574342972E-4</v>
      </c>
      <c r="M94" s="138">
        <v>6.6390356326526736E-5</v>
      </c>
      <c r="N94" s="138">
        <v>4.7421683090376241E-5</v>
      </c>
      <c r="O94" s="139">
        <v>1.8968673236150498E-5</v>
      </c>
      <c r="P94" s="140">
        <v>9.4843366180752492E-6</v>
      </c>
      <c r="Q94" s="43"/>
      <c r="R94" s="43"/>
      <c r="S94" s="43"/>
      <c r="T94" s="15"/>
      <c r="U94" s="15"/>
    </row>
    <row r="95" spans="1:31" ht="12.75" customHeight="1" x14ac:dyDescent="0.2">
      <c r="A95" s="109" t="s">
        <v>5</v>
      </c>
      <c r="B95" s="141">
        <v>0.51241242692177613</v>
      </c>
      <c r="C95" s="142">
        <v>0.21524858675170314</v>
      </c>
      <c r="D95" s="142">
        <v>0.12932309030294245</v>
      </c>
      <c r="E95" s="142">
        <v>7.7470164758177515E-2</v>
      </c>
      <c r="F95" s="142">
        <v>3.8633618398801757E-2</v>
      </c>
      <c r="G95" s="142">
        <v>1.6997632507126638E-2</v>
      </c>
      <c r="H95" s="142">
        <v>6.2617770691404551E-3</v>
      </c>
      <c r="I95" s="142">
        <v>2.1838913852249117E-3</v>
      </c>
      <c r="J95" s="142">
        <v>8.4070155094941295E-4</v>
      </c>
      <c r="K95" s="142">
        <v>3.7686621249456443E-4</v>
      </c>
      <c r="L95" s="142">
        <v>1.2562207083152149E-4</v>
      </c>
      <c r="M95" s="142">
        <v>3.8652944871237379E-5</v>
      </c>
      <c r="N95" s="142">
        <v>4.8316181089046722E-5</v>
      </c>
      <c r="O95" s="143">
        <v>9.6632362178093447E-6</v>
      </c>
      <c r="P95" s="144">
        <v>2.8989708653428032E-5</v>
      </c>
      <c r="Q95" s="43"/>
      <c r="R95" s="43"/>
      <c r="S95" s="43"/>
      <c r="T95" s="15"/>
      <c r="U95" s="15"/>
    </row>
    <row r="96" spans="1:31" ht="12.75" customHeight="1" x14ac:dyDescent="0.2">
      <c r="A96" s="114" t="s">
        <v>6</v>
      </c>
      <c r="B96" s="145">
        <v>0.44383809523809525</v>
      </c>
      <c r="C96" s="146">
        <v>0.21806666666666666</v>
      </c>
      <c r="D96" s="146">
        <v>0.14488571428571428</v>
      </c>
      <c r="E96" s="146">
        <v>9.6857142857142864E-2</v>
      </c>
      <c r="F96" s="146">
        <v>5.2847619047619046E-2</v>
      </c>
      <c r="G96" s="146">
        <v>2.4657142857142857E-2</v>
      </c>
      <c r="H96" s="146">
        <v>1.0800000000000001E-2</v>
      </c>
      <c r="I96" s="146">
        <v>4.4666666666666665E-3</v>
      </c>
      <c r="J96" s="146">
        <v>1.8666666666666666E-3</v>
      </c>
      <c r="K96" s="146">
        <v>9.4285714285714285E-4</v>
      </c>
      <c r="L96" s="146">
        <v>3.5238095238095238E-4</v>
      </c>
      <c r="M96" s="146">
        <v>1.8095238095238095E-4</v>
      </c>
      <c r="N96" s="146">
        <v>8.5714285714285713E-5</v>
      </c>
      <c r="O96" s="147">
        <v>9.5238095238095241E-5</v>
      </c>
      <c r="P96" s="144">
        <v>5.7142857142857142E-5</v>
      </c>
      <c r="Q96" s="43"/>
      <c r="R96" s="43"/>
      <c r="S96" s="43"/>
      <c r="T96" s="43"/>
      <c r="U96" s="43"/>
    </row>
    <row r="97" spans="1:22" ht="12.75" customHeight="1" x14ac:dyDescent="0.2">
      <c r="A97" s="114" t="s">
        <v>7</v>
      </c>
      <c r="B97" s="145">
        <v>0.46523592532706159</v>
      </c>
      <c r="C97" s="146">
        <v>0.22235594590621785</v>
      </c>
      <c r="D97" s="146">
        <v>0.14398978391885933</v>
      </c>
      <c r="E97" s="146">
        <v>8.8986476554461263E-2</v>
      </c>
      <c r="F97" s="146">
        <v>4.6073423489636924E-2</v>
      </c>
      <c r="G97" s="146">
        <v>2.0092238718212554E-2</v>
      </c>
      <c r="H97" s="146">
        <v>8.2132882551815382E-3</v>
      </c>
      <c r="I97" s="146">
        <v>3.197118918124357E-3</v>
      </c>
      <c r="J97" s="146">
        <v>9.7383507276201672E-4</v>
      </c>
      <c r="K97" s="146">
        <v>5.2366602969278263E-4</v>
      </c>
      <c r="L97" s="146">
        <v>2.2967808319858887E-4</v>
      </c>
      <c r="M97" s="146">
        <v>8.2684109951491986E-5</v>
      </c>
      <c r="N97" s="146">
        <v>1.8374246655887108E-5</v>
      </c>
      <c r="O97" s="147">
        <v>1.8374246655887108E-5</v>
      </c>
      <c r="P97" s="144">
        <v>9.1871233279435542E-6</v>
      </c>
      <c r="Q97" s="43"/>
      <c r="R97" s="43"/>
      <c r="S97" s="43"/>
      <c r="T97" s="15"/>
      <c r="U97" s="15"/>
    </row>
    <row r="98" spans="1:22" ht="12.75" customHeight="1" x14ac:dyDescent="0.2">
      <c r="A98" s="114" t="s">
        <v>8</v>
      </c>
      <c r="B98" s="148">
        <v>0.46724630776560305</v>
      </c>
      <c r="C98" s="146">
        <v>0.22</v>
      </c>
      <c r="D98" s="146">
        <v>0.14099999999999999</v>
      </c>
      <c r="E98" s="146">
        <v>0.09</v>
      </c>
      <c r="F98" s="146">
        <v>4.8000000000000001E-2</v>
      </c>
      <c r="G98" s="146">
        <v>2.1000000000000001E-2</v>
      </c>
      <c r="H98" s="146">
        <v>8.0000000000000002E-3</v>
      </c>
      <c r="I98" s="146">
        <v>3.0000000000000001E-3</v>
      </c>
      <c r="J98" s="146">
        <v>1E-3</v>
      </c>
      <c r="K98" s="146">
        <v>2.2967808319858887E-4</v>
      </c>
      <c r="L98" s="146">
        <v>2.2967808319858887E-4</v>
      </c>
      <c r="M98" s="146">
        <v>8.2684109951491986E-5</v>
      </c>
      <c r="N98" s="146">
        <v>1.8374246655887108E-5</v>
      </c>
      <c r="O98" s="147">
        <v>1.8374246655887108E-5</v>
      </c>
      <c r="P98" s="144">
        <v>9.1871233279435542E-6</v>
      </c>
      <c r="Q98" s="15"/>
      <c r="R98" s="15"/>
      <c r="S98" s="15"/>
      <c r="T98" s="15"/>
      <c r="U98" s="15"/>
    </row>
    <row r="99" spans="1:22" ht="12.75" customHeight="1" x14ac:dyDescent="0.2">
      <c r="A99" s="114" t="s">
        <v>9</v>
      </c>
      <c r="B99" s="148">
        <v>0.47039999999999998</v>
      </c>
      <c r="C99" s="146">
        <v>0.21249999999999999</v>
      </c>
      <c r="D99" s="146">
        <v>0.13739999999999999</v>
      </c>
      <c r="E99" s="146">
        <v>8.9599999999999999E-2</v>
      </c>
      <c r="F99" s="146">
        <v>5.0439959187744E-2</v>
      </c>
      <c r="G99" s="146">
        <v>2.3190874011338399E-2</v>
      </c>
      <c r="H99" s="146">
        <v>9.4742737029450807E-3</v>
      </c>
      <c r="I99" s="146">
        <v>4.4027525258336902E-3</v>
      </c>
      <c r="J99" s="146">
        <v>1.6110101033347899E-3</v>
      </c>
      <c r="K99" s="146">
        <v>7.51804714889569E-4</v>
      </c>
      <c r="L99" s="146">
        <v>2.2967808319858887E-4</v>
      </c>
      <c r="M99" s="146">
        <v>8.2684109951491986E-5</v>
      </c>
      <c r="N99" s="146">
        <v>1.8374246655887108E-5</v>
      </c>
      <c r="O99" s="147">
        <v>1.8374246655887108E-5</v>
      </c>
      <c r="P99" s="144">
        <v>9.1871233279435542E-6</v>
      </c>
      <c r="Q99" s="15"/>
      <c r="R99" s="15"/>
      <c r="S99" s="15"/>
    </row>
    <row r="100" spans="1:22" ht="12.75" customHeight="1" x14ac:dyDescent="0.2">
      <c r="A100" s="114" t="s">
        <v>10</v>
      </c>
      <c r="B100" s="148">
        <v>0.47426965512455765</v>
      </c>
      <c r="C100" s="146">
        <v>0.21296925959336618</v>
      </c>
      <c r="D100" s="146">
        <v>0.1323225313996253</v>
      </c>
      <c r="E100" s="146">
        <v>8.6857261813892167E-2</v>
      </c>
      <c r="F100" s="146">
        <v>5.0197765595725488E-2</v>
      </c>
      <c r="G100" s="146">
        <v>2.4051072097703144E-2</v>
      </c>
      <c r="H100" s="146">
        <v>1.0603011588369994E-2</v>
      </c>
      <c r="I100" s="146">
        <v>4.5243216987023802E-3</v>
      </c>
      <c r="J100" s="146">
        <v>2.1650128374158628E-3</v>
      </c>
      <c r="K100" s="146">
        <v>1.0547498438692666E-3</v>
      </c>
      <c r="L100" s="146">
        <v>4.5798348483797101E-4</v>
      </c>
      <c r="M100" s="146">
        <v>2.4287002983831797E-4</v>
      </c>
      <c r="N100" s="146">
        <v>1.1796544306432587E-4</v>
      </c>
      <c r="O100" s="147">
        <v>7.6330580806328497E-5</v>
      </c>
      <c r="P100" s="144">
        <v>7.6330580806328497E-5</v>
      </c>
      <c r="Q100" s="15"/>
      <c r="R100" s="15"/>
      <c r="S100" s="15"/>
    </row>
    <row r="101" spans="1:22" ht="12.75" customHeight="1" x14ac:dyDescent="0.2">
      <c r="A101" s="114" t="s">
        <v>11</v>
      </c>
      <c r="B101" s="148">
        <v>0.48010427604185524</v>
      </c>
      <c r="C101" s="146">
        <v>0.20764690973605127</v>
      </c>
      <c r="D101" s="146">
        <v>0.12932401607588978</v>
      </c>
      <c r="E101" s="146">
        <v>8.6187045150077857E-2</v>
      </c>
      <c r="F101" s="146">
        <v>5.0943191281364285E-2</v>
      </c>
      <c r="G101" s="146">
        <v>2.5453492161193383E-2</v>
      </c>
      <c r="H101" s="146">
        <v>1.1057605271733226E-2</v>
      </c>
      <c r="I101" s="146">
        <v>5.0617328650566637E-3</v>
      </c>
      <c r="J101" s="146">
        <v>2.1724175386509288E-3</v>
      </c>
      <c r="K101" s="146">
        <v>9.5586371700640872E-4</v>
      </c>
      <c r="L101" s="146">
        <v>4.4896629132119191E-4</v>
      </c>
      <c r="M101" s="146">
        <v>3.2586263079763928E-4</v>
      </c>
      <c r="N101" s="146">
        <v>8.6896701546037154E-5</v>
      </c>
      <c r="O101" s="147">
        <v>1.0862087693254644E-4</v>
      </c>
      <c r="P101" s="144">
        <v>7.6330580806328497E-5</v>
      </c>
      <c r="Q101" s="15"/>
      <c r="R101" s="15"/>
      <c r="S101" s="15"/>
    </row>
    <row r="102" spans="1:22" ht="12.75" customHeight="1" x14ac:dyDescent="0.2">
      <c r="A102" s="114" t="s">
        <v>12</v>
      </c>
      <c r="B102" s="148">
        <v>0.48814381373423887</v>
      </c>
      <c r="C102" s="146">
        <v>0.20140870974993358</v>
      </c>
      <c r="D102" s="146">
        <v>0.12669532223894933</v>
      </c>
      <c r="E102" s="146">
        <v>8.4072996777951103E-2</v>
      </c>
      <c r="F102" s="146">
        <v>4.9625002554478506E-2</v>
      </c>
      <c r="G102" s="146">
        <v>2.6321346584832529E-2</v>
      </c>
      <c r="H102" s="146">
        <v>1.2186565486611128E-2</v>
      </c>
      <c r="I102" s="146">
        <v>5.940014032601958E-3</v>
      </c>
      <c r="J102" s="146">
        <v>2.7111531937793337E-3</v>
      </c>
      <c r="K102" s="146">
        <v>1.2874571699102867E-3</v>
      </c>
      <c r="L102" s="146">
        <v>7.9018535296081086E-4</v>
      </c>
      <c r="M102" s="146">
        <v>3.4059713489690126E-4</v>
      </c>
      <c r="N102" s="146">
        <v>2.2479410903195483E-4</v>
      </c>
      <c r="O102" s="147">
        <v>6.8119426979380241E-5</v>
      </c>
      <c r="P102" s="144">
        <v>6.8119426979380241E-5</v>
      </c>
      <c r="Q102" s="15"/>
      <c r="R102" s="15"/>
      <c r="S102" s="15"/>
    </row>
    <row r="103" spans="1:22" ht="12.75" customHeight="1" x14ac:dyDescent="0.2">
      <c r="A103" s="114" t="s">
        <v>13</v>
      </c>
      <c r="B103" s="148">
        <v>0.50402645373312693</v>
      </c>
      <c r="C103" s="146">
        <v>0.19935359461147775</v>
      </c>
      <c r="D103" s="146">
        <v>0.1210176810885684</v>
      </c>
      <c r="E103" s="146">
        <v>7.8363073413183409E-2</v>
      </c>
      <c r="F103" s="146">
        <v>4.6891550558135743E-2</v>
      </c>
      <c r="G103" s="146">
        <v>2.4294521850131728E-2</v>
      </c>
      <c r="H103" s="146">
        <v>1.2520709416333957E-2</v>
      </c>
      <c r="I103" s="146">
        <v>6.18566500991336E-3</v>
      </c>
      <c r="J103" s="146">
        <v>3.2795567505907275E-3</v>
      </c>
      <c r="K103" s="146">
        <v>1.6771232244221735E-3</v>
      </c>
      <c r="L103" s="146">
        <v>9.8454602243406935E-4</v>
      </c>
      <c r="M103" s="146">
        <v>5.5677775061788756E-4</v>
      </c>
      <c r="N103" s="146">
        <v>3.4628860099405199E-4</v>
      </c>
      <c r="O103" s="147">
        <v>1.7653928678128139E-4</v>
      </c>
      <c r="P103" s="149">
        <v>3.2591868328851953E-4</v>
      </c>
      <c r="Q103" s="15"/>
      <c r="R103" s="15"/>
      <c r="S103" s="15"/>
    </row>
    <row r="104" spans="1:22" ht="12.75" customHeight="1" x14ac:dyDescent="0.2">
      <c r="A104" s="114" t="s">
        <v>14</v>
      </c>
      <c r="B104" s="150">
        <v>0.49714909289319331</v>
      </c>
      <c r="C104" s="150">
        <v>0.19858818715045695</v>
      </c>
      <c r="D104" s="150">
        <v>0.12241849679443459</v>
      </c>
      <c r="E104" s="146">
        <v>7.9191106261083069E-2</v>
      </c>
      <c r="F104" s="146">
        <v>4.7565134360933022E-2</v>
      </c>
      <c r="G104" s="146">
        <v>2.6156049652162051E-2</v>
      </c>
      <c r="H104" s="146">
        <v>1.2945027963442914E-2</v>
      </c>
      <c r="I104" s="146">
        <v>7.4478243077342795E-3</v>
      </c>
      <c r="J104" s="146">
        <v>3.7239121538671397E-3</v>
      </c>
      <c r="K104" s="146">
        <v>2.1688719137907516E-3</v>
      </c>
      <c r="L104" s="146">
        <v>1.0435138453144183E-3</v>
      </c>
      <c r="M104" s="146">
        <v>6.4793343336516163E-4</v>
      </c>
      <c r="N104" s="150">
        <v>3.0009548492702221E-4</v>
      </c>
      <c r="O104" s="151">
        <v>1.7050879825398991E-4</v>
      </c>
      <c r="P104" s="149">
        <v>4.8424498704133131E-4</v>
      </c>
    </row>
    <row r="105" spans="1:22" ht="12.75" customHeight="1" x14ac:dyDescent="0.2">
      <c r="A105" s="114" t="s">
        <v>15</v>
      </c>
      <c r="B105" s="150">
        <v>0.49440858501341406</v>
      </c>
      <c r="C105" s="150">
        <v>0.20108507982043722</v>
      </c>
      <c r="D105" s="150">
        <v>0.12645761946503042</v>
      </c>
      <c r="E105" s="146">
        <v>7.9056764151193989E-2</v>
      </c>
      <c r="F105" s="146">
        <v>4.6398119372061522E-2</v>
      </c>
      <c r="G105" s="146">
        <v>2.5181289345764604E-2</v>
      </c>
      <c r="H105" s="146">
        <v>1.3002364066193853E-2</v>
      </c>
      <c r="I105" s="146">
        <v>6.7070417297527031E-3</v>
      </c>
      <c r="J105" s="146">
        <v>3.3468802295003584E-3</v>
      </c>
      <c r="K105" s="146">
        <v>1.8792998114059553E-3</v>
      </c>
      <c r="L105" s="146">
        <v>9.7617340027093792E-4</v>
      </c>
      <c r="M105" s="146">
        <v>5.976571838393497E-4</v>
      </c>
      <c r="N105" s="150">
        <v>2.6562541503971101E-4</v>
      </c>
      <c r="O105" s="151">
        <v>1.9921906127978324E-4</v>
      </c>
      <c r="P105" s="149">
        <v>4.3828193481552317E-4</v>
      </c>
    </row>
    <row r="106" spans="1:22" ht="12.75" customHeight="1" x14ac:dyDescent="0.2">
      <c r="A106" s="114" t="s">
        <v>16</v>
      </c>
      <c r="B106" s="150">
        <f t="shared" ref="B106:P106" si="51">+B79/$R79</f>
        <v>0.49024483166569749</v>
      </c>
      <c r="C106" s="150">
        <f t="shared" si="51"/>
        <v>0.20428037670523283</v>
      </c>
      <c r="D106" s="150">
        <f t="shared" si="51"/>
        <v>0.12602514487377434</v>
      </c>
      <c r="E106" s="146">
        <f t="shared" si="51"/>
        <v>8.0594600736567004E-2</v>
      </c>
      <c r="F106" s="146">
        <f t="shared" si="51"/>
        <v>4.6379659521565642E-2</v>
      </c>
      <c r="G106" s="146">
        <f t="shared" si="51"/>
        <v>2.49309886172993E-2</v>
      </c>
      <c r="H106" s="146">
        <f t="shared" si="51"/>
        <v>1.3394557959535602E-2</v>
      </c>
      <c r="I106" s="146">
        <f t="shared" si="51"/>
        <v>6.5234972896740257E-3</v>
      </c>
      <c r="J106" s="146">
        <f t="shared" si="51"/>
        <v>3.4956855353478642E-3</v>
      </c>
      <c r="K106" s="146">
        <f t="shared" si="51"/>
        <v>1.6241904112610536E-3</v>
      </c>
      <c r="L106" s="146">
        <f t="shared" si="51"/>
        <v>9.8253494014557551E-4</v>
      </c>
      <c r="M106" s="146">
        <f t="shared" si="51"/>
        <v>7.887015165794416E-4</v>
      </c>
      <c r="N106" s="150">
        <f t="shared" si="51"/>
        <v>2.5398862398321001E-4</v>
      </c>
      <c r="O106" s="151">
        <f t="shared" si="51"/>
        <v>1.9383342356613396E-4</v>
      </c>
      <c r="P106" s="149">
        <f t="shared" si="51"/>
        <v>2.874081797704745E-4</v>
      </c>
    </row>
    <row r="107" spans="1:22" ht="12.75" customHeight="1" x14ac:dyDescent="0.2">
      <c r="A107" s="114" t="s">
        <v>17</v>
      </c>
      <c r="B107" s="150">
        <f t="shared" ref="B107:P107" si="52">+B80/$R80</f>
        <v>0.48207778581252569</v>
      </c>
      <c r="C107" s="150">
        <f t="shared" si="52"/>
        <v>0.21248599827016604</v>
      </c>
      <c r="D107" s="150">
        <f t="shared" si="52"/>
        <v>0.13043940618486538</v>
      </c>
      <c r="E107" s="146">
        <f t="shared" si="52"/>
        <v>8.0699590227856E-2</v>
      </c>
      <c r="F107" s="146">
        <f t="shared" si="52"/>
        <v>4.6074553008067835E-2</v>
      </c>
      <c r="G107" s="146">
        <f t="shared" si="52"/>
        <v>2.3756859075247778E-2</v>
      </c>
      <c r="H107" s="146">
        <f t="shared" si="52"/>
        <v>1.2023763948558709E-2</v>
      </c>
      <c r="I107" s="146">
        <f t="shared" si="52"/>
        <v>5.6006919335857188E-3</v>
      </c>
      <c r="J107" s="146">
        <f t="shared" si="52"/>
        <v>3.1406411728841436E-3</v>
      </c>
      <c r="K107" s="146">
        <f t="shared" si="52"/>
        <v>1.6022232620131298E-3</v>
      </c>
      <c r="L107" s="146">
        <f t="shared" si="52"/>
        <v>9.145433663703263E-4</v>
      </c>
      <c r="M107" s="146">
        <f t="shared" si="52"/>
        <v>4.9626384221645612E-4</v>
      </c>
      <c r="N107" s="150">
        <f t="shared" si="52"/>
        <v>2.9066882186963859E-4</v>
      </c>
      <c r="O107" s="151">
        <f t="shared" si="52"/>
        <v>1.4887915266493683E-4</v>
      </c>
      <c r="P107" s="149">
        <f t="shared" si="52"/>
        <v>2.4813192110822806E-4</v>
      </c>
    </row>
    <row r="108" spans="1:22" ht="12.75" customHeight="1" x14ac:dyDescent="0.2">
      <c r="A108" s="114" t="s">
        <v>35</v>
      </c>
      <c r="B108" s="150">
        <f t="shared" ref="B108:P108" si="53">+B81/$R81</f>
        <v>0.48490581496681739</v>
      </c>
      <c r="C108" s="150">
        <f t="shared" si="53"/>
        <v>0.21352331721995874</v>
      </c>
      <c r="D108" s="150">
        <f t="shared" si="53"/>
        <v>0.13251450576133833</v>
      </c>
      <c r="E108" s="146">
        <f t="shared" si="53"/>
        <v>7.9526579619684637E-2</v>
      </c>
      <c r="F108" s="146">
        <f t="shared" si="53"/>
        <v>4.439247115606635E-2</v>
      </c>
      <c r="G108" s="146">
        <f t="shared" si="53"/>
        <v>2.2680381656077522E-2</v>
      </c>
      <c r="H108" s="146">
        <f t="shared" si="53"/>
        <v>1.0688455722979063E-2</v>
      </c>
      <c r="I108" s="146">
        <f t="shared" si="53"/>
        <v>5.5490588945082938E-3</v>
      </c>
      <c r="J108" s="146">
        <f t="shared" si="53"/>
        <v>2.726114839449712E-3</v>
      </c>
      <c r="K108" s="146">
        <f t="shared" si="53"/>
        <v>1.4449898329323611E-3</v>
      </c>
      <c r="L108" s="146">
        <f t="shared" si="53"/>
        <v>7.5973692246959193E-4</v>
      </c>
      <c r="M108" s="146">
        <f t="shared" si="53"/>
        <v>3.9476526363616047E-4</v>
      </c>
      <c r="N108" s="150">
        <f t="shared" si="53"/>
        <v>2.0110683241842138E-4</v>
      </c>
      <c r="O108" s="151">
        <f t="shared" si="53"/>
        <v>1.7876162881637456E-4</v>
      </c>
      <c r="P108" s="149">
        <f t="shared" si="53"/>
        <v>5.1393968284707688E-4</v>
      </c>
    </row>
    <row r="109" spans="1:22" x14ac:dyDescent="0.2">
      <c r="A109" s="114" t="s">
        <v>543</v>
      </c>
      <c r="B109" s="150">
        <f t="shared" ref="B109:P109" si="54">+B82/$R82</f>
        <v>0.49249759775297508</v>
      </c>
      <c r="C109" s="150">
        <f t="shared" si="54"/>
        <v>0.21491282101822423</v>
      </c>
      <c r="D109" s="150">
        <f t="shared" si="54"/>
        <v>0.13024695920697105</v>
      </c>
      <c r="E109" s="146">
        <f t="shared" si="54"/>
        <v>7.7192204400423778E-2</v>
      </c>
      <c r="F109" s="146">
        <f t="shared" si="54"/>
        <v>4.0793028966582073E-2</v>
      </c>
      <c r="G109" s="146">
        <f t="shared" si="54"/>
        <v>2.1969267663701841E-2</v>
      </c>
      <c r="H109" s="146">
        <f t="shared" si="54"/>
        <v>1.0208523254572482E-2</v>
      </c>
      <c r="I109" s="146">
        <f t="shared" si="54"/>
        <v>5.6339878943175567E-3</v>
      </c>
      <c r="J109" s="146">
        <f t="shared" si="54"/>
        <v>2.8826964298913444E-3</v>
      </c>
      <c r="K109" s="146">
        <f t="shared" si="54"/>
        <v>1.6097108269478733E-3</v>
      </c>
      <c r="L109" s="146">
        <f t="shared" si="54"/>
        <v>9.5268599962221073E-4</v>
      </c>
      <c r="M109" s="146">
        <f t="shared" si="54"/>
        <v>4.1885332742010991E-4</v>
      </c>
      <c r="N109" s="150">
        <f t="shared" si="54"/>
        <v>2.5459712058869426E-4</v>
      </c>
      <c r="O109" s="151">
        <f t="shared" si="54"/>
        <v>1.3140496546513251E-4</v>
      </c>
      <c r="P109" s="149">
        <f t="shared" si="54"/>
        <v>2.9566117229654814E-4</v>
      </c>
    </row>
    <row r="110" spans="1:22" x14ac:dyDescent="0.2">
      <c r="A110" s="114" t="s">
        <v>545</v>
      </c>
      <c r="B110" s="150">
        <f t="shared" ref="B110:P110" si="55">+B83/$R83</f>
        <v>0.48983579885580891</v>
      </c>
      <c r="C110" s="150">
        <f t="shared" si="55"/>
        <v>0.21390360146074469</v>
      </c>
      <c r="D110" s="150">
        <f t="shared" si="55"/>
        <v>0.13136091535285119</v>
      </c>
      <c r="E110" s="146">
        <f t="shared" si="55"/>
        <v>7.7246160239802644E-2</v>
      </c>
      <c r="F110" s="146">
        <f t="shared" si="55"/>
        <v>4.2451787466951975E-2</v>
      </c>
      <c r="G110" s="146">
        <f t="shared" si="55"/>
        <v>2.1301053115577444E-2</v>
      </c>
      <c r="H110" s="146">
        <f t="shared" si="55"/>
        <v>1.1556860283129813E-2</v>
      </c>
      <c r="I110" s="146">
        <f t="shared" si="55"/>
        <v>5.7297976002051408E-3</v>
      </c>
      <c r="J110" s="146">
        <f t="shared" si="55"/>
        <v>2.6615263544162767E-3</v>
      </c>
      <c r="K110" s="146">
        <f t="shared" si="55"/>
        <v>1.6888755272209597E-3</v>
      </c>
      <c r="L110" s="146">
        <f t="shared" si="55"/>
        <v>7.8696294200348389E-4</v>
      </c>
      <c r="M110" s="146">
        <f t="shared" si="55"/>
        <v>5.1285225433934901E-4</v>
      </c>
      <c r="N110" s="150">
        <f t="shared" si="55"/>
        <v>2.9179524815859515E-4</v>
      </c>
      <c r="O110" s="151">
        <f t="shared" si="55"/>
        <v>1.3263420370845233E-4</v>
      </c>
      <c r="P110" s="149">
        <f t="shared" si="55"/>
        <v>5.3937909508103949E-4</v>
      </c>
      <c r="V110" s="12"/>
    </row>
    <row r="111" spans="1:22" x14ac:dyDescent="0.2">
      <c r="A111" s="114" t="str">
        <f>S3</f>
        <v>2016/17</v>
      </c>
      <c r="B111" s="150">
        <f t="shared" ref="B111:P111" si="56">+B84/$R84</f>
        <v>0.48677413392223057</v>
      </c>
      <c r="C111" s="150">
        <f t="shared" si="56"/>
        <v>0.21273263223433958</v>
      </c>
      <c r="D111" s="150">
        <f t="shared" si="56"/>
        <v>0.13018649492659864</v>
      </c>
      <c r="E111" s="146">
        <f t="shared" si="56"/>
        <v>7.8693659950773903E-2</v>
      </c>
      <c r="F111" s="146">
        <f t="shared" si="56"/>
        <v>4.3583582220233286E-2</v>
      </c>
      <c r="G111" s="146">
        <f t="shared" si="56"/>
        <v>2.272572501483593E-2</v>
      </c>
      <c r="H111" s="146">
        <f t="shared" si="56"/>
        <v>1.1888200328822563E-2</v>
      </c>
      <c r="I111" s="146">
        <f t="shared" si="56"/>
        <v>6.1094842933719874E-3</v>
      </c>
      <c r="J111" s="146">
        <f t="shared" si="56"/>
        <v>3.2784971446916558E-3</v>
      </c>
      <c r="K111" s="146">
        <f t="shared" si="56"/>
        <v>1.8970532439610472E-3</v>
      </c>
      <c r="L111" s="146">
        <f t="shared" si="56"/>
        <v>8.6583455750017027E-4</v>
      </c>
      <c r="M111" s="146">
        <f t="shared" si="56"/>
        <v>4.8642390870796081E-4</v>
      </c>
      <c r="N111" s="150">
        <f t="shared" si="56"/>
        <v>1.848410853090251E-4</v>
      </c>
      <c r="O111" s="151">
        <f t="shared" si="56"/>
        <v>1.9456956348318433E-4</v>
      </c>
      <c r="P111" s="149">
        <f t="shared" si="56"/>
        <v>3.9886760514052787E-4</v>
      </c>
      <c r="V111" s="12"/>
    </row>
    <row r="112" spans="1:22" x14ac:dyDescent="0.2">
      <c r="A112" s="114" t="s">
        <v>563</v>
      </c>
      <c r="B112" s="150">
        <f t="shared" ref="B112:P112" si="57">+B85/$R85</f>
        <v>0.48513234963978857</v>
      </c>
      <c r="C112" s="150">
        <f t="shared" si="57"/>
        <v>0.21702483724157637</v>
      </c>
      <c r="D112" s="150">
        <f t="shared" si="57"/>
        <v>0.13123737219126921</v>
      </c>
      <c r="E112" s="146">
        <f t="shared" si="57"/>
        <v>7.6368905487867095E-2</v>
      </c>
      <c r="F112" s="146">
        <f t="shared" si="57"/>
        <v>4.1725341333496604E-2</v>
      </c>
      <c r="G112" s="146">
        <f t="shared" si="57"/>
        <v>2.3143329455703177E-2</v>
      </c>
      <c r="H112" s="146">
        <f t="shared" si="57"/>
        <v>1.1561460437968121E-2</v>
      </c>
      <c r="I112" s="146">
        <f t="shared" si="57"/>
        <v>6.0205310312455356E-3</v>
      </c>
      <c r="J112" s="146">
        <f t="shared" si="57"/>
        <v>3.1735341537582401E-3</v>
      </c>
      <c r="K112" s="146">
        <f t="shared" si="57"/>
        <v>1.9388150778587318E-3</v>
      </c>
      <c r="L112" s="146">
        <f t="shared" si="57"/>
        <v>1.1632890467152392E-3</v>
      </c>
      <c r="M112" s="146">
        <f t="shared" si="57"/>
        <v>5.7144023347415255E-4</v>
      </c>
      <c r="N112" s="150">
        <f t="shared" si="57"/>
        <v>3.5715014592134535E-4</v>
      </c>
      <c r="O112" s="151">
        <f t="shared" si="57"/>
        <v>2.4490295720320821E-4</v>
      </c>
      <c r="P112" s="149">
        <f t="shared" si="57"/>
        <v>3.3674156615441132E-4</v>
      </c>
      <c r="V112" s="12"/>
    </row>
    <row r="113" spans="1:27" x14ac:dyDescent="0.2">
      <c r="A113" s="114" t="s">
        <v>597</v>
      </c>
      <c r="B113" s="150">
        <f>+B86/$R86</f>
        <v>0.48945205335463593</v>
      </c>
      <c r="C113" s="150">
        <f t="shared" ref="C113:P113" si="58">+C86/$R86</f>
        <v>0.21954654866140408</v>
      </c>
      <c r="D113" s="150">
        <f t="shared" si="58"/>
        <v>0.12895088136056423</v>
      </c>
      <c r="E113" s="146">
        <f t="shared" si="58"/>
        <v>7.5238866056318784E-2</v>
      </c>
      <c r="F113" s="146">
        <f t="shared" si="58"/>
        <v>4.2706833303551718E-2</v>
      </c>
      <c r="G113" s="146">
        <f t="shared" si="58"/>
        <v>2.1978830528606115E-2</v>
      </c>
      <c r="H113" s="146">
        <f t="shared" si="58"/>
        <v>9.9645773989089411E-3</v>
      </c>
      <c r="I113" s="146">
        <f t="shared" si="58"/>
        <v>5.6234693126754045E-3</v>
      </c>
      <c r="J113" s="146">
        <f t="shared" si="58"/>
        <v>2.995679914228954E-3</v>
      </c>
      <c r="K113" s="146">
        <f t="shared" si="58"/>
        <v>1.440028590348655E-3</v>
      </c>
      <c r="L113" s="146">
        <f t="shared" si="58"/>
        <v>8.7242608028422169E-4</v>
      </c>
      <c r="M113" s="146">
        <f t="shared" si="58"/>
        <v>4.8351324931414694E-4</v>
      </c>
      <c r="N113" s="150">
        <f t="shared" si="58"/>
        <v>3.573793581887173E-4</v>
      </c>
      <c r="O113" s="151">
        <f t="shared" si="58"/>
        <v>1.4715620631300125E-4</v>
      </c>
      <c r="P113" s="149">
        <f t="shared" si="58"/>
        <v>2.4175662465707347E-4</v>
      </c>
      <c r="V113" s="12"/>
    </row>
    <row r="114" spans="1:27" x14ac:dyDescent="0.2">
      <c r="A114" s="114" t="s">
        <v>601</v>
      </c>
      <c r="B114" s="150">
        <f t="shared" ref="B114:P114" si="59">+B87/$R87</f>
        <v>0.48365893179247305</v>
      </c>
      <c r="C114" s="150">
        <f t="shared" si="59"/>
        <v>0.22026557420485698</v>
      </c>
      <c r="D114" s="150">
        <f t="shared" si="59"/>
        <v>0.13342912755918351</v>
      </c>
      <c r="E114" s="146">
        <f t="shared" si="59"/>
        <v>7.5789538047632152E-2</v>
      </c>
      <c r="F114" s="146">
        <f t="shared" si="59"/>
        <v>4.1680679119916027E-2</v>
      </c>
      <c r="G114" s="146">
        <f t="shared" si="59"/>
        <v>2.176770919318842E-2</v>
      </c>
      <c r="H114" s="146">
        <f t="shared" si="59"/>
        <v>1.1220153474578862E-2</v>
      </c>
      <c r="I114" s="146">
        <f t="shared" si="59"/>
        <v>5.5540269242919885E-3</v>
      </c>
      <c r="J114" s="146">
        <f t="shared" si="59"/>
        <v>2.8432541502338804E-3</v>
      </c>
      <c r="K114" s="146">
        <f t="shared" si="59"/>
        <v>1.5286312635666025E-3</v>
      </c>
      <c r="L114" s="146">
        <f t="shared" si="59"/>
        <v>9.4775138341129353E-4</v>
      </c>
      <c r="M114" s="146">
        <f t="shared" si="59"/>
        <v>5.5030725488397687E-4</v>
      </c>
      <c r="N114" s="150">
        <f t="shared" si="59"/>
        <v>3.3629887798465255E-4</v>
      </c>
      <c r="O114" s="151">
        <f t="shared" si="59"/>
        <v>1.6305400144710425E-4</v>
      </c>
      <c r="P114" s="149">
        <f t="shared" si="59"/>
        <v>2.6496275235154444E-4</v>
      </c>
      <c r="V114" s="12"/>
    </row>
    <row r="115" spans="1:27" ht="13.5" thickBot="1" x14ac:dyDescent="0.25">
      <c r="A115" s="742" t="s">
        <v>605</v>
      </c>
      <c r="B115" s="754">
        <f t="shared" ref="B115:P115" si="60">+B88/$R88</f>
        <v>0.48809523809523808</v>
      </c>
      <c r="C115" s="152">
        <f t="shared" si="60"/>
        <v>0.22238742565845371</v>
      </c>
      <c r="D115" s="152">
        <f t="shared" si="60"/>
        <v>0.13046688513978233</v>
      </c>
      <c r="E115" s="153">
        <f t="shared" si="60"/>
        <v>7.5433911882510016E-2</v>
      </c>
      <c r="F115" s="153">
        <f t="shared" si="60"/>
        <v>3.9608366711170448E-2</v>
      </c>
      <c r="G115" s="153">
        <f t="shared" si="60"/>
        <v>2.1230327305093659E-2</v>
      </c>
      <c r="H115" s="153">
        <f t="shared" si="60"/>
        <v>1.0832625318606627E-2</v>
      </c>
      <c r="I115" s="153">
        <f t="shared" si="60"/>
        <v>5.7753772707043738E-3</v>
      </c>
      <c r="J115" s="153">
        <f t="shared" si="60"/>
        <v>2.8522878990168712E-3</v>
      </c>
      <c r="K115" s="153">
        <f t="shared" si="60"/>
        <v>1.3452279807419994E-3</v>
      </c>
      <c r="L115" s="153">
        <f t="shared" si="60"/>
        <v>7.6870170328114252E-4</v>
      </c>
      <c r="M115" s="153">
        <f t="shared" si="60"/>
        <v>3.8435085164057126E-4</v>
      </c>
      <c r="N115" s="152">
        <f t="shared" si="60"/>
        <v>3.5400736335315777E-4</v>
      </c>
      <c r="O115" s="154">
        <f t="shared" si="60"/>
        <v>1.2137395314965408E-4</v>
      </c>
      <c r="P115" s="155">
        <f t="shared" si="60"/>
        <v>3.4389286725735322E-4</v>
      </c>
      <c r="V115" s="12"/>
    </row>
    <row r="116" spans="1:27" ht="13.5" thickTop="1" x14ac:dyDescent="0.2">
      <c r="V116" s="12"/>
      <c r="W116" s="12"/>
      <c r="X116" s="12"/>
      <c r="Y116" s="12"/>
      <c r="Z116" s="12"/>
      <c r="AA116" s="12"/>
    </row>
    <row r="117" spans="1:27" x14ac:dyDescent="0.2">
      <c r="E117" s="156"/>
    </row>
    <row r="118" spans="1:27" x14ac:dyDescent="0.2">
      <c r="E118" s="156"/>
    </row>
    <row r="119" spans="1:27" x14ac:dyDescent="0.2">
      <c r="E119" s="156"/>
    </row>
    <row r="120" spans="1:27" x14ac:dyDescent="0.2">
      <c r="E120" s="156"/>
    </row>
    <row r="121" spans="1:27" x14ac:dyDescent="0.2">
      <c r="E121" s="156"/>
    </row>
    <row r="122" spans="1:27" x14ac:dyDescent="0.2">
      <c r="E122" s="156"/>
    </row>
    <row r="123" spans="1:27" x14ac:dyDescent="0.2">
      <c r="E123" s="156"/>
    </row>
    <row r="124" spans="1:27" x14ac:dyDescent="0.2">
      <c r="E124" s="156"/>
    </row>
    <row r="125" spans="1:27" x14ac:dyDescent="0.2">
      <c r="E125" s="156"/>
    </row>
    <row r="126" spans="1:27" x14ac:dyDescent="0.2">
      <c r="E126" s="156"/>
    </row>
    <row r="127" spans="1:27" x14ac:dyDescent="0.2">
      <c r="E127" s="156"/>
    </row>
    <row r="128" spans="1:27" x14ac:dyDescent="0.2">
      <c r="E128" s="156"/>
    </row>
    <row r="129" spans="5:7" x14ac:dyDescent="0.2">
      <c r="E129" s="156"/>
    </row>
    <row r="130" spans="5:7" x14ac:dyDescent="0.2">
      <c r="E130" s="156"/>
    </row>
    <row r="131" spans="5:7" x14ac:dyDescent="0.2">
      <c r="E131" s="156"/>
    </row>
    <row r="132" spans="5:7" x14ac:dyDescent="0.2">
      <c r="E132" s="156"/>
    </row>
    <row r="133" spans="5:7" x14ac:dyDescent="0.2">
      <c r="E133" s="156"/>
    </row>
    <row r="134" spans="5:7" x14ac:dyDescent="0.2">
      <c r="E134" s="156"/>
    </row>
    <row r="135" spans="5:7" x14ac:dyDescent="0.2">
      <c r="E135" s="156"/>
    </row>
    <row r="136" spans="5:7" x14ac:dyDescent="0.2">
      <c r="E136" s="156"/>
    </row>
    <row r="137" spans="5:7" x14ac:dyDescent="0.2">
      <c r="E137" s="156"/>
    </row>
    <row r="138" spans="5:7" x14ac:dyDescent="0.2">
      <c r="E138" s="156"/>
    </row>
    <row r="139" spans="5:7" x14ac:dyDescent="0.2">
      <c r="E139" s="156"/>
    </row>
    <row r="140" spans="5:7" x14ac:dyDescent="0.2">
      <c r="E140" s="156"/>
    </row>
    <row r="141" spans="5:7" x14ac:dyDescent="0.2">
      <c r="E141" s="156"/>
    </row>
    <row r="142" spans="5:7" x14ac:dyDescent="0.2">
      <c r="E142" s="156"/>
      <c r="G142" s="157"/>
    </row>
    <row r="143" spans="5:7" x14ac:dyDescent="0.2">
      <c r="E143" s="156"/>
    </row>
    <row r="175" spans="23:24" x14ac:dyDescent="0.2">
      <c r="W175" s="158"/>
      <c r="X175" s="158"/>
    </row>
    <row r="176" spans="23:24" x14ac:dyDescent="0.2">
      <c r="W176" s="158"/>
      <c r="X176" s="158"/>
    </row>
    <row r="177" spans="23:27" x14ac:dyDescent="0.2">
      <c r="W177" s="158"/>
      <c r="X177" s="158"/>
      <c r="Y177" s="159"/>
      <c r="Z177" s="159"/>
      <c r="AA177" s="159"/>
    </row>
    <row r="178" spans="23:27" x14ac:dyDescent="0.2">
      <c r="W178" s="158"/>
      <c r="X178" s="158"/>
    </row>
    <row r="179" spans="23:27" x14ac:dyDescent="0.2">
      <c r="W179" s="158"/>
      <c r="X179" s="158"/>
    </row>
  </sheetData>
  <mergeCells count="4">
    <mergeCell ref="A12:L12"/>
    <mergeCell ref="A26:K26"/>
    <mergeCell ref="A40:F40"/>
    <mergeCell ref="R65:R6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99"/>
  <sheetViews>
    <sheetView workbookViewId="0">
      <pane ySplit="3" topLeftCell="A148" activePane="bottomLeft" state="frozen"/>
      <selection pane="bottomLeft" activeCell="K161" sqref="K161"/>
    </sheetView>
  </sheetViews>
  <sheetFormatPr defaultRowHeight="12.75" x14ac:dyDescent="0.2"/>
  <cols>
    <col min="1" max="2" width="2.28515625" style="15" customWidth="1"/>
    <col min="3" max="3" width="24" style="15" customWidth="1"/>
    <col min="4" max="4" width="8.7109375" style="265" customWidth="1"/>
    <col min="5" max="5" width="10.5703125" style="265" customWidth="1"/>
    <col min="6" max="6" width="7.5703125" style="265" customWidth="1"/>
    <col min="7" max="7" width="15" style="265" customWidth="1"/>
    <col min="8" max="8" width="19.7109375" style="266" customWidth="1"/>
    <col min="9" max="9" width="20.7109375" style="267" customWidth="1"/>
    <col min="10" max="10" width="16.7109375" style="267" customWidth="1"/>
    <col min="11" max="11" width="7.42578125" style="265" customWidth="1"/>
    <col min="12" max="12" width="8.85546875" style="265" customWidth="1"/>
    <col min="13" max="13" width="14.7109375" style="268" customWidth="1"/>
    <col min="14" max="14" width="9.85546875" style="160" customWidth="1"/>
    <col min="15" max="15" width="7.85546875" style="15" customWidth="1"/>
    <col min="16" max="16" width="7.7109375" style="15" customWidth="1"/>
    <col min="17" max="17" width="7.5703125" style="15" customWidth="1"/>
    <col min="18" max="18" width="7.42578125" style="15" customWidth="1"/>
    <col min="19" max="21" width="9.140625" style="15"/>
    <col min="22" max="22" width="10.140625" style="15" bestFit="1" customWidth="1"/>
    <col min="23" max="256" width="9.140625" style="15"/>
    <col min="257" max="258" width="2.28515625" style="15" customWidth="1"/>
    <col min="259" max="259" width="24" style="15" customWidth="1"/>
    <col min="260" max="260" width="8.7109375" style="15" customWidth="1"/>
    <col min="261" max="261" width="10.5703125" style="15" customWidth="1"/>
    <col min="262" max="262" width="7.5703125" style="15" customWidth="1"/>
    <col min="263" max="263" width="15" style="15" customWidth="1"/>
    <col min="264" max="264" width="19.7109375" style="15" customWidth="1"/>
    <col min="265" max="265" width="20.7109375" style="15" customWidth="1"/>
    <col min="266" max="266" width="16.7109375" style="15" customWidth="1"/>
    <col min="267" max="267" width="7.42578125" style="15" customWidth="1"/>
    <col min="268" max="268" width="8.85546875" style="15" customWidth="1"/>
    <col min="269" max="269" width="14.7109375" style="15" customWidth="1"/>
    <col min="270" max="270" width="9.85546875" style="15" customWidth="1"/>
    <col min="271" max="271" width="7.85546875" style="15" customWidth="1"/>
    <col min="272" max="272" width="7.7109375" style="15" customWidth="1"/>
    <col min="273" max="273" width="7.5703125" style="15" customWidth="1"/>
    <col min="274" max="274" width="7.42578125" style="15" customWidth="1"/>
    <col min="275" max="277" width="9.140625" style="15"/>
    <col min="278" max="278" width="10.140625" style="15" bestFit="1" customWidth="1"/>
    <col min="279" max="512" width="9.140625" style="15"/>
    <col min="513" max="514" width="2.28515625" style="15" customWidth="1"/>
    <col min="515" max="515" width="24" style="15" customWidth="1"/>
    <col min="516" max="516" width="8.7109375" style="15" customWidth="1"/>
    <col min="517" max="517" width="10.5703125" style="15" customWidth="1"/>
    <col min="518" max="518" width="7.5703125" style="15" customWidth="1"/>
    <col min="519" max="519" width="15" style="15" customWidth="1"/>
    <col min="520" max="520" width="19.7109375" style="15" customWidth="1"/>
    <col min="521" max="521" width="20.7109375" style="15" customWidth="1"/>
    <col min="522" max="522" width="16.7109375" style="15" customWidth="1"/>
    <col min="523" max="523" width="7.42578125" style="15" customWidth="1"/>
    <col min="524" max="524" width="8.85546875" style="15" customWidth="1"/>
    <col min="525" max="525" width="14.7109375" style="15" customWidth="1"/>
    <col min="526" max="526" width="9.85546875" style="15" customWidth="1"/>
    <col min="527" max="527" width="7.85546875" style="15" customWidth="1"/>
    <col min="528" max="528" width="7.7109375" style="15" customWidth="1"/>
    <col min="529" max="529" width="7.5703125" style="15" customWidth="1"/>
    <col min="530" max="530" width="7.42578125" style="15" customWidth="1"/>
    <col min="531" max="533" width="9.140625" style="15"/>
    <col min="534" max="534" width="10.140625" style="15" bestFit="1" customWidth="1"/>
    <col min="535" max="768" width="9.140625" style="15"/>
    <col min="769" max="770" width="2.28515625" style="15" customWidth="1"/>
    <col min="771" max="771" width="24" style="15" customWidth="1"/>
    <col min="772" max="772" width="8.7109375" style="15" customWidth="1"/>
    <col min="773" max="773" width="10.5703125" style="15" customWidth="1"/>
    <col min="774" max="774" width="7.5703125" style="15" customWidth="1"/>
    <col min="775" max="775" width="15" style="15" customWidth="1"/>
    <col min="776" max="776" width="19.7109375" style="15" customWidth="1"/>
    <col min="777" max="777" width="20.7109375" style="15" customWidth="1"/>
    <col min="778" max="778" width="16.7109375" style="15" customWidth="1"/>
    <col min="779" max="779" width="7.42578125" style="15" customWidth="1"/>
    <col min="780" max="780" width="8.85546875" style="15" customWidth="1"/>
    <col min="781" max="781" width="14.7109375" style="15" customWidth="1"/>
    <col min="782" max="782" width="9.85546875" style="15" customWidth="1"/>
    <col min="783" max="783" width="7.85546875" style="15" customWidth="1"/>
    <col min="784" max="784" width="7.7109375" style="15" customWidth="1"/>
    <col min="785" max="785" width="7.5703125" style="15" customWidth="1"/>
    <col min="786" max="786" width="7.42578125" style="15" customWidth="1"/>
    <col min="787" max="789" width="9.140625" style="15"/>
    <col min="790" max="790" width="10.140625" style="15" bestFit="1" customWidth="1"/>
    <col min="791" max="1024" width="9.140625" style="15"/>
    <col min="1025" max="1026" width="2.28515625" style="15" customWidth="1"/>
    <col min="1027" max="1027" width="24" style="15" customWidth="1"/>
    <col min="1028" max="1028" width="8.7109375" style="15" customWidth="1"/>
    <col min="1029" max="1029" width="10.5703125" style="15" customWidth="1"/>
    <col min="1030" max="1030" width="7.5703125" style="15" customWidth="1"/>
    <col min="1031" max="1031" width="15" style="15" customWidth="1"/>
    <col min="1032" max="1032" width="19.7109375" style="15" customWidth="1"/>
    <col min="1033" max="1033" width="20.7109375" style="15" customWidth="1"/>
    <col min="1034" max="1034" width="16.7109375" style="15" customWidth="1"/>
    <col min="1035" max="1035" width="7.42578125" style="15" customWidth="1"/>
    <col min="1036" max="1036" width="8.85546875" style="15" customWidth="1"/>
    <col min="1037" max="1037" width="14.7109375" style="15" customWidth="1"/>
    <col min="1038" max="1038" width="9.85546875" style="15" customWidth="1"/>
    <col min="1039" max="1039" width="7.85546875" style="15" customWidth="1"/>
    <col min="1040" max="1040" width="7.7109375" style="15" customWidth="1"/>
    <col min="1041" max="1041" width="7.5703125" style="15" customWidth="1"/>
    <col min="1042" max="1042" width="7.42578125" style="15" customWidth="1"/>
    <col min="1043" max="1045" width="9.140625" style="15"/>
    <col min="1046" max="1046" width="10.140625" style="15" bestFit="1" customWidth="1"/>
    <col min="1047" max="1280" width="9.140625" style="15"/>
    <col min="1281" max="1282" width="2.28515625" style="15" customWidth="1"/>
    <col min="1283" max="1283" width="24" style="15" customWidth="1"/>
    <col min="1284" max="1284" width="8.7109375" style="15" customWidth="1"/>
    <col min="1285" max="1285" width="10.5703125" style="15" customWidth="1"/>
    <col min="1286" max="1286" width="7.5703125" style="15" customWidth="1"/>
    <col min="1287" max="1287" width="15" style="15" customWidth="1"/>
    <col min="1288" max="1288" width="19.7109375" style="15" customWidth="1"/>
    <col min="1289" max="1289" width="20.7109375" style="15" customWidth="1"/>
    <col min="1290" max="1290" width="16.7109375" style="15" customWidth="1"/>
    <col min="1291" max="1291" width="7.42578125" style="15" customWidth="1"/>
    <col min="1292" max="1292" width="8.85546875" style="15" customWidth="1"/>
    <col min="1293" max="1293" width="14.7109375" style="15" customWidth="1"/>
    <col min="1294" max="1294" width="9.85546875" style="15" customWidth="1"/>
    <col min="1295" max="1295" width="7.85546875" style="15" customWidth="1"/>
    <col min="1296" max="1296" width="7.7109375" style="15" customWidth="1"/>
    <col min="1297" max="1297" width="7.5703125" style="15" customWidth="1"/>
    <col min="1298" max="1298" width="7.42578125" style="15" customWidth="1"/>
    <col min="1299" max="1301" width="9.140625" style="15"/>
    <col min="1302" max="1302" width="10.140625" style="15" bestFit="1" customWidth="1"/>
    <col min="1303" max="1536" width="9.140625" style="15"/>
    <col min="1537" max="1538" width="2.28515625" style="15" customWidth="1"/>
    <col min="1539" max="1539" width="24" style="15" customWidth="1"/>
    <col min="1540" max="1540" width="8.7109375" style="15" customWidth="1"/>
    <col min="1541" max="1541" width="10.5703125" style="15" customWidth="1"/>
    <col min="1542" max="1542" width="7.5703125" style="15" customWidth="1"/>
    <col min="1543" max="1543" width="15" style="15" customWidth="1"/>
    <col min="1544" max="1544" width="19.7109375" style="15" customWidth="1"/>
    <col min="1545" max="1545" width="20.7109375" style="15" customWidth="1"/>
    <col min="1546" max="1546" width="16.7109375" style="15" customWidth="1"/>
    <col min="1547" max="1547" width="7.42578125" style="15" customWidth="1"/>
    <col min="1548" max="1548" width="8.85546875" style="15" customWidth="1"/>
    <col min="1549" max="1549" width="14.7109375" style="15" customWidth="1"/>
    <col min="1550" max="1550" width="9.85546875" style="15" customWidth="1"/>
    <col min="1551" max="1551" width="7.85546875" style="15" customWidth="1"/>
    <col min="1552" max="1552" width="7.7109375" style="15" customWidth="1"/>
    <col min="1553" max="1553" width="7.5703125" style="15" customWidth="1"/>
    <col min="1554" max="1554" width="7.42578125" style="15" customWidth="1"/>
    <col min="1555" max="1557" width="9.140625" style="15"/>
    <col min="1558" max="1558" width="10.140625" style="15" bestFit="1" customWidth="1"/>
    <col min="1559" max="1792" width="9.140625" style="15"/>
    <col min="1793" max="1794" width="2.28515625" style="15" customWidth="1"/>
    <col min="1795" max="1795" width="24" style="15" customWidth="1"/>
    <col min="1796" max="1796" width="8.7109375" style="15" customWidth="1"/>
    <col min="1797" max="1797" width="10.5703125" style="15" customWidth="1"/>
    <col min="1798" max="1798" width="7.5703125" style="15" customWidth="1"/>
    <col min="1799" max="1799" width="15" style="15" customWidth="1"/>
    <col min="1800" max="1800" width="19.7109375" style="15" customWidth="1"/>
    <col min="1801" max="1801" width="20.7109375" style="15" customWidth="1"/>
    <col min="1802" max="1802" width="16.7109375" style="15" customWidth="1"/>
    <col min="1803" max="1803" width="7.42578125" style="15" customWidth="1"/>
    <col min="1804" max="1804" width="8.85546875" style="15" customWidth="1"/>
    <col min="1805" max="1805" width="14.7109375" style="15" customWidth="1"/>
    <col min="1806" max="1806" width="9.85546875" style="15" customWidth="1"/>
    <col min="1807" max="1807" width="7.85546875" style="15" customWidth="1"/>
    <col min="1808" max="1808" width="7.7109375" style="15" customWidth="1"/>
    <col min="1809" max="1809" width="7.5703125" style="15" customWidth="1"/>
    <col min="1810" max="1810" width="7.42578125" style="15" customWidth="1"/>
    <col min="1811" max="1813" width="9.140625" style="15"/>
    <col min="1814" max="1814" width="10.140625" style="15" bestFit="1" customWidth="1"/>
    <col min="1815" max="2048" width="9.140625" style="15"/>
    <col min="2049" max="2050" width="2.28515625" style="15" customWidth="1"/>
    <col min="2051" max="2051" width="24" style="15" customWidth="1"/>
    <col min="2052" max="2052" width="8.7109375" style="15" customWidth="1"/>
    <col min="2053" max="2053" width="10.5703125" style="15" customWidth="1"/>
    <col min="2054" max="2054" width="7.5703125" style="15" customWidth="1"/>
    <col min="2055" max="2055" width="15" style="15" customWidth="1"/>
    <col min="2056" max="2056" width="19.7109375" style="15" customWidth="1"/>
    <col min="2057" max="2057" width="20.7109375" style="15" customWidth="1"/>
    <col min="2058" max="2058" width="16.7109375" style="15" customWidth="1"/>
    <col min="2059" max="2059" width="7.42578125" style="15" customWidth="1"/>
    <col min="2060" max="2060" width="8.85546875" style="15" customWidth="1"/>
    <col min="2061" max="2061" width="14.7109375" style="15" customWidth="1"/>
    <col min="2062" max="2062" width="9.85546875" style="15" customWidth="1"/>
    <col min="2063" max="2063" width="7.85546875" style="15" customWidth="1"/>
    <col min="2064" max="2064" width="7.7109375" style="15" customWidth="1"/>
    <col min="2065" max="2065" width="7.5703125" style="15" customWidth="1"/>
    <col min="2066" max="2066" width="7.42578125" style="15" customWidth="1"/>
    <col min="2067" max="2069" width="9.140625" style="15"/>
    <col min="2070" max="2070" width="10.140625" style="15" bestFit="1" customWidth="1"/>
    <col min="2071" max="2304" width="9.140625" style="15"/>
    <col min="2305" max="2306" width="2.28515625" style="15" customWidth="1"/>
    <col min="2307" max="2307" width="24" style="15" customWidth="1"/>
    <col min="2308" max="2308" width="8.7109375" style="15" customWidth="1"/>
    <col min="2309" max="2309" width="10.5703125" style="15" customWidth="1"/>
    <col min="2310" max="2310" width="7.5703125" style="15" customWidth="1"/>
    <col min="2311" max="2311" width="15" style="15" customWidth="1"/>
    <col min="2312" max="2312" width="19.7109375" style="15" customWidth="1"/>
    <col min="2313" max="2313" width="20.7109375" style="15" customWidth="1"/>
    <col min="2314" max="2314" width="16.7109375" style="15" customWidth="1"/>
    <col min="2315" max="2315" width="7.42578125" style="15" customWidth="1"/>
    <col min="2316" max="2316" width="8.85546875" style="15" customWidth="1"/>
    <col min="2317" max="2317" width="14.7109375" style="15" customWidth="1"/>
    <col min="2318" max="2318" width="9.85546875" style="15" customWidth="1"/>
    <col min="2319" max="2319" width="7.85546875" style="15" customWidth="1"/>
    <col min="2320" max="2320" width="7.7109375" style="15" customWidth="1"/>
    <col min="2321" max="2321" width="7.5703125" style="15" customWidth="1"/>
    <col min="2322" max="2322" width="7.42578125" style="15" customWidth="1"/>
    <col min="2323" max="2325" width="9.140625" style="15"/>
    <col min="2326" max="2326" width="10.140625" style="15" bestFit="1" customWidth="1"/>
    <col min="2327" max="2560" width="9.140625" style="15"/>
    <col min="2561" max="2562" width="2.28515625" style="15" customWidth="1"/>
    <col min="2563" max="2563" width="24" style="15" customWidth="1"/>
    <col min="2564" max="2564" width="8.7109375" style="15" customWidth="1"/>
    <col min="2565" max="2565" width="10.5703125" style="15" customWidth="1"/>
    <col min="2566" max="2566" width="7.5703125" style="15" customWidth="1"/>
    <col min="2567" max="2567" width="15" style="15" customWidth="1"/>
    <col min="2568" max="2568" width="19.7109375" style="15" customWidth="1"/>
    <col min="2569" max="2569" width="20.7109375" style="15" customWidth="1"/>
    <col min="2570" max="2570" width="16.7109375" style="15" customWidth="1"/>
    <col min="2571" max="2571" width="7.42578125" style="15" customWidth="1"/>
    <col min="2572" max="2572" width="8.85546875" style="15" customWidth="1"/>
    <col min="2573" max="2573" width="14.7109375" style="15" customWidth="1"/>
    <col min="2574" max="2574" width="9.85546875" style="15" customWidth="1"/>
    <col min="2575" max="2575" width="7.85546875" style="15" customWidth="1"/>
    <col min="2576" max="2576" width="7.7109375" style="15" customWidth="1"/>
    <col min="2577" max="2577" width="7.5703125" style="15" customWidth="1"/>
    <col min="2578" max="2578" width="7.42578125" style="15" customWidth="1"/>
    <col min="2579" max="2581" width="9.140625" style="15"/>
    <col min="2582" max="2582" width="10.140625" style="15" bestFit="1" customWidth="1"/>
    <col min="2583" max="2816" width="9.140625" style="15"/>
    <col min="2817" max="2818" width="2.28515625" style="15" customWidth="1"/>
    <col min="2819" max="2819" width="24" style="15" customWidth="1"/>
    <col min="2820" max="2820" width="8.7109375" style="15" customWidth="1"/>
    <col min="2821" max="2821" width="10.5703125" style="15" customWidth="1"/>
    <col min="2822" max="2822" width="7.5703125" style="15" customWidth="1"/>
    <col min="2823" max="2823" width="15" style="15" customWidth="1"/>
    <col min="2824" max="2824" width="19.7109375" style="15" customWidth="1"/>
    <col min="2825" max="2825" width="20.7109375" style="15" customWidth="1"/>
    <col min="2826" max="2826" width="16.7109375" style="15" customWidth="1"/>
    <col min="2827" max="2827" width="7.42578125" style="15" customWidth="1"/>
    <col min="2828" max="2828" width="8.85546875" style="15" customWidth="1"/>
    <col min="2829" max="2829" width="14.7109375" style="15" customWidth="1"/>
    <col min="2830" max="2830" width="9.85546875" style="15" customWidth="1"/>
    <col min="2831" max="2831" width="7.85546875" style="15" customWidth="1"/>
    <col min="2832" max="2832" width="7.7109375" style="15" customWidth="1"/>
    <col min="2833" max="2833" width="7.5703125" style="15" customWidth="1"/>
    <col min="2834" max="2834" width="7.42578125" style="15" customWidth="1"/>
    <col min="2835" max="2837" width="9.140625" style="15"/>
    <col min="2838" max="2838" width="10.140625" style="15" bestFit="1" customWidth="1"/>
    <col min="2839" max="3072" width="9.140625" style="15"/>
    <col min="3073" max="3074" width="2.28515625" style="15" customWidth="1"/>
    <col min="3075" max="3075" width="24" style="15" customWidth="1"/>
    <col min="3076" max="3076" width="8.7109375" style="15" customWidth="1"/>
    <col min="3077" max="3077" width="10.5703125" style="15" customWidth="1"/>
    <col min="3078" max="3078" width="7.5703125" style="15" customWidth="1"/>
    <col min="3079" max="3079" width="15" style="15" customWidth="1"/>
    <col min="3080" max="3080" width="19.7109375" style="15" customWidth="1"/>
    <col min="3081" max="3081" width="20.7109375" style="15" customWidth="1"/>
    <col min="3082" max="3082" width="16.7109375" style="15" customWidth="1"/>
    <col min="3083" max="3083" width="7.42578125" style="15" customWidth="1"/>
    <col min="3084" max="3084" width="8.85546875" style="15" customWidth="1"/>
    <col min="3085" max="3085" width="14.7109375" style="15" customWidth="1"/>
    <col min="3086" max="3086" width="9.85546875" style="15" customWidth="1"/>
    <col min="3087" max="3087" width="7.85546875" style="15" customWidth="1"/>
    <col min="3088" max="3088" width="7.7109375" style="15" customWidth="1"/>
    <col min="3089" max="3089" width="7.5703125" style="15" customWidth="1"/>
    <col min="3090" max="3090" width="7.42578125" style="15" customWidth="1"/>
    <col min="3091" max="3093" width="9.140625" style="15"/>
    <col min="3094" max="3094" width="10.140625" style="15" bestFit="1" customWidth="1"/>
    <col min="3095" max="3328" width="9.140625" style="15"/>
    <col min="3329" max="3330" width="2.28515625" style="15" customWidth="1"/>
    <col min="3331" max="3331" width="24" style="15" customWidth="1"/>
    <col min="3332" max="3332" width="8.7109375" style="15" customWidth="1"/>
    <col min="3333" max="3333" width="10.5703125" style="15" customWidth="1"/>
    <col min="3334" max="3334" width="7.5703125" style="15" customWidth="1"/>
    <col min="3335" max="3335" width="15" style="15" customWidth="1"/>
    <col min="3336" max="3336" width="19.7109375" style="15" customWidth="1"/>
    <col min="3337" max="3337" width="20.7109375" style="15" customWidth="1"/>
    <col min="3338" max="3338" width="16.7109375" style="15" customWidth="1"/>
    <col min="3339" max="3339" width="7.42578125" style="15" customWidth="1"/>
    <col min="3340" max="3340" width="8.85546875" style="15" customWidth="1"/>
    <col min="3341" max="3341" width="14.7109375" style="15" customWidth="1"/>
    <col min="3342" max="3342" width="9.85546875" style="15" customWidth="1"/>
    <col min="3343" max="3343" width="7.85546875" style="15" customWidth="1"/>
    <col min="3344" max="3344" width="7.7109375" style="15" customWidth="1"/>
    <col min="3345" max="3345" width="7.5703125" style="15" customWidth="1"/>
    <col min="3346" max="3346" width="7.42578125" style="15" customWidth="1"/>
    <col min="3347" max="3349" width="9.140625" style="15"/>
    <col min="3350" max="3350" width="10.140625" style="15" bestFit="1" customWidth="1"/>
    <col min="3351" max="3584" width="9.140625" style="15"/>
    <col min="3585" max="3586" width="2.28515625" style="15" customWidth="1"/>
    <col min="3587" max="3587" width="24" style="15" customWidth="1"/>
    <col min="3588" max="3588" width="8.7109375" style="15" customWidth="1"/>
    <col min="3589" max="3589" width="10.5703125" style="15" customWidth="1"/>
    <col min="3590" max="3590" width="7.5703125" style="15" customWidth="1"/>
    <col min="3591" max="3591" width="15" style="15" customWidth="1"/>
    <col min="3592" max="3592" width="19.7109375" style="15" customWidth="1"/>
    <col min="3593" max="3593" width="20.7109375" style="15" customWidth="1"/>
    <col min="3594" max="3594" width="16.7109375" style="15" customWidth="1"/>
    <col min="3595" max="3595" width="7.42578125" style="15" customWidth="1"/>
    <col min="3596" max="3596" width="8.85546875" style="15" customWidth="1"/>
    <col min="3597" max="3597" width="14.7109375" style="15" customWidth="1"/>
    <col min="3598" max="3598" width="9.85546875" style="15" customWidth="1"/>
    <col min="3599" max="3599" width="7.85546875" style="15" customWidth="1"/>
    <col min="3600" max="3600" width="7.7109375" style="15" customWidth="1"/>
    <col min="3601" max="3601" width="7.5703125" style="15" customWidth="1"/>
    <col min="3602" max="3602" width="7.42578125" style="15" customWidth="1"/>
    <col min="3603" max="3605" width="9.140625" style="15"/>
    <col min="3606" max="3606" width="10.140625" style="15" bestFit="1" customWidth="1"/>
    <col min="3607" max="3840" width="9.140625" style="15"/>
    <col min="3841" max="3842" width="2.28515625" style="15" customWidth="1"/>
    <col min="3843" max="3843" width="24" style="15" customWidth="1"/>
    <col min="3844" max="3844" width="8.7109375" style="15" customWidth="1"/>
    <col min="3845" max="3845" width="10.5703125" style="15" customWidth="1"/>
    <col min="3846" max="3846" width="7.5703125" style="15" customWidth="1"/>
    <col min="3847" max="3847" width="15" style="15" customWidth="1"/>
    <col min="3848" max="3848" width="19.7109375" style="15" customWidth="1"/>
    <col min="3849" max="3849" width="20.7109375" style="15" customWidth="1"/>
    <col min="3850" max="3850" width="16.7109375" style="15" customWidth="1"/>
    <col min="3851" max="3851" width="7.42578125" style="15" customWidth="1"/>
    <col min="3852" max="3852" width="8.85546875" style="15" customWidth="1"/>
    <col min="3853" max="3853" width="14.7109375" style="15" customWidth="1"/>
    <col min="3854" max="3854" width="9.85546875" style="15" customWidth="1"/>
    <col min="3855" max="3855" width="7.85546875" style="15" customWidth="1"/>
    <col min="3856" max="3856" width="7.7109375" style="15" customWidth="1"/>
    <col min="3857" max="3857" width="7.5703125" style="15" customWidth="1"/>
    <col min="3858" max="3858" width="7.42578125" style="15" customWidth="1"/>
    <col min="3859" max="3861" width="9.140625" style="15"/>
    <col min="3862" max="3862" width="10.140625" style="15" bestFit="1" customWidth="1"/>
    <col min="3863" max="4096" width="9.140625" style="15"/>
    <col min="4097" max="4098" width="2.28515625" style="15" customWidth="1"/>
    <col min="4099" max="4099" width="24" style="15" customWidth="1"/>
    <col min="4100" max="4100" width="8.7109375" style="15" customWidth="1"/>
    <col min="4101" max="4101" width="10.5703125" style="15" customWidth="1"/>
    <col min="4102" max="4102" width="7.5703125" style="15" customWidth="1"/>
    <col min="4103" max="4103" width="15" style="15" customWidth="1"/>
    <col min="4104" max="4104" width="19.7109375" style="15" customWidth="1"/>
    <col min="4105" max="4105" width="20.7109375" style="15" customWidth="1"/>
    <col min="4106" max="4106" width="16.7109375" style="15" customWidth="1"/>
    <col min="4107" max="4107" width="7.42578125" style="15" customWidth="1"/>
    <col min="4108" max="4108" width="8.85546875" style="15" customWidth="1"/>
    <col min="4109" max="4109" width="14.7109375" style="15" customWidth="1"/>
    <col min="4110" max="4110" width="9.85546875" style="15" customWidth="1"/>
    <col min="4111" max="4111" width="7.85546875" style="15" customWidth="1"/>
    <col min="4112" max="4112" width="7.7109375" style="15" customWidth="1"/>
    <col min="4113" max="4113" width="7.5703125" style="15" customWidth="1"/>
    <col min="4114" max="4114" width="7.42578125" style="15" customWidth="1"/>
    <col min="4115" max="4117" width="9.140625" style="15"/>
    <col min="4118" max="4118" width="10.140625" style="15" bestFit="1" customWidth="1"/>
    <col min="4119" max="4352" width="9.140625" style="15"/>
    <col min="4353" max="4354" width="2.28515625" style="15" customWidth="1"/>
    <col min="4355" max="4355" width="24" style="15" customWidth="1"/>
    <col min="4356" max="4356" width="8.7109375" style="15" customWidth="1"/>
    <col min="4357" max="4357" width="10.5703125" style="15" customWidth="1"/>
    <col min="4358" max="4358" width="7.5703125" style="15" customWidth="1"/>
    <col min="4359" max="4359" width="15" style="15" customWidth="1"/>
    <col min="4360" max="4360" width="19.7109375" style="15" customWidth="1"/>
    <col min="4361" max="4361" width="20.7109375" style="15" customWidth="1"/>
    <col min="4362" max="4362" width="16.7109375" style="15" customWidth="1"/>
    <col min="4363" max="4363" width="7.42578125" style="15" customWidth="1"/>
    <col min="4364" max="4364" width="8.85546875" style="15" customWidth="1"/>
    <col min="4365" max="4365" width="14.7109375" style="15" customWidth="1"/>
    <col min="4366" max="4366" width="9.85546875" style="15" customWidth="1"/>
    <col min="4367" max="4367" width="7.85546875" style="15" customWidth="1"/>
    <col min="4368" max="4368" width="7.7109375" style="15" customWidth="1"/>
    <col min="4369" max="4369" width="7.5703125" style="15" customWidth="1"/>
    <col min="4370" max="4370" width="7.42578125" style="15" customWidth="1"/>
    <col min="4371" max="4373" width="9.140625" style="15"/>
    <col min="4374" max="4374" width="10.140625" style="15" bestFit="1" customWidth="1"/>
    <col min="4375" max="4608" width="9.140625" style="15"/>
    <col min="4609" max="4610" width="2.28515625" style="15" customWidth="1"/>
    <col min="4611" max="4611" width="24" style="15" customWidth="1"/>
    <col min="4612" max="4612" width="8.7109375" style="15" customWidth="1"/>
    <col min="4613" max="4613" width="10.5703125" style="15" customWidth="1"/>
    <col min="4614" max="4614" width="7.5703125" style="15" customWidth="1"/>
    <col min="4615" max="4615" width="15" style="15" customWidth="1"/>
    <col min="4616" max="4616" width="19.7109375" style="15" customWidth="1"/>
    <col min="4617" max="4617" width="20.7109375" style="15" customWidth="1"/>
    <col min="4618" max="4618" width="16.7109375" style="15" customWidth="1"/>
    <col min="4619" max="4619" width="7.42578125" style="15" customWidth="1"/>
    <col min="4620" max="4620" width="8.85546875" style="15" customWidth="1"/>
    <col min="4621" max="4621" width="14.7109375" style="15" customWidth="1"/>
    <col min="4622" max="4622" width="9.85546875" style="15" customWidth="1"/>
    <col min="4623" max="4623" width="7.85546875" style="15" customWidth="1"/>
    <col min="4624" max="4624" width="7.7109375" style="15" customWidth="1"/>
    <col min="4625" max="4625" width="7.5703125" style="15" customWidth="1"/>
    <col min="4626" max="4626" width="7.42578125" style="15" customWidth="1"/>
    <col min="4627" max="4629" width="9.140625" style="15"/>
    <col min="4630" max="4630" width="10.140625" style="15" bestFit="1" customWidth="1"/>
    <col min="4631" max="4864" width="9.140625" style="15"/>
    <col min="4865" max="4866" width="2.28515625" style="15" customWidth="1"/>
    <col min="4867" max="4867" width="24" style="15" customWidth="1"/>
    <col min="4868" max="4868" width="8.7109375" style="15" customWidth="1"/>
    <col min="4869" max="4869" width="10.5703125" style="15" customWidth="1"/>
    <col min="4870" max="4870" width="7.5703125" style="15" customWidth="1"/>
    <col min="4871" max="4871" width="15" style="15" customWidth="1"/>
    <col min="4872" max="4872" width="19.7109375" style="15" customWidth="1"/>
    <col min="4873" max="4873" width="20.7109375" style="15" customWidth="1"/>
    <col min="4874" max="4874" width="16.7109375" style="15" customWidth="1"/>
    <col min="4875" max="4875" width="7.42578125" style="15" customWidth="1"/>
    <col min="4876" max="4876" width="8.85546875" style="15" customWidth="1"/>
    <col min="4877" max="4877" width="14.7109375" style="15" customWidth="1"/>
    <col min="4878" max="4878" width="9.85546875" style="15" customWidth="1"/>
    <col min="4879" max="4879" width="7.85546875" style="15" customWidth="1"/>
    <col min="4880" max="4880" width="7.7109375" style="15" customWidth="1"/>
    <col min="4881" max="4881" width="7.5703125" style="15" customWidth="1"/>
    <col min="4882" max="4882" width="7.42578125" style="15" customWidth="1"/>
    <col min="4883" max="4885" width="9.140625" style="15"/>
    <col min="4886" max="4886" width="10.140625" style="15" bestFit="1" customWidth="1"/>
    <col min="4887" max="5120" width="9.140625" style="15"/>
    <col min="5121" max="5122" width="2.28515625" style="15" customWidth="1"/>
    <col min="5123" max="5123" width="24" style="15" customWidth="1"/>
    <col min="5124" max="5124" width="8.7109375" style="15" customWidth="1"/>
    <col min="5125" max="5125" width="10.5703125" style="15" customWidth="1"/>
    <col min="5126" max="5126" width="7.5703125" style="15" customWidth="1"/>
    <col min="5127" max="5127" width="15" style="15" customWidth="1"/>
    <col min="5128" max="5128" width="19.7109375" style="15" customWidth="1"/>
    <col min="5129" max="5129" width="20.7109375" style="15" customWidth="1"/>
    <col min="5130" max="5130" width="16.7109375" style="15" customWidth="1"/>
    <col min="5131" max="5131" width="7.42578125" style="15" customWidth="1"/>
    <col min="5132" max="5132" width="8.85546875" style="15" customWidth="1"/>
    <col min="5133" max="5133" width="14.7109375" style="15" customWidth="1"/>
    <col min="5134" max="5134" width="9.85546875" style="15" customWidth="1"/>
    <col min="5135" max="5135" width="7.85546875" style="15" customWidth="1"/>
    <col min="5136" max="5136" width="7.7109375" style="15" customWidth="1"/>
    <col min="5137" max="5137" width="7.5703125" style="15" customWidth="1"/>
    <col min="5138" max="5138" width="7.42578125" style="15" customWidth="1"/>
    <col min="5139" max="5141" width="9.140625" style="15"/>
    <col min="5142" max="5142" width="10.140625" style="15" bestFit="1" customWidth="1"/>
    <col min="5143" max="5376" width="9.140625" style="15"/>
    <col min="5377" max="5378" width="2.28515625" style="15" customWidth="1"/>
    <col min="5379" max="5379" width="24" style="15" customWidth="1"/>
    <col min="5380" max="5380" width="8.7109375" style="15" customWidth="1"/>
    <col min="5381" max="5381" width="10.5703125" style="15" customWidth="1"/>
    <col min="5382" max="5382" width="7.5703125" style="15" customWidth="1"/>
    <col min="5383" max="5383" width="15" style="15" customWidth="1"/>
    <col min="5384" max="5384" width="19.7109375" style="15" customWidth="1"/>
    <col min="5385" max="5385" width="20.7109375" style="15" customWidth="1"/>
    <col min="5386" max="5386" width="16.7109375" style="15" customWidth="1"/>
    <col min="5387" max="5387" width="7.42578125" style="15" customWidth="1"/>
    <col min="5388" max="5388" width="8.85546875" style="15" customWidth="1"/>
    <col min="5389" max="5389" width="14.7109375" style="15" customWidth="1"/>
    <col min="5390" max="5390" width="9.85546875" style="15" customWidth="1"/>
    <col min="5391" max="5391" width="7.85546875" style="15" customWidth="1"/>
    <col min="5392" max="5392" width="7.7109375" style="15" customWidth="1"/>
    <col min="5393" max="5393" width="7.5703125" style="15" customWidth="1"/>
    <col min="5394" max="5394" width="7.42578125" style="15" customWidth="1"/>
    <col min="5395" max="5397" width="9.140625" style="15"/>
    <col min="5398" max="5398" width="10.140625" style="15" bestFit="1" customWidth="1"/>
    <col min="5399" max="5632" width="9.140625" style="15"/>
    <col min="5633" max="5634" width="2.28515625" style="15" customWidth="1"/>
    <col min="5635" max="5635" width="24" style="15" customWidth="1"/>
    <col min="5636" max="5636" width="8.7109375" style="15" customWidth="1"/>
    <col min="5637" max="5637" width="10.5703125" style="15" customWidth="1"/>
    <col min="5638" max="5638" width="7.5703125" style="15" customWidth="1"/>
    <col min="5639" max="5639" width="15" style="15" customWidth="1"/>
    <col min="5640" max="5640" width="19.7109375" style="15" customWidth="1"/>
    <col min="5641" max="5641" width="20.7109375" style="15" customWidth="1"/>
    <col min="5642" max="5642" width="16.7109375" style="15" customWidth="1"/>
    <col min="5643" max="5643" width="7.42578125" style="15" customWidth="1"/>
    <col min="5644" max="5644" width="8.85546875" style="15" customWidth="1"/>
    <col min="5645" max="5645" width="14.7109375" style="15" customWidth="1"/>
    <col min="5646" max="5646" width="9.85546875" style="15" customWidth="1"/>
    <col min="5647" max="5647" width="7.85546875" style="15" customWidth="1"/>
    <col min="5648" max="5648" width="7.7109375" style="15" customWidth="1"/>
    <col min="5649" max="5649" width="7.5703125" style="15" customWidth="1"/>
    <col min="5650" max="5650" width="7.42578125" style="15" customWidth="1"/>
    <col min="5651" max="5653" width="9.140625" style="15"/>
    <col min="5654" max="5654" width="10.140625" style="15" bestFit="1" customWidth="1"/>
    <col min="5655" max="5888" width="9.140625" style="15"/>
    <col min="5889" max="5890" width="2.28515625" style="15" customWidth="1"/>
    <col min="5891" max="5891" width="24" style="15" customWidth="1"/>
    <col min="5892" max="5892" width="8.7109375" style="15" customWidth="1"/>
    <col min="5893" max="5893" width="10.5703125" style="15" customWidth="1"/>
    <col min="5894" max="5894" width="7.5703125" style="15" customWidth="1"/>
    <col min="5895" max="5895" width="15" style="15" customWidth="1"/>
    <col min="5896" max="5896" width="19.7109375" style="15" customWidth="1"/>
    <col min="5897" max="5897" width="20.7109375" style="15" customWidth="1"/>
    <col min="5898" max="5898" width="16.7109375" style="15" customWidth="1"/>
    <col min="5899" max="5899" width="7.42578125" style="15" customWidth="1"/>
    <col min="5900" max="5900" width="8.85546875" style="15" customWidth="1"/>
    <col min="5901" max="5901" width="14.7109375" style="15" customWidth="1"/>
    <col min="5902" max="5902" width="9.85546875" style="15" customWidth="1"/>
    <col min="5903" max="5903" width="7.85546875" style="15" customWidth="1"/>
    <col min="5904" max="5904" width="7.7109375" style="15" customWidth="1"/>
    <col min="5905" max="5905" width="7.5703125" style="15" customWidth="1"/>
    <col min="5906" max="5906" width="7.42578125" style="15" customWidth="1"/>
    <col min="5907" max="5909" width="9.140625" style="15"/>
    <col min="5910" max="5910" width="10.140625" style="15" bestFit="1" customWidth="1"/>
    <col min="5911" max="6144" width="9.140625" style="15"/>
    <col min="6145" max="6146" width="2.28515625" style="15" customWidth="1"/>
    <col min="6147" max="6147" width="24" style="15" customWidth="1"/>
    <col min="6148" max="6148" width="8.7109375" style="15" customWidth="1"/>
    <col min="6149" max="6149" width="10.5703125" style="15" customWidth="1"/>
    <col min="6150" max="6150" width="7.5703125" style="15" customWidth="1"/>
    <col min="6151" max="6151" width="15" style="15" customWidth="1"/>
    <col min="6152" max="6152" width="19.7109375" style="15" customWidth="1"/>
    <col min="6153" max="6153" width="20.7109375" style="15" customWidth="1"/>
    <col min="6154" max="6154" width="16.7109375" style="15" customWidth="1"/>
    <col min="6155" max="6155" width="7.42578125" style="15" customWidth="1"/>
    <col min="6156" max="6156" width="8.85546875" style="15" customWidth="1"/>
    <col min="6157" max="6157" width="14.7109375" style="15" customWidth="1"/>
    <col min="6158" max="6158" width="9.85546875" style="15" customWidth="1"/>
    <col min="6159" max="6159" width="7.85546875" style="15" customWidth="1"/>
    <col min="6160" max="6160" width="7.7109375" style="15" customWidth="1"/>
    <col min="6161" max="6161" width="7.5703125" style="15" customWidth="1"/>
    <col min="6162" max="6162" width="7.42578125" style="15" customWidth="1"/>
    <col min="6163" max="6165" width="9.140625" style="15"/>
    <col min="6166" max="6166" width="10.140625" style="15" bestFit="1" customWidth="1"/>
    <col min="6167" max="6400" width="9.140625" style="15"/>
    <col min="6401" max="6402" width="2.28515625" style="15" customWidth="1"/>
    <col min="6403" max="6403" width="24" style="15" customWidth="1"/>
    <col min="6404" max="6404" width="8.7109375" style="15" customWidth="1"/>
    <col min="6405" max="6405" width="10.5703125" style="15" customWidth="1"/>
    <col min="6406" max="6406" width="7.5703125" style="15" customWidth="1"/>
    <col min="6407" max="6407" width="15" style="15" customWidth="1"/>
    <col min="6408" max="6408" width="19.7109375" style="15" customWidth="1"/>
    <col min="6409" max="6409" width="20.7109375" style="15" customWidth="1"/>
    <col min="6410" max="6410" width="16.7109375" style="15" customWidth="1"/>
    <col min="6411" max="6411" width="7.42578125" style="15" customWidth="1"/>
    <col min="6412" max="6412" width="8.85546875" style="15" customWidth="1"/>
    <col min="6413" max="6413" width="14.7109375" style="15" customWidth="1"/>
    <col min="6414" max="6414" width="9.85546875" style="15" customWidth="1"/>
    <col min="6415" max="6415" width="7.85546875" style="15" customWidth="1"/>
    <col min="6416" max="6416" width="7.7109375" style="15" customWidth="1"/>
    <col min="6417" max="6417" width="7.5703125" style="15" customWidth="1"/>
    <col min="6418" max="6418" width="7.42578125" style="15" customWidth="1"/>
    <col min="6419" max="6421" width="9.140625" style="15"/>
    <col min="6422" max="6422" width="10.140625" style="15" bestFit="1" customWidth="1"/>
    <col min="6423" max="6656" width="9.140625" style="15"/>
    <col min="6657" max="6658" width="2.28515625" style="15" customWidth="1"/>
    <col min="6659" max="6659" width="24" style="15" customWidth="1"/>
    <col min="6660" max="6660" width="8.7109375" style="15" customWidth="1"/>
    <col min="6661" max="6661" width="10.5703125" style="15" customWidth="1"/>
    <col min="6662" max="6662" width="7.5703125" style="15" customWidth="1"/>
    <col min="6663" max="6663" width="15" style="15" customWidth="1"/>
    <col min="6664" max="6664" width="19.7109375" style="15" customWidth="1"/>
    <col min="6665" max="6665" width="20.7109375" style="15" customWidth="1"/>
    <col min="6666" max="6666" width="16.7109375" style="15" customWidth="1"/>
    <col min="6667" max="6667" width="7.42578125" style="15" customWidth="1"/>
    <col min="6668" max="6668" width="8.85546875" style="15" customWidth="1"/>
    <col min="6669" max="6669" width="14.7109375" style="15" customWidth="1"/>
    <col min="6670" max="6670" width="9.85546875" style="15" customWidth="1"/>
    <col min="6671" max="6671" width="7.85546875" style="15" customWidth="1"/>
    <col min="6672" max="6672" width="7.7109375" style="15" customWidth="1"/>
    <col min="6673" max="6673" width="7.5703125" style="15" customWidth="1"/>
    <col min="6674" max="6674" width="7.42578125" style="15" customWidth="1"/>
    <col min="6675" max="6677" width="9.140625" style="15"/>
    <col min="6678" max="6678" width="10.140625" style="15" bestFit="1" customWidth="1"/>
    <col min="6679" max="6912" width="9.140625" style="15"/>
    <col min="6913" max="6914" width="2.28515625" style="15" customWidth="1"/>
    <col min="6915" max="6915" width="24" style="15" customWidth="1"/>
    <col min="6916" max="6916" width="8.7109375" style="15" customWidth="1"/>
    <col min="6917" max="6917" width="10.5703125" style="15" customWidth="1"/>
    <col min="6918" max="6918" width="7.5703125" style="15" customWidth="1"/>
    <col min="6919" max="6919" width="15" style="15" customWidth="1"/>
    <col min="6920" max="6920" width="19.7109375" style="15" customWidth="1"/>
    <col min="6921" max="6921" width="20.7109375" style="15" customWidth="1"/>
    <col min="6922" max="6922" width="16.7109375" style="15" customWidth="1"/>
    <col min="6923" max="6923" width="7.42578125" style="15" customWidth="1"/>
    <col min="6924" max="6924" width="8.85546875" style="15" customWidth="1"/>
    <col min="6925" max="6925" width="14.7109375" style="15" customWidth="1"/>
    <col min="6926" max="6926" width="9.85546875" style="15" customWidth="1"/>
    <col min="6927" max="6927" width="7.85546875" style="15" customWidth="1"/>
    <col min="6928" max="6928" width="7.7109375" style="15" customWidth="1"/>
    <col min="6929" max="6929" width="7.5703125" style="15" customWidth="1"/>
    <col min="6930" max="6930" width="7.42578125" style="15" customWidth="1"/>
    <col min="6931" max="6933" width="9.140625" style="15"/>
    <col min="6934" max="6934" width="10.140625" style="15" bestFit="1" customWidth="1"/>
    <col min="6935" max="7168" width="9.140625" style="15"/>
    <col min="7169" max="7170" width="2.28515625" style="15" customWidth="1"/>
    <col min="7171" max="7171" width="24" style="15" customWidth="1"/>
    <col min="7172" max="7172" width="8.7109375" style="15" customWidth="1"/>
    <col min="7173" max="7173" width="10.5703125" style="15" customWidth="1"/>
    <col min="7174" max="7174" width="7.5703125" style="15" customWidth="1"/>
    <col min="7175" max="7175" width="15" style="15" customWidth="1"/>
    <col min="7176" max="7176" width="19.7109375" style="15" customWidth="1"/>
    <col min="7177" max="7177" width="20.7109375" style="15" customWidth="1"/>
    <col min="7178" max="7178" width="16.7109375" style="15" customWidth="1"/>
    <col min="7179" max="7179" width="7.42578125" style="15" customWidth="1"/>
    <col min="7180" max="7180" width="8.85546875" style="15" customWidth="1"/>
    <col min="7181" max="7181" width="14.7109375" style="15" customWidth="1"/>
    <col min="7182" max="7182" width="9.85546875" style="15" customWidth="1"/>
    <col min="7183" max="7183" width="7.85546875" style="15" customWidth="1"/>
    <col min="7184" max="7184" width="7.7109375" style="15" customWidth="1"/>
    <col min="7185" max="7185" width="7.5703125" style="15" customWidth="1"/>
    <col min="7186" max="7186" width="7.42578125" style="15" customWidth="1"/>
    <col min="7187" max="7189" width="9.140625" style="15"/>
    <col min="7190" max="7190" width="10.140625" style="15" bestFit="1" customWidth="1"/>
    <col min="7191" max="7424" width="9.140625" style="15"/>
    <col min="7425" max="7426" width="2.28515625" style="15" customWidth="1"/>
    <col min="7427" max="7427" width="24" style="15" customWidth="1"/>
    <col min="7428" max="7428" width="8.7109375" style="15" customWidth="1"/>
    <col min="7429" max="7429" width="10.5703125" style="15" customWidth="1"/>
    <col min="7430" max="7430" width="7.5703125" style="15" customWidth="1"/>
    <col min="7431" max="7431" width="15" style="15" customWidth="1"/>
    <col min="7432" max="7432" width="19.7109375" style="15" customWidth="1"/>
    <col min="7433" max="7433" width="20.7109375" style="15" customWidth="1"/>
    <col min="7434" max="7434" width="16.7109375" style="15" customWidth="1"/>
    <col min="7435" max="7435" width="7.42578125" style="15" customWidth="1"/>
    <col min="7436" max="7436" width="8.85546875" style="15" customWidth="1"/>
    <col min="7437" max="7437" width="14.7109375" style="15" customWidth="1"/>
    <col min="7438" max="7438" width="9.85546875" style="15" customWidth="1"/>
    <col min="7439" max="7439" width="7.85546875" style="15" customWidth="1"/>
    <col min="7440" max="7440" width="7.7109375" style="15" customWidth="1"/>
    <col min="7441" max="7441" width="7.5703125" style="15" customWidth="1"/>
    <col min="7442" max="7442" width="7.42578125" style="15" customWidth="1"/>
    <col min="7443" max="7445" width="9.140625" style="15"/>
    <col min="7446" max="7446" width="10.140625" style="15" bestFit="1" customWidth="1"/>
    <col min="7447" max="7680" width="9.140625" style="15"/>
    <col min="7681" max="7682" width="2.28515625" style="15" customWidth="1"/>
    <col min="7683" max="7683" width="24" style="15" customWidth="1"/>
    <col min="7684" max="7684" width="8.7109375" style="15" customWidth="1"/>
    <col min="7685" max="7685" width="10.5703125" style="15" customWidth="1"/>
    <col min="7686" max="7686" width="7.5703125" style="15" customWidth="1"/>
    <col min="7687" max="7687" width="15" style="15" customWidth="1"/>
    <col min="7688" max="7688" width="19.7109375" style="15" customWidth="1"/>
    <col min="7689" max="7689" width="20.7109375" style="15" customWidth="1"/>
    <col min="7690" max="7690" width="16.7109375" style="15" customWidth="1"/>
    <col min="7691" max="7691" width="7.42578125" style="15" customWidth="1"/>
    <col min="7692" max="7692" width="8.85546875" style="15" customWidth="1"/>
    <col min="7693" max="7693" width="14.7109375" style="15" customWidth="1"/>
    <col min="7694" max="7694" width="9.85546875" style="15" customWidth="1"/>
    <col min="7695" max="7695" width="7.85546875" style="15" customWidth="1"/>
    <col min="7696" max="7696" width="7.7109375" style="15" customWidth="1"/>
    <col min="7697" max="7697" width="7.5703125" style="15" customWidth="1"/>
    <col min="7698" max="7698" width="7.42578125" style="15" customWidth="1"/>
    <col min="7699" max="7701" width="9.140625" style="15"/>
    <col min="7702" max="7702" width="10.140625" style="15" bestFit="1" customWidth="1"/>
    <col min="7703" max="7936" width="9.140625" style="15"/>
    <col min="7937" max="7938" width="2.28515625" style="15" customWidth="1"/>
    <col min="7939" max="7939" width="24" style="15" customWidth="1"/>
    <col min="7940" max="7940" width="8.7109375" style="15" customWidth="1"/>
    <col min="7941" max="7941" width="10.5703125" style="15" customWidth="1"/>
    <col min="7942" max="7942" width="7.5703125" style="15" customWidth="1"/>
    <col min="7943" max="7943" width="15" style="15" customWidth="1"/>
    <col min="7944" max="7944" width="19.7109375" style="15" customWidth="1"/>
    <col min="7945" max="7945" width="20.7109375" style="15" customWidth="1"/>
    <col min="7946" max="7946" width="16.7109375" style="15" customWidth="1"/>
    <col min="7947" max="7947" width="7.42578125" style="15" customWidth="1"/>
    <col min="7948" max="7948" width="8.85546875" style="15" customWidth="1"/>
    <col min="7949" max="7949" width="14.7109375" style="15" customWidth="1"/>
    <col min="7950" max="7950" width="9.85546875" style="15" customWidth="1"/>
    <col min="7951" max="7951" width="7.85546875" style="15" customWidth="1"/>
    <col min="7952" max="7952" width="7.7109375" style="15" customWidth="1"/>
    <col min="7953" max="7953" width="7.5703125" style="15" customWidth="1"/>
    <col min="7954" max="7954" width="7.42578125" style="15" customWidth="1"/>
    <col min="7955" max="7957" width="9.140625" style="15"/>
    <col min="7958" max="7958" width="10.140625" style="15" bestFit="1" customWidth="1"/>
    <col min="7959" max="8192" width="9.140625" style="15"/>
    <col min="8193" max="8194" width="2.28515625" style="15" customWidth="1"/>
    <col min="8195" max="8195" width="24" style="15" customWidth="1"/>
    <col min="8196" max="8196" width="8.7109375" style="15" customWidth="1"/>
    <col min="8197" max="8197" width="10.5703125" style="15" customWidth="1"/>
    <col min="8198" max="8198" width="7.5703125" style="15" customWidth="1"/>
    <col min="8199" max="8199" width="15" style="15" customWidth="1"/>
    <col min="8200" max="8200" width="19.7109375" style="15" customWidth="1"/>
    <col min="8201" max="8201" width="20.7109375" style="15" customWidth="1"/>
    <col min="8202" max="8202" width="16.7109375" style="15" customWidth="1"/>
    <col min="8203" max="8203" width="7.42578125" style="15" customWidth="1"/>
    <col min="8204" max="8204" width="8.85546875" style="15" customWidth="1"/>
    <col min="8205" max="8205" width="14.7109375" style="15" customWidth="1"/>
    <col min="8206" max="8206" width="9.85546875" style="15" customWidth="1"/>
    <col min="8207" max="8207" width="7.85546875" style="15" customWidth="1"/>
    <col min="8208" max="8208" width="7.7109375" style="15" customWidth="1"/>
    <col min="8209" max="8209" width="7.5703125" style="15" customWidth="1"/>
    <col min="8210" max="8210" width="7.42578125" style="15" customWidth="1"/>
    <col min="8211" max="8213" width="9.140625" style="15"/>
    <col min="8214" max="8214" width="10.140625" style="15" bestFit="1" customWidth="1"/>
    <col min="8215" max="8448" width="9.140625" style="15"/>
    <col min="8449" max="8450" width="2.28515625" style="15" customWidth="1"/>
    <col min="8451" max="8451" width="24" style="15" customWidth="1"/>
    <col min="8452" max="8452" width="8.7109375" style="15" customWidth="1"/>
    <col min="8453" max="8453" width="10.5703125" style="15" customWidth="1"/>
    <col min="8454" max="8454" width="7.5703125" style="15" customWidth="1"/>
    <col min="8455" max="8455" width="15" style="15" customWidth="1"/>
    <col min="8456" max="8456" width="19.7109375" style="15" customWidth="1"/>
    <col min="8457" max="8457" width="20.7109375" style="15" customWidth="1"/>
    <col min="8458" max="8458" width="16.7109375" style="15" customWidth="1"/>
    <col min="8459" max="8459" width="7.42578125" style="15" customWidth="1"/>
    <col min="8460" max="8460" width="8.85546875" style="15" customWidth="1"/>
    <col min="8461" max="8461" width="14.7109375" style="15" customWidth="1"/>
    <col min="8462" max="8462" width="9.85546875" style="15" customWidth="1"/>
    <col min="8463" max="8463" width="7.85546875" style="15" customWidth="1"/>
    <col min="8464" max="8464" width="7.7109375" style="15" customWidth="1"/>
    <col min="8465" max="8465" width="7.5703125" style="15" customWidth="1"/>
    <col min="8466" max="8466" width="7.42578125" style="15" customWidth="1"/>
    <col min="8467" max="8469" width="9.140625" style="15"/>
    <col min="8470" max="8470" width="10.140625" style="15" bestFit="1" customWidth="1"/>
    <col min="8471" max="8704" width="9.140625" style="15"/>
    <col min="8705" max="8706" width="2.28515625" style="15" customWidth="1"/>
    <col min="8707" max="8707" width="24" style="15" customWidth="1"/>
    <col min="8708" max="8708" width="8.7109375" style="15" customWidth="1"/>
    <col min="8709" max="8709" width="10.5703125" style="15" customWidth="1"/>
    <col min="8710" max="8710" width="7.5703125" style="15" customWidth="1"/>
    <col min="8711" max="8711" width="15" style="15" customWidth="1"/>
    <col min="8712" max="8712" width="19.7109375" style="15" customWidth="1"/>
    <col min="8713" max="8713" width="20.7109375" style="15" customWidth="1"/>
    <col min="8714" max="8714" width="16.7109375" style="15" customWidth="1"/>
    <col min="8715" max="8715" width="7.42578125" style="15" customWidth="1"/>
    <col min="8716" max="8716" width="8.85546875" style="15" customWidth="1"/>
    <col min="8717" max="8717" width="14.7109375" style="15" customWidth="1"/>
    <col min="8718" max="8718" width="9.85546875" style="15" customWidth="1"/>
    <col min="8719" max="8719" width="7.85546875" style="15" customWidth="1"/>
    <col min="8720" max="8720" width="7.7109375" style="15" customWidth="1"/>
    <col min="8721" max="8721" width="7.5703125" style="15" customWidth="1"/>
    <col min="8722" max="8722" width="7.42578125" style="15" customWidth="1"/>
    <col min="8723" max="8725" width="9.140625" style="15"/>
    <col min="8726" max="8726" width="10.140625" style="15" bestFit="1" customWidth="1"/>
    <col min="8727" max="8960" width="9.140625" style="15"/>
    <col min="8961" max="8962" width="2.28515625" style="15" customWidth="1"/>
    <col min="8963" max="8963" width="24" style="15" customWidth="1"/>
    <col min="8964" max="8964" width="8.7109375" style="15" customWidth="1"/>
    <col min="8965" max="8965" width="10.5703125" style="15" customWidth="1"/>
    <col min="8966" max="8966" width="7.5703125" style="15" customWidth="1"/>
    <col min="8967" max="8967" width="15" style="15" customWidth="1"/>
    <col min="8968" max="8968" width="19.7109375" style="15" customWidth="1"/>
    <col min="8969" max="8969" width="20.7109375" style="15" customWidth="1"/>
    <col min="8970" max="8970" width="16.7109375" style="15" customWidth="1"/>
    <col min="8971" max="8971" width="7.42578125" style="15" customWidth="1"/>
    <col min="8972" max="8972" width="8.85546875" style="15" customWidth="1"/>
    <col min="8973" max="8973" width="14.7109375" style="15" customWidth="1"/>
    <col min="8974" max="8974" width="9.85546875" style="15" customWidth="1"/>
    <col min="8975" max="8975" width="7.85546875" style="15" customWidth="1"/>
    <col min="8976" max="8976" width="7.7109375" style="15" customWidth="1"/>
    <col min="8977" max="8977" width="7.5703125" style="15" customWidth="1"/>
    <col min="8978" max="8978" width="7.42578125" style="15" customWidth="1"/>
    <col min="8979" max="8981" width="9.140625" style="15"/>
    <col min="8982" max="8982" width="10.140625" style="15" bestFit="1" customWidth="1"/>
    <col min="8983" max="9216" width="9.140625" style="15"/>
    <col min="9217" max="9218" width="2.28515625" style="15" customWidth="1"/>
    <col min="9219" max="9219" width="24" style="15" customWidth="1"/>
    <col min="9220" max="9220" width="8.7109375" style="15" customWidth="1"/>
    <col min="9221" max="9221" width="10.5703125" style="15" customWidth="1"/>
    <col min="9222" max="9222" width="7.5703125" style="15" customWidth="1"/>
    <col min="9223" max="9223" width="15" style="15" customWidth="1"/>
    <col min="9224" max="9224" width="19.7109375" style="15" customWidth="1"/>
    <col min="9225" max="9225" width="20.7109375" style="15" customWidth="1"/>
    <col min="9226" max="9226" width="16.7109375" style="15" customWidth="1"/>
    <col min="9227" max="9227" width="7.42578125" style="15" customWidth="1"/>
    <col min="9228" max="9228" width="8.85546875" style="15" customWidth="1"/>
    <col min="9229" max="9229" width="14.7109375" style="15" customWidth="1"/>
    <col min="9230" max="9230" width="9.85546875" style="15" customWidth="1"/>
    <col min="9231" max="9231" width="7.85546875" style="15" customWidth="1"/>
    <col min="9232" max="9232" width="7.7109375" style="15" customWidth="1"/>
    <col min="9233" max="9233" width="7.5703125" style="15" customWidth="1"/>
    <col min="9234" max="9234" width="7.42578125" style="15" customWidth="1"/>
    <col min="9235" max="9237" width="9.140625" style="15"/>
    <col min="9238" max="9238" width="10.140625" style="15" bestFit="1" customWidth="1"/>
    <col min="9239" max="9472" width="9.140625" style="15"/>
    <col min="9473" max="9474" width="2.28515625" style="15" customWidth="1"/>
    <col min="9475" max="9475" width="24" style="15" customWidth="1"/>
    <col min="9476" max="9476" width="8.7109375" style="15" customWidth="1"/>
    <col min="9477" max="9477" width="10.5703125" style="15" customWidth="1"/>
    <col min="9478" max="9478" width="7.5703125" style="15" customWidth="1"/>
    <col min="9479" max="9479" width="15" style="15" customWidth="1"/>
    <col min="9480" max="9480" width="19.7109375" style="15" customWidth="1"/>
    <col min="9481" max="9481" width="20.7109375" style="15" customWidth="1"/>
    <col min="9482" max="9482" width="16.7109375" style="15" customWidth="1"/>
    <col min="9483" max="9483" width="7.42578125" style="15" customWidth="1"/>
    <col min="9484" max="9484" width="8.85546875" style="15" customWidth="1"/>
    <col min="9485" max="9485" width="14.7109375" style="15" customWidth="1"/>
    <col min="9486" max="9486" width="9.85546875" style="15" customWidth="1"/>
    <col min="9487" max="9487" width="7.85546875" style="15" customWidth="1"/>
    <col min="9488" max="9488" width="7.7109375" style="15" customWidth="1"/>
    <col min="9489" max="9489" width="7.5703125" style="15" customWidth="1"/>
    <col min="9490" max="9490" width="7.42578125" style="15" customWidth="1"/>
    <col min="9491" max="9493" width="9.140625" style="15"/>
    <col min="9494" max="9494" width="10.140625" style="15" bestFit="1" customWidth="1"/>
    <col min="9495" max="9728" width="9.140625" style="15"/>
    <col min="9729" max="9730" width="2.28515625" style="15" customWidth="1"/>
    <col min="9731" max="9731" width="24" style="15" customWidth="1"/>
    <col min="9732" max="9732" width="8.7109375" style="15" customWidth="1"/>
    <col min="9733" max="9733" width="10.5703125" style="15" customWidth="1"/>
    <col min="9734" max="9734" width="7.5703125" style="15" customWidth="1"/>
    <col min="9735" max="9735" width="15" style="15" customWidth="1"/>
    <col min="9736" max="9736" width="19.7109375" style="15" customWidth="1"/>
    <col min="9737" max="9737" width="20.7109375" style="15" customWidth="1"/>
    <col min="9738" max="9738" width="16.7109375" style="15" customWidth="1"/>
    <col min="9739" max="9739" width="7.42578125" style="15" customWidth="1"/>
    <col min="9740" max="9740" width="8.85546875" style="15" customWidth="1"/>
    <col min="9741" max="9741" width="14.7109375" style="15" customWidth="1"/>
    <col min="9742" max="9742" width="9.85546875" style="15" customWidth="1"/>
    <col min="9743" max="9743" width="7.85546875" style="15" customWidth="1"/>
    <col min="9744" max="9744" width="7.7109375" style="15" customWidth="1"/>
    <col min="9745" max="9745" width="7.5703125" style="15" customWidth="1"/>
    <col min="9746" max="9746" width="7.42578125" style="15" customWidth="1"/>
    <col min="9747" max="9749" width="9.140625" style="15"/>
    <col min="9750" max="9750" width="10.140625" style="15" bestFit="1" customWidth="1"/>
    <col min="9751" max="9984" width="9.140625" style="15"/>
    <col min="9985" max="9986" width="2.28515625" style="15" customWidth="1"/>
    <col min="9987" max="9987" width="24" style="15" customWidth="1"/>
    <col min="9988" max="9988" width="8.7109375" style="15" customWidth="1"/>
    <col min="9989" max="9989" width="10.5703125" style="15" customWidth="1"/>
    <col min="9990" max="9990" width="7.5703125" style="15" customWidth="1"/>
    <col min="9991" max="9991" width="15" style="15" customWidth="1"/>
    <col min="9992" max="9992" width="19.7109375" style="15" customWidth="1"/>
    <col min="9993" max="9993" width="20.7109375" style="15" customWidth="1"/>
    <col min="9994" max="9994" width="16.7109375" style="15" customWidth="1"/>
    <col min="9995" max="9995" width="7.42578125" style="15" customWidth="1"/>
    <col min="9996" max="9996" width="8.85546875" style="15" customWidth="1"/>
    <col min="9997" max="9997" width="14.7109375" style="15" customWidth="1"/>
    <col min="9998" max="9998" width="9.85546875" style="15" customWidth="1"/>
    <col min="9999" max="9999" width="7.85546875" style="15" customWidth="1"/>
    <col min="10000" max="10000" width="7.7109375" style="15" customWidth="1"/>
    <col min="10001" max="10001" width="7.5703125" style="15" customWidth="1"/>
    <col min="10002" max="10002" width="7.42578125" style="15" customWidth="1"/>
    <col min="10003" max="10005" width="9.140625" style="15"/>
    <col min="10006" max="10006" width="10.140625" style="15" bestFit="1" customWidth="1"/>
    <col min="10007" max="10240" width="9.140625" style="15"/>
    <col min="10241" max="10242" width="2.28515625" style="15" customWidth="1"/>
    <col min="10243" max="10243" width="24" style="15" customWidth="1"/>
    <col min="10244" max="10244" width="8.7109375" style="15" customWidth="1"/>
    <col min="10245" max="10245" width="10.5703125" style="15" customWidth="1"/>
    <col min="10246" max="10246" width="7.5703125" style="15" customWidth="1"/>
    <col min="10247" max="10247" width="15" style="15" customWidth="1"/>
    <col min="10248" max="10248" width="19.7109375" style="15" customWidth="1"/>
    <col min="10249" max="10249" width="20.7109375" style="15" customWidth="1"/>
    <col min="10250" max="10250" width="16.7109375" style="15" customWidth="1"/>
    <col min="10251" max="10251" width="7.42578125" style="15" customWidth="1"/>
    <col min="10252" max="10252" width="8.85546875" style="15" customWidth="1"/>
    <col min="10253" max="10253" width="14.7109375" style="15" customWidth="1"/>
    <col min="10254" max="10254" width="9.85546875" style="15" customWidth="1"/>
    <col min="10255" max="10255" width="7.85546875" style="15" customWidth="1"/>
    <col min="10256" max="10256" width="7.7109375" style="15" customWidth="1"/>
    <col min="10257" max="10257" width="7.5703125" style="15" customWidth="1"/>
    <col min="10258" max="10258" width="7.42578125" style="15" customWidth="1"/>
    <col min="10259" max="10261" width="9.140625" style="15"/>
    <col min="10262" max="10262" width="10.140625" style="15" bestFit="1" customWidth="1"/>
    <col min="10263" max="10496" width="9.140625" style="15"/>
    <col min="10497" max="10498" width="2.28515625" style="15" customWidth="1"/>
    <col min="10499" max="10499" width="24" style="15" customWidth="1"/>
    <col min="10500" max="10500" width="8.7109375" style="15" customWidth="1"/>
    <col min="10501" max="10501" width="10.5703125" style="15" customWidth="1"/>
    <col min="10502" max="10502" width="7.5703125" style="15" customWidth="1"/>
    <col min="10503" max="10503" width="15" style="15" customWidth="1"/>
    <col min="10504" max="10504" width="19.7109375" style="15" customWidth="1"/>
    <col min="10505" max="10505" width="20.7109375" style="15" customWidth="1"/>
    <col min="10506" max="10506" width="16.7109375" style="15" customWidth="1"/>
    <col min="10507" max="10507" width="7.42578125" style="15" customWidth="1"/>
    <col min="10508" max="10508" width="8.85546875" style="15" customWidth="1"/>
    <col min="10509" max="10509" width="14.7109375" style="15" customWidth="1"/>
    <col min="10510" max="10510" width="9.85546875" style="15" customWidth="1"/>
    <col min="10511" max="10511" width="7.85546875" style="15" customWidth="1"/>
    <col min="10512" max="10512" width="7.7109375" style="15" customWidth="1"/>
    <col min="10513" max="10513" width="7.5703125" style="15" customWidth="1"/>
    <col min="10514" max="10514" width="7.42578125" style="15" customWidth="1"/>
    <col min="10515" max="10517" width="9.140625" style="15"/>
    <col min="10518" max="10518" width="10.140625" style="15" bestFit="1" customWidth="1"/>
    <col min="10519" max="10752" width="9.140625" style="15"/>
    <col min="10753" max="10754" width="2.28515625" style="15" customWidth="1"/>
    <col min="10755" max="10755" width="24" style="15" customWidth="1"/>
    <col min="10756" max="10756" width="8.7109375" style="15" customWidth="1"/>
    <col min="10757" max="10757" width="10.5703125" style="15" customWidth="1"/>
    <col min="10758" max="10758" width="7.5703125" style="15" customWidth="1"/>
    <col min="10759" max="10759" width="15" style="15" customWidth="1"/>
    <col min="10760" max="10760" width="19.7109375" style="15" customWidth="1"/>
    <col min="10761" max="10761" width="20.7109375" style="15" customWidth="1"/>
    <col min="10762" max="10762" width="16.7109375" style="15" customWidth="1"/>
    <col min="10763" max="10763" width="7.42578125" style="15" customWidth="1"/>
    <col min="10764" max="10764" width="8.85546875" style="15" customWidth="1"/>
    <col min="10765" max="10765" width="14.7109375" style="15" customWidth="1"/>
    <col min="10766" max="10766" width="9.85546875" style="15" customWidth="1"/>
    <col min="10767" max="10767" width="7.85546875" style="15" customWidth="1"/>
    <col min="10768" max="10768" width="7.7109375" style="15" customWidth="1"/>
    <col min="10769" max="10769" width="7.5703125" style="15" customWidth="1"/>
    <col min="10770" max="10770" width="7.42578125" style="15" customWidth="1"/>
    <col min="10771" max="10773" width="9.140625" style="15"/>
    <col min="10774" max="10774" width="10.140625" style="15" bestFit="1" customWidth="1"/>
    <col min="10775" max="11008" width="9.140625" style="15"/>
    <col min="11009" max="11010" width="2.28515625" style="15" customWidth="1"/>
    <col min="11011" max="11011" width="24" style="15" customWidth="1"/>
    <col min="11012" max="11012" width="8.7109375" style="15" customWidth="1"/>
    <col min="11013" max="11013" width="10.5703125" style="15" customWidth="1"/>
    <col min="11014" max="11014" width="7.5703125" style="15" customWidth="1"/>
    <col min="11015" max="11015" width="15" style="15" customWidth="1"/>
    <col min="11016" max="11016" width="19.7109375" style="15" customWidth="1"/>
    <col min="11017" max="11017" width="20.7109375" style="15" customWidth="1"/>
    <col min="11018" max="11018" width="16.7109375" style="15" customWidth="1"/>
    <col min="11019" max="11019" width="7.42578125" style="15" customWidth="1"/>
    <col min="11020" max="11020" width="8.85546875" style="15" customWidth="1"/>
    <col min="11021" max="11021" width="14.7109375" style="15" customWidth="1"/>
    <col min="11022" max="11022" width="9.85546875" style="15" customWidth="1"/>
    <col min="11023" max="11023" width="7.85546875" style="15" customWidth="1"/>
    <col min="11024" max="11024" width="7.7109375" style="15" customWidth="1"/>
    <col min="11025" max="11025" width="7.5703125" style="15" customWidth="1"/>
    <col min="11026" max="11026" width="7.42578125" style="15" customWidth="1"/>
    <col min="11027" max="11029" width="9.140625" style="15"/>
    <col min="11030" max="11030" width="10.140625" style="15" bestFit="1" customWidth="1"/>
    <col min="11031" max="11264" width="9.140625" style="15"/>
    <col min="11265" max="11266" width="2.28515625" style="15" customWidth="1"/>
    <col min="11267" max="11267" width="24" style="15" customWidth="1"/>
    <col min="11268" max="11268" width="8.7109375" style="15" customWidth="1"/>
    <col min="11269" max="11269" width="10.5703125" style="15" customWidth="1"/>
    <col min="11270" max="11270" width="7.5703125" style="15" customWidth="1"/>
    <col min="11271" max="11271" width="15" style="15" customWidth="1"/>
    <col min="11272" max="11272" width="19.7109375" style="15" customWidth="1"/>
    <col min="11273" max="11273" width="20.7109375" style="15" customWidth="1"/>
    <col min="11274" max="11274" width="16.7109375" style="15" customWidth="1"/>
    <col min="11275" max="11275" width="7.42578125" style="15" customWidth="1"/>
    <col min="11276" max="11276" width="8.85546875" style="15" customWidth="1"/>
    <col min="11277" max="11277" width="14.7109375" style="15" customWidth="1"/>
    <col min="11278" max="11278" width="9.85546875" style="15" customWidth="1"/>
    <col min="11279" max="11279" width="7.85546875" style="15" customWidth="1"/>
    <col min="11280" max="11280" width="7.7109375" style="15" customWidth="1"/>
    <col min="11281" max="11281" width="7.5703125" style="15" customWidth="1"/>
    <col min="11282" max="11282" width="7.42578125" style="15" customWidth="1"/>
    <col min="11283" max="11285" width="9.140625" style="15"/>
    <col min="11286" max="11286" width="10.140625" style="15" bestFit="1" customWidth="1"/>
    <col min="11287" max="11520" width="9.140625" style="15"/>
    <col min="11521" max="11522" width="2.28515625" style="15" customWidth="1"/>
    <col min="11523" max="11523" width="24" style="15" customWidth="1"/>
    <col min="11524" max="11524" width="8.7109375" style="15" customWidth="1"/>
    <col min="11525" max="11525" width="10.5703125" style="15" customWidth="1"/>
    <col min="11526" max="11526" width="7.5703125" style="15" customWidth="1"/>
    <col min="11527" max="11527" width="15" style="15" customWidth="1"/>
    <col min="11528" max="11528" width="19.7109375" style="15" customWidth="1"/>
    <col min="11529" max="11529" width="20.7109375" style="15" customWidth="1"/>
    <col min="11530" max="11530" width="16.7109375" style="15" customWidth="1"/>
    <col min="11531" max="11531" width="7.42578125" style="15" customWidth="1"/>
    <col min="11532" max="11532" width="8.85546875" style="15" customWidth="1"/>
    <col min="11533" max="11533" width="14.7109375" style="15" customWidth="1"/>
    <col min="11534" max="11534" width="9.85546875" style="15" customWidth="1"/>
    <col min="11535" max="11535" width="7.85546875" style="15" customWidth="1"/>
    <col min="11536" max="11536" width="7.7109375" style="15" customWidth="1"/>
    <col min="11537" max="11537" width="7.5703125" style="15" customWidth="1"/>
    <col min="11538" max="11538" width="7.42578125" style="15" customWidth="1"/>
    <col min="11539" max="11541" width="9.140625" style="15"/>
    <col min="11542" max="11542" width="10.140625" style="15" bestFit="1" customWidth="1"/>
    <col min="11543" max="11776" width="9.140625" style="15"/>
    <col min="11777" max="11778" width="2.28515625" style="15" customWidth="1"/>
    <col min="11779" max="11779" width="24" style="15" customWidth="1"/>
    <col min="11780" max="11780" width="8.7109375" style="15" customWidth="1"/>
    <col min="11781" max="11781" width="10.5703125" style="15" customWidth="1"/>
    <col min="11782" max="11782" width="7.5703125" style="15" customWidth="1"/>
    <col min="11783" max="11783" width="15" style="15" customWidth="1"/>
    <col min="11784" max="11784" width="19.7109375" style="15" customWidth="1"/>
    <col min="11785" max="11785" width="20.7109375" style="15" customWidth="1"/>
    <col min="11786" max="11786" width="16.7109375" style="15" customWidth="1"/>
    <col min="11787" max="11787" width="7.42578125" style="15" customWidth="1"/>
    <col min="11788" max="11788" width="8.85546875" style="15" customWidth="1"/>
    <col min="11789" max="11789" width="14.7109375" style="15" customWidth="1"/>
    <col min="11790" max="11790" width="9.85546875" style="15" customWidth="1"/>
    <col min="11791" max="11791" width="7.85546875" style="15" customWidth="1"/>
    <col min="11792" max="11792" width="7.7109375" style="15" customWidth="1"/>
    <col min="11793" max="11793" width="7.5703125" style="15" customWidth="1"/>
    <col min="11794" max="11794" width="7.42578125" style="15" customWidth="1"/>
    <col min="11795" max="11797" width="9.140625" style="15"/>
    <col min="11798" max="11798" width="10.140625" style="15" bestFit="1" customWidth="1"/>
    <col min="11799" max="12032" width="9.140625" style="15"/>
    <col min="12033" max="12034" width="2.28515625" style="15" customWidth="1"/>
    <col min="12035" max="12035" width="24" style="15" customWidth="1"/>
    <col min="12036" max="12036" width="8.7109375" style="15" customWidth="1"/>
    <col min="12037" max="12037" width="10.5703125" style="15" customWidth="1"/>
    <col min="12038" max="12038" width="7.5703125" style="15" customWidth="1"/>
    <col min="12039" max="12039" width="15" style="15" customWidth="1"/>
    <col min="12040" max="12040" width="19.7109375" style="15" customWidth="1"/>
    <col min="12041" max="12041" width="20.7109375" style="15" customWidth="1"/>
    <col min="12042" max="12042" width="16.7109375" style="15" customWidth="1"/>
    <col min="12043" max="12043" width="7.42578125" style="15" customWidth="1"/>
    <col min="12044" max="12044" width="8.85546875" style="15" customWidth="1"/>
    <col min="12045" max="12045" width="14.7109375" style="15" customWidth="1"/>
    <col min="12046" max="12046" width="9.85546875" style="15" customWidth="1"/>
    <col min="12047" max="12047" width="7.85546875" style="15" customWidth="1"/>
    <col min="12048" max="12048" width="7.7109375" style="15" customWidth="1"/>
    <col min="12049" max="12049" width="7.5703125" style="15" customWidth="1"/>
    <col min="12050" max="12050" width="7.42578125" style="15" customWidth="1"/>
    <col min="12051" max="12053" width="9.140625" style="15"/>
    <col min="12054" max="12054" width="10.140625" style="15" bestFit="1" customWidth="1"/>
    <col min="12055" max="12288" width="9.140625" style="15"/>
    <col min="12289" max="12290" width="2.28515625" style="15" customWidth="1"/>
    <col min="12291" max="12291" width="24" style="15" customWidth="1"/>
    <col min="12292" max="12292" width="8.7109375" style="15" customWidth="1"/>
    <col min="12293" max="12293" width="10.5703125" style="15" customWidth="1"/>
    <col min="12294" max="12294" width="7.5703125" style="15" customWidth="1"/>
    <col min="12295" max="12295" width="15" style="15" customWidth="1"/>
    <col min="12296" max="12296" width="19.7109375" style="15" customWidth="1"/>
    <col min="12297" max="12297" width="20.7109375" style="15" customWidth="1"/>
    <col min="12298" max="12298" width="16.7109375" style="15" customWidth="1"/>
    <col min="12299" max="12299" width="7.42578125" style="15" customWidth="1"/>
    <col min="12300" max="12300" width="8.85546875" style="15" customWidth="1"/>
    <col min="12301" max="12301" width="14.7109375" style="15" customWidth="1"/>
    <col min="12302" max="12302" width="9.85546875" style="15" customWidth="1"/>
    <col min="12303" max="12303" width="7.85546875" style="15" customWidth="1"/>
    <col min="12304" max="12304" width="7.7109375" style="15" customWidth="1"/>
    <col min="12305" max="12305" width="7.5703125" style="15" customWidth="1"/>
    <col min="12306" max="12306" width="7.42578125" style="15" customWidth="1"/>
    <col min="12307" max="12309" width="9.140625" style="15"/>
    <col min="12310" max="12310" width="10.140625" style="15" bestFit="1" customWidth="1"/>
    <col min="12311" max="12544" width="9.140625" style="15"/>
    <col min="12545" max="12546" width="2.28515625" style="15" customWidth="1"/>
    <col min="12547" max="12547" width="24" style="15" customWidth="1"/>
    <col min="12548" max="12548" width="8.7109375" style="15" customWidth="1"/>
    <col min="12549" max="12549" width="10.5703125" style="15" customWidth="1"/>
    <col min="12550" max="12550" width="7.5703125" style="15" customWidth="1"/>
    <col min="12551" max="12551" width="15" style="15" customWidth="1"/>
    <col min="12552" max="12552" width="19.7109375" style="15" customWidth="1"/>
    <col min="12553" max="12553" width="20.7109375" style="15" customWidth="1"/>
    <col min="12554" max="12554" width="16.7109375" style="15" customWidth="1"/>
    <col min="12555" max="12555" width="7.42578125" style="15" customWidth="1"/>
    <col min="12556" max="12556" width="8.85546875" style="15" customWidth="1"/>
    <col min="12557" max="12557" width="14.7109375" style="15" customWidth="1"/>
    <col min="12558" max="12558" width="9.85546875" style="15" customWidth="1"/>
    <col min="12559" max="12559" width="7.85546875" style="15" customWidth="1"/>
    <col min="12560" max="12560" width="7.7109375" style="15" customWidth="1"/>
    <col min="12561" max="12561" width="7.5703125" style="15" customWidth="1"/>
    <col min="12562" max="12562" width="7.42578125" style="15" customWidth="1"/>
    <col min="12563" max="12565" width="9.140625" style="15"/>
    <col min="12566" max="12566" width="10.140625" style="15" bestFit="1" customWidth="1"/>
    <col min="12567" max="12800" width="9.140625" style="15"/>
    <col min="12801" max="12802" width="2.28515625" style="15" customWidth="1"/>
    <col min="12803" max="12803" width="24" style="15" customWidth="1"/>
    <col min="12804" max="12804" width="8.7109375" style="15" customWidth="1"/>
    <col min="12805" max="12805" width="10.5703125" style="15" customWidth="1"/>
    <col min="12806" max="12806" width="7.5703125" style="15" customWidth="1"/>
    <col min="12807" max="12807" width="15" style="15" customWidth="1"/>
    <col min="12808" max="12808" width="19.7109375" style="15" customWidth="1"/>
    <col min="12809" max="12809" width="20.7109375" style="15" customWidth="1"/>
    <col min="12810" max="12810" width="16.7109375" style="15" customWidth="1"/>
    <col min="12811" max="12811" width="7.42578125" style="15" customWidth="1"/>
    <col min="12812" max="12812" width="8.85546875" style="15" customWidth="1"/>
    <col min="12813" max="12813" width="14.7109375" style="15" customWidth="1"/>
    <col min="12814" max="12814" width="9.85546875" style="15" customWidth="1"/>
    <col min="12815" max="12815" width="7.85546875" style="15" customWidth="1"/>
    <col min="12816" max="12816" width="7.7109375" style="15" customWidth="1"/>
    <col min="12817" max="12817" width="7.5703125" style="15" customWidth="1"/>
    <col min="12818" max="12818" width="7.42578125" style="15" customWidth="1"/>
    <col min="12819" max="12821" width="9.140625" style="15"/>
    <col min="12822" max="12822" width="10.140625" style="15" bestFit="1" customWidth="1"/>
    <col min="12823" max="13056" width="9.140625" style="15"/>
    <col min="13057" max="13058" width="2.28515625" style="15" customWidth="1"/>
    <col min="13059" max="13059" width="24" style="15" customWidth="1"/>
    <col min="13060" max="13060" width="8.7109375" style="15" customWidth="1"/>
    <col min="13061" max="13061" width="10.5703125" style="15" customWidth="1"/>
    <col min="13062" max="13062" width="7.5703125" style="15" customWidth="1"/>
    <col min="13063" max="13063" width="15" style="15" customWidth="1"/>
    <col min="13064" max="13064" width="19.7109375" style="15" customWidth="1"/>
    <col min="13065" max="13065" width="20.7109375" style="15" customWidth="1"/>
    <col min="13066" max="13066" width="16.7109375" style="15" customWidth="1"/>
    <col min="13067" max="13067" width="7.42578125" style="15" customWidth="1"/>
    <col min="13068" max="13068" width="8.85546875" style="15" customWidth="1"/>
    <col min="13069" max="13069" width="14.7109375" style="15" customWidth="1"/>
    <col min="13070" max="13070" width="9.85546875" style="15" customWidth="1"/>
    <col min="13071" max="13071" width="7.85546875" style="15" customWidth="1"/>
    <col min="13072" max="13072" width="7.7109375" style="15" customWidth="1"/>
    <col min="13073" max="13073" width="7.5703125" style="15" customWidth="1"/>
    <col min="13074" max="13074" width="7.42578125" style="15" customWidth="1"/>
    <col min="13075" max="13077" width="9.140625" style="15"/>
    <col min="13078" max="13078" width="10.140625" style="15" bestFit="1" customWidth="1"/>
    <col min="13079" max="13312" width="9.140625" style="15"/>
    <col min="13313" max="13314" width="2.28515625" style="15" customWidth="1"/>
    <col min="13315" max="13315" width="24" style="15" customWidth="1"/>
    <col min="13316" max="13316" width="8.7109375" style="15" customWidth="1"/>
    <col min="13317" max="13317" width="10.5703125" style="15" customWidth="1"/>
    <col min="13318" max="13318" width="7.5703125" style="15" customWidth="1"/>
    <col min="13319" max="13319" width="15" style="15" customWidth="1"/>
    <col min="13320" max="13320" width="19.7109375" style="15" customWidth="1"/>
    <col min="13321" max="13321" width="20.7109375" style="15" customWidth="1"/>
    <col min="13322" max="13322" width="16.7109375" style="15" customWidth="1"/>
    <col min="13323" max="13323" width="7.42578125" style="15" customWidth="1"/>
    <col min="13324" max="13324" width="8.85546875" style="15" customWidth="1"/>
    <col min="13325" max="13325" width="14.7109375" style="15" customWidth="1"/>
    <col min="13326" max="13326" width="9.85546875" style="15" customWidth="1"/>
    <col min="13327" max="13327" width="7.85546875" style="15" customWidth="1"/>
    <col min="13328" max="13328" width="7.7109375" style="15" customWidth="1"/>
    <col min="13329" max="13329" width="7.5703125" style="15" customWidth="1"/>
    <col min="13330" max="13330" width="7.42578125" style="15" customWidth="1"/>
    <col min="13331" max="13333" width="9.140625" style="15"/>
    <col min="13334" max="13334" width="10.140625" style="15" bestFit="1" customWidth="1"/>
    <col min="13335" max="13568" width="9.140625" style="15"/>
    <col min="13569" max="13570" width="2.28515625" style="15" customWidth="1"/>
    <col min="13571" max="13571" width="24" style="15" customWidth="1"/>
    <col min="13572" max="13572" width="8.7109375" style="15" customWidth="1"/>
    <col min="13573" max="13573" width="10.5703125" style="15" customWidth="1"/>
    <col min="13574" max="13574" width="7.5703125" style="15" customWidth="1"/>
    <col min="13575" max="13575" width="15" style="15" customWidth="1"/>
    <col min="13576" max="13576" width="19.7109375" style="15" customWidth="1"/>
    <col min="13577" max="13577" width="20.7109375" style="15" customWidth="1"/>
    <col min="13578" max="13578" width="16.7109375" style="15" customWidth="1"/>
    <col min="13579" max="13579" width="7.42578125" style="15" customWidth="1"/>
    <col min="13580" max="13580" width="8.85546875" style="15" customWidth="1"/>
    <col min="13581" max="13581" width="14.7109375" style="15" customWidth="1"/>
    <col min="13582" max="13582" width="9.85546875" style="15" customWidth="1"/>
    <col min="13583" max="13583" width="7.85546875" style="15" customWidth="1"/>
    <col min="13584" max="13584" width="7.7109375" style="15" customWidth="1"/>
    <col min="13585" max="13585" width="7.5703125" style="15" customWidth="1"/>
    <col min="13586" max="13586" width="7.42578125" style="15" customWidth="1"/>
    <col min="13587" max="13589" width="9.140625" style="15"/>
    <col min="13590" max="13590" width="10.140625" style="15" bestFit="1" customWidth="1"/>
    <col min="13591" max="13824" width="9.140625" style="15"/>
    <col min="13825" max="13826" width="2.28515625" style="15" customWidth="1"/>
    <col min="13827" max="13827" width="24" style="15" customWidth="1"/>
    <col min="13828" max="13828" width="8.7109375" style="15" customWidth="1"/>
    <col min="13829" max="13829" width="10.5703125" style="15" customWidth="1"/>
    <col min="13830" max="13830" width="7.5703125" style="15" customWidth="1"/>
    <col min="13831" max="13831" width="15" style="15" customWidth="1"/>
    <col min="13832" max="13832" width="19.7109375" style="15" customWidth="1"/>
    <col min="13833" max="13833" width="20.7109375" style="15" customWidth="1"/>
    <col min="13834" max="13834" width="16.7109375" style="15" customWidth="1"/>
    <col min="13835" max="13835" width="7.42578125" style="15" customWidth="1"/>
    <col min="13836" max="13836" width="8.85546875" style="15" customWidth="1"/>
    <col min="13837" max="13837" width="14.7109375" style="15" customWidth="1"/>
    <col min="13838" max="13838" width="9.85546875" style="15" customWidth="1"/>
    <col min="13839" max="13839" width="7.85546875" style="15" customWidth="1"/>
    <col min="13840" max="13840" width="7.7109375" style="15" customWidth="1"/>
    <col min="13841" max="13841" width="7.5703125" style="15" customWidth="1"/>
    <col min="13842" max="13842" width="7.42578125" style="15" customWidth="1"/>
    <col min="13843" max="13845" width="9.140625" style="15"/>
    <col min="13846" max="13846" width="10.140625" style="15" bestFit="1" customWidth="1"/>
    <col min="13847" max="14080" width="9.140625" style="15"/>
    <col min="14081" max="14082" width="2.28515625" style="15" customWidth="1"/>
    <col min="14083" max="14083" width="24" style="15" customWidth="1"/>
    <col min="14084" max="14084" width="8.7109375" style="15" customWidth="1"/>
    <col min="14085" max="14085" width="10.5703125" style="15" customWidth="1"/>
    <col min="14086" max="14086" width="7.5703125" style="15" customWidth="1"/>
    <col min="14087" max="14087" width="15" style="15" customWidth="1"/>
    <col min="14088" max="14088" width="19.7109375" style="15" customWidth="1"/>
    <col min="14089" max="14089" width="20.7109375" style="15" customWidth="1"/>
    <col min="14090" max="14090" width="16.7109375" style="15" customWidth="1"/>
    <col min="14091" max="14091" width="7.42578125" style="15" customWidth="1"/>
    <col min="14092" max="14092" width="8.85546875" style="15" customWidth="1"/>
    <col min="14093" max="14093" width="14.7109375" style="15" customWidth="1"/>
    <col min="14094" max="14094" width="9.85546875" style="15" customWidth="1"/>
    <col min="14095" max="14095" width="7.85546875" style="15" customWidth="1"/>
    <col min="14096" max="14096" width="7.7109375" style="15" customWidth="1"/>
    <col min="14097" max="14097" width="7.5703125" style="15" customWidth="1"/>
    <col min="14098" max="14098" width="7.42578125" style="15" customWidth="1"/>
    <col min="14099" max="14101" width="9.140625" style="15"/>
    <col min="14102" max="14102" width="10.140625" style="15" bestFit="1" customWidth="1"/>
    <col min="14103" max="14336" width="9.140625" style="15"/>
    <col min="14337" max="14338" width="2.28515625" style="15" customWidth="1"/>
    <col min="14339" max="14339" width="24" style="15" customWidth="1"/>
    <col min="14340" max="14340" width="8.7109375" style="15" customWidth="1"/>
    <col min="14341" max="14341" width="10.5703125" style="15" customWidth="1"/>
    <col min="14342" max="14342" width="7.5703125" style="15" customWidth="1"/>
    <col min="14343" max="14343" width="15" style="15" customWidth="1"/>
    <col min="14344" max="14344" width="19.7109375" style="15" customWidth="1"/>
    <col min="14345" max="14345" width="20.7109375" style="15" customWidth="1"/>
    <col min="14346" max="14346" width="16.7109375" style="15" customWidth="1"/>
    <col min="14347" max="14347" width="7.42578125" style="15" customWidth="1"/>
    <col min="14348" max="14348" width="8.85546875" style="15" customWidth="1"/>
    <col min="14349" max="14349" width="14.7109375" style="15" customWidth="1"/>
    <col min="14350" max="14350" width="9.85546875" style="15" customWidth="1"/>
    <col min="14351" max="14351" width="7.85546875" style="15" customWidth="1"/>
    <col min="14352" max="14352" width="7.7109375" style="15" customWidth="1"/>
    <col min="14353" max="14353" width="7.5703125" style="15" customWidth="1"/>
    <col min="14354" max="14354" width="7.42578125" style="15" customWidth="1"/>
    <col min="14355" max="14357" width="9.140625" style="15"/>
    <col min="14358" max="14358" width="10.140625" style="15" bestFit="1" customWidth="1"/>
    <col min="14359" max="14592" width="9.140625" style="15"/>
    <col min="14593" max="14594" width="2.28515625" style="15" customWidth="1"/>
    <col min="14595" max="14595" width="24" style="15" customWidth="1"/>
    <col min="14596" max="14596" width="8.7109375" style="15" customWidth="1"/>
    <col min="14597" max="14597" width="10.5703125" style="15" customWidth="1"/>
    <col min="14598" max="14598" width="7.5703125" style="15" customWidth="1"/>
    <col min="14599" max="14599" width="15" style="15" customWidth="1"/>
    <col min="14600" max="14600" width="19.7109375" style="15" customWidth="1"/>
    <col min="14601" max="14601" width="20.7109375" style="15" customWidth="1"/>
    <col min="14602" max="14602" width="16.7109375" style="15" customWidth="1"/>
    <col min="14603" max="14603" width="7.42578125" style="15" customWidth="1"/>
    <col min="14604" max="14604" width="8.85546875" style="15" customWidth="1"/>
    <col min="14605" max="14605" width="14.7109375" style="15" customWidth="1"/>
    <col min="14606" max="14606" width="9.85546875" style="15" customWidth="1"/>
    <col min="14607" max="14607" width="7.85546875" style="15" customWidth="1"/>
    <col min="14608" max="14608" width="7.7109375" style="15" customWidth="1"/>
    <col min="14609" max="14609" width="7.5703125" style="15" customWidth="1"/>
    <col min="14610" max="14610" width="7.42578125" style="15" customWidth="1"/>
    <col min="14611" max="14613" width="9.140625" style="15"/>
    <col min="14614" max="14614" width="10.140625" style="15" bestFit="1" customWidth="1"/>
    <col min="14615" max="14848" width="9.140625" style="15"/>
    <col min="14849" max="14850" width="2.28515625" style="15" customWidth="1"/>
    <col min="14851" max="14851" width="24" style="15" customWidth="1"/>
    <col min="14852" max="14852" width="8.7109375" style="15" customWidth="1"/>
    <col min="14853" max="14853" width="10.5703125" style="15" customWidth="1"/>
    <col min="14854" max="14854" width="7.5703125" style="15" customWidth="1"/>
    <col min="14855" max="14855" width="15" style="15" customWidth="1"/>
    <col min="14856" max="14856" width="19.7109375" style="15" customWidth="1"/>
    <col min="14857" max="14857" width="20.7109375" style="15" customWidth="1"/>
    <col min="14858" max="14858" width="16.7109375" style="15" customWidth="1"/>
    <col min="14859" max="14859" width="7.42578125" style="15" customWidth="1"/>
    <col min="14860" max="14860" width="8.85546875" style="15" customWidth="1"/>
    <col min="14861" max="14861" width="14.7109375" style="15" customWidth="1"/>
    <col min="14862" max="14862" width="9.85546875" style="15" customWidth="1"/>
    <col min="14863" max="14863" width="7.85546875" style="15" customWidth="1"/>
    <col min="14864" max="14864" width="7.7109375" style="15" customWidth="1"/>
    <col min="14865" max="14865" width="7.5703125" style="15" customWidth="1"/>
    <col min="14866" max="14866" width="7.42578125" style="15" customWidth="1"/>
    <col min="14867" max="14869" width="9.140625" style="15"/>
    <col min="14870" max="14870" width="10.140625" style="15" bestFit="1" customWidth="1"/>
    <col min="14871" max="15104" width="9.140625" style="15"/>
    <col min="15105" max="15106" width="2.28515625" style="15" customWidth="1"/>
    <col min="15107" max="15107" width="24" style="15" customWidth="1"/>
    <col min="15108" max="15108" width="8.7109375" style="15" customWidth="1"/>
    <col min="15109" max="15109" width="10.5703125" style="15" customWidth="1"/>
    <col min="15110" max="15110" width="7.5703125" style="15" customWidth="1"/>
    <col min="15111" max="15111" width="15" style="15" customWidth="1"/>
    <col min="15112" max="15112" width="19.7109375" style="15" customWidth="1"/>
    <col min="15113" max="15113" width="20.7109375" style="15" customWidth="1"/>
    <col min="15114" max="15114" width="16.7109375" style="15" customWidth="1"/>
    <col min="15115" max="15115" width="7.42578125" style="15" customWidth="1"/>
    <col min="15116" max="15116" width="8.85546875" style="15" customWidth="1"/>
    <col min="15117" max="15117" width="14.7109375" style="15" customWidth="1"/>
    <col min="15118" max="15118" width="9.85546875" style="15" customWidth="1"/>
    <col min="15119" max="15119" width="7.85546875" style="15" customWidth="1"/>
    <col min="15120" max="15120" width="7.7109375" style="15" customWidth="1"/>
    <col min="15121" max="15121" width="7.5703125" style="15" customWidth="1"/>
    <col min="15122" max="15122" width="7.42578125" style="15" customWidth="1"/>
    <col min="15123" max="15125" width="9.140625" style="15"/>
    <col min="15126" max="15126" width="10.140625" style="15" bestFit="1" customWidth="1"/>
    <col min="15127" max="15360" width="9.140625" style="15"/>
    <col min="15361" max="15362" width="2.28515625" style="15" customWidth="1"/>
    <col min="15363" max="15363" width="24" style="15" customWidth="1"/>
    <col min="15364" max="15364" width="8.7109375" style="15" customWidth="1"/>
    <col min="15365" max="15365" width="10.5703125" style="15" customWidth="1"/>
    <col min="15366" max="15366" width="7.5703125" style="15" customWidth="1"/>
    <col min="15367" max="15367" width="15" style="15" customWidth="1"/>
    <col min="15368" max="15368" width="19.7109375" style="15" customWidth="1"/>
    <col min="15369" max="15369" width="20.7109375" style="15" customWidth="1"/>
    <col min="15370" max="15370" width="16.7109375" style="15" customWidth="1"/>
    <col min="15371" max="15371" width="7.42578125" style="15" customWidth="1"/>
    <col min="15372" max="15372" width="8.85546875" style="15" customWidth="1"/>
    <col min="15373" max="15373" width="14.7109375" style="15" customWidth="1"/>
    <col min="15374" max="15374" width="9.85546875" style="15" customWidth="1"/>
    <col min="15375" max="15375" width="7.85546875" style="15" customWidth="1"/>
    <col min="15376" max="15376" width="7.7109375" style="15" customWidth="1"/>
    <col min="15377" max="15377" width="7.5703125" style="15" customWidth="1"/>
    <col min="15378" max="15378" width="7.42578125" style="15" customWidth="1"/>
    <col min="15379" max="15381" width="9.140625" style="15"/>
    <col min="15382" max="15382" width="10.140625" style="15" bestFit="1" customWidth="1"/>
    <col min="15383" max="15616" width="9.140625" style="15"/>
    <col min="15617" max="15618" width="2.28515625" style="15" customWidth="1"/>
    <col min="15619" max="15619" width="24" style="15" customWidth="1"/>
    <col min="15620" max="15620" width="8.7109375" style="15" customWidth="1"/>
    <col min="15621" max="15621" width="10.5703125" style="15" customWidth="1"/>
    <col min="15622" max="15622" width="7.5703125" style="15" customWidth="1"/>
    <col min="15623" max="15623" width="15" style="15" customWidth="1"/>
    <col min="15624" max="15624" width="19.7109375" style="15" customWidth="1"/>
    <col min="15625" max="15625" width="20.7109375" style="15" customWidth="1"/>
    <col min="15626" max="15626" width="16.7109375" style="15" customWidth="1"/>
    <col min="15627" max="15627" width="7.42578125" style="15" customWidth="1"/>
    <col min="15628" max="15628" width="8.85546875" style="15" customWidth="1"/>
    <col min="15629" max="15629" width="14.7109375" style="15" customWidth="1"/>
    <col min="15630" max="15630" width="9.85546875" style="15" customWidth="1"/>
    <col min="15631" max="15631" width="7.85546875" style="15" customWidth="1"/>
    <col min="15632" max="15632" width="7.7109375" style="15" customWidth="1"/>
    <col min="15633" max="15633" width="7.5703125" style="15" customWidth="1"/>
    <col min="15634" max="15634" width="7.42578125" style="15" customWidth="1"/>
    <col min="15635" max="15637" width="9.140625" style="15"/>
    <col min="15638" max="15638" width="10.140625" style="15" bestFit="1" customWidth="1"/>
    <col min="15639" max="15872" width="9.140625" style="15"/>
    <col min="15873" max="15874" width="2.28515625" style="15" customWidth="1"/>
    <col min="15875" max="15875" width="24" style="15" customWidth="1"/>
    <col min="15876" max="15876" width="8.7109375" style="15" customWidth="1"/>
    <col min="15877" max="15877" width="10.5703125" style="15" customWidth="1"/>
    <col min="15878" max="15878" width="7.5703125" style="15" customWidth="1"/>
    <col min="15879" max="15879" width="15" style="15" customWidth="1"/>
    <col min="15880" max="15880" width="19.7109375" style="15" customWidth="1"/>
    <col min="15881" max="15881" width="20.7109375" style="15" customWidth="1"/>
    <col min="15882" max="15882" width="16.7109375" style="15" customWidth="1"/>
    <col min="15883" max="15883" width="7.42578125" style="15" customWidth="1"/>
    <col min="15884" max="15884" width="8.85546875" style="15" customWidth="1"/>
    <col min="15885" max="15885" width="14.7109375" style="15" customWidth="1"/>
    <col min="15886" max="15886" width="9.85546875" style="15" customWidth="1"/>
    <col min="15887" max="15887" width="7.85546875" style="15" customWidth="1"/>
    <col min="15888" max="15888" width="7.7109375" style="15" customWidth="1"/>
    <col min="15889" max="15889" width="7.5703125" style="15" customWidth="1"/>
    <col min="15890" max="15890" width="7.42578125" style="15" customWidth="1"/>
    <col min="15891" max="15893" width="9.140625" style="15"/>
    <col min="15894" max="15894" width="10.140625" style="15" bestFit="1" customWidth="1"/>
    <col min="15895" max="16128" width="9.140625" style="15"/>
    <col min="16129" max="16130" width="2.28515625" style="15" customWidth="1"/>
    <col min="16131" max="16131" width="24" style="15" customWidth="1"/>
    <col min="16132" max="16132" width="8.7109375" style="15" customWidth="1"/>
    <col min="16133" max="16133" width="10.5703125" style="15" customWidth="1"/>
    <col min="16134" max="16134" width="7.5703125" style="15" customWidth="1"/>
    <col min="16135" max="16135" width="15" style="15" customWidth="1"/>
    <col min="16136" max="16136" width="19.7109375" style="15" customWidth="1"/>
    <col min="16137" max="16137" width="20.7109375" style="15" customWidth="1"/>
    <col min="16138" max="16138" width="16.7109375" style="15" customWidth="1"/>
    <col min="16139" max="16139" width="7.42578125" style="15" customWidth="1"/>
    <col min="16140" max="16140" width="8.85546875" style="15" customWidth="1"/>
    <col min="16141" max="16141" width="14.7109375" style="15" customWidth="1"/>
    <col min="16142" max="16142" width="9.85546875" style="15" customWidth="1"/>
    <col min="16143" max="16143" width="7.85546875" style="15" customWidth="1"/>
    <col min="16144" max="16144" width="7.7109375" style="15" customWidth="1"/>
    <col min="16145" max="16145" width="7.5703125" style="15" customWidth="1"/>
    <col min="16146" max="16146" width="7.42578125" style="15" customWidth="1"/>
    <col min="16147" max="16149" width="9.140625" style="15"/>
    <col min="16150" max="16150" width="10.140625" style="15" bestFit="1" customWidth="1"/>
    <col min="16151" max="16384" width="9.140625" style="15"/>
  </cols>
  <sheetData>
    <row r="1" spans="1:15" x14ac:dyDescent="0.2">
      <c r="A1" s="804" t="s">
        <v>612</v>
      </c>
      <c r="B1" s="805"/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</row>
    <row r="2" spans="1:15" ht="1.5" customHeight="1" thickBot="1" x14ac:dyDescent="0.25">
      <c r="D2" s="15"/>
      <c r="E2" s="15"/>
      <c r="F2" s="15"/>
      <c r="G2" s="15"/>
      <c r="H2" s="43"/>
      <c r="I2" s="15"/>
      <c r="J2" s="15"/>
      <c r="K2" s="15"/>
      <c r="L2" s="15"/>
      <c r="M2" s="15"/>
    </row>
    <row r="3" spans="1:15" s="2" customFormat="1" ht="55.5" customHeight="1" thickTop="1" thickBot="1" x14ac:dyDescent="0.3">
      <c r="A3" s="161" t="s">
        <v>36</v>
      </c>
      <c r="B3" s="162"/>
      <c r="C3" s="163"/>
      <c r="D3" s="164" t="s">
        <v>37</v>
      </c>
      <c r="E3" s="165" t="s">
        <v>38</v>
      </c>
      <c r="F3" s="165" t="s">
        <v>39</v>
      </c>
      <c r="G3" s="165" t="s">
        <v>40</v>
      </c>
      <c r="H3" s="165" t="s">
        <v>41</v>
      </c>
      <c r="I3" s="166" t="s">
        <v>42</v>
      </c>
      <c r="J3" s="166" t="s">
        <v>43</v>
      </c>
      <c r="K3" s="165" t="s">
        <v>44</v>
      </c>
      <c r="L3" s="165" t="s">
        <v>45</v>
      </c>
      <c r="M3" s="167" t="s">
        <v>46</v>
      </c>
      <c r="N3" s="168" t="s">
        <v>47</v>
      </c>
    </row>
    <row r="4" spans="1:15" ht="12.75" customHeight="1" thickTop="1" thickBot="1" x14ac:dyDescent="0.25">
      <c r="A4" s="789" t="s">
        <v>6</v>
      </c>
      <c r="B4" s="790"/>
      <c r="C4" s="790"/>
      <c r="D4" s="790"/>
      <c r="E4" s="790"/>
      <c r="F4" s="790"/>
      <c r="G4" s="790"/>
      <c r="H4" s="790"/>
      <c r="I4" s="790"/>
      <c r="J4" s="790"/>
      <c r="K4" s="790"/>
      <c r="L4" s="790"/>
      <c r="M4" s="790"/>
      <c r="N4" s="791"/>
    </row>
    <row r="5" spans="1:15" ht="12.75" customHeight="1" x14ac:dyDescent="0.2">
      <c r="A5" s="169" t="s">
        <v>48</v>
      </c>
      <c r="B5" s="170"/>
      <c r="C5" s="171"/>
      <c r="D5" s="172">
        <v>237452</v>
      </c>
      <c r="E5" s="173">
        <v>105000</v>
      </c>
      <c r="F5" s="174">
        <f>+D5/E5</f>
        <v>2.2614476190476189</v>
      </c>
      <c r="G5" s="173">
        <v>192616</v>
      </c>
      <c r="H5" s="175">
        <v>94367</v>
      </c>
      <c r="I5" s="176">
        <f>+G5/D5</f>
        <v>0.81117868032275997</v>
      </c>
      <c r="J5" s="176">
        <f>+H5/E5</f>
        <v>0.89873333333333338</v>
      </c>
      <c r="K5" s="173">
        <v>54676</v>
      </c>
      <c r="L5" s="173">
        <v>52527</v>
      </c>
      <c r="M5" s="176">
        <f>+K5/E5</f>
        <v>0.52072380952380948</v>
      </c>
      <c r="N5" s="177">
        <f>K5/H5</f>
        <v>0.57939745885743954</v>
      </c>
    </row>
    <row r="6" spans="1:15" ht="12.75" customHeight="1" x14ac:dyDescent="0.2">
      <c r="A6" s="781" t="s">
        <v>49</v>
      </c>
      <c r="B6" s="784" t="s">
        <v>50</v>
      </c>
      <c r="C6" s="785"/>
      <c r="D6" s="178">
        <v>205170</v>
      </c>
      <c r="E6" s="179">
        <v>82297</v>
      </c>
      <c r="F6" s="180">
        <f t="shared" ref="F6:F11" si="0">+D6/E6</f>
        <v>2.4930434888270532</v>
      </c>
      <c r="G6" s="179">
        <v>166679</v>
      </c>
      <c r="H6" s="181">
        <v>74620</v>
      </c>
      <c r="I6" s="182">
        <f t="shared" ref="I6:J11" si="1">+G6/D6</f>
        <v>0.81239459960033145</v>
      </c>
      <c r="J6" s="182">
        <f t="shared" si="1"/>
        <v>0.90671591917080818</v>
      </c>
      <c r="K6" s="179">
        <v>45349</v>
      </c>
      <c r="L6" s="179">
        <v>43529</v>
      </c>
      <c r="M6" s="182">
        <f t="shared" ref="M6:M11" si="2">+K6/E6</f>
        <v>0.55104074267591774</v>
      </c>
      <c r="N6" s="183">
        <f t="shared" ref="N6:N11" si="3">K6/H6</f>
        <v>0.607732511391048</v>
      </c>
    </row>
    <row r="7" spans="1:15" ht="12.75" customHeight="1" x14ac:dyDescent="0.2">
      <c r="A7" s="782"/>
      <c r="B7" s="786" t="s">
        <v>49</v>
      </c>
      <c r="C7" s="184" t="s">
        <v>51</v>
      </c>
      <c r="D7" s="185">
        <v>58921</v>
      </c>
      <c r="E7" s="186">
        <v>39750</v>
      </c>
      <c r="F7" s="187">
        <f t="shared" si="0"/>
        <v>1.4822893081761006</v>
      </c>
      <c r="G7" s="186">
        <v>48418</v>
      </c>
      <c r="H7" s="188">
        <v>34331</v>
      </c>
      <c r="I7" s="189">
        <f t="shared" si="1"/>
        <v>0.82174436957960661</v>
      </c>
      <c r="J7" s="189">
        <f t="shared" si="1"/>
        <v>0.86367295597484273</v>
      </c>
      <c r="K7" s="186">
        <v>15850</v>
      </c>
      <c r="L7" s="186">
        <v>12744</v>
      </c>
      <c r="M7" s="189">
        <f t="shared" si="2"/>
        <v>0.3987421383647799</v>
      </c>
      <c r="N7" s="190">
        <f t="shared" si="3"/>
        <v>0.46168186187410792</v>
      </c>
    </row>
    <row r="8" spans="1:15" ht="12.75" customHeight="1" x14ac:dyDescent="0.2">
      <c r="A8" s="782"/>
      <c r="B8" s="787"/>
      <c r="C8" s="191" t="s">
        <v>52</v>
      </c>
      <c r="D8" s="192">
        <v>146249</v>
      </c>
      <c r="E8" s="193">
        <v>67509</v>
      </c>
      <c r="F8" s="194">
        <f t="shared" si="0"/>
        <v>2.1663630034513917</v>
      </c>
      <c r="G8" s="193">
        <v>118261</v>
      </c>
      <c r="H8" s="195">
        <v>60720</v>
      </c>
      <c r="I8" s="196">
        <f t="shared" si="1"/>
        <v>0.80862775130086362</v>
      </c>
      <c r="J8" s="196">
        <f t="shared" si="1"/>
        <v>0.89943563080478162</v>
      </c>
      <c r="K8" s="193">
        <v>34468</v>
      </c>
      <c r="L8" s="193">
        <v>31938</v>
      </c>
      <c r="M8" s="196">
        <f t="shared" si="2"/>
        <v>0.51056896117554695</v>
      </c>
      <c r="N8" s="197">
        <f t="shared" si="3"/>
        <v>0.56765480895915676</v>
      </c>
    </row>
    <row r="9" spans="1:15" ht="12.75" customHeight="1" x14ac:dyDescent="0.2">
      <c r="A9" s="782"/>
      <c r="B9" s="784" t="s">
        <v>53</v>
      </c>
      <c r="C9" s="785"/>
      <c r="D9" s="178">
        <v>32282</v>
      </c>
      <c r="E9" s="179">
        <v>26640</v>
      </c>
      <c r="F9" s="180">
        <f t="shared" si="0"/>
        <v>1.2117867867867869</v>
      </c>
      <c r="G9" s="179">
        <v>25937</v>
      </c>
      <c r="H9" s="181">
        <v>22249</v>
      </c>
      <c r="I9" s="182">
        <f t="shared" si="1"/>
        <v>0.80345083947710794</v>
      </c>
      <c r="J9" s="182">
        <f t="shared" si="1"/>
        <v>0.8351726726726727</v>
      </c>
      <c r="K9" s="179">
        <v>9852</v>
      </c>
      <c r="L9" s="179">
        <v>9204</v>
      </c>
      <c r="M9" s="182">
        <f t="shared" si="2"/>
        <v>0.36981981981981982</v>
      </c>
      <c r="N9" s="183">
        <f t="shared" si="3"/>
        <v>0.44280641826598949</v>
      </c>
    </row>
    <row r="10" spans="1:15" ht="12.75" customHeight="1" x14ac:dyDescent="0.2">
      <c r="A10" s="782"/>
      <c r="B10" s="786" t="s">
        <v>49</v>
      </c>
      <c r="C10" s="184" t="s">
        <v>51</v>
      </c>
      <c r="D10" s="185">
        <v>21699</v>
      </c>
      <c r="E10" s="186">
        <v>18487</v>
      </c>
      <c r="F10" s="187">
        <f t="shared" si="0"/>
        <v>1.1737437117974794</v>
      </c>
      <c r="G10" s="186">
        <v>17462</v>
      </c>
      <c r="H10" s="188">
        <v>15639</v>
      </c>
      <c r="I10" s="189">
        <f t="shared" si="1"/>
        <v>0.80473754550900967</v>
      </c>
      <c r="J10" s="189">
        <f t="shared" si="1"/>
        <v>0.84594579975117645</v>
      </c>
      <c r="K10" s="186">
        <v>6442</v>
      </c>
      <c r="L10" s="186">
        <v>5942</v>
      </c>
      <c r="M10" s="189">
        <f t="shared" si="2"/>
        <v>0.34846108075945259</v>
      </c>
      <c r="N10" s="190">
        <f t="shared" si="3"/>
        <v>0.41191892064710017</v>
      </c>
    </row>
    <row r="11" spans="1:15" ht="12.75" customHeight="1" thickBot="1" x14ac:dyDescent="0.25">
      <c r="A11" s="799"/>
      <c r="B11" s="800"/>
      <c r="C11" s="198" t="s">
        <v>52</v>
      </c>
      <c r="D11" s="199">
        <v>10583</v>
      </c>
      <c r="E11" s="200">
        <v>9545</v>
      </c>
      <c r="F11" s="201">
        <f t="shared" si="0"/>
        <v>1.1087480356207438</v>
      </c>
      <c r="G11" s="200">
        <v>8475</v>
      </c>
      <c r="H11" s="202">
        <v>7866</v>
      </c>
      <c r="I11" s="203">
        <f t="shared" si="1"/>
        <v>0.80081262401965414</v>
      </c>
      <c r="J11" s="203">
        <f t="shared" si="1"/>
        <v>0.82409638554216869</v>
      </c>
      <c r="K11" s="200">
        <v>3562</v>
      </c>
      <c r="L11" s="200">
        <v>3299</v>
      </c>
      <c r="M11" s="203">
        <f t="shared" si="2"/>
        <v>0.37317967522262963</v>
      </c>
      <c r="N11" s="204">
        <f t="shared" si="3"/>
        <v>0.45283498601576405</v>
      </c>
    </row>
    <row r="12" spans="1:15" ht="12.75" customHeight="1" thickBot="1" x14ac:dyDescent="0.25">
      <c r="A12" s="792" t="s">
        <v>7</v>
      </c>
      <c r="B12" s="793"/>
      <c r="C12" s="793"/>
      <c r="D12" s="793"/>
      <c r="E12" s="793"/>
      <c r="F12" s="793"/>
      <c r="G12" s="793"/>
      <c r="H12" s="793"/>
      <c r="I12" s="793"/>
      <c r="J12" s="793"/>
      <c r="K12" s="793"/>
      <c r="L12" s="793"/>
      <c r="M12" s="793"/>
      <c r="N12" s="794"/>
      <c r="O12" s="205"/>
    </row>
    <row r="13" spans="1:15" ht="12.75" customHeight="1" x14ac:dyDescent="0.2">
      <c r="A13" s="169" t="s">
        <v>48</v>
      </c>
      <c r="B13" s="170"/>
      <c r="C13" s="171"/>
      <c r="D13" s="172">
        <v>234026</v>
      </c>
      <c r="E13" s="173">
        <v>108848</v>
      </c>
      <c r="F13" s="174">
        <f t="shared" ref="F13:F19" si="4">D13/E13</f>
        <v>2.1500257239453182</v>
      </c>
      <c r="G13" s="173">
        <v>191809</v>
      </c>
      <c r="H13" s="175">
        <v>98337</v>
      </c>
      <c r="I13" s="176">
        <f t="shared" ref="I13:I19" si="5">G13/D13</f>
        <v>0.81960551391725711</v>
      </c>
      <c r="J13" s="176">
        <f>+H13/E13</f>
        <v>0.90343414669998534</v>
      </c>
      <c r="K13" s="173">
        <v>61077</v>
      </c>
      <c r="L13" s="173">
        <v>58342</v>
      </c>
      <c r="M13" s="176">
        <f t="shared" ref="M13:M19" si="6">K13/E13</f>
        <v>0.56112193150080847</v>
      </c>
      <c r="N13" s="177">
        <v>0.62109887427926413</v>
      </c>
      <c r="O13" s="205"/>
    </row>
    <row r="14" spans="1:15" ht="12.75" customHeight="1" x14ac:dyDescent="0.2">
      <c r="A14" s="781" t="s">
        <v>49</v>
      </c>
      <c r="B14" s="784" t="s">
        <v>50</v>
      </c>
      <c r="C14" s="785"/>
      <c r="D14" s="178">
        <v>198393</v>
      </c>
      <c r="E14" s="179">
        <v>83674</v>
      </c>
      <c r="F14" s="180">
        <f t="shared" si="4"/>
        <v>2.3710232569256879</v>
      </c>
      <c r="G14" s="179">
        <v>162489</v>
      </c>
      <c r="H14" s="181">
        <v>76306</v>
      </c>
      <c r="I14" s="182">
        <f t="shared" si="5"/>
        <v>0.81902587288866036</v>
      </c>
      <c r="J14" s="182">
        <f t="shared" ref="J14:J19" si="7">+H14/E14</f>
        <v>0.91194397303821972</v>
      </c>
      <c r="K14" s="179">
        <v>49877</v>
      </c>
      <c r="L14" s="179">
        <v>47684</v>
      </c>
      <c r="M14" s="182">
        <f t="shared" si="6"/>
        <v>0.59608719554461365</v>
      </c>
      <c r="N14" s="183">
        <v>0.65364453647157494</v>
      </c>
    </row>
    <row r="15" spans="1:15" ht="12.75" customHeight="1" x14ac:dyDescent="0.2">
      <c r="A15" s="782"/>
      <c r="B15" s="786" t="s">
        <v>49</v>
      </c>
      <c r="C15" s="184" t="s">
        <v>51</v>
      </c>
      <c r="D15" s="185">
        <v>77180</v>
      </c>
      <c r="E15" s="186">
        <v>50322</v>
      </c>
      <c r="F15" s="187">
        <f t="shared" si="4"/>
        <v>1.5337228250069552</v>
      </c>
      <c r="G15" s="186">
        <v>64201</v>
      </c>
      <c r="H15" s="188">
        <v>44167</v>
      </c>
      <c r="I15" s="189">
        <f t="shared" si="5"/>
        <v>0.83183467219486917</v>
      </c>
      <c r="J15" s="189">
        <f t="shared" si="7"/>
        <v>0.87768769126823254</v>
      </c>
      <c r="K15" s="186">
        <v>24946</v>
      </c>
      <c r="L15" s="186">
        <v>20431</v>
      </c>
      <c r="M15" s="189">
        <f t="shared" si="6"/>
        <v>0.49572751480465799</v>
      </c>
      <c r="N15" s="190">
        <v>0.56481083161636514</v>
      </c>
    </row>
    <row r="16" spans="1:15" ht="12.75" customHeight="1" x14ac:dyDescent="0.2">
      <c r="A16" s="782"/>
      <c r="B16" s="787"/>
      <c r="C16" s="191" t="s">
        <v>52</v>
      </c>
      <c r="D16" s="192">
        <v>121213</v>
      </c>
      <c r="E16" s="193">
        <v>61248</v>
      </c>
      <c r="F16" s="194">
        <f t="shared" si="4"/>
        <v>1.9790523772204807</v>
      </c>
      <c r="G16" s="193">
        <v>98288</v>
      </c>
      <c r="H16" s="195">
        <v>54602</v>
      </c>
      <c r="I16" s="196">
        <f t="shared" si="5"/>
        <v>0.81087012119162138</v>
      </c>
      <c r="J16" s="196">
        <f t="shared" si="7"/>
        <v>0.89149033437826541</v>
      </c>
      <c r="K16" s="193">
        <v>32705</v>
      </c>
      <c r="L16" s="193">
        <v>29181</v>
      </c>
      <c r="M16" s="196">
        <f t="shared" si="6"/>
        <v>0.53397661964472309</v>
      </c>
      <c r="N16" s="197">
        <v>0.33274662217157741</v>
      </c>
    </row>
    <row r="17" spans="1:14" ht="12.75" customHeight="1" x14ac:dyDescent="0.2">
      <c r="A17" s="782"/>
      <c r="B17" s="784" t="s">
        <v>53</v>
      </c>
      <c r="C17" s="785"/>
      <c r="D17" s="178">
        <v>35633</v>
      </c>
      <c r="E17" s="179">
        <v>29328</v>
      </c>
      <c r="F17" s="180">
        <f t="shared" si="4"/>
        <v>1.2149822695035462</v>
      </c>
      <c r="G17" s="179">
        <v>29320</v>
      </c>
      <c r="H17" s="181">
        <v>29320</v>
      </c>
      <c r="I17" s="182">
        <f t="shared" si="5"/>
        <v>0.8228327673785536</v>
      </c>
      <c r="J17" s="182">
        <f t="shared" si="7"/>
        <v>0.99972722313147844</v>
      </c>
      <c r="K17" s="179">
        <v>11874</v>
      </c>
      <c r="L17" s="179">
        <v>10955</v>
      </c>
      <c r="M17" s="182">
        <f t="shared" si="6"/>
        <v>0.40486906710310966</v>
      </c>
      <c r="N17" s="183">
        <v>0.40497953615279675</v>
      </c>
    </row>
    <row r="18" spans="1:14" ht="12.75" customHeight="1" x14ac:dyDescent="0.2">
      <c r="A18" s="782"/>
      <c r="B18" s="786" t="s">
        <v>49</v>
      </c>
      <c r="C18" s="184" t="s">
        <v>51</v>
      </c>
      <c r="D18" s="185">
        <v>26211</v>
      </c>
      <c r="E18" s="186">
        <v>22278</v>
      </c>
      <c r="F18" s="187">
        <f t="shared" si="4"/>
        <v>1.1765418798814975</v>
      </c>
      <c r="G18" s="186">
        <v>21805</v>
      </c>
      <c r="H18" s="188">
        <v>19150</v>
      </c>
      <c r="I18" s="189">
        <f t="shared" si="5"/>
        <v>0.83190263629773764</v>
      </c>
      <c r="J18" s="189">
        <f t="shared" si="7"/>
        <v>0.85959242301822425</v>
      </c>
      <c r="K18" s="186">
        <v>8743</v>
      </c>
      <c r="L18" s="186">
        <v>8008</v>
      </c>
      <c r="M18" s="189">
        <f t="shared" si="6"/>
        <v>0.39244995062393395</v>
      </c>
      <c r="N18" s="190">
        <v>0.40096308186195828</v>
      </c>
    </row>
    <row r="19" spans="1:14" ht="12.75" customHeight="1" thickBot="1" x14ac:dyDescent="0.25">
      <c r="A19" s="799"/>
      <c r="B19" s="800"/>
      <c r="C19" s="198" t="s">
        <v>52</v>
      </c>
      <c r="D19" s="199">
        <v>9421</v>
      </c>
      <c r="E19" s="200">
        <v>8556</v>
      </c>
      <c r="F19" s="201">
        <f t="shared" si="4"/>
        <v>1.101098644226274</v>
      </c>
      <c r="G19" s="200">
        <v>7515</v>
      </c>
      <c r="H19" s="202">
        <v>6942</v>
      </c>
      <c r="I19" s="203">
        <f t="shared" si="5"/>
        <v>0.79768602059229377</v>
      </c>
      <c r="J19" s="203">
        <f t="shared" si="7"/>
        <v>0.81136044880785418</v>
      </c>
      <c r="K19" s="200">
        <v>3278</v>
      </c>
      <c r="L19" s="200">
        <v>2991</v>
      </c>
      <c r="M19" s="203">
        <f t="shared" si="6"/>
        <v>0.38312295465170643</v>
      </c>
      <c r="N19" s="204">
        <v>0.436252328985893</v>
      </c>
    </row>
    <row r="20" spans="1:14" ht="12.75" customHeight="1" thickBot="1" x14ac:dyDescent="0.25">
      <c r="A20" s="792" t="s">
        <v>8</v>
      </c>
      <c r="B20" s="793"/>
      <c r="C20" s="793"/>
      <c r="D20" s="793"/>
      <c r="E20" s="793"/>
      <c r="F20" s="793"/>
      <c r="G20" s="793"/>
      <c r="H20" s="793"/>
      <c r="I20" s="793"/>
      <c r="J20" s="793"/>
      <c r="K20" s="793"/>
      <c r="L20" s="793"/>
      <c r="M20" s="793"/>
      <c r="N20" s="794"/>
    </row>
    <row r="21" spans="1:14" ht="12.75" customHeight="1" x14ac:dyDescent="0.2">
      <c r="A21" s="169" t="s">
        <v>48</v>
      </c>
      <c r="B21" s="170"/>
      <c r="C21" s="171"/>
      <c r="D21" s="172">
        <v>253273</v>
      </c>
      <c r="E21" s="173">
        <v>117544</v>
      </c>
      <c r="F21" s="174">
        <f>D21/E21</f>
        <v>2.1547080242292247</v>
      </c>
      <c r="G21" s="173">
        <v>209436</v>
      </c>
      <c r="H21" s="175">
        <v>107169</v>
      </c>
      <c r="I21" s="176">
        <f>G21/D21</f>
        <v>0.826917989679121</v>
      </c>
      <c r="J21" s="176">
        <f>+H21/E21</f>
        <v>0.91173518001769549</v>
      </c>
      <c r="K21" s="173">
        <v>69582</v>
      </c>
      <c r="L21" s="173">
        <v>66517</v>
      </c>
      <c r="M21" s="176">
        <f>K21/E21</f>
        <v>0.59196556183216498</v>
      </c>
      <c r="N21" s="177">
        <v>0.64927357724715173</v>
      </c>
    </row>
    <row r="22" spans="1:14" ht="12.75" customHeight="1" x14ac:dyDescent="0.2">
      <c r="A22" s="781" t="s">
        <v>49</v>
      </c>
      <c r="B22" s="784" t="s">
        <v>50</v>
      </c>
      <c r="C22" s="785"/>
      <c r="D22" s="178">
        <v>216092</v>
      </c>
      <c r="E22" s="179">
        <v>91166</v>
      </c>
      <c r="F22" s="180">
        <f t="shared" ref="F22:F27" si="8">D22/E22</f>
        <v>2.37031349406577</v>
      </c>
      <c r="G22" s="179">
        <v>178490</v>
      </c>
      <c r="H22" s="181">
        <v>83894</v>
      </c>
      <c r="I22" s="182">
        <f t="shared" ref="I22:I27" si="9">G22/D22</f>
        <v>0.82599078170408902</v>
      </c>
      <c r="J22" s="182">
        <f t="shared" ref="J22:J27" si="10">+H22/E22</f>
        <v>0.9202334203540794</v>
      </c>
      <c r="K22" s="179">
        <v>56930</v>
      </c>
      <c r="L22" s="179">
        <v>54329</v>
      </c>
      <c r="M22" s="182">
        <f t="shared" ref="M22:M27" si="11">K22/E22</f>
        <v>0.62446526117192813</v>
      </c>
      <c r="N22" s="183">
        <v>0.67859441676401178</v>
      </c>
    </row>
    <row r="23" spans="1:14" ht="12.75" customHeight="1" x14ac:dyDescent="0.2">
      <c r="A23" s="782"/>
      <c r="B23" s="786" t="s">
        <v>49</v>
      </c>
      <c r="C23" s="184" t="s">
        <v>51</v>
      </c>
      <c r="D23" s="185">
        <v>122985</v>
      </c>
      <c r="E23" s="186">
        <v>69258</v>
      </c>
      <c r="F23" s="187">
        <f t="shared" si="8"/>
        <v>1.7757515377284934</v>
      </c>
      <c r="G23" s="186">
        <v>101510</v>
      </c>
      <c r="H23" s="188">
        <v>62211</v>
      </c>
      <c r="I23" s="189">
        <f t="shared" si="9"/>
        <v>0.82538520957840389</v>
      </c>
      <c r="J23" s="189">
        <f t="shared" si="10"/>
        <v>0.89825002165814782</v>
      </c>
      <c r="K23" s="186">
        <v>39130</v>
      </c>
      <c r="L23" s="186">
        <v>33296</v>
      </c>
      <c r="M23" s="189">
        <f t="shared" si="11"/>
        <v>0.56498888215079845</v>
      </c>
      <c r="N23" s="190">
        <v>0.62898844255839004</v>
      </c>
    </row>
    <row r="24" spans="1:14" ht="12.75" customHeight="1" x14ac:dyDescent="0.2">
      <c r="A24" s="782"/>
      <c r="B24" s="787"/>
      <c r="C24" s="191" t="s">
        <v>52</v>
      </c>
      <c r="D24" s="192">
        <v>93107</v>
      </c>
      <c r="E24" s="193">
        <v>52057</v>
      </c>
      <c r="F24" s="194">
        <f t="shared" si="8"/>
        <v>1.7885586952763317</v>
      </c>
      <c r="G24" s="193">
        <v>76980</v>
      </c>
      <c r="H24" s="195">
        <v>46402</v>
      </c>
      <c r="I24" s="196">
        <f t="shared" si="9"/>
        <v>0.82679068168880965</v>
      </c>
      <c r="J24" s="196">
        <f t="shared" si="10"/>
        <v>0.89136907620492922</v>
      </c>
      <c r="K24" s="193">
        <v>26368</v>
      </c>
      <c r="L24" s="193">
        <v>22313</v>
      </c>
      <c r="M24" s="196">
        <f t="shared" si="11"/>
        <v>0.50652169737019037</v>
      </c>
      <c r="N24" s="197">
        <v>0.56825136847549673</v>
      </c>
    </row>
    <row r="25" spans="1:14" ht="12.75" customHeight="1" x14ac:dyDescent="0.2">
      <c r="A25" s="782"/>
      <c r="B25" s="784" t="s">
        <v>53</v>
      </c>
      <c r="C25" s="785"/>
      <c r="D25" s="178">
        <v>37181</v>
      </c>
      <c r="E25" s="179">
        <v>30806</v>
      </c>
      <c r="F25" s="180">
        <f t="shared" si="8"/>
        <v>1.2069402064532884</v>
      </c>
      <c r="G25" s="179">
        <v>30946</v>
      </c>
      <c r="H25" s="181">
        <v>26589</v>
      </c>
      <c r="I25" s="182">
        <f t="shared" si="9"/>
        <v>0.83230682337753148</v>
      </c>
      <c r="J25" s="182">
        <f t="shared" si="10"/>
        <v>0.86311108225670319</v>
      </c>
      <c r="K25" s="179">
        <v>13445</v>
      </c>
      <c r="L25" s="179">
        <v>12530</v>
      </c>
      <c r="M25" s="182">
        <f t="shared" si="11"/>
        <v>0.43644095306109199</v>
      </c>
      <c r="N25" s="183">
        <v>0.50566023543570648</v>
      </c>
    </row>
    <row r="26" spans="1:14" ht="12.75" customHeight="1" x14ac:dyDescent="0.2">
      <c r="A26" s="782"/>
      <c r="B26" s="786" t="s">
        <v>49</v>
      </c>
      <c r="C26" s="184" t="s">
        <v>51</v>
      </c>
      <c r="D26" s="185">
        <v>31188</v>
      </c>
      <c r="E26" s="186">
        <v>26434</v>
      </c>
      <c r="F26" s="187">
        <f t="shared" si="8"/>
        <v>1.1798441401225694</v>
      </c>
      <c r="G26" s="186">
        <v>26164</v>
      </c>
      <c r="H26" s="188">
        <v>22845</v>
      </c>
      <c r="I26" s="189">
        <f t="shared" si="9"/>
        <v>0.83891240220597663</v>
      </c>
      <c r="J26" s="189">
        <f t="shared" si="10"/>
        <v>0.86422788832564124</v>
      </c>
      <c r="K26" s="186">
        <v>11180</v>
      </c>
      <c r="L26" s="186">
        <v>10310</v>
      </c>
      <c r="M26" s="189">
        <f t="shared" si="11"/>
        <v>0.42294015283347203</v>
      </c>
      <c r="N26" s="190">
        <v>0.48938498577369227</v>
      </c>
    </row>
    <row r="27" spans="1:14" ht="12.75" customHeight="1" thickBot="1" x14ac:dyDescent="0.25">
      <c r="A27" s="799"/>
      <c r="B27" s="800"/>
      <c r="C27" s="198" t="s">
        <v>52</v>
      </c>
      <c r="D27" s="199">
        <v>5993</v>
      </c>
      <c r="E27" s="200">
        <v>5595</v>
      </c>
      <c r="F27" s="201">
        <f t="shared" si="8"/>
        <v>1.0711349419124219</v>
      </c>
      <c r="G27" s="200">
        <v>4782</v>
      </c>
      <c r="H27" s="202">
        <v>4546</v>
      </c>
      <c r="I27" s="203">
        <f t="shared" si="9"/>
        <v>0.7979309194059736</v>
      </c>
      <c r="J27" s="203">
        <f t="shared" si="10"/>
        <v>0.8125111706881144</v>
      </c>
      <c r="K27" s="200">
        <v>2388</v>
      </c>
      <c r="L27" s="200">
        <v>2253</v>
      </c>
      <c r="M27" s="203">
        <f t="shared" si="11"/>
        <v>0.42680965147453082</v>
      </c>
      <c r="N27" s="204">
        <v>0.52529696436427631</v>
      </c>
    </row>
    <row r="28" spans="1:14" ht="12.75" customHeight="1" thickBot="1" x14ac:dyDescent="0.25">
      <c r="A28" s="792" t="s">
        <v>9</v>
      </c>
      <c r="B28" s="793"/>
      <c r="C28" s="793"/>
      <c r="D28" s="793"/>
      <c r="E28" s="793"/>
      <c r="F28" s="793"/>
      <c r="G28" s="793"/>
      <c r="H28" s="793"/>
      <c r="I28" s="793"/>
      <c r="J28" s="793"/>
      <c r="K28" s="793"/>
      <c r="L28" s="793"/>
      <c r="M28" s="793"/>
      <c r="N28" s="794"/>
    </row>
    <row r="29" spans="1:14" ht="12.75" customHeight="1" x14ac:dyDescent="0.2">
      <c r="A29" s="169" t="s">
        <v>48</v>
      </c>
      <c r="B29" s="170"/>
      <c r="C29" s="171"/>
      <c r="D29" s="172">
        <v>284977</v>
      </c>
      <c r="E29" s="173">
        <v>130353</v>
      </c>
      <c r="F29" s="174">
        <v>2.1861944105620892</v>
      </c>
      <c r="G29" s="173">
        <v>240977</v>
      </c>
      <c r="H29" s="175">
        <v>119446</v>
      </c>
      <c r="I29" s="176">
        <v>0.84560157486393639</v>
      </c>
      <c r="J29" s="176">
        <v>0.916327203823464</v>
      </c>
      <c r="K29" s="173">
        <v>75613</v>
      </c>
      <c r="L29" s="173">
        <v>72199</v>
      </c>
      <c r="M29" s="176">
        <v>0.58006336639739786</v>
      </c>
      <c r="N29" s="177">
        <v>0.63303082564506141</v>
      </c>
    </row>
    <row r="30" spans="1:14" ht="12.75" customHeight="1" x14ac:dyDescent="0.2">
      <c r="A30" s="781" t="s">
        <v>49</v>
      </c>
      <c r="B30" s="784" t="s">
        <v>50</v>
      </c>
      <c r="C30" s="785"/>
      <c r="D30" s="178">
        <v>233597</v>
      </c>
      <c r="E30" s="179">
        <v>94630</v>
      </c>
      <c r="F30" s="180">
        <v>2.4685300644615871</v>
      </c>
      <c r="G30" s="179">
        <v>197385</v>
      </c>
      <c r="H30" s="181">
        <v>87705</v>
      </c>
      <c r="I30" s="182">
        <v>0.84498088588466458</v>
      </c>
      <c r="J30" s="182">
        <v>0.92682024727887558</v>
      </c>
      <c r="K30" s="179">
        <v>59036</v>
      </c>
      <c r="L30" s="179">
        <v>56112</v>
      </c>
      <c r="M30" s="182">
        <v>0.62386135475007931</v>
      </c>
      <c r="N30" s="183">
        <v>0.67312011857932841</v>
      </c>
    </row>
    <row r="31" spans="1:14" ht="12.75" customHeight="1" x14ac:dyDescent="0.2">
      <c r="A31" s="782"/>
      <c r="B31" s="786" t="s">
        <v>49</v>
      </c>
      <c r="C31" s="184" t="s">
        <v>51</v>
      </c>
      <c r="D31" s="185">
        <v>158898</v>
      </c>
      <c r="E31" s="186">
        <v>78931</v>
      </c>
      <c r="F31" s="187">
        <v>2.0131253879971114</v>
      </c>
      <c r="G31" s="186">
        <v>134677</v>
      </c>
      <c r="H31" s="188">
        <v>72271</v>
      </c>
      <c r="I31" s="189">
        <v>0.84756888066558422</v>
      </c>
      <c r="J31" s="189">
        <v>0.91562250573285531</v>
      </c>
      <c r="K31" s="186">
        <v>48224</v>
      </c>
      <c r="L31" s="186">
        <v>43002</v>
      </c>
      <c r="M31" s="189">
        <v>0.61096400653735539</v>
      </c>
      <c r="N31" s="190">
        <v>0.66726626170939929</v>
      </c>
    </row>
    <row r="32" spans="1:14" ht="12.75" customHeight="1" x14ac:dyDescent="0.2">
      <c r="A32" s="782"/>
      <c r="B32" s="787"/>
      <c r="C32" s="191" t="s">
        <v>52</v>
      </c>
      <c r="D32" s="192">
        <v>74699</v>
      </c>
      <c r="E32" s="193">
        <v>41964</v>
      </c>
      <c r="F32" s="194">
        <v>1.7800733962444</v>
      </c>
      <c r="G32" s="193">
        <v>62708</v>
      </c>
      <c r="H32" s="195">
        <v>37668</v>
      </c>
      <c r="I32" s="196">
        <v>0.83947576272774738</v>
      </c>
      <c r="J32" s="196">
        <v>0.89762653703174144</v>
      </c>
      <c r="K32" s="193">
        <v>17348</v>
      </c>
      <c r="L32" s="193">
        <v>14116</v>
      </c>
      <c r="M32" s="196">
        <v>0.41340196358783721</v>
      </c>
      <c r="N32" s="197">
        <v>0.46055006902410534</v>
      </c>
    </row>
    <row r="33" spans="1:16" ht="12.75" customHeight="1" x14ac:dyDescent="0.2">
      <c r="A33" s="782"/>
      <c r="B33" s="784" t="s">
        <v>53</v>
      </c>
      <c r="C33" s="785"/>
      <c r="D33" s="178">
        <v>51380</v>
      </c>
      <c r="E33" s="179">
        <v>40993</v>
      </c>
      <c r="F33" s="180">
        <v>1.2533847242212084</v>
      </c>
      <c r="G33" s="179">
        <v>43592</v>
      </c>
      <c r="H33" s="181">
        <v>35853</v>
      </c>
      <c r="I33" s="182">
        <v>0.84842351109381087</v>
      </c>
      <c r="J33" s="182">
        <v>0.87461273876027612</v>
      </c>
      <c r="K33" s="179">
        <v>17422</v>
      </c>
      <c r="L33" s="179">
        <v>16494</v>
      </c>
      <c r="M33" s="182">
        <v>0.42499939013977994</v>
      </c>
      <c r="N33" s="183">
        <v>0.48592865311131567</v>
      </c>
    </row>
    <row r="34" spans="1:16" ht="12.75" customHeight="1" x14ac:dyDescent="0.2">
      <c r="A34" s="782"/>
      <c r="B34" s="786" t="s">
        <v>49</v>
      </c>
      <c r="C34" s="184" t="s">
        <v>51</v>
      </c>
      <c r="D34" s="185">
        <v>44770</v>
      </c>
      <c r="E34" s="186">
        <v>36598</v>
      </c>
      <c r="F34" s="187">
        <v>1.2232908902125799</v>
      </c>
      <c r="G34" s="186">
        <v>37962</v>
      </c>
      <c r="H34" s="188">
        <v>31956</v>
      </c>
      <c r="I34" s="189">
        <v>0.8479338842975207</v>
      </c>
      <c r="J34" s="189">
        <v>0.87316246789442042</v>
      </c>
      <c r="K34" s="186">
        <v>15586</v>
      </c>
      <c r="L34" s="186">
        <v>14710</v>
      </c>
      <c r="M34" s="189">
        <v>0.42587026613476148</v>
      </c>
      <c r="N34" s="190">
        <v>0.48773313305795468</v>
      </c>
    </row>
    <row r="35" spans="1:16" ht="12.75" customHeight="1" thickBot="1" x14ac:dyDescent="0.25">
      <c r="A35" s="799"/>
      <c r="B35" s="800"/>
      <c r="C35" s="198" t="s">
        <v>52</v>
      </c>
      <c r="D35" s="199">
        <v>6610</v>
      </c>
      <c r="E35" s="200">
        <v>6020</v>
      </c>
      <c r="F35" s="201">
        <v>1.0980066445182723</v>
      </c>
      <c r="G35" s="200">
        <v>5630</v>
      </c>
      <c r="H35" s="202">
        <v>5142</v>
      </c>
      <c r="I35" s="203">
        <v>0.85173978819969742</v>
      </c>
      <c r="J35" s="203">
        <v>0.85415282392026581</v>
      </c>
      <c r="K35" s="200">
        <v>1990</v>
      </c>
      <c r="L35" s="200">
        <v>1829</v>
      </c>
      <c r="M35" s="203">
        <v>0.33056478405315615</v>
      </c>
      <c r="N35" s="204">
        <v>0.38700894593543367</v>
      </c>
    </row>
    <row r="36" spans="1:16" ht="12.75" customHeight="1" thickBot="1" x14ac:dyDescent="0.25">
      <c r="A36" s="792" t="s">
        <v>10</v>
      </c>
      <c r="B36" s="793"/>
      <c r="C36" s="793"/>
      <c r="D36" s="793"/>
      <c r="E36" s="793"/>
      <c r="F36" s="793"/>
      <c r="G36" s="793"/>
      <c r="H36" s="793"/>
      <c r="I36" s="793"/>
      <c r="J36" s="793"/>
      <c r="K36" s="793"/>
      <c r="L36" s="793"/>
      <c r="M36" s="793"/>
      <c r="N36" s="794"/>
    </row>
    <row r="37" spans="1:16" ht="12.75" customHeight="1" x14ac:dyDescent="0.2">
      <c r="A37" s="169" t="s">
        <v>48</v>
      </c>
      <c r="B37" s="170"/>
      <c r="C37" s="171"/>
      <c r="D37" s="172">
        <v>294758</v>
      </c>
      <c r="E37" s="173">
        <v>130934</v>
      </c>
      <c r="F37" s="174">
        <f>D37/E37</f>
        <v>2.2511952586799455</v>
      </c>
      <c r="G37" s="173">
        <v>248747</v>
      </c>
      <c r="H37" s="175">
        <v>119687</v>
      </c>
      <c r="I37" s="176">
        <f t="shared" ref="I37:I43" si="12">G37/D37</f>
        <v>0.8439024555737249</v>
      </c>
      <c r="J37" s="176">
        <f t="shared" ref="J37:J43" si="13">+H37/E37</f>
        <v>0.91410176119266195</v>
      </c>
      <c r="K37" s="173">
        <v>79986</v>
      </c>
      <c r="L37" s="173">
        <v>76209</v>
      </c>
      <c r="M37" s="176">
        <f t="shared" ref="M37:M43" si="14">+K37/E37</f>
        <v>0.61088792826920435</v>
      </c>
      <c r="N37" s="177">
        <f t="shared" ref="N37:N43" si="15">K37/H37</f>
        <v>0.66829313125067891</v>
      </c>
    </row>
    <row r="38" spans="1:16" ht="12.75" customHeight="1" x14ac:dyDescent="0.2">
      <c r="A38" s="781" t="s">
        <v>49</v>
      </c>
      <c r="B38" s="784" t="s">
        <v>50</v>
      </c>
      <c r="C38" s="785"/>
      <c r="D38" s="178">
        <v>240902</v>
      </c>
      <c r="E38" s="179">
        <v>94259</v>
      </c>
      <c r="F38" s="180">
        <f t="shared" ref="F38:F43" si="16">D38/E38</f>
        <v>2.5557453399675363</v>
      </c>
      <c r="G38" s="179">
        <v>204248</v>
      </c>
      <c r="H38" s="181">
        <v>87652</v>
      </c>
      <c r="I38" s="182">
        <f t="shared" si="12"/>
        <v>0.84784684228441443</v>
      </c>
      <c r="J38" s="182">
        <f t="shared" si="13"/>
        <v>0.92990589758007192</v>
      </c>
      <c r="K38" s="179">
        <v>61808</v>
      </c>
      <c r="L38" s="179">
        <v>58625</v>
      </c>
      <c r="M38" s="182">
        <f t="shared" si="14"/>
        <v>0.65572518274117064</v>
      </c>
      <c r="N38" s="183">
        <f t="shared" si="15"/>
        <v>0.70515219276228724</v>
      </c>
    </row>
    <row r="39" spans="1:16" ht="12.75" customHeight="1" x14ac:dyDescent="0.2">
      <c r="A39" s="782"/>
      <c r="B39" s="786" t="s">
        <v>49</v>
      </c>
      <c r="C39" s="184" t="s">
        <v>51</v>
      </c>
      <c r="D39" s="185">
        <v>176307</v>
      </c>
      <c r="E39" s="186">
        <v>81173</v>
      </c>
      <c r="F39" s="187">
        <f t="shared" si="16"/>
        <v>2.1719906865583383</v>
      </c>
      <c r="G39" s="186">
        <v>149650</v>
      </c>
      <c r="H39" s="188">
        <v>75059</v>
      </c>
      <c r="I39" s="189">
        <f t="shared" si="12"/>
        <v>0.84880350751813594</v>
      </c>
      <c r="J39" s="189">
        <f t="shared" si="13"/>
        <v>0.92467938846660835</v>
      </c>
      <c r="K39" s="186">
        <v>52791</v>
      </c>
      <c r="L39" s="186">
        <v>47566</v>
      </c>
      <c r="M39" s="189">
        <f t="shared" si="14"/>
        <v>0.65035171793576685</v>
      </c>
      <c r="N39" s="190">
        <f t="shared" si="15"/>
        <v>0.70332671631649768</v>
      </c>
    </row>
    <row r="40" spans="1:16" ht="12.75" customHeight="1" x14ac:dyDescent="0.2">
      <c r="A40" s="782"/>
      <c r="B40" s="787"/>
      <c r="C40" s="191" t="s">
        <v>52</v>
      </c>
      <c r="D40" s="192">
        <v>64595</v>
      </c>
      <c r="E40" s="193">
        <v>34629</v>
      </c>
      <c r="F40" s="194">
        <f t="shared" si="16"/>
        <v>1.8653440757746398</v>
      </c>
      <c r="G40" s="193">
        <v>54598</v>
      </c>
      <c r="H40" s="195">
        <v>31024</v>
      </c>
      <c r="I40" s="196">
        <f t="shared" si="12"/>
        <v>0.8452356993575354</v>
      </c>
      <c r="J40" s="196">
        <f t="shared" si="13"/>
        <v>0.89589650293106937</v>
      </c>
      <c r="K40" s="193">
        <v>14332</v>
      </c>
      <c r="L40" s="193">
        <v>11963</v>
      </c>
      <c r="M40" s="196">
        <f t="shared" si="14"/>
        <v>0.41387276560108577</v>
      </c>
      <c r="N40" s="197">
        <f t="shared" si="15"/>
        <v>0.46196493037648273</v>
      </c>
    </row>
    <row r="41" spans="1:16" ht="12.75" customHeight="1" x14ac:dyDescent="0.2">
      <c r="A41" s="782"/>
      <c r="B41" s="784" t="s">
        <v>53</v>
      </c>
      <c r="C41" s="785"/>
      <c r="D41" s="178">
        <v>53856</v>
      </c>
      <c r="E41" s="179">
        <v>42628</v>
      </c>
      <c r="F41" s="180">
        <f t="shared" si="16"/>
        <v>1.2633949516749554</v>
      </c>
      <c r="G41" s="179">
        <v>44499</v>
      </c>
      <c r="H41" s="181">
        <v>36659</v>
      </c>
      <c r="I41" s="182">
        <f t="shared" si="12"/>
        <v>0.82625891265597151</v>
      </c>
      <c r="J41" s="182">
        <f t="shared" si="13"/>
        <v>0.85997466453973914</v>
      </c>
      <c r="K41" s="179">
        <v>19193</v>
      </c>
      <c r="L41" s="179">
        <v>18048</v>
      </c>
      <c r="M41" s="182">
        <f t="shared" si="14"/>
        <v>0.45024397109880832</v>
      </c>
      <c r="N41" s="183">
        <f t="shared" si="15"/>
        <v>0.523554925120707</v>
      </c>
    </row>
    <row r="42" spans="1:16" ht="12.75" customHeight="1" x14ac:dyDescent="0.2">
      <c r="A42" s="782"/>
      <c r="B42" s="786" t="s">
        <v>49</v>
      </c>
      <c r="C42" s="184" t="s">
        <v>51</v>
      </c>
      <c r="D42" s="185">
        <v>49763</v>
      </c>
      <c r="E42" s="186">
        <v>39925</v>
      </c>
      <c r="F42" s="187">
        <f t="shared" si="16"/>
        <v>1.2464120225422668</v>
      </c>
      <c r="G42" s="186">
        <v>41061</v>
      </c>
      <c r="H42" s="188">
        <v>34230</v>
      </c>
      <c r="I42" s="189">
        <f t="shared" si="12"/>
        <v>0.82513112151598578</v>
      </c>
      <c r="J42" s="189">
        <f t="shared" si="13"/>
        <v>0.85735754539762055</v>
      </c>
      <c r="K42" s="186">
        <v>18092</v>
      </c>
      <c r="L42" s="186">
        <v>16957</v>
      </c>
      <c r="M42" s="189">
        <f t="shared" si="14"/>
        <v>0.45314965560425796</v>
      </c>
      <c r="N42" s="190">
        <f t="shared" si="15"/>
        <v>0.52854221443178495</v>
      </c>
    </row>
    <row r="43" spans="1:16" ht="12.75" customHeight="1" thickBot="1" x14ac:dyDescent="0.25">
      <c r="A43" s="799"/>
      <c r="B43" s="800"/>
      <c r="C43" s="198" t="s">
        <v>52</v>
      </c>
      <c r="D43" s="199">
        <v>4093</v>
      </c>
      <c r="E43" s="200">
        <v>3723</v>
      </c>
      <c r="F43" s="201">
        <f t="shared" si="16"/>
        <v>1.099382218640881</v>
      </c>
      <c r="G43" s="200">
        <v>3438</v>
      </c>
      <c r="H43" s="202">
        <v>3156</v>
      </c>
      <c r="I43" s="203">
        <f t="shared" si="12"/>
        <v>0.83997068165160027</v>
      </c>
      <c r="J43" s="203">
        <f t="shared" si="13"/>
        <v>0.84770346494762283</v>
      </c>
      <c r="K43" s="200">
        <v>1195</v>
      </c>
      <c r="L43" s="200">
        <v>1118</v>
      </c>
      <c r="M43" s="203">
        <f t="shared" si="14"/>
        <v>0.32097770615095356</v>
      </c>
      <c r="N43" s="204">
        <f t="shared" si="15"/>
        <v>0.37864385297845377</v>
      </c>
    </row>
    <row r="44" spans="1:16" ht="12.75" customHeight="1" thickBot="1" x14ac:dyDescent="0.25">
      <c r="A44" s="792" t="s">
        <v>11</v>
      </c>
      <c r="B44" s="793"/>
      <c r="C44" s="793"/>
      <c r="D44" s="793"/>
      <c r="E44" s="793"/>
      <c r="F44" s="793"/>
      <c r="G44" s="793"/>
      <c r="H44" s="793"/>
      <c r="I44" s="793"/>
      <c r="J44" s="793"/>
      <c r="K44" s="793"/>
      <c r="L44" s="793"/>
      <c r="M44" s="793"/>
      <c r="N44" s="794"/>
      <c r="P44" s="13"/>
    </row>
    <row r="45" spans="1:16" ht="12.75" customHeight="1" x14ac:dyDescent="0.2">
      <c r="A45" s="169" t="s">
        <v>48</v>
      </c>
      <c r="B45" s="170"/>
      <c r="C45" s="171"/>
      <c r="D45" s="172">
        <v>303334</v>
      </c>
      <c r="E45" s="173">
        <v>137836</v>
      </c>
      <c r="F45" s="174">
        <v>2.2006877738762007</v>
      </c>
      <c r="G45" s="173">
        <v>256955</v>
      </c>
      <c r="H45" s="175">
        <v>127125</v>
      </c>
      <c r="I45" s="176">
        <v>0.84710253384058498</v>
      </c>
      <c r="J45" s="176">
        <v>0.92229170898749235</v>
      </c>
      <c r="K45" s="173">
        <v>89075</v>
      </c>
      <c r="L45" s="173">
        <v>85482</v>
      </c>
      <c r="M45" s="176">
        <v>0.64623900867697848</v>
      </c>
      <c r="N45" s="177">
        <v>0.70068829891838746</v>
      </c>
      <c r="P45" s="13"/>
    </row>
    <row r="46" spans="1:16" ht="12.75" customHeight="1" x14ac:dyDescent="0.2">
      <c r="A46" s="781" t="s">
        <v>49</v>
      </c>
      <c r="B46" s="784" t="s">
        <v>50</v>
      </c>
      <c r="C46" s="785"/>
      <c r="D46" s="178">
        <v>243851</v>
      </c>
      <c r="E46" s="179">
        <v>96707</v>
      </c>
      <c r="F46" s="180">
        <v>2.5215444590360572</v>
      </c>
      <c r="G46" s="179">
        <v>206651</v>
      </c>
      <c r="H46" s="181">
        <v>90214</v>
      </c>
      <c r="I46" s="182">
        <v>0.84744782674666086</v>
      </c>
      <c r="J46" s="182">
        <v>0.93285904846598489</v>
      </c>
      <c r="K46" s="179">
        <v>66608</v>
      </c>
      <c r="L46" s="179">
        <v>63703</v>
      </c>
      <c r="M46" s="182">
        <v>0.68876089631567516</v>
      </c>
      <c r="N46" s="183">
        <v>0.73833329638415324</v>
      </c>
      <c r="P46" s="13"/>
    </row>
    <row r="47" spans="1:16" ht="12.75" customHeight="1" x14ac:dyDescent="0.2">
      <c r="A47" s="782"/>
      <c r="B47" s="786" t="s">
        <v>49</v>
      </c>
      <c r="C47" s="184" t="s">
        <v>51</v>
      </c>
      <c r="D47" s="185">
        <v>190932</v>
      </c>
      <c r="E47" s="186">
        <v>87073</v>
      </c>
      <c r="F47" s="187">
        <v>2.192780770158373</v>
      </c>
      <c r="G47" s="186">
        <v>161784</v>
      </c>
      <c r="H47" s="188">
        <v>80757</v>
      </c>
      <c r="I47" s="189">
        <v>0.84733831940167181</v>
      </c>
      <c r="J47" s="189">
        <v>0.92746316309303689</v>
      </c>
      <c r="K47" s="186">
        <v>59987</v>
      </c>
      <c r="L47" s="186">
        <v>54815</v>
      </c>
      <c r="M47" s="189">
        <v>0.68892768137080385</v>
      </c>
      <c r="N47" s="190">
        <v>0.7428086729323774</v>
      </c>
      <c r="P47" s="13"/>
    </row>
    <row r="48" spans="1:16" ht="12.75" customHeight="1" x14ac:dyDescent="0.2">
      <c r="A48" s="782"/>
      <c r="B48" s="787"/>
      <c r="C48" s="191" t="s">
        <v>52</v>
      </c>
      <c r="D48" s="192">
        <v>52919</v>
      </c>
      <c r="E48" s="193">
        <v>28873</v>
      </c>
      <c r="F48" s="194">
        <v>1.8328195892356181</v>
      </c>
      <c r="G48" s="193">
        <v>44867</v>
      </c>
      <c r="H48" s="195">
        <v>26020</v>
      </c>
      <c r="I48" s="196">
        <v>0.84784292976057751</v>
      </c>
      <c r="J48" s="196">
        <v>0.90118796107089671</v>
      </c>
      <c r="K48" s="193">
        <v>11735</v>
      </c>
      <c r="L48" s="193">
        <v>9748</v>
      </c>
      <c r="M48" s="196">
        <v>0.40643507775430332</v>
      </c>
      <c r="N48" s="197">
        <v>0.45099923136049191</v>
      </c>
      <c r="P48" s="13"/>
    </row>
    <row r="49" spans="1:20" ht="12.75" customHeight="1" x14ac:dyDescent="0.2">
      <c r="A49" s="782"/>
      <c r="B49" s="784" t="s">
        <v>53</v>
      </c>
      <c r="C49" s="785"/>
      <c r="D49" s="178">
        <v>59483</v>
      </c>
      <c r="E49" s="179">
        <v>47704</v>
      </c>
      <c r="F49" s="180">
        <v>1.2469184974006373</v>
      </c>
      <c r="G49" s="179">
        <v>50304</v>
      </c>
      <c r="H49" s="181">
        <v>42011</v>
      </c>
      <c r="I49" s="182">
        <v>0.84568700300926314</v>
      </c>
      <c r="J49" s="182">
        <v>0.88065990273352335</v>
      </c>
      <c r="K49" s="179">
        <v>23768</v>
      </c>
      <c r="L49" s="179">
        <v>22338</v>
      </c>
      <c r="M49" s="182">
        <v>0.4982391413717927</v>
      </c>
      <c r="N49" s="183">
        <v>0.56575658756040081</v>
      </c>
      <c r="P49" s="13"/>
    </row>
    <row r="50" spans="1:20" ht="12.75" customHeight="1" x14ac:dyDescent="0.2">
      <c r="A50" s="782"/>
      <c r="B50" s="786" t="s">
        <v>49</v>
      </c>
      <c r="C50" s="184" t="s">
        <v>51</v>
      </c>
      <c r="D50" s="185">
        <v>54848</v>
      </c>
      <c r="E50" s="186">
        <v>44830</v>
      </c>
      <c r="F50" s="187">
        <v>1.2234664287307606</v>
      </c>
      <c r="G50" s="186">
        <v>46386</v>
      </c>
      <c r="H50" s="188">
        <v>39358</v>
      </c>
      <c r="I50" s="189">
        <v>0.8457190781796966</v>
      </c>
      <c r="J50" s="189">
        <v>0.87793888021414235</v>
      </c>
      <c r="K50" s="186">
        <v>22683</v>
      </c>
      <c r="L50" s="186">
        <v>21263</v>
      </c>
      <c r="M50" s="189">
        <v>0.50597813963863481</v>
      </c>
      <c r="N50" s="190">
        <v>0.57632501651506685</v>
      </c>
      <c r="P50" s="13"/>
    </row>
    <row r="51" spans="1:20" ht="12.75" customHeight="1" thickBot="1" x14ac:dyDescent="0.25">
      <c r="A51" s="799"/>
      <c r="B51" s="800"/>
      <c r="C51" s="198" t="s">
        <v>52</v>
      </c>
      <c r="D51" s="199">
        <v>4635</v>
      </c>
      <c r="E51" s="200">
        <v>4123</v>
      </c>
      <c r="F51" s="201">
        <v>1.1241814212951735</v>
      </c>
      <c r="G51" s="200">
        <v>3918</v>
      </c>
      <c r="H51" s="202">
        <v>3544</v>
      </c>
      <c r="I51" s="203">
        <v>0.84530744336569574</v>
      </c>
      <c r="J51" s="203">
        <v>0.85956827552752846</v>
      </c>
      <c r="K51" s="200">
        <v>1174</v>
      </c>
      <c r="L51" s="200">
        <v>1098</v>
      </c>
      <c r="M51" s="203">
        <v>0.28474411836041719</v>
      </c>
      <c r="N51" s="204">
        <v>0.33126410835214448</v>
      </c>
      <c r="P51" s="13"/>
    </row>
    <row r="52" spans="1:20" ht="12.75" customHeight="1" thickBot="1" x14ac:dyDescent="0.25">
      <c r="A52" s="792" t="s">
        <v>12</v>
      </c>
      <c r="B52" s="793"/>
      <c r="C52" s="793"/>
      <c r="D52" s="793"/>
      <c r="E52" s="793"/>
      <c r="F52" s="793"/>
      <c r="G52" s="793"/>
      <c r="H52" s="793"/>
      <c r="I52" s="793"/>
      <c r="J52" s="793"/>
      <c r="K52" s="793"/>
      <c r="L52" s="793"/>
      <c r="M52" s="793"/>
      <c r="N52" s="794"/>
      <c r="O52" s="206"/>
      <c r="P52" s="206"/>
      <c r="Q52" s="206"/>
      <c r="R52" s="206"/>
      <c r="S52" s="206"/>
    </row>
    <row r="53" spans="1:20" ht="12.75" customHeight="1" x14ac:dyDescent="0.2">
      <c r="A53" s="169" t="s">
        <v>48</v>
      </c>
      <c r="B53" s="170"/>
      <c r="C53" s="171"/>
      <c r="D53" s="172">
        <v>323704</v>
      </c>
      <c r="E53" s="173">
        <v>146800</v>
      </c>
      <c r="F53" s="174">
        <v>2.205068119891008</v>
      </c>
      <c r="G53" s="173">
        <v>274428</v>
      </c>
      <c r="H53" s="175">
        <v>135231</v>
      </c>
      <c r="I53" s="176">
        <v>0.84777451004621507</v>
      </c>
      <c r="J53" s="176">
        <v>0.92119209809264302</v>
      </c>
      <c r="K53" s="173">
        <v>97190</v>
      </c>
      <c r="L53" s="173">
        <v>92727</v>
      </c>
      <c r="M53" s="176">
        <v>0.66205722070844686</v>
      </c>
      <c r="N53" s="177">
        <v>0.71869615694626232</v>
      </c>
      <c r="O53" s="206"/>
      <c r="P53" s="206"/>
      <c r="Q53" s="206"/>
      <c r="R53" s="206"/>
      <c r="S53" s="206"/>
    </row>
    <row r="54" spans="1:20" ht="12.75" customHeight="1" x14ac:dyDescent="0.2">
      <c r="A54" s="781" t="s">
        <v>49</v>
      </c>
      <c r="B54" s="784" t="s">
        <v>50</v>
      </c>
      <c r="C54" s="785"/>
      <c r="D54" s="178">
        <v>254098</v>
      </c>
      <c r="E54" s="179">
        <v>99428</v>
      </c>
      <c r="F54" s="180">
        <v>2.5555980206782798</v>
      </c>
      <c r="G54" s="179">
        <v>215576</v>
      </c>
      <c r="H54" s="181">
        <v>92788</v>
      </c>
      <c r="I54" s="182">
        <v>0.84839707514423568</v>
      </c>
      <c r="J54" s="182">
        <v>0.93321800700004021</v>
      </c>
      <c r="K54" s="179">
        <v>69762</v>
      </c>
      <c r="L54" s="179">
        <v>66133</v>
      </c>
      <c r="M54" s="182">
        <v>0.70163334272036049</v>
      </c>
      <c r="N54" s="183">
        <v>0.7518429107212139</v>
      </c>
      <c r="O54" s="206"/>
      <c r="P54" s="206"/>
      <c r="Q54" s="206"/>
      <c r="R54" s="206"/>
      <c r="S54" s="206"/>
    </row>
    <row r="55" spans="1:20" ht="12.75" customHeight="1" x14ac:dyDescent="0.2">
      <c r="A55" s="782"/>
      <c r="B55" s="786" t="s">
        <v>49</v>
      </c>
      <c r="C55" s="184" t="s">
        <v>51</v>
      </c>
      <c r="D55" s="185">
        <v>211451</v>
      </c>
      <c r="E55" s="186">
        <v>92462</v>
      </c>
      <c r="F55" s="187">
        <v>2.2868962384547165</v>
      </c>
      <c r="G55" s="186">
        <v>179506</v>
      </c>
      <c r="H55" s="188">
        <v>86167</v>
      </c>
      <c r="I55" s="189">
        <v>0.84892481000326314</v>
      </c>
      <c r="J55" s="189">
        <v>0.93191797711492286</v>
      </c>
      <c r="K55" s="186">
        <v>65711</v>
      </c>
      <c r="L55" s="186">
        <v>60062</v>
      </c>
      <c r="M55" s="189">
        <v>0.71068114468646582</v>
      </c>
      <c r="N55" s="190">
        <v>0.76260053152599028</v>
      </c>
      <c r="O55" s="206"/>
      <c r="P55" s="206"/>
      <c r="Q55" s="206"/>
      <c r="R55" s="206"/>
      <c r="S55" s="206"/>
    </row>
    <row r="56" spans="1:20" ht="12.75" customHeight="1" x14ac:dyDescent="0.25">
      <c r="A56" s="782"/>
      <c r="B56" s="787"/>
      <c r="C56" s="191" t="s">
        <v>52</v>
      </c>
      <c r="D56" s="192">
        <v>42647</v>
      </c>
      <c r="E56" s="193">
        <v>23151</v>
      </c>
      <c r="F56" s="194">
        <v>1.8421234503909119</v>
      </c>
      <c r="G56" s="193">
        <v>36070</v>
      </c>
      <c r="H56" s="195">
        <v>20645</v>
      </c>
      <c r="I56" s="196">
        <v>0.84578047693858893</v>
      </c>
      <c r="J56" s="196">
        <v>0.89175413589045827</v>
      </c>
      <c r="K56" s="193">
        <v>8152</v>
      </c>
      <c r="L56" s="193">
        <v>6771</v>
      </c>
      <c r="M56" s="196">
        <v>0.35212301844412769</v>
      </c>
      <c r="N56" s="197">
        <v>0.39486558488738194</v>
      </c>
      <c r="O56" s="206"/>
      <c r="P56"/>
      <c r="Q56" s="206"/>
      <c r="R56" s="206"/>
      <c r="S56" s="15" t="s">
        <v>54</v>
      </c>
      <c r="T56" s="15" t="s">
        <v>54</v>
      </c>
    </row>
    <row r="57" spans="1:20" ht="12.75" customHeight="1" x14ac:dyDescent="0.2">
      <c r="A57" s="782"/>
      <c r="B57" s="784" t="s">
        <v>53</v>
      </c>
      <c r="C57" s="785"/>
      <c r="D57" s="178">
        <v>69606</v>
      </c>
      <c r="E57" s="179">
        <v>54728</v>
      </c>
      <c r="F57" s="180">
        <v>1.2718535301856453</v>
      </c>
      <c r="G57" s="179">
        <v>58852</v>
      </c>
      <c r="H57" s="181">
        <v>48241</v>
      </c>
      <c r="I57" s="182">
        <v>0.84550182455535439</v>
      </c>
      <c r="J57" s="182">
        <v>0.8814683525800322</v>
      </c>
      <c r="K57" s="179">
        <v>28973</v>
      </c>
      <c r="L57" s="179">
        <v>27276</v>
      </c>
      <c r="M57" s="182">
        <v>0.52939994152901626</v>
      </c>
      <c r="N57" s="183">
        <v>0.60058871084761922</v>
      </c>
      <c r="O57" s="206"/>
      <c r="P57" s="206"/>
      <c r="Q57" s="206"/>
      <c r="R57" s="206"/>
    </row>
    <row r="58" spans="1:20" ht="12.75" customHeight="1" x14ac:dyDescent="0.2">
      <c r="A58" s="782"/>
      <c r="B58" s="786" t="s">
        <v>49</v>
      </c>
      <c r="C58" s="184" t="s">
        <v>51</v>
      </c>
      <c r="D58" s="185">
        <v>66566</v>
      </c>
      <c r="E58" s="186">
        <v>52879</v>
      </c>
      <c r="F58" s="187">
        <v>1.2588362109722195</v>
      </c>
      <c r="G58" s="186">
        <v>56260</v>
      </c>
      <c r="H58" s="188">
        <v>46540</v>
      </c>
      <c r="I58" s="189">
        <v>0.84517621608629034</v>
      </c>
      <c r="J58" s="189">
        <v>0.88012254392102729</v>
      </c>
      <c r="K58" s="186">
        <v>28066</v>
      </c>
      <c r="L58" s="186">
        <v>26416</v>
      </c>
      <c r="M58" s="189">
        <v>0.53075890239981849</v>
      </c>
      <c r="N58" s="190">
        <v>0.60305113880532879</v>
      </c>
      <c r="O58" s="206"/>
      <c r="P58" s="206"/>
      <c r="Q58" s="206"/>
      <c r="R58" s="206"/>
    </row>
    <row r="59" spans="1:20" ht="12.75" customHeight="1" thickBot="1" x14ac:dyDescent="0.25">
      <c r="A59" s="799"/>
      <c r="B59" s="800"/>
      <c r="C59" s="198" t="s">
        <v>52</v>
      </c>
      <c r="D59" s="199">
        <v>3040</v>
      </c>
      <c r="E59" s="200">
        <v>2721</v>
      </c>
      <c r="F59" s="201">
        <v>1.1172363101800808</v>
      </c>
      <c r="G59" s="200">
        <v>2592</v>
      </c>
      <c r="H59" s="202">
        <v>2365</v>
      </c>
      <c r="I59" s="203">
        <v>0.85263157894736841</v>
      </c>
      <c r="J59" s="203">
        <v>0.86916574788680634</v>
      </c>
      <c r="K59" s="200">
        <v>993</v>
      </c>
      <c r="L59" s="200">
        <v>893</v>
      </c>
      <c r="M59" s="203">
        <v>0.36493936052921722</v>
      </c>
      <c r="N59" s="204">
        <v>0.41987315010570825</v>
      </c>
    </row>
    <row r="60" spans="1:20" ht="12.75" customHeight="1" thickBot="1" x14ac:dyDescent="0.25">
      <c r="A60" s="792" t="s">
        <v>13</v>
      </c>
      <c r="B60" s="793"/>
      <c r="C60" s="793"/>
      <c r="D60" s="793"/>
      <c r="E60" s="793"/>
      <c r="F60" s="793"/>
      <c r="G60" s="793"/>
      <c r="H60" s="793"/>
      <c r="I60" s="793"/>
      <c r="J60" s="793"/>
      <c r="K60" s="793"/>
      <c r="L60" s="793"/>
      <c r="M60" s="793"/>
      <c r="N60" s="794"/>
    </row>
    <row r="61" spans="1:20" ht="12.75" customHeight="1" x14ac:dyDescent="0.2">
      <c r="A61" s="207" t="s">
        <v>48</v>
      </c>
      <c r="B61" s="171"/>
      <c r="C61" s="171"/>
      <c r="D61" s="172">
        <v>320365</v>
      </c>
      <c r="E61" s="208">
        <v>147277</v>
      </c>
      <c r="F61" s="174">
        <f>D61/E61</f>
        <v>2.1752547919906027</v>
      </c>
      <c r="G61" s="175">
        <v>273393</v>
      </c>
      <c r="H61" s="175">
        <v>136117</v>
      </c>
      <c r="I61" s="176">
        <f t="shared" ref="I61:I67" si="17">G61/D61</f>
        <v>0.85337973873550477</v>
      </c>
      <c r="J61" s="176">
        <f t="shared" ref="J61:J67" si="18">+H61/E61</f>
        <v>0.92422442064952437</v>
      </c>
      <c r="K61" s="175">
        <v>104003</v>
      </c>
      <c r="L61" s="175">
        <v>98726</v>
      </c>
      <c r="M61" s="176">
        <f t="shared" ref="M61:M67" si="19">+K61/E61</f>
        <v>0.70617272214941917</v>
      </c>
      <c r="N61" s="177">
        <f t="shared" ref="N61:N67" si="20">K61/H61</f>
        <v>0.76407061572029944</v>
      </c>
      <c r="O61" s="34"/>
      <c r="P61" s="34"/>
    </row>
    <row r="62" spans="1:20" ht="12.75" customHeight="1" x14ac:dyDescent="0.2">
      <c r="A62" s="781" t="s">
        <v>49</v>
      </c>
      <c r="B62" s="784" t="s">
        <v>50</v>
      </c>
      <c r="C62" s="785"/>
      <c r="D62" s="178">
        <v>249947</v>
      </c>
      <c r="E62" s="209">
        <v>98695</v>
      </c>
      <c r="F62" s="180">
        <f t="shared" ref="F62:F67" si="21">D62/E62</f>
        <v>2.5325193778813517</v>
      </c>
      <c r="G62" s="181">
        <v>213508</v>
      </c>
      <c r="H62" s="181">
        <v>92379</v>
      </c>
      <c r="I62" s="182">
        <f t="shared" si="17"/>
        <v>0.85421309317575322</v>
      </c>
      <c r="J62" s="182">
        <f t="shared" si="18"/>
        <v>0.93600486346826084</v>
      </c>
      <c r="K62" s="181">
        <v>73177</v>
      </c>
      <c r="L62" s="181">
        <v>69266</v>
      </c>
      <c r="M62" s="182">
        <f t="shared" si="19"/>
        <v>0.7414458685850347</v>
      </c>
      <c r="N62" s="183">
        <f t="shared" si="20"/>
        <v>0.7921389060284264</v>
      </c>
      <c r="O62" s="34"/>
      <c r="P62" s="34"/>
    </row>
    <row r="63" spans="1:20" ht="12.75" customHeight="1" x14ac:dyDescent="0.2">
      <c r="A63" s="782"/>
      <c r="B63" s="786" t="s">
        <v>49</v>
      </c>
      <c r="C63" s="184" t="s">
        <v>51</v>
      </c>
      <c r="D63" s="185">
        <v>212240</v>
      </c>
      <c r="E63" s="210">
        <v>92484</v>
      </c>
      <c r="F63" s="187">
        <f t="shared" si="21"/>
        <v>2.2948834392976081</v>
      </c>
      <c r="G63" s="188">
        <v>182042</v>
      </c>
      <c r="H63" s="188">
        <v>86771</v>
      </c>
      <c r="I63" s="189">
        <f t="shared" si="17"/>
        <v>0.85771767810026389</v>
      </c>
      <c r="J63" s="189">
        <f t="shared" si="18"/>
        <v>0.93822715280480951</v>
      </c>
      <c r="K63" s="188">
        <v>69739</v>
      </c>
      <c r="L63" s="188">
        <v>63820</v>
      </c>
      <c r="M63" s="189">
        <f t="shared" si="19"/>
        <v>0.75406556809826564</v>
      </c>
      <c r="N63" s="190">
        <f t="shared" si="20"/>
        <v>0.80371322215947727</v>
      </c>
      <c r="O63" s="34"/>
      <c r="P63" s="34"/>
    </row>
    <row r="64" spans="1:20" ht="12.75" customHeight="1" x14ac:dyDescent="0.2">
      <c r="A64" s="782"/>
      <c r="B64" s="795"/>
      <c r="C64" s="191" t="s">
        <v>52</v>
      </c>
      <c r="D64" s="192">
        <v>37707</v>
      </c>
      <c r="E64" s="211">
        <v>20124</v>
      </c>
      <c r="F64" s="194">
        <f t="shared" si="21"/>
        <v>1.8737328562909958</v>
      </c>
      <c r="G64" s="195">
        <v>31466</v>
      </c>
      <c r="H64" s="195">
        <v>17644</v>
      </c>
      <c r="I64" s="196">
        <f t="shared" si="17"/>
        <v>0.83448696528496036</v>
      </c>
      <c r="J64" s="196">
        <f t="shared" si="18"/>
        <v>0.8767640628105744</v>
      </c>
      <c r="K64" s="195">
        <v>7198</v>
      </c>
      <c r="L64" s="195">
        <v>6123</v>
      </c>
      <c r="M64" s="196">
        <f t="shared" si="19"/>
        <v>0.3576823693102763</v>
      </c>
      <c r="N64" s="197">
        <f t="shared" si="20"/>
        <v>0.40795737927907505</v>
      </c>
    </row>
    <row r="65" spans="1:27" ht="12.75" customHeight="1" x14ac:dyDescent="0.2">
      <c r="A65" s="782"/>
      <c r="B65" s="784" t="s">
        <v>53</v>
      </c>
      <c r="C65" s="785"/>
      <c r="D65" s="178">
        <v>70418</v>
      </c>
      <c r="E65" s="209">
        <v>56180</v>
      </c>
      <c r="F65" s="180">
        <f t="shared" si="21"/>
        <v>1.2534353862584551</v>
      </c>
      <c r="G65" s="181">
        <v>59885</v>
      </c>
      <c r="H65" s="181">
        <v>49787</v>
      </c>
      <c r="I65" s="182">
        <f t="shared" si="17"/>
        <v>0.85042176716180518</v>
      </c>
      <c r="J65" s="182">
        <f t="shared" si="18"/>
        <v>0.88620505517977932</v>
      </c>
      <c r="K65" s="181">
        <v>32645</v>
      </c>
      <c r="L65" s="181">
        <v>30222</v>
      </c>
      <c r="M65" s="182">
        <f t="shared" si="19"/>
        <v>0.58107867568529725</v>
      </c>
      <c r="N65" s="183">
        <f t="shared" si="20"/>
        <v>0.65569325325888284</v>
      </c>
    </row>
    <row r="66" spans="1:27" ht="12.75" customHeight="1" x14ac:dyDescent="0.2">
      <c r="A66" s="782"/>
      <c r="B66" s="786" t="s">
        <v>49</v>
      </c>
      <c r="C66" s="184" t="s">
        <v>51</v>
      </c>
      <c r="D66" s="185">
        <v>68437</v>
      </c>
      <c r="E66" s="210">
        <v>55002</v>
      </c>
      <c r="F66" s="187">
        <f t="shared" si="21"/>
        <v>1.2442638449510928</v>
      </c>
      <c r="G66" s="188">
        <v>58324</v>
      </c>
      <c r="H66" s="188">
        <v>48786</v>
      </c>
      <c r="I66" s="189">
        <f t="shared" si="17"/>
        <v>0.85222905738124111</v>
      </c>
      <c r="J66" s="189">
        <f t="shared" si="18"/>
        <v>0.88698592778444418</v>
      </c>
      <c r="K66" s="188">
        <v>32001</v>
      </c>
      <c r="L66" s="188">
        <v>29573</v>
      </c>
      <c r="M66" s="189">
        <f t="shared" si="19"/>
        <v>0.58181520671975562</v>
      </c>
      <c r="N66" s="190">
        <f t="shared" si="20"/>
        <v>0.65594637805927936</v>
      </c>
    </row>
    <row r="67" spans="1:27" ht="12.75" customHeight="1" thickBot="1" x14ac:dyDescent="0.25">
      <c r="A67" s="783"/>
      <c r="B67" s="788"/>
      <c r="C67" s="212" t="s">
        <v>52</v>
      </c>
      <c r="D67" s="213">
        <v>1981</v>
      </c>
      <c r="E67" s="214">
        <v>1783</v>
      </c>
      <c r="F67" s="215">
        <f t="shared" si="21"/>
        <v>1.1110487941671341</v>
      </c>
      <c r="G67" s="216">
        <v>1561</v>
      </c>
      <c r="H67" s="216">
        <v>1426</v>
      </c>
      <c r="I67" s="217">
        <f t="shared" si="17"/>
        <v>0.78798586572438167</v>
      </c>
      <c r="J67" s="217">
        <f t="shared" si="18"/>
        <v>0.79977565900168257</v>
      </c>
      <c r="K67" s="216">
        <v>737</v>
      </c>
      <c r="L67" s="216">
        <v>671</v>
      </c>
      <c r="M67" s="217">
        <f t="shared" si="19"/>
        <v>0.41334828939988782</v>
      </c>
      <c r="N67" s="218">
        <f t="shared" si="20"/>
        <v>0.51683029453015428</v>
      </c>
    </row>
    <row r="68" spans="1:27" ht="12.75" customHeight="1" thickTop="1" thickBot="1" x14ac:dyDescent="0.25">
      <c r="A68" s="792" t="s">
        <v>14</v>
      </c>
      <c r="B68" s="793"/>
      <c r="C68" s="793"/>
      <c r="D68" s="793"/>
      <c r="E68" s="793"/>
      <c r="F68" s="793"/>
      <c r="G68" s="793"/>
      <c r="H68" s="793"/>
      <c r="I68" s="793"/>
      <c r="J68" s="793"/>
      <c r="K68" s="793"/>
      <c r="L68" s="793"/>
      <c r="M68" s="793"/>
      <c r="N68" s="794"/>
    </row>
    <row r="69" spans="1:27" ht="12.75" customHeight="1" x14ac:dyDescent="0.2">
      <c r="A69" s="207" t="s">
        <v>48</v>
      </c>
      <c r="B69" s="171"/>
      <c r="C69" s="171"/>
      <c r="D69" s="172">
        <v>324993</v>
      </c>
      <c r="E69" s="208">
        <v>146620</v>
      </c>
      <c r="F69" s="174">
        <f>D69/E69</f>
        <v>2.2165666348383577</v>
      </c>
      <c r="G69" s="175">
        <v>282097</v>
      </c>
      <c r="H69" s="175">
        <v>136767</v>
      </c>
      <c r="I69" s="176">
        <f t="shared" ref="I69:I75" si="22">G69/D69</f>
        <v>0.86800946481924224</v>
      </c>
      <c r="J69" s="176">
        <f t="shared" ref="J69:J75" si="23">+H69/E69</f>
        <v>0.93279907243213744</v>
      </c>
      <c r="K69" s="175">
        <v>105570</v>
      </c>
      <c r="L69" s="175">
        <v>99818</v>
      </c>
      <c r="M69" s="176">
        <f t="shared" ref="M69:M75" si="24">+K69/E69</f>
        <v>0.72002455326694859</v>
      </c>
      <c r="N69" s="177">
        <f t="shared" ref="N69:N75" si="25">K69/H69</f>
        <v>0.77189672947421528</v>
      </c>
      <c r="O69" s="34"/>
      <c r="P69" s="34"/>
    </row>
    <row r="70" spans="1:27" ht="12.75" customHeight="1" x14ac:dyDescent="0.2">
      <c r="A70" s="781" t="s">
        <v>49</v>
      </c>
      <c r="B70" s="784" t="s">
        <v>50</v>
      </c>
      <c r="C70" s="785"/>
      <c r="D70" s="178">
        <v>257108</v>
      </c>
      <c r="E70" s="209">
        <v>100560</v>
      </c>
      <c r="F70" s="180">
        <f t="shared" ref="F70:F75" si="26">D70/E70</f>
        <v>2.5567621320604612</v>
      </c>
      <c r="G70" s="181">
        <v>223710</v>
      </c>
      <c r="H70" s="181">
        <v>94893</v>
      </c>
      <c r="I70" s="182">
        <f t="shared" si="22"/>
        <v>0.87010128039578694</v>
      </c>
      <c r="J70" s="182">
        <f t="shared" si="23"/>
        <v>0.94364558472553695</v>
      </c>
      <c r="K70" s="181">
        <v>75344</v>
      </c>
      <c r="L70" s="181">
        <v>70703</v>
      </c>
      <c r="M70" s="182">
        <f t="shared" si="24"/>
        <v>0.74924423229912485</v>
      </c>
      <c r="N70" s="183">
        <f t="shared" si="25"/>
        <v>0.79398901921111142</v>
      </c>
      <c r="O70" s="34"/>
      <c r="P70" s="34"/>
    </row>
    <row r="71" spans="1:27" ht="12.75" customHeight="1" x14ac:dyDescent="0.2">
      <c r="A71" s="782"/>
      <c r="B71" s="786" t="s">
        <v>49</v>
      </c>
      <c r="C71" s="184" t="s">
        <v>51</v>
      </c>
      <c r="D71" s="185">
        <v>221555</v>
      </c>
      <c r="E71" s="210">
        <v>95168</v>
      </c>
      <c r="F71" s="187">
        <f t="shared" si="26"/>
        <v>2.3280409381304641</v>
      </c>
      <c r="G71" s="188">
        <v>193064</v>
      </c>
      <c r="H71" s="188">
        <v>89811</v>
      </c>
      <c r="I71" s="189">
        <f t="shared" si="22"/>
        <v>0.87140439168603734</v>
      </c>
      <c r="J71" s="189">
        <f t="shared" si="23"/>
        <v>0.94371007061197043</v>
      </c>
      <c r="K71" s="188">
        <v>72344</v>
      </c>
      <c r="L71" s="188">
        <v>65781</v>
      </c>
      <c r="M71" s="189">
        <f t="shared" si="24"/>
        <v>0.76017148621385344</v>
      </c>
      <c r="N71" s="190">
        <f t="shared" si="25"/>
        <v>0.80551380120475224</v>
      </c>
      <c r="O71" s="34"/>
      <c r="P71" s="34"/>
    </row>
    <row r="72" spans="1:27" ht="12.75" customHeight="1" x14ac:dyDescent="0.2">
      <c r="A72" s="782"/>
      <c r="B72" s="795"/>
      <c r="C72" s="191" t="s">
        <v>52</v>
      </c>
      <c r="D72" s="192">
        <v>35553</v>
      </c>
      <c r="E72" s="211">
        <v>18416</v>
      </c>
      <c r="F72" s="194">
        <f t="shared" si="26"/>
        <v>1.930549522154648</v>
      </c>
      <c r="G72" s="195">
        <v>30646</v>
      </c>
      <c r="H72" s="195">
        <v>16740</v>
      </c>
      <c r="I72" s="196">
        <f t="shared" si="22"/>
        <v>0.86198070486316203</v>
      </c>
      <c r="J72" s="196">
        <f t="shared" si="23"/>
        <v>0.90899218071242394</v>
      </c>
      <c r="K72" s="195">
        <v>6283</v>
      </c>
      <c r="L72" s="195">
        <v>5582</v>
      </c>
      <c r="M72" s="196">
        <f t="shared" si="24"/>
        <v>0.34117072111207647</v>
      </c>
      <c r="N72" s="197">
        <f t="shared" si="25"/>
        <v>0.37532855436081242</v>
      </c>
      <c r="W72" s="14"/>
      <c r="X72" s="14"/>
      <c r="Y72" s="14"/>
      <c r="Z72" s="14"/>
      <c r="AA72" s="14"/>
    </row>
    <row r="73" spans="1:27" ht="12.75" customHeight="1" x14ac:dyDescent="0.2">
      <c r="A73" s="782"/>
      <c r="B73" s="784" t="s">
        <v>53</v>
      </c>
      <c r="C73" s="785"/>
      <c r="D73" s="178">
        <v>67885</v>
      </c>
      <c r="E73" s="209">
        <v>53507</v>
      </c>
      <c r="F73" s="180">
        <f t="shared" si="26"/>
        <v>1.2687125049059003</v>
      </c>
      <c r="G73" s="181">
        <v>58387</v>
      </c>
      <c r="H73" s="181">
        <v>47931</v>
      </c>
      <c r="I73" s="182">
        <f t="shared" si="22"/>
        <v>0.86008691168888562</v>
      </c>
      <c r="J73" s="182">
        <f t="shared" si="23"/>
        <v>0.89578933597473231</v>
      </c>
      <c r="K73" s="181">
        <v>32300</v>
      </c>
      <c r="L73" s="181">
        <v>29966</v>
      </c>
      <c r="M73" s="182">
        <f t="shared" si="24"/>
        <v>0.60365933429270935</v>
      </c>
      <c r="N73" s="183">
        <f t="shared" si="25"/>
        <v>0.67388537689595462</v>
      </c>
      <c r="P73" s="33"/>
      <c r="Q73" s="33"/>
      <c r="R73" s="33"/>
      <c r="W73" s="14"/>
      <c r="X73" s="14"/>
      <c r="Y73" s="14"/>
      <c r="Z73" s="14"/>
      <c r="AA73" s="14"/>
    </row>
    <row r="74" spans="1:27" ht="12.75" customHeight="1" x14ac:dyDescent="0.2">
      <c r="A74" s="782"/>
      <c r="B74" s="786" t="s">
        <v>49</v>
      </c>
      <c r="C74" s="184" t="s">
        <v>51</v>
      </c>
      <c r="D74" s="185">
        <v>66620</v>
      </c>
      <c r="E74" s="210">
        <v>52790</v>
      </c>
      <c r="F74" s="187">
        <f t="shared" si="26"/>
        <v>1.2619814358780073</v>
      </c>
      <c r="G74" s="188">
        <v>57321</v>
      </c>
      <c r="H74" s="188">
        <v>47279</v>
      </c>
      <c r="I74" s="189">
        <f t="shared" si="22"/>
        <v>0.86041729210447315</v>
      </c>
      <c r="J74" s="189">
        <f t="shared" si="23"/>
        <v>0.89560522826292854</v>
      </c>
      <c r="K74" s="188">
        <v>31792</v>
      </c>
      <c r="L74" s="188">
        <v>29451</v>
      </c>
      <c r="M74" s="189">
        <f t="shared" si="24"/>
        <v>0.60223527183178638</v>
      </c>
      <c r="N74" s="190">
        <f t="shared" si="25"/>
        <v>0.67243385012373358</v>
      </c>
      <c r="P74" s="205"/>
      <c r="Q74" s="205"/>
      <c r="R74" s="205"/>
      <c r="W74" s="14"/>
      <c r="X74" s="14"/>
      <c r="Y74" s="14"/>
      <c r="Z74" s="14"/>
      <c r="AA74" s="14"/>
    </row>
    <row r="75" spans="1:27" ht="12.75" customHeight="1" thickBot="1" x14ac:dyDescent="0.25">
      <c r="A75" s="783"/>
      <c r="B75" s="788"/>
      <c r="C75" s="212" t="s">
        <v>52</v>
      </c>
      <c r="D75" s="213">
        <v>1265</v>
      </c>
      <c r="E75" s="214">
        <v>1098</v>
      </c>
      <c r="F75" s="215">
        <f t="shared" si="26"/>
        <v>1.1520947176684881</v>
      </c>
      <c r="G75" s="216">
        <v>1066</v>
      </c>
      <c r="H75" s="216">
        <v>953</v>
      </c>
      <c r="I75" s="217">
        <f t="shared" si="22"/>
        <v>0.84268774703557314</v>
      </c>
      <c r="J75" s="217">
        <f t="shared" si="23"/>
        <v>0.86794171220400729</v>
      </c>
      <c r="K75" s="216">
        <v>597</v>
      </c>
      <c r="L75" s="216">
        <v>538</v>
      </c>
      <c r="M75" s="217">
        <f t="shared" si="24"/>
        <v>0.54371584699453557</v>
      </c>
      <c r="N75" s="218">
        <f t="shared" si="25"/>
        <v>0.62644281217208819</v>
      </c>
      <c r="P75" s="33"/>
      <c r="Q75" s="33"/>
      <c r="R75" s="33"/>
      <c r="V75" s="14"/>
      <c r="W75" s="14"/>
      <c r="X75" s="14"/>
      <c r="Y75" s="14"/>
      <c r="Z75" s="14"/>
      <c r="AA75" s="14"/>
    </row>
    <row r="76" spans="1:27" ht="12.75" customHeight="1" thickTop="1" thickBot="1" x14ac:dyDescent="0.25">
      <c r="A76" s="792" t="s">
        <v>15</v>
      </c>
      <c r="B76" s="793"/>
      <c r="C76" s="793"/>
      <c r="D76" s="793"/>
      <c r="E76" s="793"/>
      <c r="F76" s="793"/>
      <c r="G76" s="793"/>
      <c r="H76" s="793"/>
      <c r="I76" s="793"/>
      <c r="J76" s="793"/>
      <c r="K76" s="793"/>
      <c r="L76" s="793"/>
      <c r="M76" s="793"/>
      <c r="N76" s="794"/>
      <c r="R76" s="33"/>
      <c r="S76" s="33"/>
      <c r="Y76" s="14"/>
      <c r="Z76" s="14"/>
      <c r="AA76" s="14"/>
    </row>
    <row r="77" spans="1:27" ht="12.75" customHeight="1" x14ac:dyDescent="0.2">
      <c r="A77" s="207" t="s">
        <v>48</v>
      </c>
      <c r="B77" s="171"/>
      <c r="C77" s="171"/>
      <c r="D77" s="172">
        <v>331536</v>
      </c>
      <c r="E77" s="208">
        <v>150588</v>
      </c>
      <c r="F77" s="174">
        <f>D77/E77</f>
        <v>2.2016096900151405</v>
      </c>
      <c r="G77" s="175">
        <v>288945</v>
      </c>
      <c r="H77" s="175">
        <v>140072</v>
      </c>
      <c r="I77" s="176">
        <f t="shared" ref="I77:I83" si="27">G77/D77</f>
        <v>0.8715343130157811</v>
      </c>
      <c r="J77" s="176">
        <f t="shared" ref="J77:J83" si="28">+H77/E77</f>
        <v>0.93016707838605994</v>
      </c>
      <c r="K77" s="175">
        <v>106437</v>
      </c>
      <c r="L77" s="175">
        <v>100676</v>
      </c>
      <c r="M77" s="176">
        <f t="shared" ref="M77:M83" si="29">+K77/E77</f>
        <v>0.70680930751454296</v>
      </c>
      <c r="N77" s="177">
        <f t="shared" ref="N77:N83" si="30">K77/H77</f>
        <v>0.75987349363184653</v>
      </c>
      <c r="R77" s="33"/>
      <c r="S77" s="33"/>
      <c r="Y77" s="14"/>
      <c r="Z77" s="14"/>
      <c r="AA77" s="14"/>
    </row>
    <row r="78" spans="1:27" ht="12.75" customHeight="1" x14ac:dyDescent="0.2">
      <c r="A78" s="781" t="s">
        <v>49</v>
      </c>
      <c r="B78" s="784" t="s">
        <v>50</v>
      </c>
      <c r="C78" s="785"/>
      <c r="D78" s="178">
        <v>265780</v>
      </c>
      <c r="E78" s="209">
        <v>105507</v>
      </c>
      <c r="F78" s="180">
        <f t="shared" ref="F78:F83" si="31">D78/E78</f>
        <v>2.5190745637730196</v>
      </c>
      <c r="G78" s="181">
        <v>232752</v>
      </c>
      <c r="H78" s="181">
        <v>99421</v>
      </c>
      <c r="I78" s="182">
        <f t="shared" si="27"/>
        <v>0.87573180826247277</v>
      </c>
      <c r="J78" s="182">
        <f t="shared" si="28"/>
        <v>0.94231662354156598</v>
      </c>
      <c r="K78" s="181">
        <v>77298</v>
      </c>
      <c r="L78" s="181">
        <v>72971</v>
      </c>
      <c r="M78" s="182">
        <f t="shared" si="29"/>
        <v>0.73263385367795497</v>
      </c>
      <c r="N78" s="183">
        <f t="shared" si="30"/>
        <v>0.7774816185715292</v>
      </c>
      <c r="Y78" s="14"/>
      <c r="Z78" s="14"/>
      <c r="AA78" s="14"/>
    </row>
    <row r="79" spans="1:27" ht="12.75" customHeight="1" x14ac:dyDescent="0.2">
      <c r="A79" s="782"/>
      <c r="B79" s="786" t="s">
        <v>49</v>
      </c>
      <c r="C79" s="184" t="s">
        <v>51</v>
      </c>
      <c r="D79" s="185">
        <v>230623</v>
      </c>
      <c r="E79" s="210">
        <v>100377</v>
      </c>
      <c r="F79" s="187">
        <f t="shared" si="31"/>
        <v>2.2975681680066149</v>
      </c>
      <c r="G79" s="188">
        <v>202103</v>
      </c>
      <c r="H79" s="188">
        <v>94678</v>
      </c>
      <c r="I79" s="189">
        <f t="shared" si="27"/>
        <v>0.87633497092657719</v>
      </c>
      <c r="J79" s="189">
        <f t="shared" si="28"/>
        <v>0.94322404534903415</v>
      </c>
      <c r="K79" s="188">
        <v>74324</v>
      </c>
      <c r="L79" s="188">
        <v>68079</v>
      </c>
      <c r="M79" s="189">
        <f t="shared" si="29"/>
        <v>0.74044850912061533</v>
      </c>
      <c r="N79" s="190">
        <f t="shared" si="30"/>
        <v>0.78501869494497134</v>
      </c>
      <c r="Y79" s="14"/>
      <c r="Z79" s="14"/>
      <c r="AA79" s="14"/>
    </row>
    <row r="80" spans="1:27" ht="12.75" customHeight="1" x14ac:dyDescent="0.2">
      <c r="A80" s="782"/>
      <c r="B80" s="795"/>
      <c r="C80" s="191" t="s">
        <v>52</v>
      </c>
      <c r="D80" s="192">
        <v>35157</v>
      </c>
      <c r="E80" s="211">
        <v>17862</v>
      </c>
      <c r="F80" s="194">
        <f t="shared" si="31"/>
        <v>1.9682566341954988</v>
      </c>
      <c r="G80" s="195">
        <v>30649</v>
      </c>
      <c r="H80" s="195">
        <v>16189</v>
      </c>
      <c r="I80" s="196">
        <f t="shared" si="27"/>
        <v>0.87177517990727305</v>
      </c>
      <c r="J80" s="196">
        <f t="shared" si="28"/>
        <v>0.90633747620647187</v>
      </c>
      <c r="K80" s="195">
        <v>6109</v>
      </c>
      <c r="L80" s="195">
        <v>5461</v>
      </c>
      <c r="M80" s="196">
        <f t="shared" si="29"/>
        <v>0.34201097301533984</v>
      </c>
      <c r="N80" s="197">
        <f t="shared" si="30"/>
        <v>0.37735499413181789</v>
      </c>
      <c r="Y80" s="14"/>
      <c r="Z80" s="14"/>
      <c r="AA80" s="14"/>
    </row>
    <row r="81" spans="1:27" ht="12.75" customHeight="1" x14ac:dyDescent="0.2">
      <c r="A81" s="782"/>
      <c r="B81" s="784" t="s">
        <v>53</v>
      </c>
      <c r="C81" s="785"/>
      <c r="D81" s="178">
        <v>65756</v>
      </c>
      <c r="E81" s="209">
        <v>52807</v>
      </c>
      <c r="F81" s="180">
        <f t="shared" si="31"/>
        <v>1.2452137027288048</v>
      </c>
      <c r="G81" s="181">
        <v>56193</v>
      </c>
      <c r="H81" s="181">
        <v>46826</v>
      </c>
      <c r="I81" s="182">
        <f t="shared" si="27"/>
        <v>0.85456840440416082</v>
      </c>
      <c r="J81" s="182">
        <f t="shared" si="28"/>
        <v>0.88673850057757497</v>
      </c>
      <c r="K81" s="181">
        <v>31217</v>
      </c>
      <c r="L81" s="181">
        <v>28480</v>
      </c>
      <c r="M81" s="182">
        <f t="shared" si="29"/>
        <v>0.59115268809059407</v>
      </c>
      <c r="N81" s="183">
        <f t="shared" si="30"/>
        <v>0.66665954811429551</v>
      </c>
      <c r="Y81" s="14"/>
      <c r="Z81" s="14"/>
      <c r="AA81" s="14"/>
    </row>
    <row r="82" spans="1:27" ht="12.75" customHeight="1" x14ac:dyDescent="0.2">
      <c r="A82" s="782"/>
      <c r="B82" s="786" t="s">
        <v>49</v>
      </c>
      <c r="C82" s="184" t="s">
        <v>51</v>
      </c>
      <c r="D82" s="185">
        <v>64114</v>
      </c>
      <c r="E82" s="210">
        <v>51867</v>
      </c>
      <c r="F82" s="187">
        <f t="shared" si="31"/>
        <v>1.2361231611622032</v>
      </c>
      <c r="G82" s="188">
        <v>54940</v>
      </c>
      <c r="H82" s="188">
        <v>46034</v>
      </c>
      <c r="I82" s="189">
        <f t="shared" si="27"/>
        <v>0.85691112705493344</v>
      </c>
      <c r="J82" s="189">
        <f t="shared" si="28"/>
        <v>0.88753928316656061</v>
      </c>
      <c r="K82" s="188">
        <v>30662</v>
      </c>
      <c r="L82" s="188">
        <v>27952</v>
      </c>
      <c r="M82" s="189">
        <f t="shared" si="29"/>
        <v>0.59116586654327419</v>
      </c>
      <c r="N82" s="190">
        <f t="shared" si="30"/>
        <v>0.66607290263718122</v>
      </c>
      <c r="W82" s="14"/>
      <c r="X82" s="14"/>
      <c r="Y82" s="14"/>
      <c r="Z82" s="14"/>
      <c r="AA82" s="14"/>
    </row>
    <row r="83" spans="1:27" ht="12.75" customHeight="1" thickBot="1" x14ac:dyDescent="0.25">
      <c r="A83" s="783"/>
      <c r="B83" s="788"/>
      <c r="C83" s="212" t="s">
        <v>52</v>
      </c>
      <c r="D83" s="213">
        <v>1642</v>
      </c>
      <c r="E83" s="214">
        <v>1508</v>
      </c>
      <c r="F83" s="215">
        <f t="shared" si="31"/>
        <v>1.0888594164456233</v>
      </c>
      <c r="G83" s="216">
        <v>1253</v>
      </c>
      <c r="H83" s="216">
        <v>1166</v>
      </c>
      <c r="I83" s="217">
        <f t="shared" si="27"/>
        <v>0.76309378806333739</v>
      </c>
      <c r="J83" s="217">
        <f t="shared" si="28"/>
        <v>0.77320954907161799</v>
      </c>
      <c r="K83" s="216">
        <v>633</v>
      </c>
      <c r="L83" s="216">
        <v>555</v>
      </c>
      <c r="M83" s="217">
        <f t="shared" si="29"/>
        <v>0.41976127320954909</v>
      </c>
      <c r="N83" s="218">
        <f t="shared" si="30"/>
        <v>0.54288164665523153</v>
      </c>
      <c r="W83" s="14"/>
      <c r="X83" s="14"/>
      <c r="Y83" s="14"/>
      <c r="Z83" s="14"/>
      <c r="AA83" s="14"/>
    </row>
    <row r="84" spans="1:27" ht="12.75" customHeight="1" thickTop="1" thickBot="1" x14ac:dyDescent="0.25">
      <c r="A84" s="792" t="s">
        <v>16</v>
      </c>
      <c r="B84" s="793"/>
      <c r="C84" s="793"/>
      <c r="D84" s="793"/>
      <c r="E84" s="793"/>
      <c r="F84" s="793"/>
      <c r="G84" s="793"/>
      <c r="H84" s="793"/>
      <c r="I84" s="793"/>
      <c r="J84" s="793"/>
      <c r="K84" s="793"/>
      <c r="L84" s="793"/>
      <c r="M84" s="793"/>
      <c r="N84" s="794"/>
      <c r="R84" s="33"/>
      <c r="S84" s="33"/>
      <c r="Y84" s="14"/>
      <c r="Z84" s="14"/>
      <c r="AA84" s="14"/>
    </row>
    <row r="85" spans="1:27" ht="12.75" customHeight="1" x14ac:dyDescent="0.2">
      <c r="A85" s="207" t="s">
        <v>48</v>
      </c>
      <c r="B85" s="171"/>
      <c r="C85" s="171"/>
      <c r="D85" s="172">
        <v>330066</v>
      </c>
      <c r="E85" s="208">
        <v>149613</v>
      </c>
      <c r="F85" s="174">
        <f>D85/E85</f>
        <v>2.2061318200958473</v>
      </c>
      <c r="G85" s="175">
        <v>288581</v>
      </c>
      <c r="H85" s="175">
        <v>139280</v>
      </c>
      <c r="I85" s="176">
        <f t="shared" ref="I85:I91" si="32">G85/D85</f>
        <v>0.87431301618464186</v>
      </c>
      <c r="J85" s="176">
        <f t="shared" ref="J85:J91" si="33">+H85/E85</f>
        <v>0.93093514601003924</v>
      </c>
      <c r="K85" s="175">
        <v>103761</v>
      </c>
      <c r="L85" s="175">
        <v>97837</v>
      </c>
      <c r="M85" s="176">
        <f t="shared" ref="M85:M91" si="34">+K85/E85</f>
        <v>0.69352930560846981</v>
      </c>
      <c r="N85" s="177">
        <f t="shared" ref="N85:N91" si="35">K85/H85</f>
        <v>0.74498133256749</v>
      </c>
      <c r="R85" s="33"/>
      <c r="S85" s="33"/>
      <c r="Y85" s="14"/>
      <c r="Z85" s="14"/>
      <c r="AA85" s="14"/>
    </row>
    <row r="86" spans="1:27" ht="12.75" customHeight="1" x14ac:dyDescent="0.2">
      <c r="A86" s="781" t="s">
        <v>49</v>
      </c>
      <c r="B86" s="784" t="s">
        <v>50</v>
      </c>
      <c r="C86" s="785"/>
      <c r="D86" s="178">
        <v>262648</v>
      </c>
      <c r="E86" s="209">
        <v>104008</v>
      </c>
      <c r="F86" s="180">
        <f t="shared" ref="F86:F91" si="36">D86/E86</f>
        <v>2.5252672871317592</v>
      </c>
      <c r="G86" s="181">
        <v>230504</v>
      </c>
      <c r="H86" s="181">
        <v>98025</v>
      </c>
      <c r="I86" s="182">
        <f t="shared" si="32"/>
        <v>0.87761566811854652</v>
      </c>
      <c r="J86" s="182">
        <f t="shared" si="33"/>
        <v>0.94247557880163069</v>
      </c>
      <c r="K86" s="181">
        <v>75720</v>
      </c>
      <c r="L86" s="181">
        <v>71038</v>
      </c>
      <c r="M86" s="182">
        <f t="shared" si="34"/>
        <v>0.72802092146757946</v>
      </c>
      <c r="N86" s="183">
        <f t="shared" si="35"/>
        <v>0.7724560061208875</v>
      </c>
      <c r="Y86" s="14"/>
      <c r="Z86" s="14"/>
      <c r="AA86" s="14"/>
    </row>
    <row r="87" spans="1:27" ht="12.75" customHeight="1" x14ac:dyDescent="0.2">
      <c r="A87" s="782"/>
      <c r="B87" s="786" t="s">
        <v>49</v>
      </c>
      <c r="C87" s="184" t="s">
        <v>51</v>
      </c>
      <c r="D87" s="185">
        <v>227851</v>
      </c>
      <c r="E87" s="210">
        <v>98974</v>
      </c>
      <c r="F87" s="187">
        <f t="shared" si="36"/>
        <v>2.3021298522844384</v>
      </c>
      <c r="G87" s="188">
        <v>200372</v>
      </c>
      <c r="H87" s="188">
        <v>93377</v>
      </c>
      <c r="I87" s="189">
        <f t="shared" si="32"/>
        <v>0.87939925653168083</v>
      </c>
      <c r="J87" s="189">
        <f t="shared" si="33"/>
        <v>0.94344979489562919</v>
      </c>
      <c r="K87" s="188">
        <v>72334</v>
      </c>
      <c r="L87" s="188">
        <v>66163</v>
      </c>
      <c r="M87" s="189">
        <f t="shared" si="34"/>
        <v>0.73083840200456684</v>
      </c>
      <c r="N87" s="190">
        <f t="shared" si="35"/>
        <v>0.77464471979181171</v>
      </c>
      <c r="Y87" s="14"/>
      <c r="Z87" s="14"/>
      <c r="AA87" s="14"/>
    </row>
    <row r="88" spans="1:27" ht="12.75" customHeight="1" x14ac:dyDescent="0.2">
      <c r="A88" s="782"/>
      <c r="B88" s="795"/>
      <c r="C88" s="191" t="s">
        <v>52</v>
      </c>
      <c r="D88" s="192">
        <v>34797</v>
      </c>
      <c r="E88" s="211">
        <v>17592</v>
      </c>
      <c r="F88" s="194">
        <f t="shared" si="36"/>
        <v>1.9780013642564802</v>
      </c>
      <c r="G88" s="195">
        <v>30132</v>
      </c>
      <c r="H88" s="195">
        <v>15728</v>
      </c>
      <c r="I88" s="196">
        <f t="shared" si="32"/>
        <v>0.8659367186826451</v>
      </c>
      <c r="J88" s="196">
        <f t="shared" si="33"/>
        <v>0.89404274670304684</v>
      </c>
      <c r="K88" s="195">
        <v>6037</v>
      </c>
      <c r="L88" s="195">
        <v>5478</v>
      </c>
      <c r="M88" s="196">
        <f t="shared" si="34"/>
        <v>0.34316734879490679</v>
      </c>
      <c r="N88" s="197">
        <f t="shared" si="35"/>
        <v>0.38383774160732453</v>
      </c>
      <c r="Y88" s="14"/>
      <c r="Z88" s="14"/>
      <c r="AA88" s="14"/>
    </row>
    <row r="89" spans="1:27" ht="12.75" customHeight="1" x14ac:dyDescent="0.2">
      <c r="A89" s="782"/>
      <c r="B89" s="784" t="s">
        <v>53</v>
      </c>
      <c r="C89" s="785"/>
      <c r="D89" s="178">
        <v>67418</v>
      </c>
      <c r="E89" s="209">
        <v>53508</v>
      </c>
      <c r="F89" s="180">
        <f t="shared" si="36"/>
        <v>1.259961127308066</v>
      </c>
      <c r="G89" s="181">
        <v>58077</v>
      </c>
      <c r="H89" s="181">
        <v>47751</v>
      </c>
      <c r="I89" s="182">
        <f t="shared" si="32"/>
        <v>0.86144649796790174</v>
      </c>
      <c r="J89" s="182">
        <f t="shared" si="33"/>
        <v>0.89240861179636688</v>
      </c>
      <c r="K89" s="181">
        <v>30127</v>
      </c>
      <c r="L89" s="181">
        <v>27629</v>
      </c>
      <c r="M89" s="182">
        <f t="shared" si="34"/>
        <v>0.56303730283322118</v>
      </c>
      <c r="N89" s="183">
        <f t="shared" si="35"/>
        <v>0.63091872421519968</v>
      </c>
      <c r="Y89" s="14"/>
      <c r="Z89" s="14"/>
      <c r="AA89" s="14"/>
    </row>
    <row r="90" spans="1:27" ht="12.75" customHeight="1" x14ac:dyDescent="0.2">
      <c r="A90" s="782"/>
      <c r="B90" s="786" t="s">
        <v>49</v>
      </c>
      <c r="C90" s="184" t="s">
        <v>51</v>
      </c>
      <c r="D90" s="185">
        <v>66043</v>
      </c>
      <c r="E90" s="210">
        <v>52733</v>
      </c>
      <c r="F90" s="187">
        <f t="shared" si="36"/>
        <v>1.2524036182276752</v>
      </c>
      <c r="G90" s="188">
        <v>56873</v>
      </c>
      <c r="H90" s="188">
        <v>47026</v>
      </c>
      <c r="I90" s="189">
        <f t="shared" si="32"/>
        <v>0.86115106824341714</v>
      </c>
      <c r="J90" s="189">
        <f t="shared" si="33"/>
        <v>0.89177554851800578</v>
      </c>
      <c r="K90" s="188">
        <v>29541</v>
      </c>
      <c r="L90" s="188">
        <v>27066</v>
      </c>
      <c r="M90" s="189">
        <f t="shared" si="34"/>
        <v>0.56019949557203275</v>
      </c>
      <c r="N90" s="190">
        <f t="shared" si="35"/>
        <v>0.6281844086250159</v>
      </c>
      <c r="W90" s="14"/>
      <c r="X90" s="14"/>
      <c r="Y90" s="14"/>
      <c r="Z90" s="14"/>
      <c r="AA90" s="14"/>
    </row>
    <row r="91" spans="1:27" ht="12.75" customHeight="1" thickBot="1" x14ac:dyDescent="0.25">
      <c r="A91" s="783"/>
      <c r="B91" s="788"/>
      <c r="C91" s="212" t="s">
        <v>52</v>
      </c>
      <c r="D91" s="213">
        <v>1375</v>
      </c>
      <c r="E91" s="214">
        <v>1201</v>
      </c>
      <c r="F91" s="215">
        <f t="shared" si="36"/>
        <v>1.144879267277269</v>
      </c>
      <c r="G91" s="216">
        <v>1204</v>
      </c>
      <c r="H91" s="216">
        <v>1084</v>
      </c>
      <c r="I91" s="217">
        <f t="shared" si="32"/>
        <v>0.87563636363636366</v>
      </c>
      <c r="J91" s="217">
        <f t="shared" si="33"/>
        <v>0.9025811823480433</v>
      </c>
      <c r="K91" s="216">
        <v>674</v>
      </c>
      <c r="L91" s="216">
        <v>583</v>
      </c>
      <c r="M91" s="217">
        <f t="shared" si="34"/>
        <v>0.56119900083263952</v>
      </c>
      <c r="N91" s="218">
        <f t="shared" si="35"/>
        <v>0.62177121771217714</v>
      </c>
      <c r="W91" s="14"/>
      <c r="X91" s="14"/>
      <c r="Y91" s="14"/>
      <c r="Z91" s="14"/>
      <c r="AA91" s="14"/>
    </row>
    <row r="92" spans="1:27" ht="12.75" customHeight="1" thickTop="1" thickBot="1" x14ac:dyDescent="0.25">
      <c r="A92" s="792" t="s">
        <v>17</v>
      </c>
      <c r="B92" s="793"/>
      <c r="C92" s="793"/>
      <c r="D92" s="793"/>
      <c r="E92" s="793"/>
      <c r="F92" s="793"/>
      <c r="G92" s="793"/>
      <c r="H92" s="793"/>
      <c r="I92" s="793"/>
      <c r="J92" s="793"/>
      <c r="K92" s="793"/>
      <c r="L92" s="793"/>
      <c r="M92" s="793"/>
      <c r="N92" s="794"/>
      <c r="R92" s="33"/>
      <c r="S92" s="33"/>
      <c r="Y92" s="14"/>
      <c r="Z92" s="14"/>
      <c r="AA92" s="14"/>
    </row>
    <row r="93" spans="1:27" ht="12.75" customHeight="1" x14ac:dyDescent="0.2">
      <c r="A93" s="207" t="s">
        <v>48</v>
      </c>
      <c r="B93" s="171"/>
      <c r="C93" s="171"/>
      <c r="D93" s="172">
        <v>309452</v>
      </c>
      <c r="E93" s="208">
        <v>141054</v>
      </c>
      <c r="F93" s="174">
        <f>D93/E93</f>
        <v>2.1938548357366683</v>
      </c>
      <c r="G93" s="175">
        <v>268712</v>
      </c>
      <c r="H93" s="175">
        <v>130728</v>
      </c>
      <c r="I93" s="176">
        <f t="shared" ref="I93:I99" si="37">G93/D93</f>
        <v>0.86834791825549684</v>
      </c>
      <c r="J93" s="176">
        <f>+H93/E93</f>
        <v>0.92679399378961247</v>
      </c>
      <c r="K93" s="175">
        <v>98261</v>
      </c>
      <c r="L93" s="175">
        <v>92428</v>
      </c>
      <c r="M93" s="176">
        <f t="shared" ref="M93:M99" si="38">+K93/E93</f>
        <v>0.69661973428615986</v>
      </c>
      <c r="N93" s="177">
        <f>K93/H93</f>
        <v>0.75164463619117561</v>
      </c>
      <c r="R93" s="33"/>
      <c r="S93" s="33"/>
      <c r="Y93" s="14"/>
      <c r="Z93" s="14"/>
      <c r="AA93" s="14"/>
    </row>
    <row r="94" spans="1:27" ht="12.75" customHeight="1" x14ac:dyDescent="0.2">
      <c r="A94" s="781" t="s">
        <v>49</v>
      </c>
      <c r="B94" s="784" t="s">
        <v>50</v>
      </c>
      <c r="C94" s="785"/>
      <c r="D94" s="178">
        <v>250672</v>
      </c>
      <c r="E94" s="209">
        <v>101300</v>
      </c>
      <c r="F94" s="180">
        <f t="shared" ref="F94:F99" si="39">D94/E94</f>
        <v>2.4745508390918065</v>
      </c>
      <c r="G94" s="181">
        <v>218559</v>
      </c>
      <c r="H94" s="181">
        <v>95025</v>
      </c>
      <c r="I94" s="182">
        <f t="shared" si="37"/>
        <v>0.87189235335418391</v>
      </c>
      <c r="J94" s="182">
        <f t="shared" ref="J94:J99" si="40">+H94/E94</f>
        <v>0.9380552813425469</v>
      </c>
      <c r="K94" s="181">
        <v>73041</v>
      </c>
      <c r="L94" s="181">
        <v>68406</v>
      </c>
      <c r="M94" s="182">
        <f t="shared" si="38"/>
        <v>0.72103652517275418</v>
      </c>
      <c r="N94" s="183">
        <f t="shared" ref="N94:N99" si="41">K94/H94</f>
        <v>0.76865035516969216</v>
      </c>
      <c r="Y94" s="14"/>
      <c r="Z94" s="14"/>
      <c r="AA94" s="14"/>
    </row>
    <row r="95" spans="1:27" ht="12.75" customHeight="1" x14ac:dyDescent="0.2">
      <c r="A95" s="782"/>
      <c r="B95" s="786" t="s">
        <v>49</v>
      </c>
      <c r="C95" s="184" t="s">
        <v>51</v>
      </c>
      <c r="D95" s="185">
        <v>218313</v>
      </c>
      <c r="E95" s="210">
        <v>96418</v>
      </c>
      <c r="F95" s="187">
        <f t="shared" si="39"/>
        <v>2.2642348938994794</v>
      </c>
      <c r="G95" s="188">
        <v>190718</v>
      </c>
      <c r="H95" s="188">
        <v>90493</v>
      </c>
      <c r="I95" s="189">
        <f t="shared" si="37"/>
        <v>0.87359891531883127</v>
      </c>
      <c r="J95" s="189">
        <f t="shared" si="40"/>
        <v>0.93854881868530771</v>
      </c>
      <c r="K95" s="188">
        <v>70356</v>
      </c>
      <c r="L95" s="188">
        <v>64269</v>
      </c>
      <c r="M95" s="189">
        <f t="shared" si="38"/>
        <v>0.7296977742745131</v>
      </c>
      <c r="N95" s="190">
        <f t="shared" si="41"/>
        <v>0.77747450079011637</v>
      </c>
      <c r="Y95" s="14"/>
      <c r="Z95" s="14"/>
      <c r="AA95" s="14"/>
    </row>
    <row r="96" spans="1:27" ht="12.75" customHeight="1" x14ac:dyDescent="0.2">
      <c r="A96" s="782"/>
      <c r="B96" s="795"/>
      <c r="C96" s="191" t="s">
        <v>52</v>
      </c>
      <c r="D96" s="192">
        <v>32359</v>
      </c>
      <c r="E96" s="211">
        <v>16549</v>
      </c>
      <c r="F96" s="194">
        <f t="shared" si="39"/>
        <v>1.9553447338207746</v>
      </c>
      <c r="G96" s="195">
        <v>27841</v>
      </c>
      <c r="H96" s="195">
        <v>14888</v>
      </c>
      <c r="I96" s="196">
        <f t="shared" si="37"/>
        <v>0.86037887450168427</v>
      </c>
      <c r="J96" s="196">
        <f t="shared" si="40"/>
        <v>0.89963139766753275</v>
      </c>
      <c r="K96" s="195">
        <v>4993</v>
      </c>
      <c r="L96" s="195">
        <v>4532</v>
      </c>
      <c r="M96" s="196">
        <f t="shared" si="38"/>
        <v>0.30171007311620035</v>
      </c>
      <c r="N96" s="197">
        <f t="shared" si="41"/>
        <v>0.33537076840408381</v>
      </c>
      <c r="Y96" s="14"/>
      <c r="Z96" s="14"/>
      <c r="AA96" s="14"/>
    </row>
    <row r="97" spans="1:27" ht="12.75" customHeight="1" x14ac:dyDescent="0.2">
      <c r="A97" s="782"/>
      <c r="B97" s="784" t="s">
        <v>53</v>
      </c>
      <c r="C97" s="785"/>
      <c r="D97" s="178">
        <v>58780</v>
      </c>
      <c r="E97" s="209">
        <v>46839</v>
      </c>
      <c r="F97" s="180">
        <f t="shared" si="39"/>
        <v>1.2549371250453683</v>
      </c>
      <c r="G97" s="181">
        <v>50153</v>
      </c>
      <c r="H97" s="181">
        <v>41395</v>
      </c>
      <c r="I97" s="182">
        <f t="shared" si="37"/>
        <v>0.85323239197005785</v>
      </c>
      <c r="J97" s="182">
        <f t="shared" si="40"/>
        <v>0.88377207028331095</v>
      </c>
      <c r="K97" s="181">
        <v>26964</v>
      </c>
      <c r="L97" s="181">
        <v>24586</v>
      </c>
      <c r="M97" s="182">
        <f t="shared" si="38"/>
        <v>0.57567411772241084</v>
      </c>
      <c r="N97" s="183">
        <f t="shared" si="41"/>
        <v>0.65138301727261749</v>
      </c>
      <c r="Y97" s="14"/>
      <c r="Z97" s="14"/>
      <c r="AA97" s="14"/>
    </row>
    <row r="98" spans="1:27" ht="12.75" customHeight="1" x14ac:dyDescent="0.2">
      <c r="A98" s="782"/>
      <c r="B98" s="786" t="s">
        <v>49</v>
      </c>
      <c r="C98" s="184" t="s">
        <v>51</v>
      </c>
      <c r="D98" s="185">
        <v>56965</v>
      </c>
      <c r="E98" s="210">
        <v>45920</v>
      </c>
      <c r="F98" s="187">
        <f t="shared" si="39"/>
        <v>1.2405270034843205</v>
      </c>
      <c r="G98" s="188">
        <v>48776</v>
      </c>
      <c r="H98" s="188">
        <v>40609</v>
      </c>
      <c r="I98" s="189">
        <f t="shared" si="37"/>
        <v>0.85624506275783374</v>
      </c>
      <c r="J98" s="189">
        <f t="shared" si="40"/>
        <v>0.88434233449477351</v>
      </c>
      <c r="K98" s="188">
        <v>26224</v>
      </c>
      <c r="L98" s="188">
        <v>23913</v>
      </c>
      <c r="M98" s="189">
        <f t="shared" si="38"/>
        <v>0.57108013937282232</v>
      </c>
      <c r="N98" s="190">
        <f t="shared" si="41"/>
        <v>0.64576817946760567</v>
      </c>
      <c r="W98" s="14"/>
      <c r="X98" s="14"/>
      <c r="Y98" s="14"/>
      <c r="Z98" s="14"/>
      <c r="AA98" s="14"/>
    </row>
    <row r="99" spans="1:27" ht="12.75" customHeight="1" thickBot="1" x14ac:dyDescent="0.25">
      <c r="A99" s="783"/>
      <c r="B99" s="788"/>
      <c r="C99" s="212" t="s">
        <v>52</v>
      </c>
      <c r="D99" s="213">
        <v>1815</v>
      </c>
      <c r="E99" s="214">
        <v>1677</v>
      </c>
      <c r="F99" s="215">
        <f t="shared" si="39"/>
        <v>1.0822898032200359</v>
      </c>
      <c r="G99" s="216">
        <v>1377</v>
      </c>
      <c r="H99" s="216">
        <v>1274</v>
      </c>
      <c r="I99" s="217">
        <f t="shared" si="37"/>
        <v>0.75867768595041318</v>
      </c>
      <c r="J99" s="217">
        <f t="shared" si="40"/>
        <v>0.75968992248062017</v>
      </c>
      <c r="K99" s="216">
        <v>810</v>
      </c>
      <c r="L99" s="216">
        <v>691</v>
      </c>
      <c r="M99" s="217">
        <f t="shared" si="38"/>
        <v>0.48300536672629696</v>
      </c>
      <c r="N99" s="218">
        <f t="shared" si="41"/>
        <v>0.63579277864992145</v>
      </c>
      <c r="W99" s="14"/>
      <c r="X99" s="14"/>
      <c r="Y99" s="14"/>
      <c r="Z99" s="14"/>
      <c r="AA99" s="14"/>
    </row>
    <row r="100" spans="1:27" ht="12.75" customHeight="1" thickTop="1" thickBot="1" x14ac:dyDescent="0.25">
      <c r="A100" s="792" t="s">
        <v>35</v>
      </c>
      <c r="B100" s="793"/>
      <c r="C100" s="793"/>
      <c r="D100" s="793"/>
      <c r="E100" s="793"/>
      <c r="F100" s="793"/>
      <c r="G100" s="793"/>
      <c r="H100" s="793"/>
      <c r="I100" s="793"/>
      <c r="J100" s="793"/>
      <c r="K100" s="793"/>
      <c r="L100" s="793"/>
      <c r="M100" s="793"/>
      <c r="N100" s="794"/>
      <c r="W100" s="14"/>
      <c r="X100" s="14"/>
      <c r="Y100" s="14"/>
      <c r="Z100" s="14"/>
      <c r="AA100" s="14"/>
    </row>
    <row r="101" spans="1:27" ht="12.75" customHeight="1" x14ac:dyDescent="0.2">
      <c r="A101" s="207" t="s">
        <v>48</v>
      </c>
      <c r="B101" s="171"/>
      <c r="C101" s="171"/>
      <c r="D101" s="172">
        <v>290953</v>
      </c>
      <c r="E101" s="208">
        <v>134257</v>
      </c>
      <c r="F101" s="174">
        <f>D101/E101</f>
        <v>2.1671346745421096</v>
      </c>
      <c r="G101" s="175">
        <v>250402</v>
      </c>
      <c r="H101" s="175">
        <v>123766</v>
      </c>
      <c r="I101" s="176">
        <f t="shared" ref="I101:I107" si="42">G101/D101</f>
        <v>0.86062697411609435</v>
      </c>
      <c r="J101" s="176">
        <f>+H101/E101</f>
        <v>0.9218588230036423</v>
      </c>
      <c r="K101" s="175">
        <v>93714</v>
      </c>
      <c r="L101" s="175">
        <v>88109</v>
      </c>
      <c r="M101" s="176">
        <f t="shared" ref="M101:M107" si="43">+K101/E101</f>
        <v>0.69801947012073862</v>
      </c>
      <c r="N101" s="177">
        <f>K101/H101</f>
        <v>0.75718694956611665</v>
      </c>
      <c r="W101" s="14"/>
      <c r="X101" s="14"/>
      <c r="Y101" s="14"/>
      <c r="Z101" s="14"/>
      <c r="AA101" s="14"/>
    </row>
    <row r="102" spans="1:27" ht="12.75" customHeight="1" x14ac:dyDescent="0.2">
      <c r="A102" s="781" t="s">
        <v>49</v>
      </c>
      <c r="B102" s="784" t="s">
        <v>50</v>
      </c>
      <c r="C102" s="785"/>
      <c r="D102" s="178">
        <v>237160</v>
      </c>
      <c r="E102" s="209">
        <v>97666</v>
      </c>
      <c r="F102" s="180">
        <f t="shared" ref="F102:F107" si="44">D102/E102</f>
        <v>2.4282759609280609</v>
      </c>
      <c r="G102" s="181">
        <v>205424</v>
      </c>
      <c r="H102" s="181">
        <v>85070</v>
      </c>
      <c r="I102" s="182">
        <f t="shared" si="42"/>
        <v>0.86618316748186874</v>
      </c>
      <c r="J102" s="182">
        <f t="shared" ref="J102:J107" si="45">+H102/E102</f>
        <v>0.87102983638113574</v>
      </c>
      <c r="K102" s="181">
        <v>70690</v>
      </c>
      <c r="L102" s="181">
        <v>66292</v>
      </c>
      <c r="M102" s="182">
        <f t="shared" si="43"/>
        <v>0.72379333647328647</v>
      </c>
      <c r="N102" s="183">
        <f t="shared" ref="N102:N107" si="46">K102/H102</f>
        <v>0.83096273656988362</v>
      </c>
      <c r="W102" s="14"/>
      <c r="X102" s="14"/>
      <c r="Y102" s="14"/>
      <c r="Z102" s="14"/>
      <c r="AA102" s="14"/>
    </row>
    <row r="103" spans="1:27" ht="12.75" customHeight="1" x14ac:dyDescent="0.2">
      <c r="A103" s="782"/>
      <c r="B103" s="786" t="s">
        <v>49</v>
      </c>
      <c r="C103" s="184" t="s">
        <v>51</v>
      </c>
      <c r="D103" s="185">
        <v>205572</v>
      </c>
      <c r="E103" s="210">
        <v>92584</v>
      </c>
      <c r="F103" s="187">
        <f t="shared" si="44"/>
        <v>2.2203836516028685</v>
      </c>
      <c r="G103" s="188">
        <v>178201</v>
      </c>
      <c r="H103" s="188">
        <v>80814</v>
      </c>
      <c r="I103" s="189">
        <f t="shared" si="42"/>
        <v>0.86685443542894947</v>
      </c>
      <c r="J103" s="189">
        <f t="shared" si="45"/>
        <v>0.87287220254039577</v>
      </c>
      <c r="K103" s="188">
        <v>67687</v>
      </c>
      <c r="L103" s="188">
        <v>61907</v>
      </c>
      <c r="M103" s="189">
        <f t="shared" si="43"/>
        <v>0.73108744491488808</v>
      </c>
      <c r="N103" s="190">
        <f t="shared" si="46"/>
        <v>0.83756527334372755</v>
      </c>
      <c r="W103" s="14"/>
      <c r="X103" s="14"/>
      <c r="Y103" s="14"/>
      <c r="Z103" s="14"/>
      <c r="AA103" s="14"/>
    </row>
    <row r="104" spans="1:27" ht="12.75" customHeight="1" x14ac:dyDescent="0.2">
      <c r="A104" s="782"/>
      <c r="B104" s="795"/>
      <c r="C104" s="191" t="s">
        <v>52</v>
      </c>
      <c r="D104" s="192">
        <v>31588</v>
      </c>
      <c r="E104" s="211">
        <v>16390</v>
      </c>
      <c r="F104" s="194">
        <f t="shared" si="44"/>
        <v>1.9272727272727272</v>
      </c>
      <c r="G104" s="195">
        <v>27223</v>
      </c>
      <c r="H104" s="195">
        <v>14077</v>
      </c>
      <c r="I104" s="196">
        <f t="shared" si="42"/>
        <v>0.86181461314423202</v>
      </c>
      <c r="J104" s="196">
        <f t="shared" si="45"/>
        <v>0.85887736424649175</v>
      </c>
      <c r="K104" s="195">
        <v>5186</v>
      </c>
      <c r="L104" s="195">
        <v>4763</v>
      </c>
      <c r="M104" s="196">
        <f t="shared" si="43"/>
        <v>0.31641244661378892</v>
      </c>
      <c r="N104" s="197">
        <f t="shared" si="46"/>
        <v>0.3684023584570576</v>
      </c>
      <c r="W104" s="14"/>
      <c r="X104" s="14"/>
      <c r="Y104" s="14"/>
      <c r="Z104" s="14"/>
      <c r="AA104" s="14"/>
    </row>
    <row r="105" spans="1:27" ht="12.75" customHeight="1" x14ac:dyDescent="0.2">
      <c r="A105" s="782"/>
      <c r="B105" s="784" t="s">
        <v>53</v>
      </c>
      <c r="C105" s="785"/>
      <c r="D105" s="178">
        <v>53793</v>
      </c>
      <c r="E105" s="209">
        <v>43313</v>
      </c>
      <c r="F105" s="180">
        <f t="shared" si="44"/>
        <v>1.2419596887770414</v>
      </c>
      <c r="G105" s="181">
        <v>44978</v>
      </c>
      <c r="H105" s="181">
        <v>36494</v>
      </c>
      <c r="I105" s="182">
        <f t="shared" si="42"/>
        <v>0.83613109512390082</v>
      </c>
      <c r="J105" s="182">
        <f t="shared" si="45"/>
        <v>0.84256458799898415</v>
      </c>
      <c r="K105" s="181">
        <v>24839</v>
      </c>
      <c r="L105" s="181">
        <v>22368</v>
      </c>
      <c r="M105" s="182">
        <f t="shared" si="43"/>
        <v>0.57347678526077617</v>
      </c>
      <c r="N105" s="183">
        <f t="shared" si="46"/>
        <v>0.68063243272866769</v>
      </c>
      <c r="W105" s="14"/>
      <c r="X105" s="14"/>
      <c r="Y105" s="14"/>
      <c r="Z105" s="14"/>
      <c r="AA105" s="14"/>
    </row>
    <row r="106" spans="1:27" ht="12.75" customHeight="1" x14ac:dyDescent="0.2">
      <c r="A106" s="782"/>
      <c r="B106" s="786" t="s">
        <v>49</v>
      </c>
      <c r="C106" s="184" t="s">
        <v>51</v>
      </c>
      <c r="D106" s="185">
        <v>52776</v>
      </c>
      <c r="E106" s="210">
        <v>42764</v>
      </c>
      <c r="F106" s="187">
        <f t="shared" si="44"/>
        <v>1.2341221588251801</v>
      </c>
      <c r="G106" s="188">
        <v>44111</v>
      </c>
      <c r="H106" s="188">
        <v>36032</v>
      </c>
      <c r="I106" s="189">
        <f t="shared" si="42"/>
        <v>0.83581552220706379</v>
      </c>
      <c r="J106" s="189">
        <f t="shared" si="45"/>
        <v>0.8425778692358058</v>
      </c>
      <c r="K106" s="188">
        <v>24463</v>
      </c>
      <c r="L106" s="188">
        <v>22006</v>
      </c>
      <c r="M106" s="189">
        <f t="shared" si="43"/>
        <v>0.57204658123655416</v>
      </c>
      <c r="N106" s="190">
        <f t="shared" si="46"/>
        <v>0.67892428952042627</v>
      </c>
      <c r="W106" s="14"/>
      <c r="X106" s="14"/>
      <c r="Y106" s="14"/>
      <c r="Z106" s="14"/>
      <c r="AA106" s="14"/>
    </row>
    <row r="107" spans="1:27" ht="12.75" customHeight="1" thickBot="1" x14ac:dyDescent="0.25">
      <c r="A107" s="783"/>
      <c r="B107" s="788"/>
      <c r="C107" s="212" t="s">
        <v>52</v>
      </c>
      <c r="D107" s="213">
        <v>1017</v>
      </c>
      <c r="E107" s="214">
        <v>872</v>
      </c>
      <c r="F107" s="215">
        <f t="shared" si="44"/>
        <v>1.1662844036697249</v>
      </c>
      <c r="G107" s="216">
        <v>867</v>
      </c>
      <c r="H107" s="216">
        <v>737</v>
      </c>
      <c r="I107" s="217">
        <f t="shared" si="42"/>
        <v>0.85250737463126847</v>
      </c>
      <c r="J107" s="217">
        <f t="shared" si="45"/>
        <v>0.84518348623853212</v>
      </c>
      <c r="K107" s="216">
        <v>426</v>
      </c>
      <c r="L107" s="216">
        <v>373</v>
      </c>
      <c r="M107" s="217">
        <f t="shared" si="43"/>
        <v>0.48853211009174313</v>
      </c>
      <c r="N107" s="218">
        <f t="shared" si="46"/>
        <v>0.57801899592944372</v>
      </c>
      <c r="W107" s="14"/>
      <c r="X107" s="14"/>
      <c r="Y107" s="14"/>
      <c r="Z107" s="14"/>
      <c r="AA107" s="14"/>
    </row>
    <row r="108" spans="1:27" ht="12.75" customHeight="1" thickTop="1" thickBot="1" x14ac:dyDescent="0.25">
      <c r="A108" s="792" t="s">
        <v>543</v>
      </c>
      <c r="B108" s="793"/>
      <c r="C108" s="793"/>
      <c r="D108" s="793"/>
      <c r="E108" s="793"/>
      <c r="F108" s="793"/>
      <c r="G108" s="793"/>
      <c r="H108" s="793"/>
      <c r="I108" s="793"/>
      <c r="J108" s="793"/>
      <c r="K108" s="793"/>
      <c r="L108" s="793"/>
      <c r="M108" s="793"/>
      <c r="N108" s="794"/>
      <c r="W108" s="14"/>
      <c r="X108" s="14"/>
      <c r="Y108" s="14"/>
      <c r="Z108" s="14"/>
      <c r="AA108" s="14"/>
    </row>
    <row r="109" spans="1:27" ht="12.75" customHeight="1" x14ac:dyDescent="0.2">
      <c r="A109" s="207" t="s">
        <v>48</v>
      </c>
      <c r="B109" s="171"/>
      <c r="C109" s="171"/>
      <c r="D109" s="172">
        <v>260467</v>
      </c>
      <c r="E109" s="208">
        <v>121761</v>
      </c>
      <c r="F109" s="174">
        <f>D109/E109</f>
        <v>2.1391660712379168</v>
      </c>
      <c r="G109" s="175">
        <v>223347</v>
      </c>
      <c r="H109" s="175">
        <v>111374</v>
      </c>
      <c r="I109" s="176">
        <f t="shared" ref="I109:I115" si="47">G109/D109</f>
        <v>0.85748674496193378</v>
      </c>
      <c r="J109" s="176">
        <f>+H109/E109</f>
        <v>0.91469353898210426</v>
      </c>
      <c r="K109" s="175">
        <v>84764</v>
      </c>
      <c r="L109" s="175">
        <v>79073</v>
      </c>
      <c r="M109" s="176">
        <f t="shared" ref="M109:M115" si="48">+K109/E109</f>
        <v>0.6961506557929058</v>
      </c>
      <c r="N109" s="177">
        <f>K109/H109</f>
        <v>0.76107529585001887</v>
      </c>
      <c r="W109" s="14"/>
      <c r="X109" s="14"/>
      <c r="Y109" s="14"/>
      <c r="Z109" s="14"/>
      <c r="AA109" s="14"/>
    </row>
    <row r="110" spans="1:27" ht="12.75" customHeight="1" x14ac:dyDescent="0.2">
      <c r="A110" s="781" t="s">
        <v>49</v>
      </c>
      <c r="B110" s="784" t="s">
        <v>50</v>
      </c>
      <c r="C110" s="785"/>
      <c r="D110" s="178">
        <v>209861</v>
      </c>
      <c r="E110" s="209">
        <v>87643</v>
      </c>
      <c r="F110" s="180">
        <f>D110/E110</f>
        <v>2.3944981344773684</v>
      </c>
      <c r="G110" s="181">
        <v>181367</v>
      </c>
      <c r="H110" s="181">
        <v>81471</v>
      </c>
      <c r="I110" s="182">
        <f t="shared" si="47"/>
        <v>0.86422441520816162</v>
      </c>
      <c r="J110" s="182">
        <f t="shared" ref="J110:J115" si="49">+H110/E110</f>
        <v>0.92957794689821205</v>
      </c>
      <c r="K110" s="181">
        <v>62998</v>
      </c>
      <c r="L110" s="181">
        <v>58603</v>
      </c>
      <c r="M110" s="182">
        <f t="shared" si="48"/>
        <v>0.71880241433999292</v>
      </c>
      <c r="N110" s="183">
        <f t="shared" ref="N110:N115" si="50">K110/H110</f>
        <v>0.77325674166267755</v>
      </c>
      <c r="W110" s="14"/>
      <c r="X110" s="14"/>
      <c r="Y110" s="14"/>
      <c r="Z110" s="14"/>
      <c r="AA110" s="14"/>
    </row>
    <row r="111" spans="1:27" ht="12.75" customHeight="1" x14ac:dyDescent="0.2">
      <c r="A111" s="782"/>
      <c r="B111" s="786" t="s">
        <v>49</v>
      </c>
      <c r="C111" s="184" t="s">
        <v>51</v>
      </c>
      <c r="D111" s="185">
        <v>178632</v>
      </c>
      <c r="E111" s="210">
        <v>82629</v>
      </c>
      <c r="F111" s="180">
        <f t="shared" ref="F111:F115" si="51">D111/E111</f>
        <v>2.1618560069709183</v>
      </c>
      <c r="G111" s="188">
        <v>154627</v>
      </c>
      <c r="H111" s="188">
        <v>76889</v>
      </c>
      <c r="I111" s="189">
        <f t="shared" si="47"/>
        <v>0.86561758251601062</v>
      </c>
      <c r="J111" s="189">
        <f t="shared" si="49"/>
        <v>0.93053286376453792</v>
      </c>
      <c r="K111" s="188">
        <v>60175</v>
      </c>
      <c r="L111" s="188">
        <v>54301</v>
      </c>
      <c r="M111" s="189">
        <f t="shared" si="48"/>
        <v>0.72825521306078977</v>
      </c>
      <c r="N111" s="190">
        <f t="shared" si="50"/>
        <v>0.78262170141372633</v>
      </c>
      <c r="W111" s="14"/>
      <c r="X111" s="14"/>
      <c r="Y111" s="14"/>
      <c r="Z111" s="14"/>
      <c r="AA111" s="14"/>
    </row>
    <row r="112" spans="1:27" ht="12.75" customHeight="1" x14ac:dyDescent="0.2">
      <c r="A112" s="782"/>
      <c r="B112" s="795"/>
      <c r="C112" s="191" t="s">
        <v>52</v>
      </c>
      <c r="D112" s="192">
        <v>31229</v>
      </c>
      <c r="E112" s="211">
        <v>15861</v>
      </c>
      <c r="F112" s="180">
        <f t="shared" si="51"/>
        <v>1.9689174705251875</v>
      </c>
      <c r="G112" s="195">
        <v>26740</v>
      </c>
      <c r="H112" s="195">
        <v>14047</v>
      </c>
      <c r="I112" s="196">
        <f t="shared" si="47"/>
        <v>0.8562554036312402</v>
      </c>
      <c r="J112" s="196">
        <f t="shared" si="49"/>
        <v>0.88563142298720132</v>
      </c>
      <c r="K112" s="195">
        <v>5187</v>
      </c>
      <c r="L112" s="195">
        <v>4670</v>
      </c>
      <c r="M112" s="196">
        <f t="shared" si="48"/>
        <v>0.32702856062038965</v>
      </c>
      <c r="N112" s="197">
        <f t="shared" si="50"/>
        <v>0.3692603402861821</v>
      </c>
      <c r="W112" s="14"/>
      <c r="X112" s="14"/>
      <c r="Y112" s="14"/>
      <c r="Z112" s="14"/>
      <c r="AA112" s="14"/>
    </row>
    <row r="113" spans="1:27" ht="12.75" customHeight="1" x14ac:dyDescent="0.2">
      <c r="A113" s="782"/>
      <c r="B113" s="784" t="s">
        <v>53</v>
      </c>
      <c r="C113" s="785"/>
      <c r="D113" s="178">
        <v>50606</v>
      </c>
      <c r="E113" s="209">
        <v>40201</v>
      </c>
      <c r="F113" s="180">
        <f t="shared" si="51"/>
        <v>1.258824407353051</v>
      </c>
      <c r="G113" s="181">
        <v>41980</v>
      </c>
      <c r="H113" s="181">
        <v>34627</v>
      </c>
      <c r="I113" s="182">
        <f t="shared" si="47"/>
        <v>0.8295459036477888</v>
      </c>
      <c r="J113" s="182">
        <f t="shared" si="49"/>
        <v>0.86134673266834161</v>
      </c>
      <c r="K113" s="181">
        <v>23506</v>
      </c>
      <c r="L113" s="181">
        <v>21016</v>
      </c>
      <c r="M113" s="182">
        <f t="shared" si="48"/>
        <v>0.58471182308897784</v>
      </c>
      <c r="N113" s="183">
        <f t="shared" si="50"/>
        <v>0.67883443555606893</v>
      </c>
      <c r="W113" s="14"/>
      <c r="X113" s="14"/>
      <c r="Y113" s="14"/>
      <c r="Z113" s="14"/>
      <c r="AA113" s="14"/>
    </row>
    <row r="114" spans="1:27" ht="12.75" customHeight="1" x14ac:dyDescent="0.2">
      <c r="A114" s="782"/>
      <c r="B114" s="786" t="s">
        <v>49</v>
      </c>
      <c r="C114" s="184" t="s">
        <v>51</v>
      </c>
      <c r="D114" s="185">
        <v>48832</v>
      </c>
      <c r="E114" s="210">
        <v>39190</v>
      </c>
      <c r="F114" s="180">
        <f t="shared" si="51"/>
        <v>1.2460321510589436</v>
      </c>
      <c r="G114" s="188">
        <v>40472</v>
      </c>
      <c r="H114" s="188">
        <v>33695</v>
      </c>
      <c r="I114" s="189">
        <f t="shared" si="47"/>
        <v>0.82880078636959376</v>
      </c>
      <c r="J114" s="189">
        <f t="shared" si="49"/>
        <v>0.85978565960704256</v>
      </c>
      <c r="K114" s="188">
        <v>22774</v>
      </c>
      <c r="L114" s="188">
        <v>20325</v>
      </c>
      <c r="M114" s="189">
        <f t="shared" si="48"/>
        <v>0.58111763204899214</v>
      </c>
      <c r="N114" s="190">
        <f t="shared" si="50"/>
        <v>0.67588663006380767</v>
      </c>
      <c r="W114" s="14"/>
      <c r="X114" s="14"/>
      <c r="Y114" s="14"/>
      <c r="Z114" s="14"/>
      <c r="AA114" s="14"/>
    </row>
    <row r="115" spans="1:27" ht="12.75" customHeight="1" thickBot="1" x14ac:dyDescent="0.25">
      <c r="A115" s="783"/>
      <c r="B115" s="788"/>
      <c r="C115" s="212" t="s">
        <v>52</v>
      </c>
      <c r="D115" s="213">
        <v>1774</v>
      </c>
      <c r="E115" s="214">
        <v>1485</v>
      </c>
      <c r="F115" s="699">
        <f t="shared" si="51"/>
        <v>1.1946127946127947</v>
      </c>
      <c r="G115" s="216">
        <v>1508</v>
      </c>
      <c r="H115" s="216">
        <v>1302</v>
      </c>
      <c r="I115" s="217">
        <f t="shared" si="47"/>
        <v>0.8500563697857948</v>
      </c>
      <c r="J115" s="217">
        <f t="shared" si="49"/>
        <v>0.87676767676767675</v>
      </c>
      <c r="K115" s="216">
        <v>833</v>
      </c>
      <c r="L115" s="216">
        <v>717</v>
      </c>
      <c r="M115" s="217">
        <f t="shared" si="48"/>
        <v>0.56094276094276097</v>
      </c>
      <c r="N115" s="218">
        <f t="shared" si="50"/>
        <v>0.63978494623655913</v>
      </c>
      <c r="W115" s="14"/>
      <c r="X115" s="14"/>
      <c r="Y115" s="14"/>
      <c r="Z115" s="14"/>
      <c r="AA115" s="14"/>
    </row>
    <row r="116" spans="1:27" ht="12.75" customHeight="1" thickTop="1" thickBot="1" x14ac:dyDescent="0.25">
      <c r="A116" s="792" t="s">
        <v>545</v>
      </c>
      <c r="B116" s="793"/>
      <c r="C116" s="793"/>
      <c r="D116" s="793"/>
      <c r="E116" s="793"/>
      <c r="F116" s="793"/>
      <c r="G116" s="793"/>
      <c r="H116" s="793"/>
      <c r="I116" s="793"/>
      <c r="J116" s="793"/>
      <c r="K116" s="793"/>
      <c r="L116" s="793"/>
      <c r="M116" s="793"/>
      <c r="N116" s="794"/>
      <c r="W116" s="14"/>
      <c r="X116" s="14"/>
      <c r="Y116" s="14"/>
      <c r="Z116" s="14"/>
      <c r="AA116" s="14"/>
    </row>
    <row r="117" spans="1:27" ht="12.75" customHeight="1" x14ac:dyDescent="0.2">
      <c r="A117" s="207" t="s">
        <v>48</v>
      </c>
      <c r="B117" s="171"/>
      <c r="C117" s="171"/>
      <c r="D117" s="172">
        <v>243718</v>
      </c>
      <c r="E117" s="208">
        <v>113093</v>
      </c>
      <c r="F117" s="174">
        <f>D117/E117</f>
        <v>2.1550228572944392</v>
      </c>
      <c r="G117" s="175">
        <v>208353</v>
      </c>
      <c r="H117" s="175">
        <v>103442</v>
      </c>
      <c r="I117" s="176">
        <f t="shared" ref="I117:I123" si="52">G117/D117</f>
        <v>0.85489377066938022</v>
      </c>
      <c r="J117" s="176">
        <f>+H117/E117</f>
        <v>0.91466315333398174</v>
      </c>
      <c r="K117" s="175">
        <v>80302</v>
      </c>
      <c r="L117" s="175">
        <v>74833</v>
      </c>
      <c r="M117" s="176">
        <f t="shared" ref="M117:M123" si="53">+K117/E117</f>
        <v>0.71005278841307595</v>
      </c>
      <c r="N117" s="177">
        <f>K117/H117</f>
        <v>0.77629976218557262</v>
      </c>
      <c r="W117" s="14"/>
      <c r="X117" s="14"/>
      <c r="Y117" s="14"/>
      <c r="Z117" s="14"/>
      <c r="AA117" s="14"/>
    </row>
    <row r="118" spans="1:27" ht="12.75" customHeight="1" x14ac:dyDescent="0.2">
      <c r="A118" s="781" t="s">
        <v>49</v>
      </c>
      <c r="B118" s="784" t="s">
        <v>50</v>
      </c>
      <c r="C118" s="785"/>
      <c r="D118" s="178">
        <v>197353</v>
      </c>
      <c r="E118" s="209">
        <v>81826</v>
      </c>
      <c r="F118" s="180">
        <f t="shared" ref="F118:F123" si="54">D118/E118</f>
        <v>2.4118617554322586</v>
      </c>
      <c r="G118" s="181">
        <v>170004</v>
      </c>
      <c r="H118" s="181">
        <v>76019</v>
      </c>
      <c r="I118" s="182">
        <f t="shared" si="52"/>
        <v>0.86142090568676433</v>
      </c>
      <c r="J118" s="182">
        <f t="shared" ref="J118:J123" si="55">+H118/E118</f>
        <v>0.92903233691002862</v>
      </c>
      <c r="K118" s="181">
        <v>59402</v>
      </c>
      <c r="L118" s="181">
        <v>55299</v>
      </c>
      <c r="M118" s="182">
        <f t="shared" si="53"/>
        <v>0.7259550754039058</v>
      </c>
      <c r="N118" s="183">
        <f t="shared" ref="N118:N123" si="56">K118/H118</f>
        <v>0.7814099106802247</v>
      </c>
      <c r="W118" s="14"/>
      <c r="X118" s="14"/>
      <c r="Y118" s="14"/>
      <c r="Z118" s="14"/>
      <c r="AA118" s="14"/>
    </row>
    <row r="119" spans="1:27" ht="12.75" customHeight="1" x14ac:dyDescent="0.2">
      <c r="A119" s="782"/>
      <c r="B119" s="786" t="s">
        <v>49</v>
      </c>
      <c r="C119" s="184" t="s">
        <v>51</v>
      </c>
      <c r="D119" s="185">
        <v>167100</v>
      </c>
      <c r="E119" s="210">
        <v>77049</v>
      </c>
      <c r="F119" s="180">
        <f t="shared" si="54"/>
        <v>2.1687497566483667</v>
      </c>
      <c r="G119" s="188">
        <v>144054</v>
      </c>
      <c r="H119" s="188">
        <v>71501</v>
      </c>
      <c r="I119" s="189">
        <f t="shared" si="52"/>
        <v>0.86208258527827653</v>
      </c>
      <c r="J119" s="189">
        <f t="shared" si="55"/>
        <v>0.92799387402821576</v>
      </c>
      <c r="K119" s="188">
        <v>56533</v>
      </c>
      <c r="L119" s="188">
        <v>51032</v>
      </c>
      <c r="M119" s="189">
        <f t="shared" si="53"/>
        <v>0.73372788744824724</v>
      </c>
      <c r="N119" s="190">
        <f t="shared" si="56"/>
        <v>0.79066027048572751</v>
      </c>
      <c r="W119" s="14"/>
      <c r="X119" s="14"/>
      <c r="Y119" s="14"/>
      <c r="Z119" s="14"/>
      <c r="AA119" s="14"/>
    </row>
    <row r="120" spans="1:27" ht="12.75" customHeight="1" x14ac:dyDescent="0.2">
      <c r="A120" s="782"/>
      <c r="B120" s="795"/>
      <c r="C120" s="191" t="s">
        <v>52</v>
      </c>
      <c r="D120" s="192">
        <v>30253</v>
      </c>
      <c r="E120" s="211">
        <v>14805</v>
      </c>
      <c r="F120" s="180">
        <f t="shared" si="54"/>
        <v>2.0434312732185074</v>
      </c>
      <c r="G120" s="195">
        <v>25950</v>
      </c>
      <c r="H120" s="195">
        <v>13395</v>
      </c>
      <c r="I120" s="196">
        <f t="shared" si="52"/>
        <v>0.85776617194988924</v>
      </c>
      <c r="J120" s="196">
        <f t="shared" si="55"/>
        <v>0.90476190476190477</v>
      </c>
      <c r="K120" s="195">
        <v>5159</v>
      </c>
      <c r="L120" s="195">
        <v>4606</v>
      </c>
      <c r="M120" s="196">
        <f t="shared" si="53"/>
        <v>0.34846335697399528</v>
      </c>
      <c r="N120" s="197">
        <f t="shared" si="56"/>
        <v>0.38514371033967898</v>
      </c>
      <c r="W120" s="14"/>
      <c r="X120" s="14"/>
      <c r="Y120" s="14"/>
      <c r="Z120" s="14"/>
      <c r="AA120" s="14"/>
    </row>
    <row r="121" spans="1:27" ht="12.75" customHeight="1" x14ac:dyDescent="0.2">
      <c r="A121" s="782"/>
      <c r="B121" s="784" t="s">
        <v>53</v>
      </c>
      <c r="C121" s="785"/>
      <c r="D121" s="178">
        <v>46365</v>
      </c>
      <c r="E121" s="209">
        <v>36844</v>
      </c>
      <c r="F121" s="180">
        <f t="shared" si="54"/>
        <v>1.2584138530018456</v>
      </c>
      <c r="G121" s="181">
        <v>38349</v>
      </c>
      <c r="H121" s="181">
        <v>31626</v>
      </c>
      <c r="I121" s="182">
        <f t="shared" si="52"/>
        <v>0.82711096732449041</v>
      </c>
      <c r="J121" s="182">
        <f t="shared" si="55"/>
        <v>0.85837585495603086</v>
      </c>
      <c r="K121" s="181">
        <v>22411</v>
      </c>
      <c r="L121" s="181">
        <v>20003</v>
      </c>
      <c r="M121" s="182">
        <f t="shared" si="53"/>
        <v>0.60826728911084571</v>
      </c>
      <c r="N121" s="183">
        <f t="shared" si="56"/>
        <v>0.70862581420350346</v>
      </c>
      <c r="W121" s="14"/>
      <c r="X121" s="14"/>
      <c r="Y121" s="14"/>
      <c r="Z121" s="14"/>
      <c r="AA121" s="14"/>
    </row>
    <row r="122" spans="1:27" ht="12.75" customHeight="1" x14ac:dyDescent="0.2">
      <c r="A122" s="782"/>
      <c r="B122" s="786" t="s">
        <v>49</v>
      </c>
      <c r="C122" s="184" t="s">
        <v>51</v>
      </c>
      <c r="D122" s="185">
        <v>45072</v>
      </c>
      <c r="E122" s="210">
        <v>36176</v>
      </c>
      <c r="F122" s="180">
        <f t="shared" si="54"/>
        <v>1.2459088898717381</v>
      </c>
      <c r="G122" s="188">
        <v>37278</v>
      </c>
      <c r="H122" s="188">
        <v>31051</v>
      </c>
      <c r="I122" s="189">
        <f t="shared" si="52"/>
        <v>0.82707667731629397</v>
      </c>
      <c r="J122" s="189">
        <f t="shared" si="55"/>
        <v>0.85833149049093327</v>
      </c>
      <c r="K122" s="188">
        <v>22031</v>
      </c>
      <c r="L122" s="188">
        <v>19646</v>
      </c>
      <c r="M122" s="189">
        <f t="shared" si="53"/>
        <v>0.60899491375497572</v>
      </c>
      <c r="N122" s="190">
        <f t="shared" si="56"/>
        <v>0.70951016070335904</v>
      </c>
      <c r="W122" s="14"/>
      <c r="X122" s="14"/>
      <c r="Y122" s="14"/>
      <c r="Z122" s="14"/>
      <c r="AA122" s="14"/>
    </row>
    <row r="123" spans="1:27" ht="12.75" customHeight="1" thickBot="1" x14ac:dyDescent="0.25">
      <c r="A123" s="783"/>
      <c r="B123" s="788"/>
      <c r="C123" s="212" t="s">
        <v>52</v>
      </c>
      <c r="D123" s="213">
        <v>1293</v>
      </c>
      <c r="E123" s="214">
        <v>1037</v>
      </c>
      <c r="F123" s="699">
        <f t="shared" si="54"/>
        <v>1.2468659594985536</v>
      </c>
      <c r="G123" s="216">
        <v>1071</v>
      </c>
      <c r="H123" s="216">
        <v>896</v>
      </c>
      <c r="I123" s="217">
        <f t="shared" si="52"/>
        <v>0.82830626450116007</v>
      </c>
      <c r="J123" s="217">
        <f t="shared" si="55"/>
        <v>0.86403085824493731</v>
      </c>
      <c r="K123" s="216">
        <v>455</v>
      </c>
      <c r="L123" s="216">
        <v>378</v>
      </c>
      <c r="M123" s="217">
        <f t="shared" si="53"/>
        <v>0.43876567020250723</v>
      </c>
      <c r="N123" s="218">
        <f t="shared" si="56"/>
        <v>0.5078125</v>
      </c>
      <c r="W123" s="14"/>
      <c r="X123" s="14"/>
      <c r="Y123" s="14"/>
      <c r="Z123" s="14"/>
      <c r="AA123" s="14"/>
    </row>
    <row r="124" spans="1:27" ht="12.75" customHeight="1" thickTop="1" thickBot="1" x14ac:dyDescent="0.25">
      <c r="A124" s="792" t="s">
        <v>553</v>
      </c>
      <c r="B124" s="793"/>
      <c r="C124" s="793"/>
      <c r="D124" s="793"/>
      <c r="E124" s="793"/>
      <c r="F124" s="793"/>
      <c r="G124" s="793"/>
      <c r="H124" s="793"/>
      <c r="I124" s="793"/>
      <c r="J124" s="793"/>
      <c r="K124" s="793"/>
      <c r="L124" s="793"/>
      <c r="M124" s="793"/>
      <c r="N124" s="794"/>
      <c r="W124" s="14"/>
      <c r="X124" s="14"/>
      <c r="Y124" s="14"/>
      <c r="Z124" s="14"/>
      <c r="AA124" s="14"/>
    </row>
    <row r="125" spans="1:27" ht="12.75" customHeight="1" x14ac:dyDescent="0.2">
      <c r="A125" s="207" t="s">
        <v>48</v>
      </c>
      <c r="B125" s="171"/>
      <c r="C125" s="171"/>
      <c r="D125" s="172">
        <v>224151</v>
      </c>
      <c r="E125" s="208">
        <v>102791</v>
      </c>
      <c r="F125" s="174">
        <f>D125/E125</f>
        <v>2.1806481112159624</v>
      </c>
      <c r="G125" s="175">
        <v>190861</v>
      </c>
      <c r="H125" s="175">
        <v>94068</v>
      </c>
      <c r="I125" s="176">
        <f t="shared" ref="I125:I131" si="57">G125/D125</f>
        <v>0.85148404423803592</v>
      </c>
      <c r="J125" s="176">
        <f>+H125/E125</f>
        <v>0.91513848488680916</v>
      </c>
      <c r="K125" s="175">
        <v>74767</v>
      </c>
      <c r="L125" s="175">
        <v>69839</v>
      </c>
      <c r="M125" s="176">
        <f t="shared" ref="M125:M131" si="58">+K125/E125</f>
        <v>0.72736912764736217</v>
      </c>
      <c r="N125" s="177">
        <f>K125/H125</f>
        <v>0.79481864183356721</v>
      </c>
      <c r="W125" s="14"/>
      <c r="X125" s="14"/>
      <c r="Y125" s="14"/>
      <c r="Z125" s="14"/>
      <c r="AA125" s="14"/>
    </row>
    <row r="126" spans="1:27" ht="12.75" customHeight="1" x14ac:dyDescent="0.2">
      <c r="A126" s="781" t="s">
        <v>49</v>
      </c>
      <c r="B126" s="784" t="s">
        <v>50</v>
      </c>
      <c r="C126" s="785"/>
      <c r="D126" s="178">
        <v>184010</v>
      </c>
      <c r="E126" s="209">
        <v>75528</v>
      </c>
      <c r="F126" s="180">
        <f t="shared" ref="F126:F131" si="59">D126/E126</f>
        <v>2.4363150090032835</v>
      </c>
      <c r="G126" s="181">
        <v>157822</v>
      </c>
      <c r="H126" s="181">
        <v>70245</v>
      </c>
      <c r="I126" s="182">
        <f t="shared" si="57"/>
        <v>0.8576816477365361</v>
      </c>
      <c r="J126" s="182">
        <f t="shared" ref="J126:J131" si="60">+H126/E126</f>
        <v>0.93005243088655865</v>
      </c>
      <c r="K126" s="181">
        <v>55769</v>
      </c>
      <c r="L126" s="181">
        <v>51929</v>
      </c>
      <c r="M126" s="182">
        <f t="shared" si="58"/>
        <v>0.73838841224446561</v>
      </c>
      <c r="N126" s="183">
        <f t="shared" ref="N126:N131" si="61">K126/H126</f>
        <v>0.7939212755356253</v>
      </c>
      <c r="W126" s="14"/>
      <c r="X126" s="14"/>
      <c r="Y126" s="14"/>
      <c r="Z126" s="14"/>
      <c r="AA126" s="14"/>
    </row>
    <row r="127" spans="1:27" ht="12.75" customHeight="1" x14ac:dyDescent="0.2">
      <c r="A127" s="782"/>
      <c r="B127" s="786" t="s">
        <v>49</v>
      </c>
      <c r="C127" s="184" t="s">
        <v>51</v>
      </c>
      <c r="D127" s="185">
        <v>154760</v>
      </c>
      <c r="E127" s="210">
        <v>71028</v>
      </c>
      <c r="F127" s="180">
        <f t="shared" si="59"/>
        <v>2.1788590415047588</v>
      </c>
      <c r="G127" s="188">
        <v>132969</v>
      </c>
      <c r="H127" s="188">
        <v>66005</v>
      </c>
      <c r="I127" s="189">
        <f t="shared" si="57"/>
        <v>0.85919488239855257</v>
      </c>
      <c r="J127" s="189">
        <f t="shared" si="60"/>
        <v>0.92928141014811061</v>
      </c>
      <c r="K127" s="188">
        <v>52913</v>
      </c>
      <c r="L127" s="188">
        <v>47748</v>
      </c>
      <c r="M127" s="189">
        <f t="shared" si="58"/>
        <v>0.74495973418933381</v>
      </c>
      <c r="N127" s="190">
        <f t="shared" si="61"/>
        <v>0.80165139004620867</v>
      </c>
      <c r="W127" s="14"/>
      <c r="X127" s="14"/>
      <c r="Y127" s="14"/>
      <c r="Z127" s="14"/>
      <c r="AA127" s="14"/>
    </row>
    <row r="128" spans="1:27" ht="12.75" customHeight="1" x14ac:dyDescent="0.2">
      <c r="A128" s="782"/>
      <c r="B128" s="795"/>
      <c r="C128" s="191" t="s">
        <v>52</v>
      </c>
      <c r="D128" s="192">
        <v>29250</v>
      </c>
      <c r="E128" s="211">
        <v>14060</v>
      </c>
      <c r="F128" s="180">
        <f t="shared" si="59"/>
        <v>2.0803698435277385</v>
      </c>
      <c r="G128" s="195">
        <v>24853</v>
      </c>
      <c r="H128" s="195">
        <v>12639</v>
      </c>
      <c r="I128" s="196">
        <f t="shared" si="57"/>
        <v>0.8496752136752137</v>
      </c>
      <c r="J128" s="196">
        <f t="shared" si="60"/>
        <v>0.89893314366998578</v>
      </c>
      <c r="K128" s="195">
        <v>5044</v>
      </c>
      <c r="L128" s="195">
        <v>4474</v>
      </c>
      <c r="M128" s="196">
        <f t="shared" si="58"/>
        <v>0.35874822190611666</v>
      </c>
      <c r="N128" s="197">
        <f t="shared" si="61"/>
        <v>0.39908220587071763</v>
      </c>
      <c r="W128" s="14"/>
      <c r="X128" s="14"/>
      <c r="Y128" s="14"/>
      <c r="Z128" s="14"/>
      <c r="AA128" s="14"/>
    </row>
    <row r="129" spans="1:27" ht="12.75" customHeight="1" x14ac:dyDescent="0.2">
      <c r="A129" s="782"/>
      <c r="B129" s="784" t="s">
        <v>53</v>
      </c>
      <c r="C129" s="785"/>
      <c r="D129" s="178">
        <v>40141</v>
      </c>
      <c r="E129" s="209">
        <v>32234</v>
      </c>
      <c r="F129" s="180">
        <f t="shared" si="59"/>
        <v>1.2452999937953713</v>
      </c>
      <c r="G129" s="181">
        <v>33039</v>
      </c>
      <c r="H129" s="181">
        <v>27655</v>
      </c>
      <c r="I129" s="182">
        <f t="shared" si="57"/>
        <v>0.82307366532971271</v>
      </c>
      <c r="J129" s="182">
        <f t="shared" si="60"/>
        <v>0.85794502699013464</v>
      </c>
      <c r="K129" s="181">
        <v>20484</v>
      </c>
      <c r="L129" s="181">
        <v>18352</v>
      </c>
      <c r="M129" s="182">
        <f t="shared" si="58"/>
        <v>0.63547806663771178</v>
      </c>
      <c r="N129" s="183">
        <f t="shared" si="61"/>
        <v>0.74069788465015363</v>
      </c>
      <c r="W129" s="14"/>
      <c r="X129" s="14"/>
      <c r="Y129" s="14"/>
      <c r="Z129" s="14"/>
      <c r="AA129" s="14"/>
    </row>
    <row r="130" spans="1:27" ht="12.75" customHeight="1" x14ac:dyDescent="0.2">
      <c r="A130" s="782"/>
      <c r="B130" s="786" t="s">
        <v>49</v>
      </c>
      <c r="C130" s="184" t="s">
        <v>51</v>
      </c>
      <c r="D130" s="185">
        <v>39054</v>
      </c>
      <c r="E130" s="210">
        <v>31617</v>
      </c>
      <c r="F130" s="180">
        <f t="shared" si="59"/>
        <v>1.2352215580225827</v>
      </c>
      <c r="G130" s="188">
        <v>32142</v>
      </c>
      <c r="H130" s="188">
        <v>27109</v>
      </c>
      <c r="I130" s="189">
        <f t="shared" si="57"/>
        <v>0.82301428790904896</v>
      </c>
      <c r="J130" s="189">
        <f t="shared" si="60"/>
        <v>0.85741847740139798</v>
      </c>
      <c r="K130" s="188">
        <v>20081</v>
      </c>
      <c r="L130" s="188">
        <v>17967</v>
      </c>
      <c r="M130" s="189">
        <f t="shared" si="58"/>
        <v>0.63513299807065815</v>
      </c>
      <c r="N130" s="190">
        <f t="shared" si="61"/>
        <v>0.74075030432697631</v>
      </c>
      <c r="W130" s="14"/>
      <c r="X130" s="14"/>
      <c r="Y130" s="14"/>
      <c r="Z130" s="14"/>
      <c r="AA130" s="14"/>
    </row>
    <row r="131" spans="1:27" ht="12.75" customHeight="1" thickBot="1" x14ac:dyDescent="0.25">
      <c r="A131" s="783"/>
      <c r="B131" s="788"/>
      <c r="C131" s="212" t="s">
        <v>52</v>
      </c>
      <c r="D131" s="213">
        <v>1087</v>
      </c>
      <c r="E131" s="214">
        <v>884</v>
      </c>
      <c r="F131" s="699">
        <f t="shared" si="59"/>
        <v>1.2296380090497738</v>
      </c>
      <c r="G131" s="216">
        <v>897</v>
      </c>
      <c r="H131" s="216">
        <v>761</v>
      </c>
      <c r="I131" s="217">
        <f t="shared" si="57"/>
        <v>0.82520699172033118</v>
      </c>
      <c r="J131" s="217">
        <f t="shared" si="60"/>
        <v>0.86085972850678738</v>
      </c>
      <c r="K131" s="216">
        <v>448</v>
      </c>
      <c r="L131" s="216">
        <v>398</v>
      </c>
      <c r="M131" s="217">
        <f t="shared" si="58"/>
        <v>0.50678733031674206</v>
      </c>
      <c r="N131" s="218">
        <f t="shared" si="61"/>
        <v>0.58869908015768724</v>
      </c>
      <c r="W131" s="14"/>
      <c r="X131" s="14"/>
      <c r="Y131" s="14"/>
      <c r="Z131" s="14"/>
      <c r="AA131" s="14"/>
    </row>
    <row r="132" spans="1:27" ht="12.75" customHeight="1" thickTop="1" thickBot="1" x14ac:dyDescent="0.25">
      <c r="A132" s="792" t="s">
        <v>563</v>
      </c>
      <c r="B132" s="793"/>
      <c r="C132" s="793"/>
      <c r="D132" s="793"/>
      <c r="E132" s="793"/>
      <c r="F132" s="793"/>
      <c r="G132" s="793"/>
      <c r="H132" s="793"/>
      <c r="I132" s="793"/>
      <c r="J132" s="793"/>
      <c r="K132" s="793"/>
      <c r="L132" s="793"/>
      <c r="M132" s="793"/>
      <c r="N132" s="794"/>
      <c r="W132" s="14"/>
      <c r="X132" s="14"/>
      <c r="Y132" s="14"/>
      <c r="Z132" s="14"/>
      <c r="AA132" s="14"/>
    </row>
    <row r="133" spans="1:27" ht="12.75" customHeight="1" x14ac:dyDescent="0.2">
      <c r="A133" s="207" t="s">
        <v>48</v>
      </c>
      <c r="B133" s="171"/>
      <c r="C133" s="171"/>
      <c r="D133" s="172">
        <v>213317</v>
      </c>
      <c r="E133" s="208">
        <v>97998</v>
      </c>
      <c r="F133" s="174">
        <f>D133/E133</f>
        <v>2.1767485050715321</v>
      </c>
      <c r="G133" s="755">
        <v>183321</v>
      </c>
      <c r="H133" s="175">
        <v>90528</v>
      </c>
      <c r="I133" s="176">
        <f t="shared" ref="I133:I139" si="62">G133/D133</f>
        <v>0.85938298400971325</v>
      </c>
      <c r="J133" s="176">
        <f>+H133/E133</f>
        <v>0.92377395457050149</v>
      </c>
      <c r="K133" s="175">
        <v>74623</v>
      </c>
      <c r="L133" s="175">
        <v>69911</v>
      </c>
      <c r="M133" s="176">
        <f t="shared" ref="M133:M139" si="63">+K133/E133</f>
        <v>0.76147472397395866</v>
      </c>
      <c r="N133" s="177">
        <f>K133/H133</f>
        <v>0.82430850123718624</v>
      </c>
      <c r="W133" s="14"/>
      <c r="X133" s="14"/>
      <c r="Y133" s="14"/>
      <c r="Z133" s="14"/>
      <c r="AA133" s="14"/>
    </row>
    <row r="134" spans="1:27" ht="12.75" customHeight="1" x14ac:dyDescent="0.2">
      <c r="A134" s="781" t="s">
        <v>49</v>
      </c>
      <c r="B134" s="784" t="s">
        <v>50</v>
      </c>
      <c r="C134" s="785"/>
      <c r="D134" s="178">
        <v>176316</v>
      </c>
      <c r="E134" s="209">
        <v>72525</v>
      </c>
      <c r="F134" s="180">
        <f t="shared" ref="F134:F139" si="64">D134/E134</f>
        <v>2.4311065149948292</v>
      </c>
      <c r="G134" s="756">
        <v>152415</v>
      </c>
      <c r="H134" s="181">
        <v>67944</v>
      </c>
      <c r="I134" s="182">
        <f t="shared" si="62"/>
        <v>0.86444225141223707</v>
      </c>
      <c r="J134" s="182">
        <f t="shared" ref="J134:J139" si="65">+H134/E134</f>
        <v>0.9368355739400207</v>
      </c>
      <c r="K134" s="181">
        <v>55868</v>
      </c>
      <c r="L134" s="181">
        <v>52223</v>
      </c>
      <c r="M134" s="182">
        <f t="shared" si="63"/>
        <v>0.77032747328507412</v>
      </c>
      <c r="N134" s="183">
        <f t="shared" ref="N134:N139" si="66">K134/H134</f>
        <v>0.82226539503120222</v>
      </c>
      <c r="W134" s="14"/>
      <c r="X134" s="14"/>
      <c r="Y134" s="14"/>
      <c r="Z134" s="14"/>
      <c r="AA134" s="14"/>
    </row>
    <row r="135" spans="1:27" ht="12.75" customHeight="1" x14ac:dyDescent="0.2">
      <c r="A135" s="782"/>
      <c r="B135" s="786" t="s">
        <v>49</v>
      </c>
      <c r="C135" s="184" t="s">
        <v>51</v>
      </c>
      <c r="D135" s="185">
        <v>147525</v>
      </c>
      <c r="E135" s="210">
        <v>68397</v>
      </c>
      <c r="F135" s="180">
        <f t="shared" si="64"/>
        <v>2.1568928461774641</v>
      </c>
      <c r="G135" s="757">
        <v>127834</v>
      </c>
      <c r="H135" s="188">
        <v>64113</v>
      </c>
      <c r="I135" s="189">
        <f t="shared" si="62"/>
        <v>0.86652431791221829</v>
      </c>
      <c r="J135" s="189">
        <f t="shared" si="65"/>
        <v>0.93736567393306724</v>
      </c>
      <c r="K135" s="188">
        <v>52990</v>
      </c>
      <c r="L135" s="188">
        <v>47876</v>
      </c>
      <c r="M135" s="189">
        <f t="shared" si="63"/>
        <v>0.77474158223313883</v>
      </c>
      <c r="N135" s="190">
        <f t="shared" si="66"/>
        <v>0.82650944426247408</v>
      </c>
      <c r="W135" s="14"/>
      <c r="X135" s="14"/>
      <c r="Y135" s="14"/>
      <c r="Z135" s="14"/>
      <c r="AA135" s="14"/>
    </row>
    <row r="136" spans="1:27" ht="12.75" customHeight="1" x14ac:dyDescent="0.2">
      <c r="A136" s="782"/>
      <c r="B136" s="795"/>
      <c r="C136" s="191" t="s">
        <v>52</v>
      </c>
      <c r="D136" s="192">
        <v>28791</v>
      </c>
      <c r="E136" s="211">
        <v>13357</v>
      </c>
      <c r="F136" s="180">
        <f t="shared" si="64"/>
        <v>2.1554989892940033</v>
      </c>
      <c r="G136" s="758">
        <v>24581</v>
      </c>
      <c r="H136" s="195">
        <v>11853</v>
      </c>
      <c r="I136" s="196">
        <f t="shared" si="62"/>
        <v>0.85377374874092593</v>
      </c>
      <c r="J136" s="196">
        <f t="shared" si="65"/>
        <v>0.88739986523920045</v>
      </c>
      <c r="K136" s="195">
        <v>5257</v>
      </c>
      <c r="L136" s="195">
        <v>4670</v>
      </c>
      <c r="M136" s="196">
        <f t="shared" si="63"/>
        <v>0.39357640188665122</v>
      </c>
      <c r="N136" s="197">
        <f t="shared" si="66"/>
        <v>0.44351640934784442</v>
      </c>
      <c r="W136" s="14"/>
      <c r="X136" s="14"/>
      <c r="Y136" s="14"/>
      <c r="Z136" s="14"/>
      <c r="AA136" s="14"/>
    </row>
    <row r="137" spans="1:27" ht="12.75" customHeight="1" x14ac:dyDescent="0.2">
      <c r="A137" s="782"/>
      <c r="B137" s="784" t="s">
        <v>53</v>
      </c>
      <c r="C137" s="785"/>
      <c r="D137" s="178">
        <f>D133-D134</f>
        <v>37001</v>
      </c>
      <c r="E137" s="209">
        <v>29852</v>
      </c>
      <c r="F137" s="180">
        <f t="shared" si="64"/>
        <v>1.2394814417794453</v>
      </c>
      <c r="G137" s="759">
        <f>G133-G134</f>
        <v>30906</v>
      </c>
      <c r="H137" s="178">
        <v>25967</v>
      </c>
      <c r="I137" s="182">
        <f t="shared" si="62"/>
        <v>0.8352747223048026</v>
      </c>
      <c r="J137" s="182">
        <f t="shared" si="65"/>
        <v>0.86985796596542941</v>
      </c>
      <c r="K137" s="181">
        <v>20208</v>
      </c>
      <c r="L137" s="181">
        <v>18095</v>
      </c>
      <c r="M137" s="182">
        <f t="shared" si="63"/>
        <v>0.67693956853812143</v>
      </c>
      <c r="N137" s="183">
        <f t="shared" si="66"/>
        <v>0.77821850810644277</v>
      </c>
      <c r="W137" s="14"/>
      <c r="X137" s="14"/>
      <c r="Y137" s="14"/>
      <c r="Z137" s="14"/>
      <c r="AA137" s="14"/>
    </row>
    <row r="138" spans="1:27" ht="12.75" customHeight="1" x14ac:dyDescent="0.2">
      <c r="A138" s="782"/>
      <c r="B138" s="786" t="s">
        <v>49</v>
      </c>
      <c r="C138" s="184" t="s">
        <v>51</v>
      </c>
      <c r="D138" s="185">
        <v>35935</v>
      </c>
      <c r="E138" s="210">
        <v>29234</v>
      </c>
      <c r="F138" s="180">
        <f t="shared" si="64"/>
        <v>1.2292194020660874</v>
      </c>
      <c r="G138" s="757">
        <v>30034</v>
      </c>
      <c r="H138" s="188">
        <v>25410</v>
      </c>
      <c r="I138" s="189">
        <f t="shared" si="62"/>
        <v>0.83578683734520665</v>
      </c>
      <c r="J138" s="189">
        <f t="shared" si="65"/>
        <v>0.86919340493945407</v>
      </c>
      <c r="K138" s="188">
        <v>19765</v>
      </c>
      <c r="L138" s="188">
        <v>17664</v>
      </c>
      <c r="M138" s="189">
        <f t="shared" si="63"/>
        <v>0.67609632619552573</v>
      </c>
      <c r="N138" s="190">
        <f t="shared" si="66"/>
        <v>0.77784336875245963</v>
      </c>
      <c r="W138" s="14"/>
      <c r="X138" s="14"/>
      <c r="Y138" s="14"/>
      <c r="Z138" s="14"/>
      <c r="AA138" s="14"/>
    </row>
    <row r="139" spans="1:27" ht="12.75" customHeight="1" thickBot="1" x14ac:dyDescent="0.25">
      <c r="A139" s="783"/>
      <c r="B139" s="788"/>
      <c r="C139" s="212" t="s">
        <v>52</v>
      </c>
      <c r="D139" s="213">
        <v>1066</v>
      </c>
      <c r="E139" s="214">
        <v>852</v>
      </c>
      <c r="F139" s="215">
        <f t="shared" si="64"/>
        <v>1.2511737089201878</v>
      </c>
      <c r="G139" s="760">
        <v>872</v>
      </c>
      <c r="H139" s="216">
        <v>734</v>
      </c>
      <c r="I139" s="217">
        <f t="shared" si="62"/>
        <v>0.81801125703564725</v>
      </c>
      <c r="J139" s="217">
        <f t="shared" si="65"/>
        <v>0.86150234741784038</v>
      </c>
      <c r="K139" s="216">
        <v>493</v>
      </c>
      <c r="L139" s="216">
        <v>440</v>
      </c>
      <c r="M139" s="217">
        <f t="shared" si="63"/>
        <v>0.57863849765258213</v>
      </c>
      <c r="N139" s="218">
        <f t="shared" si="66"/>
        <v>0.67166212534059944</v>
      </c>
      <c r="W139" s="14"/>
      <c r="X139" s="14"/>
      <c r="Y139" s="14"/>
      <c r="Z139" s="14"/>
      <c r="AA139" s="14"/>
    </row>
    <row r="140" spans="1:27" ht="12.75" customHeight="1" thickTop="1" thickBot="1" x14ac:dyDescent="0.25">
      <c r="A140" s="792" t="s">
        <v>597</v>
      </c>
      <c r="B140" s="793"/>
      <c r="C140" s="793"/>
      <c r="D140" s="793"/>
      <c r="E140" s="793"/>
      <c r="F140" s="793"/>
      <c r="G140" s="793"/>
      <c r="H140" s="793"/>
      <c r="I140" s="793"/>
      <c r="J140" s="793"/>
      <c r="K140" s="793"/>
      <c r="L140" s="793"/>
      <c r="M140" s="793"/>
      <c r="N140" s="794"/>
      <c r="W140" s="14"/>
      <c r="X140" s="14"/>
      <c r="Y140" s="14"/>
      <c r="Z140" s="14"/>
      <c r="AA140" s="14"/>
    </row>
    <row r="141" spans="1:27" ht="12.75" customHeight="1" x14ac:dyDescent="0.2">
      <c r="A141" s="207" t="s">
        <v>48</v>
      </c>
      <c r="B141" s="171"/>
      <c r="C141" s="171"/>
      <c r="D141" s="172">
        <v>204053</v>
      </c>
      <c r="E141" s="208">
        <v>95137</v>
      </c>
      <c r="F141" s="174">
        <f>D141/E141</f>
        <v>2.1448332404847745</v>
      </c>
      <c r="G141" s="755">
        <v>174937</v>
      </c>
      <c r="H141" s="175">
        <v>88116</v>
      </c>
      <c r="I141" s="176">
        <f t="shared" ref="I141:I147" si="67">G141/D141</f>
        <v>0.85731158081478831</v>
      </c>
      <c r="J141" s="176">
        <f>+H141/E141</f>
        <v>0.92620116253402984</v>
      </c>
      <c r="K141" s="175">
        <v>73350</v>
      </c>
      <c r="L141" s="175">
        <v>68753</v>
      </c>
      <c r="M141" s="176">
        <f t="shared" ref="M141:M147" si="68">+K141/E141</f>
        <v>0.77099340950418871</v>
      </c>
      <c r="N141" s="177">
        <f>K141/H141</f>
        <v>0.83242543919378997</v>
      </c>
      <c r="W141" s="14"/>
      <c r="X141" s="14"/>
      <c r="Y141" s="14"/>
      <c r="Z141" s="14"/>
      <c r="AA141" s="14"/>
    </row>
    <row r="142" spans="1:27" ht="12.75" customHeight="1" x14ac:dyDescent="0.2">
      <c r="A142" s="781" t="s">
        <v>49</v>
      </c>
      <c r="B142" s="784" t="s">
        <v>50</v>
      </c>
      <c r="C142" s="785"/>
      <c r="D142" s="178">
        <v>170345</v>
      </c>
      <c r="E142" s="209">
        <v>71584</v>
      </c>
      <c r="F142" s="180">
        <f t="shared" ref="F142:F147" si="69">D142/E142</f>
        <v>2.3796518775145286</v>
      </c>
      <c r="G142" s="756">
        <v>146902</v>
      </c>
      <c r="H142" s="181">
        <v>67232</v>
      </c>
      <c r="I142" s="182">
        <f t="shared" si="67"/>
        <v>0.86237928908978834</v>
      </c>
      <c r="J142" s="182">
        <f t="shared" ref="J142:J147" si="70">+H142/E142</f>
        <v>0.93920429146177919</v>
      </c>
      <c r="K142" s="181">
        <v>55845</v>
      </c>
      <c r="L142" s="181">
        <v>52278</v>
      </c>
      <c r="M142" s="182">
        <f t="shared" si="68"/>
        <v>0.78013243182834158</v>
      </c>
      <c r="N142" s="183">
        <f t="shared" ref="N142:N147" si="71">K142/H142</f>
        <v>0.83063124702522606</v>
      </c>
      <c r="W142" s="14"/>
      <c r="X142" s="14"/>
      <c r="Y142" s="14"/>
      <c r="Z142" s="14"/>
      <c r="AA142" s="14"/>
    </row>
    <row r="143" spans="1:27" ht="12.75" customHeight="1" x14ac:dyDescent="0.2">
      <c r="A143" s="782"/>
      <c r="B143" s="786" t="s">
        <v>49</v>
      </c>
      <c r="C143" s="184" t="s">
        <v>51</v>
      </c>
      <c r="D143" s="185">
        <v>143096</v>
      </c>
      <c r="E143" s="210">
        <v>67609</v>
      </c>
      <c r="F143" s="187">
        <f t="shared" si="69"/>
        <v>2.1165229481282077</v>
      </c>
      <c r="G143" s="757">
        <v>123816</v>
      </c>
      <c r="H143" s="188">
        <v>63523</v>
      </c>
      <c r="I143" s="189">
        <f t="shared" si="67"/>
        <v>0.86526527645776263</v>
      </c>
      <c r="J143" s="189">
        <f t="shared" si="70"/>
        <v>0.93956425919626085</v>
      </c>
      <c r="K143" s="188">
        <v>52756</v>
      </c>
      <c r="L143" s="188">
        <v>47871</v>
      </c>
      <c r="M143" s="189">
        <f t="shared" si="68"/>
        <v>0.78031031371562953</v>
      </c>
      <c r="N143" s="190">
        <f t="shared" si="71"/>
        <v>0.83050233773593818</v>
      </c>
      <c r="W143" s="14"/>
      <c r="X143" s="14"/>
      <c r="Y143" s="14"/>
      <c r="Z143" s="14"/>
      <c r="AA143" s="14"/>
    </row>
    <row r="144" spans="1:27" ht="12.75" customHeight="1" x14ac:dyDescent="0.2">
      <c r="A144" s="782"/>
      <c r="B144" s="795"/>
      <c r="C144" s="191" t="s">
        <v>52</v>
      </c>
      <c r="D144" s="192">
        <v>27249</v>
      </c>
      <c r="E144" s="211">
        <v>12846</v>
      </c>
      <c r="F144" s="194">
        <f t="shared" si="69"/>
        <v>2.1212050443717887</v>
      </c>
      <c r="G144" s="758">
        <v>23086</v>
      </c>
      <c r="H144" s="195">
        <v>11466</v>
      </c>
      <c r="I144" s="196">
        <f t="shared" si="67"/>
        <v>0.84722375133032402</v>
      </c>
      <c r="J144" s="196">
        <f t="shared" si="70"/>
        <v>0.89257356375525454</v>
      </c>
      <c r="K144" s="195">
        <v>5405</v>
      </c>
      <c r="L144" s="195">
        <v>4758</v>
      </c>
      <c r="M144" s="196">
        <f t="shared" si="68"/>
        <v>0.42075354195858633</v>
      </c>
      <c r="N144" s="197">
        <f t="shared" si="71"/>
        <v>0.47139368567939999</v>
      </c>
      <c r="W144" s="14"/>
      <c r="X144" s="14"/>
      <c r="Y144" s="14"/>
      <c r="Z144" s="14"/>
      <c r="AA144" s="14"/>
    </row>
    <row r="145" spans="1:27" ht="12.75" customHeight="1" x14ac:dyDescent="0.2">
      <c r="A145" s="782"/>
      <c r="B145" s="784" t="s">
        <v>53</v>
      </c>
      <c r="C145" s="785"/>
      <c r="D145" s="178">
        <v>33708</v>
      </c>
      <c r="E145" s="209">
        <v>27407</v>
      </c>
      <c r="F145" s="180">
        <f t="shared" si="69"/>
        <v>1.2299047688546723</v>
      </c>
      <c r="G145" s="759">
        <v>28035</v>
      </c>
      <c r="H145" s="178">
        <v>23851</v>
      </c>
      <c r="I145" s="182">
        <f t="shared" si="67"/>
        <v>0.83170167319330723</v>
      </c>
      <c r="J145" s="182">
        <f t="shared" si="70"/>
        <v>0.8702521253694312</v>
      </c>
      <c r="K145" s="181">
        <v>18752</v>
      </c>
      <c r="L145" s="181">
        <v>16849</v>
      </c>
      <c r="M145" s="182">
        <f t="shared" si="68"/>
        <v>0.68420476520596929</v>
      </c>
      <c r="N145" s="183">
        <f t="shared" si="71"/>
        <v>0.78621441448995855</v>
      </c>
      <c r="W145" s="14"/>
      <c r="X145" s="14"/>
      <c r="Y145" s="14"/>
      <c r="Z145" s="14"/>
      <c r="AA145" s="14"/>
    </row>
    <row r="146" spans="1:27" ht="12.75" customHeight="1" x14ac:dyDescent="0.2">
      <c r="A146" s="782"/>
      <c r="B146" s="786" t="s">
        <v>49</v>
      </c>
      <c r="C146" s="184" t="s">
        <v>51</v>
      </c>
      <c r="D146" s="185">
        <v>32504</v>
      </c>
      <c r="E146" s="210">
        <v>26722</v>
      </c>
      <c r="F146" s="187">
        <f t="shared" si="69"/>
        <v>1.2163760197590001</v>
      </c>
      <c r="G146" s="757">
        <v>27085</v>
      </c>
      <c r="H146" s="188">
        <v>23240</v>
      </c>
      <c r="I146" s="189">
        <f t="shared" si="67"/>
        <v>0.83328205759291163</v>
      </c>
      <c r="J146" s="189">
        <f t="shared" si="70"/>
        <v>0.86969538208217945</v>
      </c>
      <c r="K146" s="188">
        <v>18238</v>
      </c>
      <c r="L146" s="188">
        <v>16355</v>
      </c>
      <c r="M146" s="189">
        <f t="shared" si="68"/>
        <v>0.68250879425192723</v>
      </c>
      <c r="N146" s="190">
        <f t="shared" si="71"/>
        <v>0.78476764199655769</v>
      </c>
      <c r="W146" s="14"/>
      <c r="X146" s="14"/>
      <c r="Y146" s="14"/>
      <c r="Z146" s="14"/>
      <c r="AA146" s="14"/>
    </row>
    <row r="147" spans="1:27" ht="12.75" customHeight="1" thickBot="1" x14ac:dyDescent="0.25">
      <c r="A147" s="783"/>
      <c r="B147" s="788"/>
      <c r="C147" s="212" t="s">
        <v>52</v>
      </c>
      <c r="D147" s="213">
        <v>1204</v>
      </c>
      <c r="E147" s="214">
        <v>937</v>
      </c>
      <c r="F147" s="215">
        <f t="shared" si="69"/>
        <v>1.2849519743863393</v>
      </c>
      <c r="G147" s="760">
        <v>950</v>
      </c>
      <c r="H147" s="216">
        <v>802</v>
      </c>
      <c r="I147" s="217">
        <f t="shared" si="67"/>
        <v>0.78903654485049834</v>
      </c>
      <c r="J147" s="217">
        <f t="shared" si="70"/>
        <v>0.85592315901814298</v>
      </c>
      <c r="K147" s="216">
        <v>566</v>
      </c>
      <c r="L147" s="216">
        <v>509</v>
      </c>
      <c r="M147" s="217">
        <f t="shared" si="68"/>
        <v>0.60405549626467447</v>
      </c>
      <c r="N147" s="218">
        <f t="shared" si="71"/>
        <v>0.70573566084788031</v>
      </c>
      <c r="W147" s="14"/>
      <c r="X147" s="14"/>
      <c r="Y147" s="14"/>
      <c r="Z147" s="14"/>
      <c r="AA147" s="14"/>
    </row>
    <row r="148" spans="1:27" ht="14.25" thickTop="1" thickBot="1" x14ac:dyDescent="0.25">
      <c r="A148" s="792" t="s">
        <v>602</v>
      </c>
      <c r="B148" s="793"/>
      <c r="C148" s="793"/>
      <c r="D148" s="793"/>
      <c r="E148" s="793"/>
      <c r="F148" s="793"/>
      <c r="G148" s="793"/>
      <c r="H148" s="793"/>
      <c r="I148" s="793"/>
      <c r="J148" s="793"/>
      <c r="K148" s="793"/>
      <c r="L148" s="793"/>
      <c r="M148" s="793"/>
      <c r="N148" s="794"/>
      <c r="W148" s="14"/>
      <c r="X148" s="14"/>
      <c r="Y148" s="14"/>
      <c r="Z148" s="14"/>
      <c r="AA148" s="14"/>
    </row>
    <row r="149" spans="1:27" x14ac:dyDescent="0.2">
      <c r="A149" s="207" t="s">
        <v>48</v>
      </c>
      <c r="B149" s="171"/>
      <c r="C149" s="171"/>
      <c r="D149" s="172">
        <v>211447</v>
      </c>
      <c r="E149" s="208">
        <v>98127</v>
      </c>
      <c r="F149" s="174">
        <f>D149/E149</f>
        <v>2.1548299652491161</v>
      </c>
      <c r="G149" s="755">
        <v>183098</v>
      </c>
      <c r="H149" s="175">
        <v>91750</v>
      </c>
      <c r="I149" s="176">
        <f t="shared" ref="I149:I155" si="72">G149/D149</f>
        <v>0.86592857784693089</v>
      </c>
      <c r="J149" s="176">
        <f>+H149/E149</f>
        <v>0.93501278954823852</v>
      </c>
      <c r="K149" s="175">
        <v>77485</v>
      </c>
      <c r="L149" s="175">
        <v>72730</v>
      </c>
      <c r="M149" s="176">
        <f t="shared" ref="M149:M155" si="73">+K149/E149</f>
        <v>0.78963995638305462</v>
      </c>
      <c r="N149" s="177">
        <f>K149/H149</f>
        <v>0.84452316076294276</v>
      </c>
      <c r="W149" s="14"/>
      <c r="X149" s="14"/>
      <c r="Y149" s="14"/>
      <c r="Z149" s="14"/>
      <c r="AA149" s="14"/>
    </row>
    <row r="150" spans="1:27" x14ac:dyDescent="0.2">
      <c r="A150" s="781" t="s">
        <v>49</v>
      </c>
      <c r="B150" s="784" t="s">
        <v>50</v>
      </c>
      <c r="C150" s="785"/>
      <c r="D150" s="178">
        <v>178803</v>
      </c>
      <c r="E150" s="209">
        <v>75210</v>
      </c>
      <c r="F150" s="180">
        <f t="shared" ref="F150:F155" si="74">D150/E150</f>
        <v>2.3773833266852811</v>
      </c>
      <c r="G150" s="756">
        <v>154901</v>
      </c>
      <c r="H150" s="181">
        <v>71076</v>
      </c>
      <c r="I150" s="182">
        <f t="shared" si="72"/>
        <v>0.86632215343143015</v>
      </c>
      <c r="J150" s="182">
        <f t="shared" ref="J150:J155" si="75">+H150/E150</f>
        <v>0.94503390506581575</v>
      </c>
      <c r="K150" s="181">
        <v>60000</v>
      </c>
      <c r="L150" s="181">
        <v>56504</v>
      </c>
      <c r="M150" s="182">
        <f t="shared" si="73"/>
        <v>0.79776625448743521</v>
      </c>
      <c r="N150" s="183">
        <f t="shared" ref="N150:N155" si="76">K150/H150</f>
        <v>0.84416680736113459</v>
      </c>
      <c r="W150" s="14"/>
      <c r="X150" s="14"/>
      <c r="Y150" s="14"/>
      <c r="Z150" s="14"/>
      <c r="AA150" s="14"/>
    </row>
    <row r="151" spans="1:27" x14ac:dyDescent="0.2">
      <c r="A151" s="782"/>
      <c r="B151" s="786" t="s">
        <v>49</v>
      </c>
      <c r="C151" s="184" t="s">
        <v>51</v>
      </c>
      <c r="D151" s="185">
        <v>150663</v>
      </c>
      <c r="E151" s="210">
        <v>71323</v>
      </c>
      <c r="F151" s="187">
        <f t="shared" si="74"/>
        <v>2.1124041333090307</v>
      </c>
      <c r="G151" s="757">
        <v>131428</v>
      </c>
      <c r="H151" s="188">
        <v>67384</v>
      </c>
      <c r="I151" s="189">
        <f t="shared" si="72"/>
        <v>0.87233096380664132</v>
      </c>
      <c r="J151" s="189">
        <f t="shared" si="75"/>
        <v>0.94477237356813371</v>
      </c>
      <c r="K151" s="188">
        <v>56935</v>
      </c>
      <c r="L151" s="188">
        <v>51818</v>
      </c>
      <c r="M151" s="189">
        <f t="shared" si="73"/>
        <v>0.79826984282769931</v>
      </c>
      <c r="N151" s="190">
        <f t="shared" si="76"/>
        <v>0.84493351537456962</v>
      </c>
      <c r="W151" s="14"/>
      <c r="X151" s="14"/>
      <c r="Y151" s="14"/>
      <c r="Z151" s="14"/>
      <c r="AA151" s="14"/>
    </row>
    <row r="152" spans="1:27" x14ac:dyDescent="0.2">
      <c r="A152" s="782"/>
      <c r="B152" s="795"/>
      <c r="C152" s="191" t="s">
        <v>52</v>
      </c>
      <c r="D152" s="192">
        <v>28140</v>
      </c>
      <c r="E152" s="211">
        <v>13049</v>
      </c>
      <c r="F152" s="194">
        <f t="shared" si="74"/>
        <v>2.1564870871331134</v>
      </c>
      <c r="G152" s="758">
        <v>23473</v>
      </c>
      <c r="H152" s="195">
        <v>11725</v>
      </c>
      <c r="I152" s="196">
        <f t="shared" si="72"/>
        <v>0.83415067519545127</v>
      </c>
      <c r="J152" s="196">
        <f t="shared" si="75"/>
        <v>0.898536286305464</v>
      </c>
      <c r="K152" s="195">
        <v>5699</v>
      </c>
      <c r="L152" s="195">
        <v>5081</v>
      </c>
      <c r="M152" s="196">
        <f t="shared" si="73"/>
        <v>0.43673844739060463</v>
      </c>
      <c r="N152" s="197">
        <f t="shared" si="76"/>
        <v>0.48605543710021321</v>
      </c>
      <c r="W152" s="14"/>
      <c r="X152" s="14"/>
      <c r="Y152" s="14"/>
      <c r="Z152" s="14"/>
      <c r="AA152" s="14"/>
    </row>
    <row r="153" spans="1:27" x14ac:dyDescent="0.2">
      <c r="A153" s="782"/>
      <c r="B153" s="784" t="s">
        <v>53</v>
      </c>
      <c r="C153" s="785"/>
      <c r="D153" s="178">
        <v>32644</v>
      </c>
      <c r="E153" s="209">
        <v>26516</v>
      </c>
      <c r="F153" s="180">
        <f t="shared" si="74"/>
        <v>1.2311057474732237</v>
      </c>
      <c r="G153" s="759">
        <v>27536</v>
      </c>
      <c r="H153" s="178">
        <v>23277</v>
      </c>
      <c r="I153" s="182">
        <f t="shared" si="72"/>
        <v>0.84352407793162598</v>
      </c>
      <c r="J153" s="182">
        <f t="shared" si="75"/>
        <v>0.87784733745662991</v>
      </c>
      <c r="K153" s="181">
        <v>18686</v>
      </c>
      <c r="L153" s="181">
        <v>16593</v>
      </c>
      <c r="M153" s="182">
        <f t="shared" si="73"/>
        <v>0.70470659224619103</v>
      </c>
      <c r="N153" s="183">
        <f t="shared" si="76"/>
        <v>0.80276667955492542</v>
      </c>
      <c r="W153" s="14"/>
      <c r="X153" s="14"/>
      <c r="Y153" s="14"/>
      <c r="Z153" s="14"/>
      <c r="AA153" s="14"/>
    </row>
    <row r="154" spans="1:27" x14ac:dyDescent="0.2">
      <c r="A154" s="782"/>
      <c r="B154" s="786" t="s">
        <v>49</v>
      </c>
      <c r="C154" s="184" t="s">
        <v>51</v>
      </c>
      <c r="D154" s="185">
        <v>31347</v>
      </c>
      <c r="E154" s="210">
        <v>25792</v>
      </c>
      <c r="F154" s="187">
        <f t="shared" si="74"/>
        <v>1.2153768610421836</v>
      </c>
      <c r="G154" s="757">
        <v>26457</v>
      </c>
      <c r="H154" s="188">
        <v>22632</v>
      </c>
      <c r="I154" s="189">
        <f t="shared" si="72"/>
        <v>0.84400421092927558</v>
      </c>
      <c r="J154" s="189">
        <f t="shared" si="75"/>
        <v>0.8774813895781638</v>
      </c>
      <c r="K154" s="188">
        <v>18228</v>
      </c>
      <c r="L154" s="188">
        <v>16140</v>
      </c>
      <c r="M154" s="189">
        <f t="shared" si="73"/>
        <v>0.70673076923076927</v>
      </c>
      <c r="N154" s="190">
        <f t="shared" si="76"/>
        <v>0.80540827147401906</v>
      </c>
      <c r="W154" s="14"/>
      <c r="X154" s="14"/>
      <c r="Y154" s="14"/>
      <c r="Z154" s="14"/>
      <c r="AA154" s="14"/>
    </row>
    <row r="155" spans="1:27" ht="13.5" thickBot="1" x14ac:dyDescent="0.25">
      <c r="A155" s="783"/>
      <c r="B155" s="788"/>
      <c r="C155" s="212" t="s">
        <v>52</v>
      </c>
      <c r="D155" s="213">
        <v>1297</v>
      </c>
      <c r="E155" s="214">
        <v>988</v>
      </c>
      <c r="F155" s="215">
        <f t="shared" si="74"/>
        <v>1.3127530364372471</v>
      </c>
      <c r="G155" s="760">
        <v>1079</v>
      </c>
      <c r="H155" s="216">
        <v>837</v>
      </c>
      <c r="I155" s="217">
        <f t="shared" si="72"/>
        <v>0.83191981495759448</v>
      </c>
      <c r="J155" s="217">
        <f t="shared" si="75"/>
        <v>0.84716599190283404</v>
      </c>
      <c r="K155" s="216">
        <v>507</v>
      </c>
      <c r="L155" s="216">
        <v>459</v>
      </c>
      <c r="M155" s="217">
        <f t="shared" si="73"/>
        <v>0.51315789473684215</v>
      </c>
      <c r="N155" s="218">
        <f t="shared" si="76"/>
        <v>0.60573476702508966</v>
      </c>
      <c r="W155" s="14"/>
      <c r="X155" s="14"/>
      <c r="Y155" s="14"/>
      <c r="Z155" s="14"/>
      <c r="AA155" s="14"/>
    </row>
    <row r="156" spans="1:27" ht="14.25" thickTop="1" thickBot="1" x14ac:dyDescent="0.25">
      <c r="A156" s="778" t="s">
        <v>605</v>
      </c>
      <c r="B156" s="779"/>
      <c r="C156" s="779"/>
      <c r="D156" s="779"/>
      <c r="E156" s="779"/>
      <c r="F156" s="779"/>
      <c r="G156" s="779"/>
      <c r="H156" s="779"/>
      <c r="I156" s="779"/>
      <c r="J156" s="779"/>
      <c r="K156" s="779"/>
      <c r="L156" s="779"/>
      <c r="M156" s="779"/>
      <c r="N156" s="780"/>
      <c r="W156" s="14"/>
      <c r="X156" s="14"/>
      <c r="Y156" s="14"/>
      <c r="Z156" s="14"/>
      <c r="AA156" s="14"/>
    </row>
    <row r="157" spans="1:27" x14ac:dyDescent="0.2">
      <c r="A157" s="207" t="s">
        <v>48</v>
      </c>
      <c r="B157" s="171"/>
      <c r="C157" s="171"/>
      <c r="D157" s="172">
        <v>211447</v>
      </c>
      <c r="E157" s="208">
        <v>98868</v>
      </c>
      <c r="F157" s="174">
        <f>D157/E157</f>
        <v>2.1386798559695754</v>
      </c>
      <c r="G157" s="755">
        <v>189903</v>
      </c>
      <c r="H157" s="175">
        <v>94769</v>
      </c>
      <c r="I157" s="176">
        <f t="shared" ref="I157:I163" si="77">G157/D157</f>
        <v>0.89811158351738263</v>
      </c>
      <c r="J157" s="176">
        <f>+H157/E157</f>
        <v>0.95854068050329733</v>
      </c>
      <c r="K157" s="175">
        <v>79800</v>
      </c>
      <c r="L157" s="175">
        <v>75605</v>
      </c>
      <c r="M157" s="176">
        <f t="shared" ref="M157:M163" si="78">+K157/E157</f>
        <v>0.80713678844519965</v>
      </c>
      <c r="N157" s="177">
        <f>K157/H157</f>
        <v>0.8420475049858076</v>
      </c>
      <c r="W157" s="14"/>
      <c r="X157" s="14"/>
      <c r="Y157" s="14"/>
      <c r="Z157" s="14"/>
      <c r="AA157" s="14"/>
    </row>
    <row r="158" spans="1:27" x14ac:dyDescent="0.2">
      <c r="A158" s="781" t="s">
        <v>49</v>
      </c>
      <c r="B158" s="784" t="s">
        <v>50</v>
      </c>
      <c r="C158" s="785"/>
      <c r="D158" s="178">
        <v>178906</v>
      </c>
      <c r="E158" s="209">
        <v>75820</v>
      </c>
      <c r="F158" s="180">
        <f t="shared" ref="F158:F163" si="79">D158/E158</f>
        <v>2.359614877341071</v>
      </c>
      <c r="G158" s="756">
        <v>160474</v>
      </c>
      <c r="H158" s="181">
        <v>73020</v>
      </c>
      <c r="I158" s="182">
        <f t="shared" si="77"/>
        <v>0.89697382983242602</v>
      </c>
      <c r="J158" s="182">
        <f t="shared" ref="J158:J163" si="80">+H158/E158</f>
        <v>0.96307042996570824</v>
      </c>
      <c r="K158" s="181">
        <v>61660</v>
      </c>
      <c r="L158" s="181">
        <v>58513</v>
      </c>
      <c r="M158" s="182">
        <f t="shared" si="78"/>
        <v>0.8132418886837246</v>
      </c>
      <c r="N158" s="183">
        <f t="shared" ref="N158:N163" si="81">K158/H158</f>
        <v>0.84442618460695695</v>
      </c>
      <c r="W158" s="14"/>
      <c r="X158" s="14"/>
      <c r="Y158" s="14"/>
      <c r="Z158" s="14"/>
      <c r="AA158" s="14"/>
    </row>
    <row r="159" spans="1:27" x14ac:dyDescent="0.2">
      <c r="A159" s="782"/>
      <c r="B159" s="786" t="s">
        <v>49</v>
      </c>
      <c r="C159" s="184" t="s">
        <v>51</v>
      </c>
      <c r="D159" s="185">
        <v>151937</v>
      </c>
      <c r="E159" s="210">
        <v>72137</v>
      </c>
      <c r="F159" s="187">
        <f t="shared" si="79"/>
        <v>2.1062284264663074</v>
      </c>
      <c r="G159" s="757">
        <v>136711</v>
      </c>
      <c r="H159" s="188">
        <v>69415</v>
      </c>
      <c r="I159" s="189">
        <f t="shared" si="77"/>
        <v>0.89978741188782196</v>
      </c>
      <c r="J159" s="189">
        <f t="shared" si="80"/>
        <v>0.96226624339797884</v>
      </c>
      <c r="K159" s="188">
        <v>58321</v>
      </c>
      <c r="L159" s="188">
        <v>53893</v>
      </c>
      <c r="M159" s="189">
        <f t="shared" si="78"/>
        <v>0.80847553959826446</v>
      </c>
      <c r="N159" s="190">
        <f t="shared" si="81"/>
        <v>0.84017863574155438</v>
      </c>
      <c r="W159" s="14"/>
      <c r="X159" s="14"/>
      <c r="Y159" s="14"/>
      <c r="Z159" s="14"/>
      <c r="AA159" s="14"/>
    </row>
    <row r="160" spans="1:27" x14ac:dyDescent="0.2">
      <c r="A160" s="782"/>
      <c r="B160" s="787"/>
      <c r="C160" s="191" t="s">
        <v>52</v>
      </c>
      <c r="D160" s="192">
        <v>26969</v>
      </c>
      <c r="E160" s="211">
        <v>12472</v>
      </c>
      <c r="F160" s="194">
        <f t="shared" si="79"/>
        <v>2.1623636946760745</v>
      </c>
      <c r="G160" s="758">
        <v>23763</v>
      </c>
      <c r="H160" s="195">
        <v>11523</v>
      </c>
      <c r="I160" s="196">
        <f t="shared" si="77"/>
        <v>0.88112277058845345</v>
      </c>
      <c r="J160" s="196">
        <f t="shared" si="80"/>
        <v>0.92390955740859526</v>
      </c>
      <c r="K160" s="195">
        <v>5605</v>
      </c>
      <c r="L160" s="195">
        <v>5037</v>
      </c>
      <c r="M160" s="196">
        <f t="shared" si="78"/>
        <v>0.44940667094291215</v>
      </c>
      <c r="N160" s="197">
        <f t="shared" si="81"/>
        <v>0.4864184674130001</v>
      </c>
      <c r="W160" s="14"/>
      <c r="X160" s="14"/>
      <c r="Y160" s="14"/>
      <c r="Z160" s="14"/>
      <c r="AA160" s="14"/>
    </row>
    <row r="161" spans="1:27" x14ac:dyDescent="0.2">
      <c r="A161" s="782"/>
      <c r="B161" s="784" t="s">
        <v>53</v>
      </c>
      <c r="C161" s="785"/>
      <c r="D161" s="178">
        <v>32541</v>
      </c>
      <c r="E161" s="209">
        <v>26748</v>
      </c>
      <c r="F161" s="180">
        <f t="shared" si="79"/>
        <v>1.2165769403319875</v>
      </c>
      <c r="G161" s="759">
        <v>29429</v>
      </c>
      <c r="H161" s="181">
        <v>24908</v>
      </c>
      <c r="I161" s="182">
        <f t="shared" si="77"/>
        <v>0.90436679880765802</v>
      </c>
      <c r="J161" s="182">
        <f t="shared" si="80"/>
        <v>0.93120981007925829</v>
      </c>
      <c r="K161" s="181">
        <v>19523</v>
      </c>
      <c r="L161" s="181">
        <v>17521</v>
      </c>
      <c r="M161" s="182">
        <f t="shared" si="78"/>
        <v>0.72988634664273966</v>
      </c>
      <c r="N161" s="183">
        <f t="shared" si="81"/>
        <v>0.78380440019270914</v>
      </c>
      <c r="W161" s="14"/>
      <c r="X161" s="14"/>
      <c r="Y161" s="14"/>
      <c r="Z161" s="14"/>
      <c r="AA161" s="14"/>
    </row>
    <row r="162" spans="1:27" x14ac:dyDescent="0.2">
      <c r="A162" s="782"/>
      <c r="B162" s="786" t="s">
        <v>49</v>
      </c>
      <c r="C162" s="184" t="s">
        <v>51</v>
      </c>
      <c r="D162" s="185">
        <v>31396</v>
      </c>
      <c r="E162" s="210">
        <v>26104</v>
      </c>
      <c r="F162" s="187">
        <f t="shared" si="79"/>
        <v>1.202727551333129</v>
      </c>
      <c r="G162" s="757">
        <v>28443</v>
      </c>
      <c r="H162" s="188">
        <v>24308</v>
      </c>
      <c r="I162" s="189">
        <f t="shared" si="77"/>
        <v>0.90594343228436747</v>
      </c>
      <c r="J162" s="189">
        <f t="shared" si="80"/>
        <v>0.93119828378792524</v>
      </c>
      <c r="K162" s="188">
        <v>19114</v>
      </c>
      <c r="L162" s="188">
        <v>17095</v>
      </c>
      <c r="M162" s="189">
        <f t="shared" si="78"/>
        <v>0.73222494636837265</v>
      </c>
      <c r="N162" s="190">
        <f t="shared" si="81"/>
        <v>0.7863254895507652</v>
      </c>
      <c r="W162" s="14"/>
      <c r="X162" s="14"/>
      <c r="Y162" s="14"/>
      <c r="Z162" s="14"/>
      <c r="AA162" s="14"/>
    </row>
    <row r="163" spans="1:27" ht="13.5" thickBot="1" x14ac:dyDescent="0.25">
      <c r="A163" s="783"/>
      <c r="B163" s="788"/>
      <c r="C163" s="212" t="s">
        <v>52</v>
      </c>
      <c r="D163" s="213">
        <v>1145</v>
      </c>
      <c r="E163" s="214">
        <v>919</v>
      </c>
      <c r="F163" s="215">
        <f t="shared" si="79"/>
        <v>1.2459194776931448</v>
      </c>
      <c r="G163" s="760">
        <v>986</v>
      </c>
      <c r="H163" s="216">
        <v>825</v>
      </c>
      <c r="I163" s="217">
        <f t="shared" si="77"/>
        <v>0.86113537117903927</v>
      </c>
      <c r="J163" s="217">
        <f t="shared" si="80"/>
        <v>0.89771490750816108</v>
      </c>
      <c r="K163" s="216">
        <v>472</v>
      </c>
      <c r="L163" s="216">
        <v>432</v>
      </c>
      <c r="M163" s="217">
        <f t="shared" si="78"/>
        <v>0.51360174102285094</v>
      </c>
      <c r="N163" s="218">
        <f t="shared" si="81"/>
        <v>0.57212121212121214</v>
      </c>
      <c r="W163" s="14"/>
      <c r="X163" s="14"/>
      <c r="Y163" s="14"/>
      <c r="Z163" s="14"/>
      <c r="AA163" s="14"/>
    </row>
    <row r="164" spans="1:27" ht="13.5" thickTop="1" x14ac:dyDescent="0.2">
      <c r="A164" s="219" t="s">
        <v>55</v>
      </c>
      <c r="B164" s="220"/>
      <c r="C164" s="220"/>
      <c r="D164" s="220"/>
      <c r="E164" s="220"/>
      <c r="F164" s="220"/>
      <c r="G164" s="221"/>
      <c r="H164" s="220"/>
      <c r="I164" s="220"/>
      <c r="J164" s="220"/>
      <c r="K164" s="220"/>
      <c r="L164" s="220"/>
      <c r="M164" s="220"/>
      <c r="N164" s="222"/>
      <c r="W164" s="14"/>
      <c r="X164" s="14"/>
      <c r="Y164" s="14"/>
      <c r="Z164" s="14"/>
      <c r="AA164" s="14"/>
    </row>
    <row r="165" spans="1:27" ht="13.5" thickBot="1" x14ac:dyDescent="0.25">
      <c r="B165" s="220"/>
      <c r="C165" s="220"/>
      <c r="D165" s="220"/>
      <c r="E165" s="220"/>
      <c r="F165" s="220"/>
      <c r="G165" s="221"/>
      <c r="H165" s="220"/>
      <c r="I165" s="220"/>
      <c r="J165" s="220"/>
      <c r="K165" s="220"/>
      <c r="L165" s="220"/>
      <c r="M165" s="220"/>
      <c r="N165" s="222"/>
      <c r="W165" s="14"/>
      <c r="X165" s="14"/>
      <c r="Y165" s="14"/>
      <c r="Z165" s="14"/>
      <c r="AA165" s="14"/>
    </row>
    <row r="166" spans="1:27" ht="12.75" customHeight="1" thickBot="1" x14ac:dyDescent="0.25">
      <c r="A166" s="223" t="s">
        <v>56</v>
      </c>
      <c r="B166" s="224"/>
      <c r="C166" s="224"/>
      <c r="D166" s="224"/>
      <c r="E166" s="224"/>
      <c r="F166" s="224"/>
      <c r="G166" s="224"/>
      <c r="H166" s="224"/>
      <c r="I166" s="224"/>
      <c r="J166" s="224"/>
      <c r="K166" s="224"/>
      <c r="L166" s="224"/>
      <c r="M166" s="224"/>
      <c r="N166" s="225"/>
      <c r="W166" s="14">
        <v>10838</v>
      </c>
      <c r="X166" s="14"/>
      <c r="Y166" s="14"/>
      <c r="Z166" s="14"/>
      <c r="AA166" s="14"/>
    </row>
    <row r="167" spans="1:27" ht="12.75" customHeight="1" thickBot="1" x14ac:dyDescent="0.25">
      <c r="A167" s="801" t="s">
        <v>6</v>
      </c>
      <c r="B167" s="802"/>
      <c r="C167" s="802"/>
      <c r="D167" s="802"/>
      <c r="E167" s="802"/>
      <c r="F167" s="802"/>
      <c r="G167" s="802"/>
      <c r="H167" s="802"/>
      <c r="I167" s="802"/>
      <c r="J167" s="802"/>
      <c r="K167" s="802"/>
      <c r="L167" s="802"/>
      <c r="M167" s="802"/>
      <c r="N167" s="803"/>
      <c r="W167" s="14"/>
      <c r="X167" s="14"/>
      <c r="Y167" s="14"/>
      <c r="Z167" s="14"/>
      <c r="AA167" s="14"/>
    </row>
    <row r="168" spans="1:27" ht="12.75" customHeight="1" x14ac:dyDescent="0.2">
      <c r="A168" s="169" t="s">
        <v>48</v>
      </c>
      <c r="B168" s="170"/>
      <c r="C168" s="171"/>
      <c r="D168" s="172">
        <v>233592</v>
      </c>
      <c r="E168" s="173">
        <v>102948</v>
      </c>
      <c r="F168" s="174">
        <f>+D168/E168</f>
        <v>2.2690290243618136</v>
      </c>
      <c r="G168" s="173">
        <v>189240</v>
      </c>
      <c r="H168" s="175">
        <v>92300</v>
      </c>
      <c r="I168" s="176">
        <f>+G168/D168</f>
        <v>0.81013048392068221</v>
      </c>
      <c r="J168" s="176">
        <f>+H168/E168</f>
        <v>0.89656914170260715</v>
      </c>
      <c r="K168" s="173">
        <v>51883</v>
      </c>
      <c r="L168" s="173">
        <v>49820</v>
      </c>
      <c r="M168" s="176">
        <f>+K168/E168</f>
        <v>0.50397287951198666</v>
      </c>
      <c r="N168" s="177">
        <v>0.56211267605633808</v>
      </c>
      <c r="X168" s="14"/>
      <c r="Y168" s="14"/>
      <c r="Z168" s="14"/>
      <c r="AA168" s="14"/>
    </row>
    <row r="169" spans="1:27" ht="12.75" customHeight="1" x14ac:dyDescent="0.2">
      <c r="A169" s="781" t="s">
        <v>49</v>
      </c>
      <c r="B169" s="784" t="s">
        <v>50</v>
      </c>
      <c r="C169" s="785"/>
      <c r="D169" s="178">
        <v>202819</v>
      </c>
      <c r="E169" s="179">
        <v>81297</v>
      </c>
      <c r="F169" s="180">
        <f t="shared" ref="F169:F174" si="82">+D169/E169</f>
        <v>2.4947907056840966</v>
      </c>
      <c r="G169" s="179">
        <v>164660</v>
      </c>
      <c r="H169" s="181">
        <v>73892</v>
      </c>
      <c r="I169" s="182">
        <f t="shared" ref="I169:J174" si="83">+G169/D169</f>
        <v>0.8118568773142556</v>
      </c>
      <c r="J169" s="182">
        <f t="shared" si="83"/>
        <v>0.90891422807729683</v>
      </c>
      <c r="K169" s="179">
        <v>43740</v>
      </c>
      <c r="L169" s="179">
        <v>41965</v>
      </c>
      <c r="M169" s="182">
        <f t="shared" ref="M169:M174" si="84">+K169/E169</f>
        <v>0.53802723347725012</v>
      </c>
      <c r="N169" s="183">
        <v>0.59194500081199586</v>
      </c>
      <c r="X169" s="14"/>
      <c r="Y169" s="14"/>
      <c r="Z169" s="14"/>
      <c r="AA169" s="14"/>
    </row>
    <row r="170" spans="1:27" ht="12.75" customHeight="1" x14ac:dyDescent="0.2">
      <c r="A170" s="782"/>
      <c r="B170" s="786" t="s">
        <v>49</v>
      </c>
      <c r="C170" s="184" t="s">
        <v>51</v>
      </c>
      <c r="D170" s="185">
        <v>56708</v>
      </c>
      <c r="E170" s="186">
        <v>38404</v>
      </c>
      <c r="F170" s="187">
        <f t="shared" si="82"/>
        <v>1.4766170190605146</v>
      </c>
      <c r="G170" s="186">
        <v>46502</v>
      </c>
      <c r="H170" s="188">
        <v>33045</v>
      </c>
      <c r="I170" s="189">
        <f t="shared" si="83"/>
        <v>0.82002539324257595</v>
      </c>
      <c r="J170" s="189">
        <f t="shared" si="83"/>
        <v>0.86045724403707946</v>
      </c>
      <c r="K170" s="186">
        <v>14220</v>
      </c>
      <c r="L170" s="186">
        <v>11250</v>
      </c>
      <c r="M170" s="189">
        <f t="shared" si="84"/>
        <v>0.37027392979897927</v>
      </c>
      <c r="N170" s="190">
        <v>0.43032228778937814</v>
      </c>
      <c r="X170" s="14"/>
      <c r="Y170" s="14"/>
      <c r="Z170" s="14"/>
      <c r="AA170" s="14"/>
    </row>
    <row r="171" spans="1:27" ht="12.75" customHeight="1" x14ac:dyDescent="0.2">
      <c r="A171" s="782"/>
      <c r="B171" s="787"/>
      <c r="C171" s="191" t="s">
        <v>52</v>
      </c>
      <c r="D171" s="192">
        <v>146111</v>
      </c>
      <c r="E171" s="193">
        <v>67445</v>
      </c>
      <c r="F171" s="194">
        <f t="shared" si="82"/>
        <v>2.1663725998962118</v>
      </c>
      <c r="G171" s="193">
        <v>118158</v>
      </c>
      <c r="H171" s="195">
        <v>60655</v>
      </c>
      <c r="I171" s="196">
        <f t="shared" si="83"/>
        <v>0.80868654652969318</v>
      </c>
      <c r="J171" s="196">
        <f t="shared" si="83"/>
        <v>0.89932537623248576</v>
      </c>
      <c r="K171" s="193">
        <v>34375</v>
      </c>
      <c r="L171" s="193">
        <v>31840</v>
      </c>
      <c r="M171" s="196">
        <f t="shared" si="84"/>
        <v>0.50967454963303438</v>
      </c>
      <c r="N171" s="197">
        <v>0.56672986563350092</v>
      </c>
      <c r="X171" s="14"/>
      <c r="Y171" s="14"/>
      <c r="Z171" s="14"/>
      <c r="AA171" s="14"/>
    </row>
    <row r="172" spans="1:27" ht="12.75" customHeight="1" x14ac:dyDescent="0.2">
      <c r="A172" s="782"/>
      <c r="B172" s="784" t="s">
        <v>53</v>
      </c>
      <c r="C172" s="785"/>
      <c r="D172" s="178">
        <v>30773</v>
      </c>
      <c r="E172" s="179">
        <v>25340</v>
      </c>
      <c r="F172" s="180">
        <f t="shared" si="82"/>
        <v>1.2144041041831097</v>
      </c>
      <c r="G172" s="179">
        <v>24580</v>
      </c>
      <c r="H172" s="181">
        <v>21013</v>
      </c>
      <c r="I172" s="182">
        <f t="shared" si="83"/>
        <v>0.79875215286127454</v>
      </c>
      <c r="J172" s="182">
        <f t="shared" si="83"/>
        <v>0.82924230465666926</v>
      </c>
      <c r="K172" s="179">
        <v>8644</v>
      </c>
      <c r="L172" s="179">
        <v>8052</v>
      </c>
      <c r="M172" s="182">
        <f t="shared" si="84"/>
        <v>0.34112075769534334</v>
      </c>
      <c r="N172" s="183">
        <v>0.41136439347070863</v>
      </c>
      <c r="X172" s="14" t="s">
        <v>57</v>
      </c>
      <c r="Y172" s="14"/>
      <c r="Z172" s="14"/>
      <c r="AA172" s="14"/>
    </row>
    <row r="173" spans="1:27" ht="12.75" customHeight="1" x14ac:dyDescent="0.2">
      <c r="A173" s="782"/>
      <c r="B173" s="786" t="s">
        <v>49</v>
      </c>
      <c r="C173" s="184" t="s">
        <v>51</v>
      </c>
      <c r="D173" s="185">
        <v>20190</v>
      </c>
      <c r="E173" s="186">
        <v>17454</v>
      </c>
      <c r="F173" s="187">
        <f t="shared" si="82"/>
        <v>1.1567548985905809</v>
      </c>
      <c r="G173" s="186">
        <v>16105</v>
      </c>
      <c r="H173" s="188">
        <v>14377</v>
      </c>
      <c r="I173" s="189">
        <f t="shared" si="83"/>
        <v>0.79767211490837053</v>
      </c>
      <c r="J173" s="189">
        <f t="shared" si="83"/>
        <v>0.82370803254268365</v>
      </c>
      <c r="K173" s="186">
        <v>5231</v>
      </c>
      <c r="L173" s="186">
        <v>4789</v>
      </c>
      <c r="M173" s="189">
        <f t="shared" si="84"/>
        <v>0.29970207402314658</v>
      </c>
      <c r="N173" s="190">
        <v>0.36384503025665993</v>
      </c>
      <c r="X173" s="14">
        <v>22.000104799832322</v>
      </c>
      <c r="Y173" s="14"/>
      <c r="Z173" s="14"/>
      <c r="AA173" s="14"/>
    </row>
    <row r="174" spans="1:27" ht="12.75" customHeight="1" thickBot="1" x14ac:dyDescent="0.25">
      <c r="A174" s="799"/>
      <c r="B174" s="800"/>
      <c r="C174" s="198" t="s">
        <v>52</v>
      </c>
      <c r="D174" s="199">
        <v>10853</v>
      </c>
      <c r="E174" s="200">
        <v>9545</v>
      </c>
      <c r="F174" s="201">
        <f t="shared" si="82"/>
        <v>1.1370350969093765</v>
      </c>
      <c r="G174" s="200">
        <v>8475</v>
      </c>
      <c r="H174" s="202">
        <v>7806</v>
      </c>
      <c r="I174" s="203">
        <f t="shared" si="83"/>
        <v>0.78089007647655029</v>
      </c>
      <c r="J174" s="203">
        <f t="shared" si="83"/>
        <v>0.81781037192247252</v>
      </c>
      <c r="K174" s="200">
        <v>3562</v>
      </c>
      <c r="L174" s="200">
        <v>3299</v>
      </c>
      <c r="M174" s="203">
        <f t="shared" si="84"/>
        <v>0.37317967522262963</v>
      </c>
      <c r="N174" s="204">
        <v>0.45631565462464768</v>
      </c>
      <c r="X174" s="14"/>
      <c r="Y174" s="14"/>
      <c r="Z174" s="14"/>
      <c r="AA174" s="14"/>
    </row>
    <row r="175" spans="1:27" ht="12.75" customHeight="1" thickBot="1" x14ac:dyDescent="0.25">
      <c r="A175" s="792" t="s">
        <v>7</v>
      </c>
      <c r="B175" s="793"/>
      <c r="C175" s="793"/>
      <c r="D175" s="793"/>
      <c r="E175" s="793"/>
      <c r="F175" s="793"/>
      <c r="G175" s="793"/>
      <c r="H175" s="793"/>
      <c r="I175" s="793"/>
      <c r="J175" s="793"/>
      <c r="K175" s="793"/>
      <c r="L175" s="793"/>
      <c r="M175" s="793"/>
      <c r="N175" s="794"/>
      <c r="X175" s="14"/>
      <c r="Y175" s="14"/>
      <c r="Z175" s="14"/>
      <c r="AA175" s="14"/>
    </row>
    <row r="176" spans="1:27" ht="12.75" customHeight="1" x14ac:dyDescent="0.2">
      <c r="A176" s="169" t="s">
        <v>48</v>
      </c>
      <c r="B176" s="170"/>
      <c r="C176" s="171"/>
      <c r="D176" s="172">
        <v>228872</v>
      </c>
      <c r="E176" s="173">
        <v>106086</v>
      </c>
      <c r="F176" s="174">
        <f t="shared" ref="F176:F182" si="85">D176/E176</f>
        <v>2.1574194521426011</v>
      </c>
      <c r="G176" s="173">
        <v>187268</v>
      </c>
      <c r="H176" s="175">
        <v>95493</v>
      </c>
      <c r="I176" s="176">
        <f t="shared" ref="I176:I182" si="86">G176/D176</f>
        <v>0.81822153867664027</v>
      </c>
      <c r="J176" s="176">
        <f t="shared" ref="J176:J182" si="87">+H176/E176</f>
        <v>0.90014705050619304</v>
      </c>
      <c r="K176" s="173">
        <v>57239</v>
      </c>
      <c r="L176" s="173">
        <v>54716</v>
      </c>
      <c r="M176" s="176">
        <f t="shared" ref="M176:M182" si="88">K176/E176</f>
        <v>0.53955281564014101</v>
      </c>
      <c r="N176" s="177">
        <v>0.59940519200360232</v>
      </c>
      <c r="X176" s="14"/>
      <c r="Y176" s="14"/>
      <c r="Z176" s="14"/>
      <c r="AA176" s="14"/>
    </row>
    <row r="177" spans="1:27" ht="12.75" customHeight="1" x14ac:dyDescent="0.2">
      <c r="A177" s="781" t="s">
        <v>49</v>
      </c>
      <c r="B177" s="784" t="s">
        <v>50</v>
      </c>
      <c r="C177" s="785"/>
      <c r="D177" s="178">
        <v>195082</v>
      </c>
      <c r="E177" s="179">
        <v>82195</v>
      </c>
      <c r="F177" s="180">
        <f t="shared" si="85"/>
        <v>2.3734047083155909</v>
      </c>
      <c r="G177" s="179">
        <v>159639</v>
      </c>
      <c r="H177" s="181">
        <v>74830</v>
      </c>
      <c r="I177" s="182">
        <f t="shared" si="86"/>
        <v>0.81831742549286968</v>
      </c>
      <c r="J177" s="182">
        <f t="shared" si="87"/>
        <v>0.91039600948962829</v>
      </c>
      <c r="K177" s="179">
        <v>47613</v>
      </c>
      <c r="L177" s="179">
        <v>45543</v>
      </c>
      <c r="M177" s="182">
        <f t="shared" si="88"/>
        <v>0.57926881197153113</v>
      </c>
      <c r="N177" s="183">
        <v>0.63628223974341847</v>
      </c>
      <c r="X177" s="14"/>
      <c r="Y177" s="14"/>
      <c r="Z177" s="14"/>
      <c r="AA177" s="14"/>
    </row>
    <row r="178" spans="1:27" ht="12.75" customHeight="1" x14ac:dyDescent="0.2">
      <c r="A178" s="782"/>
      <c r="B178" s="786" t="s">
        <v>49</v>
      </c>
      <c r="C178" s="184" t="s">
        <v>51</v>
      </c>
      <c r="D178" s="185">
        <v>73983</v>
      </c>
      <c r="E178" s="186">
        <v>48434</v>
      </c>
      <c r="F178" s="187">
        <f t="shared" si="85"/>
        <v>1.5275013420324566</v>
      </c>
      <c r="G178" s="186">
        <v>61419</v>
      </c>
      <c r="H178" s="188">
        <v>42368</v>
      </c>
      <c r="I178" s="189">
        <f t="shared" si="86"/>
        <v>0.83017720287092978</v>
      </c>
      <c r="J178" s="189">
        <f t="shared" si="87"/>
        <v>0.87475740182516415</v>
      </c>
      <c r="K178" s="186">
        <v>22628</v>
      </c>
      <c r="L178" s="186">
        <v>18336</v>
      </c>
      <c r="M178" s="189">
        <f t="shared" si="88"/>
        <v>0.46719246810092085</v>
      </c>
      <c r="N178" s="190">
        <v>0.53408232628398788</v>
      </c>
      <c r="X178" s="14"/>
      <c r="Y178" s="14"/>
      <c r="Z178" s="14"/>
      <c r="AA178" s="14"/>
    </row>
    <row r="179" spans="1:27" ht="12.75" customHeight="1" x14ac:dyDescent="0.2">
      <c r="A179" s="782"/>
      <c r="B179" s="787"/>
      <c r="C179" s="191" t="s">
        <v>52</v>
      </c>
      <c r="D179" s="192">
        <v>121099</v>
      </c>
      <c r="E179" s="193">
        <v>61192</v>
      </c>
      <c r="F179" s="194">
        <f t="shared" si="85"/>
        <v>1.9790005229441756</v>
      </c>
      <c r="G179" s="193">
        <v>98220</v>
      </c>
      <c r="H179" s="195">
        <v>54558</v>
      </c>
      <c r="I179" s="196">
        <f t="shared" si="86"/>
        <v>0.81107193288136148</v>
      </c>
      <c r="J179" s="196">
        <f t="shared" si="87"/>
        <v>0.89158713557327751</v>
      </c>
      <c r="K179" s="193">
        <v>32640</v>
      </c>
      <c r="L179" s="193">
        <v>29115</v>
      </c>
      <c r="M179" s="196">
        <f t="shared" si="88"/>
        <v>0.5334030592234279</v>
      </c>
      <c r="N179" s="197">
        <v>0.59826239964808092</v>
      </c>
      <c r="X179" s="14"/>
      <c r="Y179" s="14"/>
      <c r="Z179" s="14"/>
      <c r="AA179" s="14"/>
    </row>
    <row r="180" spans="1:27" ht="12.75" customHeight="1" x14ac:dyDescent="0.2">
      <c r="A180" s="782"/>
      <c r="B180" s="784" t="s">
        <v>53</v>
      </c>
      <c r="C180" s="785"/>
      <c r="D180" s="178">
        <v>33790</v>
      </c>
      <c r="E180" s="179">
        <v>27807</v>
      </c>
      <c r="F180" s="180">
        <f t="shared" si="85"/>
        <v>1.2151616499442586</v>
      </c>
      <c r="G180" s="179">
        <v>27629</v>
      </c>
      <c r="H180" s="181">
        <v>23571</v>
      </c>
      <c r="I180" s="182">
        <f t="shared" si="86"/>
        <v>0.81766794909736606</v>
      </c>
      <c r="J180" s="182">
        <f t="shared" si="87"/>
        <v>0.84766425720142413</v>
      </c>
      <c r="K180" s="179">
        <v>10260</v>
      </c>
      <c r="L180" s="179">
        <v>9456</v>
      </c>
      <c r="M180" s="182">
        <f t="shared" si="88"/>
        <v>0.36897184162261298</v>
      </c>
      <c r="N180" s="183">
        <v>0.43528064146620848</v>
      </c>
      <c r="X180" s="14"/>
      <c r="Y180" s="14"/>
      <c r="Z180" s="14"/>
      <c r="AA180" s="14"/>
    </row>
    <row r="181" spans="1:27" ht="12.75" customHeight="1" x14ac:dyDescent="0.2">
      <c r="A181" s="782"/>
      <c r="B181" s="786" t="s">
        <v>49</v>
      </c>
      <c r="C181" s="184" t="s">
        <v>51</v>
      </c>
      <c r="D181" s="185">
        <v>24368</v>
      </c>
      <c r="E181" s="186">
        <v>20691</v>
      </c>
      <c r="F181" s="187">
        <f t="shared" si="85"/>
        <v>1.1777101155091585</v>
      </c>
      <c r="G181" s="186">
        <v>20114</v>
      </c>
      <c r="H181" s="188">
        <v>17619</v>
      </c>
      <c r="I181" s="189">
        <f t="shared" si="86"/>
        <v>0.82542678923177937</v>
      </c>
      <c r="J181" s="189">
        <f t="shared" si="87"/>
        <v>0.85152965057271279</v>
      </c>
      <c r="K181" s="186">
        <v>7117</v>
      </c>
      <c r="L181" s="186">
        <v>6506</v>
      </c>
      <c r="M181" s="189">
        <f t="shared" si="88"/>
        <v>0.34396597554492292</v>
      </c>
      <c r="N181" s="190">
        <v>0.40393892956467448</v>
      </c>
      <c r="X181" s="14"/>
      <c r="Y181" s="14"/>
      <c r="Z181" s="14"/>
      <c r="AA181" s="14"/>
    </row>
    <row r="182" spans="1:27" ht="12.75" customHeight="1" thickBot="1" x14ac:dyDescent="0.25">
      <c r="A182" s="799"/>
      <c r="B182" s="800"/>
      <c r="C182" s="198" t="s">
        <v>52</v>
      </c>
      <c r="D182" s="199">
        <v>9422</v>
      </c>
      <c r="E182" s="200">
        <v>8556</v>
      </c>
      <c r="F182" s="201">
        <f t="shared" si="85"/>
        <v>1.1012155212716221</v>
      </c>
      <c r="G182" s="200">
        <v>7514</v>
      </c>
      <c r="H182" s="202">
        <v>6942</v>
      </c>
      <c r="I182" s="203">
        <f t="shared" si="86"/>
        <v>0.797495223943961</v>
      </c>
      <c r="J182" s="203">
        <f t="shared" si="87"/>
        <v>0.81136044880785418</v>
      </c>
      <c r="K182" s="200">
        <v>3279</v>
      </c>
      <c r="L182" s="200">
        <v>2991</v>
      </c>
      <c r="M182" s="203">
        <f t="shared" si="88"/>
        <v>0.38323983169705472</v>
      </c>
      <c r="N182" s="204">
        <v>0.47234226447709593</v>
      </c>
      <c r="X182" s="14"/>
      <c r="Y182" s="14"/>
      <c r="Z182" s="14"/>
      <c r="AA182" s="14"/>
    </row>
    <row r="183" spans="1:27" ht="12.75" customHeight="1" thickBot="1" x14ac:dyDescent="0.25">
      <c r="A183" s="801" t="s">
        <v>8</v>
      </c>
      <c r="B183" s="802"/>
      <c r="C183" s="802"/>
      <c r="D183" s="802"/>
      <c r="E183" s="802"/>
      <c r="F183" s="802"/>
      <c r="G183" s="802"/>
      <c r="H183" s="802"/>
      <c r="I183" s="802"/>
      <c r="J183" s="802"/>
      <c r="K183" s="802"/>
      <c r="L183" s="802"/>
      <c r="M183" s="802"/>
      <c r="N183" s="803"/>
      <c r="X183" s="14"/>
      <c r="Y183" s="14"/>
      <c r="Z183" s="14"/>
      <c r="AA183" s="14"/>
    </row>
    <row r="184" spans="1:27" ht="12.75" customHeight="1" x14ac:dyDescent="0.2">
      <c r="A184" s="169" t="s">
        <v>48</v>
      </c>
      <c r="B184" s="170"/>
      <c r="C184" s="171"/>
      <c r="D184" s="172">
        <v>247058</v>
      </c>
      <c r="E184" s="173">
        <v>113958</v>
      </c>
      <c r="F184" s="174">
        <v>2.1679741659207776</v>
      </c>
      <c r="G184" s="173">
        <v>203997</v>
      </c>
      <c r="H184" s="175">
        <v>103516</v>
      </c>
      <c r="I184" s="176">
        <f>G184/D184</f>
        <v>0.82570489520679358</v>
      </c>
      <c r="J184" s="176">
        <f t="shared" ref="J184:J190" si="89">+H184/E184</f>
        <v>0.90836975025886735</v>
      </c>
      <c r="K184" s="173">
        <v>64782</v>
      </c>
      <c r="L184" s="173">
        <v>62175</v>
      </c>
      <c r="M184" s="176">
        <f>K184/E184</f>
        <v>0.56847259516664039</v>
      </c>
      <c r="N184" s="177">
        <v>0.62581629892963409</v>
      </c>
      <c r="X184" s="14"/>
      <c r="Y184" s="14"/>
      <c r="Z184" s="14"/>
      <c r="AA184" s="14"/>
    </row>
    <row r="185" spans="1:27" ht="12.75" customHeight="1" x14ac:dyDescent="0.2">
      <c r="A185" s="781" t="s">
        <v>49</v>
      </c>
      <c r="B185" s="784" t="s">
        <v>50</v>
      </c>
      <c r="C185" s="785"/>
      <c r="D185" s="178">
        <v>212314</v>
      </c>
      <c r="E185" s="179">
        <v>89428</v>
      </c>
      <c r="F185" s="180">
        <v>2.3741333810439684</v>
      </c>
      <c r="G185" s="179">
        <v>175319</v>
      </c>
      <c r="H185" s="181">
        <v>82139</v>
      </c>
      <c r="I185" s="182">
        <f t="shared" ref="I185:I190" si="90">G185/D185</f>
        <v>0.82575336529856724</v>
      </c>
      <c r="J185" s="182">
        <f t="shared" si="89"/>
        <v>0.9184930894127119</v>
      </c>
      <c r="K185" s="179">
        <v>54270</v>
      </c>
      <c r="L185" s="179">
        <v>51900</v>
      </c>
      <c r="M185" s="182">
        <f t="shared" ref="M185:M190" si="91">K185/E185</f>
        <v>0.60685691282372412</v>
      </c>
      <c r="N185" s="183">
        <v>0.66070928547949204</v>
      </c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12.75" customHeight="1" x14ac:dyDescent="0.2">
      <c r="A186" s="782"/>
      <c r="B186" s="786" t="s">
        <v>49</v>
      </c>
      <c r="C186" s="184" t="s">
        <v>51</v>
      </c>
      <c r="D186" s="185">
        <v>119285</v>
      </c>
      <c r="E186" s="186">
        <v>67128</v>
      </c>
      <c r="F186" s="187">
        <v>1.7769783100941485</v>
      </c>
      <c r="G186" s="186">
        <v>98398</v>
      </c>
      <c r="H186" s="188">
        <v>60113</v>
      </c>
      <c r="I186" s="189">
        <f t="shared" si="90"/>
        <v>0.82489835268474665</v>
      </c>
      <c r="J186" s="189">
        <f t="shared" si="89"/>
        <v>0.89549815278274336</v>
      </c>
      <c r="K186" s="186">
        <v>36426</v>
      </c>
      <c r="L186" s="186">
        <v>30899</v>
      </c>
      <c r="M186" s="189">
        <f t="shared" si="91"/>
        <v>0.54263496603503758</v>
      </c>
      <c r="N186" s="190">
        <v>0.60595877763545325</v>
      </c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12.75" customHeight="1" x14ac:dyDescent="0.2">
      <c r="A187" s="782"/>
      <c r="B187" s="787"/>
      <c r="C187" s="191" t="s">
        <v>52</v>
      </c>
      <c r="D187" s="192">
        <v>93029</v>
      </c>
      <c r="E187" s="193">
        <v>52015</v>
      </c>
      <c r="F187" s="194">
        <v>1.7885033163510526</v>
      </c>
      <c r="G187" s="193">
        <v>76921</v>
      </c>
      <c r="H187" s="195">
        <v>46346</v>
      </c>
      <c r="I187" s="196">
        <f t="shared" si="90"/>
        <v>0.82684969203151704</v>
      </c>
      <c r="J187" s="196">
        <f t="shared" si="89"/>
        <v>0.89101220801691816</v>
      </c>
      <c r="K187" s="193">
        <v>26312</v>
      </c>
      <c r="L187" s="193">
        <v>22262</v>
      </c>
      <c r="M187" s="196">
        <f t="shared" si="91"/>
        <v>0.50585408055368641</v>
      </c>
      <c r="N187" s="197">
        <v>0.56772968540974411</v>
      </c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12.75" customHeight="1" x14ac:dyDescent="0.2">
      <c r="A188" s="782"/>
      <c r="B188" s="784" t="s">
        <v>53</v>
      </c>
      <c r="C188" s="785"/>
      <c r="D188" s="178">
        <v>34744</v>
      </c>
      <c r="E188" s="179">
        <v>28694</v>
      </c>
      <c r="F188" s="180">
        <v>1.2108454729211682</v>
      </c>
      <c r="G188" s="179">
        <v>28678</v>
      </c>
      <c r="H188" s="181">
        <v>24524</v>
      </c>
      <c r="I188" s="182">
        <f t="shared" si="90"/>
        <v>0.82540870366106378</v>
      </c>
      <c r="J188" s="182">
        <f t="shared" si="89"/>
        <v>0.8546734508956576</v>
      </c>
      <c r="K188" s="179">
        <v>11261</v>
      </c>
      <c r="L188" s="179">
        <v>10601</v>
      </c>
      <c r="M188" s="182">
        <f t="shared" si="91"/>
        <v>0.39245138356450826</v>
      </c>
      <c r="N188" s="183">
        <v>0.45918284129831999</v>
      </c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2.75" customHeight="1" x14ac:dyDescent="0.2">
      <c r="A189" s="782"/>
      <c r="B189" s="786" t="s">
        <v>49</v>
      </c>
      <c r="C189" s="184" t="s">
        <v>51</v>
      </c>
      <c r="D189" s="185">
        <v>28751</v>
      </c>
      <c r="E189" s="186">
        <v>24288</v>
      </c>
      <c r="F189" s="187">
        <v>1.1837532938076416</v>
      </c>
      <c r="G189" s="186">
        <v>23896</v>
      </c>
      <c r="H189" s="188">
        <v>20757</v>
      </c>
      <c r="I189" s="189">
        <f t="shared" si="90"/>
        <v>0.83113630830231988</v>
      </c>
      <c r="J189" s="189">
        <f t="shared" si="89"/>
        <v>0.85461956521739135</v>
      </c>
      <c r="K189" s="186">
        <v>8994</v>
      </c>
      <c r="L189" s="186">
        <v>8380</v>
      </c>
      <c r="M189" s="189">
        <f t="shared" si="91"/>
        <v>0.37030632411067194</v>
      </c>
      <c r="N189" s="190">
        <v>0.43329960977019799</v>
      </c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2.75" customHeight="1" thickBot="1" x14ac:dyDescent="0.25">
      <c r="A190" s="799"/>
      <c r="B190" s="800"/>
      <c r="C190" s="198" t="s">
        <v>52</v>
      </c>
      <c r="D190" s="199">
        <v>5993</v>
      </c>
      <c r="E190" s="200">
        <v>5595</v>
      </c>
      <c r="F190" s="201">
        <v>1.0711349419124219</v>
      </c>
      <c r="G190" s="200">
        <v>4782</v>
      </c>
      <c r="H190" s="202">
        <v>4546</v>
      </c>
      <c r="I190" s="203">
        <f t="shared" si="90"/>
        <v>0.7979309194059736</v>
      </c>
      <c r="J190" s="203">
        <f t="shared" si="89"/>
        <v>0.8125111706881144</v>
      </c>
      <c r="K190" s="200">
        <v>2388</v>
      </c>
      <c r="L190" s="200">
        <v>2253</v>
      </c>
      <c r="M190" s="203">
        <f t="shared" si="91"/>
        <v>0.42680965147453082</v>
      </c>
      <c r="N190" s="204">
        <v>0.52529696436427631</v>
      </c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2.75" customHeight="1" thickBot="1" x14ac:dyDescent="0.25">
      <c r="A191" s="792" t="s">
        <v>9</v>
      </c>
      <c r="B191" s="793"/>
      <c r="C191" s="793"/>
      <c r="D191" s="793"/>
      <c r="E191" s="793"/>
      <c r="F191" s="793"/>
      <c r="G191" s="793"/>
      <c r="H191" s="793"/>
      <c r="I191" s="793"/>
      <c r="J191" s="793"/>
      <c r="K191" s="793"/>
      <c r="L191" s="793"/>
      <c r="M191" s="793"/>
      <c r="N191" s="796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2.75" customHeight="1" x14ac:dyDescent="0.2">
      <c r="A192" s="169" t="s">
        <v>48</v>
      </c>
      <c r="B192" s="170"/>
      <c r="C192" s="171"/>
      <c r="D192" s="172">
        <v>276262</v>
      </c>
      <c r="E192" s="173">
        <v>125092</v>
      </c>
      <c r="F192" s="174">
        <v>2.2084705656636716</v>
      </c>
      <c r="G192" s="173">
        <v>233198</v>
      </c>
      <c r="H192" s="175">
        <v>114166</v>
      </c>
      <c r="I192" s="176">
        <v>0.8441189884964273</v>
      </c>
      <c r="J192" s="176">
        <v>0.91265628497425899</v>
      </c>
      <c r="K192" s="173">
        <v>68698</v>
      </c>
      <c r="L192" s="173">
        <v>65694</v>
      </c>
      <c r="M192" s="176">
        <v>0.54917980366450292</v>
      </c>
      <c r="N192" s="177">
        <v>0.60173782036683421</v>
      </c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2.75" customHeight="1" x14ac:dyDescent="0.2">
      <c r="A193" s="781" t="s">
        <v>49</v>
      </c>
      <c r="B193" s="784" t="s">
        <v>50</v>
      </c>
      <c r="C193" s="785"/>
      <c r="D193" s="178">
        <v>229232</v>
      </c>
      <c r="E193" s="179">
        <v>92723</v>
      </c>
      <c r="F193" s="180">
        <v>2.4722237201125936</v>
      </c>
      <c r="G193" s="179">
        <v>193652</v>
      </c>
      <c r="H193" s="181">
        <v>85777</v>
      </c>
      <c r="I193" s="182">
        <v>0.84478606826272074</v>
      </c>
      <c r="J193" s="182">
        <v>0.92508870506778251</v>
      </c>
      <c r="K193" s="179">
        <v>55941</v>
      </c>
      <c r="L193" s="179">
        <v>53178</v>
      </c>
      <c r="M193" s="182">
        <v>0.60331309383863763</v>
      </c>
      <c r="N193" s="183">
        <v>0.65216783053732352</v>
      </c>
      <c r="S193" s="14"/>
      <c r="T193" s="14"/>
      <c r="U193" s="14"/>
      <c r="V193" s="14"/>
      <c r="W193" s="226"/>
      <c r="X193" s="226"/>
      <c r="Y193" s="14"/>
      <c r="Z193" s="14"/>
      <c r="AA193" s="14"/>
    </row>
    <row r="194" spans="1:27" ht="12.75" customHeight="1" x14ac:dyDescent="0.2">
      <c r="A194" s="782"/>
      <c r="B194" s="786" t="s">
        <v>49</v>
      </c>
      <c r="C194" s="184" t="s">
        <v>51</v>
      </c>
      <c r="D194" s="185">
        <v>154589</v>
      </c>
      <c r="E194" s="186">
        <v>76714</v>
      </c>
      <c r="F194" s="187">
        <v>2.0151341345777825</v>
      </c>
      <c r="G194" s="186">
        <v>130985</v>
      </c>
      <c r="H194" s="188">
        <v>70054</v>
      </c>
      <c r="I194" s="189">
        <v>0.84731125759271353</v>
      </c>
      <c r="J194" s="189">
        <v>0.91318403420496908</v>
      </c>
      <c r="K194" s="186">
        <v>45087</v>
      </c>
      <c r="L194" s="186">
        <v>40085</v>
      </c>
      <c r="M194" s="189">
        <v>0.58772844591599971</v>
      </c>
      <c r="N194" s="190">
        <v>0.64360350586690263</v>
      </c>
      <c r="S194" s="14"/>
      <c r="T194" s="14"/>
      <c r="U194" s="14"/>
      <c r="V194" s="14"/>
      <c r="W194" s="226"/>
      <c r="X194" s="226"/>
      <c r="Y194" s="227"/>
      <c r="Z194" s="227"/>
      <c r="AA194" s="227"/>
    </row>
    <row r="195" spans="1:27" ht="12.75" customHeight="1" x14ac:dyDescent="0.2">
      <c r="A195" s="782"/>
      <c r="B195" s="787"/>
      <c r="C195" s="191" t="s">
        <v>52</v>
      </c>
      <c r="D195" s="192">
        <v>74643</v>
      </c>
      <c r="E195" s="193">
        <v>41929</v>
      </c>
      <c r="F195" s="194">
        <v>1.7802237115123185</v>
      </c>
      <c r="G195" s="193">
        <v>62667</v>
      </c>
      <c r="H195" s="195">
        <v>37639</v>
      </c>
      <c r="I195" s="196">
        <v>0.83955628793054937</v>
      </c>
      <c r="J195" s="196">
        <v>0.89768418040020037</v>
      </c>
      <c r="K195" s="193">
        <v>17310</v>
      </c>
      <c r="L195" s="193">
        <v>14081</v>
      </c>
      <c r="M195" s="196">
        <v>0.41284075460898184</v>
      </c>
      <c r="N195" s="197">
        <v>0.45989532134222483</v>
      </c>
      <c r="S195" s="14"/>
      <c r="T195" s="14"/>
      <c r="U195" s="14"/>
      <c r="V195" s="14"/>
      <c r="W195" s="226"/>
      <c r="X195" s="226"/>
      <c r="Y195" s="14"/>
      <c r="Z195" s="14"/>
      <c r="AA195" s="14"/>
    </row>
    <row r="196" spans="1:27" ht="12.75" customHeight="1" x14ac:dyDescent="0.2">
      <c r="A196" s="782"/>
      <c r="B196" s="784" t="s">
        <v>53</v>
      </c>
      <c r="C196" s="785"/>
      <c r="D196" s="178">
        <v>47030</v>
      </c>
      <c r="E196" s="179">
        <v>37284</v>
      </c>
      <c r="F196" s="180">
        <v>1.2613989915245145</v>
      </c>
      <c r="G196" s="179">
        <v>39546</v>
      </c>
      <c r="H196" s="181">
        <v>32241</v>
      </c>
      <c r="I196" s="182">
        <v>0.84086753136295977</v>
      </c>
      <c r="J196" s="182">
        <v>0.86474090762793687</v>
      </c>
      <c r="K196" s="179">
        <v>13539</v>
      </c>
      <c r="L196" s="179">
        <v>12893</v>
      </c>
      <c r="M196" s="182">
        <v>0.36313163823624073</v>
      </c>
      <c r="N196" s="183">
        <v>0.41993114357495115</v>
      </c>
      <c r="S196" s="14"/>
      <c r="T196" s="14"/>
      <c r="U196" s="14"/>
      <c r="V196" s="14"/>
      <c r="W196" s="226"/>
      <c r="X196" s="226"/>
      <c r="Y196" s="14"/>
      <c r="Z196" s="14"/>
      <c r="AA196" s="14"/>
    </row>
    <row r="197" spans="1:27" ht="12.75" customHeight="1" x14ac:dyDescent="0.2">
      <c r="A197" s="782"/>
      <c r="B197" s="786" t="s">
        <v>49</v>
      </c>
      <c r="C197" s="184" t="s">
        <v>51</v>
      </c>
      <c r="D197" s="185">
        <v>40420</v>
      </c>
      <c r="E197" s="186">
        <v>32852</v>
      </c>
      <c r="F197" s="187">
        <v>1.2303664921465969</v>
      </c>
      <c r="G197" s="186">
        <v>33916</v>
      </c>
      <c r="H197" s="188">
        <v>28319</v>
      </c>
      <c r="I197" s="189">
        <v>0.83908955962394849</v>
      </c>
      <c r="J197" s="189">
        <v>0.86201753317910634</v>
      </c>
      <c r="K197" s="186">
        <v>11698</v>
      </c>
      <c r="L197" s="186">
        <v>11108</v>
      </c>
      <c r="M197" s="189">
        <v>0.35608182150249607</v>
      </c>
      <c r="N197" s="190">
        <v>0.41307955789399342</v>
      </c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2.75" customHeight="1" thickBot="1" x14ac:dyDescent="0.25">
      <c r="A198" s="799"/>
      <c r="B198" s="800"/>
      <c r="C198" s="198" t="s">
        <v>52</v>
      </c>
      <c r="D198" s="199">
        <v>6610</v>
      </c>
      <c r="E198" s="200">
        <v>6020</v>
      </c>
      <c r="F198" s="201">
        <v>1.0980066445182723</v>
      </c>
      <c r="G198" s="200">
        <v>5630</v>
      </c>
      <c r="H198" s="202">
        <v>5142</v>
      </c>
      <c r="I198" s="203">
        <v>0.85173978819969742</v>
      </c>
      <c r="J198" s="203">
        <v>0.85415282392026581</v>
      </c>
      <c r="K198" s="200">
        <v>1990</v>
      </c>
      <c r="L198" s="200">
        <v>1829</v>
      </c>
      <c r="M198" s="203">
        <v>0.33056478405315615</v>
      </c>
      <c r="N198" s="204">
        <v>0.38700894593543367</v>
      </c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2.75" customHeight="1" thickBot="1" x14ac:dyDescent="0.25">
      <c r="A199" s="792" t="s">
        <v>10</v>
      </c>
      <c r="B199" s="793"/>
      <c r="C199" s="793"/>
      <c r="D199" s="793"/>
      <c r="E199" s="793"/>
      <c r="F199" s="793"/>
      <c r="G199" s="793"/>
      <c r="H199" s="793"/>
      <c r="I199" s="793"/>
      <c r="J199" s="793"/>
      <c r="K199" s="793"/>
      <c r="L199" s="793"/>
      <c r="M199" s="793"/>
      <c r="N199" s="796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2.75" customHeight="1" x14ac:dyDescent="0.2">
      <c r="A200" s="169" t="s">
        <v>48</v>
      </c>
      <c r="B200" s="170"/>
      <c r="C200" s="171"/>
      <c r="D200" s="172">
        <v>284645</v>
      </c>
      <c r="E200" s="173">
        <v>125054</v>
      </c>
      <c r="F200" s="174">
        <f>D200/E200</f>
        <v>2.2761766916691988</v>
      </c>
      <c r="G200" s="173">
        <v>239710</v>
      </c>
      <c r="H200" s="175">
        <v>113734</v>
      </c>
      <c r="I200" s="176">
        <f t="shared" ref="I200:I206" si="92">G200/D200</f>
        <v>0.84213669658697676</v>
      </c>
      <c r="J200" s="176">
        <f t="shared" ref="J200:J206" si="93">+H200/E200</f>
        <v>0.90947910502662854</v>
      </c>
      <c r="K200" s="173">
        <v>72277</v>
      </c>
      <c r="L200" s="173">
        <v>68773</v>
      </c>
      <c r="M200" s="176">
        <f t="shared" ref="M200:M206" si="94">+K200/E200</f>
        <v>0.57796631855038627</v>
      </c>
      <c r="N200" s="177">
        <f t="shared" ref="N200:N206" si="95">K200/H200</f>
        <v>0.63549158562962704</v>
      </c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12.75" customHeight="1" x14ac:dyDescent="0.2">
      <c r="A201" s="781" t="s">
        <v>49</v>
      </c>
      <c r="B201" s="784" t="s">
        <v>50</v>
      </c>
      <c r="C201" s="785"/>
      <c r="D201" s="178">
        <v>235798</v>
      </c>
      <c r="E201" s="179">
        <v>92205</v>
      </c>
      <c r="F201" s="180">
        <f t="shared" ref="F201:F206" si="96">D201/E201</f>
        <v>2.557323355566401</v>
      </c>
      <c r="G201" s="179">
        <v>199797</v>
      </c>
      <c r="H201" s="181">
        <v>85482</v>
      </c>
      <c r="I201" s="182">
        <f t="shared" si="92"/>
        <v>0.84732270841991875</v>
      </c>
      <c r="J201" s="182">
        <f t="shared" si="93"/>
        <v>0.92708638360175699</v>
      </c>
      <c r="K201" s="179">
        <v>58338</v>
      </c>
      <c r="L201" s="179">
        <v>55264</v>
      </c>
      <c r="M201" s="182">
        <f t="shared" si="94"/>
        <v>0.63269887750122011</v>
      </c>
      <c r="N201" s="183">
        <f t="shared" si="95"/>
        <v>0.682459465150558</v>
      </c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12.75" customHeight="1" x14ac:dyDescent="0.2">
      <c r="A202" s="782"/>
      <c r="B202" s="786" t="s">
        <v>49</v>
      </c>
      <c r="C202" s="184" t="s">
        <v>51</v>
      </c>
      <c r="D202" s="185">
        <v>171259</v>
      </c>
      <c r="E202" s="186">
        <v>78809</v>
      </c>
      <c r="F202" s="187">
        <f t="shared" si="96"/>
        <v>2.1730893679655878</v>
      </c>
      <c r="G202" s="186">
        <v>145242</v>
      </c>
      <c r="H202" s="188">
        <v>72618</v>
      </c>
      <c r="I202" s="189">
        <f t="shared" si="92"/>
        <v>0.8480838963207773</v>
      </c>
      <c r="J202" s="189">
        <f t="shared" si="93"/>
        <v>0.92144298240048728</v>
      </c>
      <c r="K202" s="186">
        <v>49294</v>
      </c>
      <c r="L202" s="186">
        <v>44228</v>
      </c>
      <c r="M202" s="189">
        <f t="shared" si="94"/>
        <v>0.62548693677118095</v>
      </c>
      <c r="N202" s="190">
        <f t="shared" si="95"/>
        <v>0.67881241565452088</v>
      </c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ht="12.75" customHeight="1" x14ac:dyDescent="0.2">
      <c r="A203" s="782"/>
      <c r="B203" s="787"/>
      <c r="C203" s="191" t="s">
        <v>52</v>
      </c>
      <c r="D203" s="192">
        <v>64539</v>
      </c>
      <c r="E203" s="193">
        <v>34586</v>
      </c>
      <c r="F203" s="194">
        <f t="shared" si="96"/>
        <v>1.8660440640721678</v>
      </c>
      <c r="G203" s="193">
        <v>54555</v>
      </c>
      <c r="H203" s="195">
        <v>30988</v>
      </c>
      <c r="I203" s="196">
        <f t="shared" si="92"/>
        <v>0.84530284014316925</v>
      </c>
      <c r="J203" s="196">
        <f t="shared" si="93"/>
        <v>0.89596946741456085</v>
      </c>
      <c r="K203" s="193">
        <v>14291</v>
      </c>
      <c r="L203" s="193">
        <v>11929</v>
      </c>
      <c r="M203" s="196">
        <f t="shared" si="94"/>
        <v>0.41320187359047011</v>
      </c>
      <c r="N203" s="197">
        <f t="shared" si="95"/>
        <v>0.46117852071769716</v>
      </c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ht="12.75" customHeight="1" x14ac:dyDescent="0.2">
      <c r="A204" s="782"/>
      <c r="B204" s="784" t="s">
        <v>53</v>
      </c>
      <c r="C204" s="785"/>
      <c r="D204" s="178">
        <v>48847</v>
      </c>
      <c r="E204" s="179">
        <v>38407</v>
      </c>
      <c r="F204" s="180">
        <f t="shared" si="96"/>
        <v>1.271825448485953</v>
      </c>
      <c r="G204" s="179">
        <v>39913</v>
      </c>
      <c r="H204" s="181">
        <v>32591</v>
      </c>
      <c r="I204" s="182">
        <f t="shared" si="92"/>
        <v>0.81710238090363785</v>
      </c>
      <c r="J204" s="182">
        <f t="shared" si="93"/>
        <v>0.84856927122659931</v>
      </c>
      <c r="K204" s="179">
        <v>14880</v>
      </c>
      <c r="L204" s="179">
        <v>13939</v>
      </c>
      <c r="M204" s="182">
        <f t="shared" si="94"/>
        <v>0.38742937485354234</v>
      </c>
      <c r="N204" s="183">
        <f t="shared" si="95"/>
        <v>0.45656776410665523</v>
      </c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ht="12.75" customHeight="1" x14ac:dyDescent="0.2">
      <c r="A205" s="782"/>
      <c r="B205" s="786" t="s">
        <v>49</v>
      </c>
      <c r="C205" s="184" t="s">
        <v>51</v>
      </c>
      <c r="D205" s="185">
        <v>44754</v>
      </c>
      <c r="E205" s="186">
        <v>35684</v>
      </c>
      <c r="F205" s="187">
        <f t="shared" si="96"/>
        <v>1.2541755408586481</v>
      </c>
      <c r="G205" s="186">
        <v>36475</v>
      </c>
      <c r="H205" s="188">
        <v>30144</v>
      </c>
      <c r="I205" s="189">
        <f t="shared" si="92"/>
        <v>0.81501094874201185</v>
      </c>
      <c r="J205" s="189">
        <f t="shared" si="93"/>
        <v>0.84474834659791498</v>
      </c>
      <c r="K205" s="186">
        <v>13776</v>
      </c>
      <c r="L205" s="186">
        <v>12847</v>
      </c>
      <c r="M205" s="189">
        <f t="shared" si="94"/>
        <v>0.38605537495796438</v>
      </c>
      <c r="N205" s="190">
        <f t="shared" si="95"/>
        <v>0.4570063694267516</v>
      </c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2.75" customHeight="1" thickBot="1" x14ac:dyDescent="0.25">
      <c r="A206" s="799"/>
      <c r="B206" s="800"/>
      <c r="C206" s="198" t="s">
        <v>52</v>
      </c>
      <c r="D206" s="199">
        <v>4093</v>
      </c>
      <c r="E206" s="200">
        <v>3723</v>
      </c>
      <c r="F206" s="201">
        <f t="shared" si="96"/>
        <v>1.099382218640881</v>
      </c>
      <c r="G206" s="200">
        <v>3438</v>
      </c>
      <c r="H206" s="202">
        <v>3156</v>
      </c>
      <c r="I206" s="203">
        <f t="shared" si="92"/>
        <v>0.83997068165160027</v>
      </c>
      <c r="J206" s="203">
        <f t="shared" si="93"/>
        <v>0.84770346494762283</v>
      </c>
      <c r="K206" s="200">
        <v>1195</v>
      </c>
      <c r="L206" s="200">
        <v>1118</v>
      </c>
      <c r="M206" s="203">
        <f t="shared" si="94"/>
        <v>0.32097770615095356</v>
      </c>
      <c r="N206" s="204">
        <f t="shared" si="95"/>
        <v>0.37864385297845377</v>
      </c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2.75" customHeight="1" thickBot="1" x14ac:dyDescent="0.25">
      <c r="A207" s="792" t="s">
        <v>11</v>
      </c>
      <c r="B207" s="793"/>
      <c r="C207" s="793"/>
      <c r="D207" s="793"/>
      <c r="E207" s="793"/>
      <c r="F207" s="793"/>
      <c r="G207" s="793"/>
      <c r="H207" s="793"/>
      <c r="I207" s="793"/>
      <c r="J207" s="793"/>
      <c r="K207" s="793"/>
      <c r="L207" s="793"/>
      <c r="M207" s="793"/>
      <c r="N207" s="794"/>
      <c r="O207" s="14" t="s">
        <v>58</v>
      </c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2.75" customHeight="1" x14ac:dyDescent="0.2">
      <c r="A208" s="169" t="s">
        <v>48</v>
      </c>
      <c r="B208" s="170"/>
      <c r="C208" s="171"/>
      <c r="D208" s="172">
        <v>290519</v>
      </c>
      <c r="E208" s="173">
        <v>129910</v>
      </c>
      <c r="F208" s="174">
        <v>2.236309752905858</v>
      </c>
      <c r="G208" s="173">
        <v>245444</v>
      </c>
      <c r="H208" s="175">
        <v>119097</v>
      </c>
      <c r="I208" s="176">
        <v>0.84484663653668091</v>
      </c>
      <c r="J208" s="176">
        <v>0.91676545300592716</v>
      </c>
      <c r="K208" s="173">
        <v>79101</v>
      </c>
      <c r="L208" s="173">
        <v>75825</v>
      </c>
      <c r="M208" s="176">
        <v>0.6088907705334462</v>
      </c>
      <c r="N208" s="177">
        <v>0.66417290108063176</v>
      </c>
      <c r="O208" s="14" t="s">
        <v>54</v>
      </c>
      <c r="P208" s="14" t="s">
        <v>54</v>
      </c>
      <c r="Q208" s="14" t="s">
        <v>59</v>
      </c>
      <c r="R208" s="14" t="s">
        <v>60</v>
      </c>
      <c r="S208" s="14" t="s">
        <v>61</v>
      </c>
      <c r="T208" s="14" t="s">
        <v>57</v>
      </c>
      <c r="U208" s="14"/>
      <c r="V208" s="14"/>
      <c r="W208" s="14"/>
      <c r="X208" s="14"/>
      <c r="Y208" s="14"/>
      <c r="Z208" s="14"/>
      <c r="AA208" s="14"/>
    </row>
    <row r="209" spans="1:27" ht="12.75" customHeight="1" x14ac:dyDescent="0.2">
      <c r="A209" s="781" t="s">
        <v>49</v>
      </c>
      <c r="B209" s="784" t="s">
        <v>50</v>
      </c>
      <c r="C209" s="785"/>
      <c r="D209" s="178">
        <v>237872</v>
      </c>
      <c r="E209" s="179">
        <v>94048</v>
      </c>
      <c r="F209" s="180">
        <v>2.5292616536236814</v>
      </c>
      <c r="G209" s="179">
        <v>201387</v>
      </c>
      <c r="H209" s="181">
        <v>87392</v>
      </c>
      <c r="I209" s="182">
        <v>0.84661919015268716</v>
      </c>
      <c r="J209" s="182">
        <v>0.92922762844504936</v>
      </c>
      <c r="K209" s="179">
        <v>62367</v>
      </c>
      <c r="L209" s="179">
        <v>59542</v>
      </c>
      <c r="M209" s="182">
        <v>0.66314009867301804</v>
      </c>
      <c r="N209" s="183">
        <v>0.713646558037349</v>
      </c>
      <c r="O209" s="14" t="s">
        <v>62</v>
      </c>
      <c r="P209" s="14" t="s">
        <v>63</v>
      </c>
      <c r="Q209" s="14">
        <v>16314</v>
      </c>
      <c r="R209" s="14">
        <v>10.747956017313737</v>
      </c>
      <c r="S209" s="14">
        <v>10.747956017313737</v>
      </c>
      <c r="T209" s="14">
        <v>10.747956017313737</v>
      </c>
      <c r="U209" s="14"/>
      <c r="V209" s="14"/>
      <c r="W209" s="14"/>
      <c r="X209" s="14"/>
      <c r="Y209" s="14"/>
      <c r="Z209" s="14"/>
      <c r="AA209" s="14"/>
    </row>
    <row r="210" spans="1:27" ht="12.75" customHeight="1" x14ac:dyDescent="0.2">
      <c r="A210" s="782"/>
      <c r="B210" s="786" t="s">
        <v>49</v>
      </c>
      <c r="C210" s="184" t="s">
        <v>51</v>
      </c>
      <c r="D210" s="185">
        <v>184968</v>
      </c>
      <c r="E210" s="186">
        <v>84201</v>
      </c>
      <c r="F210" s="187">
        <v>2.1967435066091854</v>
      </c>
      <c r="G210" s="186">
        <v>156529</v>
      </c>
      <c r="H210" s="188">
        <v>77730</v>
      </c>
      <c r="I210" s="189">
        <v>0.84624908092210549</v>
      </c>
      <c r="J210" s="189">
        <v>0.92314818113799124</v>
      </c>
      <c r="K210" s="186">
        <v>55703</v>
      </c>
      <c r="L210" s="186">
        <v>50650</v>
      </c>
      <c r="M210" s="189">
        <v>0.66154796261327065</v>
      </c>
      <c r="N210" s="190">
        <v>0.71662163900681852</v>
      </c>
      <c r="O210" s="14"/>
      <c r="P210" s="14" t="s">
        <v>64</v>
      </c>
      <c r="Q210" s="14">
        <v>135473</v>
      </c>
      <c r="R210" s="14">
        <v>89.25204398268626</v>
      </c>
      <c r="S210" s="14">
        <v>89.25204398268626</v>
      </c>
      <c r="T210" s="14">
        <v>100</v>
      </c>
      <c r="U210" s="14" t="s">
        <v>57</v>
      </c>
      <c r="V210" s="14"/>
      <c r="W210" s="14"/>
      <c r="X210" s="14"/>
      <c r="Y210" s="14"/>
      <c r="Z210" s="14"/>
      <c r="AA210" s="14"/>
    </row>
    <row r="211" spans="1:27" ht="12.75" customHeight="1" x14ac:dyDescent="0.2">
      <c r="A211" s="782"/>
      <c r="B211" s="787"/>
      <c r="C211" s="191" t="s">
        <v>52</v>
      </c>
      <c r="D211" s="192">
        <v>52904</v>
      </c>
      <c r="E211" s="193">
        <v>28862</v>
      </c>
      <c r="F211" s="194">
        <v>1.832998406208856</v>
      </c>
      <c r="G211" s="193">
        <v>44858</v>
      </c>
      <c r="H211" s="195">
        <v>26012</v>
      </c>
      <c r="I211" s="196">
        <v>0.84791320127022529</v>
      </c>
      <c r="J211" s="196">
        <v>0.90125424433511192</v>
      </c>
      <c r="K211" s="193">
        <v>11727</v>
      </c>
      <c r="L211" s="193">
        <v>9740</v>
      </c>
      <c r="M211" s="196">
        <v>0.40631279883583954</v>
      </c>
      <c r="N211" s="197">
        <v>0.45083038597570352</v>
      </c>
      <c r="O211" s="14"/>
      <c r="P211" s="14" t="s">
        <v>65</v>
      </c>
      <c r="Q211" s="14">
        <v>151787</v>
      </c>
      <c r="R211" s="14">
        <v>100</v>
      </c>
      <c r="S211" s="14">
        <v>100</v>
      </c>
      <c r="T211" s="14"/>
      <c r="U211" s="14">
        <v>23.883733146559273</v>
      </c>
      <c r="V211" s="14"/>
      <c r="W211" s="14"/>
      <c r="X211" s="14"/>
      <c r="Y211" s="14"/>
      <c r="Z211" s="14"/>
      <c r="AA211" s="14"/>
    </row>
    <row r="212" spans="1:27" ht="12.75" customHeight="1" x14ac:dyDescent="0.2">
      <c r="A212" s="782"/>
      <c r="B212" s="784" t="s">
        <v>53</v>
      </c>
      <c r="C212" s="785"/>
      <c r="D212" s="178">
        <v>52647</v>
      </c>
      <c r="E212" s="179">
        <v>41827</v>
      </c>
      <c r="F212" s="180">
        <v>1.2586845817295049</v>
      </c>
      <c r="G212" s="179">
        <v>44057</v>
      </c>
      <c r="H212" s="181">
        <v>36361</v>
      </c>
      <c r="I212" s="182">
        <v>0.8368378065226888</v>
      </c>
      <c r="J212" s="182">
        <v>0.86931886102278433</v>
      </c>
      <c r="K212" s="179">
        <v>17917</v>
      </c>
      <c r="L212" s="179">
        <v>16794</v>
      </c>
      <c r="M212" s="182">
        <v>0.42835967198221242</v>
      </c>
      <c r="N212" s="183">
        <v>0.49275322460878412</v>
      </c>
      <c r="O212" s="14"/>
      <c r="P212" s="14"/>
      <c r="Q212" s="14"/>
      <c r="R212" s="14"/>
      <c r="S212" s="14"/>
      <c r="T212" s="14"/>
      <c r="U212" s="14">
        <v>100</v>
      </c>
      <c r="V212" s="14"/>
      <c r="W212" s="14"/>
      <c r="X212" s="14"/>
      <c r="Y212" s="14"/>
      <c r="Z212" s="14"/>
      <c r="AA212" s="14"/>
    </row>
    <row r="213" spans="1:27" ht="12.75" customHeight="1" x14ac:dyDescent="0.2">
      <c r="A213" s="782"/>
      <c r="B213" s="786" t="s">
        <v>49</v>
      </c>
      <c r="C213" s="184" t="s">
        <v>51</v>
      </c>
      <c r="D213" s="185">
        <v>48012</v>
      </c>
      <c r="E213" s="186">
        <v>38922</v>
      </c>
      <c r="F213" s="187">
        <v>1.2335440110991214</v>
      </c>
      <c r="G213" s="186">
        <v>40139</v>
      </c>
      <c r="H213" s="188">
        <v>33690</v>
      </c>
      <c r="I213" s="189">
        <v>0.83602016162626014</v>
      </c>
      <c r="J213" s="189">
        <v>0.86557730846308001</v>
      </c>
      <c r="K213" s="186">
        <v>16829</v>
      </c>
      <c r="L213" s="186">
        <v>15718</v>
      </c>
      <c r="M213" s="189">
        <v>0.43237757566414881</v>
      </c>
      <c r="N213" s="190">
        <v>0.49952508162659542</v>
      </c>
      <c r="P213" s="206"/>
      <c r="Q213" s="206"/>
      <c r="R213" s="206"/>
      <c r="S213" s="206"/>
      <c r="T213" s="206"/>
      <c r="U213" s="14"/>
      <c r="V213" s="14"/>
      <c r="W213" s="14"/>
      <c r="X213" s="14"/>
      <c r="Y213" s="14"/>
      <c r="Z213" s="14"/>
      <c r="AA213" s="14"/>
    </row>
    <row r="214" spans="1:27" ht="12.75" customHeight="1" thickBot="1" x14ac:dyDescent="0.25">
      <c r="A214" s="799"/>
      <c r="B214" s="800"/>
      <c r="C214" s="198" t="s">
        <v>52</v>
      </c>
      <c r="D214" s="199">
        <v>4635</v>
      </c>
      <c r="E214" s="200">
        <v>4123</v>
      </c>
      <c r="F214" s="201">
        <v>1.1241814212951735</v>
      </c>
      <c r="G214" s="200">
        <v>3918</v>
      </c>
      <c r="H214" s="202">
        <v>3544</v>
      </c>
      <c r="I214" s="203">
        <v>0.84530744336569574</v>
      </c>
      <c r="J214" s="203">
        <v>0.85956827552752846</v>
      </c>
      <c r="K214" s="200">
        <v>1174</v>
      </c>
      <c r="L214" s="200">
        <v>1098</v>
      </c>
      <c r="M214" s="203">
        <v>0.28474411836041719</v>
      </c>
      <c r="N214" s="204">
        <v>0.33126410835214448</v>
      </c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12.75" customHeight="1" thickBot="1" x14ac:dyDescent="0.25">
      <c r="A215" s="792" t="s">
        <v>12</v>
      </c>
      <c r="B215" s="793"/>
      <c r="C215" s="793"/>
      <c r="D215" s="793"/>
      <c r="E215" s="793"/>
      <c r="F215" s="793"/>
      <c r="G215" s="793"/>
      <c r="H215" s="793"/>
      <c r="I215" s="793"/>
      <c r="J215" s="793"/>
      <c r="K215" s="793"/>
      <c r="L215" s="793"/>
      <c r="M215" s="793"/>
      <c r="N215" s="796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12.75" customHeight="1" x14ac:dyDescent="0.2">
      <c r="A216" s="169" t="s">
        <v>48</v>
      </c>
      <c r="B216" s="170"/>
      <c r="C216" s="171"/>
      <c r="D216" s="172">
        <v>306195</v>
      </c>
      <c r="E216" s="173">
        <v>135473</v>
      </c>
      <c r="F216" s="174">
        <v>2.2601920677921061</v>
      </c>
      <c r="G216" s="173">
        <v>258371</v>
      </c>
      <c r="H216" s="175">
        <v>123631</v>
      </c>
      <c r="I216" s="176">
        <v>0.84381194990120678</v>
      </c>
      <c r="J216" s="176">
        <v>0.91258774811216992</v>
      </c>
      <c r="K216" s="173">
        <v>83559</v>
      </c>
      <c r="L216" s="173">
        <v>79378</v>
      </c>
      <c r="M216" s="176">
        <v>0.61679449041506429</v>
      </c>
      <c r="N216" s="177">
        <v>0.67587417395313476</v>
      </c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ht="12.75" customHeight="1" x14ac:dyDescent="0.2">
      <c r="A217" s="781" t="s">
        <v>49</v>
      </c>
      <c r="B217" s="784" t="s">
        <v>50</v>
      </c>
      <c r="C217" s="785"/>
      <c r="D217" s="178">
        <v>246585</v>
      </c>
      <c r="E217" s="179">
        <v>95849</v>
      </c>
      <c r="F217" s="180">
        <v>2.5726402988033259</v>
      </c>
      <c r="G217" s="179">
        <v>208968</v>
      </c>
      <c r="H217" s="181">
        <v>89065</v>
      </c>
      <c r="I217" s="182">
        <v>0.84744814161445348</v>
      </c>
      <c r="J217" s="182">
        <v>0.92922200544606626</v>
      </c>
      <c r="K217" s="179">
        <v>64506</v>
      </c>
      <c r="L217" s="179">
        <v>60858</v>
      </c>
      <c r="M217" s="182">
        <v>0.67299606672996071</v>
      </c>
      <c r="N217" s="183">
        <v>0.72425756469993829</v>
      </c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ht="12.75" customHeight="1" x14ac:dyDescent="0.2">
      <c r="A218" s="782"/>
      <c r="B218" s="786" t="s">
        <v>49</v>
      </c>
      <c r="C218" s="184" t="s">
        <v>51</v>
      </c>
      <c r="D218" s="185">
        <v>203938</v>
      </c>
      <c r="E218" s="186">
        <v>88678</v>
      </c>
      <c r="F218" s="187">
        <v>2.2997586774622794</v>
      </c>
      <c r="G218" s="186">
        <v>172898</v>
      </c>
      <c r="H218" s="188">
        <v>82241</v>
      </c>
      <c r="I218" s="189">
        <v>0.84779687944375248</v>
      </c>
      <c r="J218" s="189">
        <v>0.92741153386409259</v>
      </c>
      <c r="K218" s="186">
        <v>60430</v>
      </c>
      <c r="L218" s="186">
        <v>54775</v>
      </c>
      <c r="M218" s="189">
        <v>0.68145425020861994</v>
      </c>
      <c r="N218" s="190">
        <v>0.73479164893422988</v>
      </c>
      <c r="X218" s="14"/>
      <c r="Y218" s="14"/>
      <c r="Z218" s="14"/>
      <c r="AA218" s="14"/>
    </row>
    <row r="219" spans="1:27" ht="12.75" customHeight="1" x14ac:dyDescent="0.2">
      <c r="A219" s="782"/>
      <c r="B219" s="787"/>
      <c r="C219" s="191" t="s">
        <v>52</v>
      </c>
      <c r="D219" s="192">
        <v>42647</v>
      </c>
      <c r="E219" s="193">
        <v>23151</v>
      </c>
      <c r="F219" s="194">
        <v>1.8421234503909119</v>
      </c>
      <c r="G219" s="193">
        <v>36070</v>
      </c>
      <c r="H219" s="195">
        <v>20645</v>
      </c>
      <c r="I219" s="196">
        <v>0.84578047693858893</v>
      </c>
      <c r="J219" s="196">
        <v>0.89175413589045827</v>
      </c>
      <c r="K219" s="193">
        <v>8152</v>
      </c>
      <c r="L219" s="193">
        <v>6771</v>
      </c>
      <c r="M219" s="196">
        <v>0.35212301844412769</v>
      </c>
      <c r="N219" s="197">
        <v>0.39486558488738194</v>
      </c>
      <c r="X219" s="14"/>
      <c r="Y219" s="14"/>
      <c r="Z219" s="14"/>
      <c r="AA219" s="14"/>
    </row>
    <row r="220" spans="1:27" ht="12.75" customHeight="1" x14ac:dyDescent="0.2">
      <c r="A220" s="782"/>
      <c r="B220" s="784" t="s">
        <v>53</v>
      </c>
      <c r="C220" s="785"/>
      <c r="D220" s="178">
        <v>59610</v>
      </c>
      <c r="E220" s="179">
        <v>46167</v>
      </c>
      <c r="F220" s="180">
        <v>1.291182013126259</v>
      </c>
      <c r="G220" s="179">
        <v>49403</v>
      </c>
      <c r="H220" s="181">
        <v>39732</v>
      </c>
      <c r="I220" s="182">
        <v>0.82877034054688814</v>
      </c>
      <c r="J220" s="182">
        <v>0.86061472480343104</v>
      </c>
      <c r="K220" s="179">
        <v>20402</v>
      </c>
      <c r="L220" s="179">
        <v>19096</v>
      </c>
      <c r="M220" s="182">
        <v>0.44191738687807308</v>
      </c>
      <c r="N220" s="183">
        <v>0.51349038558340887</v>
      </c>
      <c r="X220" s="14"/>
      <c r="Y220" s="14"/>
      <c r="Z220" s="14"/>
      <c r="AA220" s="14"/>
    </row>
    <row r="221" spans="1:27" ht="12.75" customHeight="1" x14ac:dyDescent="0.2">
      <c r="A221" s="782"/>
      <c r="B221" s="786" t="s">
        <v>49</v>
      </c>
      <c r="C221" s="184" t="s">
        <v>51</v>
      </c>
      <c r="D221" s="185">
        <v>56609</v>
      </c>
      <c r="E221" s="186">
        <v>44316</v>
      </c>
      <c r="F221" s="187">
        <v>1.2773941691488402</v>
      </c>
      <c r="G221" s="186">
        <v>46850</v>
      </c>
      <c r="H221" s="188">
        <v>38041</v>
      </c>
      <c r="I221" s="189">
        <v>0.82760691762793903</v>
      </c>
      <c r="J221" s="189">
        <v>0.85840328549508083</v>
      </c>
      <c r="K221" s="186">
        <v>19527</v>
      </c>
      <c r="L221" s="186">
        <v>18272</v>
      </c>
      <c r="M221" s="189">
        <v>0.44063092336853504</v>
      </c>
      <c r="N221" s="190">
        <v>0.51331458163560373</v>
      </c>
      <c r="X221" s="14"/>
      <c r="Y221" s="14"/>
      <c r="Z221" s="14"/>
      <c r="AA221" s="14"/>
    </row>
    <row r="222" spans="1:27" ht="12.75" customHeight="1" thickBot="1" x14ac:dyDescent="0.25">
      <c r="A222" s="799"/>
      <c r="B222" s="800"/>
      <c r="C222" s="198" t="s">
        <v>52</v>
      </c>
      <c r="D222" s="199">
        <v>3001</v>
      </c>
      <c r="E222" s="200">
        <v>2683</v>
      </c>
      <c r="F222" s="201">
        <v>1.1185240402534475</v>
      </c>
      <c r="G222" s="200">
        <v>2553</v>
      </c>
      <c r="H222" s="202">
        <v>2327</v>
      </c>
      <c r="I222" s="203">
        <v>0.85071642785738089</v>
      </c>
      <c r="J222" s="203">
        <v>0.86731270965337304</v>
      </c>
      <c r="K222" s="200">
        <v>955</v>
      </c>
      <c r="L222" s="200">
        <v>855</v>
      </c>
      <c r="M222" s="203">
        <v>0.35594483786805814</v>
      </c>
      <c r="N222" s="204">
        <v>0.41039965620971208</v>
      </c>
      <c r="X222" s="14"/>
      <c r="Y222" s="14"/>
      <c r="Z222" s="14"/>
      <c r="AA222" s="14"/>
    </row>
    <row r="223" spans="1:27" ht="12.75" customHeight="1" thickBot="1" x14ac:dyDescent="0.25">
      <c r="A223" s="792" t="s">
        <v>13</v>
      </c>
      <c r="B223" s="793"/>
      <c r="C223" s="793"/>
      <c r="D223" s="793"/>
      <c r="E223" s="793"/>
      <c r="F223" s="793"/>
      <c r="G223" s="793"/>
      <c r="H223" s="793"/>
      <c r="I223" s="793"/>
      <c r="J223" s="793"/>
      <c r="K223" s="793"/>
      <c r="L223" s="793"/>
      <c r="M223" s="793"/>
      <c r="N223" s="796"/>
      <c r="X223" s="14"/>
      <c r="Y223" s="14"/>
      <c r="Z223" s="14"/>
      <c r="AA223" s="14"/>
    </row>
    <row r="224" spans="1:27" ht="12.75" customHeight="1" x14ac:dyDescent="0.2">
      <c r="A224" s="207" t="s">
        <v>48</v>
      </c>
      <c r="B224" s="171"/>
      <c r="C224" s="171"/>
      <c r="D224" s="172">
        <v>300856</v>
      </c>
      <c r="E224" s="208">
        <v>134261</v>
      </c>
      <c r="F224" s="174">
        <f>D224/E224</f>
        <v>2.2408294292460207</v>
      </c>
      <c r="G224" s="175">
        <v>255963</v>
      </c>
      <c r="H224" s="175">
        <v>123164</v>
      </c>
      <c r="I224" s="176">
        <f t="shared" ref="I224:I230" si="97">G224/D224</f>
        <v>0.85078243412130716</v>
      </c>
      <c r="J224" s="176">
        <f t="shared" ref="J224:J230" si="98">+H224/E224</f>
        <v>0.91734755439032933</v>
      </c>
      <c r="K224" s="175">
        <v>88702</v>
      </c>
      <c r="L224" s="175">
        <v>84057</v>
      </c>
      <c r="M224" s="176">
        <f t="shared" ref="M224:M230" si="99">+K224/E224</f>
        <v>0.66066839960971535</v>
      </c>
      <c r="N224" s="177">
        <f t="shared" ref="N224:N230" si="100">K224/H224</f>
        <v>0.72019421259458938</v>
      </c>
      <c r="X224" s="14"/>
      <c r="Y224" s="14"/>
      <c r="Z224" s="14"/>
      <c r="AA224" s="14"/>
    </row>
    <row r="225" spans="1:27" ht="12.75" customHeight="1" x14ac:dyDescent="0.2">
      <c r="A225" s="781" t="s">
        <v>49</v>
      </c>
      <c r="B225" s="784" t="s">
        <v>50</v>
      </c>
      <c r="C225" s="785"/>
      <c r="D225" s="178">
        <v>241976</v>
      </c>
      <c r="E225" s="209">
        <v>94854</v>
      </c>
      <c r="F225" s="180">
        <f t="shared" ref="F225:F230" si="101">D225/E225</f>
        <v>2.551036329516942</v>
      </c>
      <c r="G225" s="181">
        <v>206654</v>
      </c>
      <c r="H225" s="181">
        <v>88461</v>
      </c>
      <c r="I225" s="182">
        <f t="shared" si="97"/>
        <v>0.85402684563758391</v>
      </c>
      <c r="J225" s="182">
        <f t="shared" si="98"/>
        <v>0.93260168258586884</v>
      </c>
      <c r="K225" s="181">
        <v>67652</v>
      </c>
      <c r="L225" s="181">
        <v>63771</v>
      </c>
      <c r="M225" s="182">
        <f t="shared" si="99"/>
        <v>0.71322242604423636</v>
      </c>
      <c r="N225" s="183">
        <f t="shared" si="100"/>
        <v>0.76476639423022574</v>
      </c>
      <c r="X225" s="14"/>
      <c r="Y225" s="14"/>
      <c r="Z225" s="14"/>
      <c r="AA225" s="14"/>
    </row>
    <row r="226" spans="1:27" ht="12.75" customHeight="1" x14ac:dyDescent="0.2">
      <c r="A226" s="782"/>
      <c r="B226" s="786" t="s">
        <v>49</v>
      </c>
      <c r="C226" s="184" t="s">
        <v>51</v>
      </c>
      <c r="D226" s="185">
        <v>204269</v>
      </c>
      <c r="E226" s="210">
        <v>88451</v>
      </c>
      <c r="F226" s="187">
        <f t="shared" si="101"/>
        <v>2.3094029462640333</v>
      </c>
      <c r="G226" s="188">
        <v>175188</v>
      </c>
      <c r="H226" s="188">
        <v>72752</v>
      </c>
      <c r="I226" s="189">
        <f t="shared" si="97"/>
        <v>0.85763380640234199</v>
      </c>
      <c r="J226" s="189">
        <f t="shared" si="98"/>
        <v>0.82251189924364898</v>
      </c>
      <c r="K226" s="188">
        <v>64183</v>
      </c>
      <c r="L226" s="188">
        <v>58320</v>
      </c>
      <c r="M226" s="189">
        <f t="shared" si="99"/>
        <v>0.72563340154435785</v>
      </c>
      <c r="N226" s="190">
        <f t="shared" si="100"/>
        <v>0.88221629645920385</v>
      </c>
      <c r="X226" s="14"/>
      <c r="Y226" s="14"/>
      <c r="Z226" s="14"/>
      <c r="AA226" s="14"/>
    </row>
    <row r="227" spans="1:27" ht="12.75" customHeight="1" x14ac:dyDescent="0.2">
      <c r="A227" s="782"/>
      <c r="B227" s="795"/>
      <c r="C227" s="191" t="s">
        <v>52</v>
      </c>
      <c r="D227" s="192">
        <v>37707</v>
      </c>
      <c r="E227" s="211">
        <v>20124</v>
      </c>
      <c r="F227" s="194">
        <f t="shared" si="101"/>
        <v>1.8737328562909958</v>
      </c>
      <c r="G227" s="195">
        <v>31466</v>
      </c>
      <c r="H227" s="195">
        <v>15709</v>
      </c>
      <c r="I227" s="196">
        <f t="shared" si="97"/>
        <v>0.83448696528496036</v>
      </c>
      <c r="J227" s="196">
        <f t="shared" si="98"/>
        <v>0.78061021665672825</v>
      </c>
      <c r="K227" s="195">
        <v>7198</v>
      </c>
      <c r="L227" s="195">
        <v>6123</v>
      </c>
      <c r="M227" s="196">
        <f t="shared" si="99"/>
        <v>0.3576823693102763</v>
      </c>
      <c r="N227" s="197">
        <f t="shared" si="100"/>
        <v>0.45820867018906358</v>
      </c>
      <c r="X227" s="14"/>
      <c r="Y227" s="14"/>
      <c r="Z227" s="14"/>
      <c r="AA227" s="14"/>
    </row>
    <row r="228" spans="1:27" ht="12.75" customHeight="1" x14ac:dyDescent="0.2">
      <c r="A228" s="782"/>
      <c r="B228" s="784" t="s">
        <v>53</v>
      </c>
      <c r="C228" s="785"/>
      <c r="D228" s="178">
        <v>58880</v>
      </c>
      <c r="E228" s="209">
        <v>46184</v>
      </c>
      <c r="F228" s="180">
        <f t="shared" si="101"/>
        <v>1.2749003984063745</v>
      </c>
      <c r="G228" s="181">
        <v>49309</v>
      </c>
      <c r="H228" s="181">
        <v>40137</v>
      </c>
      <c r="I228" s="182">
        <f t="shared" si="97"/>
        <v>0.8374490489130435</v>
      </c>
      <c r="J228" s="182">
        <f t="shared" si="98"/>
        <v>0.86906720942317683</v>
      </c>
      <c r="K228" s="181">
        <v>22679</v>
      </c>
      <c r="L228" s="181">
        <v>20962</v>
      </c>
      <c r="M228" s="182">
        <f t="shared" si="99"/>
        <v>0.49105750909405854</v>
      </c>
      <c r="N228" s="183">
        <f t="shared" si="100"/>
        <v>0.56503973889428705</v>
      </c>
      <c r="X228" s="14"/>
      <c r="Y228" s="14"/>
      <c r="Z228" s="14"/>
      <c r="AA228" s="14"/>
    </row>
    <row r="229" spans="1:27" ht="12.75" customHeight="1" x14ac:dyDescent="0.2">
      <c r="A229" s="782"/>
      <c r="B229" s="786" t="s">
        <v>49</v>
      </c>
      <c r="C229" s="184" t="s">
        <v>51</v>
      </c>
      <c r="D229" s="185">
        <v>56983</v>
      </c>
      <c r="E229" s="210">
        <v>45069</v>
      </c>
      <c r="F229" s="187">
        <f t="shared" si="101"/>
        <v>1.2643502185537732</v>
      </c>
      <c r="G229" s="188">
        <v>47832</v>
      </c>
      <c r="H229" s="188">
        <v>38832</v>
      </c>
      <c r="I229" s="189">
        <f t="shared" si="97"/>
        <v>0.83940824456416829</v>
      </c>
      <c r="J229" s="189">
        <f t="shared" si="98"/>
        <v>0.86161219463489314</v>
      </c>
      <c r="K229" s="188">
        <v>22111</v>
      </c>
      <c r="L229" s="188">
        <v>20391</v>
      </c>
      <c r="M229" s="189">
        <f t="shared" si="99"/>
        <v>0.49060329716656681</v>
      </c>
      <c r="N229" s="190">
        <f t="shared" si="100"/>
        <v>0.56940152451586323</v>
      </c>
      <c r="X229" s="14"/>
      <c r="Y229" s="14"/>
      <c r="Z229" s="14"/>
      <c r="AA229" s="14"/>
    </row>
    <row r="230" spans="1:27" ht="12.75" customHeight="1" thickBot="1" x14ac:dyDescent="0.25">
      <c r="A230" s="783"/>
      <c r="B230" s="788"/>
      <c r="C230" s="212" t="s">
        <v>52</v>
      </c>
      <c r="D230" s="213">
        <v>1897</v>
      </c>
      <c r="E230" s="214">
        <v>1699</v>
      </c>
      <c r="F230" s="215">
        <f t="shared" si="101"/>
        <v>1.116539140670983</v>
      </c>
      <c r="G230" s="216">
        <v>1477</v>
      </c>
      <c r="H230" s="216">
        <v>1311</v>
      </c>
      <c r="I230" s="217">
        <f t="shared" si="97"/>
        <v>0.77859778597785978</v>
      </c>
      <c r="J230" s="217">
        <f t="shared" si="98"/>
        <v>0.77163037080635666</v>
      </c>
      <c r="K230" s="216">
        <v>657</v>
      </c>
      <c r="L230" s="216">
        <v>591</v>
      </c>
      <c r="M230" s="217">
        <f t="shared" si="99"/>
        <v>0.3866980576809888</v>
      </c>
      <c r="N230" s="218">
        <f t="shared" si="100"/>
        <v>0.50114416475972545</v>
      </c>
      <c r="X230" s="14"/>
      <c r="Y230" s="14"/>
      <c r="Z230" s="14"/>
      <c r="AA230" s="14"/>
    </row>
    <row r="231" spans="1:27" ht="12.75" customHeight="1" thickTop="1" thickBot="1" x14ac:dyDescent="0.25">
      <c r="A231" s="792" t="s">
        <v>14</v>
      </c>
      <c r="B231" s="793"/>
      <c r="C231" s="793"/>
      <c r="D231" s="793"/>
      <c r="E231" s="793"/>
      <c r="F231" s="793"/>
      <c r="G231" s="793"/>
      <c r="H231" s="793"/>
      <c r="I231" s="793"/>
      <c r="J231" s="793"/>
      <c r="K231" s="793"/>
      <c r="L231" s="793"/>
      <c r="M231" s="793"/>
      <c r="N231" s="796"/>
      <c r="X231" s="14"/>
      <c r="Y231" s="14"/>
      <c r="Z231" s="14"/>
      <c r="AA231" s="14"/>
    </row>
    <row r="232" spans="1:27" ht="12.75" customHeight="1" x14ac:dyDescent="0.2">
      <c r="A232" s="207" t="s">
        <v>48</v>
      </c>
      <c r="B232" s="171"/>
      <c r="C232" s="171"/>
      <c r="D232" s="172">
        <v>306512</v>
      </c>
      <c r="E232" s="208">
        <v>134108</v>
      </c>
      <c r="F232" s="174">
        <f>D232/E232</f>
        <v>2.285560891222</v>
      </c>
      <c r="G232" s="175">
        <v>264761</v>
      </c>
      <c r="H232" s="175">
        <v>124081</v>
      </c>
      <c r="I232" s="176">
        <f t="shared" ref="I232:I238" si="102">G232/D232</f>
        <v>0.86378673591898525</v>
      </c>
      <c r="J232" s="176">
        <f t="shared" ref="J232:J238" si="103">+H232/E232</f>
        <v>0.92523190264562893</v>
      </c>
      <c r="K232" s="175">
        <v>91403</v>
      </c>
      <c r="L232" s="175">
        <v>86115</v>
      </c>
      <c r="M232" s="176">
        <f t="shared" ref="M232:M238" si="104">+K232/E232</f>
        <v>0.68156262117099653</v>
      </c>
      <c r="N232" s="177">
        <f t="shared" ref="N232:N238" si="105">K232/H232</f>
        <v>0.73663977563043492</v>
      </c>
      <c r="AA232" s="14"/>
    </row>
    <row r="233" spans="1:27" ht="12.75" customHeight="1" x14ac:dyDescent="0.2">
      <c r="A233" s="781" t="s">
        <v>49</v>
      </c>
      <c r="B233" s="784" t="s">
        <v>50</v>
      </c>
      <c r="C233" s="785"/>
      <c r="D233" s="178">
        <v>248843</v>
      </c>
      <c r="E233" s="209">
        <v>96277</v>
      </c>
      <c r="F233" s="180">
        <f t="shared" ref="F233:F238" si="106">D233/E233</f>
        <v>2.5846567716069258</v>
      </c>
      <c r="G233" s="181">
        <v>216118</v>
      </c>
      <c r="H233" s="181">
        <v>90474</v>
      </c>
      <c r="I233" s="182">
        <f t="shared" si="102"/>
        <v>0.86849137809783683</v>
      </c>
      <c r="J233" s="182">
        <f t="shared" si="103"/>
        <v>0.93972599894055697</v>
      </c>
      <c r="K233" s="181">
        <v>69537</v>
      </c>
      <c r="L233" s="181">
        <v>64962</v>
      </c>
      <c r="M233" s="182">
        <f t="shared" si="104"/>
        <v>0.72225972973815133</v>
      </c>
      <c r="N233" s="183">
        <f t="shared" si="105"/>
        <v>0.7685854499635254</v>
      </c>
      <c r="AA233" s="14"/>
    </row>
    <row r="234" spans="1:27" ht="12.75" customHeight="1" x14ac:dyDescent="0.2">
      <c r="A234" s="782"/>
      <c r="B234" s="786" t="s">
        <v>49</v>
      </c>
      <c r="C234" s="184" t="s">
        <v>51</v>
      </c>
      <c r="D234" s="185">
        <v>213290</v>
      </c>
      <c r="E234" s="210">
        <v>90740</v>
      </c>
      <c r="F234" s="187">
        <f t="shared" si="106"/>
        <v>2.3505620454044522</v>
      </c>
      <c r="G234" s="188">
        <v>185472</v>
      </c>
      <c r="H234" s="188">
        <v>85252</v>
      </c>
      <c r="I234" s="189">
        <f t="shared" si="102"/>
        <v>0.86957663275352803</v>
      </c>
      <c r="J234" s="189">
        <f t="shared" si="103"/>
        <v>0.9395195062816839</v>
      </c>
      <c r="K234" s="188">
        <v>66510</v>
      </c>
      <c r="L234" s="188">
        <v>60034</v>
      </c>
      <c r="M234" s="189">
        <f t="shared" si="104"/>
        <v>0.73297333039453383</v>
      </c>
      <c r="N234" s="190">
        <f t="shared" si="105"/>
        <v>0.7801576502604044</v>
      </c>
      <c r="AA234" s="14"/>
    </row>
    <row r="235" spans="1:27" ht="12.75" customHeight="1" x14ac:dyDescent="0.2">
      <c r="A235" s="782"/>
      <c r="B235" s="795"/>
      <c r="C235" s="191" t="s">
        <v>52</v>
      </c>
      <c r="D235" s="192">
        <v>35553</v>
      </c>
      <c r="E235" s="211">
        <v>18416</v>
      </c>
      <c r="F235" s="194">
        <f t="shared" si="106"/>
        <v>1.930549522154648</v>
      </c>
      <c r="G235" s="195">
        <v>30646</v>
      </c>
      <c r="H235" s="195">
        <v>16740</v>
      </c>
      <c r="I235" s="196">
        <f t="shared" si="102"/>
        <v>0.86198070486316203</v>
      </c>
      <c r="J235" s="196">
        <f t="shared" si="103"/>
        <v>0.90899218071242394</v>
      </c>
      <c r="K235" s="195">
        <v>6283</v>
      </c>
      <c r="L235" s="195">
        <v>5582</v>
      </c>
      <c r="M235" s="196">
        <f t="shared" si="104"/>
        <v>0.34117072111207647</v>
      </c>
      <c r="N235" s="197">
        <f t="shared" si="105"/>
        <v>0.37532855436081242</v>
      </c>
      <c r="AA235" s="14"/>
    </row>
    <row r="236" spans="1:27" ht="12.75" customHeight="1" x14ac:dyDescent="0.2">
      <c r="A236" s="782"/>
      <c r="B236" s="784" t="s">
        <v>53</v>
      </c>
      <c r="C236" s="785"/>
      <c r="D236" s="178">
        <v>57669</v>
      </c>
      <c r="E236" s="209">
        <v>44496</v>
      </c>
      <c r="F236" s="180">
        <f t="shared" si="106"/>
        <v>1.2960490830636462</v>
      </c>
      <c r="G236" s="181">
        <v>48643</v>
      </c>
      <c r="H236" s="181">
        <v>39018</v>
      </c>
      <c r="I236" s="182">
        <f t="shared" si="102"/>
        <v>0.84348610171842753</v>
      </c>
      <c r="J236" s="182">
        <f t="shared" si="103"/>
        <v>0.87688781014023731</v>
      </c>
      <c r="K236" s="181">
        <v>23699</v>
      </c>
      <c r="L236" s="181">
        <v>21890</v>
      </c>
      <c r="M236" s="182">
        <f t="shared" si="104"/>
        <v>0.53260967277957572</v>
      </c>
      <c r="N236" s="183">
        <f t="shared" si="105"/>
        <v>0.60738633451227642</v>
      </c>
      <c r="AA236" s="14"/>
    </row>
    <row r="237" spans="1:27" ht="12.75" customHeight="1" x14ac:dyDescent="0.2">
      <c r="A237" s="782"/>
      <c r="B237" s="786" t="s">
        <v>49</v>
      </c>
      <c r="C237" s="184" t="s">
        <v>51</v>
      </c>
      <c r="D237" s="185">
        <v>56493</v>
      </c>
      <c r="E237" s="210">
        <v>43855</v>
      </c>
      <c r="F237" s="187">
        <f t="shared" si="106"/>
        <v>1.2881769467563562</v>
      </c>
      <c r="G237" s="188">
        <v>47666</v>
      </c>
      <c r="H237" s="188">
        <v>38445</v>
      </c>
      <c r="I237" s="189">
        <f t="shared" si="102"/>
        <v>0.84375055316587899</v>
      </c>
      <c r="J237" s="189">
        <f t="shared" si="103"/>
        <v>0.8766389237259149</v>
      </c>
      <c r="K237" s="188">
        <v>23273</v>
      </c>
      <c r="L237" s="188">
        <v>21458</v>
      </c>
      <c r="M237" s="189">
        <f t="shared" si="104"/>
        <v>0.53068065214912785</v>
      </c>
      <c r="N237" s="190">
        <f t="shared" si="105"/>
        <v>0.60535830407075042</v>
      </c>
      <c r="P237" s="15" t="s">
        <v>54</v>
      </c>
      <c r="Y237" s="14"/>
    </row>
    <row r="238" spans="1:27" ht="12.75" customHeight="1" thickBot="1" x14ac:dyDescent="0.25">
      <c r="A238" s="783"/>
      <c r="B238" s="788"/>
      <c r="C238" s="212" t="s">
        <v>52</v>
      </c>
      <c r="D238" s="213">
        <v>1176</v>
      </c>
      <c r="E238" s="214">
        <v>1011</v>
      </c>
      <c r="F238" s="215">
        <f t="shared" si="106"/>
        <v>1.1632047477744807</v>
      </c>
      <c r="G238" s="216">
        <v>977</v>
      </c>
      <c r="H238" s="216">
        <v>866</v>
      </c>
      <c r="I238" s="217">
        <f t="shared" si="102"/>
        <v>0.83078231292517002</v>
      </c>
      <c r="J238" s="217">
        <f t="shared" si="103"/>
        <v>0.85657764589515328</v>
      </c>
      <c r="K238" s="216">
        <v>513</v>
      </c>
      <c r="L238" s="216">
        <v>454</v>
      </c>
      <c r="M238" s="217">
        <f t="shared" si="104"/>
        <v>0.50741839762611274</v>
      </c>
      <c r="N238" s="218">
        <f t="shared" si="105"/>
        <v>0.59237875288683606</v>
      </c>
      <c r="Y238" s="14"/>
    </row>
    <row r="239" spans="1:27" ht="12.75" customHeight="1" thickTop="1" thickBot="1" x14ac:dyDescent="0.25">
      <c r="A239" s="792" t="s">
        <v>15</v>
      </c>
      <c r="B239" s="793"/>
      <c r="C239" s="793"/>
      <c r="D239" s="793"/>
      <c r="E239" s="793"/>
      <c r="F239" s="793"/>
      <c r="G239" s="793"/>
      <c r="H239" s="793"/>
      <c r="I239" s="793"/>
      <c r="J239" s="793"/>
      <c r="K239" s="793"/>
      <c r="L239" s="793"/>
      <c r="M239" s="793"/>
      <c r="N239" s="796"/>
      <c r="V239" s="14"/>
      <c r="W239" s="14"/>
      <c r="X239" s="14"/>
      <c r="Y239" s="14"/>
    </row>
    <row r="240" spans="1:27" ht="12.75" customHeight="1" x14ac:dyDescent="0.2">
      <c r="A240" s="207" t="s">
        <v>48</v>
      </c>
      <c r="B240" s="171"/>
      <c r="C240" s="171"/>
      <c r="D240" s="172">
        <v>313230</v>
      </c>
      <c r="E240" s="208">
        <v>138660</v>
      </c>
      <c r="F240" s="174">
        <f>D240/E240</f>
        <v>2.258978797057551</v>
      </c>
      <c r="G240" s="175">
        <v>272661</v>
      </c>
      <c r="H240" s="175">
        <v>128453</v>
      </c>
      <c r="I240" s="176">
        <f t="shared" ref="I240:I246" si="107">G240/D240</f>
        <v>0.87048175462120492</v>
      </c>
      <c r="J240" s="176">
        <f t="shared" ref="J240:J246" si="108">+H240/E240</f>
        <v>0.92638828789845662</v>
      </c>
      <c r="K240" s="175">
        <v>92933</v>
      </c>
      <c r="L240" s="175">
        <v>87711</v>
      </c>
      <c r="M240" s="176">
        <f t="shared" ref="M240:M246" si="109">+K240/E240</f>
        <v>0.67022212606375309</v>
      </c>
      <c r="N240" s="177">
        <f t="shared" ref="N240:N246" si="110">K240/H240</f>
        <v>0.72347862642367244</v>
      </c>
      <c r="V240" s="14"/>
      <c r="W240" s="14"/>
      <c r="X240" s="14"/>
      <c r="Y240" s="14"/>
    </row>
    <row r="241" spans="1:25" ht="12.75" customHeight="1" x14ac:dyDescent="0.2">
      <c r="A241" s="781" t="s">
        <v>49</v>
      </c>
      <c r="B241" s="784" t="s">
        <v>50</v>
      </c>
      <c r="C241" s="785"/>
      <c r="D241" s="178">
        <v>257315</v>
      </c>
      <c r="E241" s="209">
        <v>101334</v>
      </c>
      <c r="F241" s="180">
        <f t="shared" ref="F241:F246" si="111">D241/E241</f>
        <v>2.5392760573943591</v>
      </c>
      <c r="G241" s="181">
        <v>225300</v>
      </c>
      <c r="H241" s="181">
        <v>95233</v>
      </c>
      <c r="I241" s="182">
        <f t="shared" si="107"/>
        <v>0.87558051415580129</v>
      </c>
      <c r="J241" s="182">
        <f t="shared" si="108"/>
        <v>0.9397931592555312</v>
      </c>
      <c r="K241" s="181">
        <v>71515</v>
      </c>
      <c r="L241" s="181">
        <v>67265</v>
      </c>
      <c r="M241" s="182">
        <f t="shared" si="109"/>
        <v>0.70573548858231194</v>
      </c>
      <c r="N241" s="183">
        <f t="shared" si="110"/>
        <v>0.75094767570065002</v>
      </c>
      <c r="V241" s="14"/>
      <c r="W241" s="14"/>
      <c r="X241" s="14"/>
      <c r="Y241" s="14"/>
    </row>
    <row r="242" spans="1:25" ht="12.75" customHeight="1" x14ac:dyDescent="0.2">
      <c r="A242" s="782"/>
      <c r="B242" s="786" t="s">
        <v>49</v>
      </c>
      <c r="C242" s="184" t="s">
        <v>51</v>
      </c>
      <c r="D242" s="185">
        <v>222158</v>
      </c>
      <c r="E242" s="210">
        <v>96086</v>
      </c>
      <c r="F242" s="187">
        <f t="shared" si="111"/>
        <v>2.3120745998376453</v>
      </c>
      <c r="G242" s="188">
        <v>194651</v>
      </c>
      <c r="H242" s="188">
        <v>90392</v>
      </c>
      <c r="I242" s="189">
        <f t="shared" si="107"/>
        <v>0.87618271680515669</v>
      </c>
      <c r="J242" s="189">
        <f t="shared" si="108"/>
        <v>0.94074058655787529</v>
      </c>
      <c r="K242" s="188">
        <v>68534</v>
      </c>
      <c r="L242" s="188">
        <v>62371</v>
      </c>
      <c r="M242" s="189">
        <f t="shared" si="109"/>
        <v>0.71325687405032989</v>
      </c>
      <c r="N242" s="190">
        <f t="shared" si="110"/>
        <v>0.75818656518275951</v>
      </c>
      <c r="V242" s="14"/>
      <c r="W242" s="14"/>
      <c r="X242" s="14"/>
      <c r="Y242" s="14"/>
    </row>
    <row r="243" spans="1:25" ht="12.75" customHeight="1" x14ac:dyDescent="0.2">
      <c r="A243" s="782"/>
      <c r="B243" s="795"/>
      <c r="C243" s="191" t="s">
        <v>52</v>
      </c>
      <c r="D243" s="192">
        <v>35157</v>
      </c>
      <c r="E243" s="211">
        <v>17862</v>
      </c>
      <c r="F243" s="194">
        <f t="shared" si="111"/>
        <v>1.9682566341954988</v>
      </c>
      <c r="G243" s="195">
        <v>30649</v>
      </c>
      <c r="H243" s="195">
        <v>16189</v>
      </c>
      <c r="I243" s="196">
        <f t="shared" si="107"/>
        <v>0.87177517990727305</v>
      </c>
      <c r="J243" s="196">
        <f t="shared" si="108"/>
        <v>0.90633747620647187</v>
      </c>
      <c r="K243" s="195">
        <v>6109</v>
      </c>
      <c r="L243" s="195">
        <v>5461</v>
      </c>
      <c r="M243" s="196">
        <f t="shared" si="109"/>
        <v>0.34201097301533984</v>
      </c>
      <c r="N243" s="197">
        <f t="shared" si="110"/>
        <v>0.37735499413181789</v>
      </c>
      <c r="V243" s="14"/>
      <c r="W243" s="14"/>
      <c r="X243" s="14"/>
      <c r="Y243" s="14"/>
    </row>
    <row r="244" spans="1:25" ht="12.75" customHeight="1" x14ac:dyDescent="0.2">
      <c r="A244" s="782"/>
      <c r="B244" s="784" t="s">
        <v>53</v>
      </c>
      <c r="C244" s="785"/>
      <c r="D244" s="178">
        <v>55915</v>
      </c>
      <c r="E244" s="209">
        <v>44289</v>
      </c>
      <c r="F244" s="180">
        <f t="shared" si="111"/>
        <v>1.2625031046083677</v>
      </c>
      <c r="G244" s="181">
        <v>47361</v>
      </c>
      <c r="H244" s="181">
        <v>38818</v>
      </c>
      <c r="I244" s="182">
        <f t="shared" si="107"/>
        <v>0.84701779486720918</v>
      </c>
      <c r="J244" s="182">
        <f t="shared" si="108"/>
        <v>0.87647045541782387</v>
      </c>
      <c r="K244" s="181">
        <v>23293</v>
      </c>
      <c r="L244" s="181">
        <v>21135</v>
      </c>
      <c r="M244" s="182">
        <f t="shared" si="109"/>
        <v>0.52593194698457857</v>
      </c>
      <c r="N244" s="183">
        <f t="shared" si="110"/>
        <v>0.60005667473852331</v>
      </c>
      <c r="V244" s="14"/>
      <c r="W244" s="14"/>
      <c r="X244" s="14"/>
      <c r="Y244" s="14"/>
    </row>
    <row r="245" spans="1:25" ht="12.75" customHeight="1" x14ac:dyDescent="0.2">
      <c r="A245" s="782"/>
      <c r="B245" s="786" t="s">
        <v>49</v>
      </c>
      <c r="C245" s="184" t="s">
        <v>51</v>
      </c>
      <c r="D245" s="185">
        <v>54345</v>
      </c>
      <c r="E245" s="210">
        <v>43404</v>
      </c>
      <c r="F245" s="187">
        <f t="shared" si="111"/>
        <v>1.2520735416090683</v>
      </c>
      <c r="G245" s="188">
        <v>46180</v>
      </c>
      <c r="H245" s="188">
        <v>38086</v>
      </c>
      <c r="I245" s="189">
        <f t="shared" si="107"/>
        <v>0.84975618732174074</v>
      </c>
      <c r="J245" s="189">
        <f t="shared" si="108"/>
        <v>0.87747673025527606</v>
      </c>
      <c r="K245" s="188">
        <v>22806</v>
      </c>
      <c r="L245" s="188">
        <v>20676</v>
      </c>
      <c r="M245" s="189">
        <f t="shared" si="109"/>
        <v>0.5254354437379043</v>
      </c>
      <c r="N245" s="190">
        <f t="shared" si="110"/>
        <v>0.59880270965709181</v>
      </c>
      <c r="V245" s="14"/>
      <c r="W245" s="14"/>
      <c r="X245" s="14"/>
      <c r="Y245" s="14"/>
    </row>
    <row r="246" spans="1:25" ht="12.75" customHeight="1" thickBot="1" x14ac:dyDescent="0.25">
      <c r="A246" s="783"/>
      <c r="B246" s="788"/>
      <c r="C246" s="212" t="s">
        <v>52</v>
      </c>
      <c r="D246" s="213">
        <v>1570</v>
      </c>
      <c r="E246" s="214">
        <v>1437</v>
      </c>
      <c r="F246" s="215">
        <f t="shared" si="111"/>
        <v>1.092553931802366</v>
      </c>
      <c r="G246" s="216">
        <v>1181</v>
      </c>
      <c r="H246" s="216">
        <v>1095</v>
      </c>
      <c r="I246" s="217">
        <f t="shared" si="107"/>
        <v>0.75222929936305738</v>
      </c>
      <c r="J246" s="217">
        <f t="shared" si="108"/>
        <v>0.76200417536534448</v>
      </c>
      <c r="K246" s="216">
        <v>562</v>
      </c>
      <c r="L246" s="216">
        <v>484</v>
      </c>
      <c r="M246" s="217">
        <f t="shared" si="109"/>
        <v>0.39109255393180237</v>
      </c>
      <c r="N246" s="218">
        <f t="shared" si="110"/>
        <v>0.51324200913242013</v>
      </c>
      <c r="V246" s="14"/>
      <c r="W246" s="14"/>
      <c r="X246" s="14"/>
      <c r="Y246" s="14"/>
    </row>
    <row r="247" spans="1:25" ht="12.75" customHeight="1" thickTop="1" thickBot="1" x14ac:dyDescent="0.25">
      <c r="A247" s="792" t="s">
        <v>16</v>
      </c>
      <c r="B247" s="793"/>
      <c r="C247" s="793"/>
      <c r="D247" s="793"/>
      <c r="E247" s="793"/>
      <c r="F247" s="793"/>
      <c r="G247" s="793"/>
      <c r="H247" s="793"/>
      <c r="I247" s="793"/>
      <c r="J247" s="793"/>
      <c r="K247" s="793"/>
      <c r="L247" s="793"/>
      <c r="M247" s="793"/>
      <c r="N247" s="796"/>
      <c r="V247" s="14"/>
      <c r="W247" s="14"/>
      <c r="X247" s="14"/>
      <c r="Y247" s="14"/>
    </row>
    <row r="248" spans="1:25" ht="12.75" customHeight="1" x14ac:dyDescent="0.2">
      <c r="A248" s="207" t="s">
        <v>48</v>
      </c>
      <c r="B248" s="171"/>
      <c r="C248" s="171"/>
      <c r="D248" s="172">
        <v>314176</v>
      </c>
      <c r="E248" s="208">
        <v>139307</v>
      </c>
      <c r="F248" s="174">
        <f>D248/E248</f>
        <v>2.255277911375595</v>
      </c>
      <c r="G248" s="175">
        <v>274901</v>
      </c>
      <c r="H248" s="175">
        <v>129451</v>
      </c>
      <c r="I248" s="176">
        <f t="shared" ref="I248:I254" si="112">G248/D248</f>
        <v>0.87499045121205943</v>
      </c>
      <c r="J248" s="176">
        <f t="shared" ref="J248:J254" si="113">+H248/E248</f>
        <v>0.92924978644289236</v>
      </c>
      <c r="K248" s="175">
        <v>92293</v>
      </c>
      <c r="L248" s="175">
        <v>86851</v>
      </c>
      <c r="M248" s="176">
        <f t="shared" ref="M248:M254" si="114">+K248/E248</f>
        <v>0.66251516434924307</v>
      </c>
      <c r="N248" s="177">
        <f t="shared" ref="N248:N254" si="115">K248/H248</f>
        <v>0.71295702621068979</v>
      </c>
      <c r="V248" s="14"/>
      <c r="W248" s="14"/>
      <c r="X248" s="14"/>
      <c r="Y248" s="14"/>
    </row>
    <row r="249" spans="1:25" ht="12.75" customHeight="1" x14ac:dyDescent="0.2">
      <c r="A249" s="781" t="s">
        <v>49</v>
      </c>
      <c r="B249" s="784" t="s">
        <v>50</v>
      </c>
      <c r="C249" s="785"/>
      <c r="D249" s="178">
        <v>255012</v>
      </c>
      <c r="E249" s="209">
        <v>100119</v>
      </c>
      <c r="F249" s="180">
        <f t="shared" ref="F249:F254" si="116">D249/E249</f>
        <v>2.5470889641326822</v>
      </c>
      <c r="G249" s="181">
        <v>224058</v>
      </c>
      <c r="H249" s="181">
        <v>94208</v>
      </c>
      <c r="I249" s="182">
        <f t="shared" si="112"/>
        <v>0.87861747682461999</v>
      </c>
      <c r="J249" s="182">
        <f t="shared" si="113"/>
        <v>0.94096025729382038</v>
      </c>
      <c r="K249" s="181">
        <v>70650</v>
      </c>
      <c r="L249" s="181">
        <v>66093</v>
      </c>
      <c r="M249" s="182">
        <f t="shared" si="114"/>
        <v>0.70566026428550022</v>
      </c>
      <c r="N249" s="183">
        <f t="shared" si="115"/>
        <v>0.74993631114130432</v>
      </c>
      <c r="V249" s="14"/>
      <c r="W249" s="14"/>
      <c r="X249" s="14"/>
      <c r="Y249" s="14"/>
    </row>
    <row r="250" spans="1:25" ht="12.75" customHeight="1" x14ac:dyDescent="0.2">
      <c r="A250" s="782"/>
      <c r="B250" s="786" t="s">
        <v>49</v>
      </c>
      <c r="C250" s="184" t="s">
        <v>51</v>
      </c>
      <c r="D250" s="185">
        <v>220215</v>
      </c>
      <c r="E250" s="210">
        <v>94976</v>
      </c>
      <c r="F250" s="187">
        <f t="shared" si="116"/>
        <v>2.3186383928571428</v>
      </c>
      <c r="G250" s="188">
        <v>193926</v>
      </c>
      <c r="H250" s="188">
        <v>89471</v>
      </c>
      <c r="I250" s="189">
        <f t="shared" si="112"/>
        <v>0.88062121108916291</v>
      </c>
      <c r="J250" s="189">
        <f t="shared" si="113"/>
        <v>0.9420379885444744</v>
      </c>
      <c r="K250" s="188">
        <v>67251</v>
      </c>
      <c r="L250" s="188">
        <v>61214</v>
      </c>
      <c r="M250" s="189">
        <f t="shared" si="114"/>
        <v>0.70808414757412397</v>
      </c>
      <c r="N250" s="190">
        <f t="shared" si="115"/>
        <v>0.75165137307060392</v>
      </c>
      <c r="V250" s="14"/>
      <c r="W250" s="14"/>
      <c r="X250" s="14"/>
      <c r="Y250" s="14"/>
    </row>
    <row r="251" spans="1:25" ht="12.75" customHeight="1" x14ac:dyDescent="0.2">
      <c r="A251" s="782"/>
      <c r="B251" s="795"/>
      <c r="C251" s="191" t="s">
        <v>52</v>
      </c>
      <c r="D251" s="192">
        <v>34797</v>
      </c>
      <c r="E251" s="211">
        <v>17592</v>
      </c>
      <c r="F251" s="194">
        <f t="shared" si="116"/>
        <v>1.9780013642564802</v>
      </c>
      <c r="G251" s="195">
        <v>30132</v>
      </c>
      <c r="H251" s="195">
        <v>15728</v>
      </c>
      <c r="I251" s="196">
        <f t="shared" si="112"/>
        <v>0.8659367186826451</v>
      </c>
      <c r="J251" s="196">
        <f t="shared" si="113"/>
        <v>0.89404274670304684</v>
      </c>
      <c r="K251" s="195">
        <v>6037</v>
      </c>
      <c r="L251" s="195">
        <v>5478</v>
      </c>
      <c r="M251" s="196">
        <f t="shared" si="114"/>
        <v>0.34316734879490679</v>
      </c>
      <c r="N251" s="197">
        <f t="shared" si="115"/>
        <v>0.38383774160732453</v>
      </c>
      <c r="V251" s="14"/>
      <c r="W251" s="14"/>
      <c r="X251" s="14"/>
      <c r="Y251" s="14"/>
    </row>
    <row r="252" spans="1:25" ht="12.75" customHeight="1" x14ac:dyDescent="0.2">
      <c r="A252" s="782"/>
      <c r="B252" s="784" t="s">
        <v>53</v>
      </c>
      <c r="C252" s="785"/>
      <c r="D252" s="178">
        <v>59164</v>
      </c>
      <c r="E252" s="209">
        <v>46304</v>
      </c>
      <c r="F252" s="180">
        <f t="shared" si="116"/>
        <v>1.2777297857636489</v>
      </c>
      <c r="G252" s="181">
        <v>50843</v>
      </c>
      <c r="H252" s="181">
        <v>41150</v>
      </c>
      <c r="I252" s="182">
        <f t="shared" si="112"/>
        <v>0.85935704144412139</v>
      </c>
      <c r="J252" s="182">
        <f t="shared" si="113"/>
        <v>0.88869212163096056</v>
      </c>
      <c r="K252" s="181">
        <v>23530</v>
      </c>
      <c r="L252" s="181">
        <v>21490</v>
      </c>
      <c r="M252" s="182">
        <f t="shared" si="114"/>
        <v>0.50816344160331717</v>
      </c>
      <c r="N252" s="183">
        <f t="shared" si="115"/>
        <v>0.5718104495747266</v>
      </c>
      <c r="V252" s="14"/>
      <c r="W252" s="14"/>
      <c r="X252" s="14"/>
      <c r="Y252" s="14"/>
    </row>
    <row r="253" spans="1:25" ht="12.75" customHeight="1" x14ac:dyDescent="0.2">
      <c r="A253" s="782"/>
      <c r="B253" s="786" t="s">
        <v>49</v>
      </c>
      <c r="C253" s="184" t="s">
        <v>51</v>
      </c>
      <c r="D253" s="185">
        <v>57924</v>
      </c>
      <c r="E253" s="210">
        <v>45650</v>
      </c>
      <c r="F253" s="187">
        <f t="shared" si="116"/>
        <v>1.2688718510405257</v>
      </c>
      <c r="G253" s="188">
        <v>49774</v>
      </c>
      <c r="H253" s="188">
        <v>40554</v>
      </c>
      <c r="I253" s="189">
        <f t="shared" si="112"/>
        <v>0.85929839099509697</v>
      </c>
      <c r="J253" s="189">
        <f t="shared" si="113"/>
        <v>0.888368017524644</v>
      </c>
      <c r="K253" s="188">
        <v>23068</v>
      </c>
      <c r="L253" s="188">
        <v>21053</v>
      </c>
      <c r="M253" s="189">
        <f t="shared" si="114"/>
        <v>0.50532311062431545</v>
      </c>
      <c r="N253" s="190">
        <f t="shared" si="115"/>
        <v>0.56882181782314933</v>
      </c>
      <c r="V253" s="14"/>
      <c r="W253" s="14"/>
      <c r="X253" s="14"/>
      <c r="Y253" s="14"/>
    </row>
    <row r="254" spans="1:25" ht="12.75" customHeight="1" thickBot="1" x14ac:dyDescent="0.25">
      <c r="A254" s="783"/>
      <c r="B254" s="788"/>
      <c r="C254" s="212" t="s">
        <v>52</v>
      </c>
      <c r="D254" s="213">
        <v>1240</v>
      </c>
      <c r="E254" s="214">
        <v>1067</v>
      </c>
      <c r="F254" s="215">
        <f t="shared" si="116"/>
        <v>1.162136832239925</v>
      </c>
      <c r="G254" s="216">
        <v>1069</v>
      </c>
      <c r="H254" s="216">
        <v>950</v>
      </c>
      <c r="I254" s="217">
        <f t="shared" si="112"/>
        <v>0.86209677419354835</v>
      </c>
      <c r="J254" s="217">
        <f t="shared" si="113"/>
        <v>0.89034676663542645</v>
      </c>
      <c r="K254" s="216">
        <v>546</v>
      </c>
      <c r="L254" s="216">
        <v>455</v>
      </c>
      <c r="M254" s="217">
        <f t="shared" si="114"/>
        <v>0.51171508903467666</v>
      </c>
      <c r="N254" s="218">
        <f t="shared" si="115"/>
        <v>0.57473684210526321</v>
      </c>
      <c r="V254" s="14"/>
      <c r="W254" s="14"/>
      <c r="X254" s="14"/>
      <c r="Y254" s="14"/>
    </row>
    <row r="255" spans="1:25" ht="12.75" customHeight="1" thickTop="1" thickBot="1" x14ac:dyDescent="0.25">
      <c r="A255" s="792" t="s">
        <v>17</v>
      </c>
      <c r="B255" s="793"/>
      <c r="C255" s="793"/>
      <c r="D255" s="793"/>
      <c r="E255" s="793"/>
      <c r="F255" s="793"/>
      <c r="G255" s="793"/>
      <c r="H255" s="793"/>
      <c r="I255" s="793"/>
      <c r="J255" s="793"/>
      <c r="K255" s="793"/>
      <c r="L255" s="793"/>
      <c r="M255" s="793"/>
      <c r="N255" s="796"/>
      <c r="V255" s="14"/>
      <c r="W255" s="14"/>
      <c r="X255" s="14"/>
      <c r="Y255" s="14"/>
    </row>
    <row r="256" spans="1:25" ht="12.75" customHeight="1" x14ac:dyDescent="0.2">
      <c r="A256" s="207" t="s">
        <v>48</v>
      </c>
      <c r="B256" s="171"/>
      <c r="C256" s="171"/>
      <c r="D256" s="172">
        <v>295170</v>
      </c>
      <c r="E256" s="208">
        <v>131825</v>
      </c>
      <c r="F256" s="174">
        <f>D256/E256</f>
        <v>2.2391048738858337</v>
      </c>
      <c r="G256" s="175">
        <v>256940</v>
      </c>
      <c r="H256" s="175">
        <v>122092</v>
      </c>
      <c r="I256" s="176">
        <f t="shared" ref="I256:I262" si="117">G256/D256</f>
        <v>0.87048141748822716</v>
      </c>
      <c r="J256" s="176">
        <f>+H256/E256</f>
        <v>0.92616726721031672</v>
      </c>
      <c r="K256" s="175">
        <v>88014</v>
      </c>
      <c r="L256" s="175">
        <v>82509</v>
      </c>
      <c r="M256" s="176">
        <f t="shared" ref="M256:M262" si="118">+K256/E256</f>
        <v>0.6676578797648397</v>
      </c>
      <c r="N256" s="177">
        <f>K256/H256</f>
        <v>0.72088261311142421</v>
      </c>
      <c r="V256" s="14"/>
      <c r="W256" s="14"/>
      <c r="X256" s="14"/>
      <c r="Y256" s="14"/>
    </row>
    <row r="257" spans="1:25" ht="12.75" customHeight="1" x14ac:dyDescent="0.2">
      <c r="A257" s="781" t="s">
        <v>49</v>
      </c>
      <c r="B257" s="784" t="s">
        <v>50</v>
      </c>
      <c r="C257" s="785"/>
      <c r="D257" s="178">
        <v>243632</v>
      </c>
      <c r="E257" s="209">
        <v>97725</v>
      </c>
      <c r="F257" s="180">
        <f t="shared" ref="F257:F262" si="119">D257/E257</f>
        <v>2.4930365822460989</v>
      </c>
      <c r="G257" s="181">
        <v>212938</v>
      </c>
      <c r="H257" s="181">
        <v>91545</v>
      </c>
      <c r="I257" s="182">
        <f t="shared" si="117"/>
        <v>0.8740149077296907</v>
      </c>
      <c r="J257" s="182">
        <f t="shared" ref="J257:J262" si="120">+H257/E257</f>
        <v>0.93676132003069834</v>
      </c>
      <c r="K257" s="181">
        <v>68380</v>
      </c>
      <c r="L257" s="181">
        <v>63827</v>
      </c>
      <c r="M257" s="182">
        <f t="shared" si="118"/>
        <v>0.69971859810693271</v>
      </c>
      <c r="N257" s="183">
        <f t="shared" ref="N257:N262" si="121">K257/H257</f>
        <v>0.7469550494292424</v>
      </c>
      <c r="V257" s="14"/>
      <c r="W257" s="14"/>
      <c r="X257" s="14"/>
      <c r="Y257" s="14"/>
    </row>
    <row r="258" spans="1:25" ht="12.75" customHeight="1" x14ac:dyDescent="0.2">
      <c r="A258" s="782"/>
      <c r="B258" s="786" t="s">
        <v>49</v>
      </c>
      <c r="C258" s="184" t="s">
        <v>51</v>
      </c>
      <c r="D258" s="185">
        <v>211273</v>
      </c>
      <c r="E258" s="210">
        <v>92748</v>
      </c>
      <c r="F258" s="187">
        <f t="shared" si="119"/>
        <v>2.2779251304610342</v>
      </c>
      <c r="G258" s="188">
        <v>185097</v>
      </c>
      <c r="H258" s="188">
        <v>86918</v>
      </c>
      <c r="I258" s="189">
        <f t="shared" si="117"/>
        <v>0.87610343015908332</v>
      </c>
      <c r="J258" s="189">
        <f t="shared" si="120"/>
        <v>0.93714150170354082</v>
      </c>
      <c r="K258" s="188">
        <v>65684</v>
      </c>
      <c r="L258" s="188">
        <v>59688</v>
      </c>
      <c r="M258" s="189">
        <f t="shared" si="118"/>
        <v>0.70819855953767197</v>
      </c>
      <c r="N258" s="190">
        <f t="shared" si="121"/>
        <v>0.75570077544352143</v>
      </c>
      <c r="V258" s="14"/>
      <c r="W258" s="14"/>
      <c r="X258" s="14"/>
      <c r="Y258" s="14"/>
    </row>
    <row r="259" spans="1:25" ht="12.75" customHeight="1" x14ac:dyDescent="0.2">
      <c r="A259" s="782"/>
      <c r="B259" s="795"/>
      <c r="C259" s="191" t="s">
        <v>52</v>
      </c>
      <c r="D259" s="192">
        <v>32359</v>
      </c>
      <c r="E259" s="211">
        <v>16549</v>
      </c>
      <c r="F259" s="194">
        <f t="shared" si="119"/>
        <v>1.9553447338207746</v>
      </c>
      <c r="G259" s="195">
        <v>27841</v>
      </c>
      <c r="H259" s="195">
        <v>14888</v>
      </c>
      <c r="I259" s="196">
        <f t="shared" si="117"/>
        <v>0.86037887450168427</v>
      </c>
      <c r="J259" s="196">
        <f t="shared" si="120"/>
        <v>0.89963139766753275</v>
      </c>
      <c r="K259" s="195">
        <v>4993</v>
      </c>
      <c r="L259" s="195">
        <v>4532</v>
      </c>
      <c r="M259" s="196">
        <f t="shared" si="118"/>
        <v>0.30171007311620035</v>
      </c>
      <c r="N259" s="197">
        <f t="shared" si="121"/>
        <v>0.33537076840408381</v>
      </c>
      <c r="V259" s="14"/>
      <c r="W259" s="14"/>
      <c r="X259" s="14"/>
      <c r="Y259" s="14"/>
    </row>
    <row r="260" spans="1:25" ht="12.75" customHeight="1" x14ac:dyDescent="0.2">
      <c r="A260" s="782"/>
      <c r="B260" s="784" t="s">
        <v>53</v>
      </c>
      <c r="C260" s="785"/>
      <c r="D260" s="178">
        <v>51538</v>
      </c>
      <c r="E260" s="209">
        <v>40455</v>
      </c>
      <c r="F260" s="180">
        <f t="shared" si="119"/>
        <v>1.2739587195649487</v>
      </c>
      <c r="G260" s="181">
        <v>44002</v>
      </c>
      <c r="H260" s="181">
        <v>35706</v>
      </c>
      <c r="I260" s="182">
        <f t="shared" si="117"/>
        <v>0.85377779502503004</v>
      </c>
      <c r="J260" s="182">
        <f t="shared" si="120"/>
        <v>0.88261030774935112</v>
      </c>
      <c r="K260" s="181">
        <v>21208</v>
      </c>
      <c r="L260" s="181">
        <v>19157</v>
      </c>
      <c r="M260" s="182">
        <f t="shared" si="118"/>
        <v>0.52423680632801883</v>
      </c>
      <c r="N260" s="183">
        <f t="shared" si="121"/>
        <v>0.59396179913739988</v>
      </c>
      <c r="V260" s="14"/>
      <c r="W260" s="14"/>
      <c r="X260" s="14"/>
      <c r="Y260" s="14"/>
    </row>
    <row r="261" spans="1:25" ht="12.75" customHeight="1" x14ac:dyDescent="0.2">
      <c r="A261" s="782"/>
      <c r="B261" s="786" t="s">
        <v>49</v>
      </c>
      <c r="C261" s="184" t="s">
        <v>51</v>
      </c>
      <c r="D261" s="185">
        <v>49723</v>
      </c>
      <c r="E261" s="210">
        <v>39525</v>
      </c>
      <c r="F261" s="187">
        <f t="shared" si="119"/>
        <v>1.2580139152435168</v>
      </c>
      <c r="G261" s="188">
        <v>42625</v>
      </c>
      <c r="H261" s="188">
        <v>34914</v>
      </c>
      <c r="I261" s="189">
        <f t="shared" si="117"/>
        <v>0.85724916034832976</v>
      </c>
      <c r="J261" s="189">
        <f t="shared" si="120"/>
        <v>0.88333965844402274</v>
      </c>
      <c r="K261" s="188">
        <v>20467</v>
      </c>
      <c r="L261" s="188">
        <v>18484</v>
      </c>
      <c r="M261" s="189">
        <f t="shared" si="118"/>
        <v>0.51782416192283365</v>
      </c>
      <c r="N261" s="190">
        <f t="shared" si="121"/>
        <v>0.58621183479406547</v>
      </c>
      <c r="V261" s="14"/>
      <c r="W261" s="14"/>
      <c r="X261" s="14"/>
      <c r="Y261" s="14"/>
    </row>
    <row r="262" spans="1:25" ht="12.75" customHeight="1" thickBot="1" x14ac:dyDescent="0.25">
      <c r="A262" s="783"/>
      <c r="B262" s="788"/>
      <c r="C262" s="212" t="s">
        <v>52</v>
      </c>
      <c r="D262" s="213">
        <v>1815</v>
      </c>
      <c r="E262" s="214">
        <v>1677</v>
      </c>
      <c r="F262" s="215">
        <f t="shared" si="119"/>
        <v>1.0822898032200359</v>
      </c>
      <c r="G262" s="216">
        <v>1377</v>
      </c>
      <c r="H262" s="216">
        <v>1274</v>
      </c>
      <c r="I262" s="217">
        <f t="shared" si="117"/>
        <v>0.75867768595041318</v>
      </c>
      <c r="J262" s="217">
        <f t="shared" si="120"/>
        <v>0.75968992248062017</v>
      </c>
      <c r="K262" s="216">
        <v>810</v>
      </c>
      <c r="L262" s="216">
        <v>691</v>
      </c>
      <c r="M262" s="217">
        <f t="shared" si="118"/>
        <v>0.48300536672629696</v>
      </c>
      <c r="N262" s="218">
        <f t="shared" si="121"/>
        <v>0.63579277864992145</v>
      </c>
      <c r="V262" s="14"/>
      <c r="W262" s="14"/>
      <c r="X262" s="14"/>
      <c r="Y262" s="14"/>
    </row>
    <row r="263" spans="1:25" ht="12.75" customHeight="1" thickTop="1" thickBot="1" x14ac:dyDescent="0.25">
      <c r="A263" s="792" t="s">
        <v>35</v>
      </c>
      <c r="B263" s="793"/>
      <c r="C263" s="793"/>
      <c r="D263" s="793"/>
      <c r="E263" s="793"/>
      <c r="F263" s="793"/>
      <c r="G263" s="793"/>
      <c r="H263" s="793"/>
      <c r="I263" s="793"/>
      <c r="J263" s="793"/>
      <c r="K263" s="793"/>
      <c r="L263" s="793"/>
      <c r="M263" s="793"/>
      <c r="N263" s="796"/>
      <c r="V263" s="14"/>
      <c r="W263" s="14"/>
      <c r="X263" s="14"/>
      <c r="Y263" s="14"/>
    </row>
    <row r="264" spans="1:25" ht="12.75" customHeight="1" x14ac:dyDescent="0.2">
      <c r="A264" s="207" t="s">
        <v>48</v>
      </c>
      <c r="B264" s="171"/>
      <c r="C264" s="171"/>
      <c r="D264" s="172">
        <v>277561</v>
      </c>
      <c r="E264" s="208">
        <v>125798</v>
      </c>
      <c r="F264" s="174">
        <f>D264/E264</f>
        <v>2.2064023275409785</v>
      </c>
      <c r="G264" s="175">
        <v>239564</v>
      </c>
      <c r="H264" s="175">
        <v>108747</v>
      </c>
      <c r="I264" s="176">
        <f t="shared" ref="I264:I270" si="122">G264/D264</f>
        <v>0.86310396633532804</v>
      </c>
      <c r="J264" s="176">
        <f>+H264/E264</f>
        <v>0.86445730456764014</v>
      </c>
      <c r="K264" s="175">
        <v>84467</v>
      </c>
      <c r="L264" s="175">
        <v>79253</v>
      </c>
      <c r="M264" s="176">
        <f t="shared" ref="M264:M270" si="123">+K264/E264</f>
        <v>0.67144946660519245</v>
      </c>
      <c r="N264" s="177">
        <f>K264/H264</f>
        <v>0.77672947299695627</v>
      </c>
      <c r="V264" s="14"/>
      <c r="W264" s="14"/>
      <c r="X264" s="14"/>
      <c r="Y264" s="14"/>
    </row>
    <row r="265" spans="1:25" ht="12.75" customHeight="1" x14ac:dyDescent="0.2">
      <c r="A265" s="781" t="s">
        <v>49</v>
      </c>
      <c r="B265" s="784" t="s">
        <v>50</v>
      </c>
      <c r="C265" s="785"/>
      <c r="D265" s="178">
        <v>230405</v>
      </c>
      <c r="E265" s="209">
        <v>94356</v>
      </c>
      <c r="F265" s="180">
        <f t="shared" ref="F265:F270" si="124">D265/E265</f>
        <v>2.4418690915257111</v>
      </c>
      <c r="G265" s="181">
        <v>199977</v>
      </c>
      <c r="H265" s="181">
        <v>82182</v>
      </c>
      <c r="I265" s="182">
        <f t="shared" si="122"/>
        <v>0.86793689373060479</v>
      </c>
      <c r="J265" s="182">
        <f t="shared" ref="J265:J270" si="125">+H265/E265</f>
        <v>0.87097799821950905</v>
      </c>
      <c r="K265" s="181">
        <v>66323</v>
      </c>
      <c r="L265" s="181">
        <v>62006</v>
      </c>
      <c r="M265" s="182">
        <f t="shared" si="123"/>
        <v>0.70290177625164274</v>
      </c>
      <c r="N265" s="183">
        <f t="shared" ref="N265:N270" si="126">K265/H265</f>
        <v>0.80702586941179333</v>
      </c>
      <c r="V265" s="14"/>
      <c r="W265" s="14"/>
      <c r="X265" s="14"/>
      <c r="Y265" s="14"/>
    </row>
    <row r="266" spans="1:25" ht="12.75" customHeight="1" x14ac:dyDescent="0.2">
      <c r="A266" s="782"/>
      <c r="B266" s="786" t="s">
        <v>49</v>
      </c>
      <c r="C266" s="184" t="s">
        <v>51</v>
      </c>
      <c r="D266" s="185">
        <v>198817</v>
      </c>
      <c r="E266" s="210">
        <v>89171</v>
      </c>
      <c r="F266" s="187">
        <f t="shared" si="124"/>
        <v>2.2296150093640308</v>
      </c>
      <c r="G266" s="188">
        <v>172754</v>
      </c>
      <c r="H266" s="188">
        <v>77846</v>
      </c>
      <c r="I266" s="189">
        <f t="shared" si="122"/>
        <v>0.86890960028568986</v>
      </c>
      <c r="J266" s="189">
        <f t="shared" si="125"/>
        <v>0.87299682632245912</v>
      </c>
      <c r="K266" s="188">
        <v>63314</v>
      </c>
      <c r="L266" s="188">
        <v>57618</v>
      </c>
      <c r="M266" s="189">
        <f t="shared" si="123"/>
        <v>0.71002904531742383</v>
      </c>
      <c r="N266" s="190">
        <f t="shared" si="126"/>
        <v>0.81332374174652522</v>
      </c>
      <c r="V266" s="14"/>
      <c r="W266" s="14"/>
      <c r="X266" s="14"/>
      <c r="Y266" s="14"/>
    </row>
    <row r="267" spans="1:25" ht="12.75" customHeight="1" x14ac:dyDescent="0.2">
      <c r="A267" s="782"/>
      <c r="B267" s="795"/>
      <c r="C267" s="191" t="s">
        <v>52</v>
      </c>
      <c r="D267" s="192">
        <v>31588</v>
      </c>
      <c r="E267" s="211">
        <v>16390</v>
      </c>
      <c r="F267" s="194">
        <f t="shared" si="124"/>
        <v>1.9272727272727272</v>
      </c>
      <c r="G267" s="195">
        <v>27223</v>
      </c>
      <c r="H267" s="195">
        <v>14077</v>
      </c>
      <c r="I267" s="196">
        <f t="shared" si="122"/>
        <v>0.86181461314423202</v>
      </c>
      <c r="J267" s="196">
        <f t="shared" si="125"/>
        <v>0.85887736424649175</v>
      </c>
      <c r="K267" s="195">
        <v>5186</v>
      </c>
      <c r="L267" s="195">
        <v>4763</v>
      </c>
      <c r="M267" s="196">
        <f t="shared" si="123"/>
        <v>0.31641244661378892</v>
      </c>
      <c r="N267" s="197">
        <f t="shared" si="126"/>
        <v>0.3684023584570576</v>
      </c>
      <c r="V267" s="14"/>
      <c r="W267" s="14"/>
      <c r="X267" s="14"/>
      <c r="Y267" s="14"/>
    </row>
    <row r="268" spans="1:25" ht="12.75" customHeight="1" x14ac:dyDescent="0.2">
      <c r="A268" s="782"/>
      <c r="B268" s="784" t="s">
        <v>53</v>
      </c>
      <c r="C268" s="785"/>
      <c r="D268" s="178">
        <v>47156</v>
      </c>
      <c r="E268" s="209">
        <v>37540</v>
      </c>
      <c r="F268" s="180">
        <f t="shared" si="124"/>
        <v>1.2561534363345765</v>
      </c>
      <c r="G268" s="181">
        <v>39587</v>
      </c>
      <c r="H268" s="181">
        <v>31678</v>
      </c>
      <c r="I268" s="182">
        <f t="shared" si="122"/>
        <v>0.83949020273135977</v>
      </c>
      <c r="J268" s="182">
        <f t="shared" si="125"/>
        <v>0.84384656366542354</v>
      </c>
      <c r="K268" s="181">
        <v>19770</v>
      </c>
      <c r="L268" s="181">
        <v>17719</v>
      </c>
      <c r="M268" s="182">
        <f t="shared" si="123"/>
        <v>0.52663825253063401</v>
      </c>
      <c r="N268" s="183">
        <f t="shared" si="126"/>
        <v>0.62409243007765647</v>
      </c>
      <c r="V268" s="14"/>
      <c r="W268" s="14"/>
      <c r="X268" s="14"/>
      <c r="Y268" s="14"/>
    </row>
    <row r="269" spans="1:25" ht="12.75" customHeight="1" x14ac:dyDescent="0.2">
      <c r="A269" s="782"/>
      <c r="B269" s="786" t="s">
        <v>49</v>
      </c>
      <c r="C269" s="184" t="s">
        <v>51</v>
      </c>
      <c r="D269" s="185">
        <v>46139</v>
      </c>
      <c r="E269" s="210">
        <v>36980</v>
      </c>
      <c r="F269" s="187">
        <f t="shared" si="124"/>
        <v>1.2476744186046511</v>
      </c>
      <c r="G269" s="188">
        <v>38720</v>
      </c>
      <c r="H269" s="188">
        <v>31210</v>
      </c>
      <c r="I269" s="189">
        <f t="shared" si="122"/>
        <v>0.83920327705411912</v>
      </c>
      <c r="J269" s="189">
        <f t="shared" si="125"/>
        <v>0.84396971335857218</v>
      </c>
      <c r="K269" s="188">
        <v>19394</v>
      </c>
      <c r="L269" s="188">
        <v>17357</v>
      </c>
      <c r="M269" s="189">
        <f t="shared" si="123"/>
        <v>0.52444564629529478</v>
      </c>
      <c r="N269" s="190">
        <f t="shared" si="126"/>
        <v>0.62140339634732455</v>
      </c>
      <c r="V269" s="14"/>
      <c r="W269" s="14"/>
      <c r="X269" s="14"/>
      <c r="Y269" s="14"/>
    </row>
    <row r="270" spans="1:25" ht="12.75" customHeight="1" thickBot="1" x14ac:dyDescent="0.25">
      <c r="A270" s="783"/>
      <c r="B270" s="788"/>
      <c r="C270" s="212" t="s">
        <v>52</v>
      </c>
      <c r="D270" s="213">
        <v>1017</v>
      </c>
      <c r="E270" s="214">
        <v>872</v>
      </c>
      <c r="F270" s="215">
        <f t="shared" si="124"/>
        <v>1.1662844036697249</v>
      </c>
      <c r="G270" s="216">
        <v>867</v>
      </c>
      <c r="H270" s="216">
        <v>737</v>
      </c>
      <c r="I270" s="217">
        <f t="shared" si="122"/>
        <v>0.85250737463126847</v>
      </c>
      <c r="J270" s="217">
        <f t="shared" si="125"/>
        <v>0.84518348623853212</v>
      </c>
      <c r="K270" s="216">
        <v>426</v>
      </c>
      <c r="L270" s="216">
        <v>373</v>
      </c>
      <c r="M270" s="217">
        <f t="shared" si="123"/>
        <v>0.48853211009174313</v>
      </c>
      <c r="N270" s="218">
        <f t="shared" si="126"/>
        <v>0.57801899592944372</v>
      </c>
      <c r="V270" s="14"/>
      <c r="W270" s="14"/>
      <c r="X270" s="14"/>
      <c r="Y270" s="14"/>
    </row>
    <row r="271" spans="1:25" ht="12.75" customHeight="1" thickTop="1" thickBot="1" x14ac:dyDescent="0.25">
      <c r="A271" s="792" t="s">
        <v>543</v>
      </c>
      <c r="B271" s="793"/>
      <c r="C271" s="793"/>
      <c r="D271" s="793"/>
      <c r="E271" s="793"/>
      <c r="F271" s="793"/>
      <c r="G271" s="793"/>
      <c r="H271" s="793"/>
      <c r="I271" s="793"/>
      <c r="J271" s="793"/>
      <c r="K271" s="793"/>
      <c r="L271" s="793"/>
      <c r="M271" s="793"/>
      <c r="N271" s="794"/>
      <c r="V271" s="14"/>
      <c r="W271" s="14"/>
      <c r="X271" s="14"/>
      <c r="Y271" s="14"/>
    </row>
    <row r="272" spans="1:25" ht="12.75" customHeight="1" x14ac:dyDescent="0.2">
      <c r="A272" s="207" t="s">
        <v>48</v>
      </c>
      <c r="B272" s="171"/>
      <c r="C272" s="171"/>
      <c r="D272" s="172">
        <v>248575</v>
      </c>
      <c r="E272" s="208">
        <v>114138</v>
      </c>
      <c r="F272" s="174">
        <f>D272/E272</f>
        <v>2.1778461161050657</v>
      </c>
      <c r="G272" s="175">
        <v>213747</v>
      </c>
      <c r="H272" s="175">
        <v>104346</v>
      </c>
      <c r="I272" s="176">
        <f t="shared" ref="I272:I278" si="127">G272/D272</f>
        <v>0.859889369405612</v>
      </c>
      <c r="J272" s="176">
        <f>+H272/E272</f>
        <v>0.91420911528150139</v>
      </c>
      <c r="K272" s="175">
        <v>76576</v>
      </c>
      <c r="L272" s="175">
        <v>71223</v>
      </c>
      <c r="M272" s="176">
        <f t="shared" ref="M272:M278" si="128">+K272/E272</f>
        <v>0.67090714748812841</v>
      </c>
      <c r="N272" s="177">
        <f>K272/H272</f>
        <v>0.73386617599141313</v>
      </c>
      <c r="V272" s="14"/>
      <c r="W272" s="14"/>
      <c r="X272" s="14"/>
      <c r="Y272" s="14"/>
    </row>
    <row r="273" spans="1:25" ht="12.75" customHeight="1" x14ac:dyDescent="0.2">
      <c r="A273" s="781" t="s">
        <v>49</v>
      </c>
      <c r="B273" s="784" t="s">
        <v>50</v>
      </c>
      <c r="C273" s="785"/>
      <c r="D273" s="178">
        <v>204168</v>
      </c>
      <c r="E273" s="209">
        <v>84790</v>
      </c>
      <c r="F273" s="180">
        <f>D273/E273</f>
        <v>2.407925462908362</v>
      </c>
      <c r="G273" s="181">
        <v>176751</v>
      </c>
      <c r="H273" s="181">
        <v>78634</v>
      </c>
      <c r="I273" s="182">
        <f t="shared" si="127"/>
        <v>0.86571353003408957</v>
      </c>
      <c r="J273" s="182">
        <f t="shared" ref="J273:J278" si="129">+H273/E273</f>
        <v>0.92739709871447107</v>
      </c>
      <c r="K273" s="181">
        <v>59275</v>
      </c>
      <c r="L273" s="181">
        <v>54920</v>
      </c>
      <c r="M273" s="182">
        <f t="shared" si="128"/>
        <v>0.69908008019813661</v>
      </c>
      <c r="N273" s="183">
        <f t="shared" ref="N273:N278" si="130">K273/H273</f>
        <v>0.75380878500394233</v>
      </c>
      <c r="V273" s="14"/>
      <c r="W273" s="14"/>
      <c r="X273" s="14"/>
      <c r="Y273" s="14"/>
    </row>
    <row r="274" spans="1:25" ht="12.75" customHeight="1" x14ac:dyDescent="0.2">
      <c r="A274" s="782"/>
      <c r="B274" s="786" t="s">
        <v>49</v>
      </c>
      <c r="C274" s="184" t="s">
        <v>51</v>
      </c>
      <c r="D274" s="185">
        <v>172949</v>
      </c>
      <c r="E274" s="210">
        <v>79653</v>
      </c>
      <c r="F274" s="187">
        <f t="shared" ref="F274:F278" si="131">D274/E274</f>
        <v>2.171280428860181</v>
      </c>
      <c r="G274" s="188">
        <v>150011</v>
      </c>
      <c r="H274" s="188">
        <v>73940</v>
      </c>
      <c r="I274" s="189">
        <f t="shared" si="127"/>
        <v>0.86737130599193979</v>
      </c>
      <c r="J274" s="189">
        <f t="shared" si="129"/>
        <v>0.92827639888014257</v>
      </c>
      <c r="K274" s="188">
        <v>56439</v>
      </c>
      <c r="L274" s="188">
        <v>50614</v>
      </c>
      <c r="M274" s="189">
        <f t="shared" si="128"/>
        <v>0.70856088282927199</v>
      </c>
      <c r="N274" s="190">
        <f t="shared" si="130"/>
        <v>0.7633080876386259</v>
      </c>
      <c r="V274" s="14"/>
      <c r="W274" s="14"/>
      <c r="X274" s="14"/>
      <c r="Y274" s="14"/>
    </row>
    <row r="275" spans="1:25" ht="12.75" customHeight="1" x14ac:dyDescent="0.2">
      <c r="A275" s="782"/>
      <c r="B275" s="795"/>
      <c r="C275" s="191" t="s">
        <v>52</v>
      </c>
      <c r="D275" s="192">
        <v>31229</v>
      </c>
      <c r="E275" s="211">
        <v>15861</v>
      </c>
      <c r="F275" s="194">
        <f t="shared" si="131"/>
        <v>1.9689174705251875</v>
      </c>
      <c r="G275" s="195">
        <v>26740</v>
      </c>
      <c r="H275" s="195">
        <v>14047</v>
      </c>
      <c r="I275" s="196">
        <f t="shared" si="127"/>
        <v>0.8562554036312402</v>
      </c>
      <c r="J275" s="196">
        <f t="shared" si="129"/>
        <v>0.88563142298720132</v>
      </c>
      <c r="K275" s="195">
        <v>5187</v>
      </c>
      <c r="L275" s="195">
        <v>4670</v>
      </c>
      <c r="M275" s="196">
        <f t="shared" si="128"/>
        <v>0.32702856062038965</v>
      </c>
      <c r="N275" s="197">
        <f t="shared" si="130"/>
        <v>0.3692603402861821</v>
      </c>
      <c r="V275" s="14"/>
      <c r="W275" s="14"/>
      <c r="X275" s="14"/>
      <c r="Y275" s="14"/>
    </row>
    <row r="276" spans="1:25" ht="12.75" customHeight="1" x14ac:dyDescent="0.2">
      <c r="A276" s="782"/>
      <c r="B276" s="784" t="s">
        <v>53</v>
      </c>
      <c r="C276" s="785"/>
      <c r="D276" s="178">
        <v>44407</v>
      </c>
      <c r="E276" s="209">
        <v>34890</v>
      </c>
      <c r="F276" s="180">
        <f t="shared" si="131"/>
        <v>1.2727715677844655</v>
      </c>
      <c r="G276" s="181">
        <v>36996</v>
      </c>
      <c r="H276" s="181">
        <v>30072</v>
      </c>
      <c r="I276" s="182">
        <f t="shared" si="127"/>
        <v>0.83311189677303132</v>
      </c>
      <c r="J276" s="182">
        <f t="shared" si="129"/>
        <v>0.86190885640584691</v>
      </c>
      <c r="K276" s="181">
        <v>18865</v>
      </c>
      <c r="L276" s="181">
        <v>16761</v>
      </c>
      <c r="M276" s="182">
        <f t="shared" si="128"/>
        <v>0.54069934078532533</v>
      </c>
      <c r="N276" s="183">
        <f t="shared" si="130"/>
        <v>0.62732774674115455</v>
      </c>
      <c r="V276" s="14"/>
      <c r="W276" s="14"/>
      <c r="X276" s="14"/>
      <c r="Y276" s="14"/>
    </row>
    <row r="277" spans="1:25" ht="12.75" customHeight="1" x14ac:dyDescent="0.2">
      <c r="A277" s="782"/>
      <c r="B277" s="786" t="s">
        <v>49</v>
      </c>
      <c r="C277" s="184" t="s">
        <v>51</v>
      </c>
      <c r="D277" s="185">
        <v>42633</v>
      </c>
      <c r="E277" s="210">
        <v>33852</v>
      </c>
      <c r="F277" s="187">
        <f t="shared" si="131"/>
        <v>1.2593938319744771</v>
      </c>
      <c r="G277" s="188">
        <v>35448</v>
      </c>
      <c r="H277" s="188">
        <v>29127</v>
      </c>
      <c r="I277" s="189">
        <f t="shared" si="127"/>
        <v>0.83146858067694041</v>
      </c>
      <c r="J277" s="189">
        <f t="shared" si="129"/>
        <v>0.86042183622828783</v>
      </c>
      <c r="K277" s="188">
        <v>18121</v>
      </c>
      <c r="L277" s="188">
        <v>16065</v>
      </c>
      <c r="M277" s="189">
        <f t="shared" si="128"/>
        <v>0.53530072078459179</v>
      </c>
      <c r="N277" s="190">
        <f t="shared" si="130"/>
        <v>0.62213753561987162</v>
      </c>
      <c r="V277" s="14"/>
      <c r="W277" s="14"/>
      <c r="X277" s="14"/>
      <c r="Y277" s="14"/>
    </row>
    <row r="278" spans="1:25" ht="12.75" customHeight="1" thickBot="1" x14ac:dyDescent="0.25">
      <c r="A278" s="783"/>
      <c r="B278" s="788"/>
      <c r="C278" s="212" t="s">
        <v>52</v>
      </c>
      <c r="D278" s="213">
        <v>1774</v>
      </c>
      <c r="E278" s="214">
        <v>1485</v>
      </c>
      <c r="F278" s="215">
        <f t="shared" si="131"/>
        <v>1.1946127946127947</v>
      </c>
      <c r="G278" s="216">
        <v>1508</v>
      </c>
      <c r="H278" s="216">
        <v>1302</v>
      </c>
      <c r="I278" s="217">
        <f t="shared" si="127"/>
        <v>0.8500563697857948</v>
      </c>
      <c r="J278" s="217">
        <f t="shared" si="129"/>
        <v>0.87676767676767675</v>
      </c>
      <c r="K278" s="216">
        <v>833</v>
      </c>
      <c r="L278" s="216">
        <v>717</v>
      </c>
      <c r="M278" s="217">
        <f t="shared" si="128"/>
        <v>0.56094276094276097</v>
      </c>
      <c r="N278" s="218">
        <f t="shared" si="130"/>
        <v>0.63978494623655913</v>
      </c>
      <c r="V278" s="14"/>
      <c r="W278" s="14"/>
      <c r="X278" s="14"/>
      <c r="Y278" s="14"/>
    </row>
    <row r="279" spans="1:25" ht="12.75" customHeight="1" thickTop="1" thickBot="1" x14ac:dyDescent="0.25">
      <c r="A279" s="792" t="s">
        <v>545</v>
      </c>
      <c r="B279" s="793"/>
      <c r="C279" s="793"/>
      <c r="D279" s="793"/>
      <c r="E279" s="793"/>
      <c r="F279" s="793"/>
      <c r="G279" s="793"/>
      <c r="H279" s="793"/>
      <c r="I279" s="793"/>
      <c r="J279" s="793"/>
      <c r="K279" s="793"/>
      <c r="L279" s="793"/>
      <c r="M279" s="793"/>
      <c r="N279" s="794"/>
      <c r="V279" s="14"/>
      <c r="W279" s="14"/>
      <c r="X279" s="14"/>
      <c r="Y279" s="14"/>
    </row>
    <row r="280" spans="1:25" ht="12.75" customHeight="1" x14ac:dyDescent="0.2">
      <c r="A280" s="207" t="s">
        <v>48</v>
      </c>
      <c r="B280" s="171"/>
      <c r="C280" s="171"/>
      <c r="D280" s="172">
        <v>231132</v>
      </c>
      <c r="E280" s="208">
        <v>105050</v>
      </c>
      <c r="F280" s="174">
        <f>D280/E280</f>
        <v>2.2002094240837695</v>
      </c>
      <c r="G280" s="175">
        <v>197846</v>
      </c>
      <c r="H280" s="175">
        <v>95940</v>
      </c>
      <c r="I280" s="176">
        <f t="shared" ref="I280:I286" si="132">G280/D280</f>
        <v>0.85598705501618122</v>
      </c>
      <c r="J280" s="176">
        <f>+H280/E280</f>
        <v>0.91327939076630171</v>
      </c>
      <c r="K280" s="175">
        <v>71778</v>
      </c>
      <c r="L280" s="175">
        <v>67071</v>
      </c>
      <c r="M280" s="176">
        <f t="shared" ref="M280:M286" si="133">+K280/E280</f>
        <v>0.68327463112803422</v>
      </c>
      <c r="N280" s="177">
        <f>K280/H280</f>
        <v>0.7481550969355848</v>
      </c>
      <c r="V280" s="14"/>
      <c r="W280" s="14"/>
      <c r="X280" s="14"/>
      <c r="Y280" s="14"/>
    </row>
    <row r="281" spans="1:25" ht="12.75" customHeight="1" x14ac:dyDescent="0.2">
      <c r="A281" s="781" t="s">
        <v>49</v>
      </c>
      <c r="B281" s="784" t="s">
        <v>50</v>
      </c>
      <c r="C281" s="785"/>
      <c r="D281" s="178">
        <v>191750</v>
      </c>
      <c r="E281" s="209">
        <v>78999</v>
      </c>
      <c r="F281" s="180">
        <f>D281/E281</f>
        <v>2.4272459145052467</v>
      </c>
      <c r="G281" s="181">
        <v>165384</v>
      </c>
      <c r="H281" s="181">
        <v>73226</v>
      </c>
      <c r="I281" s="182">
        <f t="shared" si="132"/>
        <v>0.86249804432855282</v>
      </c>
      <c r="J281" s="182">
        <f t="shared" ref="J281:J286" si="134">+H281/E281</f>
        <v>0.92692312560918488</v>
      </c>
      <c r="K281" s="181">
        <v>55772</v>
      </c>
      <c r="L281" s="181">
        <v>51852</v>
      </c>
      <c r="M281" s="182">
        <f t="shared" si="133"/>
        <v>0.70598362004582338</v>
      </c>
      <c r="N281" s="183">
        <f t="shared" ref="N281:N286" si="135">K281/H281</f>
        <v>0.76164203971267042</v>
      </c>
      <c r="V281" s="14"/>
      <c r="W281" s="14"/>
      <c r="X281" s="14"/>
      <c r="Y281" s="14"/>
    </row>
    <row r="282" spans="1:25" ht="12.75" customHeight="1" x14ac:dyDescent="0.2">
      <c r="A282" s="782"/>
      <c r="B282" s="786" t="s">
        <v>49</v>
      </c>
      <c r="C282" s="184" t="s">
        <v>51</v>
      </c>
      <c r="D282" s="185">
        <v>161497</v>
      </c>
      <c r="E282" s="210">
        <v>74117</v>
      </c>
      <c r="F282" s="187">
        <f t="shared" ref="F282:F286" si="136">D282/E282</f>
        <v>2.1789468003292094</v>
      </c>
      <c r="G282" s="188">
        <v>139434</v>
      </c>
      <c r="H282" s="188">
        <v>68611</v>
      </c>
      <c r="I282" s="189">
        <f t="shared" si="132"/>
        <v>0.86338445915404005</v>
      </c>
      <c r="J282" s="189">
        <f t="shared" si="134"/>
        <v>0.92571204986710198</v>
      </c>
      <c r="K282" s="188">
        <v>52890</v>
      </c>
      <c r="L282" s="188">
        <v>47582</v>
      </c>
      <c r="M282" s="189">
        <f t="shared" si="133"/>
        <v>0.71360146794932333</v>
      </c>
      <c r="N282" s="190">
        <f t="shared" si="135"/>
        <v>0.77086764512978967</v>
      </c>
      <c r="V282" s="14"/>
      <c r="W282" s="14"/>
      <c r="X282" s="14"/>
      <c r="Y282" s="14"/>
    </row>
    <row r="283" spans="1:25" ht="12.75" customHeight="1" x14ac:dyDescent="0.2">
      <c r="A283" s="782"/>
      <c r="B283" s="787"/>
      <c r="C283" s="191" t="s">
        <v>52</v>
      </c>
      <c r="D283" s="192">
        <v>30253</v>
      </c>
      <c r="E283" s="211">
        <v>14805</v>
      </c>
      <c r="F283" s="194">
        <f t="shared" si="136"/>
        <v>2.0434312732185074</v>
      </c>
      <c r="G283" s="195">
        <v>25950</v>
      </c>
      <c r="H283" s="195">
        <v>13395</v>
      </c>
      <c r="I283" s="196">
        <f t="shared" si="132"/>
        <v>0.85776617194988924</v>
      </c>
      <c r="J283" s="196">
        <f t="shared" si="134"/>
        <v>0.90476190476190477</v>
      </c>
      <c r="K283" s="195">
        <v>5159</v>
      </c>
      <c r="L283" s="195">
        <v>4606</v>
      </c>
      <c r="M283" s="196">
        <f t="shared" si="133"/>
        <v>0.34846335697399528</v>
      </c>
      <c r="N283" s="197">
        <f t="shared" si="135"/>
        <v>0.38514371033967898</v>
      </c>
      <c r="V283" s="14"/>
      <c r="W283" s="14"/>
      <c r="X283" s="14"/>
      <c r="Y283" s="14"/>
    </row>
    <row r="284" spans="1:25" ht="12.75" customHeight="1" x14ac:dyDescent="0.2">
      <c r="A284" s="782"/>
      <c r="B284" s="784" t="s">
        <v>53</v>
      </c>
      <c r="C284" s="785"/>
      <c r="D284" s="178">
        <v>39382</v>
      </c>
      <c r="E284" s="209">
        <v>31160</v>
      </c>
      <c r="F284" s="180">
        <f t="shared" si="136"/>
        <v>1.2638639281129653</v>
      </c>
      <c r="G284" s="181">
        <v>32462</v>
      </c>
      <c r="H284" s="181">
        <v>26647</v>
      </c>
      <c r="I284" s="182">
        <f t="shared" si="132"/>
        <v>0.8242852064394901</v>
      </c>
      <c r="J284" s="182">
        <f t="shared" si="134"/>
        <v>0.85516688061617463</v>
      </c>
      <c r="K284" s="181">
        <v>17384</v>
      </c>
      <c r="L284" s="181">
        <v>15617</v>
      </c>
      <c r="M284" s="182">
        <f t="shared" si="133"/>
        <v>0.55789473684210522</v>
      </c>
      <c r="N284" s="183">
        <f t="shared" si="135"/>
        <v>0.65238113108417461</v>
      </c>
      <c r="V284" s="14"/>
      <c r="W284" s="14"/>
      <c r="X284" s="14"/>
      <c r="Y284" s="14"/>
    </row>
    <row r="285" spans="1:25" ht="12.75" customHeight="1" x14ac:dyDescent="0.2">
      <c r="A285" s="782"/>
      <c r="B285" s="786" t="s">
        <v>49</v>
      </c>
      <c r="C285" s="184" t="s">
        <v>51</v>
      </c>
      <c r="D285" s="185">
        <v>38089</v>
      </c>
      <c r="E285" s="210">
        <v>30482</v>
      </c>
      <c r="F285" s="187">
        <f t="shared" si="136"/>
        <v>1.2495571156748244</v>
      </c>
      <c r="G285" s="188">
        <v>31391</v>
      </c>
      <c r="H285" s="188">
        <v>26041</v>
      </c>
      <c r="I285" s="189">
        <f t="shared" si="132"/>
        <v>0.82414870435033738</v>
      </c>
      <c r="J285" s="189">
        <f t="shared" si="134"/>
        <v>0.8543074601404107</v>
      </c>
      <c r="K285" s="188">
        <v>17003</v>
      </c>
      <c r="L285" s="188">
        <v>15259</v>
      </c>
      <c r="M285" s="189">
        <f t="shared" si="133"/>
        <v>0.55780460599698178</v>
      </c>
      <c r="N285" s="190">
        <f t="shared" si="135"/>
        <v>0.65293191505702541</v>
      </c>
      <c r="V285" s="14"/>
      <c r="W285" s="14"/>
      <c r="X285" s="14"/>
      <c r="Y285" s="14"/>
    </row>
    <row r="286" spans="1:25" ht="12.75" customHeight="1" thickBot="1" x14ac:dyDescent="0.25">
      <c r="A286" s="783"/>
      <c r="B286" s="788"/>
      <c r="C286" s="212" t="s">
        <v>52</v>
      </c>
      <c r="D286" s="213">
        <v>1293</v>
      </c>
      <c r="E286" s="214">
        <v>1037</v>
      </c>
      <c r="F286" s="215">
        <f t="shared" si="136"/>
        <v>1.2468659594985536</v>
      </c>
      <c r="G286" s="216">
        <v>1071</v>
      </c>
      <c r="H286" s="216">
        <v>896</v>
      </c>
      <c r="I286" s="217">
        <f t="shared" si="132"/>
        <v>0.82830626450116007</v>
      </c>
      <c r="J286" s="217">
        <f t="shared" si="134"/>
        <v>0.86403085824493731</v>
      </c>
      <c r="K286" s="216">
        <v>455</v>
      </c>
      <c r="L286" s="216">
        <v>378</v>
      </c>
      <c r="M286" s="217">
        <f t="shared" si="133"/>
        <v>0.43876567020250723</v>
      </c>
      <c r="N286" s="218">
        <f t="shared" si="135"/>
        <v>0.5078125</v>
      </c>
      <c r="V286" s="14"/>
      <c r="W286" s="14"/>
      <c r="X286" s="14"/>
      <c r="Y286" s="14"/>
    </row>
    <row r="287" spans="1:25" ht="12.75" customHeight="1" thickTop="1" thickBot="1" x14ac:dyDescent="0.25">
      <c r="A287" s="789" t="s">
        <v>553</v>
      </c>
      <c r="B287" s="790"/>
      <c r="C287" s="790"/>
      <c r="D287" s="790"/>
      <c r="E287" s="790"/>
      <c r="F287" s="790"/>
      <c r="G287" s="790"/>
      <c r="H287" s="790"/>
      <c r="I287" s="790"/>
      <c r="J287" s="790"/>
      <c r="K287" s="790"/>
      <c r="L287" s="790"/>
      <c r="M287" s="790"/>
      <c r="N287" s="791"/>
      <c r="V287" s="14"/>
      <c r="W287" s="14"/>
      <c r="X287" s="14"/>
      <c r="Y287" s="14"/>
    </row>
    <row r="288" spans="1:25" ht="12.75" customHeight="1" x14ac:dyDescent="0.2">
      <c r="A288" s="207" t="s">
        <v>48</v>
      </c>
      <c r="B288" s="171"/>
      <c r="C288" s="171"/>
      <c r="D288" s="172">
        <v>213624</v>
      </c>
      <c r="E288" s="208">
        <v>95900</v>
      </c>
      <c r="F288" s="174">
        <f>D288/E288</f>
        <v>2.2275703858185611</v>
      </c>
      <c r="G288" s="175">
        <v>182401</v>
      </c>
      <c r="H288" s="175">
        <v>87763</v>
      </c>
      <c r="I288" s="176">
        <f t="shared" ref="I288:I294" si="137">G288/D288</f>
        <v>0.85384132868966034</v>
      </c>
      <c r="J288" s="176">
        <f>+H288/E288</f>
        <v>0.91515119916579768</v>
      </c>
      <c r="K288" s="175">
        <v>67709</v>
      </c>
      <c r="L288" s="175">
        <v>63185</v>
      </c>
      <c r="M288" s="176">
        <f t="shared" ref="M288:M294" si="138">+K288/E288</f>
        <v>0.70603753910323253</v>
      </c>
      <c r="N288" s="177">
        <f>K288/H288</f>
        <v>0.77149823957704267</v>
      </c>
      <c r="V288" s="14"/>
      <c r="W288" s="14"/>
      <c r="X288" s="14"/>
      <c r="Y288" s="14"/>
    </row>
    <row r="289" spans="1:25" ht="12.75" customHeight="1" x14ac:dyDescent="0.2">
      <c r="A289" s="781" t="s">
        <v>49</v>
      </c>
      <c r="B289" s="784" t="s">
        <v>50</v>
      </c>
      <c r="C289" s="785"/>
      <c r="D289" s="178">
        <v>178963</v>
      </c>
      <c r="E289" s="209">
        <v>72993</v>
      </c>
      <c r="F289" s="180">
        <f>D289/E289</f>
        <v>2.4517830476895046</v>
      </c>
      <c r="G289" s="181">
        <v>153797</v>
      </c>
      <c r="H289" s="181">
        <v>67791</v>
      </c>
      <c r="I289" s="182">
        <f t="shared" si="137"/>
        <v>0.85937875426764188</v>
      </c>
      <c r="J289" s="182">
        <f t="shared" ref="J289:J294" si="139">+H289/E289</f>
        <v>0.92873289219514199</v>
      </c>
      <c r="K289" s="181">
        <v>52615</v>
      </c>
      <c r="L289" s="181">
        <v>48927</v>
      </c>
      <c r="M289" s="182">
        <f t="shared" si="138"/>
        <v>0.72082254462756701</v>
      </c>
      <c r="N289" s="183">
        <f t="shared" ref="N289:N294" si="140">K289/H289</f>
        <v>0.77613547521057369</v>
      </c>
      <c r="V289" s="14"/>
      <c r="W289" s="14"/>
      <c r="X289" s="14"/>
      <c r="Y289" s="14"/>
    </row>
    <row r="290" spans="1:25" ht="12.75" customHeight="1" x14ac:dyDescent="0.2">
      <c r="A290" s="782"/>
      <c r="B290" s="786" t="s">
        <v>49</v>
      </c>
      <c r="C290" s="184" t="s">
        <v>51</v>
      </c>
      <c r="D290" s="185">
        <v>149713</v>
      </c>
      <c r="E290" s="210">
        <v>68394</v>
      </c>
      <c r="F290" s="187">
        <f t="shared" ref="F290:F294" si="141">D290/E290</f>
        <v>2.1889785653712313</v>
      </c>
      <c r="G290" s="188">
        <v>128944</v>
      </c>
      <c r="H290" s="188">
        <v>63458</v>
      </c>
      <c r="I290" s="189">
        <f t="shared" si="137"/>
        <v>0.86127457201445434</v>
      </c>
      <c r="J290" s="189">
        <f t="shared" si="139"/>
        <v>0.92782992660174868</v>
      </c>
      <c r="K290" s="188">
        <v>49745</v>
      </c>
      <c r="L290" s="188">
        <v>44744</v>
      </c>
      <c r="M290" s="189">
        <f t="shared" si="138"/>
        <v>0.72732988273825194</v>
      </c>
      <c r="N290" s="190">
        <f t="shared" si="140"/>
        <v>0.78390431466481769</v>
      </c>
      <c r="V290" s="14"/>
      <c r="W290" s="14"/>
      <c r="X290" s="14"/>
      <c r="Y290" s="14"/>
    </row>
    <row r="291" spans="1:25" ht="12.75" customHeight="1" x14ac:dyDescent="0.2">
      <c r="A291" s="782"/>
      <c r="B291" s="787"/>
      <c r="C291" s="191" t="s">
        <v>52</v>
      </c>
      <c r="D291" s="192">
        <v>29250</v>
      </c>
      <c r="E291" s="211">
        <v>14060</v>
      </c>
      <c r="F291" s="194">
        <f t="shared" si="141"/>
        <v>2.0803698435277385</v>
      </c>
      <c r="G291" s="195">
        <v>24853</v>
      </c>
      <c r="H291" s="195">
        <v>12639</v>
      </c>
      <c r="I291" s="196">
        <f t="shared" si="137"/>
        <v>0.8496752136752137</v>
      </c>
      <c r="J291" s="196">
        <f t="shared" si="139"/>
        <v>0.89893314366998578</v>
      </c>
      <c r="K291" s="195">
        <v>5044</v>
      </c>
      <c r="L291" s="195">
        <v>4474</v>
      </c>
      <c r="M291" s="196">
        <f t="shared" si="138"/>
        <v>0.35874822190611666</v>
      </c>
      <c r="N291" s="197">
        <f t="shared" si="140"/>
        <v>0.39908220587071763</v>
      </c>
      <c r="V291" s="14"/>
      <c r="W291" s="14"/>
      <c r="X291" s="14"/>
      <c r="Y291" s="14"/>
    </row>
    <row r="292" spans="1:25" ht="12.75" customHeight="1" x14ac:dyDescent="0.2">
      <c r="A292" s="782"/>
      <c r="B292" s="784" t="s">
        <v>53</v>
      </c>
      <c r="C292" s="785"/>
      <c r="D292" s="178">
        <v>34661</v>
      </c>
      <c r="E292" s="209">
        <v>27437</v>
      </c>
      <c r="F292" s="180">
        <f t="shared" si="141"/>
        <v>1.2632940919196705</v>
      </c>
      <c r="G292" s="181">
        <v>28604</v>
      </c>
      <c r="H292" s="181">
        <v>23529</v>
      </c>
      <c r="I292" s="182">
        <f t="shared" si="137"/>
        <v>0.8252502812959811</v>
      </c>
      <c r="J292" s="182">
        <f t="shared" si="139"/>
        <v>0.8575646025440099</v>
      </c>
      <c r="K292" s="181">
        <v>16445</v>
      </c>
      <c r="L292" s="181">
        <v>14637</v>
      </c>
      <c r="M292" s="182">
        <f t="shared" si="138"/>
        <v>0.59937310930495313</v>
      </c>
      <c r="N292" s="183">
        <f t="shared" si="140"/>
        <v>0.69892473118279574</v>
      </c>
      <c r="V292" s="14"/>
      <c r="W292" s="14"/>
      <c r="X292" s="14"/>
      <c r="Y292" s="14"/>
    </row>
    <row r="293" spans="1:25" ht="12.75" customHeight="1" x14ac:dyDescent="0.2">
      <c r="A293" s="782"/>
      <c r="B293" s="786" t="s">
        <v>49</v>
      </c>
      <c r="C293" s="184" t="s">
        <v>51</v>
      </c>
      <c r="D293" s="185">
        <v>33574</v>
      </c>
      <c r="E293" s="210">
        <v>26818</v>
      </c>
      <c r="F293" s="187">
        <f t="shared" si="141"/>
        <v>1.2519203520023865</v>
      </c>
      <c r="G293" s="188">
        <v>27707</v>
      </c>
      <c r="H293" s="188">
        <v>22981</v>
      </c>
      <c r="I293" s="189">
        <f t="shared" si="137"/>
        <v>0.82525168284982431</v>
      </c>
      <c r="J293" s="189">
        <f t="shared" si="139"/>
        <v>0.85692445372510995</v>
      </c>
      <c r="K293" s="188">
        <v>16041</v>
      </c>
      <c r="L293" s="188">
        <v>14251</v>
      </c>
      <c r="M293" s="189">
        <f t="shared" si="138"/>
        <v>0.59814303825788651</v>
      </c>
      <c r="N293" s="190">
        <f t="shared" si="140"/>
        <v>0.69801140072233581</v>
      </c>
      <c r="V293" s="14"/>
      <c r="W293" s="14"/>
      <c r="X293" s="14"/>
      <c r="Y293" s="14"/>
    </row>
    <row r="294" spans="1:25" ht="12.75" customHeight="1" thickBot="1" x14ac:dyDescent="0.25">
      <c r="A294" s="783"/>
      <c r="B294" s="788"/>
      <c r="C294" s="212" t="s">
        <v>52</v>
      </c>
      <c r="D294" s="213">
        <v>1087</v>
      </c>
      <c r="E294" s="214">
        <v>884</v>
      </c>
      <c r="F294" s="215">
        <f t="shared" si="141"/>
        <v>1.2296380090497738</v>
      </c>
      <c r="G294" s="216">
        <v>897</v>
      </c>
      <c r="H294" s="216">
        <v>761</v>
      </c>
      <c r="I294" s="217">
        <f t="shared" si="137"/>
        <v>0.82520699172033118</v>
      </c>
      <c r="J294" s="217">
        <f t="shared" si="139"/>
        <v>0.86085972850678738</v>
      </c>
      <c r="K294" s="216">
        <v>448</v>
      </c>
      <c r="L294" s="216">
        <v>398</v>
      </c>
      <c r="M294" s="217">
        <f t="shared" si="138"/>
        <v>0.50678733031674206</v>
      </c>
      <c r="N294" s="218">
        <f t="shared" si="140"/>
        <v>0.58869908015768724</v>
      </c>
      <c r="V294" s="14"/>
      <c r="W294" s="14"/>
      <c r="X294" s="14"/>
      <c r="Y294" s="14"/>
    </row>
    <row r="295" spans="1:25" ht="12.75" customHeight="1" thickTop="1" thickBot="1" x14ac:dyDescent="0.25">
      <c r="A295" s="789" t="s">
        <v>563</v>
      </c>
      <c r="B295" s="790"/>
      <c r="C295" s="790"/>
      <c r="D295" s="790"/>
      <c r="E295" s="790"/>
      <c r="F295" s="790"/>
      <c r="G295" s="790"/>
      <c r="H295" s="790"/>
      <c r="I295" s="790"/>
      <c r="J295" s="790"/>
      <c r="K295" s="790"/>
      <c r="L295" s="790"/>
      <c r="M295" s="790"/>
      <c r="N295" s="791"/>
      <c r="V295" s="14"/>
      <c r="W295" s="14"/>
      <c r="X295" s="14"/>
      <c r="Y295" s="14"/>
    </row>
    <row r="296" spans="1:25" ht="12.75" customHeight="1" x14ac:dyDescent="0.2">
      <c r="A296" s="207" t="s">
        <v>48</v>
      </c>
      <c r="B296" s="171"/>
      <c r="C296" s="171"/>
      <c r="D296" s="172">
        <v>203073</v>
      </c>
      <c r="E296" s="208">
        <v>91402</v>
      </c>
      <c r="F296" s="174">
        <f>D296/E296</f>
        <v>2.2217566355221985</v>
      </c>
      <c r="G296" s="755">
        <v>174846</v>
      </c>
      <c r="H296" s="175">
        <v>84358</v>
      </c>
      <c r="I296" s="176">
        <f t="shared" ref="I296:I302" si="142">G296/D296</f>
        <v>0.86100072387762039</v>
      </c>
      <c r="J296" s="176">
        <f>+H296/E296</f>
        <v>0.92293385265092664</v>
      </c>
      <c r="K296" s="175">
        <v>67541</v>
      </c>
      <c r="L296" s="175">
        <v>63286</v>
      </c>
      <c r="M296" s="176">
        <f t="shared" ref="M296:M302" si="143">+K296/E296</f>
        <v>0.73894444322881336</v>
      </c>
      <c r="N296" s="177">
        <f>K296/H296</f>
        <v>0.80064724151829114</v>
      </c>
      <c r="V296" s="14"/>
      <c r="W296" s="14"/>
      <c r="X296" s="14"/>
      <c r="Y296" s="14"/>
    </row>
    <row r="297" spans="1:25" ht="12.75" customHeight="1" x14ac:dyDescent="0.2">
      <c r="A297" s="781" t="s">
        <v>49</v>
      </c>
      <c r="B297" s="784" t="s">
        <v>50</v>
      </c>
      <c r="C297" s="785"/>
      <c r="D297" s="178">
        <v>171128</v>
      </c>
      <c r="E297" s="209">
        <v>69856</v>
      </c>
      <c r="F297" s="180">
        <f>D297/E297</f>
        <v>2.4497251488776914</v>
      </c>
      <c r="G297" s="756">
        <v>148183</v>
      </c>
      <c r="H297" s="181">
        <v>65378</v>
      </c>
      <c r="I297" s="182">
        <f t="shared" si="142"/>
        <v>0.86591907811696511</v>
      </c>
      <c r="J297" s="182">
        <f t="shared" ref="J297:J302" si="144">+H297/E297</f>
        <v>0.93589670178653228</v>
      </c>
      <c r="K297" s="181">
        <v>52535</v>
      </c>
      <c r="L297" s="181">
        <v>49067</v>
      </c>
      <c r="M297" s="182">
        <f t="shared" si="143"/>
        <v>0.75204706825469536</v>
      </c>
      <c r="N297" s="183">
        <f t="shared" ref="N297:N302" si="145">K297/H297</f>
        <v>0.80355777172749243</v>
      </c>
      <c r="V297" s="14"/>
      <c r="W297" s="14"/>
      <c r="X297" s="14"/>
      <c r="Y297" s="14"/>
    </row>
    <row r="298" spans="1:25" ht="12.75" customHeight="1" x14ac:dyDescent="0.2">
      <c r="A298" s="782"/>
      <c r="B298" s="786" t="s">
        <v>49</v>
      </c>
      <c r="C298" s="184" t="s">
        <v>51</v>
      </c>
      <c r="D298" s="185">
        <v>142337</v>
      </c>
      <c r="E298" s="210">
        <v>65629</v>
      </c>
      <c r="F298" s="187">
        <f t="shared" ref="F298:F302" si="146">D298/E298</f>
        <v>2.1688125676149261</v>
      </c>
      <c r="G298" s="757">
        <v>123602</v>
      </c>
      <c r="H298" s="188">
        <v>61452</v>
      </c>
      <c r="I298" s="189">
        <f t="shared" si="142"/>
        <v>0.86837575612806228</v>
      </c>
      <c r="J298" s="189">
        <f t="shared" si="144"/>
        <v>0.936354355544043</v>
      </c>
      <c r="K298" s="188">
        <v>49639</v>
      </c>
      <c r="L298" s="188">
        <v>44717</v>
      </c>
      <c r="M298" s="189">
        <f t="shared" si="143"/>
        <v>0.75635770772067223</v>
      </c>
      <c r="N298" s="190">
        <f t="shared" si="145"/>
        <v>0.8077686649742889</v>
      </c>
      <c r="V298" s="14"/>
      <c r="W298" s="14"/>
      <c r="X298" s="14"/>
      <c r="Y298" s="14"/>
    </row>
    <row r="299" spans="1:25" ht="12.75" customHeight="1" x14ac:dyDescent="0.2">
      <c r="A299" s="782"/>
      <c r="B299" s="787"/>
      <c r="C299" s="191" t="s">
        <v>52</v>
      </c>
      <c r="D299" s="192">
        <v>28791</v>
      </c>
      <c r="E299" s="211">
        <v>13357</v>
      </c>
      <c r="F299" s="194">
        <f t="shared" si="146"/>
        <v>2.1554989892940033</v>
      </c>
      <c r="G299" s="758">
        <v>24581</v>
      </c>
      <c r="H299" s="195">
        <v>11853</v>
      </c>
      <c r="I299" s="196">
        <f t="shared" si="142"/>
        <v>0.85377374874092593</v>
      </c>
      <c r="J299" s="196">
        <f t="shared" si="144"/>
        <v>0.88739986523920045</v>
      </c>
      <c r="K299" s="195">
        <v>5257</v>
      </c>
      <c r="L299" s="195">
        <v>4670</v>
      </c>
      <c r="M299" s="196">
        <f t="shared" si="143"/>
        <v>0.39357640188665122</v>
      </c>
      <c r="N299" s="197">
        <f t="shared" si="145"/>
        <v>0.44351640934784442</v>
      </c>
      <c r="V299" s="14"/>
      <c r="W299" s="14"/>
      <c r="X299" s="14"/>
      <c r="Y299" s="14"/>
    </row>
    <row r="300" spans="1:25" ht="12.75" customHeight="1" x14ac:dyDescent="0.2">
      <c r="A300" s="782"/>
      <c r="B300" s="784" t="s">
        <v>53</v>
      </c>
      <c r="C300" s="785"/>
      <c r="D300" s="178">
        <f>D296-D297</f>
        <v>31945</v>
      </c>
      <c r="E300" s="209">
        <v>25515</v>
      </c>
      <c r="F300" s="180">
        <f t="shared" si="146"/>
        <v>1.2520086223789928</v>
      </c>
      <c r="G300" s="759">
        <f>G296-G297</f>
        <v>26663</v>
      </c>
      <c r="H300" s="181">
        <v>22115</v>
      </c>
      <c r="I300" s="182">
        <f t="shared" si="142"/>
        <v>0.8346533103772108</v>
      </c>
      <c r="J300" s="182">
        <f t="shared" si="144"/>
        <v>0.8667450519302371</v>
      </c>
      <c r="K300" s="181">
        <v>16330</v>
      </c>
      <c r="L300" s="181">
        <v>14580</v>
      </c>
      <c r="M300" s="182">
        <f t="shared" si="143"/>
        <v>0.64001567705271412</v>
      </c>
      <c r="N300" s="183">
        <f t="shared" si="145"/>
        <v>0.73841284196246892</v>
      </c>
      <c r="V300" s="14"/>
      <c r="W300" s="14"/>
      <c r="X300" s="14"/>
      <c r="Y300" s="14"/>
    </row>
    <row r="301" spans="1:25" ht="12.75" customHeight="1" x14ac:dyDescent="0.2">
      <c r="A301" s="782"/>
      <c r="B301" s="786" t="s">
        <v>49</v>
      </c>
      <c r="C301" s="184" t="s">
        <v>51</v>
      </c>
      <c r="D301" s="185">
        <v>30879</v>
      </c>
      <c r="E301" s="210">
        <v>24889</v>
      </c>
      <c r="F301" s="187">
        <f t="shared" si="146"/>
        <v>1.240668568443891</v>
      </c>
      <c r="G301" s="757">
        <v>25791</v>
      </c>
      <c r="H301" s="188">
        <v>21554</v>
      </c>
      <c r="I301" s="189">
        <f t="shared" si="142"/>
        <v>0.83522782473525692</v>
      </c>
      <c r="J301" s="189">
        <f t="shared" si="144"/>
        <v>0.86600506247739961</v>
      </c>
      <c r="K301" s="188">
        <v>15886</v>
      </c>
      <c r="L301" s="188">
        <v>14149</v>
      </c>
      <c r="M301" s="189">
        <f t="shared" si="143"/>
        <v>0.63827393627707019</v>
      </c>
      <c r="N301" s="190">
        <f t="shared" si="145"/>
        <v>0.73703256936067552</v>
      </c>
      <c r="V301" s="14"/>
      <c r="W301" s="14"/>
      <c r="X301" s="14"/>
      <c r="Y301" s="14"/>
    </row>
    <row r="302" spans="1:25" ht="12.75" customHeight="1" thickBot="1" x14ac:dyDescent="0.25">
      <c r="A302" s="783"/>
      <c r="B302" s="788"/>
      <c r="C302" s="212" t="s">
        <v>52</v>
      </c>
      <c r="D302" s="213">
        <v>1066</v>
      </c>
      <c r="E302" s="214">
        <v>852</v>
      </c>
      <c r="F302" s="215">
        <f t="shared" si="146"/>
        <v>1.2511737089201878</v>
      </c>
      <c r="G302" s="760">
        <v>872</v>
      </c>
      <c r="H302" s="216">
        <v>734</v>
      </c>
      <c r="I302" s="217">
        <f t="shared" si="142"/>
        <v>0.81801125703564725</v>
      </c>
      <c r="J302" s="217">
        <f t="shared" si="144"/>
        <v>0.86150234741784038</v>
      </c>
      <c r="K302" s="216">
        <v>493</v>
      </c>
      <c r="L302" s="216">
        <v>440</v>
      </c>
      <c r="M302" s="217">
        <f t="shared" si="143"/>
        <v>0.57863849765258213</v>
      </c>
      <c r="N302" s="218">
        <f t="shared" si="145"/>
        <v>0.67166212534059944</v>
      </c>
      <c r="V302" s="14"/>
      <c r="W302" s="14"/>
      <c r="X302" s="14"/>
      <c r="Y302" s="14"/>
    </row>
    <row r="303" spans="1:25" ht="12.75" customHeight="1" thickTop="1" thickBot="1" x14ac:dyDescent="0.25">
      <c r="A303" s="789" t="s">
        <v>597</v>
      </c>
      <c r="B303" s="790"/>
      <c r="C303" s="790"/>
      <c r="D303" s="790"/>
      <c r="E303" s="790"/>
      <c r="F303" s="790"/>
      <c r="G303" s="790"/>
      <c r="H303" s="790"/>
      <c r="I303" s="790"/>
      <c r="J303" s="790"/>
      <c r="K303" s="790"/>
      <c r="L303" s="790"/>
      <c r="M303" s="790"/>
      <c r="N303" s="791"/>
      <c r="V303" s="14"/>
      <c r="W303" s="14"/>
      <c r="X303" s="14"/>
      <c r="Y303" s="14"/>
    </row>
    <row r="304" spans="1:25" ht="12.75" customHeight="1" x14ac:dyDescent="0.2">
      <c r="A304" s="207" t="s">
        <v>48</v>
      </c>
      <c r="B304" s="171"/>
      <c r="C304" s="171"/>
      <c r="D304" s="172">
        <v>193774</v>
      </c>
      <c r="E304" s="208">
        <v>88539</v>
      </c>
      <c r="F304" s="174">
        <f>D304/E304</f>
        <v>2.1885722675882944</v>
      </c>
      <c r="G304" s="755">
        <v>166197</v>
      </c>
      <c r="H304" s="175">
        <v>81764</v>
      </c>
      <c r="I304" s="176">
        <f t="shared" ref="I304:I310" si="147">G304/D304</f>
        <v>0.85768472550496966</v>
      </c>
      <c r="J304" s="176">
        <f>+H304/E304</f>
        <v>0.92348004834027941</v>
      </c>
      <c r="K304" s="175">
        <v>66425</v>
      </c>
      <c r="L304" s="175">
        <v>62196</v>
      </c>
      <c r="M304" s="176">
        <f t="shared" ref="M304:M310" si="148">+K304/E304</f>
        <v>0.75023435999954824</v>
      </c>
      <c r="N304" s="177">
        <f>K304/H304</f>
        <v>0.81239909984834402</v>
      </c>
      <c r="V304" s="14"/>
      <c r="W304" s="14"/>
      <c r="X304" s="14"/>
      <c r="Y304" s="14"/>
    </row>
    <row r="305" spans="1:25" ht="12.75" customHeight="1" x14ac:dyDescent="0.2">
      <c r="A305" s="781" t="s">
        <v>49</v>
      </c>
      <c r="B305" s="784" t="s">
        <v>50</v>
      </c>
      <c r="C305" s="785"/>
      <c r="D305" s="178">
        <v>165088</v>
      </c>
      <c r="E305" s="209">
        <v>68879</v>
      </c>
      <c r="F305" s="180">
        <f>D305/E305</f>
        <v>2.3967827639774097</v>
      </c>
      <c r="G305" s="756">
        <v>142465</v>
      </c>
      <c r="H305" s="181">
        <v>64495</v>
      </c>
      <c r="I305" s="182">
        <f t="shared" si="147"/>
        <v>0.86296399496026366</v>
      </c>
      <c r="J305" s="182">
        <f t="shared" ref="J305:J310" si="149">+H305/E305</f>
        <v>0.93635215377691317</v>
      </c>
      <c r="K305" s="181">
        <v>52497</v>
      </c>
      <c r="L305" s="181">
        <v>49057</v>
      </c>
      <c r="M305" s="182">
        <f t="shared" si="148"/>
        <v>0.76216263302312748</v>
      </c>
      <c r="N305" s="183">
        <f t="shared" ref="N305:N310" si="150">K305/H305</f>
        <v>0.81397007519962783</v>
      </c>
      <c r="V305" s="14"/>
      <c r="W305" s="14"/>
      <c r="X305" s="14"/>
      <c r="Y305" s="14"/>
    </row>
    <row r="306" spans="1:25" ht="12.75" customHeight="1" x14ac:dyDescent="0.2">
      <c r="A306" s="782"/>
      <c r="B306" s="786" t="s">
        <v>49</v>
      </c>
      <c r="C306" s="184" t="s">
        <v>51</v>
      </c>
      <c r="D306" s="185">
        <v>137839</v>
      </c>
      <c r="E306" s="210">
        <v>64799</v>
      </c>
      <c r="F306" s="187">
        <f t="shared" ref="F306:F310" si="151">D306/E306</f>
        <v>2.1271778885476627</v>
      </c>
      <c r="G306" s="757">
        <v>119379</v>
      </c>
      <c r="H306" s="188">
        <v>60692</v>
      </c>
      <c r="I306" s="189">
        <f t="shared" si="147"/>
        <v>0.86607563897010276</v>
      </c>
      <c r="J306" s="189">
        <f t="shared" si="149"/>
        <v>0.93661939227457214</v>
      </c>
      <c r="K306" s="188">
        <v>49397</v>
      </c>
      <c r="L306" s="188">
        <v>44648</v>
      </c>
      <c r="M306" s="189">
        <f t="shared" si="148"/>
        <v>0.76231114677695644</v>
      </c>
      <c r="N306" s="190">
        <f t="shared" si="150"/>
        <v>0.81389639491201471</v>
      </c>
      <c r="V306" s="14"/>
      <c r="W306" s="14"/>
      <c r="X306" s="14"/>
      <c r="Y306" s="14"/>
    </row>
    <row r="307" spans="1:25" ht="12.75" customHeight="1" x14ac:dyDescent="0.2">
      <c r="A307" s="782"/>
      <c r="B307" s="787"/>
      <c r="C307" s="191" t="s">
        <v>52</v>
      </c>
      <c r="D307" s="192">
        <v>27249</v>
      </c>
      <c r="E307" s="211">
        <v>12846</v>
      </c>
      <c r="F307" s="194">
        <f t="shared" si="151"/>
        <v>2.1212050443717887</v>
      </c>
      <c r="G307" s="758">
        <v>23086</v>
      </c>
      <c r="H307" s="195">
        <v>11466</v>
      </c>
      <c r="I307" s="196">
        <f t="shared" si="147"/>
        <v>0.84722375133032402</v>
      </c>
      <c r="J307" s="196">
        <f t="shared" si="149"/>
        <v>0.89257356375525454</v>
      </c>
      <c r="K307" s="195">
        <v>5405</v>
      </c>
      <c r="L307" s="195">
        <v>4758</v>
      </c>
      <c r="M307" s="196">
        <f t="shared" si="148"/>
        <v>0.42075354195858633</v>
      </c>
      <c r="N307" s="197">
        <f t="shared" si="150"/>
        <v>0.47139368567939999</v>
      </c>
      <c r="V307" s="14"/>
      <c r="W307" s="14"/>
      <c r="X307" s="14"/>
      <c r="Y307" s="14"/>
    </row>
    <row r="308" spans="1:25" ht="12.75" customHeight="1" x14ac:dyDescent="0.2">
      <c r="A308" s="782"/>
      <c r="B308" s="784" t="s">
        <v>53</v>
      </c>
      <c r="C308" s="785"/>
      <c r="D308" s="178">
        <v>28686</v>
      </c>
      <c r="E308" s="209">
        <v>23804</v>
      </c>
      <c r="F308" s="180">
        <f t="shared" si="151"/>
        <v>1.2050915812468492</v>
      </c>
      <c r="G308" s="759">
        <v>23732</v>
      </c>
      <c r="H308" s="181">
        <v>19944</v>
      </c>
      <c r="I308" s="182">
        <f t="shared" si="147"/>
        <v>0.82730251690720213</v>
      </c>
      <c r="J308" s="182">
        <f t="shared" si="149"/>
        <v>0.83784237943202822</v>
      </c>
      <c r="K308" s="181">
        <v>15011</v>
      </c>
      <c r="L308" s="181">
        <v>13462</v>
      </c>
      <c r="M308" s="182">
        <f t="shared" si="148"/>
        <v>0.63060830112586119</v>
      </c>
      <c r="N308" s="183">
        <f t="shared" si="150"/>
        <v>0.75265744083433617</v>
      </c>
      <c r="V308" s="14"/>
      <c r="W308" s="14"/>
      <c r="X308" s="14"/>
      <c r="Y308" s="14"/>
    </row>
    <row r="309" spans="1:25" ht="12.75" customHeight="1" x14ac:dyDescent="0.2">
      <c r="A309" s="782"/>
      <c r="B309" s="786" t="s">
        <v>49</v>
      </c>
      <c r="C309" s="184" t="s">
        <v>51</v>
      </c>
      <c r="D309" s="185">
        <v>27482</v>
      </c>
      <c r="E309" s="210">
        <v>22393</v>
      </c>
      <c r="F309" s="187">
        <f t="shared" si="151"/>
        <v>1.2272585182869646</v>
      </c>
      <c r="G309" s="757">
        <v>22782</v>
      </c>
      <c r="H309" s="188">
        <v>19332</v>
      </c>
      <c r="I309" s="189">
        <f t="shared" si="147"/>
        <v>0.8289789680518157</v>
      </c>
      <c r="J309" s="189">
        <f t="shared" si="149"/>
        <v>0.86330549725360606</v>
      </c>
      <c r="K309" s="188">
        <v>14497</v>
      </c>
      <c r="L309" s="188">
        <v>12968</v>
      </c>
      <c r="M309" s="189">
        <f t="shared" si="148"/>
        <v>0.64738980931541101</v>
      </c>
      <c r="N309" s="190">
        <f t="shared" si="150"/>
        <v>0.74989654458928201</v>
      </c>
      <c r="V309" s="14"/>
      <c r="W309" s="14"/>
      <c r="X309" s="14"/>
      <c r="Y309" s="14"/>
    </row>
    <row r="310" spans="1:25" ht="12.75" customHeight="1" thickBot="1" x14ac:dyDescent="0.25">
      <c r="A310" s="783"/>
      <c r="B310" s="788"/>
      <c r="C310" s="212" t="s">
        <v>52</v>
      </c>
      <c r="D310" s="213">
        <v>1204</v>
      </c>
      <c r="E310" s="214">
        <v>937</v>
      </c>
      <c r="F310" s="215">
        <f t="shared" si="151"/>
        <v>1.2849519743863393</v>
      </c>
      <c r="G310" s="760">
        <v>950</v>
      </c>
      <c r="H310" s="216">
        <v>802</v>
      </c>
      <c r="I310" s="217">
        <f t="shared" si="147"/>
        <v>0.78903654485049834</v>
      </c>
      <c r="J310" s="217">
        <f t="shared" si="149"/>
        <v>0.85592315901814298</v>
      </c>
      <c r="K310" s="216">
        <v>566</v>
      </c>
      <c r="L310" s="216">
        <v>509</v>
      </c>
      <c r="M310" s="217">
        <f t="shared" si="148"/>
        <v>0.60405549626467447</v>
      </c>
      <c r="N310" s="218">
        <f t="shared" si="150"/>
        <v>0.70573566084788031</v>
      </c>
      <c r="V310" s="14"/>
      <c r="W310" s="14"/>
      <c r="X310" s="14"/>
      <c r="Y310" s="14"/>
    </row>
    <row r="311" spans="1:25" ht="12.75" customHeight="1" thickTop="1" thickBot="1" x14ac:dyDescent="0.25">
      <c r="A311" s="789" t="s">
        <v>601</v>
      </c>
      <c r="B311" s="790"/>
      <c r="C311" s="790"/>
      <c r="D311" s="790"/>
      <c r="E311" s="790"/>
      <c r="F311" s="790"/>
      <c r="G311" s="790"/>
      <c r="H311" s="790"/>
      <c r="I311" s="790"/>
      <c r="J311" s="790"/>
      <c r="K311" s="790"/>
      <c r="L311" s="790"/>
      <c r="M311" s="790"/>
      <c r="N311" s="791"/>
      <c r="V311" s="14"/>
      <c r="W311" s="14"/>
      <c r="X311" s="14"/>
      <c r="Y311" s="14"/>
    </row>
    <row r="312" spans="1:25" ht="12.75" customHeight="1" x14ac:dyDescent="0.2">
      <c r="A312" s="207" t="s">
        <v>48</v>
      </c>
      <c r="B312" s="171"/>
      <c r="C312" s="171"/>
      <c r="D312" s="172">
        <v>201016</v>
      </c>
      <c r="E312" s="208">
        <v>91222</v>
      </c>
      <c r="F312" s="174">
        <f>D312/E312</f>
        <v>2.2035912389555152</v>
      </c>
      <c r="G312" s="755">
        <v>173487</v>
      </c>
      <c r="H312" s="175">
        <v>84912</v>
      </c>
      <c r="I312" s="176">
        <f t="shared" ref="I312:I318" si="152">G312/D312</f>
        <v>0.86305070243164728</v>
      </c>
      <c r="J312" s="176">
        <f>+H312/E312</f>
        <v>0.93082808971520026</v>
      </c>
      <c r="K312" s="175">
        <v>70161</v>
      </c>
      <c r="L312" s="175">
        <v>65888</v>
      </c>
      <c r="M312" s="176">
        <f t="shared" ref="M312:M318" si="153">+K312/E312</f>
        <v>0.76912367630615419</v>
      </c>
      <c r="N312" s="177">
        <f>K312/H312</f>
        <v>0.82627897117015259</v>
      </c>
      <c r="V312" s="14"/>
      <c r="W312" s="14"/>
      <c r="X312" s="14"/>
      <c r="Y312" s="14"/>
    </row>
    <row r="313" spans="1:25" ht="12.75" customHeight="1" x14ac:dyDescent="0.2">
      <c r="A313" s="781" t="s">
        <v>49</v>
      </c>
      <c r="B313" s="784" t="s">
        <v>50</v>
      </c>
      <c r="C313" s="785"/>
      <c r="D313" s="178">
        <v>173158</v>
      </c>
      <c r="E313" s="209">
        <v>72160</v>
      </c>
      <c r="F313" s="180">
        <f>D313/E313</f>
        <v>2.3996396895787138</v>
      </c>
      <c r="G313" s="756">
        <v>150077</v>
      </c>
      <c r="H313" s="181">
        <v>67948</v>
      </c>
      <c r="I313" s="182">
        <f t="shared" si="152"/>
        <v>0.86670555215467959</v>
      </c>
      <c r="J313" s="182">
        <f t="shared" ref="J313:J318" si="154">+H313/E313</f>
        <v>0.94162971175166299</v>
      </c>
      <c r="K313" s="181">
        <v>56257</v>
      </c>
      <c r="L313" s="181">
        <v>52899</v>
      </c>
      <c r="M313" s="182">
        <f t="shared" si="153"/>
        <v>0.77961474501108652</v>
      </c>
      <c r="N313" s="183">
        <f t="shared" ref="N313:N318" si="155">K313/H313</f>
        <v>0.8279419556131159</v>
      </c>
      <c r="V313" s="14"/>
      <c r="W313" s="14"/>
      <c r="X313" s="14"/>
      <c r="Y313" s="14"/>
    </row>
    <row r="314" spans="1:25" ht="12.75" customHeight="1" x14ac:dyDescent="0.2">
      <c r="A314" s="782"/>
      <c r="B314" s="786" t="s">
        <v>49</v>
      </c>
      <c r="C314" s="184" t="s">
        <v>51</v>
      </c>
      <c r="D314" s="185">
        <v>145018</v>
      </c>
      <c r="E314" s="210">
        <v>68177</v>
      </c>
      <c r="F314" s="187">
        <f t="shared" ref="F314:F318" si="156">D314/E314</f>
        <v>2.1270809803892807</v>
      </c>
      <c r="G314" s="757">
        <v>126604</v>
      </c>
      <c r="H314" s="188">
        <v>64161</v>
      </c>
      <c r="I314" s="189">
        <f t="shared" si="152"/>
        <v>0.87302265925609235</v>
      </c>
      <c r="J314" s="189">
        <f t="shared" si="154"/>
        <v>0.94109450401161687</v>
      </c>
      <c r="K314" s="188">
        <v>53175</v>
      </c>
      <c r="L314" s="188">
        <v>48210</v>
      </c>
      <c r="M314" s="189">
        <f t="shared" si="153"/>
        <v>0.77995511682825591</v>
      </c>
      <c r="N314" s="190">
        <f t="shared" si="155"/>
        <v>0.82877448917566743</v>
      </c>
      <c r="V314" s="14"/>
      <c r="W314" s="14"/>
      <c r="X314" s="14"/>
      <c r="Y314" s="14"/>
    </row>
    <row r="315" spans="1:25" ht="12.75" customHeight="1" x14ac:dyDescent="0.2">
      <c r="A315" s="782"/>
      <c r="B315" s="787"/>
      <c r="C315" s="191" t="s">
        <v>52</v>
      </c>
      <c r="D315" s="192">
        <v>28140</v>
      </c>
      <c r="E315" s="211">
        <v>13049</v>
      </c>
      <c r="F315" s="194">
        <f t="shared" si="156"/>
        <v>2.1564870871331134</v>
      </c>
      <c r="G315" s="758">
        <v>23473</v>
      </c>
      <c r="H315" s="195">
        <v>11725</v>
      </c>
      <c r="I315" s="196">
        <f t="shared" si="152"/>
        <v>0.83415067519545127</v>
      </c>
      <c r="J315" s="196">
        <f t="shared" si="154"/>
        <v>0.898536286305464</v>
      </c>
      <c r="K315" s="195">
        <v>5699</v>
      </c>
      <c r="L315" s="195">
        <v>5081</v>
      </c>
      <c r="M315" s="196">
        <f t="shared" si="153"/>
        <v>0.43673844739060463</v>
      </c>
      <c r="N315" s="197">
        <f t="shared" si="155"/>
        <v>0.48605543710021321</v>
      </c>
      <c r="V315" s="14"/>
      <c r="W315" s="14"/>
      <c r="X315" s="14"/>
      <c r="Y315" s="14"/>
    </row>
    <row r="316" spans="1:25" ht="12.75" customHeight="1" x14ac:dyDescent="0.2">
      <c r="A316" s="782"/>
      <c r="B316" s="784" t="s">
        <v>53</v>
      </c>
      <c r="C316" s="785"/>
      <c r="D316" s="178">
        <v>27858</v>
      </c>
      <c r="E316" s="209">
        <v>22293</v>
      </c>
      <c r="F316" s="180">
        <f t="shared" si="156"/>
        <v>1.2496299286771633</v>
      </c>
      <c r="G316" s="759">
        <v>23410</v>
      </c>
      <c r="H316" s="181">
        <v>19472</v>
      </c>
      <c r="I316" s="182">
        <f t="shared" si="152"/>
        <v>0.84033311795534493</v>
      </c>
      <c r="J316" s="182">
        <f t="shared" si="154"/>
        <v>0.87345803615484685</v>
      </c>
      <c r="K316" s="181">
        <v>14978</v>
      </c>
      <c r="L316" s="181">
        <v>13300</v>
      </c>
      <c r="M316" s="182">
        <f t="shared" si="153"/>
        <v>0.67187009375140183</v>
      </c>
      <c r="N316" s="183">
        <f t="shared" si="155"/>
        <v>0.76920706655710769</v>
      </c>
      <c r="V316" s="14"/>
      <c r="W316" s="14"/>
      <c r="X316" s="14"/>
      <c r="Y316" s="14"/>
    </row>
    <row r="317" spans="1:25" ht="12.75" customHeight="1" x14ac:dyDescent="0.2">
      <c r="A317" s="782"/>
      <c r="B317" s="786" t="s">
        <v>49</v>
      </c>
      <c r="C317" s="184" t="s">
        <v>51</v>
      </c>
      <c r="D317" s="185">
        <v>26561</v>
      </c>
      <c r="E317" s="210">
        <v>21560</v>
      </c>
      <c r="F317" s="187">
        <f t="shared" si="156"/>
        <v>1.2319573283858998</v>
      </c>
      <c r="G317" s="757">
        <v>22331</v>
      </c>
      <c r="H317" s="188">
        <v>18823</v>
      </c>
      <c r="I317" s="189">
        <f t="shared" si="152"/>
        <v>0.84074394789352813</v>
      </c>
      <c r="J317" s="189">
        <f t="shared" si="154"/>
        <v>0.87305194805194808</v>
      </c>
      <c r="K317" s="188">
        <v>14518</v>
      </c>
      <c r="L317" s="188">
        <v>12846</v>
      </c>
      <c r="M317" s="189">
        <f t="shared" si="153"/>
        <v>0.67337662337662341</v>
      </c>
      <c r="N317" s="190">
        <f t="shared" si="155"/>
        <v>0.7712904425436965</v>
      </c>
      <c r="V317" s="14"/>
      <c r="W317" s="14"/>
      <c r="X317" s="14"/>
      <c r="Y317" s="14"/>
    </row>
    <row r="318" spans="1:25" ht="12.75" customHeight="1" thickBot="1" x14ac:dyDescent="0.25">
      <c r="A318" s="783"/>
      <c r="B318" s="788"/>
      <c r="C318" s="212" t="s">
        <v>52</v>
      </c>
      <c r="D318" s="213">
        <v>1297</v>
      </c>
      <c r="E318" s="214">
        <v>988</v>
      </c>
      <c r="F318" s="215">
        <f t="shared" si="156"/>
        <v>1.3127530364372471</v>
      </c>
      <c r="G318" s="760">
        <v>1079</v>
      </c>
      <c r="H318" s="216">
        <v>837</v>
      </c>
      <c r="I318" s="217">
        <f t="shared" si="152"/>
        <v>0.83191981495759448</v>
      </c>
      <c r="J318" s="217">
        <f t="shared" si="154"/>
        <v>0.84716599190283404</v>
      </c>
      <c r="K318" s="216">
        <v>507</v>
      </c>
      <c r="L318" s="216">
        <v>459</v>
      </c>
      <c r="M318" s="217">
        <f t="shared" si="153"/>
        <v>0.51315789473684215</v>
      </c>
      <c r="N318" s="218">
        <f t="shared" si="155"/>
        <v>0.60573476702508966</v>
      </c>
      <c r="V318" s="14"/>
      <c r="W318" s="14"/>
      <c r="X318" s="14"/>
      <c r="Y318" s="14"/>
    </row>
    <row r="319" spans="1:25" ht="12.75" customHeight="1" thickTop="1" thickBot="1" x14ac:dyDescent="0.25">
      <c r="A319" s="778" t="s">
        <v>605</v>
      </c>
      <c r="B319" s="779"/>
      <c r="C319" s="779"/>
      <c r="D319" s="779"/>
      <c r="E319" s="779"/>
      <c r="F319" s="779"/>
      <c r="G319" s="779"/>
      <c r="H319" s="779"/>
      <c r="I319" s="779"/>
      <c r="J319" s="779"/>
      <c r="K319" s="779"/>
      <c r="L319" s="779"/>
      <c r="M319" s="779"/>
      <c r="N319" s="780"/>
      <c r="V319" s="14"/>
      <c r="W319" s="14"/>
      <c r="X319" s="14"/>
      <c r="Y319" s="14"/>
    </row>
    <row r="320" spans="1:25" ht="12.75" customHeight="1" x14ac:dyDescent="0.2">
      <c r="A320" s="207" t="s">
        <v>48</v>
      </c>
      <c r="B320" s="171"/>
      <c r="C320" s="171"/>
      <c r="D320" s="172">
        <v>201827</v>
      </c>
      <c r="E320" s="208">
        <v>92752</v>
      </c>
      <c r="F320" s="174">
        <f>D320/E320</f>
        <v>2.175985423494911</v>
      </c>
      <c r="G320" s="755">
        <v>181255</v>
      </c>
      <c r="H320" s="175">
        <v>88822</v>
      </c>
      <c r="I320" s="176">
        <f t="shared" ref="I320:I326" si="157">G320/D320</f>
        <v>0.89807112031591407</v>
      </c>
      <c r="J320" s="176">
        <f>+H320/E320</f>
        <v>0.95762894600655513</v>
      </c>
      <c r="K320" s="175">
        <v>73368</v>
      </c>
      <c r="L320" s="175">
        <v>69488</v>
      </c>
      <c r="M320" s="176">
        <f t="shared" ref="M320:M326" si="158">+K320/E320</f>
        <v>0.79101259272037261</v>
      </c>
      <c r="N320" s="177">
        <f>K320/H320</f>
        <v>0.82601157370921618</v>
      </c>
      <c r="V320" s="14"/>
      <c r="W320" s="14"/>
      <c r="X320" s="14"/>
      <c r="Y320" s="14"/>
    </row>
    <row r="321" spans="1:25" ht="12.75" customHeight="1" x14ac:dyDescent="0.2">
      <c r="A321" s="781" t="s">
        <v>49</v>
      </c>
      <c r="B321" s="784" t="s">
        <v>50</v>
      </c>
      <c r="C321" s="785"/>
      <c r="D321" s="178">
        <v>173900</v>
      </c>
      <c r="E321" s="209">
        <v>73290</v>
      </c>
      <c r="F321" s="180">
        <f>D321/E321</f>
        <v>2.3727657252012553</v>
      </c>
      <c r="G321" s="756">
        <v>155935</v>
      </c>
      <c r="H321" s="181">
        <v>70418</v>
      </c>
      <c r="I321" s="182">
        <f t="shared" si="157"/>
        <v>0.89669350201265097</v>
      </c>
      <c r="J321" s="182">
        <f t="shared" ref="J321:J326" si="159">+H321/E321</f>
        <v>0.96081320780461177</v>
      </c>
      <c r="K321" s="181">
        <v>58609</v>
      </c>
      <c r="L321" s="181">
        <v>55505</v>
      </c>
      <c r="M321" s="182">
        <f t="shared" si="158"/>
        <v>0.7996861781962068</v>
      </c>
      <c r="N321" s="183">
        <f t="shared" ref="N321:N326" si="160">K321/H321</f>
        <v>0.83230140021017351</v>
      </c>
      <c r="V321" s="14"/>
      <c r="W321" s="14"/>
      <c r="X321" s="14"/>
      <c r="Y321" s="14"/>
    </row>
    <row r="322" spans="1:25" ht="12.75" customHeight="1" x14ac:dyDescent="0.2">
      <c r="A322" s="782"/>
      <c r="B322" s="786" t="s">
        <v>49</v>
      </c>
      <c r="C322" s="184" t="s">
        <v>51</v>
      </c>
      <c r="D322" s="185">
        <v>146931</v>
      </c>
      <c r="E322" s="210">
        <v>69530</v>
      </c>
      <c r="F322" s="187">
        <f t="shared" ref="F322:F326" si="161">D322/E322</f>
        <v>2.1132029339853302</v>
      </c>
      <c r="G322" s="757">
        <v>132172</v>
      </c>
      <c r="H322" s="188">
        <v>66728</v>
      </c>
      <c r="I322" s="189">
        <f t="shared" si="157"/>
        <v>0.89955149015524294</v>
      </c>
      <c r="J322" s="189">
        <f t="shared" si="159"/>
        <v>0.95970084855458071</v>
      </c>
      <c r="K322" s="188">
        <v>55528</v>
      </c>
      <c r="L322" s="188">
        <v>50882</v>
      </c>
      <c r="M322" s="189">
        <f t="shared" si="158"/>
        <v>0.79861930102114198</v>
      </c>
      <c r="N322" s="190">
        <f t="shared" si="160"/>
        <v>0.83215441793549938</v>
      </c>
      <c r="V322" s="14"/>
      <c r="W322" s="14"/>
      <c r="X322" s="14"/>
      <c r="Y322" s="14"/>
    </row>
    <row r="323" spans="1:25" ht="12.75" customHeight="1" x14ac:dyDescent="0.2">
      <c r="A323" s="782"/>
      <c r="B323" s="787"/>
      <c r="C323" s="191" t="s">
        <v>52</v>
      </c>
      <c r="D323" s="192">
        <v>26969</v>
      </c>
      <c r="E323" s="211">
        <v>12472</v>
      </c>
      <c r="F323" s="194">
        <f t="shared" si="161"/>
        <v>2.1623636946760745</v>
      </c>
      <c r="G323" s="758">
        <v>23763</v>
      </c>
      <c r="H323" s="195">
        <v>11523</v>
      </c>
      <c r="I323" s="196">
        <f t="shared" si="157"/>
        <v>0.88112277058845345</v>
      </c>
      <c r="J323" s="196">
        <f t="shared" si="159"/>
        <v>0.92390955740859526</v>
      </c>
      <c r="K323" s="195">
        <v>5605</v>
      </c>
      <c r="L323" s="195">
        <v>5037</v>
      </c>
      <c r="M323" s="196">
        <f t="shared" si="158"/>
        <v>0.44940667094291215</v>
      </c>
      <c r="N323" s="197">
        <f t="shared" si="160"/>
        <v>0.4864184674130001</v>
      </c>
      <c r="V323" s="14"/>
      <c r="W323" s="14"/>
      <c r="X323" s="14"/>
      <c r="Y323" s="14"/>
    </row>
    <row r="324" spans="1:25" ht="12.75" customHeight="1" x14ac:dyDescent="0.2">
      <c r="A324" s="782"/>
      <c r="B324" s="784" t="s">
        <v>53</v>
      </c>
      <c r="C324" s="785"/>
      <c r="D324" s="178">
        <v>27927</v>
      </c>
      <c r="E324" s="209">
        <v>22700</v>
      </c>
      <c r="F324" s="180">
        <f t="shared" si="161"/>
        <v>1.2302643171806167</v>
      </c>
      <c r="G324" s="759">
        <v>25320</v>
      </c>
      <c r="H324" s="181">
        <v>21168</v>
      </c>
      <c r="I324" s="182">
        <f t="shared" si="157"/>
        <v>0.90664947899881831</v>
      </c>
      <c r="J324" s="182">
        <f t="shared" si="159"/>
        <v>0.93251101321585905</v>
      </c>
      <c r="K324" s="181">
        <v>15943</v>
      </c>
      <c r="L324" s="181">
        <v>14331</v>
      </c>
      <c r="M324" s="182">
        <f t="shared" si="158"/>
        <v>0.70233480176211449</v>
      </c>
      <c r="N324" s="183">
        <f t="shared" si="160"/>
        <v>0.75316515495086922</v>
      </c>
      <c r="V324" s="14"/>
      <c r="W324" s="14"/>
      <c r="X324" s="14"/>
      <c r="Y324" s="14"/>
    </row>
    <row r="325" spans="1:25" ht="12.75" customHeight="1" x14ac:dyDescent="0.2">
      <c r="A325" s="782"/>
      <c r="B325" s="786" t="s">
        <v>49</v>
      </c>
      <c r="C325" s="184" t="s">
        <v>51</v>
      </c>
      <c r="D325" s="185">
        <v>26782</v>
      </c>
      <c r="E325" s="210">
        <v>22047</v>
      </c>
      <c r="F325" s="187">
        <f t="shared" si="161"/>
        <v>1.2147684492221165</v>
      </c>
      <c r="G325" s="757">
        <v>24334</v>
      </c>
      <c r="H325" s="188">
        <v>20565</v>
      </c>
      <c r="I325" s="189">
        <f t="shared" si="157"/>
        <v>0.90859532521843034</v>
      </c>
      <c r="J325" s="189">
        <f t="shared" si="159"/>
        <v>0.9327799700639543</v>
      </c>
      <c r="K325" s="188">
        <v>15533</v>
      </c>
      <c r="L325" s="188">
        <v>13905</v>
      </c>
      <c r="M325" s="189">
        <f t="shared" si="158"/>
        <v>0.70454030026761005</v>
      </c>
      <c r="N325" s="190">
        <f t="shared" si="160"/>
        <v>0.75531242402139553</v>
      </c>
      <c r="V325" s="14"/>
      <c r="W325" s="14"/>
      <c r="X325" s="14"/>
      <c r="Y325" s="14"/>
    </row>
    <row r="326" spans="1:25" ht="12.75" customHeight="1" thickBot="1" x14ac:dyDescent="0.25">
      <c r="A326" s="783"/>
      <c r="B326" s="788"/>
      <c r="C326" s="212" t="s">
        <v>52</v>
      </c>
      <c r="D326" s="213">
        <v>1145</v>
      </c>
      <c r="E326" s="214">
        <v>919</v>
      </c>
      <c r="F326" s="215">
        <f t="shared" si="161"/>
        <v>1.2459194776931448</v>
      </c>
      <c r="G326" s="760">
        <v>986</v>
      </c>
      <c r="H326" s="216">
        <v>825</v>
      </c>
      <c r="I326" s="217">
        <f t="shared" si="157"/>
        <v>0.86113537117903927</v>
      </c>
      <c r="J326" s="217">
        <f t="shared" si="159"/>
        <v>0.89771490750816108</v>
      </c>
      <c r="K326" s="216">
        <v>472</v>
      </c>
      <c r="L326" s="216">
        <v>432</v>
      </c>
      <c r="M326" s="217">
        <f t="shared" si="158"/>
        <v>0.51360174102285094</v>
      </c>
      <c r="N326" s="218">
        <f t="shared" si="160"/>
        <v>0.57212121212121214</v>
      </c>
      <c r="V326" s="14"/>
      <c r="W326" s="14"/>
      <c r="X326" s="14"/>
      <c r="Y326" s="14"/>
    </row>
    <row r="327" spans="1:25" ht="14.25" thickTop="1" thickBot="1" x14ac:dyDescent="0.25">
      <c r="A327" s="15" t="s">
        <v>55</v>
      </c>
      <c r="B327" s="220"/>
      <c r="C327" s="220"/>
      <c r="D327" s="220"/>
      <c r="E327" s="220"/>
      <c r="F327" s="220"/>
      <c r="G327" s="220"/>
      <c r="H327" s="220"/>
      <c r="I327" s="220"/>
      <c r="J327" s="220"/>
      <c r="K327" s="220"/>
      <c r="L327" s="220"/>
      <c r="M327" s="220"/>
      <c r="N327" s="220"/>
      <c r="V327" s="14"/>
      <c r="W327" s="14"/>
      <c r="X327" s="14"/>
      <c r="Y327" s="14"/>
    </row>
    <row r="328" spans="1:25" ht="13.5" thickBot="1" x14ac:dyDescent="0.25">
      <c r="A328" s="223" t="s">
        <v>66</v>
      </c>
      <c r="B328" s="224"/>
      <c r="C328" s="224"/>
      <c r="D328" s="224"/>
      <c r="E328" s="224"/>
      <c r="F328" s="224"/>
      <c r="G328" s="224"/>
      <c r="H328" s="224"/>
      <c r="I328" s="224"/>
      <c r="J328" s="224"/>
      <c r="K328" s="224"/>
      <c r="L328" s="224"/>
      <c r="M328" s="224"/>
      <c r="N328" s="225"/>
      <c r="V328" s="14"/>
      <c r="W328" s="14"/>
      <c r="X328" s="14"/>
      <c r="Y328" s="14"/>
    </row>
    <row r="329" spans="1:25" ht="12.75" customHeight="1" thickBot="1" x14ac:dyDescent="0.25">
      <c r="A329" s="801" t="s">
        <v>6</v>
      </c>
      <c r="B329" s="802"/>
      <c r="C329" s="802"/>
      <c r="D329" s="802"/>
      <c r="E329" s="802"/>
      <c r="F329" s="802"/>
      <c r="G329" s="802"/>
      <c r="H329" s="802"/>
      <c r="I329" s="802"/>
      <c r="J329" s="802"/>
      <c r="K329" s="802"/>
      <c r="L329" s="802"/>
      <c r="M329" s="802"/>
      <c r="N329" s="803"/>
      <c r="V329" s="14"/>
      <c r="W329" s="14"/>
      <c r="X329" s="14"/>
      <c r="Y329" s="14"/>
    </row>
    <row r="330" spans="1:25" ht="12.75" customHeight="1" x14ac:dyDescent="0.2">
      <c r="A330" s="169" t="s">
        <v>48</v>
      </c>
      <c r="B330" s="170"/>
      <c r="C330" s="171"/>
      <c r="D330" s="228">
        <v>3860</v>
      </c>
      <c r="E330" s="229">
        <v>3635</v>
      </c>
      <c r="F330" s="230">
        <f t="shared" ref="F330:F335" si="162">+D330/E330</f>
        <v>1.061898211829436</v>
      </c>
      <c r="G330" s="229">
        <v>3376</v>
      </c>
      <c r="H330" s="231">
        <v>3262</v>
      </c>
      <c r="I330" s="232">
        <f t="shared" ref="I330:J343" si="163">+G330/D330</f>
        <v>0.87461139896373052</v>
      </c>
      <c r="J330" s="232">
        <f t="shared" si="163"/>
        <v>0.89738651994497942</v>
      </c>
      <c r="K330" s="229">
        <v>3022</v>
      </c>
      <c r="L330" s="231">
        <v>2760</v>
      </c>
      <c r="M330" s="232">
        <f t="shared" ref="M330:M335" si="164">+K330/E330</f>
        <v>0.83136176066024758</v>
      </c>
      <c r="N330" s="233">
        <v>0.92642550582464744</v>
      </c>
      <c r="V330" s="14"/>
      <c r="W330" s="14"/>
      <c r="X330" s="14"/>
      <c r="Y330" s="14"/>
    </row>
    <row r="331" spans="1:25" ht="12.75" customHeight="1" x14ac:dyDescent="0.2">
      <c r="A331" s="781" t="s">
        <v>49</v>
      </c>
      <c r="B331" s="784" t="s">
        <v>50</v>
      </c>
      <c r="C331" s="785"/>
      <c r="D331" s="234">
        <v>2351</v>
      </c>
      <c r="E331" s="235">
        <v>2183</v>
      </c>
      <c r="F331" s="236">
        <f t="shared" si="162"/>
        <v>1.0769583142464498</v>
      </c>
      <c r="G331" s="237">
        <v>2019</v>
      </c>
      <c r="H331" s="235">
        <v>1923</v>
      </c>
      <c r="I331" s="238">
        <f t="shared" si="163"/>
        <v>0.85878349638451723</v>
      </c>
      <c r="J331" s="238">
        <f t="shared" si="163"/>
        <v>0.88089784699954188</v>
      </c>
      <c r="K331" s="237">
        <v>1813</v>
      </c>
      <c r="L331" s="237">
        <v>1605</v>
      </c>
      <c r="M331" s="238">
        <f t="shared" si="164"/>
        <v>0.83050847457627119</v>
      </c>
      <c r="N331" s="239">
        <v>0.94279771190847639</v>
      </c>
      <c r="V331" s="14"/>
      <c r="W331" s="14"/>
      <c r="X331" s="14"/>
      <c r="Y331" s="14"/>
    </row>
    <row r="332" spans="1:25" ht="12.75" customHeight="1" x14ac:dyDescent="0.2">
      <c r="A332" s="782"/>
      <c r="B332" s="786" t="s">
        <v>49</v>
      </c>
      <c r="C332" s="184" t="s">
        <v>51</v>
      </c>
      <c r="D332" s="240">
        <v>2213</v>
      </c>
      <c r="E332" s="241">
        <v>2054</v>
      </c>
      <c r="F332" s="242">
        <f t="shared" si="162"/>
        <v>1.0774099318403116</v>
      </c>
      <c r="G332" s="243">
        <v>1916</v>
      </c>
      <c r="H332" s="241">
        <v>1821</v>
      </c>
      <c r="I332" s="244">
        <f t="shared" si="163"/>
        <v>0.8657930411206507</v>
      </c>
      <c r="J332" s="244">
        <f t="shared" si="163"/>
        <v>0.88656280428432332</v>
      </c>
      <c r="K332" s="243">
        <v>1711</v>
      </c>
      <c r="L332" s="243">
        <v>1502</v>
      </c>
      <c r="M332" s="244">
        <f t="shared" si="164"/>
        <v>0.83300876338851026</v>
      </c>
      <c r="N332" s="245">
        <v>0.93959362987369577</v>
      </c>
      <c r="V332" s="14"/>
      <c r="W332" s="14"/>
      <c r="X332" s="14"/>
      <c r="Y332" s="14"/>
    </row>
    <row r="333" spans="1:25" ht="12.75" customHeight="1" x14ac:dyDescent="0.2">
      <c r="A333" s="782"/>
      <c r="B333" s="787"/>
      <c r="C333" s="191" t="s">
        <v>52</v>
      </c>
      <c r="D333" s="246">
        <v>138</v>
      </c>
      <c r="E333" s="247">
        <v>138</v>
      </c>
      <c r="F333" s="248">
        <f t="shared" si="162"/>
        <v>1</v>
      </c>
      <c r="G333" s="249">
        <v>103</v>
      </c>
      <c r="H333" s="247">
        <v>103</v>
      </c>
      <c r="I333" s="250">
        <f t="shared" si="163"/>
        <v>0.74637681159420288</v>
      </c>
      <c r="J333" s="250">
        <f t="shared" si="163"/>
        <v>0.74637681159420288</v>
      </c>
      <c r="K333" s="249">
        <v>103</v>
      </c>
      <c r="L333" s="249">
        <v>103</v>
      </c>
      <c r="M333" s="250">
        <f t="shared" si="164"/>
        <v>0.74637681159420288</v>
      </c>
      <c r="N333" s="251">
        <v>1</v>
      </c>
      <c r="V333" s="14"/>
      <c r="W333" s="14"/>
      <c r="X333" s="14"/>
      <c r="Y333" s="14"/>
    </row>
    <row r="334" spans="1:25" ht="12.75" customHeight="1" x14ac:dyDescent="0.2">
      <c r="A334" s="782"/>
      <c r="B334" s="784" t="s">
        <v>53</v>
      </c>
      <c r="C334" s="785"/>
      <c r="D334" s="234">
        <v>1509</v>
      </c>
      <c r="E334" s="235">
        <v>1482</v>
      </c>
      <c r="F334" s="236">
        <f t="shared" si="162"/>
        <v>1.0182186234817814</v>
      </c>
      <c r="G334" s="237">
        <v>1357</v>
      </c>
      <c r="H334" s="235">
        <v>1350</v>
      </c>
      <c r="I334" s="238">
        <f t="shared" si="163"/>
        <v>0.89927104042412198</v>
      </c>
      <c r="J334" s="238">
        <f t="shared" si="163"/>
        <v>0.91093117408906887</v>
      </c>
      <c r="K334" s="237">
        <v>1218</v>
      </c>
      <c r="L334" s="237">
        <v>1155</v>
      </c>
      <c r="M334" s="238">
        <f t="shared" si="164"/>
        <v>0.82186234817813764</v>
      </c>
      <c r="N334" s="239">
        <v>0.90222222222222226</v>
      </c>
      <c r="V334" s="14"/>
      <c r="W334" s="14"/>
      <c r="X334" s="14"/>
      <c r="Y334" s="14"/>
    </row>
    <row r="335" spans="1:25" ht="12.75" customHeight="1" x14ac:dyDescent="0.2">
      <c r="A335" s="782"/>
      <c r="B335" s="786" t="s">
        <v>49</v>
      </c>
      <c r="C335" s="184" t="s">
        <v>51</v>
      </c>
      <c r="D335" s="240">
        <v>1509</v>
      </c>
      <c r="E335" s="241">
        <v>1482</v>
      </c>
      <c r="F335" s="242">
        <f t="shared" si="162"/>
        <v>1.0182186234817814</v>
      </c>
      <c r="G335" s="243">
        <v>1357</v>
      </c>
      <c r="H335" s="241">
        <v>1350</v>
      </c>
      <c r="I335" s="244">
        <f t="shared" si="163"/>
        <v>0.89927104042412198</v>
      </c>
      <c r="J335" s="244">
        <f t="shared" si="163"/>
        <v>0.91093117408906887</v>
      </c>
      <c r="K335" s="243">
        <v>1218</v>
      </c>
      <c r="L335" s="243">
        <v>1155</v>
      </c>
      <c r="M335" s="244">
        <f t="shared" si="164"/>
        <v>0.82186234817813764</v>
      </c>
      <c r="N335" s="245">
        <v>0.90222222222222226</v>
      </c>
      <c r="V335" s="14"/>
      <c r="W335" s="14"/>
      <c r="X335" s="14"/>
      <c r="Y335" s="14"/>
    </row>
    <row r="336" spans="1:25" ht="12.75" customHeight="1" thickBot="1" x14ac:dyDescent="0.25">
      <c r="A336" s="799"/>
      <c r="B336" s="800"/>
      <c r="C336" s="198" t="s">
        <v>52</v>
      </c>
      <c r="D336" s="252">
        <v>0</v>
      </c>
      <c r="E336" s="253">
        <v>0</v>
      </c>
      <c r="F336" s="254" t="s">
        <v>67</v>
      </c>
      <c r="G336" s="255">
        <v>0</v>
      </c>
      <c r="H336" s="253">
        <v>0</v>
      </c>
      <c r="I336" s="256" t="s">
        <v>67</v>
      </c>
      <c r="J336" s="256" t="s">
        <v>67</v>
      </c>
      <c r="K336" s="255">
        <v>0</v>
      </c>
      <c r="L336" s="255">
        <v>0</v>
      </c>
      <c r="M336" s="256" t="s">
        <v>67</v>
      </c>
      <c r="N336" s="257" t="s">
        <v>67</v>
      </c>
      <c r="V336" s="14" t="s">
        <v>61</v>
      </c>
      <c r="W336" s="14" t="s">
        <v>57</v>
      </c>
      <c r="X336" s="14"/>
      <c r="Y336" s="14"/>
    </row>
    <row r="337" spans="1:27" ht="12.75" customHeight="1" thickBot="1" x14ac:dyDescent="0.25">
      <c r="A337" s="801" t="s">
        <v>7</v>
      </c>
      <c r="B337" s="802"/>
      <c r="C337" s="802"/>
      <c r="D337" s="802"/>
      <c r="E337" s="802"/>
      <c r="F337" s="802"/>
      <c r="G337" s="802"/>
      <c r="H337" s="802"/>
      <c r="I337" s="802"/>
      <c r="J337" s="802"/>
      <c r="K337" s="802"/>
      <c r="L337" s="802"/>
      <c r="M337" s="802"/>
      <c r="N337" s="803"/>
      <c r="V337" s="14">
        <v>56.852116997340971</v>
      </c>
      <c r="W337" s="14">
        <v>56.852116997340971</v>
      </c>
      <c r="X337" s="14"/>
      <c r="Y337" s="14"/>
    </row>
    <row r="338" spans="1:27" ht="12.75" customHeight="1" x14ac:dyDescent="0.2">
      <c r="A338" s="169" t="s">
        <v>48</v>
      </c>
      <c r="B338" s="170"/>
      <c r="C338" s="171"/>
      <c r="D338" s="228">
        <v>5154</v>
      </c>
      <c r="E338" s="229">
        <v>4843</v>
      </c>
      <c r="F338" s="230">
        <f t="shared" ref="F338:F343" si="165">D338/E338</f>
        <v>1.0642163947966137</v>
      </c>
      <c r="G338" s="229">
        <v>5451</v>
      </c>
      <c r="H338" s="231">
        <v>4396</v>
      </c>
      <c r="I338" s="232">
        <f t="shared" ref="I338:I343" si="166">G338/D338</f>
        <v>1.0576251455180443</v>
      </c>
      <c r="J338" s="232">
        <f t="shared" si="163"/>
        <v>0.90770183770390256</v>
      </c>
      <c r="K338" s="229">
        <v>4174</v>
      </c>
      <c r="L338" s="231">
        <v>3694</v>
      </c>
      <c r="M338" s="232">
        <f t="shared" ref="M338:M343" si="167">K338/E338</f>
        <v>0.86186248193268633</v>
      </c>
      <c r="N338" s="233">
        <v>0.94949954504094636</v>
      </c>
      <c r="X338" s="14">
        <v>43.147883002659029</v>
      </c>
      <c r="Y338" s="14">
        <v>100</v>
      </c>
      <c r="Z338" s="14"/>
      <c r="AA338" s="14"/>
    </row>
    <row r="339" spans="1:27" ht="12.75" customHeight="1" x14ac:dyDescent="0.2">
      <c r="A339" s="781" t="s">
        <v>49</v>
      </c>
      <c r="B339" s="784" t="s">
        <v>50</v>
      </c>
      <c r="C339" s="785"/>
      <c r="D339" s="234">
        <v>3311</v>
      </c>
      <c r="E339" s="235">
        <v>3079</v>
      </c>
      <c r="F339" s="236">
        <f t="shared" si="165"/>
        <v>1.0753491393309516</v>
      </c>
      <c r="G339" s="237">
        <v>2740</v>
      </c>
      <c r="H339" s="235">
        <v>2735</v>
      </c>
      <c r="I339" s="238">
        <f t="shared" si="166"/>
        <v>0.82754454847478098</v>
      </c>
      <c r="J339" s="238">
        <f t="shared" si="163"/>
        <v>0.88827541409548549</v>
      </c>
      <c r="K339" s="237">
        <v>2533</v>
      </c>
      <c r="L339" s="237">
        <v>2189</v>
      </c>
      <c r="M339" s="238">
        <f t="shared" si="167"/>
        <v>0.82266969795388112</v>
      </c>
      <c r="N339" s="239">
        <v>0.92614259597806214</v>
      </c>
      <c r="X339" s="14">
        <v>100</v>
      </c>
      <c r="Y339" s="14"/>
      <c r="Z339" s="14"/>
      <c r="AA339" s="14"/>
    </row>
    <row r="340" spans="1:27" ht="12.75" customHeight="1" x14ac:dyDescent="0.2">
      <c r="A340" s="782"/>
      <c r="B340" s="786" t="s">
        <v>49</v>
      </c>
      <c r="C340" s="184" t="s">
        <v>51</v>
      </c>
      <c r="D340" s="240">
        <v>3197</v>
      </c>
      <c r="E340" s="241">
        <v>2970</v>
      </c>
      <c r="F340" s="242">
        <f t="shared" si="165"/>
        <v>1.0764309764309765</v>
      </c>
      <c r="G340" s="243">
        <v>2782</v>
      </c>
      <c r="H340" s="241">
        <v>2669</v>
      </c>
      <c r="I340" s="244">
        <f t="shared" si="166"/>
        <v>0.87019080387863623</v>
      </c>
      <c r="J340" s="244">
        <f t="shared" si="163"/>
        <v>0.8986531986531987</v>
      </c>
      <c r="K340" s="243">
        <v>2465</v>
      </c>
      <c r="L340" s="243">
        <v>2121</v>
      </c>
      <c r="M340" s="244">
        <f t="shared" si="167"/>
        <v>0.82996632996633002</v>
      </c>
      <c r="N340" s="245">
        <v>0.92356687898089174</v>
      </c>
      <c r="X340" s="14"/>
      <c r="Y340" s="14"/>
      <c r="Z340" s="14"/>
      <c r="AA340" s="14"/>
    </row>
    <row r="341" spans="1:27" ht="12.75" customHeight="1" x14ac:dyDescent="0.2">
      <c r="A341" s="782"/>
      <c r="B341" s="787"/>
      <c r="C341" s="191" t="s">
        <v>52</v>
      </c>
      <c r="D341" s="246">
        <v>114</v>
      </c>
      <c r="E341" s="247">
        <v>114</v>
      </c>
      <c r="F341" s="248">
        <f t="shared" si="165"/>
        <v>1</v>
      </c>
      <c r="G341" s="249">
        <v>68</v>
      </c>
      <c r="H341" s="247">
        <v>68</v>
      </c>
      <c r="I341" s="250">
        <f t="shared" si="166"/>
        <v>0.59649122807017541</v>
      </c>
      <c r="J341" s="250">
        <f t="shared" si="163"/>
        <v>0.59649122807017541</v>
      </c>
      <c r="K341" s="249">
        <v>68</v>
      </c>
      <c r="L341" s="249">
        <v>68</v>
      </c>
      <c r="M341" s="250">
        <f t="shared" si="167"/>
        <v>0.59649122807017541</v>
      </c>
      <c r="N341" s="251">
        <v>1</v>
      </c>
      <c r="X341" s="14"/>
      <c r="Y341" s="14"/>
      <c r="Z341" s="14"/>
      <c r="AA341" s="14"/>
    </row>
    <row r="342" spans="1:27" ht="12.75" customHeight="1" x14ac:dyDescent="0.2">
      <c r="A342" s="782"/>
      <c r="B342" s="784" t="s">
        <v>53</v>
      </c>
      <c r="C342" s="785"/>
      <c r="D342" s="234">
        <v>1843</v>
      </c>
      <c r="E342" s="235">
        <v>1808</v>
      </c>
      <c r="F342" s="236">
        <f t="shared" si="165"/>
        <v>1.019358407079646</v>
      </c>
      <c r="G342" s="237">
        <v>1691</v>
      </c>
      <c r="H342" s="235">
        <v>1675</v>
      </c>
      <c r="I342" s="238">
        <f t="shared" si="166"/>
        <v>0.91752577319587625</v>
      </c>
      <c r="J342" s="238">
        <f t="shared" si="163"/>
        <v>0.92643805309734517</v>
      </c>
      <c r="K342" s="237">
        <v>1652</v>
      </c>
      <c r="L342" s="237">
        <v>1506</v>
      </c>
      <c r="M342" s="238">
        <f t="shared" si="167"/>
        <v>0.91371681415929207</v>
      </c>
      <c r="N342" s="239">
        <v>0.98626865671641795</v>
      </c>
      <c r="X342" s="14"/>
      <c r="Y342" s="14"/>
      <c r="Z342" s="14"/>
      <c r="AA342" s="14"/>
    </row>
    <row r="343" spans="1:27" ht="12.75" customHeight="1" x14ac:dyDescent="0.2">
      <c r="A343" s="782"/>
      <c r="B343" s="786" t="s">
        <v>49</v>
      </c>
      <c r="C343" s="184" t="s">
        <v>51</v>
      </c>
      <c r="D343" s="240">
        <v>1843</v>
      </c>
      <c r="E343" s="241">
        <v>1808</v>
      </c>
      <c r="F343" s="242">
        <f t="shared" si="165"/>
        <v>1.019358407079646</v>
      </c>
      <c r="G343" s="243">
        <v>1691</v>
      </c>
      <c r="H343" s="241">
        <v>1675</v>
      </c>
      <c r="I343" s="244">
        <f t="shared" si="166"/>
        <v>0.91752577319587625</v>
      </c>
      <c r="J343" s="244">
        <f t="shared" si="163"/>
        <v>0.92643805309734517</v>
      </c>
      <c r="K343" s="243">
        <v>1652</v>
      </c>
      <c r="L343" s="243">
        <v>1506</v>
      </c>
      <c r="M343" s="244">
        <f t="shared" si="167"/>
        <v>0.91371681415929207</v>
      </c>
      <c r="N343" s="245">
        <v>0.98626865671641795</v>
      </c>
    </row>
    <row r="344" spans="1:27" ht="12.75" customHeight="1" thickBot="1" x14ac:dyDescent="0.25">
      <c r="A344" s="799"/>
      <c r="B344" s="800"/>
      <c r="C344" s="198" t="s">
        <v>52</v>
      </c>
      <c r="D344" s="252">
        <v>0</v>
      </c>
      <c r="E344" s="253">
        <v>0</v>
      </c>
      <c r="F344" s="254" t="s">
        <v>67</v>
      </c>
      <c r="G344" s="255">
        <v>0</v>
      </c>
      <c r="H344" s="253">
        <v>0</v>
      </c>
      <c r="I344" s="256" t="s">
        <v>67</v>
      </c>
      <c r="J344" s="256" t="s">
        <v>67</v>
      </c>
      <c r="K344" s="255">
        <v>0</v>
      </c>
      <c r="L344" s="255">
        <v>0</v>
      </c>
      <c r="M344" s="256" t="s">
        <v>67</v>
      </c>
      <c r="N344" s="257" t="s">
        <v>67</v>
      </c>
    </row>
    <row r="345" spans="1:27" ht="12.75" customHeight="1" thickBot="1" x14ac:dyDescent="0.25">
      <c r="A345" s="797" t="s">
        <v>8</v>
      </c>
      <c r="B345" s="798"/>
      <c r="C345" s="798"/>
      <c r="D345" s="798"/>
      <c r="E345" s="798"/>
      <c r="F345" s="798"/>
      <c r="G345" s="798"/>
      <c r="H345" s="798"/>
      <c r="I345" s="798"/>
      <c r="J345" s="798"/>
      <c r="K345" s="798"/>
      <c r="L345" s="798"/>
      <c r="M345" s="798"/>
      <c r="N345" s="796"/>
    </row>
    <row r="346" spans="1:27" ht="12.75" customHeight="1" x14ac:dyDescent="0.2">
      <c r="A346" s="169" t="s">
        <v>48</v>
      </c>
      <c r="B346" s="170"/>
      <c r="C346" s="171"/>
      <c r="D346" s="228">
        <v>6215</v>
      </c>
      <c r="E346" s="229">
        <v>5826</v>
      </c>
      <c r="F346" s="230">
        <f t="shared" ref="F346:F351" si="168">D346/E346</f>
        <v>1.0667696532784072</v>
      </c>
      <c r="G346" s="229">
        <v>5439</v>
      </c>
      <c r="H346" s="231">
        <v>5276</v>
      </c>
      <c r="I346" s="232">
        <f t="shared" ref="I346:I351" si="169">G346/D346</f>
        <v>0.87514078841512466</v>
      </c>
      <c r="J346" s="232">
        <f t="shared" ref="J346:J351" si="170">+H346/E346</f>
        <v>0.90559560590456578</v>
      </c>
      <c r="K346" s="229">
        <v>5112</v>
      </c>
      <c r="L346" s="231">
        <v>4400</v>
      </c>
      <c r="M346" s="232">
        <f t="shared" ref="M346:M351" si="171">K346/E346</f>
        <v>0.87744593202883625</v>
      </c>
      <c r="N346" s="233">
        <v>0.96891584533737685</v>
      </c>
    </row>
    <row r="347" spans="1:27" ht="12.75" customHeight="1" x14ac:dyDescent="0.2">
      <c r="A347" s="781" t="s">
        <v>49</v>
      </c>
      <c r="B347" s="784" t="s">
        <v>50</v>
      </c>
      <c r="C347" s="785"/>
      <c r="D347" s="234">
        <v>3778</v>
      </c>
      <c r="E347" s="235">
        <v>3487</v>
      </c>
      <c r="F347" s="236">
        <f t="shared" si="168"/>
        <v>1.083452824777746</v>
      </c>
      <c r="G347" s="237">
        <v>3171</v>
      </c>
      <c r="H347" s="235">
        <v>3057</v>
      </c>
      <c r="I347" s="238">
        <f t="shared" si="169"/>
        <v>0.83933298041291693</v>
      </c>
      <c r="J347" s="238">
        <f t="shared" si="170"/>
        <v>0.87668482936621739</v>
      </c>
      <c r="K347" s="237">
        <v>2922</v>
      </c>
      <c r="L347" s="237">
        <v>2467</v>
      </c>
      <c r="M347" s="238">
        <f t="shared" si="171"/>
        <v>0.83796960137654142</v>
      </c>
      <c r="N347" s="239">
        <v>0.95583905789990187</v>
      </c>
    </row>
    <row r="348" spans="1:27" ht="12.75" customHeight="1" x14ac:dyDescent="0.2">
      <c r="A348" s="782"/>
      <c r="B348" s="786" t="s">
        <v>49</v>
      </c>
      <c r="C348" s="184" t="s">
        <v>51</v>
      </c>
      <c r="D348" s="240">
        <v>3700</v>
      </c>
      <c r="E348" s="241">
        <v>3412</v>
      </c>
      <c r="F348" s="242">
        <f t="shared" si="168"/>
        <v>1.0844079718640094</v>
      </c>
      <c r="G348" s="243">
        <v>3112</v>
      </c>
      <c r="H348" s="241">
        <v>2998</v>
      </c>
      <c r="I348" s="244">
        <f t="shared" si="169"/>
        <v>0.84108108108108104</v>
      </c>
      <c r="J348" s="244">
        <f t="shared" si="170"/>
        <v>0.87866354044548656</v>
      </c>
      <c r="K348" s="243">
        <v>2863</v>
      </c>
      <c r="L348" s="243">
        <v>2416</v>
      </c>
      <c r="M348" s="244">
        <f t="shared" si="171"/>
        <v>0.83909730363423207</v>
      </c>
      <c r="N348" s="245">
        <v>0.95496997998665778</v>
      </c>
    </row>
    <row r="349" spans="1:27" ht="12.75" customHeight="1" x14ac:dyDescent="0.2">
      <c r="A349" s="782"/>
      <c r="B349" s="787"/>
      <c r="C349" s="191" t="s">
        <v>52</v>
      </c>
      <c r="D349" s="246">
        <v>78</v>
      </c>
      <c r="E349" s="247">
        <v>78</v>
      </c>
      <c r="F349" s="248">
        <f t="shared" si="168"/>
        <v>1</v>
      </c>
      <c r="G349" s="249">
        <v>59</v>
      </c>
      <c r="H349" s="247">
        <v>59</v>
      </c>
      <c r="I349" s="250">
        <f t="shared" si="169"/>
        <v>0.75641025641025639</v>
      </c>
      <c r="J349" s="250">
        <f t="shared" si="170"/>
        <v>0.75641025641025639</v>
      </c>
      <c r="K349" s="249">
        <v>59</v>
      </c>
      <c r="L349" s="249">
        <v>51</v>
      </c>
      <c r="M349" s="250">
        <f t="shared" si="171"/>
        <v>0.75641025641025639</v>
      </c>
      <c r="N349" s="251">
        <v>1</v>
      </c>
    </row>
    <row r="350" spans="1:27" ht="12.75" customHeight="1" x14ac:dyDescent="0.2">
      <c r="A350" s="782"/>
      <c r="B350" s="784" t="s">
        <v>53</v>
      </c>
      <c r="C350" s="785"/>
      <c r="D350" s="234">
        <v>2437</v>
      </c>
      <c r="E350" s="235">
        <v>2380</v>
      </c>
      <c r="F350" s="236">
        <f t="shared" si="168"/>
        <v>1.0239495798319327</v>
      </c>
      <c r="G350" s="237">
        <v>2268</v>
      </c>
      <c r="H350" s="235">
        <v>2236</v>
      </c>
      <c r="I350" s="238">
        <f t="shared" si="169"/>
        <v>0.93065244152646698</v>
      </c>
      <c r="J350" s="238">
        <f t="shared" si="170"/>
        <v>0.93949579831932772</v>
      </c>
      <c r="K350" s="237">
        <v>2202</v>
      </c>
      <c r="L350" s="237">
        <v>1935</v>
      </c>
      <c r="M350" s="238">
        <f t="shared" si="171"/>
        <v>0.92521008403361349</v>
      </c>
      <c r="N350" s="239">
        <v>0.98479427549194987</v>
      </c>
    </row>
    <row r="351" spans="1:27" ht="12.75" customHeight="1" x14ac:dyDescent="0.2">
      <c r="A351" s="782"/>
      <c r="B351" s="786" t="s">
        <v>49</v>
      </c>
      <c r="C351" s="184" t="s">
        <v>51</v>
      </c>
      <c r="D351" s="240">
        <v>2437</v>
      </c>
      <c r="E351" s="241">
        <v>2380</v>
      </c>
      <c r="F351" s="242">
        <f t="shared" si="168"/>
        <v>1.0239495798319327</v>
      </c>
      <c r="G351" s="243">
        <v>2268</v>
      </c>
      <c r="H351" s="241">
        <v>2236</v>
      </c>
      <c r="I351" s="244">
        <f t="shared" si="169"/>
        <v>0.93065244152646698</v>
      </c>
      <c r="J351" s="244">
        <f t="shared" si="170"/>
        <v>0.93949579831932772</v>
      </c>
      <c r="K351" s="243">
        <v>2202</v>
      </c>
      <c r="L351" s="243">
        <v>1935</v>
      </c>
      <c r="M351" s="244">
        <f t="shared" si="171"/>
        <v>0.92521008403361349</v>
      </c>
      <c r="N351" s="245">
        <v>0.98479427549194987</v>
      </c>
    </row>
    <row r="352" spans="1:27" ht="12.75" customHeight="1" thickBot="1" x14ac:dyDescent="0.25">
      <c r="A352" s="799"/>
      <c r="B352" s="800"/>
      <c r="C352" s="198" t="s">
        <v>52</v>
      </c>
      <c r="D352" s="252">
        <v>0</v>
      </c>
      <c r="E352" s="253">
        <v>0</v>
      </c>
      <c r="F352" s="254" t="s">
        <v>67</v>
      </c>
      <c r="G352" s="255">
        <v>0</v>
      </c>
      <c r="H352" s="253">
        <v>0</v>
      </c>
      <c r="I352" s="256" t="s">
        <v>67</v>
      </c>
      <c r="J352" s="256" t="s">
        <v>67</v>
      </c>
      <c r="K352" s="255">
        <v>0</v>
      </c>
      <c r="L352" s="255">
        <v>0</v>
      </c>
      <c r="M352" s="256" t="s">
        <v>67</v>
      </c>
      <c r="N352" s="257" t="s">
        <v>67</v>
      </c>
    </row>
    <row r="353" spans="1:14" ht="12.75" customHeight="1" thickBot="1" x14ac:dyDescent="0.25">
      <c r="A353" s="797" t="s">
        <v>9</v>
      </c>
      <c r="B353" s="798"/>
      <c r="C353" s="798"/>
      <c r="D353" s="798"/>
      <c r="E353" s="798"/>
      <c r="F353" s="798"/>
      <c r="G353" s="798"/>
      <c r="H353" s="798"/>
      <c r="I353" s="798"/>
      <c r="J353" s="798"/>
      <c r="K353" s="798"/>
      <c r="L353" s="798"/>
      <c r="M353" s="798"/>
      <c r="N353" s="796"/>
    </row>
    <row r="354" spans="1:14" ht="12.75" customHeight="1" x14ac:dyDescent="0.2">
      <c r="A354" s="169" t="s">
        <v>48</v>
      </c>
      <c r="B354" s="170"/>
      <c r="C354" s="171"/>
      <c r="D354" s="228">
        <v>8715</v>
      </c>
      <c r="E354" s="229">
        <v>8242</v>
      </c>
      <c r="F354" s="230">
        <v>1.0573889832564911</v>
      </c>
      <c r="G354" s="229">
        <v>7779</v>
      </c>
      <c r="H354" s="231">
        <v>7570</v>
      </c>
      <c r="I354" s="232">
        <v>0.89259896729776245</v>
      </c>
      <c r="J354" s="232">
        <v>0.91846639165251154</v>
      </c>
      <c r="K354" s="229">
        <v>7319</v>
      </c>
      <c r="L354" s="231">
        <v>6592</v>
      </c>
      <c r="M354" s="232">
        <v>0.88801261829653</v>
      </c>
      <c r="N354" s="233">
        <v>0.96684280052840155</v>
      </c>
    </row>
    <row r="355" spans="1:14" ht="12.75" customHeight="1" x14ac:dyDescent="0.2">
      <c r="A355" s="781" t="s">
        <v>49</v>
      </c>
      <c r="B355" s="784" t="s">
        <v>50</v>
      </c>
      <c r="C355" s="785"/>
      <c r="D355" s="234">
        <v>4365</v>
      </c>
      <c r="E355" s="235">
        <v>4025</v>
      </c>
      <c r="F355" s="236">
        <v>1.0844720496894409</v>
      </c>
      <c r="G355" s="237">
        <v>3733</v>
      </c>
      <c r="H355" s="235">
        <v>3579</v>
      </c>
      <c r="I355" s="238">
        <v>0.85521191294387167</v>
      </c>
      <c r="J355" s="238">
        <v>0.88919254658385094</v>
      </c>
      <c r="K355" s="237">
        <v>3412</v>
      </c>
      <c r="L355" s="237">
        <v>2985</v>
      </c>
      <c r="M355" s="238">
        <v>0.8477018633540373</v>
      </c>
      <c r="N355" s="239">
        <v>0.95333892148644872</v>
      </c>
    </row>
    <row r="356" spans="1:14" ht="12.75" customHeight="1" x14ac:dyDescent="0.2">
      <c r="A356" s="782"/>
      <c r="B356" s="786" t="s">
        <v>49</v>
      </c>
      <c r="C356" s="184" t="s">
        <v>51</v>
      </c>
      <c r="D356" s="240">
        <v>4309</v>
      </c>
      <c r="E356" s="241">
        <v>3982</v>
      </c>
      <c r="F356" s="242">
        <v>1.082119537920643</v>
      </c>
      <c r="G356" s="243">
        <v>3692</v>
      </c>
      <c r="H356" s="241">
        <v>3546</v>
      </c>
      <c r="I356" s="244">
        <v>0.8568113251334416</v>
      </c>
      <c r="J356" s="244">
        <v>0.89050728277247615</v>
      </c>
      <c r="K356" s="243">
        <v>3378</v>
      </c>
      <c r="L356" s="243">
        <v>2949</v>
      </c>
      <c r="M356" s="244">
        <v>0.84831742842792568</v>
      </c>
      <c r="N356" s="245">
        <v>0.95262267343485618</v>
      </c>
    </row>
    <row r="357" spans="1:14" ht="12.75" customHeight="1" x14ac:dyDescent="0.2">
      <c r="A357" s="782"/>
      <c r="B357" s="787"/>
      <c r="C357" s="191" t="s">
        <v>52</v>
      </c>
      <c r="D357" s="246">
        <v>56</v>
      </c>
      <c r="E357" s="247">
        <v>56</v>
      </c>
      <c r="F357" s="248">
        <v>1</v>
      </c>
      <c r="G357" s="249">
        <v>41</v>
      </c>
      <c r="H357" s="247">
        <v>41</v>
      </c>
      <c r="I357" s="250">
        <v>0.7321428571428571</v>
      </c>
      <c r="J357" s="250">
        <v>0.7321428571428571</v>
      </c>
      <c r="K357" s="249">
        <v>41</v>
      </c>
      <c r="L357" s="249">
        <v>36</v>
      </c>
      <c r="M357" s="250">
        <v>0.7321428571428571</v>
      </c>
      <c r="N357" s="251">
        <v>1</v>
      </c>
    </row>
    <row r="358" spans="1:14" ht="12.75" customHeight="1" x14ac:dyDescent="0.2">
      <c r="A358" s="782"/>
      <c r="B358" s="784" t="s">
        <v>53</v>
      </c>
      <c r="C358" s="785"/>
      <c r="D358" s="234">
        <v>4350</v>
      </c>
      <c r="E358" s="235">
        <v>4261</v>
      </c>
      <c r="F358" s="236">
        <v>1.0208871157005397</v>
      </c>
      <c r="G358" s="237">
        <v>4046</v>
      </c>
      <c r="H358" s="235">
        <v>4015</v>
      </c>
      <c r="I358" s="238">
        <v>0.93011494252873561</v>
      </c>
      <c r="J358" s="238">
        <v>0.94226707345693494</v>
      </c>
      <c r="K358" s="237">
        <v>3923</v>
      </c>
      <c r="L358" s="237">
        <v>3611</v>
      </c>
      <c r="M358" s="238">
        <v>0.92067589767660174</v>
      </c>
      <c r="N358" s="239">
        <v>0.97708592777085923</v>
      </c>
    </row>
    <row r="359" spans="1:14" ht="12.75" customHeight="1" x14ac:dyDescent="0.2">
      <c r="A359" s="782"/>
      <c r="B359" s="786" t="s">
        <v>49</v>
      </c>
      <c r="C359" s="184" t="s">
        <v>51</v>
      </c>
      <c r="D359" s="240">
        <v>4350</v>
      </c>
      <c r="E359" s="241">
        <v>4261</v>
      </c>
      <c r="F359" s="242">
        <v>1.0208871157005397</v>
      </c>
      <c r="G359" s="243">
        <v>4046</v>
      </c>
      <c r="H359" s="241">
        <v>4015</v>
      </c>
      <c r="I359" s="244">
        <v>0.93011494252873561</v>
      </c>
      <c r="J359" s="244">
        <v>0.94226707345693494</v>
      </c>
      <c r="K359" s="243">
        <v>3923</v>
      </c>
      <c r="L359" s="243">
        <v>3611</v>
      </c>
      <c r="M359" s="244">
        <v>0.92067589767660174</v>
      </c>
      <c r="N359" s="245">
        <v>0.97708592777085923</v>
      </c>
    </row>
    <row r="360" spans="1:14" ht="12.75" customHeight="1" thickBot="1" x14ac:dyDescent="0.25">
      <c r="A360" s="799"/>
      <c r="B360" s="800"/>
      <c r="C360" s="198" t="s">
        <v>52</v>
      </c>
      <c r="D360" s="252">
        <v>0</v>
      </c>
      <c r="E360" s="253">
        <v>0</v>
      </c>
      <c r="F360" s="254" t="s">
        <v>67</v>
      </c>
      <c r="G360" s="255">
        <v>0</v>
      </c>
      <c r="H360" s="253">
        <v>0</v>
      </c>
      <c r="I360" s="256" t="s">
        <v>67</v>
      </c>
      <c r="J360" s="256" t="s">
        <v>67</v>
      </c>
      <c r="K360" s="255">
        <v>0</v>
      </c>
      <c r="L360" s="255">
        <v>0</v>
      </c>
      <c r="M360" s="256" t="s">
        <v>67</v>
      </c>
      <c r="N360" s="257" t="s">
        <v>67</v>
      </c>
    </row>
    <row r="361" spans="1:14" ht="12.75" customHeight="1" thickBot="1" x14ac:dyDescent="0.25">
      <c r="A361" s="797" t="s">
        <v>10</v>
      </c>
      <c r="B361" s="798"/>
      <c r="C361" s="798"/>
      <c r="D361" s="798"/>
      <c r="E361" s="798"/>
      <c r="F361" s="798"/>
      <c r="G361" s="798"/>
      <c r="H361" s="798"/>
      <c r="I361" s="798"/>
      <c r="J361" s="798"/>
      <c r="K361" s="798"/>
      <c r="L361" s="798"/>
      <c r="M361" s="798"/>
      <c r="N361" s="796"/>
    </row>
    <row r="362" spans="1:14" ht="12.75" customHeight="1" x14ac:dyDescent="0.2">
      <c r="A362" s="169" t="s">
        <v>48</v>
      </c>
      <c r="B362" s="170"/>
      <c r="C362" s="171"/>
      <c r="D362" s="228">
        <v>10113</v>
      </c>
      <c r="E362" s="229">
        <v>9336</v>
      </c>
      <c r="F362" s="230">
        <f t="shared" ref="F362:F367" si="172">D362/E362</f>
        <v>1.0832262210796915</v>
      </c>
      <c r="G362" s="229">
        <v>9037</v>
      </c>
      <c r="H362" s="231">
        <v>8583</v>
      </c>
      <c r="I362" s="232">
        <f t="shared" ref="I362:I367" si="173">G362/D362</f>
        <v>0.8936022940769307</v>
      </c>
      <c r="J362" s="232">
        <f t="shared" ref="J362:J367" si="174">+H362/E362</f>
        <v>0.91934447300771205</v>
      </c>
      <c r="K362" s="229">
        <v>8197</v>
      </c>
      <c r="L362" s="231">
        <v>7538</v>
      </c>
      <c r="M362" s="232">
        <f t="shared" ref="M362:M367" si="175">+K362/E362</f>
        <v>0.87799914310197091</v>
      </c>
      <c r="N362" s="233">
        <f t="shared" ref="N362:N367" si="176">K362/H362</f>
        <v>0.95502737970406615</v>
      </c>
    </row>
    <row r="363" spans="1:14" ht="12.75" customHeight="1" x14ac:dyDescent="0.2">
      <c r="A363" s="781" t="s">
        <v>49</v>
      </c>
      <c r="B363" s="784" t="s">
        <v>50</v>
      </c>
      <c r="C363" s="785"/>
      <c r="D363" s="234">
        <v>5104</v>
      </c>
      <c r="E363" s="235">
        <v>4575</v>
      </c>
      <c r="F363" s="236">
        <f t="shared" si="172"/>
        <v>1.1156284153005465</v>
      </c>
      <c r="G363" s="237">
        <v>4451</v>
      </c>
      <c r="H363" s="235">
        <v>4136</v>
      </c>
      <c r="I363" s="238">
        <f t="shared" si="173"/>
        <v>0.87206112852664575</v>
      </c>
      <c r="J363" s="238">
        <f t="shared" si="174"/>
        <v>0.9040437158469945</v>
      </c>
      <c r="K363" s="237">
        <v>3874</v>
      </c>
      <c r="L363" s="237">
        <v>3430</v>
      </c>
      <c r="M363" s="238">
        <f t="shared" si="175"/>
        <v>0.84677595628415303</v>
      </c>
      <c r="N363" s="239">
        <f t="shared" si="176"/>
        <v>0.93665377176015474</v>
      </c>
    </row>
    <row r="364" spans="1:14" ht="12.75" customHeight="1" x14ac:dyDescent="0.2">
      <c r="A364" s="782"/>
      <c r="B364" s="786" t="s">
        <v>49</v>
      </c>
      <c r="C364" s="184" t="s">
        <v>51</v>
      </c>
      <c r="D364" s="240">
        <v>5048</v>
      </c>
      <c r="E364" s="241">
        <v>4526</v>
      </c>
      <c r="F364" s="242">
        <f t="shared" si="172"/>
        <v>1.1153336279275299</v>
      </c>
      <c r="G364" s="243">
        <v>4408</v>
      </c>
      <c r="H364" s="241">
        <v>4097</v>
      </c>
      <c r="I364" s="244">
        <f t="shared" si="173"/>
        <v>0.87321711568938198</v>
      </c>
      <c r="J364" s="244">
        <f t="shared" si="174"/>
        <v>0.90521431727794965</v>
      </c>
      <c r="K364" s="243">
        <v>3832</v>
      </c>
      <c r="L364" s="243">
        <v>3396</v>
      </c>
      <c r="M364" s="244">
        <f t="shared" si="175"/>
        <v>0.84666372072470175</v>
      </c>
      <c r="N364" s="245">
        <f t="shared" si="176"/>
        <v>0.93531852575054919</v>
      </c>
    </row>
    <row r="365" spans="1:14" ht="12.75" customHeight="1" x14ac:dyDescent="0.2">
      <c r="A365" s="782"/>
      <c r="B365" s="787"/>
      <c r="C365" s="191" t="s">
        <v>52</v>
      </c>
      <c r="D365" s="246">
        <v>56</v>
      </c>
      <c r="E365" s="247">
        <v>55</v>
      </c>
      <c r="F365" s="248">
        <f t="shared" si="172"/>
        <v>1.0181818181818181</v>
      </c>
      <c r="G365" s="249">
        <v>43</v>
      </c>
      <c r="H365" s="247">
        <v>42</v>
      </c>
      <c r="I365" s="250">
        <f t="shared" si="173"/>
        <v>0.7678571428571429</v>
      </c>
      <c r="J365" s="250">
        <f t="shared" si="174"/>
        <v>0.76363636363636367</v>
      </c>
      <c r="K365" s="249">
        <v>42</v>
      </c>
      <c r="L365" s="249">
        <v>34</v>
      </c>
      <c r="M365" s="250">
        <f t="shared" si="175"/>
        <v>0.76363636363636367</v>
      </c>
      <c r="N365" s="251">
        <f t="shared" si="176"/>
        <v>1</v>
      </c>
    </row>
    <row r="366" spans="1:14" ht="12.75" customHeight="1" x14ac:dyDescent="0.2">
      <c r="A366" s="782"/>
      <c r="B366" s="784" t="s">
        <v>53</v>
      </c>
      <c r="C366" s="785"/>
      <c r="D366" s="234">
        <v>5009</v>
      </c>
      <c r="E366" s="235">
        <v>4813</v>
      </c>
      <c r="F366" s="236">
        <f t="shared" si="172"/>
        <v>1.0407230417618949</v>
      </c>
      <c r="G366" s="237">
        <v>4586</v>
      </c>
      <c r="H366" s="235">
        <v>4475</v>
      </c>
      <c r="I366" s="238">
        <f t="shared" si="173"/>
        <v>0.91555200638850065</v>
      </c>
      <c r="J366" s="238">
        <f t="shared" si="174"/>
        <v>0.92977353002285479</v>
      </c>
      <c r="K366" s="237">
        <v>4347</v>
      </c>
      <c r="L366" s="237">
        <v>4118</v>
      </c>
      <c r="M366" s="238">
        <f t="shared" si="175"/>
        <v>0.90317889050488265</v>
      </c>
      <c r="N366" s="239">
        <f t="shared" si="176"/>
        <v>0.97139664804469272</v>
      </c>
    </row>
    <row r="367" spans="1:14" ht="12.75" customHeight="1" x14ac:dyDescent="0.2">
      <c r="A367" s="782"/>
      <c r="B367" s="786" t="s">
        <v>49</v>
      </c>
      <c r="C367" s="184" t="s">
        <v>51</v>
      </c>
      <c r="D367" s="240">
        <v>5009</v>
      </c>
      <c r="E367" s="241">
        <v>4813</v>
      </c>
      <c r="F367" s="242">
        <f t="shared" si="172"/>
        <v>1.0407230417618949</v>
      </c>
      <c r="G367" s="243">
        <v>4586</v>
      </c>
      <c r="H367" s="241">
        <v>4475</v>
      </c>
      <c r="I367" s="244">
        <f t="shared" si="173"/>
        <v>0.91555200638850065</v>
      </c>
      <c r="J367" s="244">
        <f t="shared" si="174"/>
        <v>0.92977353002285479</v>
      </c>
      <c r="K367" s="243">
        <v>4347</v>
      </c>
      <c r="L367" s="243">
        <v>4118</v>
      </c>
      <c r="M367" s="244">
        <f t="shared" si="175"/>
        <v>0.90317889050488265</v>
      </c>
      <c r="N367" s="245">
        <f t="shared" si="176"/>
        <v>0.97139664804469272</v>
      </c>
    </row>
    <row r="368" spans="1:14" ht="12.75" customHeight="1" thickBot="1" x14ac:dyDescent="0.25">
      <c r="A368" s="799"/>
      <c r="B368" s="800"/>
      <c r="C368" s="198" t="s">
        <v>52</v>
      </c>
      <c r="D368" s="252">
        <v>0</v>
      </c>
      <c r="E368" s="253">
        <v>0</v>
      </c>
      <c r="F368" s="254" t="s">
        <v>67</v>
      </c>
      <c r="G368" s="255">
        <v>0</v>
      </c>
      <c r="H368" s="253">
        <v>0</v>
      </c>
      <c r="I368" s="256" t="s">
        <v>67</v>
      </c>
      <c r="J368" s="256" t="s">
        <v>67</v>
      </c>
      <c r="K368" s="255">
        <v>0</v>
      </c>
      <c r="L368" s="255">
        <v>0</v>
      </c>
      <c r="M368" s="256" t="s">
        <v>67</v>
      </c>
      <c r="N368" s="257" t="s">
        <v>67</v>
      </c>
    </row>
    <row r="369" spans="1:14" ht="12.75" customHeight="1" thickBot="1" x14ac:dyDescent="0.25">
      <c r="A369" s="797" t="s">
        <v>11</v>
      </c>
      <c r="B369" s="798"/>
      <c r="C369" s="798"/>
      <c r="D369" s="798"/>
      <c r="E369" s="798"/>
      <c r="F369" s="798"/>
      <c r="G369" s="798"/>
      <c r="H369" s="798"/>
      <c r="I369" s="798"/>
      <c r="J369" s="798"/>
      <c r="K369" s="798"/>
      <c r="L369" s="798"/>
      <c r="M369" s="798"/>
      <c r="N369" s="796"/>
    </row>
    <row r="370" spans="1:14" ht="12.75" customHeight="1" x14ac:dyDescent="0.2">
      <c r="A370" s="169" t="s">
        <v>48</v>
      </c>
      <c r="B370" s="170"/>
      <c r="C370" s="171"/>
      <c r="D370" s="228">
        <v>12815</v>
      </c>
      <c r="E370" s="229">
        <v>11978</v>
      </c>
      <c r="F370" s="230">
        <v>1.0698781098680914</v>
      </c>
      <c r="G370" s="229">
        <v>11511</v>
      </c>
      <c r="H370" s="231">
        <v>11037</v>
      </c>
      <c r="I370" s="232">
        <v>0.89824424502536093</v>
      </c>
      <c r="J370" s="232">
        <v>0.92143930539322094</v>
      </c>
      <c r="K370" s="229">
        <v>10357</v>
      </c>
      <c r="L370" s="231">
        <v>9774</v>
      </c>
      <c r="M370" s="232">
        <v>0.86466855902487894</v>
      </c>
      <c r="N370" s="233">
        <v>0.9383890549968289</v>
      </c>
    </row>
    <row r="371" spans="1:14" ht="12.75" customHeight="1" x14ac:dyDescent="0.2">
      <c r="A371" s="781" t="s">
        <v>49</v>
      </c>
      <c r="B371" s="784" t="s">
        <v>50</v>
      </c>
      <c r="C371" s="785"/>
      <c r="D371" s="234">
        <v>5979</v>
      </c>
      <c r="E371" s="235">
        <v>5448</v>
      </c>
      <c r="F371" s="236">
        <v>1.097466960352423</v>
      </c>
      <c r="G371" s="237">
        <v>5264</v>
      </c>
      <c r="H371" s="235">
        <v>4941</v>
      </c>
      <c r="I371" s="238">
        <v>0.88041478508111726</v>
      </c>
      <c r="J371" s="238">
        <v>0.9069383259911894</v>
      </c>
      <c r="K371" s="237">
        <v>4758</v>
      </c>
      <c r="L371" s="237">
        <v>4219</v>
      </c>
      <c r="M371" s="238">
        <v>0.87334801762114533</v>
      </c>
      <c r="N371" s="239">
        <v>0.96296296296296291</v>
      </c>
    </row>
    <row r="372" spans="1:14" ht="12.75" customHeight="1" x14ac:dyDescent="0.2">
      <c r="A372" s="782"/>
      <c r="B372" s="786" t="s">
        <v>49</v>
      </c>
      <c r="C372" s="184" t="s">
        <v>51</v>
      </c>
      <c r="D372" s="240">
        <v>5964</v>
      </c>
      <c r="E372" s="241">
        <v>5435</v>
      </c>
      <c r="F372" s="242">
        <v>1.0973321067157313</v>
      </c>
      <c r="G372" s="243">
        <v>5255</v>
      </c>
      <c r="H372" s="241">
        <v>4933</v>
      </c>
      <c r="I372" s="244">
        <v>0.88112005365526491</v>
      </c>
      <c r="J372" s="244">
        <v>0.90763569457221716</v>
      </c>
      <c r="K372" s="243">
        <v>4750</v>
      </c>
      <c r="L372" s="243">
        <v>4211</v>
      </c>
      <c r="M372" s="244">
        <v>0.87396504139834408</v>
      </c>
      <c r="N372" s="245">
        <v>0.96290289884451652</v>
      </c>
    </row>
    <row r="373" spans="1:14" ht="12.75" customHeight="1" x14ac:dyDescent="0.2">
      <c r="A373" s="782"/>
      <c r="B373" s="787"/>
      <c r="C373" s="191" t="s">
        <v>52</v>
      </c>
      <c r="D373" s="246">
        <v>15</v>
      </c>
      <c r="E373" s="247">
        <v>13</v>
      </c>
      <c r="F373" s="248">
        <v>1.1538461538461537</v>
      </c>
      <c r="G373" s="249">
        <v>9</v>
      </c>
      <c r="H373" s="247">
        <v>8</v>
      </c>
      <c r="I373" s="250">
        <v>0.6</v>
      </c>
      <c r="J373" s="250">
        <v>0.61538461538461542</v>
      </c>
      <c r="K373" s="249">
        <v>8</v>
      </c>
      <c r="L373" s="249">
        <v>8</v>
      </c>
      <c r="M373" s="250">
        <v>0.61538461538461542</v>
      </c>
      <c r="N373" s="251">
        <v>1</v>
      </c>
    </row>
    <row r="374" spans="1:14" ht="12.75" customHeight="1" x14ac:dyDescent="0.2">
      <c r="A374" s="782"/>
      <c r="B374" s="784" t="s">
        <v>53</v>
      </c>
      <c r="C374" s="785"/>
      <c r="D374" s="234">
        <v>6836</v>
      </c>
      <c r="E374" s="235">
        <v>6623</v>
      </c>
      <c r="F374" s="236">
        <v>1.0321606522723841</v>
      </c>
      <c r="G374" s="237">
        <v>6247</v>
      </c>
      <c r="H374" s="235">
        <v>6136</v>
      </c>
      <c r="I374" s="238">
        <v>0.91383850204798123</v>
      </c>
      <c r="J374" s="238">
        <v>0.92646836780914998</v>
      </c>
      <c r="K374" s="237">
        <v>5909</v>
      </c>
      <c r="L374" s="237">
        <v>5559</v>
      </c>
      <c r="M374" s="238">
        <v>0.89219386984750115</v>
      </c>
      <c r="N374" s="239">
        <v>0.96300521512385917</v>
      </c>
    </row>
    <row r="375" spans="1:14" ht="12.75" customHeight="1" x14ac:dyDescent="0.2">
      <c r="A375" s="782"/>
      <c r="B375" s="786" t="s">
        <v>49</v>
      </c>
      <c r="C375" s="184" t="s">
        <v>51</v>
      </c>
      <c r="D375" s="240">
        <v>6836</v>
      </c>
      <c r="E375" s="241">
        <v>6623</v>
      </c>
      <c r="F375" s="242">
        <v>1.0321606522723841</v>
      </c>
      <c r="G375" s="243">
        <v>6247</v>
      </c>
      <c r="H375" s="241">
        <v>6136</v>
      </c>
      <c r="I375" s="244">
        <v>0.91383850204798123</v>
      </c>
      <c r="J375" s="244">
        <v>0.92646836780914998</v>
      </c>
      <c r="K375" s="243">
        <v>5909</v>
      </c>
      <c r="L375" s="243">
        <v>5559</v>
      </c>
      <c r="M375" s="244">
        <v>0.89219386984750115</v>
      </c>
      <c r="N375" s="245">
        <v>0.96300521512385917</v>
      </c>
    </row>
    <row r="376" spans="1:14" ht="12.75" customHeight="1" thickBot="1" x14ac:dyDescent="0.25">
      <c r="A376" s="799"/>
      <c r="B376" s="800"/>
      <c r="C376" s="198" t="s">
        <v>52</v>
      </c>
      <c r="D376" s="252">
        <v>0</v>
      </c>
      <c r="E376" s="253">
        <v>0</v>
      </c>
      <c r="F376" s="254" t="s">
        <v>67</v>
      </c>
      <c r="G376" s="255">
        <v>0</v>
      </c>
      <c r="H376" s="253">
        <v>0</v>
      </c>
      <c r="I376" s="256" t="s">
        <v>67</v>
      </c>
      <c r="J376" s="256" t="s">
        <v>67</v>
      </c>
      <c r="K376" s="255">
        <v>0</v>
      </c>
      <c r="L376" s="255">
        <v>0</v>
      </c>
      <c r="M376" s="256" t="s">
        <v>67</v>
      </c>
      <c r="N376" s="257" t="s">
        <v>67</v>
      </c>
    </row>
    <row r="377" spans="1:14" ht="12.75" customHeight="1" thickBot="1" x14ac:dyDescent="0.25">
      <c r="A377" s="797" t="s">
        <v>12</v>
      </c>
      <c r="B377" s="798"/>
      <c r="C377" s="798"/>
      <c r="D377" s="798"/>
      <c r="E377" s="798"/>
      <c r="F377" s="798"/>
      <c r="G377" s="798"/>
      <c r="H377" s="798"/>
      <c r="I377" s="798"/>
      <c r="J377" s="798"/>
      <c r="K377" s="798"/>
      <c r="L377" s="798"/>
      <c r="M377" s="798"/>
      <c r="N377" s="796"/>
    </row>
    <row r="378" spans="1:14" ht="12.75" customHeight="1" x14ac:dyDescent="0.2">
      <c r="A378" s="169" t="s">
        <v>48</v>
      </c>
      <c r="B378" s="170"/>
      <c r="C378" s="171"/>
      <c r="D378" s="228">
        <v>17509</v>
      </c>
      <c r="E378" s="229">
        <v>16314</v>
      </c>
      <c r="F378" s="230">
        <f>D378/E378</f>
        <v>1.0732499693514772</v>
      </c>
      <c r="G378" s="229">
        <v>16057</v>
      </c>
      <c r="H378" s="231">
        <v>15398</v>
      </c>
      <c r="I378" s="232">
        <f>G378/D378</f>
        <v>0.91707122051516365</v>
      </c>
      <c r="J378" s="232">
        <f>+H378/E378</f>
        <v>0.94385190633811455</v>
      </c>
      <c r="K378" s="229">
        <v>14459</v>
      </c>
      <c r="L378" s="231">
        <v>13595</v>
      </c>
      <c r="M378" s="232">
        <f>+K378/E378</f>
        <v>0.88629398063013365</v>
      </c>
      <c r="N378" s="233">
        <f>K378/H378</f>
        <v>0.9390180542927653</v>
      </c>
    </row>
    <row r="379" spans="1:14" ht="12.75" customHeight="1" x14ac:dyDescent="0.2">
      <c r="A379" s="781" t="s">
        <v>49</v>
      </c>
      <c r="B379" s="784" t="s">
        <v>50</v>
      </c>
      <c r="C379" s="785"/>
      <c r="D379" s="234">
        <v>7513</v>
      </c>
      <c r="E379" s="235">
        <v>6814</v>
      </c>
      <c r="F379" s="236">
        <f>D379/E379</f>
        <v>1.1025829175227473</v>
      </c>
      <c r="G379" s="237">
        <v>6608</v>
      </c>
      <c r="H379" s="235">
        <v>6281</v>
      </c>
      <c r="I379" s="238">
        <f>G379/D379</f>
        <v>0.87954212697990153</v>
      </c>
      <c r="J379" s="238">
        <f>+H379/E379</f>
        <v>0.92177869093043729</v>
      </c>
      <c r="K379" s="237">
        <v>5825</v>
      </c>
      <c r="L379" s="237">
        <v>5407</v>
      </c>
      <c r="M379" s="238">
        <f>+K379/E379</f>
        <v>0.85485764602289405</v>
      </c>
      <c r="N379" s="239">
        <f>K379/H379</f>
        <v>0.92740009552619007</v>
      </c>
    </row>
    <row r="380" spans="1:14" ht="12.75" customHeight="1" x14ac:dyDescent="0.2">
      <c r="A380" s="782"/>
      <c r="B380" s="786" t="s">
        <v>49</v>
      </c>
      <c r="C380" s="184" t="s">
        <v>51</v>
      </c>
      <c r="D380" s="240">
        <v>7513</v>
      </c>
      <c r="E380" s="241">
        <v>6814</v>
      </c>
      <c r="F380" s="242">
        <f>D380/E380</f>
        <v>1.1025829175227473</v>
      </c>
      <c r="G380" s="243">
        <v>6608</v>
      </c>
      <c r="H380" s="241">
        <v>6281</v>
      </c>
      <c r="I380" s="244">
        <f>G380/D380</f>
        <v>0.87954212697990153</v>
      </c>
      <c r="J380" s="244">
        <f>+H380/E380</f>
        <v>0.92177869093043729</v>
      </c>
      <c r="K380" s="243">
        <v>5825</v>
      </c>
      <c r="L380" s="243">
        <v>5407</v>
      </c>
      <c r="M380" s="244">
        <f>+K380/E380</f>
        <v>0.85485764602289405</v>
      </c>
      <c r="N380" s="245">
        <f>K380/H380</f>
        <v>0.92740009552619007</v>
      </c>
    </row>
    <row r="381" spans="1:14" ht="12.75" customHeight="1" x14ac:dyDescent="0.2">
      <c r="A381" s="782"/>
      <c r="B381" s="787"/>
      <c r="C381" s="191" t="s">
        <v>52</v>
      </c>
      <c r="D381" s="246">
        <v>0</v>
      </c>
      <c r="E381" s="247">
        <v>0</v>
      </c>
      <c r="F381" s="248" t="s">
        <v>67</v>
      </c>
      <c r="G381" s="249">
        <v>0</v>
      </c>
      <c r="H381" s="247">
        <v>0</v>
      </c>
      <c r="I381" s="250" t="s">
        <v>67</v>
      </c>
      <c r="J381" s="250" t="s">
        <v>67</v>
      </c>
      <c r="K381" s="249">
        <v>0</v>
      </c>
      <c r="L381" s="249">
        <v>0</v>
      </c>
      <c r="M381" s="250" t="s">
        <v>67</v>
      </c>
      <c r="N381" s="251" t="s">
        <v>67</v>
      </c>
    </row>
    <row r="382" spans="1:14" ht="12.75" customHeight="1" x14ac:dyDescent="0.2">
      <c r="A382" s="782"/>
      <c r="B382" s="784" t="s">
        <v>53</v>
      </c>
      <c r="C382" s="785"/>
      <c r="D382" s="234">
        <v>9996</v>
      </c>
      <c r="E382" s="235">
        <v>9639</v>
      </c>
      <c r="F382" s="236">
        <f>D382/E382</f>
        <v>1.037037037037037</v>
      </c>
      <c r="G382" s="237">
        <v>9449</v>
      </c>
      <c r="H382" s="235">
        <v>9216</v>
      </c>
      <c r="I382" s="238">
        <f>G382/D382</f>
        <v>0.94527811124449779</v>
      </c>
      <c r="J382" s="238">
        <f>+H382/E382</f>
        <v>0.95611577964519145</v>
      </c>
      <c r="K382" s="237">
        <v>8685</v>
      </c>
      <c r="L382" s="237">
        <v>8210</v>
      </c>
      <c r="M382" s="238">
        <f>+K382/E382</f>
        <v>0.90102707749766575</v>
      </c>
      <c r="N382" s="239">
        <f>K382/H382</f>
        <v>0.9423828125</v>
      </c>
    </row>
    <row r="383" spans="1:14" ht="12.75" customHeight="1" x14ac:dyDescent="0.2">
      <c r="A383" s="782"/>
      <c r="B383" s="786" t="s">
        <v>49</v>
      </c>
      <c r="C383" s="184" t="s">
        <v>51</v>
      </c>
      <c r="D383" s="240">
        <v>9957</v>
      </c>
      <c r="E383" s="241">
        <v>9602</v>
      </c>
      <c r="F383" s="242">
        <f>D383/E383</f>
        <v>1.0369714642782755</v>
      </c>
      <c r="G383" s="243">
        <v>9410</v>
      </c>
      <c r="H383" s="241">
        <v>9179</v>
      </c>
      <c r="I383" s="244">
        <f>G383/D383</f>
        <v>0.94506377422918553</v>
      </c>
      <c r="J383" s="244">
        <f>+H383/E383</f>
        <v>0.95594667777546349</v>
      </c>
      <c r="K383" s="243">
        <v>8648</v>
      </c>
      <c r="L383" s="243">
        <v>8173</v>
      </c>
      <c r="M383" s="244">
        <f>+K383/E383</f>
        <v>0.90064569881274736</v>
      </c>
      <c r="N383" s="245">
        <f>K383/H383</f>
        <v>0.94215056106329664</v>
      </c>
    </row>
    <row r="384" spans="1:14" ht="12.75" customHeight="1" thickBot="1" x14ac:dyDescent="0.25">
      <c r="A384" s="799"/>
      <c r="B384" s="800"/>
      <c r="C384" s="198" t="s">
        <v>52</v>
      </c>
      <c r="D384" s="252">
        <v>39</v>
      </c>
      <c r="E384" s="253">
        <v>38</v>
      </c>
      <c r="F384" s="254">
        <f>D384/E384</f>
        <v>1.0263157894736843</v>
      </c>
      <c r="G384" s="255">
        <v>39</v>
      </c>
      <c r="H384" s="253">
        <v>38</v>
      </c>
      <c r="I384" s="256">
        <f>G384/D384</f>
        <v>1</v>
      </c>
      <c r="J384" s="256">
        <f>+H384/E384</f>
        <v>1</v>
      </c>
      <c r="K384" s="255">
        <v>38</v>
      </c>
      <c r="L384" s="255">
        <v>38</v>
      </c>
      <c r="M384" s="256">
        <f>+K384/E384</f>
        <v>1</v>
      </c>
      <c r="N384" s="257">
        <f>K384/H384</f>
        <v>1</v>
      </c>
    </row>
    <row r="385" spans="1:14" ht="12.75" customHeight="1" thickBot="1" x14ac:dyDescent="0.25">
      <c r="A385" s="797" t="s">
        <v>13</v>
      </c>
      <c r="B385" s="798"/>
      <c r="C385" s="798"/>
      <c r="D385" s="798"/>
      <c r="E385" s="798"/>
      <c r="F385" s="798"/>
      <c r="G385" s="798"/>
      <c r="H385" s="798"/>
      <c r="I385" s="798"/>
      <c r="J385" s="798"/>
      <c r="K385" s="798"/>
      <c r="L385" s="798"/>
      <c r="M385" s="798"/>
      <c r="N385" s="796"/>
    </row>
    <row r="386" spans="1:14" ht="12.75" customHeight="1" x14ac:dyDescent="0.2">
      <c r="A386" s="169" t="s">
        <v>48</v>
      </c>
      <c r="B386" s="170"/>
      <c r="C386" s="171"/>
      <c r="D386" s="228">
        <v>19509</v>
      </c>
      <c r="E386" s="229">
        <v>18059</v>
      </c>
      <c r="F386" s="230">
        <f>D386/E386</f>
        <v>1.0802923749930782</v>
      </c>
      <c r="G386" s="229">
        <v>17430</v>
      </c>
      <c r="H386" s="231">
        <v>16715</v>
      </c>
      <c r="I386" s="232">
        <f>G386/D386</f>
        <v>0.89343379978471471</v>
      </c>
      <c r="J386" s="232">
        <f>+H386/E386</f>
        <v>0.92557727448917437</v>
      </c>
      <c r="K386" s="229">
        <v>16298</v>
      </c>
      <c r="L386" s="231">
        <v>14916</v>
      </c>
      <c r="M386" s="232">
        <f>+K386/E386</f>
        <v>0.90248629492219945</v>
      </c>
      <c r="N386" s="233">
        <f>K386/H386</f>
        <v>0.97505234819024833</v>
      </c>
    </row>
    <row r="387" spans="1:14" ht="12.75" customHeight="1" x14ac:dyDescent="0.2">
      <c r="A387" s="781" t="s">
        <v>49</v>
      </c>
      <c r="B387" s="784" t="s">
        <v>50</v>
      </c>
      <c r="C387" s="785"/>
      <c r="D387" s="234">
        <v>7971</v>
      </c>
      <c r="E387" s="235">
        <v>7162</v>
      </c>
      <c r="F387" s="236">
        <f>D387/E387</f>
        <v>1.1129572745043284</v>
      </c>
      <c r="G387" s="237">
        <v>6854</v>
      </c>
      <c r="H387" s="235">
        <v>6468</v>
      </c>
      <c r="I387" s="238">
        <f>G387/D387</f>
        <v>0.85986701794003262</v>
      </c>
      <c r="J387" s="238">
        <f>+H387/E387</f>
        <v>0.90309969282323377</v>
      </c>
      <c r="K387" s="237">
        <v>6266</v>
      </c>
      <c r="L387" s="237">
        <v>5636</v>
      </c>
      <c r="M387" s="238">
        <f>+K387/E387</f>
        <v>0.8748952806478637</v>
      </c>
      <c r="N387" s="239">
        <f>K387/H387</f>
        <v>0.96876932591218301</v>
      </c>
    </row>
    <row r="388" spans="1:14" ht="12.75" customHeight="1" x14ac:dyDescent="0.2">
      <c r="A388" s="782"/>
      <c r="B388" s="786" t="s">
        <v>49</v>
      </c>
      <c r="C388" s="184" t="s">
        <v>51</v>
      </c>
      <c r="D388" s="240">
        <v>7971</v>
      </c>
      <c r="E388" s="241">
        <v>7162</v>
      </c>
      <c r="F388" s="242">
        <f>D388/E388</f>
        <v>1.1129572745043284</v>
      </c>
      <c r="G388" s="243">
        <v>6854</v>
      </c>
      <c r="H388" s="241">
        <v>6468</v>
      </c>
      <c r="I388" s="244">
        <f>G388/D388</f>
        <v>0.85986701794003262</v>
      </c>
      <c r="J388" s="244">
        <f>+H388/E388</f>
        <v>0.90309969282323377</v>
      </c>
      <c r="K388" s="243">
        <v>6266</v>
      </c>
      <c r="L388" s="243">
        <v>5636</v>
      </c>
      <c r="M388" s="244">
        <f>+K388/E388</f>
        <v>0.8748952806478637</v>
      </c>
      <c r="N388" s="245">
        <f>K388/H388</f>
        <v>0.96876932591218301</v>
      </c>
    </row>
    <row r="389" spans="1:14" ht="12.75" customHeight="1" x14ac:dyDescent="0.2">
      <c r="A389" s="782"/>
      <c r="B389" s="787"/>
      <c r="C389" s="191" t="s">
        <v>52</v>
      </c>
      <c r="D389" s="246" t="s">
        <v>68</v>
      </c>
      <c r="E389" s="247" t="s">
        <v>68</v>
      </c>
      <c r="F389" s="248" t="s">
        <v>67</v>
      </c>
      <c r="G389" s="249" t="s">
        <v>68</v>
      </c>
      <c r="H389" s="247" t="s">
        <v>67</v>
      </c>
      <c r="I389" s="250" t="s">
        <v>67</v>
      </c>
      <c r="J389" s="250" t="s">
        <v>67</v>
      </c>
      <c r="K389" s="249" t="s">
        <v>68</v>
      </c>
      <c r="L389" s="249" t="s">
        <v>68</v>
      </c>
      <c r="M389" s="250" t="s">
        <v>67</v>
      </c>
      <c r="N389" s="251" t="s">
        <v>67</v>
      </c>
    </row>
    <row r="390" spans="1:14" ht="12.75" customHeight="1" x14ac:dyDescent="0.2">
      <c r="A390" s="782"/>
      <c r="B390" s="784" t="s">
        <v>53</v>
      </c>
      <c r="C390" s="785"/>
      <c r="D390" s="234">
        <v>11538</v>
      </c>
      <c r="E390" s="235">
        <v>11060</v>
      </c>
      <c r="F390" s="236">
        <f>D390/E390</f>
        <v>1.0432188065099457</v>
      </c>
      <c r="G390" s="237">
        <v>10576</v>
      </c>
      <c r="H390" s="235">
        <v>10331</v>
      </c>
      <c r="I390" s="238">
        <f>G390/D390</f>
        <v>0.9166233315999307</v>
      </c>
      <c r="J390" s="238">
        <f>+H390/E390</f>
        <v>0.93408679927667271</v>
      </c>
      <c r="K390" s="237">
        <v>10091</v>
      </c>
      <c r="L390" s="237">
        <v>9299</v>
      </c>
      <c r="M390" s="238">
        <f>+K390/E390</f>
        <v>0.91238698010849906</v>
      </c>
      <c r="N390" s="239">
        <f>K390/H390</f>
        <v>0.97676894782692869</v>
      </c>
    </row>
    <row r="391" spans="1:14" ht="12.75" customHeight="1" x14ac:dyDescent="0.2">
      <c r="A391" s="782"/>
      <c r="B391" s="786" t="s">
        <v>49</v>
      </c>
      <c r="C391" s="184" t="s">
        <v>51</v>
      </c>
      <c r="D391" s="240">
        <v>11454</v>
      </c>
      <c r="E391" s="241">
        <v>10976</v>
      </c>
      <c r="F391" s="242">
        <f>D391/E391</f>
        <v>1.0435495626822158</v>
      </c>
      <c r="G391" s="243">
        <v>10492</v>
      </c>
      <c r="H391" s="241">
        <v>10247</v>
      </c>
      <c r="I391" s="244">
        <f>G391/D391</f>
        <v>0.91601187358128167</v>
      </c>
      <c r="J391" s="244">
        <f>+H391/E391</f>
        <v>0.93358236151603502</v>
      </c>
      <c r="K391" s="243">
        <v>10011</v>
      </c>
      <c r="L391" s="243">
        <v>9219</v>
      </c>
      <c r="M391" s="244">
        <f>+K391/E391</f>
        <v>0.91208090379008744</v>
      </c>
      <c r="N391" s="245">
        <f>K391/H391</f>
        <v>0.97696886893724988</v>
      </c>
    </row>
    <row r="392" spans="1:14" ht="12.75" customHeight="1" thickBot="1" x14ac:dyDescent="0.25">
      <c r="A392" s="783"/>
      <c r="B392" s="788"/>
      <c r="C392" s="212" t="s">
        <v>52</v>
      </c>
      <c r="D392" s="258">
        <v>84</v>
      </c>
      <c r="E392" s="259">
        <v>84</v>
      </c>
      <c r="F392" s="260">
        <f>D392/E392</f>
        <v>1</v>
      </c>
      <c r="G392" s="261">
        <v>84</v>
      </c>
      <c r="H392" s="259">
        <v>84</v>
      </c>
      <c r="I392" s="262">
        <f>G392/D392</f>
        <v>1</v>
      </c>
      <c r="J392" s="262">
        <f>+H392/E392</f>
        <v>1</v>
      </c>
      <c r="K392" s="261">
        <v>80</v>
      </c>
      <c r="L392" s="261">
        <v>80</v>
      </c>
      <c r="M392" s="262">
        <f>+K392/E392</f>
        <v>0.95238095238095233</v>
      </c>
      <c r="N392" s="263">
        <f>K392/H392</f>
        <v>0.95238095238095233</v>
      </c>
    </row>
    <row r="393" spans="1:14" ht="12.75" customHeight="1" thickTop="1" thickBot="1" x14ac:dyDescent="0.25">
      <c r="A393" s="797" t="s">
        <v>14</v>
      </c>
      <c r="B393" s="798"/>
      <c r="C393" s="798"/>
      <c r="D393" s="798"/>
      <c r="E393" s="798"/>
      <c r="F393" s="798"/>
      <c r="G393" s="798"/>
      <c r="H393" s="798"/>
      <c r="I393" s="798"/>
      <c r="J393" s="798"/>
      <c r="K393" s="798"/>
      <c r="L393" s="798"/>
      <c r="M393" s="798"/>
      <c r="N393" s="796"/>
    </row>
    <row r="394" spans="1:14" ht="12.75" customHeight="1" x14ac:dyDescent="0.2">
      <c r="A394" s="169" t="s">
        <v>48</v>
      </c>
      <c r="B394" s="170"/>
      <c r="C394" s="171"/>
      <c r="D394" s="228">
        <v>18481</v>
      </c>
      <c r="E394" s="229">
        <v>17101</v>
      </c>
      <c r="F394" s="230">
        <f>D394/E394</f>
        <v>1.0806970352610958</v>
      </c>
      <c r="G394" s="229">
        <v>17336</v>
      </c>
      <c r="H394" s="231">
        <v>16369</v>
      </c>
      <c r="I394" s="232">
        <f t="shared" ref="I394:I400" si="177">G394/D394</f>
        <v>0.93804447811265623</v>
      </c>
      <c r="J394" s="232">
        <f t="shared" ref="J394:J400" si="178">+H394/E394</f>
        <v>0.95719548564411439</v>
      </c>
      <c r="K394" s="229">
        <v>15007</v>
      </c>
      <c r="L394" s="231">
        <v>13919</v>
      </c>
      <c r="M394" s="232">
        <f t="shared" ref="M394:M400" si="179">+K394/E394</f>
        <v>0.87755102040816324</v>
      </c>
      <c r="N394" s="233">
        <f t="shared" ref="N394:N400" si="180">K394/H394</f>
        <v>0.91679393976418844</v>
      </c>
    </row>
    <row r="395" spans="1:14" ht="12.75" customHeight="1" x14ac:dyDescent="0.2">
      <c r="A395" s="781" t="s">
        <v>49</v>
      </c>
      <c r="B395" s="784" t="s">
        <v>50</v>
      </c>
      <c r="C395" s="785"/>
      <c r="D395" s="234">
        <v>8265</v>
      </c>
      <c r="E395" s="235">
        <v>7462</v>
      </c>
      <c r="F395" s="236">
        <f>D395/E395</f>
        <v>1.107611900294827</v>
      </c>
      <c r="G395" s="237">
        <v>7592</v>
      </c>
      <c r="H395" s="235">
        <v>7051</v>
      </c>
      <c r="I395" s="238">
        <f t="shared" si="177"/>
        <v>0.91857229280096797</v>
      </c>
      <c r="J395" s="238">
        <f t="shared" si="178"/>
        <v>0.94492093272581079</v>
      </c>
      <c r="K395" s="237">
        <v>6398</v>
      </c>
      <c r="L395" s="237">
        <v>5848</v>
      </c>
      <c r="M395" s="238">
        <f t="shared" si="179"/>
        <v>0.85741088180112568</v>
      </c>
      <c r="N395" s="239">
        <f t="shared" si="180"/>
        <v>0.90738902283364065</v>
      </c>
    </row>
    <row r="396" spans="1:14" ht="12.75" customHeight="1" x14ac:dyDescent="0.2">
      <c r="A396" s="782"/>
      <c r="B396" s="786" t="s">
        <v>49</v>
      </c>
      <c r="C396" s="184" t="s">
        <v>51</v>
      </c>
      <c r="D396" s="240">
        <v>8265</v>
      </c>
      <c r="E396" s="241">
        <v>7462</v>
      </c>
      <c r="F396" s="242">
        <f>D396/E396</f>
        <v>1.107611900294827</v>
      </c>
      <c r="G396" s="243">
        <v>7592</v>
      </c>
      <c r="H396" s="241">
        <v>7051</v>
      </c>
      <c r="I396" s="244">
        <f t="shared" si="177"/>
        <v>0.91857229280096797</v>
      </c>
      <c r="J396" s="244">
        <f t="shared" si="178"/>
        <v>0.94492093272581079</v>
      </c>
      <c r="K396" s="243">
        <v>6398</v>
      </c>
      <c r="L396" s="243">
        <v>5848</v>
      </c>
      <c r="M396" s="244">
        <f t="shared" si="179"/>
        <v>0.85741088180112568</v>
      </c>
      <c r="N396" s="245">
        <f t="shared" si="180"/>
        <v>0.90738902283364065</v>
      </c>
    </row>
    <row r="397" spans="1:14" ht="12.75" customHeight="1" x14ac:dyDescent="0.2">
      <c r="A397" s="782"/>
      <c r="B397" s="787"/>
      <c r="C397" s="191" t="s">
        <v>52</v>
      </c>
      <c r="D397" s="246" t="s">
        <v>68</v>
      </c>
      <c r="E397" s="247" t="s">
        <v>68</v>
      </c>
      <c r="F397" s="249" t="s">
        <v>67</v>
      </c>
      <c r="G397" s="249" t="s">
        <v>68</v>
      </c>
      <c r="H397" s="247" t="s">
        <v>67</v>
      </c>
      <c r="I397" s="250" t="s">
        <v>67</v>
      </c>
      <c r="J397" s="250" t="s">
        <v>67</v>
      </c>
      <c r="K397" s="249" t="s">
        <v>68</v>
      </c>
      <c r="L397" s="264" t="s">
        <v>68</v>
      </c>
      <c r="M397" s="250" t="s">
        <v>67</v>
      </c>
      <c r="N397" s="251" t="s">
        <v>67</v>
      </c>
    </row>
    <row r="398" spans="1:14" ht="12.75" customHeight="1" x14ac:dyDescent="0.2">
      <c r="A398" s="782"/>
      <c r="B398" s="784" t="s">
        <v>53</v>
      </c>
      <c r="C398" s="785"/>
      <c r="D398" s="234">
        <v>10216</v>
      </c>
      <c r="E398" s="235">
        <v>9816</v>
      </c>
      <c r="F398" s="236">
        <f>D398/E398</f>
        <v>1.0407497962510188</v>
      </c>
      <c r="G398" s="237">
        <v>9744</v>
      </c>
      <c r="H398" s="235">
        <v>9460</v>
      </c>
      <c r="I398" s="238">
        <f t="shared" si="177"/>
        <v>0.95379796397807359</v>
      </c>
      <c r="J398" s="238">
        <f t="shared" si="178"/>
        <v>0.96373268133659329</v>
      </c>
      <c r="K398" s="237">
        <v>8689</v>
      </c>
      <c r="L398" s="237">
        <v>8099</v>
      </c>
      <c r="M398" s="238">
        <f t="shared" si="179"/>
        <v>0.88518744906275471</v>
      </c>
      <c r="N398" s="239">
        <f t="shared" si="180"/>
        <v>0.91849894291754752</v>
      </c>
    </row>
    <row r="399" spans="1:14" ht="12.75" customHeight="1" x14ac:dyDescent="0.2">
      <c r="A399" s="782"/>
      <c r="B399" s="786" t="s">
        <v>49</v>
      </c>
      <c r="C399" s="184" t="s">
        <v>51</v>
      </c>
      <c r="D399" s="240">
        <v>10127</v>
      </c>
      <c r="E399" s="241">
        <v>9729</v>
      </c>
      <c r="F399" s="242">
        <f>D399/E399</f>
        <v>1.0409086237023333</v>
      </c>
      <c r="G399" s="243">
        <v>9655</v>
      </c>
      <c r="H399" s="241">
        <v>9373</v>
      </c>
      <c r="I399" s="244">
        <f t="shared" si="177"/>
        <v>0.9533919225831935</v>
      </c>
      <c r="J399" s="244">
        <f t="shared" si="178"/>
        <v>0.96340836673861652</v>
      </c>
      <c r="K399" s="243">
        <v>8605</v>
      </c>
      <c r="L399" s="243">
        <v>8015</v>
      </c>
      <c r="M399" s="244">
        <f t="shared" si="179"/>
        <v>0.88446911296124986</v>
      </c>
      <c r="N399" s="245">
        <f t="shared" si="180"/>
        <v>0.91806252000426758</v>
      </c>
    </row>
    <row r="400" spans="1:14" ht="12.75" customHeight="1" thickBot="1" x14ac:dyDescent="0.25">
      <c r="A400" s="783"/>
      <c r="B400" s="788"/>
      <c r="C400" s="212" t="s">
        <v>52</v>
      </c>
      <c r="D400" s="258">
        <v>89</v>
      </c>
      <c r="E400" s="259">
        <v>87</v>
      </c>
      <c r="F400" s="260">
        <f>D400/E400</f>
        <v>1.0229885057471264</v>
      </c>
      <c r="G400" s="261">
        <v>89</v>
      </c>
      <c r="H400" s="259">
        <v>87</v>
      </c>
      <c r="I400" s="262">
        <f t="shared" si="177"/>
        <v>1</v>
      </c>
      <c r="J400" s="262">
        <f t="shared" si="178"/>
        <v>1</v>
      </c>
      <c r="K400" s="261">
        <v>84</v>
      </c>
      <c r="L400" s="261">
        <v>84</v>
      </c>
      <c r="M400" s="262">
        <f t="shared" si="179"/>
        <v>0.96551724137931039</v>
      </c>
      <c r="N400" s="263">
        <f t="shared" si="180"/>
        <v>0.96551724137931039</v>
      </c>
    </row>
    <row r="401" spans="1:14" ht="12.75" customHeight="1" thickTop="1" thickBot="1" x14ac:dyDescent="0.25">
      <c r="A401" s="797" t="s">
        <v>15</v>
      </c>
      <c r="B401" s="798"/>
      <c r="C401" s="798"/>
      <c r="D401" s="798"/>
      <c r="E401" s="798"/>
      <c r="F401" s="798"/>
      <c r="G401" s="798"/>
      <c r="H401" s="798"/>
      <c r="I401" s="798"/>
      <c r="J401" s="798"/>
      <c r="K401" s="798"/>
      <c r="L401" s="798"/>
      <c r="M401" s="798"/>
      <c r="N401" s="796"/>
    </row>
    <row r="402" spans="1:14" ht="12.75" customHeight="1" x14ac:dyDescent="0.2">
      <c r="A402" s="169" t="s">
        <v>48</v>
      </c>
      <c r="B402" s="170"/>
      <c r="C402" s="171"/>
      <c r="D402" s="228">
        <v>18306</v>
      </c>
      <c r="E402" s="229">
        <v>16724</v>
      </c>
      <c r="F402" s="230">
        <f>D402/E402</f>
        <v>1.0945945945945945</v>
      </c>
      <c r="G402" s="229">
        <v>16284</v>
      </c>
      <c r="H402" s="231">
        <v>15324</v>
      </c>
      <c r="I402" s="232">
        <f>G402/D402</f>
        <v>0.88954441166830545</v>
      </c>
      <c r="J402" s="232">
        <f>+H402/E402</f>
        <v>0.91628796938531454</v>
      </c>
      <c r="K402" s="229">
        <v>14352</v>
      </c>
      <c r="L402" s="231">
        <v>13222</v>
      </c>
      <c r="M402" s="232">
        <f>+K402/E402</f>
        <v>0.85816790241569008</v>
      </c>
      <c r="N402" s="233">
        <f>K402/H402</f>
        <v>0.93657008613938919</v>
      </c>
    </row>
    <row r="403" spans="1:14" ht="12.75" customHeight="1" x14ac:dyDescent="0.2">
      <c r="A403" s="781" t="s">
        <v>49</v>
      </c>
      <c r="B403" s="784" t="s">
        <v>50</v>
      </c>
      <c r="C403" s="785"/>
      <c r="D403" s="234">
        <v>8465</v>
      </c>
      <c r="E403" s="235">
        <v>7555</v>
      </c>
      <c r="F403" s="236">
        <f>D403/E403</f>
        <v>1.1204500330906684</v>
      </c>
      <c r="G403" s="237">
        <v>7452</v>
      </c>
      <c r="H403" s="235">
        <v>6896</v>
      </c>
      <c r="I403" s="238">
        <f>G403/D403</f>
        <v>0.88033077377436508</v>
      </c>
      <c r="J403" s="238">
        <f>+H403/E403</f>
        <v>0.91277299801455991</v>
      </c>
      <c r="K403" s="237">
        <v>6375</v>
      </c>
      <c r="L403" s="237">
        <v>5847</v>
      </c>
      <c r="M403" s="238">
        <f>+K403/E403</f>
        <v>0.84381204500330909</v>
      </c>
      <c r="N403" s="239">
        <f>K403/H403</f>
        <v>0.92444895591647336</v>
      </c>
    </row>
    <row r="404" spans="1:14" ht="12.75" customHeight="1" x14ac:dyDescent="0.2">
      <c r="A404" s="782"/>
      <c r="B404" s="786" t="s">
        <v>49</v>
      </c>
      <c r="C404" s="184" t="s">
        <v>51</v>
      </c>
      <c r="D404" s="240">
        <v>8465</v>
      </c>
      <c r="E404" s="241">
        <v>7555</v>
      </c>
      <c r="F404" s="242">
        <f>D404/E404</f>
        <v>1.1204500330906684</v>
      </c>
      <c r="G404" s="243">
        <v>7452</v>
      </c>
      <c r="H404" s="241">
        <v>6896</v>
      </c>
      <c r="I404" s="244">
        <f>G404/D404</f>
        <v>0.88033077377436508</v>
      </c>
      <c r="J404" s="244">
        <f>+H404/E404</f>
        <v>0.91277299801455991</v>
      </c>
      <c r="K404" s="243">
        <v>6375</v>
      </c>
      <c r="L404" s="243">
        <v>5847</v>
      </c>
      <c r="M404" s="244">
        <f>+K404/E404</f>
        <v>0.84381204500330909</v>
      </c>
      <c r="N404" s="245">
        <f>K404/H404</f>
        <v>0.92444895591647336</v>
      </c>
    </row>
    <row r="405" spans="1:14" ht="12.75" customHeight="1" x14ac:dyDescent="0.2">
      <c r="A405" s="782"/>
      <c r="B405" s="787"/>
      <c r="C405" s="191" t="s">
        <v>52</v>
      </c>
      <c r="D405" s="246">
        <v>0</v>
      </c>
      <c r="E405" s="247">
        <v>0</v>
      </c>
      <c r="F405" s="249" t="s">
        <v>67</v>
      </c>
      <c r="G405" s="249">
        <v>0</v>
      </c>
      <c r="H405" s="247">
        <v>0</v>
      </c>
      <c r="I405" s="250" t="s">
        <v>67</v>
      </c>
      <c r="J405" s="250" t="s">
        <v>67</v>
      </c>
      <c r="K405" s="249">
        <v>0</v>
      </c>
      <c r="L405" s="264">
        <v>0</v>
      </c>
      <c r="M405" s="250" t="s">
        <v>67</v>
      </c>
      <c r="N405" s="251" t="s">
        <v>67</v>
      </c>
    </row>
    <row r="406" spans="1:14" ht="12.75" customHeight="1" x14ac:dyDescent="0.2">
      <c r="A406" s="782"/>
      <c r="B406" s="784" t="s">
        <v>53</v>
      </c>
      <c r="C406" s="785"/>
      <c r="D406" s="234">
        <v>9841</v>
      </c>
      <c r="E406" s="235">
        <v>9372</v>
      </c>
      <c r="F406" s="236">
        <f>D406/E406</f>
        <v>1.0500426803243705</v>
      </c>
      <c r="G406" s="237">
        <v>8832</v>
      </c>
      <c r="H406" s="235">
        <v>8550</v>
      </c>
      <c r="I406" s="238">
        <f>G406/D406</f>
        <v>0.89746976933238487</v>
      </c>
      <c r="J406" s="238">
        <f>+H406/E406</f>
        <v>0.91229193341869397</v>
      </c>
      <c r="K406" s="237">
        <v>8041</v>
      </c>
      <c r="L406" s="237">
        <v>7386</v>
      </c>
      <c r="M406" s="238">
        <f>+K406/E406</f>
        <v>0.857981220657277</v>
      </c>
      <c r="N406" s="239">
        <f>K406/H406</f>
        <v>0.9404678362573099</v>
      </c>
    </row>
    <row r="407" spans="1:14" ht="12.75" customHeight="1" x14ac:dyDescent="0.2">
      <c r="A407" s="782"/>
      <c r="B407" s="786" t="s">
        <v>49</v>
      </c>
      <c r="C407" s="184" t="s">
        <v>51</v>
      </c>
      <c r="D407" s="240">
        <v>9769</v>
      </c>
      <c r="E407" s="241">
        <v>9301</v>
      </c>
      <c r="F407" s="242">
        <f>D407/E407</f>
        <v>1.0503171701967531</v>
      </c>
      <c r="G407" s="243">
        <v>8760</v>
      </c>
      <c r="H407" s="241">
        <v>8479</v>
      </c>
      <c r="I407" s="244">
        <f>G407/D407</f>
        <v>0.89671409560855764</v>
      </c>
      <c r="J407" s="244">
        <f>+H407/E407</f>
        <v>0.91162240619288248</v>
      </c>
      <c r="K407" s="243">
        <v>7970</v>
      </c>
      <c r="L407" s="243">
        <v>7315</v>
      </c>
      <c r="M407" s="244">
        <f>+K407/E407</f>
        <v>0.85689710783786688</v>
      </c>
      <c r="N407" s="245">
        <f>K407/H407</f>
        <v>0.93996933600660459</v>
      </c>
    </row>
    <row r="408" spans="1:14" ht="12.75" customHeight="1" thickBot="1" x14ac:dyDescent="0.25">
      <c r="A408" s="783"/>
      <c r="B408" s="788"/>
      <c r="C408" s="212" t="s">
        <v>52</v>
      </c>
      <c r="D408" s="258">
        <v>72</v>
      </c>
      <c r="E408" s="259">
        <v>71</v>
      </c>
      <c r="F408" s="260">
        <f>D408/E408</f>
        <v>1.0140845070422535</v>
      </c>
      <c r="G408" s="261">
        <v>72</v>
      </c>
      <c r="H408" s="259">
        <v>71</v>
      </c>
      <c r="I408" s="262">
        <f>G408/D408</f>
        <v>1</v>
      </c>
      <c r="J408" s="262">
        <f>+H408/E408</f>
        <v>1</v>
      </c>
      <c r="K408" s="261">
        <v>71</v>
      </c>
      <c r="L408" s="261">
        <v>71</v>
      </c>
      <c r="M408" s="262">
        <f>+K408/E408</f>
        <v>1</v>
      </c>
      <c r="N408" s="263">
        <f>K408/H408</f>
        <v>1</v>
      </c>
    </row>
    <row r="409" spans="1:14" ht="12.75" customHeight="1" thickTop="1" thickBot="1" x14ac:dyDescent="0.25">
      <c r="A409" s="797" t="s">
        <v>16</v>
      </c>
      <c r="B409" s="798"/>
      <c r="C409" s="798"/>
      <c r="D409" s="798"/>
      <c r="E409" s="798"/>
      <c r="F409" s="798"/>
      <c r="G409" s="798"/>
      <c r="H409" s="798"/>
      <c r="I409" s="798"/>
      <c r="J409" s="798"/>
      <c r="K409" s="798"/>
      <c r="L409" s="798"/>
      <c r="M409" s="798"/>
      <c r="N409" s="796"/>
    </row>
    <row r="410" spans="1:14" ht="12.75" customHeight="1" x14ac:dyDescent="0.2">
      <c r="A410" s="169" t="s">
        <v>48</v>
      </c>
      <c r="B410" s="170"/>
      <c r="C410" s="171"/>
      <c r="D410" s="228">
        <v>15890</v>
      </c>
      <c r="E410" s="229">
        <v>14616</v>
      </c>
      <c r="F410" s="230">
        <f>D410/E410</f>
        <v>1.0871647509578544</v>
      </c>
      <c r="G410" s="229">
        <v>13680</v>
      </c>
      <c r="H410" s="231">
        <v>13051</v>
      </c>
      <c r="I410" s="232">
        <f>G410/D410</f>
        <v>0.8609188168659534</v>
      </c>
      <c r="J410" s="232">
        <f>+H410/E410</f>
        <v>0.89292556102900933</v>
      </c>
      <c r="K410" s="229">
        <v>12266</v>
      </c>
      <c r="L410" s="231">
        <v>11208</v>
      </c>
      <c r="M410" s="232">
        <f>+K410/E410</f>
        <v>0.83921729611384788</v>
      </c>
      <c r="N410" s="233">
        <f>K410/H410</f>
        <v>0.9398513523867903</v>
      </c>
    </row>
    <row r="411" spans="1:14" ht="12.75" customHeight="1" x14ac:dyDescent="0.2">
      <c r="A411" s="781" t="s">
        <v>49</v>
      </c>
      <c r="B411" s="784" t="s">
        <v>50</v>
      </c>
      <c r="C411" s="785"/>
      <c r="D411" s="234">
        <v>7636</v>
      </c>
      <c r="E411" s="235">
        <v>6886</v>
      </c>
      <c r="F411" s="236">
        <f>D411/E411</f>
        <v>1.1089166424629684</v>
      </c>
      <c r="G411" s="237">
        <v>6446</v>
      </c>
      <c r="H411" s="235">
        <v>6070</v>
      </c>
      <c r="I411" s="238">
        <f>G411/D411</f>
        <v>0.84415924567836564</v>
      </c>
      <c r="J411" s="238">
        <f>+H411/E411</f>
        <v>0.88149869300029049</v>
      </c>
      <c r="K411" s="237">
        <v>5630</v>
      </c>
      <c r="L411" s="237">
        <v>5054</v>
      </c>
      <c r="M411" s="238">
        <f>+K411/E411</f>
        <v>0.81760092942201568</v>
      </c>
      <c r="N411" s="239">
        <f>K411/H411</f>
        <v>0.92751235584843494</v>
      </c>
    </row>
    <row r="412" spans="1:14" ht="12.75" customHeight="1" x14ac:dyDescent="0.2">
      <c r="A412" s="782"/>
      <c r="B412" s="786" t="s">
        <v>49</v>
      </c>
      <c r="C412" s="184" t="s">
        <v>51</v>
      </c>
      <c r="D412" s="240">
        <v>7636</v>
      </c>
      <c r="E412" s="241">
        <v>6886</v>
      </c>
      <c r="F412" s="242">
        <f>D412/E412</f>
        <v>1.1089166424629684</v>
      </c>
      <c r="G412" s="243">
        <v>6446</v>
      </c>
      <c r="H412" s="241">
        <v>6070</v>
      </c>
      <c r="I412" s="244">
        <f>G412/D412</f>
        <v>0.84415924567836564</v>
      </c>
      <c r="J412" s="244">
        <f>+H412/E412</f>
        <v>0.88149869300029049</v>
      </c>
      <c r="K412" s="243">
        <v>5630</v>
      </c>
      <c r="L412" s="243">
        <v>5054</v>
      </c>
      <c r="M412" s="244">
        <f>+K412/E412</f>
        <v>0.81760092942201568</v>
      </c>
      <c r="N412" s="245">
        <f>K412/H412</f>
        <v>0.92751235584843494</v>
      </c>
    </row>
    <row r="413" spans="1:14" ht="12.75" customHeight="1" x14ac:dyDescent="0.2">
      <c r="A413" s="782"/>
      <c r="B413" s="787"/>
      <c r="C413" s="191" t="s">
        <v>52</v>
      </c>
      <c r="D413" s="246">
        <v>0</v>
      </c>
      <c r="E413" s="247">
        <v>0</v>
      </c>
      <c r="F413" s="249" t="s">
        <v>67</v>
      </c>
      <c r="G413" s="249">
        <v>0</v>
      </c>
      <c r="H413" s="247">
        <v>0</v>
      </c>
      <c r="I413" s="250" t="s">
        <v>67</v>
      </c>
      <c r="J413" s="250" t="s">
        <v>67</v>
      </c>
      <c r="K413" s="249">
        <v>0</v>
      </c>
      <c r="L413" s="264">
        <v>0</v>
      </c>
      <c r="M413" s="250" t="s">
        <v>67</v>
      </c>
      <c r="N413" s="251" t="s">
        <v>67</v>
      </c>
    </row>
    <row r="414" spans="1:14" ht="12.75" customHeight="1" x14ac:dyDescent="0.2">
      <c r="A414" s="782"/>
      <c r="B414" s="784" t="s">
        <v>53</v>
      </c>
      <c r="C414" s="785"/>
      <c r="D414" s="234">
        <v>8254</v>
      </c>
      <c r="E414" s="235">
        <v>7926</v>
      </c>
      <c r="F414" s="236">
        <f>D414/E414</f>
        <v>1.041382790815039</v>
      </c>
      <c r="G414" s="237">
        <v>7234</v>
      </c>
      <c r="H414" s="235">
        <v>7077</v>
      </c>
      <c r="I414" s="238">
        <f>G414/D414</f>
        <v>0.87642355221710688</v>
      </c>
      <c r="J414" s="238">
        <f>+H414/E414</f>
        <v>0.892884178652536</v>
      </c>
      <c r="K414" s="237">
        <v>6692</v>
      </c>
      <c r="L414" s="237">
        <v>6168</v>
      </c>
      <c r="M414" s="238">
        <f>+K414/E414</f>
        <v>0.84430986626293214</v>
      </c>
      <c r="N414" s="239">
        <f>K414/H414</f>
        <v>0.94559841740850648</v>
      </c>
    </row>
    <row r="415" spans="1:14" ht="12.75" customHeight="1" x14ac:dyDescent="0.2">
      <c r="A415" s="782"/>
      <c r="B415" s="786" t="s">
        <v>49</v>
      </c>
      <c r="C415" s="184" t="s">
        <v>51</v>
      </c>
      <c r="D415" s="240">
        <v>8119</v>
      </c>
      <c r="E415" s="241">
        <v>7792</v>
      </c>
      <c r="F415" s="242">
        <f>D415/E415</f>
        <v>1.0419661190965093</v>
      </c>
      <c r="G415" s="243">
        <v>7099</v>
      </c>
      <c r="H415" s="241">
        <v>6943</v>
      </c>
      <c r="I415" s="244">
        <f>G415/D415</f>
        <v>0.87436876462618551</v>
      </c>
      <c r="J415" s="244">
        <f>+H415/E415</f>
        <v>0.89104209445585214</v>
      </c>
      <c r="K415" s="243">
        <v>6564</v>
      </c>
      <c r="L415" s="243">
        <v>6040</v>
      </c>
      <c r="M415" s="244">
        <f>+K415/E415</f>
        <v>0.8424024640657084</v>
      </c>
      <c r="N415" s="245">
        <f>K415/H415</f>
        <v>0.94541264583033269</v>
      </c>
    </row>
    <row r="416" spans="1:14" ht="12.75" customHeight="1" thickBot="1" x14ac:dyDescent="0.25">
      <c r="A416" s="783"/>
      <c r="B416" s="788"/>
      <c r="C416" s="212" t="s">
        <v>52</v>
      </c>
      <c r="D416" s="258">
        <v>135</v>
      </c>
      <c r="E416" s="259">
        <v>134</v>
      </c>
      <c r="F416" s="260">
        <f>D416/E416</f>
        <v>1.0074626865671641</v>
      </c>
      <c r="G416" s="261">
        <v>135</v>
      </c>
      <c r="H416" s="259">
        <v>134</v>
      </c>
      <c r="I416" s="262">
        <f>G416/D416</f>
        <v>1</v>
      </c>
      <c r="J416" s="262">
        <f>+H416/E416</f>
        <v>1</v>
      </c>
      <c r="K416" s="261">
        <v>128</v>
      </c>
      <c r="L416" s="261">
        <v>128</v>
      </c>
      <c r="M416" s="262">
        <f>+K416/E416</f>
        <v>0.95522388059701491</v>
      </c>
      <c r="N416" s="263">
        <f>K416/H416</f>
        <v>0.95522388059701491</v>
      </c>
    </row>
    <row r="417" spans="1:14" ht="12.75" customHeight="1" thickTop="1" thickBot="1" x14ac:dyDescent="0.25">
      <c r="A417" s="797" t="s">
        <v>17</v>
      </c>
      <c r="B417" s="798"/>
      <c r="C417" s="798"/>
      <c r="D417" s="798"/>
      <c r="E417" s="798"/>
      <c r="F417" s="798"/>
      <c r="G417" s="798"/>
      <c r="H417" s="798"/>
      <c r="I417" s="798"/>
      <c r="J417" s="798"/>
      <c r="K417" s="798"/>
      <c r="L417" s="798"/>
      <c r="M417" s="798"/>
      <c r="N417" s="796"/>
    </row>
    <row r="418" spans="1:14" ht="12.75" customHeight="1" x14ac:dyDescent="0.2">
      <c r="A418" s="169" t="s">
        <v>48</v>
      </c>
      <c r="B418" s="170"/>
      <c r="C418" s="171"/>
      <c r="D418" s="228">
        <v>14282</v>
      </c>
      <c r="E418" s="229">
        <v>13100</v>
      </c>
      <c r="F418" s="230">
        <f>D418/E418</f>
        <v>1.0902290076335879</v>
      </c>
      <c r="G418" s="229">
        <v>11366</v>
      </c>
      <c r="H418" s="231">
        <v>11772</v>
      </c>
      <c r="I418" s="232">
        <f>G418/D418</f>
        <v>0.79582691499789948</v>
      </c>
      <c r="J418" s="232">
        <f>+H418/E418</f>
        <v>0.89862595419847324</v>
      </c>
      <c r="K418" s="229">
        <v>10906</v>
      </c>
      <c r="L418" s="231">
        <v>10085</v>
      </c>
      <c r="M418" s="232">
        <f>+K418/E418</f>
        <v>0.83251908396946561</v>
      </c>
      <c r="N418" s="233">
        <f>K418/H418</f>
        <v>0.92643560992184848</v>
      </c>
    </row>
    <row r="419" spans="1:14" ht="12.75" customHeight="1" x14ac:dyDescent="0.2">
      <c r="A419" s="781" t="s">
        <v>49</v>
      </c>
      <c r="B419" s="784" t="s">
        <v>50</v>
      </c>
      <c r="C419" s="785"/>
      <c r="D419" s="234">
        <v>7040</v>
      </c>
      <c r="E419" s="235">
        <v>6301</v>
      </c>
      <c r="F419" s="236">
        <f>D419/E419</f>
        <v>1.1172829709569909</v>
      </c>
      <c r="G419" s="237">
        <v>5386</v>
      </c>
      <c r="H419" s="235">
        <v>5621</v>
      </c>
      <c r="I419" s="238">
        <f>G419/D419</f>
        <v>0.76505681818181814</v>
      </c>
      <c r="J419" s="238">
        <f>+H419/E419</f>
        <v>0.8920806221234725</v>
      </c>
      <c r="K419" s="237">
        <v>5115</v>
      </c>
      <c r="L419" s="237">
        <v>4657</v>
      </c>
      <c r="M419" s="238">
        <f>+K419/E419</f>
        <v>0.81177590858593873</v>
      </c>
      <c r="N419" s="239">
        <f>K419/H419</f>
        <v>0.90998043052837574</v>
      </c>
    </row>
    <row r="420" spans="1:14" ht="12.75" customHeight="1" x14ac:dyDescent="0.2">
      <c r="A420" s="782"/>
      <c r="B420" s="786" t="s">
        <v>49</v>
      </c>
      <c r="C420" s="184" t="s">
        <v>51</v>
      </c>
      <c r="D420" s="240">
        <v>7040</v>
      </c>
      <c r="E420" s="241">
        <v>6301</v>
      </c>
      <c r="F420" s="242">
        <f>D420/E420</f>
        <v>1.1172829709569909</v>
      </c>
      <c r="G420" s="243">
        <v>5386</v>
      </c>
      <c r="H420" s="241">
        <v>5621</v>
      </c>
      <c r="I420" s="244">
        <f>G420/D420</f>
        <v>0.76505681818181814</v>
      </c>
      <c r="J420" s="244">
        <f>+H420/E420</f>
        <v>0.8920806221234725</v>
      </c>
      <c r="K420" s="243">
        <v>5115</v>
      </c>
      <c r="L420" s="243">
        <v>4657</v>
      </c>
      <c r="M420" s="244">
        <f>+K420/E420</f>
        <v>0.81177590858593873</v>
      </c>
      <c r="N420" s="245">
        <f>K420/H420</f>
        <v>0.90998043052837574</v>
      </c>
    </row>
    <row r="421" spans="1:14" ht="12.75" customHeight="1" x14ac:dyDescent="0.2">
      <c r="A421" s="782"/>
      <c r="B421" s="787"/>
      <c r="C421" s="191" t="s">
        <v>52</v>
      </c>
      <c r="D421" s="246">
        <v>0</v>
      </c>
      <c r="E421" s="247">
        <v>0</v>
      </c>
      <c r="F421" s="249" t="s">
        <v>67</v>
      </c>
      <c r="G421" s="249">
        <v>0</v>
      </c>
      <c r="H421" s="247">
        <v>0</v>
      </c>
      <c r="I421" s="250" t="s">
        <v>67</v>
      </c>
      <c r="J421" s="250" t="s">
        <v>67</v>
      </c>
      <c r="K421" s="249">
        <v>0</v>
      </c>
      <c r="L421" s="264">
        <v>0</v>
      </c>
      <c r="M421" s="250" t="s">
        <v>67</v>
      </c>
      <c r="N421" s="251" t="s">
        <v>67</v>
      </c>
    </row>
    <row r="422" spans="1:14" ht="12.75" customHeight="1" x14ac:dyDescent="0.2">
      <c r="A422" s="782"/>
      <c r="B422" s="784" t="s">
        <v>53</v>
      </c>
      <c r="C422" s="785"/>
      <c r="D422" s="234">
        <v>7242</v>
      </c>
      <c r="E422" s="235">
        <v>6968</v>
      </c>
      <c r="F422" s="236">
        <f>D422/E422</f>
        <v>1.0393226176808266</v>
      </c>
      <c r="G422" s="237">
        <v>6043</v>
      </c>
      <c r="H422" s="235">
        <v>6151</v>
      </c>
      <c r="I422" s="238">
        <f>G422/D422</f>
        <v>0.83443800055233364</v>
      </c>
      <c r="J422" s="238">
        <f>+H422/E422</f>
        <v>0.88274971297359361</v>
      </c>
      <c r="K422" s="237">
        <v>5833</v>
      </c>
      <c r="L422" s="237">
        <v>5449</v>
      </c>
      <c r="M422" s="238">
        <f>+K422/E422</f>
        <v>0.83711251435132028</v>
      </c>
      <c r="N422" s="239">
        <f>K422/H422</f>
        <v>0.94830108925377987</v>
      </c>
    </row>
    <row r="423" spans="1:14" ht="12.75" customHeight="1" x14ac:dyDescent="0.2">
      <c r="A423" s="782"/>
      <c r="B423" s="786" t="s">
        <v>49</v>
      </c>
      <c r="C423" s="184" t="s">
        <v>51</v>
      </c>
      <c r="D423" s="240">
        <v>7242</v>
      </c>
      <c r="E423" s="241">
        <v>6968</v>
      </c>
      <c r="F423" s="242">
        <f>D423/E423</f>
        <v>1.0393226176808266</v>
      </c>
      <c r="G423" s="243">
        <v>6043</v>
      </c>
      <c r="H423" s="241">
        <v>6151</v>
      </c>
      <c r="I423" s="244">
        <f>G423/D423</f>
        <v>0.83443800055233364</v>
      </c>
      <c r="J423" s="244">
        <f>+H423/E423</f>
        <v>0.88274971297359361</v>
      </c>
      <c r="K423" s="243">
        <v>5833</v>
      </c>
      <c r="L423" s="243">
        <v>5449</v>
      </c>
      <c r="M423" s="244">
        <f>+K423/E423</f>
        <v>0.83711251435132028</v>
      </c>
      <c r="N423" s="245">
        <f>K423/H423</f>
        <v>0.94830108925377987</v>
      </c>
    </row>
    <row r="424" spans="1:14" ht="12.75" customHeight="1" thickBot="1" x14ac:dyDescent="0.25">
      <c r="A424" s="783"/>
      <c r="B424" s="788"/>
      <c r="C424" s="212" t="s">
        <v>52</v>
      </c>
      <c r="D424" s="258">
        <v>0</v>
      </c>
      <c r="E424" s="259">
        <v>0</v>
      </c>
      <c r="F424" s="260" t="s">
        <v>69</v>
      </c>
      <c r="G424" s="261">
        <v>0</v>
      </c>
      <c r="H424" s="259">
        <v>0</v>
      </c>
      <c r="I424" s="262" t="s">
        <v>69</v>
      </c>
      <c r="J424" s="262" t="s">
        <v>69</v>
      </c>
      <c r="K424" s="261">
        <v>0</v>
      </c>
      <c r="L424" s="261">
        <v>0</v>
      </c>
      <c r="M424" s="262" t="s">
        <v>69</v>
      </c>
      <c r="N424" s="263" t="s">
        <v>69</v>
      </c>
    </row>
    <row r="425" spans="1:14" ht="12.75" customHeight="1" thickTop="1" thickBot="1" x14ac:dyDescent="0.25">
      <c r="A425" s="797" t="s">
        <v>35</v>
      </c>
      <c r="B425" s="798"/>
      <c r="C425" s="798"/>
      <c r="D425" s="798"/>
      <c r="E425" s="798"/>
      <c r="F425" s="798"/>
      <c r="G425" s="798"/>
      <c r="H425" s="798"/>
      <c r="I425" s="798"/>
      <c r="J425" s="798"/>
      <c r="K425" s="798"/>
      <c r="L425" s="798"/>
      <c r="M425" s="798"/>
      <c r="N425" s="796"/>
    </row>
    <row r="426" spans="1:14" ht="12.75" customHeight="1" x14ac:dyDescent="0.2">
      <c r="A426" s="169" t="s">
        <v>48</v>
      </c>
      <c r="B426" s="170"/>
      <c r="C426" s="171"/>
      <c r="D426" s="228">
        <v>13392</v>
      </c>
      <c r="E426" s="229">
        <v>12088</v>
      </c>
      <c r="F426" s="230">
        <f>D426/E426</f>
        <v>1.1078755790866976</v>
      </c>
      <c r="G426" s="229">
        <v>10838</v>
      </c>
      <c r="H426" s="231">
        <v>10031</v>
      </c>
      <c r="I426" s="232">
        <f>G426/D426</f>
        <v>0.80928912783751494</v>
      </c>
      <c r="J426" s="232">
        <f>+H426/E426</f>
        <v>0.8298312375909993</v>
      </c>
      <c r="K426" s="229">
        <v>9905</v>
      </c>
      <c r="L426" s="231">
        <v>9052</v>
      </c>
      <c r="M426" s="232">
        <f>+K426/E426</f>
        <v>0.81940767703507611</v>
      </c>
      <c r="N426" s="233">
        <f>K426/H426</f>
        <v>0.98743893928820659</v>
      </c>
    </row>
    <row r="427" spans="1:14" ht="12.75" customHeight="1" x14ac:dyDescent="0.2">
      <c r="A427" s="781" t="s">
        <v>49</v>
      </c>
      <c r="B427" s="784" t="s">
        <v>50</v>
      </c>
      <c r="C427" s="785"/>
      <c r="D427" s="234">
        <v>6755</v>
      </c>
      <c r="E427" s="235">
        <v>5957</v>
      </c>
      <c r="F427" s="236">
        <f>D427/E427</f>
        <v>1.1339600470035254</v>
      </c>
      <c r="G427" s="237">
        <v>5447</v>
      </c>
      <c r="H427" s="235">
        <v>4947</v>
      </c>
      <c r="I427" s="238">
        <f>G427/D427</f>
        <v>0.80636565507031832</v>
      </c>
      <c r="J427" s="238">
        <f>+H427/E427</f>
        <v>0.83045156958200439</v>
      </c>
      <c r="K427" s="237">
        <v>4836</v>
      </c>
      <c r="L427" s="237">
        <v>4406</v>
      </c>
      <c r="M427" s="238">
        <f>+K427/E427</f>
        <v>0.81181802920933355</v>
      </c>
      <c r="N427" s="239">
        <f>K427/H427</f>
        <v>0.97756215888417219</v>
      </c>
    </row>
    <row r="428" spans="1:14" ht="12.75" customHeight="1" x14ac:dyDescent="0.2">
      <c r="A428" s="782"/>
      <c r="B428" s="786" t="s">
        <v>49</v>
      </c>
      <c r="C428" s="184" t="s">
        <v>51</v>
      </c>
      <c r="D428" s="240">
        <v>6755</v>
      </c>
      <c r="E428" s="241">
        <v>5957</v>
      </c>
      <c r="F428" s="242">
        <f>D428/E428</f>
        <v>1.1339600470035254</v>
      </c>
      <c r="G428" s="243">
        <v>5447</v>
      </c>
      <c r="H428" s="241">
        <v>4947</v>
      </c>
      <c r="I428" s="244">
        <f>G428/D428</f>
        <v>0.80636565507031832</v>
      </c>
      <c r="J428" s="244">
        <f>+H428/E428</f>
        <v>0.83045156958200439</v>
      </c>
      <c r="K428" s="243">
        <v>4836</v>
      </c>
      <c r="L428" s="243">
        <v>4406</v>
      </c>
      <c r="M428" s="244">
        <f>+K428/E428</f>
        <v>0.81181802920933355</v>
      </c>
      <c r="N428" s="245">
        <f>K428/H428</f>
        <v>0.97756215888417219</v>
      </c>
    </row>
    <row r="429" spans="1:14" ht="12.75" customHeight="1" x14ac:dyDescent="0.2">
      <c r="A429" s="782"/>
      <c r="B429" s="787"/>
      <c r="C429" s="191" t="s">
        <v>52</v>
      </c>
      <c r="D429" s="246">
        <v>0</v>
      </c>
      <c r="E429" s="247">
        <v>0</v>
      </c>
      <c r="F429" s="249" t="s">
        <v>67</v>
      </c>
      <c r="G429" s="249">
        <v>0</v>
      </c>
      <c r="H429" s="247">
        <v>0</v>
      </c>
      <c r="I429" s="250" t="s">
        <v>67</v>
      </c>
      <c r="J429" s="250" t="s">
        <v>67</v>
      </c>
      <c r="K429" s="249">
        <v>0</v>
      </c>
      <c r="L429" s="264">
        <v>0</v>
      </c>
      <c r="M429" s="250" t="s">
        <v>67</v>
      </c>
      <c r="N429" s="251" t="s">
        <v>67</v>
      </c>
    </row>
    <row r="430" spans="1:14" ht="12.75" customHeight="1" x14ac:dyDescent="0.2">
      <c r="A430" s="782"/>
      <c r="B430" s="784" t="s">
        <v>53</v>
      </c>
      <c r="C430" s="785"/>
      <c r="D430" s="234">
        <v>6637</v>
      </c>
      <c r="E430" s="235">
        <v>6329</v>
      </c>
      <c r="F430" s="236">
        <f>D430/E430</f>
        <v>1.0486648759677675</v>
      </c>
      <c r="G430" s="237">
        <v>5391</v>
      </c>
      <c r="H430" s="235">
        <v>5211</v>
      </c>
      <c r="I430" s="238">
        <f>G430/D430</f>
        <v>0.81226457736929336</v>
      </c>
      <c r="J430" s="238">
        <f>+H430/E430</f>
        <v>0.82335282035076629</v>
      </c>
      <c r="K430" s="237">
        <v>5130</v>
      </c>
      <c r="L430" s="237">
        <v>4667</v>
      </c>
      <c r="M430" s="238">
        <f>+K430/E430</f>
        <v>0.81055458998261964</v>
      </c>
      <c r="N430" s="239">
        <f>K430/H430</f>
        <v>0.98445595854922274</v>
      </c>
    </row>
    <row r="431" spans="1:14" ht="12.75" customHeight="1" x14ac:dyDescent="0.2">
      <c r="A431" s="782"/>
      <c r="B431" s="786" t="s">
        <v>49</v>
      </c>
      <c r="C431" s="184" t="s">
        <v>51</v>
      </c>
      <c r="D431" s="240">
        <v>6637</v>
      </c>
      <c r="E431" s="241">
        <v>6329</v>
      </c>
      <c r="F431" s="242">
        <f>D431/E431</f>
        <v>1.0486648759677675</v>
      </c>
      <c r="G431" s="243">
        <v>5391</v>
      </c>
      <c r="H431" s="241">
        <v>5211</v>
      </c>
      <c r="I431" s="244">
        <f>G431/D431</f>
        <v>0.81226457736929336</v>
      </c>
      <c r="J431" s="244">
        <f>+H431/E431</f>
        <v>0.82335282035076629</v>
      </c>
      <c r="K431" s="243">
        <v>5130</v>
      </c>
      <c r="L431" s="243">
        <v>1667</v>
      </c>
      <c r="M431" s="244">
        <f>+K431/E431</f>
        <v>0.81055458998261964</v>
      </c>
      <c r="N431" s="245">
        <f>K431/H431</f>
        <v>0.98445595854922274</v>
      </c>
    </row>
    <row r="432" spans="1:14" ht="12.75" customHeight="1" thickBot="1" x14ac:dyDescent="0.25">
      <c r="A432" s="783"/>
      <c r="B432" s="788"/>
      <c r="C432" s="212" t="s">
        <v>52</v>
      </c>
      <c r="D432" s="258">
        <v>0</v>
      </c>
      <c r="E432" s="259">
        <v>0</v>
      </c>
      <c r="F432" s="260" t="s">
        <v>69</v>
      </c>
      <c r="G432" s="261">
        <v>0</v>
      </c>
      <c r="H432" s="259">
        <v>0</v>
      </c>
      <c r="I432" s="262" t="s">
        <v>69</v>
      </c>
      <c r="J432" s="262" t="s">
        <v>69</v>
      </c>
      <c r="K432" s="261">
        <v>0</v>
      </c>
      <c r="L432" s="261">
        <v>0</v>
      </c>
      <c r="M432" s="262" t="s">
        <v>69</v>
      </c>
      <c r="N432" s="263" t="s">
        <v>69</v>
      </c>
    </row>
    <row r="433" spans="1:14" ht="12.75" customHeight="1" thickTop="1" thickBot="1" x14ac:dyDescent="0.25">
      <c r="A433" s="797" t="s">
        <v>543</v>
      </c>
      <c r="B433" s="798"/>
      <c r="C433" s="798"/>
      <c r="D433" s="798"/>
      <c r="E433" s="798"/>
      <c r="F433" s="798"/>
      <c r="G433" s="798"/>
      <c r="H433" s="798"/>
      <c r="I433" s="798"/>
      <c r="J433" s="798"/>
      <c r="K433" s="798"/>
      <c r="L433" s="798"/>
      <c r="M433" s="798"/>
      <c r="N433" s="796"/>
    </row>
    <row r="434" spans="1:14" ht="12.75" customHeight="1" x14ac:dyDescent="0.2">
      <c r="A434" s="169" t="s">
        <v>48</v>
      </c>
      <c r="B434" s="170"/>
      <c r="C434" s="171"/>
      <c r="D434" s="228">
        <v>11892</v>
      </c>
      <c r="E434" s="229">
        <v>10884</v>
      </c>
      <c r="F434" s="230">
        <f>D434/E434</f>
        <v>1.0926130099228224</v>
      </c>
      <c r="G434" s="229">
        <v>9600</v>
      </c>
      <c r="H434" s="231">
        <v>9236</v>
      </c>
      <c r="I434" s="232">
        <f t="shared" ref="I434:I439" si="181">G434/D434</f>
        <v>0.80726538849646823</v>
      </c>
      <c r="J434" s="232">
        <f>+H434/E434</f>
        <v>0.84858507901506797</v>
      </c>
      <c r="K434" s="229">
        <v>8837</v>
      </c>
      <c r="L434" s="231">
        <v>8031</v>
      </c>
      <c r="M434" s="232">
        <f t="shared" ref="M434:M439" si="182">+K434/E434</f>
        <v>0.81192576258728411</v>
      </c>
      <c r="N434" s="233">
        <f>K434/H434</f>
        <v>0.95679948029449979</v>
      </c>
    </row>
    <row r="435" spans="1:14" ht="12.75" customHeight="1" x14ac:dyDescent="0.2">
      <c r="A435" s="781" t="s">
        <v>49</v>
      </c>
      <c r="B435" s="784" t="s">
        <v>50</v>
      </c>
      <c r="C435" s="785"/>
      <c r="D435" s="234">
        <v>5693</v>
      </c>
      <c r="E435" s="235">
        <v>5079</v>
      </c>
      <c r="F435" s="236">
        <f>D435/E435</f>
        <v>1.120889938964363</v>
      </c>
      <c r="G435" s="237">
        <v>4616</v>
      </c>
      <c r="H435" s="235">
        <v>4402</v>
      </c>
      <c r="I435" s="238">
        <f t="shared" si="181"/>
        <v>0.81082030563850338</v>
      </c>
      <c r="J435" s="238">
        <f t="shared" ref="J435:J439" si="183">+H435/E435</f>
        <v>0.86670604449694821</v>
      </c>
      <c r="K435" s="237">
        <v>4148</v>
      </c>
      <c r="L435" s="237">
        <v>3755</v>
      </c>
      <c r="M435" s="238">
        <f t="shared" si="182"/>
        <v>0.81669620003937782</v>
      </c>
      <c r="N435" s="239">
        <f t="shared" ref="N435:N439" si="184">K435/H435</f>
        <v>0.94229895502044525</v>
      </c>
    </row>
    <row r="436" spans="1:14" ht="12.75" customHeight="1" x14ac:dyDescent="0.2">
      <c r="A436" s="782"/>
      <c r="B436" s="786" t="s">
        <v>49</v>
      </c>
      <c r="C436" s="184" t="s">
        <v>51</v>
      </c>
      <c r="D436" s="240">
        <v>5693</v>
      </c>
      <c r="E436" s="241">
        <v>5079</v>
      </c>
      <c r="F436" s="242">
        <f t="shared" ref="F436:F439" si="185">D436/E436</f>
        <v>1.120889938964363</v>
      </c>
      <c r="G436" s="243">
        <v>4616</v>
      </c>
      <c r="H436" s="241">
        <v>4402</v>
      </c>
      <c r="I436" s="244">
        <f t="shared" si="181"/>
        <v>0.81082030563850338</v>
      </c>
      <c r="J436" s="244">
        <f t="shared" si="183"/>
        <v>0.86670604449694821</v>
      </c>
      <c r="K436" s="243">
        <v>4148</v>
      </c>
      <c r="L436" s="243">
        <v>3755</v>
      </c>
      <c r="M436" s="244">
        <f t="shared" si="182"/>
        <v>0.81669620003937782</v>
      </c>
      <c r="N436" s="245">
        <f t="shared" si="184"/>
        <v>0.94229895502044525</v>
      </c>
    </row>
    <row r="437" spans="1:14" ht="12.75" customHeight="1" x14ac:dyDescent="0.2">
      <c r="A437" s="782"/>
      <c r="B437" s="787"/>
      <c r="C437" s="191" t="s">
        <v>52</v>
      </c>
      <c r="D437" s="246">
        <v>0</v>
      </c>
      <c r="E437" s="247">
        <v>0</v>
      </c>
      <c r="F437" s="249" t="s">
        <v>67</v>
      </c>
      <c r="G437" s="249">
        <v>0</v>
      </c>
      <c r="H437" s="247">
        <v>0</v>
      </c>
      <c r="I437" s="250" t="s">
        <v>67</v>
      </c>
      <c r="J437" s="250" t="s">
        <v>67</v>
      </c>
      <c r="K437" s="249">
        <v>0</v>
      </c>
      <c r="L437" s="264">
        <v>0</v>
      </c>
      <c r="M437" s="250" t="s">
        <v>67</v>
      </c>
      <c r="N437" s="251" t="s">
        <v>67</v>
      </c>
    </row>
    <row r="438" spans="1:14" ht="12.75" customHeight="1" x14ac:dyDescent="0.2">
      <c r="A438" s="782"/>
      <c r="B438" s="784" t="s">
        <v>53</v>
      </c>
      <c r="C438" s="785"/>
      <c r="D438" s="234">
        <v>6199</v>
      </c>
      <c r="E438" s="235">
        <v>5929</v>
      </c>
      <c r="F438" s="236">
        <f t="shared" si="185"/>
        <v>1.0455388767077078</v>
      </c>
      <c r="G438" s="237">
        <v>4984</v>
      </c>
      <c r="H438" s="235">
        <v>4983</v>
      </c>
      <c r="I438" s="238">
        <f t="shared" si="181"/>
        <v>0.80400064526536541</v>
      </c>
      <c r="J438" s="238">
        <f t="shared" si="183"/>
        <v>0.84044526901669758</v>
      </c>
      <c r="K438" s="237">
        <v>4728</v>
      </c>
      <c r="L438" s="237">
        <v>4283</v>
      </c>
      <c r="M438" s="238">
        <f t="shared" si="182"/>
        <v>0.79743632990386237</v>
      </c>
      <c r="N438" s="239">
        <f t="shared" si="184"/>
        <v>0.94882600842865739</v>
      </c>
    </row>
    <row r="439" spans="1:14" ht="12.75" customHeight="1" x14ac:dyDescent="0.2">
      <c r="A439" s="782"/>
      <c r="B439" s="786" t="s">
        <v>49</v>
      </c>
      <c r="C439" s="184" t="s">
        <v>51</v>
      </c>
      <c r="D439" s="240">
        <v>6199</v>
      </c>
      <c r="E439" s="241">
        <v>5929</v>
      </c>
      <c r="F439" s="242">
        <f t="shared" si="185"/>
        <v>1.0455388767077078</v>
      </c>
      <c r="G439" s="243">
        <v>4984</v>
      </c>
      <c r="H439" s="241">
        <v>4983</v>
      </c>
      <c r="I439" s="244">
        <f t="shared" si="181"/>
        <v>0.80400064526536541</v>
      </c>
      <c r="J439" s="244">
        <f t="shared" si="183"/>
        <v>0.84044526901669758</v>
      </c>
      <c r="K439" s="243">
        <v>4728</v>
      </c>
      <c r="L439" s="243">
        <v>4283</v>
      </c>
      <c r="M439" s="244">
        <f t="shared" si="182"/>
        <v>0.79743632990386237</v>
      </c>
      <c r="N439" s="245">
        <f t="shared" si="184"/>
        <v>0.94882600842865739</v>
      </c>
    </row>
    <row r="440" spans="1:14" ht="12.75" customHeight="1" thickBot="1" x14ac:dyDescent="0.25">
      <c r="A440" s="783"/>
      <c r="B440" s="788"/>
      <c r="C440" s="212" t="s">
        <v>52</v>
      </c>
      <c r="D440" s="258">
        <v>0</v>
      </c>
      <c r="E440" s="259">
        <v>0</v>
      </c>
      <c r="F440" s="260" t="s">
        <v>67</v>
      </c>
      <c r="G440" s="261">
        <v>0</v>
      </c>
      <c r="H440" s="259">
        <v>0</v>
      </c>
      <c r="I440" s="262" t="s">
        <v>67</v>
      </c>
      <c r="J440" s="262" t="s">
        <v>67</v>
      </c>
      <c r="K440" s="261">
        <v>0</v>
      </c>
      <c r="L440" s="261">
        <v>0</v>
      </c>
      <c r="M440" s="262" t="s">
        <v>67</v>
      </c>
      <c r="N440" s="263" t="s">
        <v>67</v>
      </c>
    </row>
    <row r="441" spans="1:14" ht="12.75" customHeight="1" thickTop="1" thickBot="1" x14ac:dyDescent="0.25">
      <c r="A441" s="797" t="s">
        <v>545</v>
      </c>
      <c r="B441" s="798"/>
      <c r="C441" s="798"/>
      <c r="D441" s="798"/>
      <c r="E441" s="798"/>
      <c r="F441" s="798"/>
      <c r="G441" s="798"/>
      <c r="H441" s="798"/>
      <c r="I441" s="798"/>
      <c r="J441" s="798"/>
      <c r="K441" s="798"/>
      <c r="L441" s="798"/>
      <c r="M441" s="798"/>
      <c r="N441" s="796"/>
    </row>
    <row r="442" spans="1:14" ht="12.75" customHeight="1" x14ac:dyDescent="0.2">
      <c r="A442" s="169" t="s">
        <v>48</v>
      </c>
      <c r="B442" s="170"/>
      <c r="C442" s="171"/>
      <c r="D442" s="228">
        <v>12586</v>
      </c>
      <c r="E442" s="229">
        <v>10938</v>
      </c>
      <c r="F442" s="230">
        <f>D442/E442</f>
        <v>1.150667398061803</v>
      </c>
      <c r="G442" s="229">
        <v>10507</v>
      </c>
      <c r="H442" s="231">
        <v>9479</v>
      </c>
      <c r="I442" s="232">
        <f t="shared" ref="I442:I444" si="186">G442/D442</f>
        <v>0.83481646273637378</v>
      </c>
      <c r="J442" s="232">
        <f>+H442/E442</f>
        <v>0.86661181203144999</v>
      </c>
      <c r="K442" s="229">
        <v>9097</v>
      </c>
      <c r="L442" s="231">
        <v>7920</v>
      </c>
      <c r="M442" s="232">
        <f t="shared" ref="M442:M444" si="187">+K442/E442</f>
        <v>0.83168769427683309</v>
      </c>
      <c r="N442" s="233">
        <f>K442/H442</f>
        <v>0.95970039033653343</v>
      </c>
    </row>
    <row r="443" spans="1:14" ht="12.75" customHeight="1" x14ac:dyDescent="0.2">
      <c r="A443" s="781" t="s">
        <v>49</v>
      </c>
      <c r="B443" s="784" t="s">
        <v>50</v>
      </c>
      <c r="C443" s="785"/>
      <c r="D443" s="234">
        <v>5603</v>
      </c>
      <c r="E443" s="235">
        <v>4846</v>
      </c>
      <c r="F443" s="236">
        <f>D443/E443</f>
        <v>1.1562113082955014</v>
      </c>
      <c r="G443" s="237">
        <v>4620</v>
      </c>
      <c r="H443" s="235">
        <v>4241</v>
      </c>
      <c r="I443" s="238">
        <f t="shared" si="186"/>
        <v>0.82455827235409607</v>
      </c>
      <c r="J443" s="238">
        <f t="shared" ref="J443:J444" si="188">+H443/E443</f>
        <v>0.8751547668179942</v>
      </c>
      <c r="K443" s="237">
        <v>4013</v>
      </c>
      <c r="L443" s="237">
        <v>3525</v>
      </c>
      <c r="M443" s="238">
        <f t="shared" si="187"/>
        <v>0.82810565414775072</v>
      </c>
      <c r="N443" s="239">
        <f t="shared" ref="N443:N444" si="189">K443/H443</f>
        <v>0.94623909455317146</v>
      </c>
    </row>
    <row r="444" spans="1:14" ht="12.75" customHeight="1" x14ac:dyDescent="0.2">
      <c r="A444" s="782"/>
      <c r="B444" s="786" t="s">
        <v>49</v>
      </c>
      <c r="C444" s="184" t="s">
        <v>51</v>
      </c>
      <c r="D444" s="240">
        <v>5603</v>
      </c>
      <c r="E444" s="241">
        <v>4846</v>
      </c>
      <c r="F444" s="242">
        <f t="shared" ref="F444" si="190">D444/E444</f>
        <v>1.1562113082955014</v>
      </c>
      <c r="G444" s="243">
        <v>4620</v>
      </c>
      <c r="H444" s="241">
        <v>4241</v>
      </c>
      <c r="I444" s="244">
        <f t="shared" si="186"/>
        <v>0.82455827235409607</v>
      </c>
      <c r="J444" s="244">
        <f t="shared" si="188"/>
        <v>0.8751547668179942</v>
      </c>
      <c r="K444" s="243">
        <v>4013</v>
      </c>
      <c r="L444" s="243">
        <v>3525</v>
      </c>
      <c r="M444" s="244">
        <f t="shared" si="187"/>
        <v>0.82810565414775072</v>
      </c>
      <c r="N444" s="245">
        <f t="shared" si="189"/>
        <v>0.94623909455317146</v>
      </c>
    </row>
    <row r="445" spans="1:14" ht="12.75" customHeight="1" x14ac:dyDescent="0.2">
      <c r="A445" s="782"/>
      <c r="B445" s="787"/>
      <c r="C445" s="191" t="s">
        <v>52</v>
      </c>
      <c r="D445" s="246">
        <v>0</v>
      </c>
      <c r="E445" s="247">
        <v>0</v>
      </c>
      <c r="F445" s="249" t="s">
        <v>67</v>
      </c>
      <c r="G445" s="249">
        <v>0</v>
      </c>
      <c r="H445" s="247">
        <v>0</v>
      </c>
      <c r="I445" s="250" t="s">
        <v>67</v>
      </c>
      <c r="J445" s="250" t="s">
        <v>67</v>
      </c>
      <c r="K445" s="249">
        <v>0</v>
      </c>
      <c r="L445" s="264">
        <v>0</v>
      </c>
      <c r="M445" s="250" t="s">
        <v>67</v>
      </c>
      <c r="N445" s="251" t="s">
        <v>67</v>
      </c>
    </row>
    <row r="446" spans="1:14" ht="12.75" customHeight="1" x14ac:dyDescent="0.2">
      <c r="A446" s="782"/>
      <c r="B446" s="784" t="s">
        <v>53</v>
      </c>
      <c r="C446" s="785"/>
      <c r="D446" s="234">
        <v>6983</v>
      </c>
      <c r="E446" s="235">
        <v>6203</v>
      </c>
      <c r="F446" s="236">
        <f t="shared" ref="F446:F447" si="191">D446/E446</f>
        <v>1.1257456069643721</v>
      </c>
      <c r="G446" s="237">
        <v>5887</v>
      </c>
      <c r="H446" s="235">
        <v>5284</v>
      </c>
      <c r="I446" s="238">
        <f t="shared" ref="I446:I447" si="192">G446/D446</f>
        <v>0.8430474008305886</v>
      </c>
      <c r="J446" s="238">
        <f t="shared" ref="J446:J447" si="193">+H446/E446</f>
        <v>0.85184588102531034</v>
      </c>
      <c r="K446" s="237">
        <v>5110</v>
      </c>
      <c r="L446" s="237">
        <v>4403</v>
      </c>
      <c r="M446" s="238">
        <f t="shared" ref="M446:M447" si="194">+K446/E446</f>
        <v>0.82379493793325809</v>
      </c>
      <c r="N446" s="239">
        <f t="shared" ref="N446:N447" si="195">K446/H446</f>
        <v>0.96707040121120358</v>
      </c>
    </row>
    <row r="447" spans="1:14" ht="12.75" customHeight="1" x14ac:dyDescent="0.2">
      <c r="A447" s="782"/>
      <c r="B447" s="786" t="s">
        <v>49</v>
      </c>
      <c r="C447" s="184" t="s">
        <v>51</v>
      </c>
      <c r="D447" s="240">
        <v>6983</v>
      </c>
      <c r="E447" s="241">
        <v>6203</v>
      </c>
      <c r="F447" s="242">
        <f t="shared" si="191"/>
        <v>1.1257456069643721</v>
      </c>
      <c r="G447" s="243">
        <v>5887</v>
      </c>
      <c r="H447" s="241">
        <v>5284</v>
      </c>
      <c r="I447" s="244">
        <f t="shared" si="192"/>
        <v>0.8430474008305886</v>
      </c>
      <c r="J447" s="244">
        <f t="shared" si="193"/>
        <v>0.85184588102531034</v>
      </c>
      <c r="K447" s="243">
        <v>5110</v>
      </c>
      <c r="L447" s="243">
        <v>4403</v>
      </c>
      <c r="M447" s="244">
        <f t="shared" si="194"/>
        <v>0.82379493793325809</v>
      </c>
      <c r="N447" s="245">
        <f t="shared" si="195"/>
        <v>0.96707040121120358</v>
      </c>
    </row>
    <row r="448" spans="1:14" ht="12.75" customHeight="1" thickBot="1" x14ac:dyDescent="0.25">
      <c r="A448" s="783"/>
      <c r="B448" s="788"/>
      <c r="C448" s="212" t="s">
        <v>52</v>
      </c>
      <c r="D448" s="258">
        <v>0</v>
      </c>
      <c r="E448" s="259">
        <v>0</v>
      </c>
      <c r="F448" s="260" t="s">
        <v>67</v>
      </c>
      <c r="G448" s="261">
        <v>0</v>
      </c>
      <c r="H448" s="259">
        <v>0</v>
      </c>
      <c r="I448" s="262" t="s">
        <v>67</v>
      </c>
      <c r="J448" s="262" t="s">
        <v>67</v>
      </c>
      <c r="K448" s="261">
        <v>0</v>
      </c>
      <c r="L448" s="261">
        <v>0</v>
      </c>
      <c r="M448" s="262" t="s">
        <v>67</v>
      </c>
      <c r="N448" s="263" t="s">
        <v>67</v>
      </c>
    </row>
    <row r="449" spans="1:14" ht="12.75" customHeight="1" thickTop="1" thickBot="1" x14ac:dyDescent="0.25">
      <c r="A449" s="789" t="s">
        <v>553</v>
      </c>
      <c r="B449" s="790"/>
      <c r="C449" s="790"/>
      <c r="D449" s="790"/>
      <c r="E449" s="790"/>
      <c r="F449" s="790"/>
      <c r="G449" s="790"/>
      <c r="H449" s="790"/>
      <c r="I449" s="790"/>
      <c r="J449" s="790"/>
      <c r="K449" s="790"/>
      <c r="L449" s="790"/>
      <c r="M449" s="790"/>
      <c r="N449" s="791"/>
    </row>
    <row r="450" spans="1:14" ht="12.75" customHeight="1" x14ac:dyDescent="0.2">
      <c r="A450" s="207" t="s">
        <v>48</v>
      </c>
      <c r="B450" s="171"/>
      <c r="C450" s="171"/>
      <c r="D450" s="172">
        <v>10527</v>
      </c>
      <c r="E450" s="208">
        <v>9513</v>
      </c>
      <c r="F450" s="174">
        <f>D450/E450</f>
        <v>1.1065909807631662</v>
      </c>
      <c r="G450" s="175">
        <v>8460</v>
      </c>
      <c r="H450" s="175">
        <v>8075</v>
      </c>
      <c r="I450" s="176">
        <f t="shared" ref="I450:I455" si="196">G450/D450</f>
        <v>0.80364776289541184</v>
      </c>
      <c r="J450" s="176">
        <f>+H450/E450</f>
        <v>0.84883843161988859</v>
      </c>
      <c r="K450" s="175">
        <v>7636</v>
      </c>
      <c r="L450" s="175">
        <v>6796</v>
      </c>
      <c r="M450" s="176">
        <f t="shared" ref="M450:M455" si="197">+K450/E450</f>
        <v>0.80269105434668353</v>
      </c>
      <c r="N450" s="177">
        <f>K450/H450</f>
        <v>0.94563467492260067</v>
      </c>
    </row>
    <row r="451" spans="1:14" ht="12.75" customHeight="1" x14ac:dyDescent="0.2">
      <c r="A451" s="781" t="s">
        <v>49</v>
      </c>
      <c r="B451" s="784" t="s">
        <v>50</v>
      </c>
      <c r="C451" s="785"/>
      <c r="D451" s="178">
        <v>5047</v>
      </c>
      <c r="E451" s="209">
        <v>4465</v>
      </c>
      <c r="F451" s="180">
        <f>D451/E451</f>
        <v>1.1303471444568869</v>
      </c>
      <c r="G451" s="181">
        <v>4025</v>
      </c>
      <c r="H451" s="181">
        <v>3799</v>
      </c>
      <c r="I451" s="182">
        <f t="shared" si="196"/>
        <v>0.79750346740638001</v>
      </c>
      <c r="J451" s="182">
        <f t="shared" ref="J451:J455" si="198">+H451/E451</f>
        <v>0.8508398656215006</v>
      </c>
      <c r="K451" s="181">
        <v>3567</v>
      </c>
      <c r="L451" s="181">
        <v>3067</v>
      </c>
      <c r="M451" s="182">
        <f t="shared" si="197"/>
        <v>0.79888017917133258</v>
      </c>
      <c r="N451" s="183">
        <f t="shared" ref="N451:N455" si="199">K451/H451</f>
        <v>0.93893129770992367</v>
      </c>
    </row>
    <row r="452" spans="1:14" ht="12.75" customHeight="1" x14ac:dyDescent="0.2">
      <c r="A452" s="782"/>
      <c r="B452" s="786" t="s">
        <v>49</v>
      </c>
      <c r="C452" s="184" t="s">
        <v>51</v>
      </c>
      <c r="D452" s="240">
        <v>5047</v>
      </c>
      <c r="E452" s="241">
        <v>4465</v>
      </c>
      <c r="F452" s="242">
        <f t="shared" ref="F452:F455" si="200">D452/E452</f>
        <v>1.1303471444568869</v>
      </c>
      <c r="G452" s="243">
        <v>4025</v>
      </c>
      <c r="H452" s="241">
        <v>3799</v>
      </c>
      <c r="I452" s="244">
        <f t="shared" si="196"/>
        <v>0.79750346740638001</v>
      </c>
      <c r="J452" s="244">
        <f t="shared" si="198"/>
        <v>0.8508398656215006</v>
      </c>
      <c r="K452" s="243">
        <v>3567</v>
      </c>
      <c r="L452" s="243">
        <v>3067</v>
      </c>
      <c r="M452" s="244">
        <f t="shared" si="197"/>
        <v>0.79888017917133258</v>
      </c>
      <c r="N452" s="245">
        <f t="shared" si="199"/>
        <v>0.93893129770992367</v>
      </c>
    </row>
    <row r="453" spans="1:14" ht="12.75" customHeight="1" x14ac:dyDescent="0.2">
      <c r="A453" s="782"/>
      <c r="B453" s="787"/>
      <c r="C453" s="191" t="s">
        <v>52</v>
      </c>
      <c r="D453" s="246">
        <v>0</v>
      </c>
      <c r="E453" s="247">
        <v>0</v>
      </c>
      <c r="F453" s="249" t="s">
        <v>67</v>
      </c>
      <c r="G453" s="249">
        <v>0</v>
      </c>
      <c r="H453" s="247">
        <v>0</v>
      </c>
      <c r="I453" s="250" t="s">
        <v>67</v>
      </c>
      <c r="J453" s="250" t="s">
        <v>67</v>
      </c>
      <c r="K453" s="249">
        <v>0</v>
      </c>
      <c r="L453" s="264">
        <v>0</v>
      </c>
      <c r="M453" s="250" t="s">
        <v>67</v>
      </c>
      <c r="N453" s="251" t="s">
        <v>67</v>
      </c>
    </row>
    <row r="454" spans="1:14" ht="12.75" customHeight="1" x14ac:dyDescent="0.2">
      <c r="A454" s="782"/>
      <c r="B454" s="784" t="s">
        <v>53</v>
      </c>
      <c r="C454" s="785"/>
      <c r="D454" s="178">
        <v>5480</v>
      </c>
      <c r="E454" s="209">
        <v>5192</v>
      </c>
      <c r="F454" s="180">
        <f t="shared" si="200"/>
        <v>1.0554699537750385</v>
      </c>
      <c r="G454" s="181">
        <v>4435</v>
      </c>
      <c r="H454" s="181">
        <v>4331</v>
      </c>
      <c r="I454" s="182">
        <f t="shared" si="196"/>
        <v>0.80930656934306566</v>
      </c>
      <c r="J454" s="182">
        <f t="shared" si="198"/>
        <v>0.83416795069337446</v>
      </c>
      <c r="K454" s="181">
        <v>4100</v>
      </c>
      <c r="L454" s="181">
        <v>3732</v>
      </c>
      <c r="M454" s="182">
        <f t="shared" si="197"/>
        <v>0.78967642526964565</v>
      </c>
      <c r="N454" s="183">
        <f t="shared" si="199"/>
        <v>0.94666358808589235</v>
      </c>
    </row>
    <row r="455" spans="1:14" ht="12.75" customHeight="1" x14ac:dyDescent="0.2">
      <c r="A455" s="782"/>
      <c r="B455" s="786" t="s">
        <v>49</v>
      </c>
      <c r="C455" s="184" t="s">
        <v>51</v>
      </c>
      <c r="D455" s="185">
        <v>5480</v>
      </c>
      <c r="E455" s="210">
        <v>5192</v>
      </c>
      <c r="F455" s="242">
        <f t="shared" si="200"/>
        <v>1.0554699537750385</v>
      </c>
      <c r="G455" s="188">
        <v>4435</v>
      </c>
      <c r="H455" s="188">
        <v>4331</v>
      </c>
      <c r="I455" s="189">
        <f t="shared" si="196"/>
        <v>0.80930656934306566</v>
      </c>
      <c r="J455" s="189">
        <f t="shared" si="198"/>
        <v>0.83416795069337446</v>
      </c>
      <c r="K455" s="188">
        <v>4100</v>
      </c>
      <c r="L455" s="188">
        <v>3732</v>
      </c>
      <c r="M455" s="189">
        <f t="shared" si="197"/>
        <v>0.78967642526964565</v>
      </c>
      <c r="N455" s="190">
        <f t="shared" si="199"/>
        <v>0.94666358808589235</v>
      </c>
    </row>
    <row r="456" spans="1:14" ht="12.75" customHeight="1" thickBot="1" x14ac:dyDescent="0.25">
      <c r="A456" s="783"/>
      <c r="B456" s="788"/>
      <c r="C456" s="212" t="s">
        <v>52</v>
      </c>
      <c r="D456" s="213">
        <v>0</v>
      </c>
      <c r="E456" s="214">
        <v>0</v>
      </c>
      <c r="F456" s="699" t="s">
        <v>67</v>
      </c>
      <c r="G456" s="216">
        <v>0</v>
      </c>
      <c r="H456" s="216">
        <v>0</v>
      </c>
      <c r="I456" s="217" t="s">
        <v>67</v>
      </c>
      <c r="J456" s="217" t="s">
        <v>67</v>
      </c>
      <c r="K456" s="216">
        <v>0</v>
      </c>
      <c r="L456" s="216">
        <v>0</v>
      </c>
      <c r="M456" s="217" t="s">
        <v>67</v>
      </c>
      <c r="N456" s="218" t="s">
        <v>67</v>
      </c>
    </row>
    <row r="457" spans="1:14" ht="12.75" customHeight="1" thickTop="1" thickBot="1" x14ac:dyDescent="0.25">
      <c r="A457" s="789" t="s">
        <v>563</v>
      </c>
      <c r="B457" s="790"/>
      <c r="C457" s="790"/>
      <c r="D457" s="790"/>
      <c r="E457" s="790"/>
      <c r="F457" s="790"/>
      <c r="G457" s="790"/>
      <c r="H457" s="790"/>
      <c r="I457" s="790"/>
      <c r="J457" s="790"/>
      <c r="K457" s="790"/>
      <c r="L457" s="790"/>
      <c r="M457" s="790"/>
      <c r="N457" s="791"/>
    </row>
    <row r="458" spans="1:14" ht="12.75" customHeight="1" x14ac:dyDescent="0.2">
      <c r="A458" s="207" t="s">
        <v>48</v>
      </c>
      <c r="B458" s="171"/>
      <c r="C458" s="171"/>
      <c r="D458" s="172">
        <v>10244</v>
      </c>
      <c r="E458" s="208">
        <v>9205</v>
      </c>
      <c r="F458" s="174">
        <f>D458/E458</f>
        <v>1.1128734383487235</v>
      </c>
      <c r="G458" s="175">
        <v>8475</v>
      </c>
      <c r="H458" s="175">
        <v>8017</v>
      </c>
      <c r="I458" s="176">
        <f t="shared" ref="I458:I460" si="201">G458/D458</f>
        <v>0.82731354939476764</v>
      </c>
      <c r="J458" s="176">
        <f>+H458/E458</f>
        <v>0.8709397066811515</v>
      </c>
      <c r="K458" s="175">
        <v>7763</v>
      </c>
      <c r="L458" s="175">
        <v>6793</v>
      </c>
      <c r="M458" s="176">
        <f t="shared" ref="M458:M460" si="202">+K458/E458</f>
        <v>0.84334600760456269</v>
      </c>
      <c r="N458" s="177">
        <f>K458/H458</f>
        <v>0.96831732568292384</v>
      </c>
    </row>
    <row r="459" spans="1:14" ht="12.75" customHeight="1" x14ac:dyDescent="0.2">
      <c r="A459" s="781" t="s">
        <v>49</v>
      </c>
      <c r="B459" s="784" t="s">
        <v>50</v>
      </c>
      <c r="C459" s="785"/>
      <c r="D459" s="178">
        <v>5188</v>
      </c>
      <c r="E459" s="209">
        <v>4575</v>
      </c>
      <c r="F459" s="180">
        <f>D459/E459</f>
        <v>1.1339890710382514</v>
      </c>
      <c r="G459" s="181">
        <v>4232</v>
      </c>
      <c r="H459" s="181">
        <v>3970</v>
      </c>
      <c r="I459" s="182">
        <f t="shared" si="201"/>
        <v>0.81572860447185813</v>
      </c>
      <c r="J459" s="182">
        <f t="shared" ref="J459:J460" si="203">+H459/E459</f>
        <v>0.86775956284153011</v>
      </c>
      <c r="K459" s="181">
        <v>3834</v>
      </c>
      <c r="L459" s="181">
        <v>3259</v>
      </c>
      <c r="M459" s="182">
        <f t="shared" si="202"/>
        <v>0.83803278688524585</v>
      </c>
      <c r="N459" s="183">
        <f t="shared" ref="N459:N460" si="204">K459/H459</f>
        <v>0.96574307304785889</v>
      </c>
    </row>
    <row r="460" spans="1:14" ht="12.75" customHeight="1" x14ac:dyDescent="0.2">
      <c r="A460" s="782"/>
      <c r="B460" s="786" t="s">
        <v>49</v>
      </c>
      <c r="C460" s="184" t="s">
        <v>51</v>
      </c>
      <c r="D460" s="240">
        <v>5188</v>
      </c>
      <c r="E460" s="241">
        <v>4575</v>
      </c>
      <c r="F460" s="187">
        <f t="shared" ref="F460" si="205">D460/E460</f>
        <v>1.1339890710382514</v>
      </c>
      <c r="G460" s="181">
        <v>4232</v>
      </c>
      <c r="H460" s="181">
        <v>3970</v>
      </c>
      <c r="I460" s="244">
        <f t="shared" si="201"/>
        <v>0.81572860447185813</v>
      </c>
      <c r="J460" s="244">
        <f t="shared" si="203"/>
        <v>0.86775956284153011</v>
      </c>
      <c r="K460" s="181">
        <v>3834</v>
      </c>
      <c r="L460" s="181">
        <v>3259</v>
      </c>
      <c r="M460" s="244">
        <f t="shared" si="202"/>
        <v>0.83803278688524585</v>
      </c>
      <c r="N460" s="245">
        <f t="shared" si="204"/>
        <v>0.96574307304785889</v>
      </c>
    </row>
    <row r="461" spans="1:14" ht="12.75" customHeight="1" x14ac:dyDescent="0.2">
      <c r="A461" s="782"/>
      <c r="B461" s="787"/>
      <c r="C461" s="191" t="s">
        <v>52</v>
      </c>
      <c r="D461" s="246">
        <v>0</v>
      </c>
      <c r="E461" s="247">
        <v>0</v>
      </c>
      <c r="F461" s="194" t="s">
        <v>67</v>
      </c>
      <c r="G461" s="249">
        <v>0</v>
      </c>
      <c r="H461" s="247">
        <v>0</v>
      </c>
      <c r="I461" s="250" t="s">
        <v>67</v>
      </c>
      <c r="J461" s="250" t="s">
        <v>67</v>
      </c>
      <c r="K461" s="249">
        <v>0</v>
      </c>
      <c r="L461" s="264">
        <v>0</v>
      </c>
      <c r="M461" s="250" t="s">
        <v>67</v>
      </c>
      <c r="N461" s="251" t="s">
        <v>67</v>
      </c>
    </row>
    <row r="462" spans="1:14" ht="12.75" customHeight="1" x14ac:dyDescent="0.2">
      <c r="A462" s="782"/>
      <c r="B462" s="784" t="s">
        <v>53</v>
      </c>
      <c r="C462" s="785"/>
      <c r="D462" s="178">
        <f>D458-D459</f>
        <v>5056</v>
      </c>
      <c r="E462" s="209">
        <v>4755</v>
      </c>
      <c r="F462" s="180">
        <f t="shared" ref="F462:F463" si="206">D462/E462</f>
        <v>1.0633017875920083</v>
      </c>
      <c r="G462" s="178">
        <f>G458-G459</f>
        <v>4243</v>
      </c>
      <c r="H462" s="181">
        <v>4094</v>
      </c>
      <c r="I462" s="182">
        <f t="shared" ref="I462:I463" si="207">G462/D462</f>
        <v>0.83920094936708856</v>
      </c>
      <c r="J462" s="182">
        <f t="shared" ref="J462:J463" si="208">+H462/E462</f>
        <v>0.86098843322818086</v>
      </c>
      <c r="K462" s="181">
        <v>3960</v>
      </c>
      <c r="L462" s="181">
        <v>3539</v>
      </c>
      <c r="M462" s="182">
        <f t="shared" ref="M462:M463" si="209">+K462/E462</f>
        <v>0.83280757097791802</v>
      </c>
      <c r="N462" s="183">
        <f t="shared" ref="N462:N463" si="210">K462/H462</f>
        <v>0.96726917440156324</v>
      </c>
    </row>
    <row r="463" spans="1:14" ht="12.75" customHeight="1" x14ac:dyDescent="0.2">
      <c r="A463" s="782"/>
      <c r="B463" s="786" t="s">
        <v>49</v>
      </c>
      <c r="C463" s="184" t="s">
        <v>51</v>
      </c>
      <c r="D463" s="185">
        <v>5056</v>
      </c>
      <c r="E463" s="210">
        <v>4755</v>
      </c>
      <c r="F463" s="187">
        <f t="shared" si="206"/>
        <v>1.0633017875920083</v>
      </c>
      <c r="G463" s="188">
        <v>4243</v>
      </c>
      <c r="H463" s="188">
        <v>4094</v>
      </c>
      <c r="I463" s="189">
        <f t="shared" si="207"/>
        <v>0.83920094936708856</v>
      </c>
      <c r="J463" s="189">
        <f t="shared" si="208"/>
        <v>0.86098843322818086</v>
      </c>
      <c r="K463" s="188">
        <v>3960</v>
      </c>
      <c r="L463" s="188">
        <v>3539</v>
      </c>
      <c r="M463" s="189">
        <f t="shared" si="209"/>
        <v>0.83280757097791802</v>
      </c>
      <c r="N463" s="190">
        <f t="shared" si="210"/>
        <v>0.96726917440156324</v>
      </c>
    </row>
    <row r="464" spans="1:14" ht="12.75" customHeight="1" thickBot="1" x14ac:dyDescent="0.25">
      <c r="A464" s="783"/>
      <c r="B464" s="788"/>
      <c r="C464" s="212" t="s">
        <v>52</v>
      </c>
      <c r="D464" s="213">
        <v>0</v>
      </c>
      <c r="E464" s="214">
        <v>0</v>
      </c>
      <c r="F464" s="215" t="s">
        <v>67</v>
      </c>
      <c r="G464" s="216">
        <v>0</v>
      </c>
      <c r="H464" s="216">
        <v>0</v>
      </c>
      <c r="I464" s="217" t="s">
        <v>67</v>
      </c>
      <c r="J464" s="217" t="s">
        <v>67</v>
      </c>
      <c r="K464" s="216">
        <v>0</v>
      </c>
      <c r="L464" s="216">
        <v>0</v>
      </c>
      <c r="M464" s="217" t="s">
        <v>67</v>
      </c>
      <c r="N464" s="218" t="s">
        <v>67</v>
      </c>
    </row>
    <row r="465" spans="1:14" ht="12.75" customHeight="1" thickTop="1" thickBot="1" x14ac:dyDescent="0.25">
      <c r="A465" s="789" t="s">
        <v>597</v>
      </c>
      <c r="B465" s="790"/>
      <c r="C465" s="790"/>
      <c r="D465" s="790"/>
      <c r="E465" s="790"/>
      <c r="F465" s="790"/>
      <c r="G465" s="790"/>
      <c r="H465" s="790"/>
      <c r="I465" s="790"/>
      <c r="J465" s="790"/>
      <c r="K465" s="790"/>
      <c r="L465" s="790"/>
      <c r="M465" s="790"/>
      <c r="N465" s="791"/>
    </row>
    <row r="466" spans="1:14" ht="12.75" customHeight="1" x14ac:dyDescent="0.2">
      <c r="A466" s="207" t="s">
        <v>48</v>
      </c>
      <c r="B466" s="171"/>
      <c r="C466" s="171"/>
      <c r="D466" s="172">
        <v>10279</v>
      </c>
      <c r="E466" s="208">
        <v>9265</v>
      </c>
      <c r="F466" s="174">
        <f>D466/E466</f>
        <v>1.1094441446303291</v>
      </c>
      <c r="G466" s="175">
        <v>8740</v>
      </c>
      <c r="H466" s="175">
        <v>8196</v>
      </c>
      <c r="I466" s="176">
        <f t="shared" ref="I466:I471" si="211">G466/D466</f>
        <v>0.85027726432532347</v>
      </c>
      <c r="J466" s="176">
        <f>+H466/E466</f>
        <v>0.88461953588774955</v>
      </c>
      <c r="K466" s="175">
        <v>7575</v>
      </c>
      <c r="L466" s="175">
        <v>6732</v>
      </c>
      <c r="M466" s="176">
        <f t="shared" ref="M466:M471" si="212">+K466/E466</f>
        <v>0.81759309228278465</v>
      </c>
      <c r="N466" s="177">
        <f>K466/H466</f>
        <v>0.92423133235724741</v>
      </c>
    </row>
    <row r="467" spans="1:14" ht="12.75" customHeight="1" x14ac:dyDescent="0.2">
      <c r="A467" s="781" t="s">
        <v>49</v>
      </c>
      <c r="B467" s="784" t="s">
        <v>50</v>
      </c>
      <c r="C467" s="785"/>
      <c r="D467" s="178">
        <v>5257</v>
      </c>
      <c r="E467" s="209">
        <v>4698</v>
      </c>
      <c r="F467" s="180">
        <f>D467/E467</f>
        <v>1.1189868028948489</v>
      </c>
      <c r="G467" s="181">
        <v>4428</v>
      </c>
      <c r="H467" s="181">
        <v>4154</v>
      </c>
      <c r="I467" s="182">
        <f t="shared" si="211"/>
        <v>0.84230549743199545</v>
      </c>
      <c r="J467" s="182">
        <f t="shared" ref="J467:J471" si="213">+H467/E467</f>
        <v>0.88420604512558532</v>
      </c>
      <c r="K467" s="181">
        <v>3812</v>
      </c>
      <c r="L467" s="181">
        <v>3327</v>
      </c>
      <c r="M467" s="182">
        <f t="shared" si="212"/>
        <v>0.81140911025968498</v>
      </c>
      <c r="N467" s="183">
        <f t="shared" ref="N467:N471" si="214">K467/H467</f>
        <v>0.91766971593644675</v>
      </c>
    </row>
    <row r="468" spans="1:14" ht="12.75" customHeight="1" x14ac:dyDescent="0.2">
      <c r="A468" s="782"/>
      <c r="B468" s="786" t="s">
        <v>49</v>
      </c>
      <c r="C468" s="184" t="s">
        <v>51</v>
      </c>
      <c r="D468" s="185">
        <v>5257</v>
      </c>
      <c r="E468" s="210">
        <v>4698</v>
      </c>
      <c r="F468" s="187">
        <f t="shared" ref="F468:F471" si="215">D468/E468</f>
        <v>1.1189868028948489</v>
      </c>
      <c r="G468" s="188">
        <v>4428</v>
      </c>
      <c r="H468" s="188">
        <v>4154</v>
      </c>
      <c r="I468" s="189">
        <f t="shared" si="211"/>
        <v>0.84230549743199545</v>
      </c>
      <c r="J468" s="189">
        <f t="shared" si="213"/>
        <v>0.88420604512558532</v>
      </c>
      <c r="K468" s="188">
        <v>3812</v>
      </c>
      <c r="L468" s="188">
        <v>3327</v>
      </c>
      <c r="M468" s="189">
        <f t="shared" si="212"/>
        <v>0.81140911025968498</v>
      </c>
      <c r="N468" s="190">
        <f t="shared" si="214"/>
        <v>0.91766971593644675</v>
      </c>
    </row>
    <row r="469" spans="1:14" ht="12.75" customHeight="1" x14ac:dyDescent="0.2">
      <c r="A469" s="782"/>
      <c r="B469" s="787"/>
      <c r="C469" s="191" t="s">
        <v>52</v>
      </c>
      <c r="D469" s="192">
        <v>0</v>
      </c>
      <c r="E469" s="211">
        <v>0</v>
      </c>
      <c r="F469" s="194" t="s">
        <v>67</v>
      </c>
      <c r="G469" s="195">
        <v>0</v>
      </c>
      <c r="H469" s="195">
        <v>0</v>
      </c>
      <c r="I469" s="196" t="s">
        <v>67</v>
      </c>
      <c r="J469" s="196" t="s">
        <v>67</v>
      </c>
      <c r="K469" s="195">
        <v>0</v>
      </c>
      <c r="L469" s="195">
        <v>0</v>
      </c>
      <c r="M469" s="196" t="s">
        <v>67</v>
      </c>
      <c r="N469" s="197" t="s">
        <v>67</v>
      </c>
    </row>
    <row r="470" spans="1:14" ht="12.75" customHeight="1" x14ac:dyDescent="0.2">
      <c r="A470" s="782"/>
      <c r="B470" s="784" t="s">
        <v>53</v>
      </c>
      <c r="C470" s="785"/>
      <c r="D470" s="178">
        <v>5022</v>
      </c>
      <c r="E470" s="209">
        <v>4717</v>
      </c>
      <c r="F470" s="180">
        <f t="shared" si="215"/>
        <v>1.0646597413610346</v>
      </c>
      <c r="G470" s="178">
        <v>4302</v>
      </c>
      <c r="H470" s="181">
        <v>4119</v>
      </c>
      <c r="I470" s="182">
        <f t="shared" si="211"/>
        <v>0.85663082437275984</v>
      </c>
      <c r="J470" s="182">
        <f t="shared" si="213"/>
        <v>0.87322450710197164</v>
      </c>
      <c r="K470" s="181">
        <v>3821</v>
      </c>
      <c r="L470" s="181">
        <v>3411</v>
      </c>
      <c r="M470" s="182">
        <f t="shared" si="212"/>
        <v>0.81004875980496083</v>
      </c>
      <c r="N470" s="183">
        <f t="shared" si="214"/>
        <v>0.92765234280165088</v>
      </c>
    </row>
    <row r="471" spans="1:14" ht="12.75" customHeight="1" x14ac:dyDescent="0.2">
      <c r="A471" s="782"/>
      <c r="B471" s="786" t="s">
        <v>49</v>
      </c>
      <c r="C471" s="184" t="s">
        <v>51</v>
      </c>
      <c r="D471" s="185">
        <v>5022</v>
      </c>
      <c r="E471" s="210">
        <v>4717</v>
      </c>
      <c r="F471" s="187">
        <f t="shared" si="215"/>
        <v>1.0646597413610346</v>
      </c>
      <c r="G471" s="188">
        <v>4302</v>
      </c>
      <c r="H471" s="188">
        <v>4119</v>
      </c>
      <c r="I471" s="189">
        <f t="shared" si="211"/>
        <v>0.85663082437275984</v>
      </c>
      <c r="J471" s="189">
        <f t="shared" si="213"/>
        <v>0.87322450710197164</v>
      </c>
      <c r="K471" s="188">
        <v>3821</v>
      </c>
      <c r="L471" s="188">
        <v>3411</v>
      </c>
      <c r="M471" s="189">
        <f t="shared" si="212"/>
        <v>0.81004875980496083</v>
      </c>
      <c r="N471" s="190">
        <f t="shared" si="214"/>
        <v>0.92765234280165088</v>
      </c>
    </row>
    <row r="472" spans="1:14" ht="12.75" customHeight="1" thickBot="1" x14ac:dyDescent="0.25">
      <c r="A472" s="783"/>
      <c r="B472" s="788"/>
      <c r="C472" s="212" t="s">
        <v>52</v>
      </c>
      <c r="D472" s="213">
        <v>0</v>
      </c>
      <c r="E472" s="214">
        <v>0</v>
      </c>
      <c r="F472" s="215" t="s">
        <v>67</v>
      </c>
      <c r="G472" s="216">
        <v>0</v>
      </c>
      <c r="H472" s="216">
        <v>0</v>
      </c>
      <c r="I472" s="217" t="s">
        <v>67</v>
      </c>
      <c r="J472" s="217" t="s">
        <v>67</v>
      </c>
      <c r="K472" s="216">
        <v>0</v>
      </c>
      <c r="L472" s="216">
        <v>0</v>
      </c>
      <c r="M472" s="217" t="s">
        <v>67</v>
      </c>
      <c r="N472" s="218" t="s">
        <v>67</v>
      </c>
    </row>
    <row r="473" spans="1:14" ht="12.75" customHeight="1" thickTop="1" thickBot="1" x14ac:dyDescent="0.25">
      <c r="A473" s="789" t="s">
        <v>601</v>
      </c>
      <c r="B473" s="790"/>
      <c r="C473" s="790"/>
      <c r="D473" s="790"/>
      <c r="E473" s="790"/>
      <c r="F473" s="790"/>
      <c r="G473" s="790"/>
      <c r="H473" s="790"/>
      <c r="I473" s="790"/>
      <c r="J473" s="790"/>
      <c r="K473" s="790"/>
      <c r="L473" s="790"/>
      <c r="M473" s="790"/>
      <c r="N473" s="791"/>
    </row>
    <row r="474" spans="1:14" ht="12.75" customHeight="1" x14ac:dyDescent="0.2">
      <c r="A474" s="207" t="s">
        <v>48</v>
      </c>
      <c r="B474" s="171"/>
      <c r="C474" s="171"/>
      <c r="D474" s="172">
        <v>10223</v>
      </c>
      <c r="E474" s="208">
        <v>9535</v>
      </c>
      <c r="F474" s="174">
        <f>D474/E474</f>
        <v>1.0721552176192972</v>
      </c>
      <c r="G474" s="175">
        <v>8881</v>
      </c>
      <c r="H474" s="175">
        <v>8537</v>
      </c>
      <c r="I474" s="176">
        <f t="shared" ref="I474:I476" si="216">G474/D474</f>
        <v>0.86872737943852096</v>
      </c>
      <c r="J474" s="176">
        <f>+H474/E474</f>
        <v>0.89533298374410064</v>
      </c>
      <c r="K474" s="175">
        <v>8054</v>
      </c>
      <c r="L474" s="175">
        <v>7041</v>
      </c>
      <c r="M474" s="176">
        <f t="shared" ref="M474:M476" si="217">+K474/E474</f>
        <v>0.84467750393287888</v>
      </c>
      <c r="N474" s="177">
        <f>K474/H474</f>
        <v>0.94342274803795245</v>
      </c>
    </row>
    <row r="475" spans="1:14" ht="12.75" customHeight="1" x14ac:dyDescent="0.2">
      <c r="A475" s="781" t="s">
        <v>49</v>
      </c>
      <c r="B475" s="784" t="s">
        <v>50</v>
      </c>
      <c r="C475" s="785"/>
      <c r="D475" s="178">
        <v>5508</v>
      </c>
      <c r="E475" s="209">
        <v>5054</v>
      </c>
      <c r="F475" s="180">
        <f>D475/E475</f>
        <v>1.0898298377522755</v>
      </c>
      <c r="G475" s="181">
        <v>4792</v>
      </c>
      <c r="H475" s="181">
        <v>4567</v>
      </c>
      <c r="I475" s="182">
        <f t="shared" si="216"/>
        <v>0.87000726216412494</v>
      </c>
      <c r="J475" s="182">
        <f t="shared" ref="J475:J476" si="218">+H475/E475</f>
        <v>0.90364068064899095</v>
      </c>
      <c r="K475" s="181">
        <v>4286</v>
      </c>
      <c r="L475" s="181">
        <v>3728</v>
      </c>
      <c r="M475" s="182">
        <f t="shared" si="217"/>
        <v>0.84804115552037995</v>
      </c>
      <c r="N475" s="183">
        <f t="shared" ref="N475:N476" si="219">K475/H475</f>
        <v>0.93847164440551789</v>
      </c>
    </row>
    <row r="476" spans="1:14" ht="12.75" customHeight="1" x14ac:dyDescent="0.2">
      <c r="A476" s="782"/>
      <c r="B476" s="786" t="s">
        <v>49</v>
      </c>
      <c r="C476" s="184" t="s">
        <v>51</v>
      </c>
      <c r="D476" s="185">
        <v>5508</v>
      </c>
      <c r="E476" s="210">
        <v>5054</v>
      </c>
      <c r="F476" s="187">
        <f t="shared" ref="F476" si="220">D476/E476</f>
        <v>1.0898298377522755</v>
      </c>
      <c r="G476" s="188">
        <v>4792</v>
      </c>
      <c r="H476" s="188">
        <v>4567</v>
      </c>
      <c r="I476" s="189">
        <f t="shared" si="216"/>
        <v>0.87000726216412494</v>
      </c>
      <c r="J476" s="189">
        <f t="shared" si="218"/>
        <v>0.90364068064899095</v>
      </c>
      <c r="K476" s="188">
        <v>4286</v>
      </c>
      <c r="L476" s="188">
        <v>3728</v>
      </c>
      <c r="M476" s="189">
        <f t="shared" si="217"/>
        <v>0.84804115552037995</v>
      </c>
      <c r="N476" s="190">
        <f t="shared" si="219"/>
        <v>0.93847164440551789</v>
      </c>
    </row>
    <row r="477" spans="1:14" ht="12.75" customHeight="1" x14ac:dyDescent="0.2">
      <c r="A477" s="782"/>
      <c r="B477" s="787"/>
      <c r="C477" s="191" t="s">
        <v>52</v>
      </c>
      <c r="D477" s="192">
        <v>0</v>
      </c>
      <c r="E477" s="211">
        <v>0</v>
      </c>
      <c r="F477" s="194" t="s">
        <v>67</v>
      </c>
      <c r="G477" s="195">
        <v>0</v>
      </c>
      <c r="H477" s="195">
        <v>0</v>
      </c>
      <c r="I477" s="196" t="s">
        <v>67</v>
      </c>
      <c r="J477" s="196" t="s">
        <v>67</v>
      </c>
      <c r="K477" s="195">
        <v>0</v>
      </c>
      <c r="L477" s="195">
        <v>0</v>
      </c>
      <c r="M477" s="196" t="s">
        <v>67</v>
      </c>
      <c r="N477" s="197" t="s">
        <v>67</v>
      </c>
    </row>
    <row r="478" spans="1:14" ht="12.75" customHeight="1" x14ac:dyDescent="0.2">
      <c r="A478" s="782"/>
      <c r="B478" s="784" t="s">
        <v>53</v>
      </c>
      <c r="C478" s="785"/>
      <c r="D478" s="178">
        <v>4715</v>
      </c>
      <c r="E478" s="209">
        <v>4568</v>
      </c>
      <c r="F478" s="180">
        <f t="shared" ref="F478:F479" si="221">D478/E478</f>
        <v>1.0321803852889668</v>
      </c>
      <c r="G478" s="178">
        <v>4089</v>
      </c>
      <c r="H478" s="181">
        <v>4014</v>
      </c>
      <c r="I478" s="182">
        <f t="shared" ref="I478:I479" si="222">G478/D478</f>
        <v>0.86723223753976675</v>
      </c>
      <c r="J478" s="182">
        <f t="shared" ref="J478:J479" si="223">+H478/E478</f>
        <v>0.87872154115586687</v>
      </c>
      <c r="K478" s="181">
        <v>3800</v>
      </c>
      <c r="L478" s="181">
        <v>3316</v>
      </c>
      <c r="M478" s="182">
        <f t="shared" ref="M478:M479" si="224">+K478/E478</f>
        <v>0.8318739054290718</v>
      </c>
      <c r="N478" s="183">
        <f t="shared" ref="N478:N479" si="225">K478/H478</f>
        <v>0.94668659691081214</v>
      </c>
    </row>
    <row r="479" spans="1:14" ht="12.75" customHeight="1" x14ac:dyDescent="0.2">
      <c r="A479" s="782"/>
      <c r="B479" s="786" t="s">
        <v>49</v>
      </c>
      <c r="C479" s="184" t="s">
        <v>51</v>
      </c>
      <c r="D479" s="185">
        <v>4715</v>
      </c>
      <c r="E479" s="210">
        <v>4568</v>
      </c>
      <c r="F479" s="187">
        <f t="shared" si="221"/>
        <v>1.0321803852889668</v>
      </c>
      <c r="G479" s="188">
        <v>4089</v>
      </c>
      <c r="H479" s="188">
        <v>4014</v>
      </c>
      <c r="I479" s="189">
        <f t="shared" si="222"/>
        <v>0.86723223753976675</v>
      </c>
      <c r="J479" s="189">
        <f t="shared" si="223"/>
        <v>0.87872154115586687</v>
      </c>
      <c r="K479" s="188">
        <v>3800</v>
      </c>
      <c r="L479" s="188">
        <v>3316</v>
      </c>
      <c r="M479" s="189">
        <f t="shared" si="224"/>
        <v>0.8318739054290718</v>
      </c>
      <c r="N479" s="190">
        <f t="shared" si="225"/>
        <v>0.94668659691081214</v>
      </c>
    </row>
    <row r="480" spans="1:14" ht="12.75" customHeight="1" thickBot="1" x14ac:dyDescent="0.25">
      <c r="A480" s="783"/>
      <c r="B480" s="788"/>
      <c r="C480" s="212" t="s">
        <v>52</v>
      </c>
      <c r="D480" s="213">
        <v>0</v>
      </c>
      <c r="E480" s="214">
        <v>0</v>
      </c>
      <c r="F480" s="215" t="s">
        <v>67</v>
      </c>
      <c r="G480" s="216">
        <v>0</v>
      </c>
      <c r="H480" s="216">
        <v>0</v>
      </c>
      <c r="I480" s="217" t="s">
        <v>67</v>
      </c>
      <c r="J480" s="217" t="s">
        <v>67</v>
      </c>
      <c r="K480" s="216">
        <v>0</v>
      </c>
      <c r="L480" s="216">
        <v>0</v>
      </c>
      <c r="M480" s="217" t="s">
        <v>67</v>
      </c>
      <c r="N480" s="218" t="s">
        <v>67</v>
      </c>
    </row>
    <row r="481" spans="1:14" ht="12.75" customHeight="1" thickTop="1" thickBot="1" x14ac:dyDescent="0.25">
      <c r="A481" s="778" t="s">
        <v>605</v>
      </c>
      <c r="B481" s="779"/>
      <c r="C481" s="779"/>
      <c r="D481" s="779"/>
      <c r="E481" s="779"/>
      <c r="F481" s="779"/>
      <c r="G481" s="779"/>
      <c r="H481" s="779"/>
      <c r="I481" s="779"/>
      <c r="J481" s="779"/>
      <c r="K481" s="779"/>
      <c r="L481" s="779"/>
      <c r="M481" s="779"/>
      <c r="N481" s="780"/>
    </row>
    <row r="482" spans="1:14" ht="12.75" customHeight="1" x14ac:dyDescent="0.2">
      <c r="A482" s="207" t="s">
        <v>48</v>
      </c>
      <c r="B482" s="171"/>
      <c r="C482" s="171"/>
      <c r="D482" s="172">
        <v>9620</v>
      </c>
      <c r="E482" s="208">
        <v>8752</v>
      </c>
      <c r="F482" s="174">
        <f>D482/E482</f>
        <v>1.0991773308957953</v>
      </c>
      <c r="G482" s="755">
        <v>8648</v>
      </c>
      <c r="H482" s="175">
        <v>8049</v>
      </c>
      <c r="I482" s="176">
        <f t="shared" ref="I482:I484" si="226">G482/D482</f>
        <v>0.89896049896049901</v>
      </c>
      <c r="J482" s="176">
        <f>+H482/E482</f>
        <v>0.91967550274223031</v>
      </c>
      <c r="K482" s="175">
        <v>7127</v>
      </c>
      <c r="L482" s="175">
        <v>6310</v>
      </c>
      <c r="M482" s="176">
        <f t="shared" ref="M482:M484" si="227">+K482/E482</f>
        <v>0.8143281535648994</v>
      </c>
      <c r="N482" s="177">
        <f>K482/H482</f>
        <v>0.885451608895515</v>
      </c>
    </row>
    <row r="483" spans="1:14" ht="12.75" customHeight="1" x14ac:dyDescent="0.2">
      <c r="A483" s="781" t="s">
        <v>49</v>
      </c>
      <c r="B483" s="784" t="s">
        <v>50</v>
      </c>
      <c r="C483" s="785"/>
      <c r="D483" s="178">
        <v>5006</v>
      </c>
      <c r="E483" s="209">
        <v>4441</v>
      </c>
      <c r="F483" s="180">
        <f>D483/E483</f>
        <v>1.1272235982886738</v>
      </c>
      <c r="G483" s="756">
        <v>4539</v>
      </c>
      <c r="H483" s="181">
        <v>4141</v>
      </c>
      <c r="I483" s="182">
        <f t="shared" si="226"/>
        <v>0.90671194566520175</v>
      </c>
      <c r="J483" s="182">
        <f t="shared" ref="J483:J484" si="228">+H483/E483</f>
        <v>0.93244764692636795</v>
      </c>
      <c r="K483" s="181">
        <v>3486</v>
      </c>
      <c r="L483" s="181">
        <v>3094</v>
      </c>
      <c r="M483" s="182">
        <f t="shared" si="227"/>
        <v>0.78495834271560461</v>
      </c>
      <c r="N483" s="183">
        <f t="shared" ref="N483:N484" si="229">K483/H483</f>
        <v>0.84182564597923204</v>
      </c>
    </row>
    <row r="484" spans="1:14" ht="12.75" customHeight="1" x14ac:dyDescent="0.2">
      <c r="A484" s="782"/>
      <c r="B484" s="786" t="s">
        <v>49</v>
      </c>
      <c r="C484" s="184" t="s">
        <v>51</v>
      </c>
      <c r="D484" s="185">
        <v>5006</v>
      </c>
      <c r="E484" s="210">
        <v>4441</v>
      </c>
      <c r="F484" s="187">
        <f t="shared" ref="F484" si="230">D484/E484</f>
        <v>1.1272235982886738</v>
      </c>
      <c r="G484" s="757">
        <v>4539</v>
      </c>
      <c r="H484" s="188">
        <v>4141</v>
      </c>
      <c r="I484" s="189">
        <f t="shared" si="226"/>
        <v>0.90671194566520175</v>
      </c>
      <c r="J484" s="189">
        <f t="shared" si="228"/>
        <v>0.93244764692636795</v>
      </c>
      <c r="K484" s="188">
        <v>3486</v>
      </c>
      <c r="L484" s="188">
        <v>3094</v>
      </c>
      <c r="M484" s="189">
        <f t="shared" si="227"/>
        <v>0.78495834271560461</v>
      </c>
      <c r="N484" s="190">
        <f t="shared" si="229"/>
        <v>0.84182564597923204</v>
      </c>
    </row>
    <row r="485" spans="1:14" ht="12.75" customHeight="1" x14ac:dyDescent="0.2">
      <c r="A485" s="782"/>
      <c r="B485" s="787"/>
      <c r="C485" s="191" t="s">
        <v>52</v>
      </c>
      <c r="D485" s="192">
        <v>0</v>
      </c>
      <c r="E485" s="211">
        <v>0</v>
      </c>
      <c r="F485" s="194" t="s">
        <v>67</v>
      </c>
      <c r="G485" s="758">
        <v>0</v>
      </c>
      <c r="H485" s="195">
        <v>0</v>
      </c>
      <c r="I485" s="196" t="s">
        <v>67</v>
      </c>
      <c r="J485" s="196" t="s">
        <v>67</v>
      </c>
      <c r="K485" s="195">
        <v>0</v>
      </c>
      <c r="L485" s="195">
        <v>0</v>
      </c>
      <c r="M485" s="196" t="s">
        <v>67</v>
      </c>
      <c r="N485" s="197" t="s">
        <v>67</v>
      </c>
    </row>
    <row r="486" spans="1:14" ht="12.75" customHeight="1" x14ac:dyDescent="0.2">
      <c r="A486" s="782"/>
      <c r="B486" s="784" t="s">
        <v>53</v>
      </c>
      <c r="C486" s="785"/>
      <c r="D486" s="178">
        <v>4614</v>
      </c>
      <c r="E486" s="209">
        <v>4423</v>
      </c>
      <c r="F486" s="180">
        <f t="shared" ref="F486:F487" si="231">D486/E486</f>
        <v>1.0431833597106037</v>
      </c>
      <c r="G486" s="759">
        <v>4109</v>
      </c>
      <c r="H486" s="181">
        <v>3995</v>
      </c>
      <c r="I486" s="182">
        <f t="shared" ref="I486:I487" si="232">G486/D486</f>
        <v>0.89055049848287815</v>
      </c>
      <c r="J486" s="182">
        <f t="shared" ref="J486:J487" si="233">+H486/E486</f>
        <v>0.9032330997060819</v>
      </c>
      <c r="K486" s="181">
        <v>3686</v>
      </c>
      <c r="L486" s="181">
        <v>3225</v>
      </c>
      <c r="M486" s="182">
        <f t="shared" ref="M486:M487" si="234">+K486/E486</f>
        <v>0.83337101514808953</v>
      </c>
      <c r="N486" s="183">
        <f t="shared" ref="N486:N487" si="235">K486/H486</f>
        <v>0.9226533166458073</v>
      </c>
    </row>
    <row r="487" spans="1:14" ht="12.75" customHeight="1" x14ac:dyDescent="0.2">
      <c r="A487" s="782"/>
      <c r="B487" s="786" t="s">
        <v>49</v>
      </c>
      <c r="C487" s="184" t="s">
        <v>51</v>
      </c>
      <c r="D487" s="185">
        <v>4614</v>
      </c>
      <c r="E487" s="210">
        <v>4423</v>
      </c>
      <c r="F487" s="187">
        <f t="shared" si="231"/>
        <v>1.0431833597106037</v>
      </c>
      <c r="G487" s="757">
        <v>4109</v>
      </c>
      <c r="H487" s="188">
        <v>3995</v>
      </c>
      <c r="I487" s="189">
        <f t="shared" si="232"/>
        <v>0.89055049848287815</v>
      </c>
      <c r="J487" s="189">
        <f t="shared" si="233"/>
        <v>0.9032330997060819</v>
      </c>
      <c r="K487" s="188">
        <v>3686</v>
      </c>
      <c r="L487" s="188">
        <v>3225</v>
      </c>
      <c r="M487" s="189">
        <f t="shared" si="234"/>
        <v>0.83337101514808953</v>
      </c>
      <c r="N487" s="190">
        <f t="shared" si="235"/>
        <v>0.9226533166458073</v>
      </c>
    </row>
    <row r="488" spans="1:14" ht="12.75" customHeight="1" thickBot="1" x14ac:dyDescent="0.25">
      <c r="A488" s="783"/>
      <c r="B488" s="788"/>
      <c r="C488" s="212" t="s">
        <v>52</v>
      </c>
      <c r="D488" s="213">
        <v>0</v>
      </c>
      <c r="E488" s="214">
        <v>0</v>
      </c>
      <c r="F488" s="215" t="s">
        <v>67</v>
      </c>
      <c r="G488" s="760">
        <v>0</v>
      </c>
      <c r="H488" s="216">
        <v>0</v>
      </c>
      <c r="I488" s="217" t="s">
        <v>67</v>
      </c>
      <c r="J488" s="217" t="s">
        <v>67</v>
      </c>
      <c r="K488" s="216">
        <v>0</v>
      </c>
      <c r="L488" s="216">
        <v>0</v>
      </c>
      <c r="M488" s="217" t="s">
        <v>67</v>
      </c>
      <c r="N488" s="218" t="s">
        <v>67</v>
      </c>
    </row>
    <row r="489" spans="1:14" ht="13.5" thickTop="1" x14ac:dyDescent="0.2">
      <c r="A489" s="15" t="s">
        <v>55</v>
      </c>
    </row>
    <row r="490" spans="1:14" x14ac:dyDescent="0.2">
      <c r="E490" s="15"/>
      <c r="F490" s="15"/>
      <c r="G490" s="15"/>
      <c r="H490" s="15"/>
      <c r="I490" s="15"/>
      <c r="J490" s="15"/>
      <c r="K490" s="15"/>
    </row>
    <row r="491" spans="1:14" x14ac:dyDescent="0.2">
      <c r="E491" s="34"/>
      <c r="F491" s="34"/>
      <c r="G491" s="15"/>
      <c r="H491" s="15"/>
      <c r="I491" s="15"/>
      <c r="J491" s="15"/>
      <c r="K491" s="15"/>
    </row>
    <row r="492" spans="1:14" x14ac:dyDescent="0.2">
      <c r="E492" s="34"/>
      <c r="F492" s="34"/>
      <c r="G492" s="15"/>
      <c r="H492" s="15"/>
      <c r="I492" s="15"/>
      <c r="J492" s="15"/>
      <c r="K492" s="15"/>
    </row>
    <row r="493" spans="1:14" x14ac:dyDescent="0.2">
      <c r="E493" s="34"/>
      <c r="F493" s="34"/>
      <c r="G493" s="15"/>
      <c r="H493" s="15"/>
      <c r="I493" s="15"/>
      <c r="J493" s="15"/>
      <c r="K493" s="15"/>
    </row>
    <row r="494" spans="1:14" x14ac:dyDescent="0.2">
      <c r="E494" s="15"/>
      <c r="F494" s="15"/>
      <c r="G494" s="15"/>
      <c r="H494" s="15"/>
      <c r="I494" s="15"/>
      <c r="J494" s="15"/>
      <c r="K494" s="15"/>
    </row>
    <row r="496" spans="1:14" x14ac:dyDescent="0.2">
      <c r="D496" s="269"/>
      <c r="E496" s="269"/>
      <c r="F496" s="269"/>
      <c r="G496" s="269"/>
      <c r="H496" s="270"/>
      <c r="I496" s="271"/>
      <c r="J496" s="271"/>
    </row>
    <row r="497" spans="4:10" x14ac:dyDescent="0.2">
      <c r="D497" s="269"/>
      <c r="E497" s="269"/>
      <c r="F497" s="269"/>
      <c r="G497" s="269"/>
      <c r="H497" s="270"/>
      <c r="I497" s="271"/>
      <c r="J497" s="271"/>
    </row>
    <row r="498" spans="4:10" x14ac:dyDescent="0.2">
      <c r="D498" s="272"/>
      <c r="E498" s="272"/>
      <c r="F498" s="272"/>
      <c r="G498" s="272"/>
      <c r="H498" s="273"/>
      <c r="I498" s="271"/>
      <c r="J498" s="271"/>
    </row>
    <row r="499" spans="4:10" x14ac:dyDescent="0.2">
      <c r="D499" s="272"/>
      <c r="E499" s="272"/>
      <c r="F499" s="272"/>
      <c r="G499" s="272"/>
      <c r="H499" s="273"/>
      <c r="I499" s="271"/>
      <c r="J499" s="271"/>
    </row>
  </sheetData>
  <mergeCells count="361">
    <mergeCell ref="A279:N279"/>
    <mergeCell ref="A281:A286"/>
    <mergeCell ref="B281:C281"/>
    <mergeCell ref="A28:N28"/>
    <mergeCell ref="A30:A35"/>
    <mergeCell ref="B30:C30"/>
    <mergeCell ref="A132:N132"/>
    <mergeCell ref="A134:A139"/>
    <mergeCell ref="A52:N52"/>
    <mergeCell ref="A54:A59"/>
    <mergeCell ref="B54:C54"/>
    <mergeCell ref="B55:B56"/>
    <mergeCell ref="B57:C57"/>
    <mergeCell ref="B58:B59"/>
    <mergeCell ref="B118:C118"/>
    <mergeCell ref="B119:B120"/>
    <mergeCell ref="B121:C121"/>
    <mergeCell ref="B122:B123"/>
    <mergeCell ref="B282:B283"/>
    <mergeCell ref="B284:C284"/>
    <mergeCell ref="B285:B286"/>
    <mergeCell ref="A44:N44"/>
    <mergeCell ref="A46:A51"/>
    <mergeCell ref="B46:C46"/>
    <mergeCell ref="A1:M1"/>
    <mergeCell ref="A4:N4"/>
    <mergeCell ref="A6:A11"/>
    <mergeCell ref="B6:C6"/>
    <mergeCell ref="B7:B8"/>
    <mergeCell ref="B9:C9"/>
    <mergeCell ref="B10:B11"/>
    <mergeCell ref="A20:N20"/>
    <mergeCell ref="A22:A27"/>
    <mergeCell ref="B22:C22"/>
    <mergeCell ref="B23:B24"/>
    <mergeCell ref="B25:C25"/>
    <mergeCell ref="B26:B27"/>
    <mergeCell ref="A12:N12"/>
    <mergeCell ref="A14:A19"/>
    <mergeCell ref="B14:C14"/>
    <mergeCell ref="B17:C17"/>
    <mergeCell ref="B15:B16"/>
    <mergeCell ref="B18:B19"/>
    <mergeCell ref="B47:B48"/>
    <mergeCell ref="B49:C49"/>
    <mergeCell ref="B50:B51"/>
    <mergeCell ref="B31:B32"/>
    <mergeCell ref="A36:N36"/>
    <mergeCell ref="A38:A43"/>
    <mergeCell ref="B38:C38"/>
    <mergeCell ref="B39:B40"/>
    <mergeCell ref="B41:C41"/>
    <mergeCell ref="B42:B43"/>
    <mergeCell ref="B34:B35"/>
    <mergeCell ref="B33:C33"/>
    <mergeCell ref="A68:N68"/>
    <mergeCell ref="A70:A75"/>
    <mergeCell ref="B70:C70"/>
    <mergeCell ref="B71:B72"/>
    <mergeCell ref="B73:C73"/>
    <mergeCell ref="B74:B75"/>
    <mergeCell ref="A60:N60"/>
    <mergeCell ref="A62:A67"/>
    <mergeCell ref="B62:C62"/>
    <mergeCell ref="B63:B64"/>
    <mergeCell ref="B65:C65"/>
    <mergeCell ref="B66:B67"/>
    <mergeCell ref="A100:N100"/>
    <mergeCell ref="A102:A107"/>
    <mergeCell ref="B102:C102"/>
    <mergeCell ref="B103:B104"/>
    <mergeCell ref="B105:C105"/>
    <mergeCell ref="B106:B107"/>
    <mergeCell ref="A76:N76"/>
    <mergeCell ref="A78:A83"/>
    <mergeCell ref="B78:C78"/>
    <mergeCell ref="B79:B80"/>
    <mergeCell ref="B81:C81"/>
    <mergeCell ref="B82:B83"/>
    <mergeCell ref="A84:N84"/>
    <mergeCell ref="A86:A91"/>
    <mergeCell ref="B86:C86"/>
    <mergeCell ref="B87:B88"/>
    <mergeCell ref="B89:C89"/>
    <mergeCell ref="B90:B91"/>
    <mergeCell ref="A92:N92"/>
    <mergeCell ref="A94:A99"/>
    <mergeCell ref="B94:C94"/>
    <mergeCell ref="B95:B96"/>
    <mergeCell ref="B97:C97"/>
    <mergeCell ref="B98:B99"/>
    <mergeCell ref="B138:B139"/>
    <mergeCell ref="A124:N124"/>
    <mergeCell ref="A126:A131"/>
    <mergeCell ref="B126:C126"/>
    <mergeCell ref="B127:B128"/>
    <mergeCell ref="B129:C129"/>
    <mergeCell ref="B130:B131"/>
    <mergeCell ref="A116:N116"/>
    <mergeCell ref="A118:A123"/>
    <mergeCell ref="A108:N108"/>
    <mergeCell ref="A110:A115"/>
    <mergeCell ref="B110:C110"/>
    <mergeCell ref="B111:B112"/>
    <mergeCell ref="B113:C113"/>
    <mergeCell ref="B114:B115"/>
    <mergeCell ref="B134:C134"/>
    <mergeCell ref="B135:B136"/>
    <mergeCell ref="B137:C137"/>
    <mergeCell ref="A175:N175"/>
    <mergeCell ref="A177:A182"/>
    <mergeCell ref="B177:C177"/>
    <mergeCell ref="B178:B179"/>
    <mergeCell ref="B180:C180"/>
    <mergeCell ref="B181:B182"/>
    <mergeCell ref="A167:N167"/>
    <mergeCell ref="A169:A174"/>
    <mergeCell ref="B169:C169"/>
    <mergeCell ref="B170:B171"/>
    <mergeCell ref="B172:C172"/>
    <mergeCell ref="B173:B174"/>
    <mergeCell ref="A191:N191"/>
    <mergeCell ref="A193:A198"/>
    <mergeCell ref="B193:C193"/>
    <mergeCell ref="B194:B195"/>
    <mergeCell ref="B196:C196"/>
    <mergeCell ref="B197:B198"/>
    <mergeCell ref="A183:N183"/>
    <mergeCell ref="A185:A190"/>
    <mergeCell ref="B185:C185"/>
    <mergeCell ref="B186:B187"/>
    <mergeCell ref="B188:C188"/>
    <mergeCell ref="B189:B190"/>
    <mergeCell ref="A207:N207"/>
    <mergeCell ref="A209:A214"/>
    <mergeCell ref="B209:C209"/>
    <mergeCell ref="B210:B211"/>
    <mergeCell ref="B212:C212"/>
    <mergeCell ref="B213:B214"/>
    <mergeCell ref="A199:N199"/>
    <mergeCell ref="A201:A206"/>
    <mergeCell ref="B201:C201"/>
    <mergeCell ref="B202:B203"/>
    <mergeCell ref="B204:C204"/>
    <mergeCell ref="B205:B206"/>
    <mergeCell ref="A223:N223"/>
    <mergeCell ref="A225:A230"/>
    <mergeCell ref="B225:C225"/>
    <mergeCell ref="B226:B227"/>
    <mergeCell ref="B228:C228"/>
    <mergeCell ref="B229:B230"/>
    <mergeCell ref="A215:N215"/>
    <mergeCell ref="A217:A222"/>
    <mergeCell ref="B217:C217"/>
    <mergeCell ref="B218:B219"/>
    <mergeCell ref="B220:C220"/>
    <mergeCell ref="B221:B222"/>
    <mergeCell ref="A255:N255"/>
    <mergeCell ref="A257:A262"/>
    <mergeCell ref="B257:C257"/>
    <mergeCell ref="B258:B259"/>
    <mergeCell ref="B260:C260"/>
    <mergeCell ref="B261:B262"/>
    <mergeCell ref="A231:N231"/>
    <mergeCell ref="A233:A238"/>
    <mergeCell ref="B233:C233"/>
    <mergeCell ref="B234:B235"/>
    <mergeCell ref="B236:C236"/>
    <mergeCell ref="B237:B238"/>
    <mergeCell ref="A329:N329"/>
    <mergeCell ref="A331:A336"/>
    <mergeCell ref="B331:C331"/>
    <mergeCell ref="B332:B333"/>
    <mergeCell ref="B334:C334"/>
    <mergeCell ref="B335:B336"/>
    <mergeCell ref="A271:N271"/>
    <mergeCell ref="A273:A278"/>
    <mergeCell ref="B273:C273"/>
    <mergeCell ref="B274:B275"/>
    <mergeCell ref="B276:C276"/>
    <mergeCell ref="B277:B278"/>
    <mergeCell ref="A295:N295"/>
    <mergeCell ref="A297:A302"/>
    <mergeCell ref="B297:C297"/>
    <mergeCell ref="B298:B299"/>
    <mergeCell ref="B300:C300"/>
    <mergeCell ref="B301:B302"/>
    <mergeCell ref="A287:N287"/>
    <mergeCell ref="A289:A294"/>
    <mergeCell ref="B289:C289"/>
    <mergeCell ref="B290:B291"/>
    <mergeCell ref="B292:C292"/>
    <mergeCell ref="B293:B294"/>
    <mergeCell ref="A345:N345"/>
    <mergeCell ref="A347:A352"/>
    <mergeCell ref="B347:C347"/>
    <mergeCell ref="B348:B349"/>
    <mergeCell ref="B350:C350"/>
    <mergeCell ref="B351:B352"/>
    <mergeCell ref="A337:N337"/>
    <mergeCell ref="A339:A344"/>
    <mergeCell ref="B339:C339"/>
    <mergeCell ref="B340:B341"/>
    <mergeCell ref="B342:C342"/>
    <mergeCell ref="B343:B344"/>
    <mergeCell ref="A361:N361"/>
    <mergeCell ref="A363:A368"/>
    <mergeCell ref="B363:C363"/>
    <mergeCell ref="B364:B365"/>
    <mergeCell ref="B366:C366"/>
    <mergeCell ref="B367:B368"/>
    <mergeCell ref="A353:N353"/>
    <mergeCell ref="A355:A360"/>
    <mergeCell ref="B355:C355"/>
    <mergeCell ref="B356:B357"/>
    <mergeCell ref="B358:C358"/>
    <mergeCell ref="B359:B360"/>
    <mergeCell ref="A401:N401"/>
    <mergeCell ref="A403:A408"/>
    <mergeCell ref="B403:C403"/>
    <mergeCell ref="B404:B405"/>
    <mergeCell ref="B406:C406"/>
    <mergeCell ref="B407:B408"/>
    <mergeCell ref="A369:N369"/>
    <mergeCell ref="A371:A376"/>
    <mergeCell ref="B371:C371"/>
    <mergeCell ref="B372:B373"/>
    <mergeCell ref="B374:C374"/>
    <mergeCell ref="B375:B376"/>
    <mergeCell ref="A377:N377"/>
    <mergeCell ref="A379:A384"/>
    <mergeCell ref="B379:C379"/>
    <mergeCell ref="B380:B381"/>
    <mergeCell ref="B382:C382"/>
    <mergeCell ref="B383:B384"/>
    <mergeCell ref="A385:N385"/>
    <mergeCell ref="A387:A392"/>
    <mergeCell ref="B387:C387"/>
    <mergeCell ref="B388:B389"/>
    <mergeCell ref="B390:C390"/>
    <mergeCell ref="B391:B392"/>
    <mergeCell ref="A393:N393"/>
    <mergeCell ref="A395:A400"/>
    <mergeCell ref="B395:C395"/>
    <mergeCell ref="B396:B397"/>
    <mergeCell ref="B398:C398"/>
    <mergeCell ref="B399:B400"/>
    <mergeCell ref="B430:C430"/>
    <mergeCell ref="B431:B432"/>
    <mergeCell ref="A425:N425"/>
    <mergeCell ref="A427:A432"/>
    <mergeCell ref="B427:C427"/>
    <mergeCell ref="B428:B429"/>
    <mergeCell ref="A417:N417"/>
    <mergeCell ref="A419:A424"/>
    <mergeCell ref="B419:C419"/>
    <mergeCell ref="B420:B421"/>
    <mergeCell ref="B422:C422"/>
    <mergeCell ref="B423:B424"/>
    <mergeCell ref="A409:N409"/>
    <mergeCell ref="A411:A416"/>
    <mergeCell ref="B411:C411"/>
    <mergeCell ref="B412:B413"/>
    <mergeCell ref="B414:C414"/>
    <mergeCell ref="B415:B416"/>
    <mergeCell ref="A449:N449"/>
    <mergeCell ref="A451:A456"/>
    <mergeCell ref="B451:C451"/>
    <mergeCell ref="B452:B453"/>
    <mergeCell ref="B454:C454"/>
    <mergeCell ref="B455:B456"/>
    <mergeCell ref="A140:N140"/>
    <mergeCell ref="A142:A147"/>
    <mergeCell ref="B142:C142"/>
    <mergeCell ref="B143:B144"/>
    <mergeCell ref="B145:C145"/>
    <mergeCell ref="B146:B147"/>
    <mergeCell ref="A303:N303"/>
    <mergeCell ref="A305:A310"/>
    <mergeCell ref="B305:C305"/>
    <mergeCell ref="B306:B307"/>
    <mergeCell ref="B308:C308"/>
    <mergeCell ref="B309:B310"/>
    <mergeCell ref="A263:N263"/>
    <mergeCell ref="A265:A270"/>
    <mergeCell ref="B265:C265"/>
    <mergeCell ref="B266:B267"/>
    <mergeCell ref="B268:C268"/>
    <mergeCell ref="B269:B270"/>
    <mergeCell ref="A465:N465"/>
    <mergeCell ref="A467:A472"/>
    <mergeCell ref="B467:C467"/>
    <mergeCell ref="B468:B469"/>
    <mergeCell ref="B470:C470"/>
    <mergeCell ref="B471:B472"/>
    <mergeCell ref="A433:N433"/>
    <mergeCell ref="A435:A440"/>
    <mergeCell ref="B435:C435"/>
    <mergeCell ref="B436:B437"/>
    <mergeCell ref="B438:C438"/>
    <mergeCell ref="B439:B440"/>
    <mergeCell ref="A457:N457"/>
    <mergeCell ref="A459:A464"/>
    <mergeCell ref="B459:C459"/>
    <mergeCell ref="B460:B461"/>
    <mergeCell ref="B462:C462"/>
    <mergeCell ref="B463:B464"/>
    <mergeCell ref="A441:N441"/>
    <mergeCell ref="A443:A448"/>
    <mergeCell ref="B443:C443"/>
    <mergeCell ref="B444:B445"/>
    <mergeCell ref="B446:C446"/>
    <mergeCell ref="B447:B448"/>
    <mergeCell ref="A148:N148"/>
    <mergeCell ref="A150:A155"/>
    <mergeCell ref="B150:C150"/>
    <mergeCell ref="B151:B152"/>
    <mergeCell ref="B153:C153"/>
    <mergeCell ref="B154:B155"/>
    <mergeCell ref="A311:N311"/>
    <mergeCell ref="A313:A318"/>
    <mergeCell ref="B313:C313"/>
    <mergeCell ref="B314:B315"/>
    <mergeCell ref="B316:C316"/>
    <mergeCell ref="B317:B318"/>
    <mergeCell ref="A239:N239"/>
    <mergeCell ref="A241:A246"/>
    <mergeCell ref="B241:C241"/>
    <mergeCell ref="B242:B243"/>
    <mergeCell ref="B244:C244"/>
    <mergeCell ref="B245:B246"/>
    <mergeCell ref="A247:N247"/>
    <mergeCell ref="A249:A254"/>
    <mergeCell ref="B249:C249"/>
    <mergeCell ref="B250:B251"/>
    <mergeCell ref="B252:C252"/>
    <mergeCell ref="B253:B254"/>
    <mergeCell ref="A481:N481"/>
    <mergeCell ref="A483:A488"/>
    <mergeCell ref="B483:C483"/>
    <mergeCell ref="B484:B485"/>
    <mergeCell ref="B486:C486"/>
    <mergeCell ref="B487:B488"/>
    <mergeCell ref="A156:N156"/>
    <mergeCell ref="A158:A163"/>
    <mergeCell ref="B158:C158"/>
    <mergeCell ref="B159:B160"/>
    <mergeCell ref="B161:C161"/>
    <mergeCell ref="B162:B163"/>
    <mergeCell ref="A319:N319"/>
    <mergeCell ref="A321:A326"/>
    <mergeCell ref="B321:C321"/>
    <mergeCell ref="B322:B323"/>
    <mergeCell ref="B324:C324"/>
    <mergeCell ref="B325:B326"/>
    <mergeCell ref="A473:N473"/>
    <mergeCell ref="A475:A480"/>
    <mergeCell ref="B475:C475"/>
    <mergeCell ref="B476:B477"/>
    <mergeCell ref="B478:C478"/>
    <mergeCell ref="B479:B480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617"/>
  <sheetViews>
    <sheetView workbookViewId="0">
      <selection activeCell="D16" sqref="D16"/>
    </sheetView>
  </sheetViews>
  <sheetFormatPr defaultRowHeight="12.75" x14ac:dyDescent="0.2"/>
  <cols>
    <col min="1" max="1" width="35.5703125" style="12" customWidth="1"/>
    <col min="2" max="19" width="6.7109375" style="12" customWidth="1"/>
    <col min="20" max="20" width="8.28515625" style="277" customWidth="1"/>
    <col min="21" max="257" width="9.140625" style="12"/>
    <col min="258" max="258" width="35.5703125" style="12" customWidth="1"/>
    <col min="259" max="272" width="6.7109375" style="12" customWidth="1"/>
    <col min="273" max="513" width="9.140625" style="12"/>
    <col min="514" max="514" width="35.5703125" style="12" customWidth="1"/>
    <col min="515" max="528" width="6.7109375" style="12" customWidth="1"/>
    <col min="529" max="769" width="9.140625" style="12"/>
    <col min="770" max="770" width="35.5703125" style="12" customWidth="1"/>
    <col min="771" max="784" width="6.7109375" style="12" customWidth="1"/>
    <col min="785" max="1025" width="9.140625" style="12"/>
    <col min="1026" max="1026" width="35.5703125" style="12" customWidth="1"/>
    <col min="1027" max="1040" width="6.7109375" style="12" customWidth="1"/>
    <col min="1041" max="1281" width="9.140625" style="12"/>
    <col min="1282" max="1282" width="35.5703125" style="12" customWidth="1"/>
    <col min="1283" max="1296" width="6.7109375" style="12" customWidth="1"/>
    <col min="1297" max="1537" width="9.140625" style="12"/>
    <col min="1538" max="1538" width="35.5703125" style="12" customWidth="1"/>
    <col min="1539" max="1552" width="6.7109375" style="12" customWidth="1"/>
    <col min="1553" max="1793" width="9.140625" style="12"/>
    <col min="1794" max="1794" width="35.5703125" style="12" customWidth="1"/>
    <col min="1795" max="1808" width="6.7109375" style="12" customWidth="1"/>
    <col min="1809" max="2049" width="9.140625" style="12"/>
    <col min="2050" max="2050" width="35.5703125" style="12" customWidth="1"/>
    <col min="2051" max="2064" width="6.7109375" style="12" customWidth="1"/>
    <col min="2065" max="2305" width="9.140625" style="12"/>
    <col min="2306" max="2306" width="35.5703125" style="12" customWidth="1"/>
    <col min="2307" max="2320" width="6.7109375" style="12" customWidth="1"/>
    <col min="2321" max="2561" width="9.140625" style="12"/>
    <col min="2562" max="2562" width="35.5703125" style="12" customWidth="1"/>
    <col min="2563" max="2576" width="6.7109375" style="12" customWidth="1"/>
    <col min="2577" max="2817" width="9.140625" style="12"/>
    <col min="2818" max="2818" width="35.5703125" style="12" customWidth="1"/>
    <col min="2819" max="2832" width="6.7109375" style="12" customWidth="1"/>
    <col min="2833" max="3073" width="9.140625" style="12"/>
    <col min="3074" max="3074" width="35.5703125" style="12" customWidth="1"/>
    <col min="3075" max="3088" width="6.7109375" style="12" customWidth="1"/>
    <col min="3089" max="3329" width="9.140625" style="12"/>
    <col min="3330" max="3330" width="35.5703125" style="12" customWidth="1"/>
    <col min="3331" max="3344" width="6.7109375" style="12" customWidth="1"/>
    <col min="3345" max="3585" width="9.140625" style="12"/>
    <col min="3586" max="3586" width="35.5703125" style="12" customWidth="1"/>
    <col min="3587" max="3600" width="6.7109375" style="12" customWidth="1"/>
    <col min="3601" max="3841" width="9.140625" style="12"/>
    <col min="3842" max="3842" width="35.5703125" style="12" customWidth="1"/>
    <col min="3843" max="3856" width="6.7109375" style="12" customWidth="1"/>
    <col min="3857" max="4097" width="9.140625" style="12"/>
    <col min="4098" max="4098" width="35.5703125" style="12" customWidth="1"/>
    <col min="4099" max="4112" width="6.7109375" style="12" customWidth="1"/>
    <col min="4113" max="4353" width="9.140625" style="12"/>
    <col min="4354" max="4354" width="35.5703125" style="12" customWidth="1"/>
    <col min="4355" max="4368" width="6.7109375" style="12" customWidth="1"/>
    <col min="4369" max="4609" width="9.140625" style="12"/>
    <col min="4610" max="4610" width="35.5703125" style="12" customWidth="1"/>
    <col min="4611" max="4624" width="6.7109375" style="12" customWidth="1"/>
    <col min="4625" max="4865" width="9.140625" style="12"/>
    <col min="4866" max="4866" width="35.5703125" style="12" customWidth="1"/>
    <col min="4867" max="4880" width="6.7109375" style="12" customWidth="1"/>
    <col min="4881" max="5121" width="9.140625" style="12"/>
    <col min="5122" max="5122" width="35.5703125" style="12" customWidth="1"/>
    <col min="5123" max="5136" width="6.7109375" style="12" customWidth="1"/>
    <col min="5137" max="5377" width="9.140625" style="12"/>
    <col min="5378" max="5378" width="35.5703125" style="12" customWidth="1"/>
    <col min="5379" max="5392" width="6.7109375" style="12" customWidth="1"/>
    <col min="5393" max="5633" width="9.140625" style="12"/>
    <col min="5634" max="5634" width="35.5703125" style="12" customWidth="1"/>
    <col min="5635" max="5648" width="6.7109375" style="12" customWidth="1"/>
    <col min="5649" max="5889" width="9.140625" style="12"/>
    <col min="5890" max="5890" width="35.5703125" style="12" customWidth="1"/>
    <col min="5891" max="5904" width="6.7109375" style="12" customWidth="1"/>
    <col min="5905" max="6145" width="9.140625" style="12"/>
    <col min="6146" max="6146" width="35.5703125" style="12" customWidth="1"/>
    <col min="6147" max="6160" width="6.7109375" style="12" customWidth="1"/>
    <col min="6161" max="6401" width="9.140625" style="12"/>
    <col min="6402" max="6402" width="35.5703125" style="12" customWidth="1"/>
    <col min="6403" max="6416" width="6.7109375" style="12" customWidth="1"/>
    <col min="6417" max="6657" width="9.140625" style="12"/>
    <col min="6658" max="6658" width="35.5703125" style="12" customWidth="1"/>
    <col min="6659" max="6672" width="6.7109375" style="12" customWidth="1"/>
    <col min="6673" max="6913" width="9.140625" style="12"/>
    <col min="6914" max="6914" width="35.5703125" style="12" customWidth="1"/>
    <col min="6915" max="6928" width="6.7109375" style="12" customWidth="1"/>
    <col min="6929" max="7169" width="9.140625" style="12"/>
    <col min="7170" max="7170" width="35.5703125" style="12" customWidth="1"/>
    <col min="7171" max="7184" width="6.7109375" style="12" customWidth="1"/>
    <col min="7185" max="7425" width="9.140625" style="12"/>
    <col min="7426" max="7426" width="35.5703125" style="12" customWidth="1"/>
    <col min="7427" max="7440" width="6.7109375" style="12" customWidth="1"/>
    <col min="7441" max="7681" width="9.140625" style="12"/>
    <col min="7682" max="7682" width="35.5703125" style="12" customWidth="1"/>
    <col min="7683" max="7696" width="6.7109375" style="12" customWidth="1"/>
    <col min="7697" max="7937" width="9.140625" style="12"/>
    <col min="7938" max="7938" width="35.5703125" style="12" customWidth="1"/>
    <col min="7939" max="7952" width="6.7109375" style="12" customWidth="1"/>
    <col min="7953" max="8193" width="9.140625" style="12"/>
    <col min="8194" max="8194" width="35.5703125" style="12" customWidth="1"/>
    <col min="8195" max="8208" width="6.7109375" style="12" customWidth="1"/>
    <col min="8209" max="8449" width="9.140625" style="12"/>
    <col min="8450" max="8450" width="35.5703125" style="12" customWidth="1"/>
    <col min="8451" max="8464" width="6.7109375" style="12" customWidth="1"/>
    <col min="8465" max="8705" width="9.140625" style="12"/>
    <col min="8706" max="8706" width="35.5703125" style="12" customWidth="1"/>
    <col min="8707" max="8720" width="6.7109375" style="12" customWidth="1"/>
    <col min="8721" max="8961" width="9.140625" style="12"/>
    <col min="8962" max="8962" width="35.5703125" style="12" customWidth="1"/>
    <col min="8963" max="8976" width="6.7109375" style="12" customWidth="1"/>
    <col min="8977" max="9217" width="9.140625" style="12"/>
    <col min="9218" max="9218" width="35.5703125" style="12" customWidth="1"/>
    <col min="9219" max="9232" width="6.7109375" style="12" customWidth="1"/>
    <col min="9233" max="9473" width="9.140625" style="12"/>
    <col min="9474" max="9474" width="35.5703125" style="12" customWidth="1"/>
    <col min="9475" max="9488" width="6.7109375" style="12" customWidth="1"/>
    <col min="9489" max="9729" width="9.140625" style="12"/>
    <col min="9730" max="9730" width="35.5703125" style="12" customWidth="1"/>
    <col min="9731" max="9744" width="6.7109375" style="12" customWidth="1"/>
    <col min="9745" max="9985" width="9.140625" style="12"/>
    <col min="9986" max="9986" width="35.5703125" style="12" customWidth="1"/>
    <col min="9987" max="10000" width="6.7109375" style="12" customWidth="1"/>
    <col min="10001" max="10241" width="9.140625" style="12"/>
    <col min="10242" max="10242" width="35.5703125" style="12" customWidth="1"/>
    <col min="10243" max="10256" width="6.7109375" style="12" customWidth="1"/>
    <col min="10257" max="10497" width="9.140625" style="12"/>
    <col min="10498" max="10498" width="35.5703125" style="12" customWidth="1"/>
    <col min="10499" max="10512" width="6.7109375" style="12" customWidth="1"/>
    <col min="10513" max="10753" width="9.140625" style="12"/>
    <col min="10754" max="10754" width="35.5703125" style="12" customWidth="1"/>
    <col min="10755" max="10768" width="6.7109375" style="12" customWidth="1"/>
    <col min="10769" max="11009" width="9.140625" style="12"/>
    <col min="11010" max="11010" width="35.5703125" style="12" customWidth="1"/>
    <col min="11011" max="11024" width="6.7109375" style="12" customWidth="1"/>
    <col min="11025" max="11265" width="9.140625" style="12"/>
    <col min="11266" max="11266" width="35.5703125" style="12" customWidth="1"/>
    <col min="11267" max="11280" width="6.7109375" style="12" customWidth="1"/>
    <col min="11281" max="11521" width="9.140625" style="12"/>
    <col min="11522" max="11522" width="35.5703125" style="12" customWidth="1"/>
    <col min="11523" max="11536" width="6.7109375" style="12" customWidth="1"/>
    <col min="11537" max="11777" width="9.140625" style="12"/>
    <col min="11778" max="11778" width="35.5703125" style="12" customWidth="1"/>
    <col min="11779" max="11792" width="6.7109375" style="12" customWidth="1"/>
    <col min="11793" max="12033" width="9.140625" style="12"/>
    <col min="12034" max="12034" width="35.5703125" style="12" customWidth="1"/>
    <col min="12035" max="12048" width="6.7109375" style="12" customWidth="1"/>
    <col min="12049" max="12289" width="9.140625" style="12"/>
    <col min="12290" max="12290" width="35.5703125" style="12" customWidth="1"/>
    <col min="12291" max="12304" width="6.7109375" style="12" customWidth="1"/>
    <col min="12305" max="12545" width="9.140625" style="12"/>
    <col min="12546" max="12546" width="35.5703125" style="12" customWidth="1"/>
    <col min="12547" max="12560" width="6.7109375" style="12" customWidth="1"/>
    <col min="12561" max="12801" width="9.140625" style="12"/>
    <col min="12802" max="12802" width="35.5703125" style="12" customWidth="1"/>
    <col min="12803" max="12816" width="6.7109375" style="12" customWidth="1"/>
    <col min="12817" max="13057" width="9.140625" style="12"/>
    <col min="13058" max="13058" width="35.5703125" style="12" customWidth="1"/>
    <col min="13059" max="13072" width="6.7109375" style="12" customWidth="1"/>
    <col min="13073" max="13313" width="9.140625" style="12"/>
    <col min="13314" max="13314" width="35.5703125" style="12" customWidth="1"/>
    <col min="13315" max="13328" width="6.7109375" style="12" customWidth="1"/>
    <col min="13329" max="13569" width="9.140625" style="12"/>
    <col min="13570" max="13570" width="35.5703125" style="12" customWidth="1"/>
    <col min="13571" max="13584" width="6.7109375" style="12" customWidth="1"/>
    <col min="13585" max="13825" width="9.140625" style="12"/>
    <col min="13826" max="13826" width="35.5703125" style="12" customWidth="1"/>
    <col min="13827" max="13840" width="6.7109375" style="12" customWidth="1"/>
    <col min="13841" max="14081" width="9.140625" style="12"/>
    <col min="14082" max="14082" width="35.5703125" style="12" customWidth="1"/>
    <col min="14083" max="14096" width="6.7109375" style="12" customWidth="1"/>
    <col min="14097" max="14337" width="9.140625" style="12"/>
    <col min="14338" max="14338" width="35.5703125" style="12" customWidth="1"/>
    <col min="14339" max="14352" width="6.7109375" style="12" customWidth="1"/>
    <col min="14353" max="14593" width="9.140625" style="12"/>
    <col min="14594" max="14594" width="35.5703125" style="12" customWidth="1"/>
    <col min="14595" max="14608" width="6.7109375" style="12" customWidth="1"/>
    <col min="14609" max="14849" width="9.140625" style="12"/>
    <col min="14850" max="14850" width="35.5703125" style="12" customWidth="1"/>
    <col min="14851" max="14864" width="6.7109375" style="12" customWidth="1"/>
    <col min="14865" max="15105" width="9.140625" style="12"/>
    <col min="15106" max="15106" width="35.5703125" style="12" customWidth="1"/>
    <col min="15107" max="15120" width="6.7109375" style="12" customWidth="1"/>
    <col min="15121" max="15361" width="9.140625" style="12"/>
    <col min="15362" max="15362" width="35.5703125" style="12" customWidth="1"/>
    <col min="15363" max="15376" width="6.7109375" style="12" customWidth="1"/>
    <col min="15377" max="15617" width="9.140625" style="12"/>
    <col min="15618" max="15618" width="35.5703125" style="12" customWidth="1"/>
    <col min="15619" max="15632" width="6.7109375" style="12" customWidth="1"/>
    <col min="15633" max="15873" width="9.140625" style="12"/>
    <col min="15874" max="15874" width="35.5703125" style="12" customWidth="1"/>
    <col min="15875" max="15888" width="6.7109375" style="12" customWidth="1"/>
    <col min="15889" max="16129" width="9.140625" style="12"/>
    <col min="16130" max="16130" width="35.5703125" style="12" customWidth="1"/>
    <col min="16131" max="16144" width="6.7109375" style="12" customWidth="1"/>
    <col min="16145" max="16384" width="9.140625" style="12"/>
  </cols>
  <sheetData>
    <row r="1" spans="1:48" s="275" customFormat="1" ht="18" customHeight="1" x14ac:dyDescent="0.25">
      <c r="A1" s="274" t="s">
        <v>564</v>
      </c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</row>
    <row r="2" spans="1:48" ht="14.25" customHeight="1" thickBot="1" x14ac:dyDescent="0.25">
      <c r="A2" s="157" t="s">
        <v>598</v>
      </c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77"/>
      <c r="AL2" s="277"/>
      <c r="AM2" s="277"/>
      <c r="AN2" s="277"/>
      <c r="AO2" s="277"/>
      <c r="AP2" s="277"/>
      <c r="AQ2" s="277"/>
      <c r="AR2" s="277"/>
      <c r="AS2" s="277"/>
      <c r="AT2" s="277"/>
      <c r="AU2" s="277"/>
      <c r="AV2" s="277"/>
    </row>
    <row r="3" spans="1:48" ht="14.25" thickTop="1" thickBot="1" x14ac:dyDescent="0.25">
      <c r="A3" s="161" t="s">
        <v>70</v>
      </c>
      <c r="B3" s="278" t="s">
        <v>25</v>
      </c>
      <c r="C3" s="278" t="s">
        <v>5</v>
      </c>
      <c r="D3" s="278" t="s">
        <v>6</v>
      </c>
      <c r="E3" s="278" t="s">
        <v>7</v>
      </c>
      <c r="F3" s="279" t="s">
        <v>8</v>
      </c>
      <c r="G3" s="279" t="s">
        <v>9</v>
      </c>
      <c r="H3" s="278" t="s">
        <v>10</v>
      </c>
      <c r="I3" s="278" t="s">
        <v>11</v>
      </c>
      <c r="J3" s="280" t="s">
        <v>12</v>
      </c>
      <c r="K3" s="281" t="s">
        <v>13</v>
      </c>
      <c r="L3" s="281" t="s">
        <v>14</v>
      </c>
      <c r="M3" s="281" t="s">
        <v>15</v>
      </c>
      <c r="N3" s="281" t="s">
        <v>16</v>
      </c>
      <c r="O3" s="281" t="s">
        <v>17</v>
      </c>
      <c r="P3" s="281" t="s">
        <v>35</v>
      </c>
      <c r="Q3" s="281" t="s">
        <v>543</v>
      </c>
      <c r="R3" s="281" t="s">
        <v>545</v>
      </c>
      <c r="S3" s="281" t="s">
        <v>553</v>
      </c>
      <c r="T3" s="282" t="s">
        <v>563</v>
      </c>
      <c r="U3" s="283"/>
      <c r="V3" s="283"/>
      <c r="W3" s="284"/>
      <c r="X3" s="284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77"/>
      <c r="AJ3" s="277"/>
      <c r="AK3" s="277"/>
      <c r="AL3" s="277"/>
      <c r="AM3" s="277"/>
      <c r="AN3" s="277"/>
      <c r="AO3" s="277"/>
      <c r="AP3" s="277"/>
      <c r="AQ3" s="277"/>
      <c r="AR3" s="277"/>
      <c r="AS3" s="277"/>
      <c r="AT3" s="277"/>
      <c r="AU3" s="277"/>
      <c r="AV3" s="277"/>
    </row>
    <row r="4" spans="1:48" ht="14.25" thickTop="1" thickBot="1" x14ac:dyDescent="0.25">
      <c r="A4" s="285" t="s">
        <v>37</v>
      </c>
      <c r="B4" s="286"/>
      <c r="C4" s="286"/>
      <c r="D4" s="286"/>
      <c r="E4" s="286"/>
      <c r="F4" s="286"/>
      <c r="G4" s="286"/>
      <c r="H4" s="286"/>
      <c r="I4" s="286"/>
      <c r="J4" s="287"/>
      <c r="K4" s="286"/>
      <c r="L4" s="286"/>
      <c r="M4" s="286"/>
      <c r="N4" s="286"/>
      <c r="O4" s="286"/>
      <c r="P4" s="286"/>
      <c r="Q4" s="286"/>
      <c r="R4" s="286"/>
      <c r="S4" s="286"/>
      <c r="T4" s="288"/>
      <c r="U4" s="289"/>
      <c r="V4" s="289"/>
      <c r="W4" s="289"/>
      <c r="X4" s="289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277"/>
      <c r="AS4" s="277"/>
      <c r="AT4" s="277"/>
      <c r="AU4" s="277"/>
      <c r="AV4" s="277"/>
    </row>
    <row r="5" spans="1:48" x14ac:dyDescent="0.2">
      <c r="A5" s="290" t="s">
        <v>71</v>
      </c>
      <c r="B5" s="291">
        <v>18612</v>
      </c>
      <c r="C5" s="291">
        <v>13956</v>
      </c>
      <c r="D5" s="291">
        <v>21779</v>
      </c>
      <c r="E5" s="291">
        <v>18108</v>
      </c>
      <c r="F5" s="292">
        <v>20541</v>
      </c>
      <c r="G5" s="292">
        <v>20830</v>
      </c>
      <c r="H5" s="291">
        <v>20076</v>
      </c>
      <c r="I5" s="291">
        <v>20599</v>
      </c>
      <c r="J5" s="293">
        <v>21267</v>
      </c>
      <c r="K5" s="294">
        <v>21298</v>
      </c>
      <c r="L5" s="295">
        <v>21688</v>
      </c>
      <c r="M5" s="295">
        <v>23372</v>
      </c>
      <c r="N5" s="295">
        <v>22877</v>
      </c>
      <c r="O5" s="295">
        <v>21918</v>
      </c>
      <c r="P5" s="295">
        <v>21986</v>
      </c>
      <c r="Q5" s="295">
        <v>20557</v>
      </c>
      <c r="R5" s="295">
        <v>18486</v>
      </c>
      <c r="S5" s="295">
        <v>17557</v>
      </c>
      <c r="T5" s="296">
        <v>17230</v>
      </c>
      <c r="V5" s="289"/>
      <c r="W5" s="289"/>
      <c r="X5" s="289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/>
      <c r="AV5" s="277"/>
    </row>
    <row r="6" spans="1:48" x14ac:dyDescent="0.2">
      <c r="A6" s="297" t="s">
        <v>73</v>
      </c>
      <c r="B6" s="298">
        <v>42653</v>
      </c>
      <c r="C6" s="298">
        <v>28740</v>
      </c>
      <c r="D6" s="298">
        <v>42957</v>
      </c>
      <c r="E6" s="298">
        <v>44176</v>
      </c>
      <c r="F6" s="299">
        <v>48571</v>
      </c>
      <c r="G6" s="299">
        <v>49507</v>
      </c>
      <c r="H6" s="298">
        <v>48314</v>
      </c>
      <c r="I6" s="298">
        <v>48542</v>
      </c>
      <c r="J6" s="300">
        <v>48638</v>
      </c>
      <c r="K6" s="301">
        <v>47840</v>
      </c>
      <c r="L6" s="302">
        <v>47089</v>
      </c>
      <c r="M6" s="302">
        <v>48717</v>
      </c>
      <c r="N6" s="302">
        <v>48369</v>
      </c>
      <c r="O6" s="302">
        <v>46979</v>
      </c>
      <c r="P6" s="302">
        <v>45503</v>
      </c>
      <c r="Q6" s="302">
        <v>39428</v>
      </c>
      <c r="R6" s="302">
        <v>36042</v>
      </c>
      <c r="S6" s="302">
        <v>33214</v>
      </c>
      <c r="T6" s="303">
        <v>31676</v>
      </c>
      <c r="V6" s="289"/>
      <c r="W6" s="289"/>
      <c r="X6" s="289"/>
      <c r="Y6" s="277"/>
      <c r="Z6" s="277"/>
      <c r="AA6" s="277"/>
      <c r="AB6" s="277"/>
      <c r="AC6" s="277"/>
      <c r="AD6" s="277"/>
      <c r="AE6" s="277"/>
      <c r="AF6" s="277"/>
      <c r="AG6" s="277"/>
      <c r="AH6" s="277"/>
      <c r="AI6" s="277"/>
      <c r="AJ6" s="277"/>
      <c r="AK6" s="277"/>
      <c r="AL6" s="277"/>
      <c r="AM6" s="277"/>
      <c r="AN6" s="277"/>
      <c r="AO6" s="277"/>
      <c r="AP6" s="277"/>
      <c r="AQ6" s="277"/>
      <c r="AR6" s="277"/>
      <c r="AS6" s="277"/>
      <c r="AT6" s="277"/>
      <c r="AU6" s="277"/>
      <c r="AV6" s="277"/>
    </row>
    <row r="7" spans="1:48" x14ac:dyDescent="0.2">
      <c r="A7" s="297" t="s">
        <v>74</v>
      </c>
      <c r="B7" s="298">
        <v>6326</v>
      </c>
      <c r="C7" s="298">
        <v>4766</v>
      </c>
      <c r="D7" s="298">
        <v>5847</v>
      </c>
      <c r="E7" s="298">
        <v>7061</v>
      </c>
      <c r="F7" s="299">
        <v>7516</v>
      </c>
      <c r="G7" s="299">
        <v>8241</v>
      </c>
      <c r="H7" s="298">
        <v>8792</v>
      </c>
      <c r="I7" s="298">
        <v>8980</v>
      </c>
      <c r="J7" s="300">
        <v>9173</v>
      </c>
      <c r="K7" s="301">
        <v>9298</v>
      </c>
      <c r="L7" s="302">
        <v>10078</v>
      </c>
      <c r="M7" s="302">
        <v>10938</v>
      </c>
      <c r="N7" s="302">
        <v>10850</v>
      </c>
      <c r="O7" s="302">
        <v>11598</v>
      </c>
      <c r="P7" s="302">
        <v>10904</v>
      </c>
      <c r="Q7" s="302">
        <v>10187</v>
      </c>
      <c r="R7" s="302">
        <v>9797</v>
      </c>
      <c r="S7" s="302">
        <v>8855</v>
      </c>
      <c r="T7" s="303">
        <v>8985</v>
      </c>
      <c r="V7" s="289"/>
      <c r="W7" s="289"/>
      <c r="X7" s="289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77"/>
      <c r="AL7" s="277"/>
      <c r="AM7" s="277"/>
      <c r="AN7" s="277"/>
      <c r="AO7" s="277"/>
      <c r="AP7" s="277"/>
      <c r="AQ7" s="277"/>
      <c r="AR7" s="277"/>
      <c r="AS7" s="277"/>
      <c r="AT7" s="277"/>
      <c r="AU7" s="277"/>
      <c r="AV7" s="277"/>
    </row>
    <row r="8" spans="1:48" x14ac:dyDescent="0.2">
      <c r="A8" s="297" t="s">
        <v>75</v>
      </c>
      <c r="B8" s="298">
        <v>13414</v>
      </c>
      <c r="C8" s="298">
        <v>12829</v>
      </c>
      <c r="D8" s="298">
        <v>17148</v>
      </c>
      <c r="E8" s="298">
        <v>16672</v>
      </c>
      <c r="F8" s="299">
        <v>19811</v>
      </c>
      <c r="G8" s="299">
        <v>23594</v>
      </c>
      <c r="H8" s="298">
        <v>25580</v>
      </c>
      <c r="I8" s="298">
        <v>27543</v>
      </c>
      <c r="J8" s="300">
        <v>26681</v>
      </c>
      <c r="K8" s="301">
        <v>26832</v>
      </c>
      <c r="L8" s="302">
        <v>28389</v>
      </c>
      <c r="M8" s="302">
        <v>31250</v>
      </c>
      <c r="N8" s="302">
        <v>32520</v>
      </c>
      <c r="O8" s="302">
        <v>34042</v>
      </c>
      <c r="P8" s="302">
        <v>34466</v>
      </c>
      <c r="Q8" s="302">
        <v>33876</v>
      </c>
      <c r="R8" s="302">
        <v>34556</v>
      </c>
      <c r="S8" s="302">
        <v>34114</v>
      </c>
      <c r="T8" s="303">
        <v>33549</v>
      </c>
      <c r="V8" s="289"/>
      <c r="W8" s="289"/>
      <c r="X8" s="289"/>
      <c r="Y8" s="277"/>
      <c r="Z8" s="277"/>
      <c r="AA8" s="277"/>
      <c r="AB8" s="277"/>
      <c r="AC8" s="277"/>
      <c r="AD8" s="277"/>
      <c r="AE8" s="277"/>
      <c r="AF8" s="277"/>
      <c r="AG8" s="277"/>
      <c r="AH8" s="277"/>
      <c r="AI8" s="277"/>
      <c r="AJ8" s="277"/>
      <c r="AK8" s="277"/>
      <c r="AL8" s="277"/>
      <c r="AM8" s="277"/>
      <c r="AN8" s="277"/>
      <c r="AO8" s="277"/>
      <c r="AP8" s="277"/>
      <c r="AQ8" s="277"/>
      <c r="AR8" s="277"/>
      <c r="AS8" s="277"/>
      <c r="AT8" s="277"/>
      <c r="AU8" s="277"/>
      <c r="AV8" s="277"/>
    </row>
    <row r="9" spans="1:48" x14ac:dyDescent="0.2">
      <c r="A9" s="297" t="s">
        <v>76</v>
      </c>
      <c r="B9" s="298">
        <v>36843</v>
      </c>
      <c r="C9" s="298">
        <v>40517</v>
      </c>
      <c r="D9" s="298">
        <v>39000</v>
      </c>
      <c r="E9" s="298">
        <v>41252</v>
      </c>
      <c r="F9" s="299">
        <v>45128</v>
      </c>
      <c r="G9" s="299">
        <v>52489</v>
      </c>
      <c r="H9" s="298">
        <v>56709</v>
      </c>
      <c r="I9" s="298">
        <v>60104</v>
      </c>
      <c r="J9" s="300">
        <v>68318</v>
      </c>
      <c r="K9" s="301">
        <v>71395</v>
      </c>
      <c r="L9" s="302">
        <v>72967</v>
      </c>
      <c r="M9" s="302">
        <v>71223</v>
      </c>
      <c r="N9" s="302">
        <v>67194</v>
      </c>
      <c r="O9" s="302">
        <v>61775</v>
      </c>
      <c r="P9" s="302">
        <v>58504</v>
      </c>
      <c r="Q9" s="302">
        <v>49849</v>
      </c>
      <c r="R9" s="302">
        <v>47433</v>
      </c>
      <c r="S9" s="302">
        <v>44557</v>
      </c>
      <c r="T9" s="303">
        <v>41557</v>
      </c>
      <c r="U9" s="304"/>
      <c r="V9" s="289"/>
      <c r="W9" s="289"/>
      <c r="X9" s="289"/>
      <c r="Y9" s="277"/>
      <c r="Z9" s="277"/>
      <c r="AA9" s="277"/>
      <c r="AB9" s="277"/>
      <c r="AC9" s="277"/>
      <c r="AD9" s="277"/>
      <c r="AE9" s="277"/>
      <c r="AF9" s="277"/>
      <c r="AG9" s="277"/>
      <c r="AH9" s="277"/>
      <c r="AI9" s="277"/>
      <c r="AJ9" s="277"/>
      <c r="AK9" s="277"/>
      <c r="AL9" s="277"/>
      <c r="AM9" s="277"/>
      <c r="AN9" s="277"/>
      <c r="AO9" s="277"/>
      <c r="AP9" s="277"/>
      <c r="AQ9" s="277"/>
      <c r="AR9" s="277"/>
      <c r="AS9" s="277"/>
      <c r="AT9" s="277"/>
      <c r="AU9" s="277"/>
      <c r="AV9" s="277"/>
    </row>
    <row r="10" spans="1:48" x14ac:dyDescent="0.2">
      <c r="A10" s="297" t="s">
        <v>77</v>
      </c>
      <c r="B10" s="298">
        <v>46799</v>
      </c>
      <c r="C10" s="298">
        <v>39372</v>
      </c>
      <c r="D10" s="298">
        <v>46717</v>
      </c>
      <c r="E10" s="298">
        <v>43047</v>
      </c>
      <c r="F10" s="299">
        <v>46695</v>
      </c>
      <c r="G10" s="299">
        <v>54081</v>
      </c>
      <c r="H10" s="298">
        <v>61051</v>
      </c>
      <c r="I10" s="298">
        <v>66010</v>
      </c>
      <c r="J10" s="300">
        <v>71046</v>
      </c>
      <c r="K10" s="301">
        <v>72351</v>
      </c>
      <c r="L10" s="302">
        <v>72968</v>
      </c>
      <c r="M10" s="302">
        <v>71570</v>
      </c>
      <c r="N10" s="302">
        <v>70460</v>
      </c>
      <c r="O10" s="302">
        <v>63160</v>
      </c>
      <c r="P10" s="302">
        <v>55202</v>
      </c>
      <c r="Q10" s="302">
        <v>44675</v>
      </c>
      <c r="R10" s="302">
        <v>41045</v>
      </c>
      <c r="S10" s="302">
        <v>35080</v>
      </c>
      <c r="T10" s="303">
        <v>32001</v>
      </c>
      <c r="U10" s="304"/>
      <c r="V10" s="289"/>
      <c r="W10" s="289"/>
      <c r="X10" s="289"/>
      <c r="Y10" s="277"/>
      <c r="Z10" s="277"/>
      <c r="AA10" s="277"/>
      <c r="AB10" s="277"/>
      <c r="AC10" s="277"/>
      <c r="AD10" s="277"/>
      <c r="AE10" s="277"/>
      <c r="AF10" s="277"/>
      <c r="AG10" s="277"/>
      <c r="AH10" s="277"/>
      <c r="AI10" s="277"/>
      <c r="AJ10" s="277"/>
      <c r="AK10" s="277"/>
      <c r="AL10" s="277"/>
      <c r="AM10" s="277"/>
      <c r="AN10" s="277"/>
      <c r="AO10" s="277"/>
      <c r="AP10" s="277"/>
      <c r="AQ10" s="277"/>
      <c r="AR10" s="277"/>
      <c r="AS10" s="277"/>
      <c r="AT10" s="277"/>
      <c r="AU10" s="277"/>
      <c r="AV10" s="277"/>
    </row>
    <row r="11" spans="1:48" x14ac:dyDescent="0.2">
      <c r="A11" s="297" t="s">
        <v>78</v>
      </c>
      <c r="B11" s="298">
        <v>15852</v>
      </c>
      <c r="C11" s="298">
        <v>18074</v>
      </c>
      <c r="D11" s="298">
        <v>16137</v>
      </c>
      <c r="E11" s="298">
        <v>15741</v>
      </c>
      <c r="F11" s="299">
        <v>17480</v>
      </c>
      <c r="G11" s="299">
        <v>20757</v>
      </c>
      <c r="H11" s="298">
        <v>21048</v>
      </c>
      <c r="I11" s="298">
        <v>19393</v>
      </c>
      <c r="J11" s="300">
        <v>20502</v>
      </c>
      <c r="K11" s="301">
        <v>19195</v>
      </c>
      <c r="L11" s="302">
        <v>19139</v>
      </c>
      <c r="M11" s="302">
        <v>17701</v>
      </c>
      <c r="N11" s="302">
        <v>16576</v>
      </c>
      <c r="O11" s="302">
        <v>13360</v>
      </c>
      <c r="P11" s="302">
        <v>12995</v>
      </c>
      <c r="Q11" s="302">
        <v>12299</v>
      </c>
      <c r="R11" s="302">
        <v>12355</v>
      </c>
      <c r="S11" s="302">
        <v>11589</v>
      </c>
      <c r="T11" s="303">
        <v>10581</v>
      </c>
      <c r="U11" s="304"/>
      <c r="V11" s="289"/>
      <c r="W11" s="289"/>
      <c r="X11" s="289"/>
      <c r="Y11" s="277"/>
      <c r="Z11" s="277"/>
      <c r="AA11" s="277"/>
      <c r="AB11" s="277"/>
      <c r="AC11" s="277"/>
      <c r="AD11" s="277"/>
      <c r="AE11" s="277"/>
      <c r="AF11" s="277"/>
      <c r="AG11" s="277"/>
      <c r="AH11" s="277"/>
      <c r="AI11" s="277"/>
      <c r="AJ11" s="277"/>
      <c r="AK11" s="277"/>
      <c r="AL11" s="277"/>
      <c r="AM11" s="277"/>
      <c r="AN11" s="277"/>
      <c r="AO11" s="277"/>
      <c r="AP11" s="277"/>
      <c r="AQ11" s="277"/>
      <c r="AR11" s="277"/>
      <c r="AS11" s="277"/>
      <c r="AT11" s="277"/>
      <c r="AU11" s="277"/>
      <c r="AV11" s="277"/>
    </row>
    <row r="12" spans="1:48" x14ac:dyDescent="0.2">
      <c r="A12" s="297" t="s">
        <v>79</v>
      </c>
      <c r="B12" s="298">
        <v>44593</v>
      </c>
      <c r="C12" s="298">
        <v>42516</v>
      </c>
      <c r="D12" s="298">
        <v>40529</v>
      </c>
      <c r="E12" s="298">
        <v>41261</v>
      </c>
      <c r="F12" s="299">
        <v>39794</v>
      </c>
      <c r="G12" s="299">
        <v>46965</v>
      </c>
      <c r="H12" s="298">
        <v>44139</v>
      </c>
      <c r="I12" s="298">
        <v>42817</v>
      </c>
      <c r="J12" s="300">
        <v>48392</v>
      </c>
      <c r="K12" s="301">
        <v>42356</v>
      </c>
      <c r="L12" s="302">
        <v>42227</v>
      </c>
      <c r="M12" s="302">
        <v>46358</v>
      </c>
      <c r="N12" s="302">
        <v>50797</v>
      </c>
      <c r="O12" s="302">
        <v>46773</v>
      </c>
      <c r="P12" s="302">
        <v>42469</v>
      </c>
      <c r="Q12" s="302">
        <v>41180</v>
      </c>
      <c r="R12" s="302">
        <v>35919</v>
      </c>
      <c r="S12" s="302">
        <v>31849</v>
      </c>
      <c r="T12" s="303">
        <v>30264</v>
      </c>
      <c r="U12" s="304"/>
      <c r="V12" s="289"/>
      <c r="W12" s="289"/>
      <c r="X12" s="305"/>
      <c r="Y12" s="277"/>
      <c r="Z12" s="277"/>
      <c r="AA12" s="277"/>
      <c r="AB12" s="277"/>
      <c r="AC12" s="277"/>
      <c r="AD12" s="277"/>
      <c r="AE12" s="277"/>
      <c r="AF12" s="277"/>
      <c r="AG12" s="277"/>
      <c r="AH12" s="277"/>
      <c r="AI12" s="277"/>
      <c r="AJ12" s="277"/>
      <c r="AK12" s="277"/>
      <c r="AL12" s="277"/>
      <c r="AM12" s="277"/>
      <c r="AN12" s="277"/>
      <c r="AO12" s="277"/>
      <c r="AP12" s="277"/>
      <c r="AQ12" s="277"/>
      <c r="AR12" s="277"/>
      <c r="AS12" s="277"/>
      <c r="AT12" s="277"/>
      <c r="AU12" s="277"/>
      <c r="AV12" s="277"/>
    </row>
    <row r="13" spans="1:48" x14ac:dyDescent="0.2">
      <c r="A13" s="297" t="s">
        <v>80</v>
      </c>
      <c r="B13" s="298">
        <v>8727</v>
      </c>
      <c r="C13" s="298">
        <v>7403</v>
      </c>
      <c r="D13" s="298">
        <v>7338</v>
      </c>
      <c r="E13" s="298">
        <v>6708</v>
      </c>
      <c r="F13" s="299">
        <v>7737</v>
      </c>
      <c r="G13" s="299">
        <v>8513</v>
      </c>
      <c r="H13" s="298">
        <v>9049</v>
      </c>
      <c r="I13" s="298">
        <v>9346</v>
      </c>
      <c r="J13" s="300">
        <v>9687</v>
      </c>
      <c r="K13" s="301">
        <v>9800</v>
      </c>
      <c r="L13" s="302">
        <v>10448</v>
      </c>
      <c r="M13" s="302">
        <v>10407</v>
      </c>
      <c r="N13" s="302">
        <v>10423</v>
      </c>
      <c r="O13" s="302">
        <v>9847</v>
      </c>
      <c r="P13" s="302">
        <v>8924</v>
      </c>
      <c r="Q13" s="302">
        <v>8416</v>
      </c>
      <c r="R13" s="302">
        <v>8085</v>
      </c>
      <c r="S13" s="302">
        <v>7336</v>
      </c>
      <c r="T13" s="303">
        <v>7474</v>
      </c>
      <c r="U13" s="304"/>
      <c r="V13" s="289"/>
      <c r="W13" s="289"/>
      <c r="X13" s="289"/>
      <c r="Y13" s="277"/>
      <c r="Z13" s="277"/>
      <c r="AA13" s="277"/>
      <c r="AB13" s="277"/>
      <c r="AC13" s="277"/>
      <c r="AD13" s="277"/>
      <c r="AE13" s="277"/>
      <c r="AF13" s="277"/>
      <c r="AG13" s="277"/>
      <c r="AH13" s="277"/>
      <c r="AI13" s="277"/>
      <c r="AJ13" s="277"/>
      <c r="AK13" s="277"/>
      <c r="AL13" s="277"/>
      <c r="AM13" s="277"/>
      <c r="AN13" s="277"/>
      <c r="AO13" s="277"/>
      <c r="AP13" s="277"/>
      <c r="AQ13" s="277"/>
      <c r="AR13" s="277"/>
      <c r="AS13" s="277"/>
      <c r="AT13" s="277"/>
      <c r="AU13" s="277"/>
      <c r="AV13" s="277"/>
    </row>
    <row r="14" spans="1:48" x14ac:dyDescent="0.2">
      <c r="A14" s="306" t="s">
        <v>81</v>
      </c>
      <c r="B14" s="307">
        <v>0</v>
      </c>
      <c r="C14" s="307">
        <v>0</v>
      </c>
      <c r="D14" s="307">
        <v>0</v>
      </c>
      <c r="E14" s="307">
        <v>0</v>
      </c>
      <c r="F14" s="308">
        <v>0</v>
      </c>
      <c r="G14" s="308">
        <v>0</v>
      </c>
      <c r="H14" s="307">
        <v>0</v>
      </c>
      <c r="I14" s="307">
        <v>0</v>
      </c>
      <c r="J14" s="309">
        <v>0</v>
      </c>
      <c r="K14" s="310">
        <v>0</v>
      </c>
      <c r="L14" s="308">
        <v>0</v>
      </c>
      <c r="M14" s="308">
        <v>0</v>
      </c>
      <c r="N14" s="308">
        <v>0</v>
      </c>
      <c r="O14" s="308">
        <v>0</v>
      </c>
      <c r="P14" s="308">
        <v>0</v>
      </c>
      <c r="Q14" s="308">
        <v>0</v>
      </c>
      <c r="R14" s="308">
        <v>0</v>
      </c>
      <c r="S14" s="308">
        <v>0</v>
      </c>
      <c r="T14" s="311"/>
      <c r="U14" s="304"/>
      <c r="V14" s="289"/>
      <c r="W14" s="289"/>
      <c r="X14" s="289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  <c r="AL14" s="277"/>
      <c r="AM14" s="277"/>
      <c r="AN14" s="277"/>
      <c r="AO14" s="277"/>
      <c r="AP14" s="277"/>
      <c r="AQ14" s="277"/>
      <c r="AR14" s="277"/>
      <c r="AS14" s="277"/>
      <c r="AT14" s="277"/>
      <c r="AU14" s="277"/>
      <c r="AV14" s="277"/>
    </row>
    <row r="15" spans="1:48" ht="13.5" thickBot="1" x14ac:dyDescent="0.25">
      <c r="A15" s="312" t="s">
        <v>48</v>
      </c>
      <c r="B15" s="313">
        <v>233819</v>
      </c>
      <c r="C15" s="313">
        <v>208173</v>
      </c>
      <c r="D15" s="313">
        <v>237452</v>
      </c>
      <c r="E15" s="313">
        <v>234026</v>
      </c>
      <c r="F15" s="314">
        <f>SUM(F5:F14)</f>
        <v>253273</v>
      </c>
      <c r="G15" s="314">
        <v>284977</v>
      </c>
      <c r="H15" s="313">
        <v>294758</v>
      </c>
      <c r="I15" s="313">
        <v>303334</v>
      </c>
      <c r="J15" s="315">
        <v>323704</v>
      </c>
      <c r="K15" s="316">
        <v>320365</v>
      </c>
      <c r="L15" s="317">
        <v>324993</v>
      </c>
      <c r="M15" s="317">
        <v>331536</v>
      </c>
      <c r="N15" s="317">
        <v>330066</v>
      </c>
      <c r="O15" s="317">
        <f>+'vš_druh studia '!D93</f>
        <v>309452</v>
      </c>
      <c r="P15" s="317">
        <f>+'vš_druh studia '!D101</f>
        <v>290953</v>
      </c>
      <c r="Q15" s="317">
        <f>+'vš_druh studia '!D109</f>
        <v>260467</v>
      </c>
      <c r="R15" s="317">
        <f>+'vš_druh studia '!D117</f>
        <v>243718</v>
      </c>
      <c r="S15" s="317">
        <f>+'vš_druh studia '!D125</f>
        <v>224151</v>
      </c>
      <c r="T15" s="318">
        <f>+'vš_druh studia '!D133</f>
        <v>213317</v>
      </c>
      <c r="U15" s="304"/>
      <c r="V15" s="289"/>
      <c r="W15" s="289"/>
      <c r="X15" s="289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77"/>
      <c r="AK15" s="277"/>
      <c r="AL15" s="277"/>
      <c r="AM15" s="277"/>
      <c r="AN15" s="277"/>
      <c r="AO15" s="277"/>
      <c r="AP15" s="277"/>
      <c r="AQ15" s="277"/>
      <c r="AR15" s="277"/>
      <c r="AS15" s="277"/>
      <c r="AT15" s="277"/>
      <c r="AU15" s="277"/>
      <c r="AV15" s="277"/>
    </row>
    <row r="16" spans="1:48" ht="13.5" thickBot="1" x14ac:dyDescent="0.25">
      <c r="A16" s="319" t="s">
        <v>82</v>
      </c>
      <c r="B16" s="320"/>
      <c r="C16" s="320"/>
      <c r="D16" s="320"/>
      <c r="E16" s="320"/>
      <c r="F16" s="320"/>
      <c r="G16" s="320"/>
      <c r="H16" s="320"/>
      <c r="I16" s="320"/>
      <c r="J16" s="321"/>
      <c r="K16" s="320"/>
      <c r="L16" s="322"/>
      <c r="M16" s="322"/>
      <c r="N16" s="322"/>
      <c r="O16" s="322"/>
      <c r="P16" s="322"/>
      <c r="Q16" s="322"/>
      <c r="R16" s="322"/>
      <c r="S16" s="322"/>
      <c r="T16" s="323"/>
      <c r="U16" s="304"/>
      <c r="V16" s="289"/>
      <c r="W16" s="289"/>
      <c r="X16" s="289"/>
      <c r="Y16" s="277"/>
      <c r="Z16" s="277"/>
      <c r="AA16" s="277"/>
      <c r="AB16" s="277"/>
      <c r="AC16" s="277"/>
      <c r="AD16" s="277"/>
      <c r="AE16" s="277"/>
      <c r="AF16" s="277"/>
      <c r="AG16" s="277"/>
      <c r="AH16" s="277"/>
      <c r="AI16" s="277"/>
      <c r="AJ16" s="277"/>
      <c r="AK16" s="277"/>
      <c r="AL16" s="277"/>
      <c r="AM16" s="277"/>
      <c r="AN16" s="277"/>
      <c r="AO16" s="277"/>
      <c r="AP16" s="277"/>
      <c r="AQ16" s="277"/>
      <c r="AR16" s="277"/>
      <c r="AS16" s="277"/>
      <c r="AT16" s="277"/>
      <c r="AU16" s="277"/>
      <c r="AV16" s="277"/>
    </row>
    <row r="17" spans="1:48" x14ac:dyDescent="0.2">
      <c r="A17" s="290" t="s">
        <v>71</v>
      </c>
      <c r="B17" s="291">
        <v>13854</v>
      </c>
      <c r="C17" s="291">
        <v>10285</v>
      </c>
      <c r="D17" s="291">
        <v>13563</v>
      </c>
      <c r="E17" s="291">
        <v>12707</v>
      </c>
      <c r="F17" s="292">
        <v>14504</v>
      </c>
      <c r="G17" s="292">
        <v>14865</v>
      </c>
      <c r="H17" s="291">
        <v>14493</v>
      </c>
      <c r="I17" s="291">
        <v>14810</v>
      </c>
      <c r="J17" s="293">
        <v>15253</v>
      </c>
      <c r="K17" s="294">
        <v>15644</v>
      </c>
      <c r="L17" s="295">
        <v>15847</v>
      </c>
      <c r="M17" s="295">
        <v>17234</v>
      </c>
      <c r="N17" s="295">
        <v>16793</v>
      </c>
      <c r="O17" s="295">
        <v>16215</v>
      </c>
      <c r="P17" s="295">
        <v>16141</v>
      </c>
      <c r="Q17" s="295">
        <v>15065</v>
      </c>
      <c r="R17" s="295">
        <v>13384</v>
      </c>
      <c r="S17" s="295">
        <v>12607</v>
      </c>
      <c r="T17" s="296">
        <v>12465</v>
      </c>
      <c r="U17" s="304"/>
      <c r="V17" s="289"/>
      <c r="W17" s="289"/>
      <c r="X17" s="289"/>
      <c r="Y17" s="277"/>
      <c r="Z17" s="277"/>
      <c r="AA17" s="277"/>
      <c r="AB17" s="277"/>
      <c r="AC17" s="277"/>
      <c r="AD17" s="277"/>
      <c r="AE17" s="277"/>
      <c r="AF17" s="277"/>
      <c r="AG17" s="277"/>
      <c r="AH17" s="277"/>
      <c r="AI17" s="277"/>
      <c r="AJ17" s="277"/>
      <c r="AK17" s="277"/>
      <c r="AL17" s="277"/>
      <c r="AM17" s="277"/>
      <c r="AN17" s="277"/>
      <c r="AO17" s="277"/>
      <c r="AP17" s="277"/>
      <c r="AQ17" s="277"/>
      <c r="AR17" s="277"/>
      <c r="AS17" s="277"/>
      <c r="AT17" s="277"/>
      <c r="AU17" s="277"/>
      <c r="AV17" s="277"/>
    </row>
    <row r="18" spans="1:48" x14ac:dyDescent="0.2">
      <c r="A18" s="297" t="s">
        <v>73</v>
      </c>
      <c r="B18" s="298">
        <v>27370</v>
      </c>
      <c r="C18" s="298">
        <v>20646</v>
      </c>
      <c r="D18" s="298">
        <v>26932</v>
      </c>
      <c r="E18" s="298">
        <v>28062</v>
      </c>
      <c r="F18" s="299">
        <v>32507</v>
      </c>
      <c r="G18" s="299">
        <v>32713</v>
      </c>
      <c r="H18" s="298">
        <v>32430</v>
      </c>
      <c r="I18" s="298">
        <v>33527</v>
      </c>
      <c r="J18" s="300">
        <v>34332</v>
      </c>
      <c r="K18" s="301">
        <v>35072</v>
      </c>
      <c r="L18" s="302">
        <v>34285</v>
      </c>
      <c r="M18" s="302">
        <v>35789</v>
      </c>
      <c r="N18" s="302">
        <v>35603</v>
      </c>
      <c r="O18" s="302">
        <v>34571</v>
      </c>
      <c r="P18" s="302">
        <v>33567</v>
      </c>
      <c r="Q18" s="302">
        <v>29614</v>
      </c>
      <c r="R18" s="302">
        <v>26805</v>
      </c>
      <c r="S18" s="302">
        <v>24371</v>
      </c>
      <c r="T18" s="303">
        <v>23708</v>
      </c>
      <c r="U18" s="304"/>
      <c r="V18" s="289"/>
      <c r="W18" s="284"/>
      <c r="X18" s="284"/>
      <c r="Y18" s="277"/>
      <c r="Z18" s="277"/>
      <c r="AA18" s="277"/>
      <c r="AB18" s="277"/>
      <c r="AC18" s="277"/>
      <c r="AD18" s="277"/>
      <c r="AE18" s="277"/>
      <c r="AF18" s="277"/>
      <c r="AG18" s="277"/>
      <c r="AH18" s="277"/>
      <c r="AI18" s="277"/>
      <c r="AJ18" s="277"/>
      <c r="AK18" s="277"/>
      <c r="AL18" s="277"/>
      <c r="AM18" s="277"/>
      <c r="AN18" s="277"/>
      <c r="AO18" s="277"/>
      <c r="AP18" s="277"/>
      <c r="AQ18" s="277"/>
      <c r="AR18" s="277"/>
      <c r="AS18" s="277"/>
      <c r="AT18" s="277"/>
      <c r="AU18" s="277"/>
      <c r="AV18" s="277"/>
    </row>
    <row r="19" spans="1:48" x14ac:dyDescent="0.2">
      <c r="A19" s="297" t="s">
        <v>74</v>
      </c>
      <c r="B19" s="298">
        <v>4967</v>
      </c>
      <c r="C19" s="298">
        <v>3941</v>
      </c>
      <c r="D19" s="298">
        <v>4459</v>
      </c>
      <c r="E19" s="298">
        <v>5498</v>
      </c>
      <c r="F19" s="299">
        <v>5800</v>
      </c>
      <c r="G19" s="299">
        <v>6242</v>
      </c>
      <c r="H19" s="298">
        <v>6431</v>
      </c>
      <c r="I19" s="298">
        <v>6620</v>
      </c>
      <c r="J19" s="300">
        <v>6629</v>
      </c>
      <c r="K19" s="301">
        <v>6875</v>
      </c>
      <c r="L19" s="302">
        <v>7575</v>
      </c>
      <c r="M19" s="302">
        <v>8034</v>
      </c>
      <c r="N19" s="302">
        <v>7756</v>
      </c>
      <c r="O19" s="302">
        <v>8753</v>
      </c>
      <c r="P19" s="302">
        <v>8211</v>
      </c>
      <c r="Q19" s="302">
        <v>7616</v>
      </c>
      <c r="R19" s="302">
        <v>7279</v>
      </c>
      <c r="S19" s="302">
        <v>6607</v>
      </c>
      <c r="T19" s="303">
        <v>6685</v>
      </c>
      <c r="U19" s="304"/>
      <c r="V19" s="289"/>
      <c r="W19" s="284"/>
      <c r="X19" s="284"/>
      <c r="Y19" s="277"/>
      <c r="Z19" s="277"/>
      <c r="AA19" s="277"/>
      <c r="AB19" s="277"/>
      <c r="AC19" s="277"/>
      <c r="AD19" s="277"/>
      <c r="AE19" s="277"/>
      <c r="AF19" s="277"/>
      <c r="AG19" s="277"/>
      <c r="AH19" s="277"/>
      <c r="AI19" s="277"/>
      <c r="AJ19" s="277"/>
      <c r="AK19" s="277"/>
      <c r="AL19" s="277"/>
      <c r="AM19" s="277"/>
      <c r="AN19" s="277"/>
      <c r="AO19" s="277"/>
      <c r="AP19" s="277"/>
      <c r="AQ19" s="277"/>
      <c r="AR19" s="277"/>
      <c r="AS19" s="277"/>
      <c r="AT19" s="277"/>
      <c r="AU19" s="277"/>
      <c r="AV19" s="277"/>
    </row>
    <row r="20" spans="1:48" x14ac:dyDescent="0.2">
      <c r="A20" s="297" t="s">
        <v>75</v>
      </c>
      <c r="B20" s="298">
        <v>7023</v>
      </c>
      <c r="C20" s="298">
        <v>7226</v>
      </c>
      <c r="D20" s="298">
        <v>8729</v>
      </c>
      <c r="E20" s="298">
        <v>8790</v>
      </c>
      <c r="F20" s="299">
        <v>10293</v>
      </c>
      <c r="G20" s="299">
        <v>12260</v>
      </c>
      <c r="H20" s="298">
        <v>12677</v>
      </c>
      <c r="I20" s="298">
        <v>12994</v>
      </c>
      <c r="J20" s="300">
        <v>12605</v>
      </c>
      <c r="K20" s="301">
        <v>12020</v>
      </c>
      <c r="L20" s="302">
        <v>12884</v>
      </c>
      <c r="M20" s="302">
        <v>14157</v>
      </c>
      <c r="N20" s="302">
        <v>14615</v>
      </c>
      <c r="O20" s="302">
        <v>15277</v>
      </c>
      <c r="P20" s="302">
        <v>15871</v>
      </c>
      <c r="Q20" s="302">
        <v>15098</v>
      </c>
      <c r="R20" s="302">
        <v>15088</v>
      </c>
      <c r="S20" s="302">
        <v>14555</v>
      </c>
      <c r="T20" s="303">
        <v>13833</v>
      </c>
      <c r="U20" s="289"/>
      <c r="V20" s="289"/>
      <c r="W20" s="284"/>
      <c r="X20" s="284"/>
      <c r="Y20" s="277"/>
      <c r="Z20" s="277"/>
      <c r="AA20" s="277"/>
      <c r="AB20" s="277"/>
      <c r="AC20" s="277"/>
      <c r="AD20" s="277"/>
      <c r="AE20" s="277"/>
      <c r="AF20" s="277"/>
      <c r="AG20" s="277"/>
      <c r="AH20" s="277"/>
      <c r="AI20" s="277"/>
      <c r="AJ20" s="277"/>
      <c r="AK20" s="277"/>
      <c r="AL20" s="277"/>
      <c r="AM20" s="277"/>
      <c r="AN20" s="277"/>
      <c r="AO20" s="277"/>
      <c r="AP20" s="277"/>
      <c r="AQ20" s="277"/>
      <c r="AR20" s="277"/>
      <c r="AS20" s="277"/>
      <c r="AT20" s="277"/>
      <c r="AU20" s="277"/>
      <c r="AV20" s="277"/>
    </row>
    <row r="21" spans="1:48" x14ac:dyDescent="0.2">
      <c r="A21" s="297" t="s">
        <v>76</v>
      </c>
      <c r="B21" s="298">
        <v>25823</v>
      </c>
      <c r="C21" s="298">
        <v>28757</v>
      </c>
      <c r="D21" s="298">
        <v>25490</v>
      </c>
      <c r="E21" s="298">
        <v>26756</v>
      </c>
      <c r="F21" s="299">
        <v>28731</v>
      </c>
      <c r="G21" s="299">
        <v>32759</v>
      </c>
      <c r="H21" s="298">
        <v>34620</v>
      </c>
      <c r="I21" s="298">
        <v>36321</v>
      </c>
      <c r="J21" s="300">
        <v>40058</v>
      </c>
      <c r="K21" s="301">
        <v>40544</v>
      </c>
      <c r="L21" s="302">
        <v>40822</v>
      </c>
      <c r="M21" s="302">
        <v>40725</v>
      </c>
      <c r="N21" s="302">
        <v>39595</v>
      </c>
      <c r="O21" s="302">
        <v>36891</v>
      </c>
      <c r="P21" s="302">
        <v>35371</v>
      </c>
      <c r="Q21" s="302">
        <v>30341</v>
      </c>
      <c r="R21" s="302">
        <v>28628</v>
      </c>
      <c r="S21" s="302">
        <v>26683</v>
      </c>
      <c r="T21" s="303">
        <v>25014</v>
      </c>
      <c r="U21" s="289"/>
      <c r="V21" s="289"/>
      <c r="W21" s="284"/>
      <c r="X21" s="284"/>
      <c r="Y21" s="277"/>
      <c r="Z21" s="277"/>
      <c r="AA21" s="277"/>
      <c r="AB21" s="277"/>
      <c r="AC21" s="277"/>
      <c r="AD21" s="277"/>
      <c r="AE21" s="277"/>
      <c r="AF21" s="277"/>
      <c r="AG21" s="277"/>
      <c r="AH21" s="277"/>
      <c r="AI21" s="277"/>
      <c r="AJ21" s="277"/>
      <c r="AK21" s="277"/>
      <c r="AL21" s="277"/>
      <c r="AM21" s="277"/>
      <c r="AN21" s="277"/>
      <c r="AO21" s="277"/>
      <c r="AP21" s="277"/>
      <c r="AQ21" s="277"/>
      <c r="AR21" s="277"/>
      <c r="AS21" s="277"/>
      <c r="AT21" s="277"/>
      <c r="AU21" s="277"/>
      <c r="AV21" s="277"/>
    </row>
    <row r="22" spans="1:48" x14ac:dyDescent="0.2">
      <c r="A22" s="297" t="s">
        <v>77</v>
      </c>
      <c r="B22" s="298">
        <v>26475</v>
      </c>
      <c r="C22" s="298">
        <v>24343</v>
      </c>
      <c r="D22" s="298">
        <v>26816</v>
      </c>
      <c r="E22" s="298">
        <v>25828</v>
      </c>
      <c r="F22" s="299">
        <v>27393</v>
      </c>
      <c r="G22" s="299">
        <v>31241</v>
      </c>
      <c r="H22" s="298">
        <v>33801</v>
      </c>
      <c r="I22" s="298">
        <v>37061</v>
      </c>
      <c r="J22" s="300">
        <v>39903</v>
      </c>
      <c r="K22" s="301">
        <v>42037</v>
      </c>
      <c r="L22" s="302">
        <v>42928</v>
      </c>
      <c r="M22" s="302">
        <v>43140</v>
      </c>
      <c r="N22" s="302">
        <v>41806</v>
      </c>
      <c r="O22" s="302">
        <v>37791</v>
      </c>
      <c r="P22" s="302">
        <v>33767</v>
      </c>
      <c r="Q22" s="302">
        <v>28341</v>
      </c>
      <c r="R22" s="302">
        <v>26394</v>
      </c>
      <c r="S22" s="302">
        <v>22652</v>
      </c>
      <c r="T22" s="303">
        <v>21170</v>
      </c>
      <c r="U22" s="289"/>
      <c r="V22" s="289"/>
      <c r="W22" s="284"/>
      <c r="X22" s="284"/>
    </row>
    <row r="23" spans="1:48" x14ac:dyDescent="0.2">
      <c r="A23" s="297" t="s">
        <v>78</v>
      </c>
      <c r="B23" s="298">
        <v>9886</v>
      </c>
      <c r="C23" s="298">
        <v>11910</v>
      </c>
      <c r="D23" s="298">
        <v>9905</v>
      </c>
      <c r="E23" s="298">
        <v>9853</v>
      </c>
      <c r="F23" s="299">
        <v>11070</v>
      </c>
      <c r="G23" s="299">
        <v>13834</v>
      </c>
      <c r="H23" s="298">
        <v>13518</v>
      </c>
      <c r="I23" s="298">
        <v>12251</v>
      </c>
      <c r="J23" s="300">
        <v>13096</v>
      </c>
      <c r="K23" s="301">
        <v>12350</v>
      </c>
      <c r="L23" s="302">
        <v>12104</v>
      </c>
      <c r="M23" s="302">
        <v>11276</v>
      </c>
      <c r="N23" s="302">
        <v>10715</v>
      </c>
      <c r="O23" s="302">
        <v>9243</v>
      </c>
      <c r="P23" s="302">
        <v>8940</v>
      </c>
      <c r="Q23" s="302">
        <v>8363</v>
      </c>
      <c r="R23" s="302">
        <v>8380</v>
      </c>
      <c r="S23" s="302">
        <v>7811</v>
      </c>
      <c r="T23" s="303">
        <v>6994</v>
      </c>
      <c r="U23" s="289"/>
      <c r="V23" s="289"/>
      <c r="W23" s="284"/>
      <c r="X23" s="284"/>
    </row>
    <row r="24" spans="1:48" x14ac:dyDescent="0.2">
      <c r="A24" s="297" t="s">
        <v>79</v>
      </c>
      <c r="B24" s="298">
        <v>30301</v>
      </c>
      <c r="C24" s="298">
        <v>29511</v>
      </c>
      <c r="D24" s="298">
        <v>26385</v>
      </c>
      <c r="E24" s="298">
        <v>27163</v>
      </c>
      <c r="F24" s="299">
        <v>27439</v>
      </c>
      <c r="G24" s="299">
        <v>32546</v>
      </c>
      <c r="H24" s="298">
        <v>30544</v>
      </c>
      <c r="I24" s="298">
        <v>30134</v>
      </c>
      <c r="J24" s="300">
        <v>33672</v>
      </c>
      <c r="K24" s="301">
        <v>29432</v>
      </c>
      <c r="L24" s="302">
        <v>29182</v>
      </c>
      <c r="M24" s="302">
        <v>31356</v>
      </c>
      <c r="N24" s="302">
        <v>33903</v>
      </c>
      <c r="O24" s="302">
        <v>30910</v>
      </c>
      <c r="P24" s="302">
        <v>28217</v>
      </c>
      <c r="Q24" s="302">
        <v>26646</v>
      </c>
      <c r="R24" s="302">
        <v>22643</v>
      </c>
      <c r="S24" s="302">
        <v>19949</v>
      </c>
      <c r="T24" s="303">
        <v>18893</v>
      </c>
      <c r="U24" s="289"/>
      <c r="V24" s="289"/>
      <c r="W24" s="284"/>
      <c r="X24" s="284"/>
    </row>
    <row r="25" spans="1:48" x14ac:dyDescent="0.2">
      <c r="A25" s="297" t="s">
        <v>80</v>
      </c>
      <c r="B25" s="298">
        <v>6577</v>
      </c>
      <c r="C25" s="298">
        <v>5862</v>
      </c>
      <c r="D25" s="298">
        <v>5408</v>
      </c>
      <c r="E25" s="298">
        <v>4974</v>
      </c>
      <c r="F25" s="299">
        <v>5583</v>
      </c>
      <c r="G25" s="299">
        <v>6065</v>
      </c>
      <c r="H25" s="298">
        <v>6196</v>
      </c>
      <c r="I25" s="298">
        <v>6473</v>
      </c>
      <c r="J25" s="300">
        <v>6783</v>
      </c>
      <c r="K25" s="301">
        <v>6684</v>
      </c>
      <c r="L25" s="302">
        <v>7001</v>
      </c>
      <c r="M25" s="302">
        <v>7105</v>
      </c>
      <c r="N25" s="302">
        <v>6996</v>
      </c>
      <c r="O25" s="302">
        <v>6605</v>
      </c>
      <c r="P25" s="302">
        <v>5982</v>
      </c>
      <c r="Q25" s="302">
        <v>5661</v>
      </c>
      <c r="R25" s="302">
        <v>5478</v>
      </c>
      <c r="S25" s="302">
        <v>4979</v>
      </c>
      <c r="T25" s="303">
        <v>5114</v>
      </c>
      <c r="U25" s="289"/>
      <c r="V25" s="289"/>
      <c r="W25" s="284"/>
      <c r="X25" s="284"/>
    </row>
    <row r="26" spans="1:48" x14ac:dyDescent="0.2">
      <c r="A26" s="306" t="s">
        <v>81</v>
      </c>
      <c r="B26" s="307">
        <v>0</v>
      </c>
      <c r="C26" s="307">
        <v>0</v>
      </c>
      <c r="D26" s="307">
        <v>0</v>
      </c>
      <c r="E26" s="307">
        <v>0</v>
      </c>
      <c r="F26" s="308">
        <v>0</v>
      </c>
      <c r="G26" s="308">
        <v>0</v>
      </c>
      <c r="H26" s="307">
        <v>0</v>
      </c>
      <c r="I26" s="307">
        <v>0</v>
      </c>
      <c r="J26" s="309">
        <v>0</v>
      </c>
      <c r="K26" s="310">
        <v>0</v>
      </c>
      <c r="L26" s="308">
        <v>0</v>
      </c>
      <c r="M26" s="308">
        <v>0</v>
      </c>
      <c r="N26" s="308">
        <v>0</v>
      </c>
      <c r="O26" s="308">
        <v>0</v>
      </c>
      <c r="P26" s="308">
        <v>0</v>
      </c>
      <c r="Q26" s="308">
        <v>0</v>
      </c>
      <c r="R26" s="308">
        <v>0</v>
      </c>
      <c r="S26" s="308">
        <v>0</v>
      </c>
      <c r="T26" s="311"/>
      <c r="U26" s="289"/>
      <c r="V26" s="289"/>
      <c r="W26" s="284"/>
      <c r="X26" s="284"/>
    </row>
    <row r="27" spans="1:48" ht="13.5" thickBot="1" x14ac:dyDescent="0.25">
      <c r="A27" s="312" t="s">
        <v>48</v>
      </c>
      <c r="B27" s="313">
        <v>105439</v>
      </c>
      <c r="C27" s="313">
        <v>103485</v>
      </c>
      <c r="D27" s="313">
        <v>104097</v>
      </c>
      <c r="E27" s="313">
        <v>108385</v>
      </c>
      <c r="F27" s="314">
        <v>117531</v>
      </c>
      <c r="G27" s="314">
        <v>130132</v>
      </c>
      <c r="H27" s="313">
        <v>132703</v>
      </c>
      <c r="I27" s="313">
        <v>137833</v>
      </c>
      <c r="J27" s="315">
        <v>146795</v>
      </c>
      <c r="K27" s="313">
        <v>147271</v>
      </c>
      <c r="L27" s="324">
        <v>146620</v>
      </c>
      <c r="M27" s="324">
        <v>150588</v>
      </c>
      <c r="N27" s="324">
        <v>149613</v>
      </c>
      <c r="O27" s="324">
        <f>+'vš_druh studia '!E93</f>
        <v>141054</v>
      </c>
      <c r="P27" s="324">
        <f>+'vš_druh studia '!E101</f>
        <v>134257</v>
      </c>
      <c r="Q27" s="324">
        <f>+'vš_druh studia '!E109</f>
        <v>121761</v>
      </c>
      <c r="R27" s="324">
        <f>+'vš_druh studia '!E117</f>
        <v>113093</v>
      </c>
      <c r="S27" s="324">
        <f>+'vš_druh studia '!E125</f>
        <v>102791</v>
      </c>
      <c r="T27" s="325">
        <f>+'vš_druh studia '!E133</f>
        <v>97998</v>
      </c>
      <c r="U27" s="289"/>
      <c r="V27" s="289"/>
      <c r="W27" s="284"/>
      <c r="X27" s="284"/>
    </row>
    <row r="28" spans="1:48" ht="13.5" thickBot="1" x14ac:dyDescent="0.25">
      <c r="A28" s="319" t="s">
        <v>83</v>
      </c>
      <c r="B28" s="320"/>
      <c r="C28" s="320"/>
      <c r="D28" s="320"/>
      <c r="E28" s="320"/>
      <c r="F28" s="320"/>
      <c r="G28" s="320"/>
      <c r="H28" s="320"/>
      <c r="I28" s="320"/>
      <c r="J28" s="321"/>
      <c r="K28" s="320"/>
      <c r="L28" s="320"/>
      <c r="M28" s="320"/>
      <c r="N28" s="320"/>
      <c r="O28" s="320"/>
      <c r="P28" s="320"/>
      <c r="Q28" s="320"/>
      <c r="R28" s="320"/>
      <c r="S28" s="320"/>
      <c r="T28" s="326"/>
      <c r="U28" s="289"/>
      <c r="V28" s="289"/>
      <c r="W28" s="284"/>
      <c r="X28" s="284"/>
    </row>
    <row r="29" spans="1:48" x14ac:dyDescent="0.2">
      <c r="A29" s="290" t="s">
        <v>71</v>
      </c>
      <c r="B29" s="327">
        <v>1.3434387180597662</v>
      </c>
      <c r="C29" s="327">
        <v>1.3569275644141954</v>
      </c>
      <c r="D29" s="327">
        <v>1.598224113891539</v>
      </c>
      <c r="E29" s="327">
        <v>1.4228019171839397</v>
      </c>
      <c r="F29" s="328" t="s">
        <v>21</v>
      </c>
      <c r="G29" s="328">
        <v>1.4377793164222321</v>
      </c>
      <c r="H29" s="327">
        <f>H5/H17</f>
        <v>1.3852204512523287</v>
      </c>
      <c r="I29" s="327">
        <v>1.3908845374746792</v>
      </c>
      <c r="J29" s="329">
        <v>1.3942830918507834</v>
      </c>
      <c r="K29" s="330">
        <v>1.3614165175147022</v>
      </c>
      <c r="L29" s="331">
        <v>1.3685871142803054</v>
      </c>
      <c r="M29" s="331">
        <f t="shared" ref="M29:O37" si="0">M5/M17</f>
        <v>1.3561564349541604</v>
      </c>
      <c r="N29" s="331">
        <f t="shared" si="0"/>
        <v>1.3622938128982314</v>
      </c>
      <c r="O29" s="331">
        <f t="shared" si="0"/>
        <v>1.3517113783533765</v>
      </c>
      <c r="P29" s="331">
        <f t="shared" ref="P29:Q29" si="1">P5/P17</f>
        <v>1.3621213059909547</v>
      </c>
      <c r="Q29" s="331">
        <f t="shared" si="1"/>
        <v>1.3645536010620645</v>
      </c>
      <c r="R29" s="331">
        <f t="shared" ref="R29:T29" si="2">R5/R17</f>
        <v>1.3812014345487149</v>
      </c>
      <c r="S29" s="331">
        <f t="shared" ref="S29" si="3">S5/S17</f>
        <v>1.3926390100737684</v>
      </c>
      <c r="T29" s="332">
        <f t="shared" si="2"/>
        <v>1.3822703569995989</v>
      </c>
      <c r="U29" s="289"/>
      <c r="V29" s="289"/>
      <c r="W29" s="284"/>
      <c r="X29" s="284"/>
    </row>
    <row r="30" spans="1:48" x14ac:dyDescent="0.2">
      <c r="A30" s="297" t="s">
        <v>73</v>
      </c>
      <c r="B30" s="333">
        <v>1.5583850931677019</v>
      </c>
      <c r="C30" s="333">
        <v>1.3920371984888114</v>
      </c>
      <c r="D30" s="333">
        <v>1.5902343316181098</v>
      </c>
      <c r="E30" s="333">
        <v>1.5703672105506381</v>
      </c>
      <c r="F30" s="334" t="s">
        <v>21</v>
      </c>
      <c r="G30" s="334">
        <v>1.2666946661066778</v>
      </c>
      <c r="H30" s="333">
        <f>H6/H18</f>
        <v>1.4897934011717546</v>
      </c>
      <c r="I30" s="333">
        <v>1.4478048198520639</v>
      </c>
      <c r="J30" s="335">
        <v>1.416654530626511</v>
      </c>
      <c r="K30" s="336">
        <v>1.3639733135656043</v>
      </c>
      <c r="L30" s="337">
        <v>1.3734577803704244</v>
      </c>
      <c r="M30" s="337">
        <f t="shared" si="0"/>
        <v>1.361228310374696</v>
      </c>
      <c r="N30" s="337">
        <f t="shared" si="0"/>
        <v>1.3585652894419009</v>
      </c>
      <c r="O30" s="337">
        <f t="shared" si="0"/>
        <v>1.358913540250499</v>
      </c>
      <c r="P30" s="337">
        <f t="shared" ref="P30:Q30" si="4">P6/P18</f>
        <v>1.3555873327970924</v>
      </c>
      <c r="Q30" s="337">
        <f t="shared" si="4"/>
        <v>1.3313973120821234</v>
      </c>
      <c r="R30" s="337">
        <f t="shared" ref="R30:T30" si="5">R6/R18</f>
        <v>1.3445998880805821</v>
      </c>
      <c r="S30" s="337">
        <f t="shared" ref="S30" si="6">S6/S18</f>
        <v>1.3628492880883016</v>
      </c>
      <c r="T30" s="338">
        <f t="shared" si="5"/>
        <v>1.3360890838535515</v>
      </c>
      <c r="U30" s="284"/>
      <c r="V30" s="284"/>
      <c r="W30" s="284"/>
      <c r="X30" s="284"/>
    </row>
    <row r="31" spans="1:48" x14ac:dyDescent="0.2">
      <c r="A31" s="297" t="s">
        <v>74</v>
      </c>
      <c r="B31" s="333">
        <v>1.2736057982685727</v>
      </c>
      <c r="C31" s="333">
        <v>1.2093377315402183</v>
      </c>
      <c r="D31" s="333">
        <v>1.3060084878266696</v>
      </c>
      <c r="E31" s="333">
        <v>1.283584802763134</v>
      </c>
      <c r="F31" s="334" t="s">
        <v>21</v>
      </c>
      <c r="G31" s="334">
        <v>1.3307599931377594</v>
      </c>
      <c r="H31" s="333">
        <f>H7/H19</f>
        <v>1.3671279738765356</v>
      </c>
      <c r="I31" s="333">
        <v>1.3564954682779455</v>
      </c>
      <c r="J31" s="335">
        <v>1.3837682908432645</v>
      </c>
      <c r="K31" s="336">
        <v>1.3524363636363637</v>
      </c>
      <c r="L31" s="337">
        <v>1.3304290429042904</v>
      </c>
      <c r="M31" s="337">
        <f t="shared" si="0"/>
        <v>1.361463778939507</v>
      </c>
      <c r="N31" s="337">
        <f t="shared" si="0"/>
        <v>1.3989169675090252</v>
      </c>
      <c r="O31" s="337">
        <f t="shared" si="0"/>
        <v>1.3250314177996116</v>
      </c>
      <c r="P31" s="337">
        <f t="shared" ref="P31:Q31" si="7">P7/P19</f>
        <v>1.3279746681281208</v>
      </c>
      <c r="Q31" s="337">
        <f t="shared" si="7"/>
        <v>1.337578781512605</v>
      </c>
      <c r="R31" s="337">
        <f t="shared" ref="R31:T31" si="8">R7/R19</f>
        <v>1.3459266382744883</v>
      </c>
      <c r="S31" s="337">
        <f t="shared" ref="S31" si="9">S7/S19</f>
        <v>1.3402451944906917</v>
      </c>
      <c r="T31" s="338">
        <f t="shared" si="8"/>
        <v>1.3440538519072551</v>
      </c>
      <c r="U31" s="284"/>
      <c r="V31" s="289"/>
      <c r="W31" s="289"/>
    </row>
    <row r="32" spans="1:48" x14ac:dyDescent="0.2">
      <c r="A32" s="297" t="s">
        <v>75</v>
      </c>
      <c r="B32" s="333">
        <v>1.9100099672504627</v>
      </c>
      <c r="C32" s="333">
        <v>1.7753944090783282</v>
      </c>
      <c r="D32" s="333">
        <v>1.9479722821765306</v>
      </c>
      <c r="E32" s="333">
        <v>1.8943301897511646</v>
      </c>
      <c r="F32" s="334" t="s">
        <v>21</v>
      </c>
      <c r="G32" s="334">
        <v>1.9135911424903722</v>
      </c>
      <c r="H32" s="333">
        <f>H8/H20</f>
        <v>2.0178275617259605</v>
      </c>
      <c r="I32" s="333">
        <v>2.1196706172079423</v>
      </c>
      <c r="J32" s="335">
        <v>2.1166997223324078</v>
      </c>
      <c r="K32" s="336">
        <v>2.2322795341098169</v>
      </c>
      <c r="L32" s="337">
        <v>2.2034306116113007</v>
      </c>
      <c r="M32" s="337">
        <f t="shared" si="0"/>
        <v>2.2073885710249348</v>
      </c>
      <c r="N32" s="337">
        <f t="shared" si="0"/>
        <v>2.2251111871365037</v>
      </c>
      <c r="O32" s="337">
        <f t="shared" si="0"/>
        <v>2.2283170779603325</v>
      </c>
      <c r="P32" s="337">
        <f t="shared" ref="P32:Q32" si="10">P8/P20</f>
        <v>2.1716337974922815</v>
      </c>
      <c r="Q32" s="337">
        <f t="shared" si="10"/>
        <v>2.2437408928334879</v>
      </c>
      <c r="R32" s="337">
        <f t="shared" ref="R32:T32" si="11">R8/R20</f>
        <v>2.2902969247083775</v>
      </c>
      <c r="S32" s="337">
        <f t="shared" ref="S32" si="12">S8/S20</f>
        <v>2.3437993816557885</v>
      </c>
      <c r="T32" s="338">
        <f t="shared" si="11"/>
        <v>2.4252873563218391</v>
      </c>
      <c r="U32" s="284"/>
      <c r="V32" s="289"/>
      <c r="W32" s="289"/>
    </row>
    <row r="33" spans="1:23" x14ac:dyDescent="0.2">
      <c r="A33" s="297" t="s">
        <v>76</v>
      </c>
      <c r="B33" s="333">
        <v>1.4267513456995702</v>
      </c>
      <c r="C33" s="333">
        <v>1.4089439093090379</v>
      </c>
      <c r="D33" s="333">
        <v>1.5199937641281471</v>
      </c>
      <c r="E33" s="333">
        <v>1.5649373108517077</v>
      </c>
      <c r="F33" s="334" t="s">
        <v>72</v>
      </c>
      <c r="G33" s="334">
        <v>1.6115963347736815</v>
      </c>
      <c r="H33" s="333">
        <v>1.6613153654606709</v>
      </c>
      <c r="I33" s="333">
        <v>1.6613153654606709</v>
      </c>
      <c r="J33" s="335">
        <v>1.6613153654606709</v>
      </c>
      <c r="K33" s="336">
        <v>1.7608829695400172</v>
      </c>
      <c r="L33" s="337">
        <v>1.787443045416687</v>
      </c>
      <c r="M33" s="337">
        <f t="shared" si="0"/>
        <v>1.7488766114180478</v>
      </c>
      <c r="N33" s="337">
        <f t="shared" si="0"/>
        <v>1.6970324535926253</v>
      </c>
      <c r="O33" s="337">
        <f t="shared" si="0"/>
        <v>1.6745276625735275</v>
      </c>
      <c r="P33" s="337">
        <f t="shared" ref="P33:Q33" si="13">P9/P21</f>
        <v>1.6540103474597834</v>
      </c>
      <c r="Q33" s="337">
        <f t="shared" si="13"/>
        <v>1.6429583731584325</v>
      </c>
      <c r="R33" s="337">
        <f t="shared" ref="R33:T33" si="14">R9/R21</f>
        <v>1.6568743887103534</v>
      </c>
      <c r="S33" s="337">
        <f t="shared" ref="S33" si="15">S9/S21</f>
        <v>1.6698647078664317</v>
      </c>
      <c r="T33" s="338">
        <f t="shared" si="14"/>
        <v>1.6613496441992484</v>
      </c>
      <c r="U33" s="284"/>
      <c r="V33" s="289"/>
      <c r="W33" s="289"/>
    </row>
    <row r="34" spans="1:23" x14ac:dyDescent="0.2">
      <c r="A34" s="297" t="s">
        <v>77</v>
      </c>
      <c r="B34" s="333">
        <v>1.7676676109537299</v>
      </c>
      <c r="C34" s="333">
        <v>1.6173848745019102</v>
      </c>
      <c r="D34" s="333">
        <v>1.733469387755102</v>
      </c>
      <c r="E34" s="333">
        <v>1.6615331171838814</v>
      </c>
      <c r="F34" s="334" t="s">
        <v>72</v>
      </c>
      <c r="G34" s="334">
        <v>1.7293314873417722</v>
      </c>
      <c r="H34" s="333">
        <v>1.8328679936353538</v>
      </c>
      <c r="I34" s="333">
        <v>1.8328679936353538</v>
      </c>
      <c r="J34" s="335">
        <v>1.8328679936353538</v>
      </c>
      <c r="K34" s="336">
        <v>1.7210856843807982</v>
      </c>
      <c r="L34" s="337">
        <v>1.6997367746744625</v>
      </c>
      <c r="M34" s="337">
        <f t="shared" si="0"/>
        <v>1.6590171534538711</v>
      </c>
      <c r="N34" s="337">
        <f t="shared" si="0"/>
        <v>1.6854040089939244</v>
      </c>
      <c r="O34" s="337">
        <f t="shared" si="0"/>
        <v>1.6712973988515785</v>
      </c>
      <c r="P34" s="337">
        <f t="shared" ref="P34:Q34" si="16">P10/P22</f>
        <v>1.6347913643498091</v>
      </c>
      <c r="Q34" s="337">
        <f t="shared" si="16"/>
        <v>1.5763381673194312</v>
      </c>
      <c r="R34" s="337">
        <f t="shared" ref="R34:T34" si="17">R10/R22</f>
        <v>1.5550882776388573</v>
      </c>
      <c r="S34" s="337">
        <f t="shared" ref="S34" si="18">S10/S22</f>
        <v>1.5486491259049973</v>
      </c>
      <c r="T34" s="338">
        <f t="shared" si="17"/>
        <v>1.511620217288616</v>
      </c>
      <c r="U34" s="284"/>
      <c r="V34" s="289"/>
      <c r="W34" s="289"/>
    </row>
    <row r="35" spans="1:23" x14ac:dyDescent="0.2">
      <c r="A35" s="297" t="s">
        <v>78</v>
      </c>
      <c r="B35" s="333">
        <v>1.6034796682176815</v>
      </c>
      <c r="C35" s="333">
        <v>1.5175482787573467</v>
      </c>
      <c r="D35" s="333">
        <v>1.6258942065491184</v>
      </c>
      <c r="E35" s="333">
        <v>1.5928961748633881</v>
      </c>
      <c r="F35" s="334" t="s">
        <v>72</v>
      </c>
      <c r="G35" s="334">
        <v>1.5004723493932126</v>
      </c>
      <c r="H35" s="333">
        <f>H11/H23</f>
        <v>1.557035064358633</v>
      </c>
      <c r="I35" s="333">
        <v>1.5829728185454248</v>
      </c>
      <c r="J35" s="335">
        <v>1.5653966557226846</v>
      </c>
      <c r="K35" s="336">
        <v>1.5542510121457489</v>
      </c>
      <c r="L35" s="337">
        <v>1.5812128222075348</v>
      </c>
      <c r="M35" s="337">
        <f t="shared" si="0"/>
        <v>1.5697942532813054</v>
      </c>
      <c r="N35" s="337">
        <f t="shared" si="0"/>
        <v>1.5469902006532898</v>
      </c>
      <c r="O35" s="337">
        <f t="shared" si="0"/>
        <v>1.4454181542789137</v>
      </c>
      <c r="P35" s="337">
        <f t="shared" ref="P35:Q35" si="19">P11/P23</f>
        <v>1.453579418344519</v>
      </c>
      <c r="Q35" s="337">
        <f t="shared" si="19"/>
        <v>1.4706445055602058</v>
      </c>
      <c r="R35" s="337">
        <f t="shared" ref="R35:T35" si="20">R11/R23</f>
        <v>1.4743436754176611</v>
      </c>
      <c r="S35" s="337">
        <f t="shared" ref="S35" si="21">S11/S23</f>
        <v>1.483676865958264</v>
      </c>
      <c r="T35" s="338">
        <f t="shared" si="20"/>
        <v>1.5128681727194739</v>
      </c>
      <c r="U35" s="284"/>
      <c r="V35" s="289"/>
      <c r="W35" s="289"/>
    </row>
    <row r="36" spans="1:23" x14ac:dyDescent="0.2">
      <c r="A36" s="297" t="s">
        <v>79</v>
      </c>
      <c r="B36" s="333">
        <v>1.47166760172932</v>
      </c>
      <c r="C36" s="333">
        <v>1.4406831351021654</v>
      </c>
      <c r="D36" s="333">
        <v>1.521130460891758</v>
      </c>
      <c r="E36" s="333">
        <v>1.5329317534917588</v>
      </c>
      <c r="F36" s="334" t="s">
        <v>72</v>
      </c>
      <c r="G36" s="334">
        <v>1.4618287552585993</v>
      </c>
      <c r="H36" s="333">
        <f>H12/H24</f>
        <v>1.4450955997904662</v>
      </c>
      <c r="I36" s="333">
        <v>1.4208867060463264</v>
      </c>
      <c r="J36" s="335">
        <v>1.4371584699453552</v>
      </c>
      <c r="K36" s="336">
        <v>1.4391138896439251</v>
      </c>
      <c r="L36" s="337">
        <v>1.4470221369337262</v>
      </c>
      <c r="M36" s="337">
        <f t="shared" si="0"/>
        <v>1.478441127694859</v>
      </c>
      <c r="N36" s="337">
        <f t="shared" si="0"/>
        <v>1.4983039848980917</v>
      </c>
      <c r="O36" s="337">
        <f t="shared" si="0"/>
        <v>1.5131996117761242</v>
      </c>
      <c r="P36" s="337">
        <f t="shared" ref="P36:Q36" si="22">P12/P24</f>
        <v>1.5050855867030513</v>
      </c>
      <c r="Q36" s="337">
        <f t="shared" si="22"/>
        <v>1.5454477219845379</v>
      </c>
      <c r="R36" s="337">
        <f t="shared" ref="R36:T36" si="23">R12/R24</f>
        <v>1.5863180673938966</v>
      </c>
      <c r="S36" s="337">
        <f t="shared" ref="S36" si="24">S12/S24</f>
        <v>1.5965211288786405</v>
      </c>
      <c r="T36" s="338">
        <f t="shared" si="23"/>
        <v>1.6018631239083259</v>
      </c>
      <c r="U36" s="284"/>
      <c r="V36" s="289"/>
      <c r="W36" s="289"/>
    </row>
    <row r="37" spans="1:23" x14ac:dyDescent="0.2">
      <c r="A37" s="297" t="s">
        <v>80</v>
      </c>
      <c r="B37" s="333">
        <v>1.3268967614413867</v>
      </c>
      <c r="C37" s="333">
        <v>1.2628795632889798</v>
      </c>
      <c r="D37" s="333">
        <v>1.3336968375136313</v>
      </c>
      <c r="E37" s="333">
        <v>1.328579916815211</v>
      </c>
      <c r="F37" s="334" t="s">
        <v>72</v>
      </c>
      <c r="G37" s="334">
        <v>1.3423469387755103</v>
      </c>
      <c r="H37" s="333">
        <f>H13/H25</f>
        <v>1.4604583602324079</v>
      </c>
      <c r="I37" s="333">
        <v>1.4438436582728256</v>
      </c>
      <c r="J37" s="335">
        <v>1.4281291463954002</v>
      </c>
      <c r="K37" s="336">
        <v>1.4661879114302814</v>
      </c>
      <c r="L37" s="337">
        <v>1.4923582345379232</v>
      </c>
      <c r="M37" s="337">
        <f t="shared" si="0"/>
        <v>1.4647431386347642</v>
      </c>
      <c r="N37" s="337">
        <f t="shared" si="0"/>
        <v>1.4898513436249285</v>
      </c>
      <c r="O37" s="337">
        <f t="shared" si="0"/>
        <v>1.4908402725208176</v>
      </c>
      <c r="P37" s="337">
        <f t="shared" ref="P37:Q37" si="25">P13/P25</f>
        <v>1.4918087596121699</v>
      </c>
      <c r="Q37" s="337">
        <f t="shared" si="25"/>
        <v>1.4866631337219574</v>
      </c>
      <c r="R37" s="337">
        <f t="shared" ref="R37:T37" si="26">R13/R25</f>
        <v>1.4759036144578312</v>
      </c>
      <c r="S37" s="337">
        <f t="shared" ref="S37" si="27">S13/S25</f>
        <v>1.4733882305683872</v>
      </c>
      <c r="T37" s="338">
        <f t="shared" si="26"/>
        <v>1.4614782948768088</v>
      </c>
      <c r="U37" s="284"/>
      <c r="V37" s="284"/>
      <c r="W37" s="284"/>
    </row>
    <row r="38" spans="1:23" x14ac:dyDescent="0.2">
      <c r="A38" s="306" t="s">
        <v>81</v>
      </c>
      <c r="B38" s="339" t="s">
        <v>67</v>
      </c>
      <c r="C38" s="339" t="s">
        <v>67</v>
      </c>
      <c r="D38" s="339" t="s">
        <v>67</v>
      </c>
      <c r="E38" s="339" t="s">
        <v>67</v>
      </c>
      <c r="F38" s="340" t="s">
        <v>72</v>
      </c>
      <c r="G38" s="340">
        <v>1.2141702586206897</v>
      </c>
      <c r="H38" s="339" t="s">
        <v>67</v>
      </c>
      <c r="I38" s="339" t="s">
        <v>67</v>
      </c>
      <c r="J38" s="341" t="s">
        <v>67</v>
      </c>
      <c r="K38" s="342" t="s">
        <v>67</v>
      </c>
      <c r="L38" s="343" t="s">
        <v>67</v>
      </c>
      <c r="M38" s="343" t="s">
        <v>67</v>
      </c>
      <c r="N38" s="343" t="s">
        <v>67</v>
      </c>
      <c r="O38" s="343" t="s">
        <v>67</v>
      </c>
      <c r="P38" s="343" t="s">
        <v>67</v>
      </c>
      <c r="Q38" s="343" t="s">
        <v>67</v>
      </c>
      <c r="R38" s="343" t="s">
        <v>67</v>
      </c>
      <c r="S38" s="343" t="s">
        <v>67</v>
      </c>
      <c r="T38" s="344" t="s">
        <v>67</v>
      </c>
      <c r="U38" s="284"/>
      <c r="V38" s="284"/>
      <c r="W38" s="284"/>
    </row>
    <row r="39" spans="1:23" ht="13.5" thickBot="1" x14ac:dyDescent="0.25">
      <c r="A39" s="312" t="s">
        <v>48</v>
      </c>
      <c r="B39" s="345">
        <v>2.2175760392264721</v>
      </c>
      <c r="C39" s="345">
        <v>2.0116248731700246</v>
      </c>
      <c r="D39" s="345">
        <v>2.2614476190476189</v>
      </c>
      <c r="E39" s="345">
        <v>2.1500257239453182</v>
      </c>
      <c r="F39" s="346" t="s">
        <v>72</v>
      </c>
      <c r="G39" s="346">
        <v>2.1861944105620892</v>
      </c>
      <c r="H39" s="345">
        <f>H15/H27</f>
        <v>2.2211856551848865</v>
      </c>
      <c r="I39" s="345">
        <v>2.2006877738762007</v>
      </c>
      <c r="J39" s="347">
        <v>2.205068119891008</v>
      </c>
      <c r="K39" s="348">
        <v>2.1752695619109699</v>
      </c>
      <c r="L39" s="349">
        <v>2.2165666348383577</v>
      </c>
      <c r="M39" s="349">
        <f t="shared" ref="M39:R39" si="28">M15/M27</f>
        <v>2.2016096900151405</v>
      </c>
      <c r="N39" s="349">
        <f t="shared" si="28"/>
        <v>2.2061318200958473</v>
      </c>
      <c r="O39" s="349">
        <f t="shared" si="28"/>
        <v>2.1938548357366683</v>
      </c>
      <c r="P39" s="349">
        <f t="shared" si="28"/>
        <v>2.1671346745421096</v>
      </c>
      <c r="Q39" s="349">
        <f t="shared" si="28"/>
        <v>2.1391660712379168</v>
      </c>
      <c r="R39" s="349">
        <f t="shared" si="28"/>
        <v>2.1550228572944392</v>
      </c>
      <c r="S39" s="349">
        <f t="shared" ref="S39" si="29">S15/S27</f>
        <v>2.1806481112159624</v>
      </c>
      <c r="T39" s="350">
        <f t="shared" ref="T39" si="30">T15/T27</f>
        <v>2.1767485050715321</v>
      </c>
      <c r="U39" s="284"/>
      <c r="V39" s="284"/>
      <c r="W39" s="284"/>
    </row>
    <row r="40" spans="1:23" ht="13.5" thickBot="1" x14ac:dyDescent="0.25">
      <c r="A40" s="319" t="s">
        <v>84</v>
      </c>
      <c r="B40" s="320"/>
      <c r="C40" s="320"/>
      <c r="D40" s="320"/>
      <c r="E40" s="320"/>
      <c r="F40" s="320"/>
      <c r="G40" s="320"/>
      <c r="H40" s="320"/>
      <c r="I40" s="320"/>
      <c r="J40" s="321"/>
      <c r="K40" s="320"/>
      <c r="L40" s="320"/>
      <c r="M40" s="320"/>
      <c r="N40" s="320"/>
      <c r="O40" s="320"/>
      <c r="P40" s="320"/>
      <c r="Q40" s="320"/>
      <c r="R40" s="320"/>
      <c r="S40" s="320"/>
      <c r="T40" s="326"/>
      <c r="U40" s="284"/>
      <c r="V40" s="284"/>
      <c r="W40" s="284"/>
    </row>
    <row r="41" spans="1:23" x14ac:dyDescent="0.2">
      <c r="A41" s="290" t="s">
        <v>71</v>
      </c>
      <c r="B41" s="351" t="s">
        <v>21</v>
      </c>
      <c r="C41" s="351" t="s">
        <v>21</v>
      </c>
      <c r="D41" s="351">
        <v>11673</v>
      </c>
      <c r="E41" s="351">
        <v>10667</v>
      </c>
      <c r="F41" s="292">
        <v>12368</v>
      </c>
      <c r="G41" s="352">
        <v>12726</v>
      </c>
      <c r="H41" s="353">
        <v>12679</v>
      </c>
      <c r="I41" s="353">
        <v>12903</v>
      </c>
      <c r="J41" s="354">
        <v>13528</v>
      </c>
      <c r="K41" s="294">
        <v>13988</v>
      </c>
      <c r="L41" s="295">
        <v>14488</v>
      </c>
      <c r="M41" s="295">
        <v>15869</v>
      </c>
      <c r="N41" s="295">
        <v>15385</v>
      </c>
      <c r="O41" s="295">
        <v>14756</v>
      </c>
      <c r="P41" s="295">
        <v>14890</v>
      </c>
      <c r="Q41" s="295">
        <v>13939</v>
      </c>
      <c r="R41" s="295">
        <v>12412</v>
      </c>
      <c r="S41" s="295">
        <v>11526</v>
      </c>
      <c r="T41" s="296">
        <v>11368</v>
      </c>
      <c r="U41" s="284"/>
      <c r="V41" s="284"/>
      <c r="W41" s="284"/>
    </row>
    <row r="42" spans="1:23" x14ac:dyDescent="0.2">
      <c r="A42" s="297" t="s">
        <v>73</v>
      </c>
      <c r="B42" s="355" t="s">
        <v>21</v>
      </c>
      <c r="C42" s="355" t="s">
        <v>21</v>
      </c>
      <c r="D42" s="355">
        <v>23660</v>
      </c>
      <c r="E42" s="355">
        <v>24854</v>
      </c>
      <c r="F42" s="299">
        <v>28681</v>
      </c>
      <c r="G42" s="356">
        <v>29427</v>
      </c>
      <c r="H42" s="104">
        <v>29328</v>
      </c>
      <c r="I42" s="104">
        <v>30666</v>
      </c>
      <c r="J42" s="357">
        <v>31289</v>
      </c>
      <c r="K42" s="301">
        <v>32350</v>
      </c>
      <c r="L42" s="302">
        <v>31919</v>
      </c>
      <c r="M42" s="302">
        <v>33424</v>
      </c>
      <c r="N42" s="302">
        <v>33529</v>
      </c>
      <c r="O42" s="302">
        <v>32392</v>
      </c>
      <c r="P42" s="302">
        <v>31555</v>
      </c>
      <c r="Q42" s="302">
        <v>27781</v>
      </c>
      <c r="R42" s="302">
        <v>25001</v>
      </c>
      <c r="S42" s="302">
        <v>22874</v>
      </c>
      <c r="T42" s="303">
        <v>22486</v>
      </c>
      <c r="U42" s="284"/>
      <c r="V42" s="284"/>
      <c r="W42" s="284"/>
    </row>
    <row r="43" spans="1:23" x14ac:dyDescent="0.2">
      <c r="A43" s="297" t="s">
        <v>74</v>
      </c>
      <c r="B43" s="355" t="s">
        <v>21</v>
      </c>
      <c r="C43" s="355" t="s">
        <v>21</v>
      </c>
      <c r="D43" s="355">
        <v>3809</v>
      </c>
      <c r="E43" s="355">
        <v>4718</v>
      </c>
      <c r="F43" s="299">
        <v>5029</v>
      </c>
      <c r="G43" s="356">
        <v>5456</v>
      </c>
      <c r="H43" s="104">
        <v>5786</v>
      </c>
      <c r="I43" s="104">
        <v>6106</v>
      </c>
      <c r="J43" s="357">
        <v>6069</v>
      </c>
      <c r="K43" s="301">
        <v>6371</v>
      </c>
      <c r="L43" s="302">
        <v>7054</v>
      </c>
      <c r="M43" s="302">
        <v>7313</v>
      </c>
      <c r="N43" s="302">
        <v>6993</v>
      </c>
      <c r="O43" s="302">
        <v>7798</v>
      </c>
      <c r="P43" s="302">
        <v>7204</v>
      </c>
      <c r="Q43" s="302">
        <v>6610</v>
      </c>
      <c r="R43" s="302">
        <v>6282</v>
      </c>
      <c r="S43" s="302">
        <v>5766</v>
      </c>
      <c r="T43" s="303">
        <v>6086</v>
      </c>
      <c r="U43" s="284"/>
      <c r="V43" s="284"/>
      <c r="W43" s="284"/>
    </row>
    <row r="44" spans="1:23" x14ac:dyDescent="0.2">
      <c r="A44" s="297" t="s">
        <v>75</v>
      </c>
      <c r="B44" s="355" t="s">
        <v>21</v>
      </c>
      <c r="C44" s="355" t="s">
        <v>21</v>
      </c>
      <c r="D44" s="355">
        <v>7639</v>
      </c>
      <c r="E44" s="355">
        <v>7636</v>
      </c>
      <c r="F44" s="299">
        <v>8875</v>
      </c>
      <c r="G44" s="356">
        <v>10794</v>
      </c>
      <c r="H44" s="104">
        <v>11128</v>
      </c>
      <c r="I44" s="104">
        <v>11433</v>
      </c>
      <c r="J44" s="357">
        <v>11058</v>
      </c>
      <c r="K44" s="301">
        <v>10516</v>
      </c>
      <c r="L44" s="302">
        <v>11359</v>
      </c>
      <c r="M44" s="302">
        <v>12478</v>
      </c>
      <c r="N44" s="302">
        <v>12855</v>
      </c>
      <c r="O44" s="302">
        <v>13391</v>
      </c>
      <c r="P44" s="302">
        <v>13773</v>
      </c>
      <c r="Q44" s="302">
        <v>12957</v>
      </c>
      <c r="R44" s="302">
        <v>12798</v>
      </c>
      <c r="S44" s="302">
        <v>12315</v>
      </c>
      <c r="T44" s="303">
        <v>11704</v>
      </c>
      <c r="U44" s="284"/>
      <c r="V44" s="284"/>
      <c r="W44" s="284"/>
    </row>
    <row r="45" spans="1:23" x14ac:dyDescent="0.2">
      <c r="A45" s="297" t="s">
        <v>76</v>
      </c>
      <c r="B45" s="355" t="s">
        <v>21</v>
      </c>
      <c r="C45" s="355" t="s">
        <v>21</v>
      </c>
      <c r="D45" s="355">
        <v>21749</v>
      </c>
      <c r="E45" s="355">
        <v>23028</v>
      </c>
      <c r="F45" s="299">
        <v>25404</v>
      </c>
      <c r="G45" s="356">
        <v>28849</v>
      </c>
      <c r="H45" s="104">
        <v>30533</v>
      </c>
      <c r="I45" s="104">
        <v>31575</v>
      </c>
      <c r="J45" s="357">
        <v>34788</v>
      </c>
      <c r="K45" s="301">
        <v>35410</v>
      </c>
      <c r="L45" s="302">
        <v>35873</v>
      </c>
      <c r="M45" s="302">
        <v>35609</v>
      </c>
      <c r="N45" s="302">
        <v>34391</v>
      </c>
      <c r="O45" s="302">
        <v>31500</v>
      </c>
      <c r="P45" s="302">
        <v>29949</v>
      </c>
      <c r="Q45" s="302">
        <v>25424</v>
      </c>
      <c r="R45" s="302">
        <v>24132</v>
      </c>
      <c r="S45" s="302">
        <v>22536</v>
      </c>
      <c r="T45" s="303">
        <v>21240</v>
      </c>
      <c r="U45" s="284"/>
      <c r="V45" s="284"/>
      <c r="W45" s="284"/>
    </row>
    <row r="46" spans="1:23" x14ac:dyDescent="0.2">
      <c r="A46" s="297" t="s">
        <v>77</v>
      </c>
      <c r="B46" s="355" t="s">
        <v>21</v>
      </c>
      <c r="C46" s="355" t="s">
        <v>21</v>
      </c>
      <c r="D46" s="355">
        <v>22778</v>
      </c>
      <c r="E46" s="355">
        <v>21913</v>
      </c>
      <c r="F46" s="299">
        <v>23714</v>
      </c>
      <c r="G46" s="356">
        <v>27438</v>
      </c>
      <c r="H46" s="104">
        <v>29345</v>
      </c>
      <c r="I46" s="104">
        <v>32502</v>
      </c>
      <c r="J46" s="357">
        <v>35214</v>
      </c>
      <c r="K46" s="301">
        <v>37670</v>
      </c>
      <c r="L46" s="302">
        <v>38924</v>
      </c>
      <c r="M46" s="302">
        <v>39250</v>
      </c>
      <c r="N46" s="302">
        <v>38426</v>
      </c>
      <c r="O46" s="302">
        <v>34555</v>
      </c>
      <c r="P46" s="302">
        <v>30185</v>
      </c>
      <c r="Q46" s="302">
        <v>25298</v>
      </c>
      <c r="R46" s="302">
        <v>23620</v>
      </c>
      <c r="S46" s="302">
        <v>20232</v>
      </c>
      <c r="T46" s="303">
        <v>19780</v>
      </c>
      <c r="U46" s="284"/>
      <c r="V46" s="284"/>
      <c r="W46" s="284"/>
    </row>
    <row r="47" spans="1:23" x14ac:dyDescent="0.2">
      <c r="A47" s="297" t="s">
        <v>78</v>
      </c>
      <c r="B47" s="355" t="s">
        <v>21</v>
      </c>
      <c r="C47" s="355" t="s">
        <v>21</v>
      </c>
      <c r="D47" s="355">
        <v>8705</v>
      </c>
      <c r="E47" s="355">
        <v>8652</v>
      </c>
      <c r="F47" s="299">
        <v>10038</v>
      </c>
      <c r="G47" s="356">
        <v>12641</v>
      </c>
      <c r="H47" s="104">
        <v>12334</v>
      </c>
      <c r="I47" s="104">
        <v>11117</v>
      </c>
      <c r="J47" s="357">
        <v>11928</v>
      </c>
      <c r="K47" s="301">
        <v>10959</v>
      </c>
      <c r="L47" s="302">
        <v>11104</v>
      </c>
      <c r="M47" s="302">
        <v>10335</v>
      </c>
      <c r="N47" s="302">
        <v>9694</v>
      </c>
      <c r="O47" s="302">
        <v>8497</v>
      </c>
      <c r="P47" s="302">
        <v>8202</v>
      </c>
      <c r="Q47" s="302">
        <v>7655</v>
      </c>
      <c r="R47" s="302">
        <v>7776</v>
      </c>
      <c r="S47" s="302">
        <v>7230</v>
      </c>
      <c r="T47" s="303">
        <v>6378</v>
      </c>
      <c r="U47" s="284"/>
      <c r="V47" s="284"/>
      <c r="W47" s="284"/>
    </row>
    <row r="48" spans="1:23" x14ac:dyDescent="0.2">
      <c r="A48" s="297" t="s">
        <v>79</v>
      </c>
      <c r="B48" s="355" t="s">
        <v>21</v>
      </c>
      <c r="C48" s="355" t="s">
        <v>21</v>
      </c>
      <c r="D48" s="355">
        <v>22956</v>
      </c>
      <c r="E48" s="355">
        <v>23739</v>
      </c>
      <c r="F48" s="299">
        <v>24212</v>
      </c>
      <c r="G48" s="356">
        <v>29102</v>
      </c>
      <c r="H48" s="104">
        <v>26798</v>
      </c>
      <c r="I48" s="104">
        <v>27268</v>
      </c>
      <c r="J48" s="357">
        <v>30298</v>
      </c>
      <c r="K48" s="301">
        <v>26640</v>
      </c>
      <c r="L48" s="302">
        <v>26448</v>
      </c>
      <c r="M48" s="302">
        <v>28359</v>
      </c>
      <c r="N48" s="302">
        <v>30610</v>
      </c>
      <c r="O48" s="302">
        <v>27800</v>
      </c>
      <c r="P48" s="302">
        <v>25058</v>
      </c>
      <c r="Q48" s="302">
        <v>23169</v>
      </c>
      <c r="R48" s="302">
        <v>19703</v>
      </c>
      <c r="S48" s="302">
        <v>17285</v>
      </c>
      <c r="T48" s="303">
        <v>16173</v>
      </c>
      <c r="U48" s="284"/>
      <c r="V48" s="284"/>
      <c r="W48" s="284"/>
    </row>
    <row r="49" spans="1:23" x14ac:dyDescent="0.2">
      <c r="A49" s="297" t="s">
        <v>80</v>
      </c>
      <c r="B49" s="355" t="s">
        <v>21</v>
      </c>
      <c r="C49" s="355" t="s">
        <v>21</v>
      </c>
      <c r="D49" s="355">
        <v>4633</v>
      </c>
      <c r="E49" s="355">
        <v>4400</v>
      </c>
      <c r="F49" s="299">
        <v>4965</v>
      </c>
      <c r="G49" s="356">
        <v>5454</v>
      </c>
      <c r="H49" s="104">
        <v>5634</v>
      </c>
      <c r="I49" s="104">
        <v>5863</v>
      </c>
      <c r="J49" s="357">
        <v>6194</v>
      </c>
      <c r="K49" s="301">
        <v>5767</v>
      </c>
      <c r="L49" s="302">
        <v>6348</v>
      </c>
      <c r="M49" s="302">
        <v>6317</v>
      </c>
      <c r="N49" s="302">
        <v>6278</v>
      </c>
      <c r="O49" s="302">
        <v>5879</v>
      </c>
      <c r="P49" s="302">
        <v>5249</v>
      </c>
      <c r="Q49" s="302">
        <v>5020</v>
      </c>
      <c r="R49" s="302">
        <v>4836</v>
      </c>
      <c r="S49" s="302">
        <v>4361</v>
      </c>
      <c r="T49" s="303">
        <v>4429</v>
      </c>
      <c r="U49" s="284"/>
      <c r="V49" s="284"/>
      <c r="W49" s="284"/>
    </row>
    <row r="50" spans="1:23" x14ac:dyDescent="0.2">
      <c r="A50" s="306" t="s">
        <v>81</v>
      </c>
      <c r="B50" s="358" t="s">
        <v>21</v>
      </c>
      <c r="C50" s="358" t="s">
        <v>21</v>
      </c>
      <c r="D50" s="308">
        <v>0</v>
      </c>
      <c r="E50" s="308">
        <v>0</v>
      </c>
      <c r="F50" s="308">
        <v>0</v>
      </c>
      <c r="G50" s="308">
        <v>0</v>
      </c>
      <c r="H50" s="307">
        <v>0</v>
      </c>
      <c r="I50" s="307">
        <v>0</v>
      </c>
      <c r="J50" s="309">
        <v>0</v>
      </c>
      <c r="K50" s="310">
        <v>0</v>
      </c>
      <c r="L50" s="308">
        <v>0</v>
      </c>
      <c r="M50" s="308">
        <v>0</v>
      </c>
      <c r="N50" s="308">
        <v>0</v>
      </c>
      <c r="O50" s="308">
        <v>0</v>
      </c>
      <c r="P50" s="308">
        <v>0</v>
      </c>
      <c r="Q50" s="308">
        <v>0</v>
      </c>
      <c r="R50" s="308">
        <v>0</v>
      </c>
      <c r="S50" s="308">
        <v>0</v>
      </c>
      <c r="T50" s="311"/>
      <c r="U50" s="284"/>
      <c r="V50" s="284"/>
      <c r="W50" s="284"/>
    </row>
    <row r="51" spans="1:23" ht="13.5" thickBot="1" x14ac:dyDescent="0.25">
      <c r="A51" s="312" t="s">
        <v>48</v>
      </c>
      <c r="B51" s="359" t="s">
        <v>21</v>
      </c>
      <c r="C51" s="359" t="s">
        <v>21</v>
      </c>
      <c r="D51" s="359">
        <v>93669</v>
      </c>
      <c r="E51" s="359">
        <v>97965</v>
      </c>
      <c r="F51" s="359">
        <v>107156</v>
      </c>
      <c r="G51" s="359">
        <v>119283</v>
      </c>
      <c r="H51" s="359">
        <v>121312</v>
      </c>
      <c r="I51" s="359">
        <v>127124</v>
      </c>
      <c r="J51" s="359">
        <v>135226</v>
      </c>
      <c r="K51" s="359">
        <v>136113</v>
      </c>
      <c r="L51" s="359">
        <v>136766</v>
      </c>
      <c r="M51" s="359">
        <v>140072</v>
      </c>
      <c r="N51" s="359">
        <v>139280</v>
      </c>
      <c r="O51" s="359">
        <f>+'vš_druh studia '!H93</f>
        <v>130728</v>
      </c>
      <c r="P51" s="359">
        <f>+'vš_druh studia '!H101</f>
        <v>123766</v>
      </c>
      <c r="Q51" s="359">
        <f>+'vš_druh studia '!H109</f>
        <v>111374</v>
      </c>
      <c r="R51" s="359">
        <f>+'vš_druh studia '!H117</f>
        <v>103442</v>
      </c>
      <c r="S51" s="359">
        <f>+'vš_druh studia '!H125</f>
        <v>94068</v>
      </c>
      <c r="T51" s="318">
        <f>+'vš_druh studia '!H133</f>
        <v>90528</v>
      </c>
      <c r="U51" s="284"/>
      <c r="V51" s="284"/>
      <c r="W51" s="284"/>
    </row>
    <row r="52" spans="1:23" ht="13.5" thickBot="1" x14ac:dyDescent="0.25">
      <c r="A52" s="319" t="s">
        <v>44</v>
      </c>
      <c r="B52" s="320"/>
      <c r="C52" s="320"/>
      <c r="D52" s="320"/>
      <c r="E52" s="320"/>
      <c r="F52" s="320"/>
      <c r="G52" s="320"/>
      <c r="H52" s="320"/>
      <c r="I52" s="320"/>
      <c r="J52" s="321"/>
      <c r="K52" s="320"/>
      <c r="L52" s="320"/>
      <c r="M52" s="320"/>
      <c r="N52" s="320"/>
      <c r="O52" s="320"/>
      <c r="P52" s="320"/>
      <c r="Q52" s="320"/>
      <c r="R52" s="320"/>
      <c r="S52" s="320"/>
      <c r="T52" s="326"/>
      <c r="U52" s="284"/>
      <c r="V52" s="284"/>
      <c r="W52" s="284"/>
    </row>
    <row r="53" spans="1:23" x14ac:dyDescent="0.2">
      <c r="A53" s="290" t="s">
        <v>71</v>
      </c>
      <c r="B53" s="291">
        <v>4421</v>
      </c>
      <c r="C53" s="291">
        <v>4662</v>
      </c>
      <c r="D53" s="291">
        <v>6267</v>
      </c>
      <c r="E53" s="291">
        <v>6869</v>
      </c>
      <c r="F53" s="292">
        <v>7876</v>
      </c>
      <c r="G53" s="292">
        <v>8137</v>
      </c>
      <c r="H53" s="291">
        <v>8781</v>
      </c>
      <c r="I53" s="291">
        <v>9189</v>
      </c>
      <c r="J53" s="293">
        <v>10262</v>
      </c>
      <c r="K53" s="294">
        <v>11385</v>
      </c>
      <c r="L53" s="295">
        <v>11467</v>
      </c>
      <c r="M53" s="295">
        <v>12486</v>
      </c>
      <c r="N53" s="295">
        <v>11206</v>
      </c>
      <c r="O53" s="295">
        <v>10965</v>
      </c>
      <c r="P53" s="295">
        <v>10475</v>
      </c>
      <c r="Q53" s="295">
        <v>10109</v>
      </c>
      <c r="R53" s="295">
        <v>9518</v>
      </c>
      <c r="S53" s="295">
        <v>8555</v>
      </c>
      <c r="T53" s="296">
        <v>8558</v>
      </c>
      <c r="U53" s="284"/>
      <c r="V53" s="284"/>
      <c r="W53" s="284"/>
    </row>
    <row r="54" spans="1:23" x14ac:dyDescent="0.2">
      <c r="A54" s="297" t="s">
        <v>73</v>
      </c>
      <c r="B54" s="298">
        <v>18673</v>
      </c>
      <c r="C54" s="298">
        <v>15441</v>
      </c>
      <c r="D54" s="298">
        <v>20423</v>
      </c>
      <c r="E54" s="298">
        <v>21378</v>
      </c>
      <c r="F54" s="299">
        <v>24861</v>
      </c>
      <c r="G54" s="299">
        <v>25943</v>
      </c>
      <c r="H54" s="298">
        <v>25936</v>
      </c>
      <c r="I54" s="298">
        <v>27595</v>
      </c>
      <c r="J54" s="300">
        <v>28183</v>
      </c>
      <c r="K54" s="301">
        <v>29323</v>
      </c>
      <c r="L54" s="302">
        <v>28973</v>
      </c>
      <c r="M54" s="302">
        <v>29749</v>
      </c>
      <c r="N54" s="302">
        <v>29212</v>
      </c>
      <c r="O54" s="302">
        <v>28098</v>
      </c>
      <c r="P54" s="302">
        <v>27427</v>
      </c>
      <c r="Q54" s="302">
        <v>24426</v>
      </c>
      <c r="R54" s="302">
        <v>21789</v>
      </c>
      <c r="S54" s="302">
        <v>20073</v>
      </c>
      <c r="T54" s="303">
        <v>19541</v>
      </c>
      <c r="U54" s="284"/>
      <c r="V54" s="284"/>
      <c r="W54" s="284"/>
    </row>
    <row r="55" spans="1:23" x14ac:dyDescent="0.2">
      <c r="A55" s="297" t="s">
        <v>74</v>
      </c>
      <c r="B55" s="298">
        <v>2170</v>
      </c>
      <c r="C55" s="298">
        <v>2273</v>
      </c>
      <c r="D55" s="298">
        <v>2604</v>
      </c>
      <c r="E55" s="298">
        <v>3268</v>
      </c>
      <c r="F55" s="299">
        <v>3583</v>
      </c>
      <c r="G55" s="299">
        <v>3979</v>
      </c>
      <c r="H55" s="298">
        <v>4119</v>
      </c>
      <c r="I55" s="298">
        <v>4753</v>
      </c>
      <c r="J55" s="300">
        <v>4717</v>
      </c>
      <c r="K55" s="301">
        <v>5340</v>
      </c>
      <c r="L55" s="302">
        <v>5588</v>
      </c>
      <c r="M55" s="302">
        <v>5476</v>
      </c>
      <c r="N55" s="302">
        <v>5442</v>
      </c>
      <c r="O55" s="302">
        <v>6160</v>
      </c>
      <c r="P55" s="302">
        <v>5548</v>
      </c>
      <c r="Q55" s="302">
        <v>5128</v>
      </c>
      <c r="R55" s="302">
        <v>4910</v>
      </c>
      <c r="S55" s="302">
        <v>4942</v>
      </c>
      <c r="T55" s="303">
        <v>5235</v>
      </c>
      <c r="U55" s="284"/>
      <c r="V55" s="284"/>
      <c r="W55" s="284"/>
    </row>
    <row r="56" spans="1:23" x14ac:dyDescent="0.2">
      <c r="A56" s="297" t="s">
        <v>75</v>
      </c>
      <c r="B56" s="298">
        <v>2530</v>
      </c>
      <c r="C56" s="298">
        <v>2592</v>
      </c>
      <c r="D56" s="298">
        <v>2907</v>
      </c>
      <c r="E56" s="298">
        <v>3345</v>
      </c>
      <c r="F56" s="299">
        <v>3913</v>
      </c>
      <c r="G56" s="299">
        <v>4304</v>
      </c>
      <c r="H56" s="298">
        <v>4660</v>
      </c>
      <c r="I56" s="298">
        <v>5194</v>
      </c>
      <c r="J56" s="300">
        <v>5041</v>
      </c>
      <c r="K56" s="301">
        <v>5285</v>
      </c>
      <c r="L56" s="302">
        <v>5888</v>
      </c>
      <c r="M56" s="302">
        <v>6300</v>
      </c>
      <c r="N56" s="302">
        <v>6588</v>
      </c>
      <c r="O56" s="302">
        <v>6320</v>
      </c>
      <c r="P56" s="302">
        <v>6480</v>
      </c>
      <c r="Q56" s="302">
        <v>6127</v>
      </c>
      <c r="R56" s="302">
        <v>6291</v>
      </c>
      <c r="S56" s="302">
        <v>6341</v>
      </c>
      <c r="T56" s="303">
        <v>6491</v>
      </c>
      <c r="U56" s="284"/>
      <c r="V56" s="284"/>
      <c r="W56" s="284"/>
    </row>
    <row r="57" spans="1:23" x14ac:dyDescent="0.2">
      <c r="A57" s="297" t="s">
        <v>76</v>
      </c>
      <c r="B57" s="298">
        <v>5314</v>
      </c>
      <c r="C57" s="298">
        <v>5668</v>
      </c>
      <c r="D57" s="298">
        <v>6943</v>
      </c>
      <c r="E57" s="298">
        <v>8413</v>
      </c>
      <c r="F57" s="299">
        <v>10472</v>
      </c>
      <c r="G57" s="299">
        <v>12353</v>
      </c>
      <c r="H57" s="298">
        <v>13882</v>
      </c>
      <c r="I57" s="298">
        <v>15768</v>
      </c>
      <c r="J57" s="300">
        <v>17804</v>
      </c>
      <c r="K57" s="301">
        <v>20374</v>
      </c>
      <c r="L57" s="302">
        <v>20259</v>
      </c>
      <c r="M57" s="302">
        <v>19578</v>
      </c>
      <c r="N57" s="302">
        <v>18378</v>
      </c>
      <c r="O57" s="302">
        <v>17411</v>
      </c>
      <c r="P57" s="302">
        <v>16119</v>
      </c>
      <c r="Q57" s="302">
        <v>14424</v>
      </c>
      <c r="R57" s="302">
        <v>14207</v>
      </c>
      <c r="S57" s="302">
        <v>13662</v>
      </c>
      <c r="T57" s="303">
        <v>13098</v>
      </c>
      <c r="U57" s="284"/>
      <c r="V57" s="284"/>
      <c r="W57" s="284"/>
    </row>
    <row r="58" spans="1:23" x14ac:dyDescent="0.2">
      <c r="A58" s="297" t="s">
        <v>77</v>
      </c>
      <c r="B58" s="298">
        <v>8484</v>
      </c>
      <c r="C58" s="298">
        <v>9824</v>
      </c>
      <c r="D58" s="298">
        <v>11669</v>
      </c>
      <c r="E58" s="298">
        <v>12927</v>
      </c>
      <c r="F58" s="299">
        <v>14330</v>
      </c>
      <c r="G58" s="299">
        <v>15839</v>
      </c>
      <c r="H58" s="298">
        <v>17928</v>
      </c>
      <c r="I58" s="298">
        <v>21712</v>
      </c>
      <c r="J58" s="300">
        <v>25096</v>
      </c>
      <c r="K58" s="301">
        <v>27553</v>
      </c>
      <c r="L58" s="302">
        <v>28715</v>
      </c>
      <c r="M58" s="302">
        <v>27477</v>
      </c>
      <c r="N58" s="302">
        <v>26766</v>
      </c>
      <c r="O58" s="302">
        <v>24211</v>
      </c>
      <c r="P58" s="302">
        <v>22464</v>
      </c>
      <c r="Q58" s="302">
        <v>19136</v>
      </c>
      <c r="R58" s="302">
        <v>18655</v>
      </c>
      <c r="S58" s="302">
        <v>16348</v>
      </c>
      <c r="T58" s="303">
        <v>16332</v>
      </c>
      <c r="U58" s="284"/>
      <c r="V58" s="284"/>
      <c r="W58" s="284"/>
    </row>
    <row r="59" spans="1:23" x14ac:dyDescent="0.2">
      <c r="A59" s="297" t="s">
        <v>78</v>
      </c>
      <c r="B59" s="298">
        <v>1814</v>
      </c>
      <c r="C59" s="298">
        <v>1880</v>
      </c>
      <c r="D59" s="298">
        <v>2068</v>
      </c>
      <c r="E59" s="298">
        <v>2412</v>
      </c>
      <c r="F59" s="299">
        <v>2737</v>
      </c>
      <c r="G59" s="299">
        <v>2610</v>
      </c>
      <c r="H59" s="298">
        <v>3278</v>
      </c>
      <c r="I59" s="298">
        <v>3090</v>
      </c>
      <c r="J59" s="300">
        <v>3754</v>
      </c>
      <c r="K59" s="301">
        <v>3958</v>
      </c>
      <c r="L59" s="302">
        <v>3990</v>
      </c>
      <c r="M59" s="302">
        <v>3730</v>
      </c>
      <c r="N59" s="302">
        <v>3316</v>
      </c>
      <c r="O59" s="302">
        <v>3075</v>
      </c>
      <c r="P59" s="302">
        <v>3321</v>
      </c>
      <c r="Q59" s="302">
        <v>3408</v>
      </c>
      <c r="R59" s="302">
        <v>3832</v>
      </c>
      <c r="S59" s="302">
        <v>3722</v>
      </c>
      <c r="T59" s="303">
        <v>3707</v>
      </c>
      <c r="U59" s="284"/>
      <c r="V59" s="284"/>
      <c r="W59" s="284"/>
    </row>
    <row r="60" spans="1:23" x14ac:dyDescent="0.2">
      <c r="A60" s="297" t="s">
        <v>79</v>
      </c>
      <c r="B60" s="298">
        <v>8923</v>
      </c>
      <c r="C60" s="298">
        <v>8012</v>
      </c>
      <c r="D60" s="298">
        <v>8884</v>
      </c>
      <c r="E60" s="298">
        <v>10535</v>
      </c>
      <c r="F60" s="299">
        <v>11385</v>
      </c>
      <c r="G60" s="299">
        <v>12854</v>
      </c>
      <c r="H60" s="298">
        <v>13528</v>
      </c>
      <c r="I60" s="298">
        <v>13458</v>
      </c>
      <c r="J60" s="300">
        <v>14988</v>
      </c>
      <c r="K60" s="301">
        <v>14315</v>
      </c>
      <c r="L60" s="302">
        <v>14336</v>
      </c>
      <c r="M60" s="302">
        <v>14984</v>
      </c>
      <c r="N60" s="302">
        <v>14128</v>
      </c>
      <c r="O60" s="302">
        <v>12821</v>
      </c>
      <c r="P60" s="302">
        <v>11852</v>
      </c>
      <c r="Q60" s="302">
        <v>10999</v>
      </c>
      <c r="R60" s="302">
        <v>9515</v>
      </c>
      <c r="S60" s="302">
        <v>9106</v>
      </c>
      <c r="T60" s="303">
        <v>9652</v>
      </c>
      <c r="U60" s="284"/>
      <c r="V60" s="284"/>
      <c r="W60" s="284"/>
    </row>
    <row r="61" spans="1:23" x14ac:dyDescent="0.2">
      <c r="A61" s="297" t="s">
        <v>80</v>
      </c>
      <c r="B61" s="298">
        <v>1888</v>
      </c>
      <c r="C61" s="298">
        <v>989</v>
      </c>
      <c r="D61" s="298">
        <v>1031</v>
      </c>
      <c r="E61" s="298">
        <v>1012</v>
      </c>
      <c r="F61" s="299">
        <v>1320</v>
      </c>
      <c r="G61" s="299">
        <v>1678</v>
      </c>
      <c r="H61" s="298">
        <v>1910</v>
      </c>
      <c r="I61" s="298">
        <v>2178</v>
      </c>
      <c r="J61" s="300">
        <v>2421</v>
      </c>
      <c r="K61" s="301">
        <v>2487</v>
      </c>
      <c r="L61" s="302">
        <v>2634</v>
      </c>
      <c r="M61" s="302">
        <v>2598</v>
      </c>
      <c r="N61" s="302">
        <v>2579</v>
      </c>
      <c r="O61" s="302">
        <v>2462</v>
      </c>
      <c r="P61" s="302">
        <v>2244</v>
      </c>
      <c r="Q61" s="302">
        <v>2237</v>
      </c>
      <c r="R61" s="302">
        <v>2135</v>
      </c>
      <c r="S61" s="302">
        <v>1999</v>
      </c>
      <c r="T61" s="303">
        <v>2228</v>
      </c>
      <c r="U61" s="284"/>
      <c r="V61" s="284"/>
      <c r="W61" s="284"/>
    </row>
    <row r="62" spans="1:23" x14ac:dyDescent="0.2">
      <c r="A62" s="306" t="s">
        <v>81</v>
      </c>
      <c r="B62" s="307">
        <v>0</v>
      </c>
      <c r="C62" s="307">
        <v>0</v>
      </c>
      <c r="D62" s="307">
        <v>0</v>
      </c>
      <c r="E62" s="307">
        <v>0</v>
      </c>
      <c r="F62" s="308">
        <v>0</v>
      </c>
      <c r="G62" s="308">
        <v>0</v>
      </c>
      <c r="H62" s="307">
        <v>0</v>
      </c>
      <c r="I62" s="307">
        <v>0</v>
      </c>
      <c r="J62" s="309">
        <v>0</v>
      </c>
      <c r="K62" s="310">
        <v>0</v>
      </c>
      <c r="L62" s="308">
        <v>0</v>
      </c>
      <c r="M62" s="308">
        <v>0</v>
      </c>
      <c r="N62" s="308">
        <v>0</v>
      </c>
      <c r="O62" s="308">
        <v>0</v>
      </c>
      <c r="P62" s="308">
        <v>0</v>
      </c>
      <c r="Q62" s="308">
        <v>0</v>
      </c>
      <c r="R62" s="308">
        <v>0</v>
      </c>
      <c r="S62" s="308">
        <v>0</v>
      </c>
      <c r="T62" s="311"/>
      <c r="U62" s="284"/>
      <c r="V62" s="284"/>
      <c r="W62" s="284"/>
    </row>
    <row r="63" spans="1:23" ht="13.5" thickBot="1" x14ac:dyDescent="0.25">
      <c r="A63" s="312" t="s">
        <v>48</v>
      </c>
      <c r="B63" s="313">
        <v>47405</v>
      </c>
      <c r="C63" s="313">
        <v>45214</v>
      </c>
      <c r="D63" s="313">
        <v>54492</v>
      </c>
      <c r="E63" s="313">
        <v>60929</v>
      </c>
      <c r="F63" s="314">
        <v>69576</v>
      </c>
      <c r="G63" s="314">
        <v>75550</v>
      </c>
      <c r="H63" s="313">
        <v>81055</v>
      </c>
      <c r="I63" s="313">
        <v>89074</v>
      </c>
      <c r="J63" s="315">
        <v>97186</v>
      </c>
      <c r="K63" s="313">
        <v>104002</v>
      </c>
      <c r="L63" s="360">
        <v>105569</v>
      </c>
      <c r="M63" s="360">
        <v>106437</v>
      </c>
      <c r="N63" s="360">
        <v>103761</v>
      </c>
      <c r="O63" s="360">
        <f>+'vš_druh studia '!K93</f>
        <v>98261</v>
      </c>
      <c r="P63" s="360">
        <f>+'vš_druh studia '!K101</f>
        <v>93714</v>
      </c>
      <c r="Q63" s="360">
        <f>+'vš_druh studia '!K109</f>
        <v>84764</v>
      </c>
      <c r="R63" s="360">
        <f>+'vš_druh studia '!K117</f>
        <v>80302</v>
      </c>
      <c r="S63" s="360">
        <f>+'vš_druh studia '!K125</f>
        <v>74767</v>
      </c>
      <c r="T63" s="318">
        <f>+'vš_druh studia '!K133</f>
        <v>74623</v>
      </c>
      <c r="U63" s="284"/>
      <c r="V63" s="284"/>
      <c r="W63" s="284"/>
    </row>
    <row r="64" spans="1:23" ht="13.5" thickBot="1" x14ac:dyDescent="0.25">
      <c r="A64" s="319" t="s">
        <v>85</v>
      </c>
      <c r="B64" s="320"/>
      <c r="C64" s="320"/>
      <c r="D64" s="320"/>
      <c r="E64" s="320"/>
      <c r="F64" s="320"/>
      <c r="G64" s="320"/>
      <c r="H64" s="320"/>
      <c r="I64" s="320"/>
      <c r="J64" s="321"/>
      <c r="K64" s="320"/>
      <c r="L64" s="320"/>
      <c r="M64" s="320"/>
      <c r="N64" s="320"/>
      <c r="O64" s="320"/>
      <c r="P64" s="320"/>
      <c r="Q64" s="320"/>
      <c r="R64" s="320"/>
      <c r="S64" s="320"/>
      <c r="T64" s="326"/>
      <c r="U64" s="284"/>
      <c r="V64" s="284"/>
      <c r="W64" s="284"/>
    </row>
    <row r="65" spans="1:23" x14ac:dyDescent="0.2">
      <c r="A65" s="361" t="s">
        <v>71</v>
      </c>
      <c r="B65" s="362" t="s">
        <v>21</v>
      </c>
      <c r="C65" s="362" t="s">
        <v>21</v>
      </c>
      <c r="D65" s="362">
        <v>0.46165700447640712</v>
      </c>
      <c r="E65" s="362">
        <v>0.539954427594877</v>
      </c>
      <c r="F65" s="362">
        <f t="shared" ref="F65:F73" si="31">F53/F41</f>
        <v>0.63680465717981893</v>
      </c>
      <c r="G65" s="363">
        <f t="shared" ref="G65:J73" si="32">G53/G41</f>
        <v>0.63939965425113943</v>
      </c>
      <c r="H65" s="362">
        <f t="shared" si="32"/>
        <v>0.69256250492941085</v>
      </c>
      <c r="I65" s="362">
        <f>I53/I41</f>
        <v>0.71215996279934901</v>
      </c>
      <c r="J65" s="364">
        <f t="shared" si="32"/>
        <v>0.75857480780603193</v>
      </c>
      <c r="K65" s="365">
        <v>0.81391192450672001</v>
      </c>
      <c r="L65" s="366">
        <v>0.791482606294865</v>
      </c>
      <c r="M65" s="366">
        <f t="shared" ref="M65:O73" si="33">M53/M41</f>
        <v>0.78681706471737345</v>
      </c>
      <c r="N65" s="366">
        <f t="shared" si="33"/>
        <v>0.72837179070523239</v>
      </c>
      <c r="O65" s="366">
        <f t="shared" si="33"/>
        <v>0.74308755760368661</v>
      </c>
      <c r="P65" s="366">
        <f t="shared" ref="P65:Q65" si="34">P53/P41</f>
        <v>0.70349227669576897</v>
      </c>
      <c r="Q65" s="366">
        <f t="shared" si="34"/>
        <v>0.72523136523423493</v>
      </c>
      <c r="R65" s="366">
        <f t="shared" ref="R65:T65" si="35">R53/R41</f>
        <v>0.76683854334514989</v>
      </c>
      <c r="S65" s="366">
        <f t="shared" ref="S65" si="36">S53/S41</f>
        <v>0.74223494707617566</v>
      </c>
      <c r="T65" s="367">
        <f t="shared" si="35"/>
        <v>0.75281491907107667</v>
      </c>
      <c r="U65" s="284"/>
      <c r="V65" s="284"/>
      <c r="W65" s="284"/>
    </row>
    <row r="66" spans="1:23" x14ac:dyDescent="0.2">
      <c r="A66" s="368" t="s">
        <v>73</v>
      </c>
      <c r="B66" s="369" t="s">
        <v>21</v>
      </c>
      <c r="C66" s="369" t="s">
        <v>21</v>
      </c>
      <c r="D66" s="369">
        <v>0.75722800133269164</v>
      </c>
      <c r="E66" s="369">
        <v>0.76097543635135612</v>
      </c>
      <c r="F66" s="369">
        <f t="shared" si="31"/>
        <v>0.86681078065618355</v>
      </c>
      <c r="G66" s="370">
        <f t="shared" si="32"/>
        <v>0.88160532843986816</v>
      </c>
      <c r="H66" s="369">
        <f t="shared" si="32"/>
        <v>0.88434260774686302</v>
      </c>
      <c r="I66" s="369">
        <f t="shared" si="32"/>
        <v>0.89985651861996996</v>
      </c>
      <c r="J66" s="371">
        <f t="shared" si="32"/>
        <v>0.90073188660551629</v>
      </c>
      <c r="K66" s="372">
        <v>0.90789188519768416</v>
      </c>
      <c r="L66" s="373">
        <v>0.90770387543469411</v>
      </c>
      <c r="M66" s="373">
        <f t="shared" si="33"/>
        <v>0.89004906653901383</v>
      </c>
      <c r="N66" s="373">
        <f t="shared" si="33"/>
        <v>0.87124578722896595</v>
      </c>
      <c r="O66" s="373">
        <f t="shared" si="33"/>
        <v>0.8674364040503828</v>
      </c>
      <c r="P66" s="373">
        <f t="shared" ref="P66:Q66" si="37">P54/P42</f>
        <v>0.86918079543653937</v>
      </c>
      <c r="Q66" s="373">
        <f t="shared" si="37"/>
        <v>0.87923400885497283</v>
      </c>
      <c r="R66" s="373">
        <f t="shared" ref="R66:T66" si="38">R54/R42</f>
        <v>0.87152513899444017</v>
      </c>
      <c r="S66" s="373">
        <f t="shared" ref="S66" si="39">S54/S42</f>
        <v>0.87754655941243331</v>
      </c>
      <c r="T66" s="374">
        <f t="shared" si="38"/>
        <v>0.86902961842924487</v>
      </c>
      <c r="U66" s="284"/>
      <c r="V66" s="284"/>
      <c r="W66" s="284"/>
    </row>
    <row r="67" spans="1:23" x14ac:dyDescent="0.2">
      <c r="A67" s="368" t="s">
        <v>74</v>
      </c>
      <c r="B67" s="369" t="s">
        <v>21</v>
      </c>
      <c r="C67" s="369" t="s">
        <v>21</v>
      </c>
      <c r="D67" s="369">
        <v>0.33125070998523232</v>
      </c>
      <c r="E67" s="369">
        <v>0.59425558989274674</v>
      </c>
      <c r="F67" s="369">
        <f t="shared" si="31"/>
        <v>0.71246768741300459</v>
      </c>
      <c r="G67" s="370">
        <f t="shared" si="32"/>
        <v>0.7292888563049853</v>
      </c>
      <c r="H67" s="369">
        <f t="shared" si="32"/>
        <v>0.71189077082613206</v>
      </c>
      <c r="I67" s="369">
        <f t="shared" si="32"/>
        <v>0.77841467409105802</v>
      </c>
      <c r="J67" s="371">
        <f t="shared" si="32"/>
        <v>0.77722853847421325</v>
      </c>
      <c r="K67" s="372">
        <v>0.8381729712760948</v>
      </c>
      <c r="L67" s="373">
        <v>0.79217465267933085</v>
      </c>
      <c r="M67" s="373">
        <f t="shared" si="33"/>
        <v>0.74880350061534251</v>
      </c>
      <c r="N67" s="373">
        <f t="shared" si="33"/>
        <v>0.77820677820677819</v>
      </c>
      <c r="O67" s="373">
        <f t="shared" si="33"/>
        <v>0.78994614003590669</v>
      </c>
      <c r="P67" s="373">
        <f t="shared" ref="P67:Q67" si="40">P55/P43</f>
        <v>0.77012770682953913</v>
      </c>
      <c r="Q67" s="373">
        <f t="shared" si="40"/>
        <v>0.77579425113464451</v>
      </c>
      <c r="R67" s="373">
        <f t="shared" ref="R67:T67" si="41">R55/R43</f>
        <v>0.78159821712830313</v>
      </c>
      <c r="S67" s="373">
        <f t="shared" ref="S67" si="42">S55/S43</f>
        <v>0.85709330558446062</v>
      </c>
      <c r="T67" s="374">
        <f t="shared" si="41"/>
        <v>0.86017088399605657</v>
      </c>
      <c r="U67" s="284"/>
      <c r="V67" s="284"/>
      <c r="W67" s="284"/>
    </row>
    <row r="68" spans="1:23" x14ac:dyDescent="0.2">
      <c r="A68" s="368" t="s">
        <v>75</v>
      </c>
      <c r="B68" s="369" t="s">
        <v>21</v>
      </c>
      <c r="C68" s="369" t="s">
        <v>21</v>
      </c>
      <c r="D68" s="369">
        <v>0.33125070998523232</v>
      </c>
      <c r="E68" s="369">
        <v>0.38018406999204635</v>
      </c>
      <c r="F68" s="369">
        <f t="shared" si="31"/>
        <v>0.44090140845070425</v>
      </c>
      <c r="G68" s="370">
        <f t="shared" si="32"/>
        <v>0.39874004076338709</v>
      </c>
      <c r="H68" s="369">
        <f t="shared" si="32"/>
        <v>0.41876347951114307</v>
      </c>
      <c r="I68" s="369">
        <f t="shared" si="32"/>
        <v>0.45429895915332807</v>
      </c>
      <c r="J68" s="371">
        <f t="shared" si="32"/>
        <v>0.45586905407849521</v>
      </c>
      <c r="K68" s="372">
        <v>0.50266311584553924</v>
      </c>
      <c r="L68" s="373">
        <v>0.51835548903952811</v>
      </c>
      <c r="M68" s="373">
        <f t="shared" si="33"/>
        <v>0.50488860394293955</v>
      </c>
      <c r="N68" s="373">
        <f t="shared" si="33"/>
        <v>0.51248541423570593</v>
      </c>
      <c r="O68" s="373">
        <f t="shared" si="33"/>
        <v>0.47195877828392202</v>
      </c>
      <c r="P68" s="373">
        <f t="shared" ref="P68:Q68" si="43">P56/P44</f>
        <v>0.47048573295578305</v>
      </c>
      <c r="Q68" s="373">
        <f t="shared" si="43"/>
        <v>0.47287180674538859</v>
      </c>
      <c r="R68" s="373">
        <f t="shared" ref="R68:T68" si="44">R56/R44</f>
        <v>0.49156118143459915</v>
      </c>
      <c r="S68" s="373">
        <f t="shared" ref="S68" si="45">S56/S44</f>
        <v>0.51490052781161189</v>
      </c>
      <c r="T68" s="374">
        <f t="shared" si="44"/>
        <v>0.55459671907040331</v>
      </c>
      <c r="U68" s="284"/>
      <c r="V68" s="284"/>
      <c r="W68" s="284"/>
    </row>
    <row r="69" spans="1:23" x14ac:dyDescent="0.2">
      <c r="A69" s="368" t="s">
        <v>76</v>
      </c>
      <c r="B69" s="369" t="s">
        <v>21</v>
      </c>
      <c r="C69" s="369" t="s">
        <v>21</v>
      </c>
      <c r="D69" s="369">
        <v>0.27168914178813625</v>
      </c>
      <c r="E69" s="369">
        <v>0.31223519239083442</v>
      </c>
      <c r="F69" s="369">
        <f t="shared" si="31"/>
        <v>0.4122185482601165</v>
      </c>
      <c r="G69" s="370">
        <f t="shared" si="32"/>
        <v>0.42819508475163781</v>
      </c>
      <c r="H69" s="369">
        <f t="shared" si="32"/>
        <v>0.45465561851111913</v>
      </c>
      <c r="I69" s="369">
        <f t="shared" si="32"/>
        <v>0.49938242280285033</v>
      </c>
      <c r="J69" s="371">
        <f t="shared" si="32"/>
        <v>0.51178567322065083</v>
      </c>
      <c r="K69" s="372">
        <v>0.57537418808246255</v>
      </c>
      <c r="L69" s="373">
        <v>0.56474228528419701</v>
      </c>
      <c r="M69" s="373">
        <f t="shared" si="33"/>
        <v>0.54980482462298852</v>
      </c>
      <c r="N69" s="373">
        <f t="shared" si="33"/>
        <v>0.534383995812858</v>
      </c>
      <c r="O69" s="373">
        <f t="shared" si="33"/>
        <v>0.55273015873015874</v>
      </c>
      <c r="P69" s="373">
        <f t="shared" ref="P69:Q69" si="46">P57/P45</f>
        <v>0.53821496544125014</v>
      </c>
      <c r="Q69" s="373">
        <f t="shared" si="46"/>
        <v>0.56733794839521712</v>
      </c>
      <c r="R69" s="373">
        <f t="shared" ref="R69:T69" si="47">R57/R45</f>
        <v>0.58872037129123156</v>
      </c>
      <c r="S69" s="373">
        <f t="shared" ref="S69" si="48">S57/S45</f>
        <v>0.60623003194888181</v>
      </c>
      <c r="T69" s="374">
        <f t="shared" si="47"/>
        <v>0.6166666666666667</v>
      </c>
      <c r="U69" s="284"/>
      <c r="V69" s="284"/>
      <c r="W69" s="284"/>
    </row>
    <row r="70" spans="1:23" x14ac:dyDescent="0.2">
      <c r="A70" s="368" t="s">
        <v>77</v>
      </c>
      <c r="B70" s="369" t="s">
        <v>21</v>
      </c>
      <c r="C70" s="369" t="s">
        <v>21</v>
      </c>
      <c r="D70" s="369">
        <v>0.43473098330241189</v>
      </c>
      <c r="E70" s="369">
        <v>0.50061756986259076</v>
      </c>
      <c r="F70" s="369">
        <f t="shared" si="31"/>
        <v>0.60428438896854175</v>
      </c>
      <c r="G70" s="370">
        <f t="shared" si="32"/>
        <v>0.5772651067862089</v>
      </c>
      <c r="H70" s="369">
        <f t="shared" si="32"/>
        <v>0.610938831146703</v>
      </c>
      <c r="I70" s="369">
        <f t="shared" si="32"/>
        <v>0.66802042951203</v>
      </c>
      <c r="J70" s="371">
        <f t="shared" si="32"/>
        <v>0.7126710967228943</v>
      </c>
      <c r="K70" s="372">
        <v>0.73148910186635518</v>
      </c>
      <c r="L70" s="373">
        <v>0.73772639691714836</v>
      </c>
      <c r="M70" s="373">
        <f t="shared" si="33"/>
        <v>0.70005095541401274</v>
      </c>
      <c r="N70" s="373">
        <f t="shared" si="33"/>
        <v>0.696559621089887</v>
      </c>
      <c r="O70" s="373">
        <f t="shared" si="33"/>
        <v>0.70065113587035166</v>
      </c>
      <c r="P70" s="373">
        <f t="shared" ref="P70:Q70" si="49">P58/P46</f>
        <v>0.7442107006791453</v>
      </c>
      <c r="Q70" s="373">
        <f t="shared" si="49"/>
        <v>0.75642343268242551</v>
      </c>
      <c r="R70" s="373">
        <f t="shared" ref="R70:T70" si="50">R58/R46</f>
        <v>0.78979678238780693</v>
      </c>
      <c r="S70" s="373">
        <f t="shared" ref="S70" si="51">S58/S46</f>
        <v>0.80802688809806245</v>
      </c>
      <c r="T70" s="374">
        <f t="shared" si="50"/>
        <v>0.82568250758341755</v>
      </c>
      <c r="U70" s="284"/>
      <c r="V70" s="284"/>
      <c r="W70" s="284"/>
    </row>
    <row r="71" spans="1:23" x14ac:dyDescent="0.2">
      <c r="A71" s="368" t="s">
        <v>78</v>
      </c>
      <c r="B71" s="369" t="s">
        <v>21</v>
      </c>
      <c r="C71" s="369" t="s">
        <v>21</v>
      </c>
      <c r="D71" s="369">
        <v>0.20886649874055416</v>
      </c>
      <c r="E71" s="369">
        <v>0.24509208662214127</v>
      </c>
      <c r="F71" s="369">
        <f t="shared" si="31"/>
        <v>0.27266387726638774</v>
      </c>
      <c r="G71" s="370">
        <f t="shared" si="32"/>
        <v>0.20647100704058224</v>
      </c>
      <c r="H71" s="369">
        <f t="shared" si="32"/>
        <v>0.26576941786930436</v>
      </c>
      <c r="I71" s="369">
        <f t="shared" si="32"/>
        <v>0.27795268507690923</v>
      </c>
      <c r="J71" s="371">
        <f t="shared" si="32"/>
        <v>0.31472166331321261</v>
      </c>
      <c r="K71" s="372">
        <v>0.36116433981202667</v>
      </c>
      <c r="L71" s="373">
        <v>0.35932997118155618</v>
      </c>
      <c r="M71" s="373">
        <f t="shared" si="33"/>
        <v>0.36090953072085147</v>
      </c>
      <c r="N71" s="373">
        <f t="shared" si="33"/>
        <v>0.34206725809779243</v>
      </c>
      <c r="O71" s="373">
        <f t="shared" si="33"/>
        <v>0.3618924326232788</v>
      </c>
      <c r="P71" s="373">
        <f t="shared" ref="P71:Q71" si="52">P59/P47</f>
        <v>0.40490124359912216</v>
      </c>
      <c r="Q71" s="373">
        <f t="shared" si="52"/>
        <v>0.44519921619856301</v>
      </c>
      <c r="R71" s="373">
        <f t="shared" ref="R71:T71" si="53">R59/R47</f>
        <v>0.49279835390946503</v>
      </c>
      <c r="S71" s="373">
        <f t="shared" ref="S71" si="54">S59/S47</f>
        <v>0.51479944674965417</v>
      </c>
      <c r="T71" s="374">
        <f t="shared" si="53"/>
        <v>0.5812166823455629</v>
      </c>
      <c r="U71" s="284"/>
      <c r="V71" s="284"/>
      <c r="W71" s="284"/>
    </row>
    <row r="72" spans="1:23" x14ac:dyDescent="0.2">
      <c r="A72" s="368" t="s">
        <v>79</v>
      </c>
      <c r="B72" s="369" t="s">
        <v>21</v>
      </c>
      <c r="C72" s="369" t="s">
        <v>21</v>
      </c>
      <c r="D72" s="369">
        <v>0.33474703497973279</v>
      </c>
      <c r="E72" s="369">
        <v>0.38571523134970542</v>
      </c>
      <c r="F72" s="369">
        <f t="shared" si="31"/>
        <v>0.47022137782917561</v>
      </c>
      <c r="G72" s="370">
        <f t="shared" si="32"/>
        <v>0.4416878565047076</v>
      </c>
      <c r="H72" s="369">
        <f t="shared" si="32"/>
        <v>0.50481379207403543</v>
      </c>
      <c r="I72" s="369">
        <f t="shared" si="32"/>
        <v>0.49354554789496846</v>
      </c>
      <c r="J72" s="371">
        <f t="shared" si="32"/>
        <v>0.49468611789557065</v>
      </c>
      <c r="K72" s="372">
        <v>0.53739019445904346</v>
      </c>
      <c r="L72" s="373">
        <v>0.54204476709013916</v>
      </c>
      <c r="M72" s="373">
        <f t="shared" si="33"/>
        <v>0.52836841919672772</v>
      </c>
      <c r="N72" s="373">
        <f t="shared" si="33"/>
        <v>0.46154851355766091</v>
      </c>
      <c r="O72" s="373">
        <f t="shared" si="33"/>
        <v>0.46118705035971225</v>
      </c>
      <c r="P72" s="373">
        <f t="shared" ref="P72:Q72" si="55">P60/P48</f>
        <v>0.47298268018197781</v>
      </c>
      <c r="Q72" s="373">
        <f t="shared" si="55"/>
        <v>0.47472916396909665</v>
      </c>
      <c r="R72" s="373">
        <f t="shared" ref="R72:T72" si="56">R60/R48</f>
        <v>0.48292138253057909</v>
      </c>
      <c r="S72" s="373">
        <f t="shared" ref="S72" si="57">S60/S48</f>
        <v>0.52681515765114262</v>
      </c>
      <c r="T72" s="374">
        <f t="shared" si="56"/>
        <v>0.5967971310208372</v>
      </c>
      <c r="U72" s="284"/>
      <c r="V72" s="284"/>
      <c r="W72" s="284"/>
    </row>
    <row r="73" spans="1:23" x14ac:dyDescent="0.2">
      <c r="A73" s="368" t="s">
        <v>80</v>
      </c>
      <c r="B73" s="369" t="s">
        <v>21</v>
      </c>
      <c r="C73" s="369" t="s">
        <v>21</v>
      </c>
      <c r="D73" s="369">
        <v>0.18720465285350782</v>
      </c>
      <c r="E73" s="369">
        <v>0.20182214299861359</v>
      </c>
      <c r="F73" s="369">
        <f t="shared" si="31"/>
        <v>0.26586102719033233</v>
      </c>
      <c r="G73" s="370">
        <f t="shared" si="32"/>
        <v>0.30766409974330766</v>
      </c>
      <c r="H73" s="369">
        <f t="shared" si="32"/>
        <v>0.33901313454029108</v>
      </c>
      <c r="I73" s="369">
        <f t="shared" si="32"/>
        <v>0.37148217636022512</v>
      </c>
      <c r="J73" s="371">
        <f t="shared" si="32"/>
        <v>0.39086212463674525</v>
      </c>
      <c r="K73" s="372">
        <v>0.43124674874284724</v>
      </c>
      <c r="L73" s="373">
        <v>0.41493383742911155</v>
      </c>
      <c r="M73" s="373">
        <f t="shared" si="33"/>
        <v>0.41127117302517019</v>
      </c>
      <c r="N73" s="373">
        <f t="shared" si="33"/>
        <v>0.41079961771264734</v>
      </c>
      <c r="O73" s="373">
        <f t="shared" si="33"/>
        <v>0.41877870386120086</v>
      </c>
      <c r="P73" s="373">
        <f t="shared" ref="P73:Q73" si="58">P61/P49</f>
        <v>0.42751000190512478</v>
      </c>
      <c r="Q73" s="373">
        <f t="shared" si="58"/>
        <v>0.44561752988047809</v>
      </c>
      <c r="R73" s="373">
        <f t="shared" ref="R73:T73" si="59">R61/R49</f>
        <v>0.44148056244830436</v>
      </c>
      <c r="S73" s="373">
        <f t="shared" ref="S73" si="60">S61/S49</f>
        <v>0.45838110525108922</v>
      </c>
      <c r="T73" s="374">
        <f t="shared" si="59"/>
        <v>0.50304809212011736</v>
      </c>
      <c r="U73" s="284"/>
      <c r="V73" s="284"/>
      <c r="W73" s="284"/>
    </row>
    <row r="74" spans="1:23" x14ac:dyDescent="0.2">
      <c r="A74" s="306" t="s">
        <v>81</v>
      </c>
      <c r="B74" s="375" t="s">
        <v>21</v>
      </c>
      <c r="C74" s="375" t="s">
        <v>21</v>
      </c>
      <c r="D74" s="375" t="s">
        <v>69</v>
      </c>
      <c r="E74" s="375" t="s">
        <v>69</v>
      </c>
      <c r="F74" s="376" t="s">
        <v>67</v>
      </c>
      <c r="G74" s="376" t="s">
        <v>67</v>
      </c>
      <c r="H74" s="375" t="s">
        <v>67</v>
      </c>
      <c r="I74" s="375" t="s">
        <v>67</v>
      </c>
      <c r="J74" s="377" t="s">
        <v>67</v>
      </c>
      <c r="K74" s="378" t="s">
        <v>67</v>
      </c>
      <c r="L74" s="379" t="s">
        <v>67</v>
      </c>
      <c r="M74" s="379" t="s">
        <v>67</v>
      </c>
      <c r="N74" s="379" t="s">
        <v>67</v>
      </c>
      <c r="O74" s="379" t="s">
        <v>67</v>
      </c>
      <c r="P74" s="379" t="s">
        <v>67</v>
      </c>
      <c r="Q74" s="379" t="s">
        <v>67</v>
      </c>
      <c r="R74" s="379" t="s">
        <v>67</v>
      </c>
      <c r="S74" s="379" t="s">
        <v>67</v>
      </c>
      <c r="T74" s="380" t="s">
        <v>67</v>
      </c>
      <c r="U74" s="284"/>
      <c r="V74" s="284"/>
      <c r="W74" s="284"/>
    </row>
    <row r="75" spans="1:23" ht="13.5" thickBot="1" x14ac:dyDescent="0.25">
      <c r="A75" s="312" t="s">
        <v>48</v>
      </c>
      <c r="B75" s="381" t="s">
        <v>21</v>
      </c>
      <c r="C75" s="382" t="s">
        <v>21</v>
      </c>
      <c r="D75" s="382">
        <f t="shared" ref="D75:J75" si="61">D63/D51</f>
        <v>0.58175063254652015</v>
      </c>
      <c r="E75" s="382">
        <f t="shared" si="61"/>
        <v>0.62194661358648495</v>
      </c>
      <c r="F75" s="382">
        <f t="shared" si="61"/>
        <v>0.64929635298070099</v>
      </c>
      <c r="G75" s="382">
        <f t="shared" si="61"/>
        <v>0.63336770537293663</v>
      </c>
      <c r="H75" s="381">
        <f t="shared" si="61"/>
        <v>0.66815319176998156</v>
      </c>
      <c r="I75" s="381">
        <f t="shared" si="61"/>
        <v>0.70068594443220789</v>
      </c>
      <c r="J75" s="383">
        <f t="shared" si="61"/>
        <v>0.71869315072545226</v>
      </c>
      <c r="K75" s="381">
        <v>0.76407622909870987</v>
      </c>
      <c r="L75" s="384">
        <v>0.77189672947421528</v>
      </c>
      <c r="M75" s="384">
        <f t="shared" ref="M75:R75" si="62">M63/M51</f>
        <v>0.75987349363184653</v>
      </c>
      <c r="N75" s="384">
        <f t="shared" si="62"/>
        <v>0.74498133256749</v>
      </c>
      <c r="O75" s="384">
        <f t="shared" si="62"/>
        <v>0.75164463619117561</v>
      </c>
      <c r="P75" s="384">
        <f t="shared" si="62"/>
        <v>0.75718694956611665</v>
      </c>
      <c r="Q75" s="384">
        <f t="shared" si="62"/>
        <v>0.76107529585001887</v>
      </c>
      <c r="R75" s="384">
        <f t="shared" si="62"/>
        <v>0.77629976218557262</v>
      </c>
      <c r="S75" s="384">
        <f t="shared" ref="S75" si="63">S63/S51</f>
        <v>0.79481864183356721</v>
      </c>
      <c r="T75" s="385">
        <f t="shared" ref="T75" si="64">T63/T51</f>
        <v>0.82430850123718624</v>
      </c>
      <c r="U75" s="284"/>
      <c r="V75" s="284"/>
      <c r="W75" s="284"/>
    </row>
    <row r="76" spans="1:23" ht="13.5" thickBot="1" x14ac:dyDescent="0.25">
      <c r="A76" s="319" t="s">
        <v>86</v>
      </c>
      <c r="B76" s="320"/>
      <c r="C76" s="320"/>
      <c r="D76" s="320"/>
      <c r="E76" s="320"/>
      <c r="F76" s="320"/>
      <c r="G76" s="320"/>
      <c r="H76" s="320"/>
      <c r="I76" s="320"/>
      <c r="J76" s="321"/>
      <c r="K76" s="320"/>
      <c r="L76" s="320"/>
      <c r="M76" s="320"/>
      <c r="N76" s="320"/>
      <c r="O76" s="320"/>
      <c r="P76" s="320"/>
      <c r="Q76" s="320"/>
      <c r="R76" s="320"/>
      <c r="S76" s="320"/>
      <c r="T76" s="326"/>
      <c r="U76" s="284"/>
      <c r="V76" s="284"/>
      <c r="W76" s="284"/>
    </row>
    <row r="77" spans="1:23" x14ac:dyDescent="0.2">
      <c r="A77" s="361" t="s">
        <v>71</v>
      </c>
      <c r="B77" s="366">
        <f t="shared" ref="B77:R85" si="65">+B17/B$27</f>
        <v>0.13139350714631209</v>
      </c>
      <c r="C77" s="366">
        <f t="shared" si="65"/>
        <v>9.9386384500169109E-2</v>
      </c>
      <c r="D77" s="366">
        <f t="shared" si="65"/>
        <v>0.1302919392489697</v>
      </c>
      <c r="E77" s="366">
        <f t="shared" si="65"/>
        <v>0.11723947040642155</v>
      </c>
      <c r="F77" s="366">
        <f t="shared" si="65"/>
        <v>0.12340573976227548</v>
      </c>
      <c r="G77" s="366">
        <f t="shared" si="65"/>
        <v>0.11423016629268742</v>
      </c>
      <c r="H77" s="366">
        <f t="shared" si="65"/>
        <v>0.10921380827863726</v>
      </c>
      <c r="I77" s="366">
        <f t="shared" si="65"/>
        <v>0.10744886928384349</v>
      </c>
      <c r="J77" s="366">
        <f t="shared" si="65"/>
        <v>0.10390680881501413</v>
      </c>
      <c r="K77" s="366">
        <f t="shared" si="65"/>
        <v>0.10622593721778219</v>
      </c>
      <c r="L77" s="366">
        <f t="shared" si="65"/>
        <v>0.10808211703723912</v>
      </c>
      <c r="M77" s="366">
        <f t="shared" si="65"/>
        <v>0.11444471006985948</v>
      </c>
      <c r="N77" s="366">
        <f t="shared" si="65"/>
        <v>0.11224292006710647</v>
      </c>
      <c r="O77" s="366">
        <f t="shared" si="65"/>
        <v>0.11495597430771194</v>
      </c>
      <c r="P77" s="366">
        <f t="shared" si="65"/>
        <v>0.12022464378021258</v>
      </c>
      <c r="Q77" s="366">
        <f t="shared" si="65"/>
        <v>0.12372598779576384</v>
      </c>
      <c r="R77" s="366">
        <f t="shared" si="65"/>
        <v>0.1183450788289284</v>
      </c>
      <c r="S77" s="366">
        <f t="shared" ref="S77" si="66">+S17/S$27</f>
        <v>0.12264692434162525</v>
      </c>
      <c r="T77" s="367">
        <f t="shared" ref="T77" si="67">+T17/T$27</f>
        <v>0.12719647339741627</v>
      </c>
      <c r="U77" s="284"/>
      <c r="V77" s="284"/>
      <c r="W77" s="284"/>
    </row>
    <row r="78" spans="1:23" x14ac:dyDescent="0.2">
      <c r="A78" s="368" t="s">
        <v>73</v>
      </c>
      <c r="B78" s="373">
        <f t="shared" si="65"/>
        <v>0.25958136932254666</v>
      </c>
      <c r="C78" s="373">
        <f t="shared" si="65"/>
        <v>0.19950717495289172</v>
      </c>
      <c r="D78" s="373">
        <f t="shared" si="65"/>
        <v>0.25872023209122263</v>
      </c>
      <c r="E78" s="373">
        <f t="shared" si="65"/>
        <v>0.25891036582552934</v>
      </c>
      <c r="F78" s="373">
        <f t="shared" si="65"/>
        <v>0.2765823484867822</v>
      </c>
      <c r="G78" s="373">
        <f t="shared" si="65"/>
        <v>0.25138321089355425</v>
      </c>
      <c r="H78" s="373">
        <f t="shared" si="65"/>
        <v>0.24438030790562384</v>
      </c>
      <c r="I78" s="373">
        <f t="shared" si="65"/>
        <v>0.2432436354138704</v>
      </c>
      <c r="J78" s="373">
        <f t="shared" si="65"/>
        <v>0.23387717565312169</v>
      </c>
      <c r="K78" s="373">
        <f t="shared" si="65"/>
        <v>0.23814600294694815</v>
      </c>
      <c r="L78" s="373">
        <f t="shared" si="65"/>
        <v>0.23383576592552174</v>
      </c>
      <c r="M78" s="373">
        <f t="shared" si="65"/>
        <v>0.23766169947140542</v>
      </c>
      <c r="N78" s="373">
        <f t="shared" si="65"/>
        <v>0.23796728893879543</v>
      </c>
      <c r="O78" s="373">
        <f t="shared" si="65"/>
        <v>0.2450905327037872</v>
      </c>
      <c r="P78" s="373">
        <f t="shared" si="65"/>
        <v>0.25002048310330188</v>
      </c>
      <c r="Q78" s="373">
        <f t="shared" si="65"/>
        <v>0.24321416545527713</v>
      </c>
      <c r="R78" s="373">
        <f t="shared" si="65"/>
        <v>0.23701732202700432</v>
      </c>
      <c r="S78" s="373">
        <f t="shared" ref="S78" si="68">+S18/S$27</f>
        <v>0.23709274158243426</v>
      </c>
      <c r="T78" s="374">
        <f t="shared" ref="T78" si="69">+T18/T$27</f>
        <v>0.24192330455723587</v>
      </c>
      <c r="U78" s="284"/>
      <c r="V78" s="284"/>
      <c r="W78" s="284"/>
    </row>
    <row r="79" spans="1:23" x14ac:dyDescent="0.2">
      <c r="A79" s="368" t="s">
        <v>74</v>
      </c>
      <c r="B79" s="373">
        <f t="shared" si="65"/>
        <v>4.7107806409393112E-2</v>
      </c>
      <c r="C79" s="373">
        <f t="shared" si="65"/>
        <v>3.8082813934386624E-2</v>
      </c>
      <c r="D79" s="373">
        <f t="shared" si="65"/>
        <v>4.2835048080156007E-2</v>
      </c>
      <c r="E79" s="373">
        <f t="shared" si="65"/>
        <v>5.0726576555796467E-2</v>
      </c>
      <c r="F79" s="373">
        <f t="shared" si="65"/>
        <v>4.9348682475261849E-2</v>
      </c>
      <c r="G79" s="373">
        <f t="shared" si="65"/>
        <v>4.7966679986475275E-2</v>
      </c>
      <c r="H79" s="373">
        <f t="shared" si="65"/>
        <v>4.8461602224516398E-2</v>
      </c>
      <c r="I79" s="373">
        <f t="shared" si="65"/>
        <v>4.8029136708915864E-2</v>
      </c>
      <c r="J79" s="373">
        <f t="shared" si="65"/>
        <v>4.5158213835621103E-2</v>
      </c>
      <c r="K79" s="373">
        <f t="shared" si="65"/>
        <v>4.6682646277950171E-2</v>
      </c>
      <c r="L79" s="373">
        <f t="shared" si="65"/>
        <v>5.1664165870958942E-2</v>
      </c>
      <c r="M79" s="373">
        <f t="shared" si="65"/>
        <v>5.3350864610725954E-2</v>
      </c>
      <c r="N79" s="373">
        <f t="shared" si="65"/>
        <v>5.1840414937204655E-2</v>
      </c>
      <c r="O79" s="373">
        <f t="shared" si="65"/>
        <v>6.2054248727437721E-2</v>
      </c>
      <c r="P79" s="373">
        <f t="shared" si="65"/>
        <v>6.1158822258802148E-2</v>
      </c>
      <c r="Q79" s="373">
        <f t="shared" si="65"/>
        <v>6.254876356140307E-2</v>
      </c>
      <c r="R79" s="373">
        <f t="shared" si="65"/>
        <v>6.4362957919588307E-2</v>
      </c>
      <c r="S79" s="373">
        <f t="shared" ref="S79" si="70">+S19/S$27</f>
        <v>6.4276055296669937E-2</v>
      </c>
      <c r="T79" s="374">
        <f t="shared" ref="T79" si="71">+T19/T$27</f>
        <v>6.821567787097696E-2</v>
      </c>
      <c r="U79" s="284"/>
      <c r="V79" s="284"/>
      <c r="W79" s="284"/>
    </row>
    <row r="80" spans="1:23" x14ac:dyDescent="0.2">
      <c r="A80" s="368" t="s">
        <v>75</v>
      </c>
      <c r="B80" s="373">
        <f t="shared" si="65"/>
        <v>6.660723261791178E-2</v>
      </c>
      <c r="C80" s="373">
        <f t="shared" si="65"/>
        <v>6.982654490989032E-2</v>
      </c>
      <c r="D80" s="373">
        <f t="shared" si="65"/>
        <v>8.3854481877479653E-2</v>
      </c>
      <c r="E80" s="373">
        <f t="shared" si="65"/>
        <v>8.1099783180329385E-2</v>
      </c>
      <c r="F80" s="373">
        <f t="shared" si="65"/>
        <v>8.7576894606529343E-2</v>
      </c>
      <c r="G80" s="373">
        <f t="shared" si="65"/>
        <v>9.4212030860971935E-2</v>
      </c>
      <c r="H80" s="373">
        <f t="shared" si="65"/>
        <v>9.5529113885895578E-2</v>
      </c>
      <c r="I80" s="373">
        <f t="shared" si="65"/>
        <v>9.427350489360313E-2</v>
      </c>
      <c r="J80" s="373">
        <f t="shared" si="65"/>
        <v>8.5868047276814602E-2</v>
      </c>
      <c r="K80" s="373">
        <f t="shared" si="65"/>
        <v>8.1618241201594346E-2</v>
      </c>
      <c r="L80" s="373">
        <f t="shared" si="65"/>
        <v>8.7873414268176242E-2</v>
      </c>
      <c r="M80" s="373">
        <f t="shared" si="65"/>
        <v>9.401147501792971E-2</v>
      </c>
      <c r="N80" s="373">
        <f t="shared" si="65"/>
        <v>9.7685361566174064E-2</v>
      </c>
      <c r="O80" s="373">
        <f t="shared" si="65"/>
        <v>0.10830603882201142</v>
      </c>
      <c r="P80" s="373">
        <f t="shared" si="65"/>
        <v>0.11821357545602837</v>
      </c>
      <c r="Q80" s="373">
        <f t="shared" si="65"/>
        <v>0.12399701053703567</v>
      </c>
      <c r="R80" s="373">
        <f t="shared" si="65"/>
        <v>0.13341232437020858</v>
      </c>
      <c r="S80" s="373">
        <f t="shared" ref="S80" si="72">+S20/S$27</f>
        <v>0.14159799982488738</v>
      </c>
      <c r="T80" s="374">
        <f t="shared" ref="T80" si="73">+T20/T$27</f>
        <v>0.14115594195799913</v>
      </c>
      <c r="U80" s="284"/>
      <c r="V80" s="284"/>
      <c r="W80" s="284"/>
    </row>
    <row r="81" spans="1:23" x14ac:dyDescent="0.2">
      <c r="A81" s="368" t="s">
        <v>76</v>
      </c>
      <c r="B81" s="373">
        <f t="shared" si="65"/>
        <v>0.24490937888257666</v>
      </c>
      <c r="C81" s="373">
        <f t="shared" si="65"/>
        <v>0.2778856839155433</v>
      </c>
      <c r="D81" s="373">
        <f t="shared" si="65"/>
        <v>0.24486776756294609</v>
      </c>
      <c r="E81" s="373">
        <f t="shared" si="65"/>
        <v>0.24686072796051114</v>
      </c>
      <c r="F81" s="373">
        <f t="shared" si="65"/>
        <v>0.24445465451668069</v>
      </c>
      <c r="G81" s="373">
        <f t="shared" si="65"/>
        <v>0.25173669812190697</v>
      </c>
      <c r="H81" s="373">
        <f t="shared" si="65"/>
        <v>0.26088332592330243</v>
      </c>
      <c r="I81" s="373">
        <f t="shared" si="65"/>
        <v>0.2635145429614098</v>
      </c>
      <c r="J81" s="373">
        <f t="shared" si="65"/>
        <v>0.27288395381314079</v>
      </c>
      <c r="K81" s="373">
        <f t="shared" si="65"/>
        <v>0.27530199428264901</v>
      </c>
      <c r="L81" s="373">
        <f t="shared" si="65"/>
        <v>0.27842040649297506</v>
      </c>
      <c r="M81" s="373">
        <f t="shared" si="65"/>
        <v>0.27043987568730576</v>
      </c>
      <c r="N81" s="373">
        <f t="shared" si="65"/>
        <v>0.26464946227934738</v>
      </c>
      <c r="O81" s="373">
        <f t="shared" si="65"/>
        <v>0.26153813433153261</v>
      </c>
      <c r="P81" s="373">
        <f t="shared" si="65"/>
        <v>0.26345739886933267</v>
      </c>
      <c r="Q81" s="373">
        <f t="shared" si="65"/>
        <v>0.24918487857359911</v>
      </c>
      <c r="R81" s="373">
        <f t="shared" si="65"/>
        <v>0.25313679891770491</v>
      </c>
      <c r="S81" s="373">
        <f t="shared" ref="S81" si="74">+S21/S$27</f>
        <v>0.25958498312109035</v>
      </c>
      <c r="T81" s="374">
        <f t="shared" ref="T81" si="75">+T21/T$27</f>
        <v>0.25525010714504376</v>
      </c>
      <c r="U81" s="284"/>
      <c r="V81" s="284"/>
      <c r="W81" s="284"/>
    </row>
    <row r="82" spans="1:23" x14ac:dyDescent="0.2">
      <c r="A82" s="368" t="s">
        <v>77</v>
      </c>
      <c r="B82" s="373">
        <f t="shared" si="65"/>
        <v>0.25109304906154267</v>
      </c>
      <c r="C82" s="373">
        <f t="shared" si="65"/>
        <v>0.23523215925013288</v>
      </c>
      <c r="D82" s="373">
        <f t="shared" si="65"/>
        <v>0.25760588681710328</v>
      </c>
      <c r="E82" s="373">
        <f t="shared" si="65"/>
        <v>0.23829865756331595</v>
      </c>
      <c r="F82" s="373">
        <f t="shared" si="65"/>
        <v>0.23307042397324962</v>
      </c>
      <c r="G82" s="373">
        <f t="shared" si="65"/>
        <v>0.24007161958626624</v>
      </c>
      <c r="H82" s="373">
        <f t="shared" si="65"/>
        <v>0.25471164932217055</v>
      </c>
      <c r="I82" s="373">
        <f t="shared" si="65"/>
        <v>0.26888335884730075</v>
      </c>
      <c r="J82" s="373">
        <f t="shared" si="65"/>
        <v>0.27182805953881262</v>
      </c>
      <c r="K82" s="373">
        <f t="shared" si="65"/>
        <v>0.28543976750344602</v>
      </c>
      <c r="L82" s="373">
        <f t="shared" si="65"/>
        <v>0.29278406765789117</v>
      </c>
      <c r="M82" s="373">
        <f t="shared" si="65"/>
        <v>0.28647701012032833</v>
      </c>
      <c r="N82" s="373">
        <f t="shared" si="65"/>
        <v>0.27942758984847571</v>
      </c>
      <c r="O82" s="373">
        <f t="shared" si="65"/>
        <v>0.26791866944574416</v>
      </c>
      <c r="P82" s="373">
        <f t="shared" si="65"/>
        <v>0.25151016334343834</v>
      </c>
      <c r="Q82" s="373">
        <f t="shared" si="65"/>
        <v>0.23275925789045754</v>
      </c>
      <c r="R82" s="373">
        <f t="shared" si="65"/>
        <v>0.23338314484539274</v>
      </c>
      <c r="S82" s="373">
        <f t="shared" ref="S82" si="76">+S22/S$27</f>
        <v>0.22036948760105457</v>
      </c>
      <c r="T82" s="374">
        <f t="shared" ref="T82" si="77">+T22/T$27</f>
        <v>0.2160248168329966</v>
      </c>
      <c r="U82" s="284"/>
      <c r="V82" s="284"/>
      <c r="W82" s="284"/>
    </row>
    <row r="83" spans="1:23" x14ac:dyDescent="0.2">
      <c r="A83" s="368" t="s">
        <v>78</v>
      </c>
      <c r="B83" s="373">
        <f t="shared" si="65"/>
        <v>9.376037329640835E-2</v>
      </c>
      <c r="C83" s="373">
        <f t="shared" si="65"/>
        <v>0.11508914335410929</v>
      </c>
      <c r="D83" s="373">
        <f t="shared" si="65"/>
        <v>9.5151637415103227E-2</v>
      </c>
      <c r="E83" s="373">
        <f t="shared" si="65"/>
        <v>9.0907413387461361E-2</v>
      </c>
      <c r="F83" s="373">
        <f t="shared" si="65"/>
        <v>9.418791637950838E-2</v>
      </c>
      <c r="G83" s="373">
        <f t="shared" si="65"/>
        <v>0.10630744167460732</v>
      </c>
      <c r="H83" s="373">
        <f t="shared" si="65"/>
        <v>0.10186657422967077</v>
      </c>
      <c r="I83" s="373">
        <f t="shared" si="65"/>
        <v>8.8882923537904571E-2</v>
      </c>
      <c r="J83" s="373">
        <f t="shared" si="65"/>
        <v>8.9212847849041182E-2</v>
      </c>
      <c r="K83" s="373">
        <f t="shared" si="65"/>
        <v>8.3859008222935946E-2</v>
      </c>
      <c r="L83" s="373">
        <f t="shared" si="65"/>
        <v>8.2553539762651756E-2</v>
      </c>
      <c r="M83" s="373">
        <f t="shared" si="65"/>
        <v>7.487980449969453E-2</v>
      </c>
      <c r="N83" s="373">
        <f t="shared" si="65"/>
        <v>7.1618108052107776E-2</v>
      </c>
      <c r="O83" s="373">
        <f t="shared" si="65"/>
        <v>6.5528095622952906E-2</v>
      </c>
      <c r="P83" s="373">
        <f t="shared" si="65"/>
        <v>6.6588706734099529E-2</v>
      </c>
      <c r="Q83" s="373">
        <f t="shared" si="65"/>
        <v>6.8683732886556451E-2</v>
      </c>
      <c r="R83" s="373">
        <f t="shared" si="65"/>
        <v>7.4098308471788707E-2</v>
      </c>
      <c r="S83" s="373">
        <f t="shared" ref="S83" si="78">+S23/S$27</f>
        <v>7.5989143018357644E-2</v>
      </c>
      <c r="T83" s="374">
        <f t="shared" ref="T83" si="79">+T23/T$27</f>
        <v>7.1368803444968265E-2</v>
      </c>
      <c r="U83" s="284"/>
      <c r="V83" s="284"/>
      <c r="W83" s="284"/>
    </row>
    <row r="84" spans="1:23" x14ac:dyDescent="0.2">
      <c r="A84" s="368" t="s">
        <v>79</v>
      </c>
      <c r="B84" s="373">
        <f t="shared" si="65"/>
        <v>0.28737943265774524</v>
      </c>
      <c r="C84" s="373">
        <f t="shared" si="65"/>
        <v>0.28517176402377153</v>
      </c>
      <c r="D84" s="373">
        <f t="shared" si="65"/>
        <v>0.25346551773826337</v>
      </c>
      <c r="E84" s="373">
        <f t="shared" si="65"/>
        <v>0.25061586012824655</v>
      </c>
      <c r="F84" s="373">
        <f t="shared" si="65"/>
        <v>0.23346181007563963</v>
      </c>
      <c r="G84" s="373">
        <f t="shared" si="65"/>
        <v>0.25009989856453446</v>
      </c>
      <c r="H84" s="373">
        <f t="shared" si="65"/>
        <v>0.23016811978628968</v>
      </c>
      <c r="I84" s="373">
        <f t="shared" si="65"/>
        <v>0.2186268890614004</v>
      </c>
      <c r="J84" s="373">
        <f t="shared" si="65"/>
        <v>0.22938110971082121</v>
      </c>
      <c r="K84" s="373">
        <f t="shared" si="65"/>
        <v>0.19984925749129157</v>
      </c>
      <c r="L84" s="373">
        <f t="shared" si="65"/>
        <v>0.19903151002591735</v>
      </c>
      <c r="M84" s="373">
        <f t="shared" si="65"/>
        <v>0.20822376284962946</v>
      </c>
      <c r="N84" s="373">
        <f t="shared" si="65"/>
        <v>0.22660463997112551</v>
      </c>
      <c r="O84" s="373">
        <f t="shared" si="65"/>
        <v>0.21913593375586654</v>
      </c>
      <c r="P84" s="373">
        <f t="shared" si="65"/>
        <v>0.21017153667965172</v>
      </c>
      <c r="Q84" s="373">
        <f t="shared" si="65"/>
        <v>0.21883854436149505</v>
      </c>
      <c r="R84" s="373">
        <f t="shared" si="65"/>
        <v>0.2002157516380324</v>
      </c>
      <c r="S84" s="373">
        <f t="shared" ref="S84" si="80">+S24/S$27</f>
        <v>0.19407341109630222</v>
      </c>
      <c r="T84" s="374">
        <f t="shared" ref="T84" si="81">+T24/T$27</f>
        <v>0.1927896487683422</v>
      </c>
      <c r="U84" s="284"/>
      <c r="V84" s="284"/>
      <c r="W84" s="284"/>
    </row>
    <row r="85" spans="1:23" x14ac:dyDescent="0.2">
      <c r="A85" s="368" t="s">
        <v>80</v>
      </c>
      <c r="B85" s="373">
        <f t="shared" si="65"/>
        <v>6.2377298722484091E-2</v>
      </c>
      <c r="C85" s="373">
        <f t="shared" si="65"/>
        <v>5.6645890708798378E-2</v>
      </c>
      <c r="D85" s="373">
        <f t="shared" si="65"/>
        <v>5.1951545193425361E-2</v>
      </c>
      <c r="E85" s="373">
        <f t="shared" si="65"/>
        <v>4.5891959219449184E-2</v>
      </c>
      <c r="F85" s="373">
        <f t="shared" si="65"/>
        <v>4.7502361079204636E-2</v>
      </c>
      <c r="G85" s="373">
        <f t="shared" si="65"/>
        <v>4.6606522607813602E-2</v>
      </c>
      <c r="H85" s="373">
        <f t="shared" si="65"/>
        <v>4.6690730428098834E-2</v>
      </c>
      <c r="I85" s="373">
        <f t="shared" si="65"/>
        <v>4.6962628688340238E-2</v>
      </c>
      <c r="J85" s="373">
        <f t="shared" si="65"/>
        <v>4.6207295888824551E-2</v>
      </c>
      <c r="K85" s="373">
        <f t="shared" si="65"/>
        <v>4.5385717486810029E-2</v>
      </c>
      <c r="L85" s="373">
        <f t="shared" si="65"/>
        <v>4.7749283863047332E-2</v>
      </c>
      <c r="M85" s="373">
        <f t="shared" si="65"/>
        <v>4.7181714346428663E-2</v>
      </c>
      <c r="N85" s="373">
        <f t="shared" si="65"/>
        <v>4.6760642457540455E-2</v>
      </c>
      <c r="O85" s="373">
        <f t="shared" si="65"/>
        <v>4.682603825485275E-2</v>
      </c>
      <c r="P85" s="373">
        <f t="shared" si="65"/>
        <v>4.4556335982481363E-2</v>
      </c>
      <c r="Q85" s="373">
        <f t="shared" si="65"/>
        <v>4.6492719343632201E-2</v>
      </c>
      <c r="R85" s="373">
        <f t="shared" si="65"/>
        <v>4.8438011194326794E-2</v>
      </c>
      <c r="S85" s="373">
        <f t="shared" ref="S85" si="82">+S25/S$27</f>
        <v>4.8438092829138739E-2</v>
      </c>
      <c r="T85" s="374">
        <f t="shared" ref="T85" si="83">+T25/T$27</f>
        <v>5.2184738464050286E-2</v>
      </c>
      <c r="U85" s="284"/>
      <c r="V85" s="284"/>
      <c r="W85" s="284"/>
    </row>
    <row r="86" spans="1:23" x14ac:dyDescent="0.2">
      <c r="A86" s="306" t="s">
        <v>81</v>
      </c>
      <c r="B86" s="375" t="s">
        <v>67</v>
      </c>
      <c r="C86" s="375" t="s">
        <v>67</v>
      </c>
      <c r="D86" s="375" t="s">
        <v>69</v>
      </c>
      <c r="E86" s="375" t="s">
        <v>69</v>
      </c>
      <c r="F86" s="376" t="s">
        <v>67</v>
      </c>
      <c r="G86" s="376" t="s">
        <v>67</v>
      </c>
      <c r="H86" s="386" t="s">
        <v>69</v>
      </c>
      <c r="I86" s="386" t="s">
        <v>69</v>
      </c>
      <c r="J86" s="387" t="s">
        <v>69</v>
      </c>
      <c r="K86" s="378" t="s">
        <v>69</v>
      </c>
      <c r="L86" s="379" t="s">
        <v>69</v>
      </c>
      <c r="M86" s="379" t="s">
        <v>69</v>
      </c>
      <c r="N86" s="379" t="s">
        <v>69</v>
      </c>
      <c r="O86" s="379" t="s">
        <v>69</v>
      </c>
      <c r="P86" s="379" t="s">
        <v>69</v>
      </c>
      <c r="Q86" s="379" t="s">
        <v>69</v>
      </c>
      <c r="R86" s="379" t="s">
        <v>69</v>
      </c>
      <c r="S86" s="379" t="s">
        <v>69</v>
      </c>
      <c r="T86" s="380" t="s">
        <v>69</v>
      </c>
      <c r="U86" s="284"/>
      <c r="V86" s="284"/>
      <c r="W86" s="284"/>
    </row>
    <row r="87" spans="1:23" ht="13.5" thickBot="1" x14ac:dyDescent="0.25">
      <c r="A87" s="312" t="s">
        <v>48</v>
      </c>
      <c r="B87" s="384">
        <f t="shared" ref="B87:R87" si="84">+B27/B$27</f>
        <v>1</v>
      </c>
      <c r="C87" s="384">
        <f t="shared" si="84"/>
        <v>1</v>
      </c>
      <c r="D87" s="384">
        <f t="shared" si="84"/>
        <v>1</v>
      </c>
      <c r="E87" s="384">
        <f t="shared" si="84"/>
        <v>1</v>
      </c>
      <c r="F87" s="384">
        <f t="shared" si="84"/>
        <v>1</v>
      </c>
      <c r="G87" s="384">
        <f t="shared" si="84"/>
        <v>1</v>
      </c>
      <c r="H87" s="384">
        <f t="shared" si="84"/>
        <v>1</v>
      </c>
      <c r="I87" s="384">
        <f t="shared" si="84"/>
        <v>1</v>
      </c>
      <c r="J87" s="384">
        <f t="shared" si="84"/>
        <v>1</v>
      </c>
      <c r="K87" s="384">
        <f t="shared" si="84"/>
        <v>1</v>
      </c>
      <c r="L87" s="384">
        <f t="shared" si="84"/>
        <v>1</v>
      </c>
      <c r="M87" s="384">
        <f t="shared" si="84"/>
        <v>1</v>
      </c>
      <c r="N87" s="384">
        <f t="shared" si="84"/>
        <v>1</v>
      </c>
      <c r="O87" s="384">
        <f t="shared" si="84"/>
        <v>1</v>
      </c>
      <c r="P87" s="384">
        <f t="shared" si="84"/>
        <v>1</v>
      </c>
      <c r="Q87" s="384">
        <f t="shared" si="84"/>
        <v>1</v>
      </c>
      <c r="R87" s="384">
        <f t="shared" si="84"/>
        <v>1</v>
      </c>
      <c r="S87" s="384">
        <f t="shared" ref="S87" si="85">+S27/S$27</f>
        <v>1</v>
      </c>
      <c r="T87" s="385">
        <f t="shared" ref="T87" si="86">+T27/T$27</f>
        <v>1</v>
      </c>
      <c r="U87" s="284"/>
      <c r="V87" s="284"/>
      <c r="W87" s="284"/>
    </row>
    <row r="88" spans="1:23" ht="13.5" thickBot="1" x14ac:dyDescent="0.25">
      <c r="A88" s="319" t="s">
        <v>87</v>
      </c>
      <c r="B88" s="320"/>
      <c r="C88" s="320"/>
      <c r="D88" s="320"/>
      <c r="E88" s="320"/>
      <c r="F88" s="320"/>
      <c r="G88" s="320"/>
      <c r="H88" s="388"/>
      <c r="I88" s="388"/>
      <c r="J88" s="389"/>
      <c r="K88" s="388"/>
      <c r="L88" s="388"/>
      <c r="M88" s="388"/>
      <c r="N88" s="388"/>
      <c r="O88" s="388"/>
      <c r="P88" s="388"/>
      <c r="Q88" s="388"/>
      <c r="R88" s="388"/>
      <c r="S88" s="388"/>
      <c r="T88" s="326"/>
      <c r="U88" s="284"/>
      <c r="V88" s="284"/>
      <c r="W88" s="284"/>
    </row>
    <row r="89" spans="1:23" x14ac:dyDescent="0.2">
      <c r="A89" s="361" t="s">
        <v>71</v>
      </c>
      <c r="B89" s="366">
        <f t="shared" ref="B89:R97" si="87">B53/B$63</f>
        <v>9.3260204619765849E-2</v>
      </c>
      <c r="C89" s="366">
        <f t="shared" si="87"/>
        <v>0.10310965630114566</v>
      </c>
      <c r="D89" s="366">
        <f t="shared" si="87"/>
        <v>0.11500770755340234</v>
      </c>
      <c r="E89" s="366">
        <f t="shared" si="87"/>
        <v>0.11273777675655271</v>
      </c>
      <c r="F89" s="366">
        <f t="shared" si="87"/>
        <v>0.1131999540071289</v>
      </c>
      <c r="G89" s="366">
        <f t="shared" si="87"/>
        <v>0.10770350761085373</v>
      </c>
      <c r="H89" s="366">
        <f t="shared" si="87"/>
        <v>0.10833384738757634</v>
      </c>
      <c r="I89" s="366">
        <f t="shared" si="87"/>
        <v>0.10316141635045019</v>
      </c>
      <c r="J89" s="366">
        <f t="shared" si="87"/>
        <v>0.10559134031650649</v>
      </c>
      <c r="K89" s="366">
        <f t="shared" si="87"/>
        <v>0.10946904867214093</v>
      </c>
      <c r="L89" s="366">
        <f t="shared" si="87"/>
        <v>0.10862090196932812</v>
      </c>
      <c r="M89" s="366">
        <f t="shared" si="87"/>
        <v>0.11730883057583359</v>
      </c>
      <c r="N89" s="366">
        <f t="shared" si="87"/>
        <v>0.10799818814390763</v>
      </c>
      <c r="O89" s="366">
        <f t="shared" si="87"/>
        <v>0.11159055983554005</v>
      </c>
      <c r="P89" s="366">
        <f t="shared" si="87"/>
        <v>0.11177625541541285</v>
      </c>
      <c r="Q89" s="366">
        <f t="shared" si="87"/>
        <v>0.11926053513283941</v>
      </c>
      <c r="R89" s="366">
        <f t="shared" si="87"/>
        <v>0.11852755846678788</v>
      </c>
      <c r="S89" s="366">
        <f t="shared" ref="S89" si="88">S53/S$63</f>
        <v>0.11442213810905881</v>
      </c>
      <c r="T89" s="367">
        <f t="shared" ref="T89" si="89">T53/T$63</f>
        <v>0.11468314058668239</v>
      </c>
      <c r="U89" s="284"/>
      <c r="V89" s="284"/>
      <c r="W89" s="284"/>
    </row>
    <row r="90" spans="1:23" x14ac:dyDescent="0.2">
      <c r="A90" s="368" t="s">
        <v>73</v>
      </c>
      <c r="B90" s="373">
        <f t="shared" si="87"/>
        <v>0.39390359666701824</v>
      </c>
      <c r="C90" s="373">
        <f t="shared" si="87"/>
        <v>0.34150926704118195</v>
      </c>
      <c r="D90" s="373">
        <f t="shared" si="87"/>
        <v>0.37478895984731703</v>
      </c>
      <c r="E90" s="373">
        <f t="shared" si="87"/>
        <v>0.35086740304288599</v>
      </c>
      <c r="F90" s="373">
        <f t="shared" si="87"/>
        <v>0.35732149016902381</v>
      </c>
      <c r="G90" s="373">
        <f t="shared" si="87"/>
        <v>0.34338848444738584</v>
      </c>
      <c r="H90" s="373">
        <f t="shared" si="87"/>
        <v>0.31998026031706867</v>
      </c>
      <c r="I90" s="373">
        <f t="shared" si="87"/>
        <v>0.30979859442710556</v>
      </c>
      <c r="J90" s="373">
        <f t="shared" si="87"/>
        <v>0.28999032782499534</v>
      </c>
      <c r="K90" s="373">
        <f t="shared" si="87"/>
        <v>0.28194650102882635</v>
      </c>
      <c r="L90" s="373">
        <f t="shared" si="87"/>
        <v>0.2744460968655571</v>
      </c>
      <c r="M90" s="373">
        <f t="shared" si="87"/>
        <v>0.27949867057508199</v>
      </c>
      <c r="N90" s="373">
        <f t="shared" si="87"/>
        <v>0.28153159664999372</v>
      </c>
      <c r="O90" s="373">
        <f t="shared" si="87"/>
        <v>0.28595271776187908</v>
      </c>
      <c r="P90" s="373">
        <f t="shared" si="87"/>
        <v>0.29266705081417932</v>
      </c>
      <c r="Q90" s="373">
        <f t="shared" si="87"/>
        <v>0.28816478693785097</v>
      </c>
      <c r="R90" s="373">
        <f t="shared" si="87"/>
        <v>0.27133819830141215</v>
      </c>
      <c r="S90" s="373">
        <f t="shared" ref="S90" si="90">S54/S$63</f>
        <v>0.26847405941123759</v>
      </c>
      <c r="T90" s="374">
        <f t="shared" ref="T90" si="91">T54/T$63</f>
        <v>0.26186296450156116</v>
      </c>
      <c r="U90" s="284"/>
      <c r="V90" s="284"/>
      <c r="W90" s="284"/>
    </row>
    <row r="91" spans="1:23" x14ac:dyDescent="0.2">
      <c r="A91" s="368" t="s">
        <v>74</v>
      </c>
      <c r="B91" s="373">
        <f t="shared" si="87"/>
        <v>4.577576205041662E-2</v>
      </c>
      <c r="C91" s="373">
        <f t="shared" si="87"/>
        <v>5.0272039633741758E-2</v>
      </c>
      <c r="D91" s="373">
        <f t="shared" si="87"/>
        <v>4.7786831094472584E-2</v>
      </c>
      <c r="E91" s="373">
        <f t="shared" si="87"/>
        <v>5.3636199510906139E-2</v>
      </c>
      <c r="F91" s="373">
        <f t="shared" si="87"/>
        <v>5.1497642865355867E-2</v>
      </c>
      <c r="G91" s="373">
        <f t="shared" si="87"/>
        <v>5.2667107875579086E-2</v>
      </c>
      <c r="H91" s="373">
        <f t="shared" si="87"/>
        <v>5.0817346246375919E-2</v>
      </c>
      <c r="I91" s="373">
        <f t="shared" si="87"/>
        <v>5.3360127534409593E-2</v>
      </c>
      <c r="J91" s="373">
        <f t="shared" si="87"/>
        <v>4.8535797337065006E-2</v>
      </c>
      <c r="K91" s="373">
        <f t="shared" si="87"/>
        <v>5.1345166439106943E-2</v>
      </c>
      <c r="L91" s="373">
        <f t="shared" si="87"/>
        <v>5.2932205476986613E-2</v>
      </c>
      <c r="M91" s="373">
        <f t="shared" si="87"/>
        <v>5.1448274566175296E-2</v>
      </c>
      <c r="N91" s="373">
        <f t="shared" si="87"/>
        <v>5.2447451354555183E-2</v>
      </c>
      <c r="O91" s="373">
        <f t="shared" si="87"/>
        <v>6.2690182269669548E-2</v>
      </c>
      <c r="P91" s="373">
        <f t="shared" si="87"/>
        <v>5.9201400004268302E-2</v>
      </c>
      <c r="Q91" s="373">
        <f t="shared" si="87"/>
        <v>6.0497380963616627E-2</v>
      </c>
      <c r="R91" s="373">
        <f t="shared" si="87"/>
        <v>6.114418071779034E-2</v>
      </c>
      <c r="S91" s="373">
        <f t="shared" ref="S91" si="92">S55/S$63</f>
        <v>6.6098679898885876E-2</v>
      </c>
      <c r="T91" s="374">
        <f t="shared" ref="T91" si="93">T55/T$63</f>
        <v>7.0152633906436349E-2</v>
      </c>
      <c r="U91" s="284"/>
      <c r="V91" s="284"/>
      <c r="W91" s="284"/>
    </row>
    <row r="92" spans="1:23" x14ac:dyDescent="0.2">
      <c r="A92" s="368" t="s">
        <v>75</v>
      </c>
      <c r="B92" s="373">
        <f t="shared" si="87"/>
        <v>5.3369897690117074E-2</v>
      </c>
      <c r="C92" s="373">
        <f t="shared" si="87"/>
        <v>5.7327376476312648E-2</v>
      </c>
      <c r="D92" s="373">
        <f t="shared" si="87"/>
        <v>5.3347280334728034E-2</v>
      </c>
      <c r="E92" s="373">
        <f t="shared" si="87"/>
        <v>5.4899965533653922E-2</v>
      </c>
      <c r="F92" s="373">
        <f t="shared" si="87"/>
        <v>5.6240657698056799E-2</v>
      </c>
      <c r="G92" s="373">
        <f t="shared" si="87"/>
        <v>5.696889477167439E-2</v>
      </c>
      <c r="H92" s="373">
        <f t="shared" si="87"/>
        <v>5.7491826537536241E-2</v>
      </c>
      <c r="I92" s="373">
        <f t="shared" si="87"/>
        <v>5.8311067202550686E-2</v>
      </c>
      <c r="J92" s="373">
        <f t="shared" si="87"/>
        <v>5.186961084929928E-2</v>
      </c>
      <c r="K92" s="373">
        <f t="shared" si="87"/>
        <v>5.0816330455183557E-2</v>
      </c>
      <c r="L92" s="373">
        <f t="shared" si="87"/>
        <v>5.5773948791785467E-2</v>
      </c>
      <c r="M92" s="373">
        <f t="shared" si="87"/>
        <v>5.9189943346768512E-2</v>
      </c>
      <c r="N92" s="373">
        <f t="shared" si="87"/>
        <v>6.3492063492063489E-2</v>
      </c>
      <c r="O92" s="373">
        <f t="shared" si="87"/>
        <v>6.4318498692258377E-2</v>
      </c>
      <c r="P92" s="373">
        <f t="shared" si="87"/>
        <v>6.9146552276074011E-2</v>
      </c>
      <c r="Q92" s="373">
        <f t="shared" si="87"/>
        <v>7.228304468878298E-2</v>
      </c>
      <c r="R92" s="373">
        <f t="shared" si="87"/>
        <v>7.8341759856541557E-2</v>
      </c>
      <c r="S92" s="373">
        <f t="shared" ref="S92" si="94">S56/S$63</f>
        <v>8.4810143512512204E-2</v>
      </c>
      <c r="T92" s="374">
        <f t="shared" ref="T92" si="95">T56/T$63</f>
        <v>8.6983905766318689E-2</v>
      </c>
      <c r="U92" s="284"/>
      <c r="V92" s="284"/>
      <c r="W92" s="284"/>
    </row>
    <row r="93" spans="1:23" x14ac:dyDescent="0.2">
      <c r="A93" s="368" t="s">
        <v>76</v>
      </c>
      <c r="B93" s="373">
        <f t="shared" si="87"/>
        <v>0.11209787997046725</v>
      </c>
      <c r="C93" s="373">
        <f t="shared" si="87"/>
        <v>0.12535940195514664</v>
      </c>
      <c r="D93" s="373">
        <f t="shared" si="87"/>
        <v>0.12741319826763561</v>
      </c>
      <c r="E93" s="373">
        <f t="shared" si="87"/>
        <v>0.13807874739450837</v>
      </c>
      <c r="F93" s="373">
        <f t="shared" si="87"/>
        <v>0.15051167069104288</v>
      </c>
      <c r="G93" s="373">
        <f t="shared" si="87"/>
        <v>0.16350761085373924</v>
      </c>
      <c r="H93" s="373">
        <f t="shared" si="87"/>
        <v>0.17126642403306397</v>
      </c>
      <c r="I93" s="373">
        <f t="shared" si="87"/>
        <v>0.1770213530323102</v>
      </c>
      <c r="J93" s="373">
        <f t="shared" si="87"/>
        <v>0.18319511040684872</v>
      </c>
      <c r="K93" s="373">
        <f t="shared" si="87"/>
        <v>0.19590007884463762</v>
      </c>
      <c r="L93" s="373">
        <f t="shared" si="87"/>
        <v>0.19190292604836648</v>
      </c>
      <c r="M93" s="373">
        <f t="shared" si="87"/>
        <v>0.18393979537191013</v>
      </c>
      <c r="N93" s="373">
        <f t="shared" si="87"/>
        <v>0.17711857056119351</v>
      </c>
      <c r="O93" s="373">
        <f t="shared" si="87"/>
        <v>0.17719135771058711</v>
      </c>
      <c r="P93" s="373">
        <f t="shared" si="87"/>
        <v>0.17200204878673411</v>
      </c>
      <c r="Q93" s="373">
        <f t="shared" si="87"/>
        <v>0.1701665801519513</v>
      </c>
      <c r="R93" s="373">
        <f t="shared" si="87"/>
        <v>0.1769196284027795</v>
      </c>
      <c r="S93" s="373">
        <f t="shared" ref="S93" si="96">S57/S$63</f>
        <v>0.18272767397381198</v>
      </c>
      <c r="T93" s="374">
        <f t="shared" ref="T93" si="97">T57/T$63</f>
        <v>0.17552229205472844</v>
      </c>
      <c r="U93" s="284"/>
      <c r="V93" s="284"/>
      <c r="W93" s="284"/>
    </row>
    <row r="94" spans="1:23" x14ac:dyDescent="0.2">
      <c r="A94" s="368" t="s">
        <v>77</v>
      </c>
      <c r="B94" s="373">
        <f t="shared" si="87"/>
        <v>0.17896846324227403</v>
      </c>
      <c r="C94" s="373">
        <f t="shared" si="87"/>
        <v>0.21727783429911091</v>
      </c>
      <c r="D94" s="373">
        <f t="shared" si="87"/>
        <v>0.21414152536152095</v>
      </c>
      <c r="E94" s="373">
        <f t="shared" si="87"/>
        <v>0.2121649789098787</v>
      </c>
      <c r="F94" s="373">
        <f t="shared" si="87"/>
        <v>0.20596182591698287</v>
      </c>
      <c r="G94" s="373">
        <f t="shared" si="87"/>
        <v>0.20964923891462608</v>
      </c>
      <c r="H94" s="373">
        <f t="shared" si="87"/>
        <v>0.22118314724569738</v>
      </c>
      <c r="I94" s="373">
        <f t="shared" si="87"/>
        <v>0.24375238565686957</v>
      </c>
      <c r="J94" s="373">
        <f t="shared" si="87"/>
        <v>0.25822649352787441</v>
      </c>
      <c r="K94" s="373">
        <f t="shared" si="87"/>
        <v>0.26492759754620104</v>
      </c>
      <c r="L94" s="373">
        <f t="shared" si="87"/>
        <v>0.27200219761483013</v>
      </c>
      <c r="M94" s="373">
        <f t="shared" si="87"/>
        <v>0.25815271005383467</v>
      </c>
      <c r="N94" s="373">
        <f t="shared" si="87"/>
        <v>0.25795819238442191</v>
      </c>
      <c r="O94" s="373">
        <f t="shared" si="87"/>
        <v>0.24639480567061195</v>
      </c>
      <c r="P94" s="373">
        <f t="shared" si="87"/>
        <v>0.23970804789038991</v>
      </c>
      <c r="Q94" s="373">
        <f t="shared" si="87"/>
        <v>0.2257562172620452</v>
      </c>
      <c r="R94" s="373">
        <f t="shared" si="87"/>
        <v>0.23231052775771463</v>
      </c>
      <c r="S94" s="373">
        <f t="shared" ref="S94" si="98">S58/S$63</f>
        <v>0.21865261412120321</v>
      </c>
      <c r="T94" s="374">
        <f t="shared" ref="T94" si="99">T58/T$63</f>
        <v>0.21886013695509426</v>
      </c>
      <c r="U94" s="284"/>
      <c r="V94" s="284"/>
      <c r="W94" s="284"/>
    </row>
    <row r="95" spans="1:23" x14ac:dyDescent="0.2">
      <c r="A95" s="368" t="s">
        <v>78</v>
      </c>
      <c r="B95" s="373">
        <f t="shared" si="87"/>
        <v>3.8266005695601728E-2</v>
      </c>
      <c r="C95" s="373">
        <f t="shared" si="87"/>
        <v>4.1580041580041582E-2</v>
      </c>
      <c r="D95" s="373">
        <f t="shared" si="87"/>
        <v>3.7950524847684061E-2</v>
      </c>
      <c r="E95" s="373">
        <f t="shared" si="87"/>
        <v>3.9587060348930725E-2</v>
      </c>
      <c r="F95" s="373">
        <f t="shared" si="87"/>
        <v>3.9338277566977116E-2</v>
      </c>
      <c r="G95" s="373">
        <f t="shared" si="87"/>
        <v>3.4546657842488421E-2</v>
      </c>
      <c r="H95" s="373">
        <f t="shared" si="87"/>
        <v>4.0441675405588795E-2</v>
      </c>
      <c r="I95" s="373">
        <f t="shared" si="87"/>
        <v>3.469025753867571E-2</v>
      </c>
      <c r="J95" s="373">
        <f t="shared" si="87"/>
        <v>3.862696273125759E-2</v>
      </c>
      <c r="K95" s="373">
        <f t="shared" si="87"/>
        <v>3.8056960443068402E-2</v>
      </c>
      <c r="L95" s="373">
        <f t="shared" si="87"/>
        <v>3.7795186086824729E-2</v>
      </c>
      <c r="M95" s="373">
        <f t="shared" si="87"/>
        <v>3.5044204552928025E-2</v>
      </c>
      <c r="N95" s="373">
        <f t="shared" si="87"/>
        <v>3.1958057458968209E-2</v>
      </c>
      <c r="O95" s="373">
        <f t="shared" si="87"/>
        <v>3.1294206246628875E-2</v>
      </c>
      <c r="P95" s="373">
        <f t="shared" si="87"/>
        <v>3.5437608041487934E-2</v>
      </c>
      <c r="Q95" s="373">
        <f t="shared" si="87"/>
        <v>4.0205747723089991E-2</v>
      </c>
      <c r="R95" s="373">
        <f t="shared" si="87"/>
        <v>4.7719857537794827E-2</v>
      </c>
      <c r="S95" s="373">
        <f t="shared" ref="S95" si="100">S59/S$63</f>
        <v>4.9781320636109516E-2</v>
      </c>
      <c r="T95" s="374">
        <f t="shared" ref="T95" si="101">T59/T$63</f>
        <v>4.9676373236133629E-2</v>
      </c>
      <c r="U95" s="284"/>
      <c r="V95" s="284"/>
      <c r="W95" s="284"/>
    </row>
    <row r="96" spans="1:23" x14ac:dyDescent="0.2">
      <c r="A96" s="368" t="s">
        <v>79</v>
      </c>
      <c r="B96" s="373">
        <f t="shared" si="87"/>
        <v>0.18822908975846431</v>
      </c>
      <c r="C96" s="373">
        <f t="shared" si="87"/>
        <v>0.17720175166983679</v>
      </c>
      <c r="D96" s="373">
        <f t="shared" si="87"/>
        <v>0.16303310577699479</v>
      </c>
      <c r="E96" s="373">
        <f t="shared" si="87"/>
        <v>0.17290616947594742</v>
      </c>
      <c r="F96" s="373">
        <f t="shared" si="87"/>
        <v>0.16363401172818212</v>
      </c>
      <c r="G96" s="373">
        <f t="shared" si="87"/>
        <v>0.1701389808074123</v>
      </c>
      <c r="H96" s="373">
        <f t="shared" si="87"/>
        <v>0.16689901918450434</v>
      </c>
      <c r="I96" s="373">
        <f t="shared" si="87"/>
        <v>0.15108785953252352</v>
      </c>
      <c r="J96" s="373">
        <f t="shared" si="87"/>
        <v>0.15421974358446691</v>
      </c>
      <c r="K96" s="373">
        <f t="shared" si="87"/>
        <v>0.13764158381569586</v>
      </c>
      <c r="L96" s="373">
        <f t="shared" si="87"/>
        <v>0.13579744053652112</v>
      </c>
      <c r="M96" s="373">
        <f t="shared" si="87"/>
        <v>0.14077811287428244</v>
      </c>
      <c r="N96" s="373">
        <f t="shared" si="87"/>
        <v>0.13615905783483198</v>
      </c>
      <c r="O96" s="373">
        <f t="shared" si="87"/>
        <v>0.13047903033757036</v>
      </c>
      <c r="P96" s="373">
        <f t="shared" si="87"/>
        <v>0.12646989777407858</v>
      </c>
      <c r="Q96" s="373">
        <f t="shared" si="87"/>
        <v>0.12976027558869332</v>
      </c>
      <c r="R96" s="373">
        <f t="shared" si="87"/>
        <v>0.11849019949689921</v>
      </c>
      <c r="S96" s="373">
        <f t="shared" ref="S96" si="102">S60/S$63</f>
        <v>0.12179169954659141</v>
      </c>
      <c r="T96" s="374">
        <f t="shared" ref="T96" si="103">T60/T$63</f>
        <v>0.12934349999329967</v>
      </c>
      <c r="U96" s="284"/>
      <c r="V96" s="284"/>
      <c r="W96" s="284"/>
    </row>
    <row r="97" spans="1:23" x14ac:dyDescent="0.2">
      <c r="A97" s="368" t="s">
        <v>80</v>
      </c>
      <c r="B97" s="373">
        <f t="shared" si="87"/>
        <v>3.9827022465984602E-2</v>
      </c>
      <c r="C97" s="373">
        <f t="shared" si="87"/>
        <v>2.1873755916309107E-2</v>
      </c>
      <c r="D97" s="373">
        <f t="shared" si="87"/>
        <v>1.8920208470968217E-2</v>
      </c>
      <c r="E97" s="373">
        <f t="shared" si="87"/>
        <v>1.6609496298970933E-2</v>
      </c>
      <c r="F97" s="373">
        <f t="shared" si="87"/>
        <v>1.8972059330803724E-2</v>
      </c>
      <c r="G97" s="373">
        <f t="shared" si="87"/>
        <v>2.2210456651224356E-2</v>
      </c>
      <c r="H97" s="373">
        <f t="shared" si="87"/>
        <v>2.3564246499290606E-2</v>
      </c>
      <c r="I97" s="373">
        <f t="shared" si="87"/>
        <v>2.445157958551317E-2</v>
      </c>
      <c r="J97" s="373">
        <f t="shared" si="87"/>
        <v>2.4910995410861645E-2</v>
      </c>
      <c r="K97" s="373">
        <f t="shared" si="87"/>
        <v>2.3913001673044748E-2</v>
      </c>
      <c r="L97" s="373">
        <f t="shared" si="87"/>
        <v>2.495050630393392E-2</v>
      </c>
      <c r="M97" s="373">
        <f t="shared" si="87"/>
        <v>2.4408805208715016E-2</v>
      </c>
      <c r="N97" s="373">
        <f t="shared" si="87"/>
        <v>2.4855196075596803E-2</v>
      </c>
      <c r="O97" s="373">
        <f t="shared" si="87"/>
        <v>2.505571895258546E-2</v>
      </c>
      <c r="P97" s="373">
        <f t="shared" si="87"/>
        <v>2.3945194954862668E-2</v>
      </c>
      <c r="Q97" s="373">
        <f t="shared" si="87"/>
        <v>2.6390920673870982E-2</v>
      </c>
      <c r="R97" s="373">
        <f t="shared" si="87"/>
        <v>2.6587133570770343E-2</v>
      </c>
      <c r="S97" s="373">
        <f t="shared" ref="S97" si="104">S61/S$63</f>
        <v>2.6736394398598311E-2</v>
      </c>
      <c r="T97" s="374">
        <f t="shared" ref="T97" si="105">T61/T$63</f>
        <v>2.9856746579472817E-2</v>
      </c>
      <c r="U97" s="284"/>
      <c r="V97" s="284"/>
      <c r="W97" s="284"/>
    </row>
    <row r="98" spans="1:23" x14ac:dyDescent="0.2">
      <c r="A98" s="306" t="s">
        <v>81</v>
      </c>
      <c r="B98" s="375" t="s">
        <v>67</v>
      </c>
      <c r="C98" s="375" t="s">
        <v>67</v>
      </c>
      <c r="D98" s="375" t="s">
        <v>69</v>
      </c>
      <c r="E98" s="375" t="s">
        <v>69</v>
      </c>
      <c r="F98" s="376" t="s">
        <v>67</v>
      </c>
      <c r="G98" s="376" t="s">
        <v>67</v>
      </c>
      <c r="H98" s="386" t="s">
        <v>69</v>
      </c>
      <c r="I98" s="386" t="s">
        <v>69</v>
      </c>
      <c r="J98" s="387" t="s">
        <v>69</v>
      </c>
      <c r="K98" s="378" t="s">
        <v>69</v>
      </c>
      <c r="L98" s="379" t="s">
        <v>69</v>
      </c>
      <c r="M98" s="379" t="s">
        <v>69</v>
      </c>
      <c r="N98" s="379" t="s">
        <v>69</v>
      </c>
      <c r="O98" s="379" t="s">
        <v>69</v>
      </c>
      <c r="P98" s="379" t="s">
        <v>69</v>
      </c>
      <c r="Q98" s="379" t="s">
        <v>69</v>
      </c>
      <c r="R98" s="379" t="s">
        <v>69</v>
      </c>
      <c r="S98" s="379" t="s">
        <v>69</v>
      </c>
      <c r="T98" s="380" t="s">
        <v>69</v>
      </c>
      <c r="U98" s="284"/>
      <c r="V98" s="284"/>
      <c r="W98" s="284"/>
    </row>
    <row r="99" spans="1:23" ht="13.5" thickBot="1" x14ac:dyDescent="0.25">
      <c r="A99" s="390" t="s">
        <v>48</v>
      </c>
      <c r="B99" s="391">
        <f t="shared" ref="B99:R99" si="106">B63/B$63</f>
        <v>1</v>
      </c>
      <c r="C99" s="391">
        <f t="shared" si="106"/>
        <v>1</v>
      </c>
      <c r="D99" s="391">
        <f t="shared" si="106"/>
        <v>1</v>
      </c>
      <c r="E99" s="391">
        <f t="shared" si="106"/>
        <v>1</v>
      </c>
      <c r="F99" s="391">
        <f t="shared" si="106"/>
        <v>1</v>
      </c>
      <c r="G99" s="391">
        <f t="shared" si="106"/>
        <v>1</v>
      </c>
      <c r="H99" s="391">
        <f t="shared" si="106"/>
        <v>1</v>
      </c>
      <c r="I99" s="391">
        <f t="shared" si="106"/>
        <v>1</v>
      </c>
      <c r="J99" s="391">
        <f t="shared" si="106"/>
        <v>1</v>
      </c>
      <c r="K99" s="391">
        <f t="shared" si="106"/>
        <v>1</v>
      </c>
      <c r="L99" s="391">
        <f t="shared" si="106"/>
        <v>1</v>
      </c>
      <c r="M99" s="391">
        <f t="shared" si="106"/>
        <v>1</v>
      </c>
      <c r="N99" s="391">
        <f t="shared" si="106"/>
        <v>1</v>
      </c>
      <c r="O99" s="391">
        <f t="shared" si="106"/>
        <v>1</v>
      </c>
      <c r="P99" s="391">
        <f t="shared" si="106"/>
        <v>1</v>
      </c>
      <c r="Q99" s="391">
        <f t="shared" si="106"/>
        <v>1</v>
      </c>
      <c r="R99" s="391">
        <f t="shared" si="106"/>
        <v>1</v>
      </c>
      <c r="S99" s="391">
        <f t="shared" ref="S99" si="107">S63/S$63</f>
        <v>1</v>
      </c>
      <c r="T99" s="392">
        <f t="shared" ref="T99" si="108">T63/T$63</f>
        <v>1</v>
      </c>
      <c r="U99" s="284"/>
      <c r="V99" s="284"/>
      <c r="W99" s="284"/>
    </row>
    <row r="100" spans="1:23" ht="5.0999999999999996" customHeight="1" thickTop="1" x14ac:dyDescent="0.2">
      <c r="A100" s="84"/>
      <c r="B100" s="393"/>
      <c r="C100" s="394"/>
      <c r="D100" s="394"/>
      <c r="E100" s="394"/>
      <c r="F100" s="394"/>
      <c r="G100" s="394"/>
      <c r="H100" s="394"/>
      <c r="I100" s="394"/>
      <c r="J100" s="394"/>
      <c r="K100" s="394"/>
      <c r="L100" s="394"/>
      <c r="M100" s="394"/>
      <c r="N100" s="394"/>
      <c r="O100" s="394"/>
      <c r="P100" s="394"/>
      <c r="Q100" s="394"/>
      <c r="R100" s="394"/>
      <c r="S100" s="394"/>
      <c r="U100" s="284"/>
      <c r="V100" s="284"/>
      <c r="W100" s="284"/>
    </row>
    <row r="101" spans="1:23" x14ac:dyDescent="0.2">
      <c r="A101" s="395" t="s">
        <v>88</v>
      </c>
      <c r="B101" s="393"/>
      <c r="C101" s="394"/>
      <c r="D101" s="394"/>
      <c r="E101" s="394"/>
      <c r="F101" s="394"/>
      <c r="G101" s="394"/>
      <c r="H101" s="394"/>
      <c r="I101" s="394"/>
      <c r="J101" s="394"/>
      <c r="K101" s="394"/>
      <c r="L101" s="394"/>
      <c r="M101" s="394"/>
      <c r="N101" s="394"/>
      <c r="O101" s="394"/>
      <c r="P101" s="394"/>
      <c r="Q101" s="394"/>
      <c r="R101" s="394"/>
      <c r="S101" s="394"/>
      <c r="U101" s="284"/>
      <c r="V101" s="284"/>
      <c r="W101" s="284"/>
    </row>
    <row r="102" spans="1:23" x14ac:dyDescent="0.2">
      <c r="U102" s="284"/>
      <c r="V102" s="284"/>
      <c r="W102" s="284"/>
    </row>
    <row r="103" spans="1:23" x14ac:dyDescent="0.2">
      <c r="U103" s="284"/>
      <c r="V103" s="284"/>
      <c r="W103" s="284"/>
    </row>
    <row r="104" spans="1:23" x14ac:dyDescent="0.2">
      <c r="U104" s="284"/>
      <c r="V104" s="284"/>
      <c r="W104" s="284"/>
    </row>
    <row r="105" spans="1:23" ht="5.0999999999999996" customHeight="1" x14ac:dyDescent="0.2">
      <c r="U105" s="284"/>
      <c r="V105" s="284"/>
      <c r="W105" s="284"/>
    </row>
    <row r="106" spans="1:23" x14ac:dyDescent="0.2">
      <c r="U106" s="284"/>
      <c r="V106" s="284"/>
      <c r="W106" s="284"/>
    </row>
    <row r="107" spans="1:23" x14ac:dyDescent="0.2">
      <c r="U107" s="284"/>
      <c r="V107" s="284"/>
      <c r="W107" s="284"/>
    </row>
    <row r="108" spans="1:23" x14ac:dyDescent="0.2">
      <c r="U108" s="284"/>
      <c r="V108" s="284"/>
      <c r="W108" s="284"/>
    </row>
    <row r="109" spans="1:23" x14ac:dyDescent="0.2">
      <c r="U109" s="284"/>
      <c r="V109" s="284"/>
      <c r="W109" s="284"/>
    </row>
    <row r="110" spans="1:23" x14ac:dyDescent="0.2">
      <c r="U110" s="284"/>
      <c r="V110" s="284"/>
      <c r="W110" s="284"/>
    </row>
    <row r="111" spans="1:23" x14ac:dyDescent="0.2">
      <c r="U111" s="284"/>
      <c r="V111" s="284"/>
      <c r="W111" s="284"/>
    </row>
    <row r="112" spans="1:23" x14ac:dyDescent="0.2">
      <c r="U112" s="284"/>
      <c r="V112" s="284"/>
      <c r="W112" s="284"/>
    </row>
    <row r="113" spans="21:23" x14ac:dyDescent="0.2">
      <c r="U113" s="284"/>
      <c r="V113" s="284"/>
      <c r="W113" s="284"/>
    </row>
    <row r="114" spans="21:23" x14ac:dyDescent="0.2">
      <c r="U114" s="284"/>
      <c r="V114" s="284"/>
      <c r="W114" s="284"/>
    </row>
    <row r="115" spans="21:23" x14ac:dyDescent="0.2">
      <c r="U115" s="284"/>
      <c r="V115" s="284"/>
      <c r="W115" s="284"/>
    </row>
    <row r="116" spans="21:23" x14ac:dyDescent="0.2">
      <c r="U116" s="284"/>
      <c r="V116" s="284"/>
      <c r="W116" s="284"/>
    </row>
    <row r="117" spans="21:23" x14ac:dyDescent="0.2">
      <c r="U117" s="284"/>
      <c r="V117" s="284"/>
      <c r="W117" s="284"/>
    </row>
    <row r="118" spans="21:23" x14ac:dyDescent="0.2">
      <c r="U118" s="284"/>
      <c r="V118" s="284"/>
      <c r="W118" s="284"/>
    </row>
    <row r="119" spans="21:23" x14ac:dyDescent="0.2">
      <c r="U119" s="284"/>
      <c r="V119" s="284"/>
      <c r="W119" s="284"/>
    </row>
    <row r="120" spans="21:23" x14ac:dyDescent="0.2">
      <c r="U120" s="284"/>
      <c r="V120" s="284"/>
      <c r="W120" s="284"/>
    </row>
    <row r="121" spans="21:23" x14ac:dyDescent="0.2">
      <c r="U121" s="284"/>
      <c r="V121" s="284"/>
      <c r="W121" s="284"/>
    </row>
    <row r="122" spans="21:23" x14ac:dyDescent="0.2">
      <c r="U122" s="284"/>
      <c r="V122" s="284"/>
      <c r="W122" s="284"/>
    </row>
    <row r="123" spans="21:23" x14ac:dyDescent="0.2">
      <c r="U123" s="284"/>
      <c r="V123" s="284"/>
      <c r="W123" s="284"/>
    </row>
    <row r="124" spans="21:23" x14ac:dyDescent="0.2">
      <c r="U124" s="284"/>
      <c r="V124" s="284"/>
      <c r="W124" s="284"/>
    </row>
    <row r="125" spans="21:23" x14ac:dyDescent="0.2">
      <c r="U125" s="284"/>
      <c r="V125" s="284"/>
      <c r="W125" s="284"/>
    </row>
    <row r="126" spans="21:23" x14ac:dyDescent="0.2">
      <c r="U126" s="284"/>
      <c r="V126" s="284"/>
      <c r="W126" s="284"/>
    </row>
    <row r="127" spans="21:23" x14ac:dyDescent="0.2">
      <c r="U127" s="284"/>
      <c r="V127" s="284"/>
      <c r="W127" s="284"/>
    </row>
    <row r="128" spans="21:23" x14ac:dyDescent="0.2">
      <c r="U128" s="284"/>
      <c r="V128" s="284"/>
      <c r="W128" s="284"/>
    </row>
    <row r="129" spans="21:23" x14ac:dyDescent="0.2">
      <c r="U129" s="284"/>
      <c r="V129" s="284"/>
      <c r="W129" s="284"/>
    </row>
    <row r="130" spans="21:23" x14ac:dyDescent="0.2">
      <c r="U130" s="284"/>
      <c r="V130" s="284"/>
      <c r="W130" s="284"/>
    </row>
    <row r="131" spans="21:23" x14ac:dyDescent="0.2">
      <c r="U131" s="284"/>
      <c r="V131" s="284"/>
      <c r="W131" s="284"/>
    </row>
    <row r="132" spans="21:23" x14ac:dyDescent="0.2">
      <c r="U132" s="284"/>
      <c r="V132" s="284"/>
      <c r="W132" s="284"/>
    </row>
    <row r="133" spans="21:23" x14ac:dyDescent="0.2">
      <c r="U133" s="284"/>
      <c r="V133" s="284"/>
      <c r="W133" s="284"/>
    </row>
    <row r="134" spans="21:23" x14ac:dyDescent="0.2">
      <c r="U134" s="284"/>
      <c r="V134" s="284"/>
      <c r="W134" s="284"/>
    </row>
    <row r="135" spans="21:23" x14ac:dyDescent="0.2">
      <c r="U135" s="284"/>
      <c r="V135" s="284"/>
      <c r="W135" s="284"/>
    </row>
    <row r="136" spans="21:23" x14ac:dyDescent="0.2">
      <c r="U136" s="284"/>
      <c r="V136" s="284"/>
      <c r="W136" s="284"/>
    </row>
    <row r="137" spans="21:23" x14ac:dyDescent="0.2">
      <c r="U137" s="284"/>
      <c r="V137" s="284"/>
      <c r="W137" s="284"/>
    </row>
    <row r="138" spans="21:23" x14ac:dyDescent="0.2">
      <c r="U138" s="284"/>
      <c r="V138" s="284"/>
      <c r="W138" s="284"/>
    </row>
    <row r="139" spans="21:23" x14ac:dyDescent="0.2">
      <c r="U139" s="284"/>
      <c r="V139" s="284"/>
      <c r="W139" s="284"/>
    </row>
    <row r="140" spans="21:23" x14ac:dyDescent="0.2">
      <c r="U140" s="284"/>
      <c r="V140" s="284"/>
      <c r="W140" s="284"/>
    </row>
    <row r="141" spans="21:23" x14ac:dyDescent="0.2">
      <c r="U141" s="284"/>
      <c r="V141" s="284"/>
      <c r="W141" s="284"/>
    </row>
    <row r="142" spans="21:23" x14ac:dyDescent="0.2">
      <c r="U142" s="284"/>
      <c r="V142" s="284"/>
      <c r="W142" s="284"/>
    </row>
    <row r="143" spans="21:23" x14ac:dyDescent="0.2">
      <c r="U143" s="284"/>
      <c r="V143" s="284"/>
      <c r="W143" s="284"/>
    </row>
    <row r="144" spans="21:23" x14ac:dyDescent="0.2">
      <c r="U144" s="284"/>
      <c r="V144" s="284"/>
      <c r="W144" s="284"/>
    </row>
    <row r="145" spans="21:23" x14ac:dyDescent="0.2">
      <c r="U145" s="284"/>
      <c r="V145" s="284"/>
      <c r="W145" s="284"/>
    </row>
    <row r="146" spans="21:23" x14ac:dyDescent="0.2">
      <c r="U146" s="284"/>
      <c r="V146" s="284"/>
      <c r="W146" s="284"/>
    </row>
    <row r="147" spans="21:23" x14ac:dyDescent="0.2">
      <c r="U147" s="284"/>
      <c r="V147" s="284"/>
      <c r="W147" s="284"/>
    </row>
    <row r="148" spans="21:23" x14ac:dyDescent="0.2">
      <c r="U148" s="284"/>
      <c r="V148" s="284"/>
      <c r="W148" s="284"/>
    </row>
    <row r="149" spans="21:23" x14ac:dyDescent="0.2">
      <c r="U149" s="284"/>
      <c r="V149" s="284"/>
      <c r="W149" s="284"/>
    </row>
    <row r="150" spans="21:23" x14ac:dyDescent="0.2">
      <c r="U150" s="284"/>
      <c r="V150" s="284"/>
      <c r="W150" s="284"/>
    </row>
    <row r="151" spans="21:23" x14ac:dyDescent="0.2">
      <c r="U151" s="284"/>
      <c r="V151" s="284"/>
      <c r="W151" s="284"/>
    </row>
    <row r="152" spans="21:23" x14ac:dyDescent="0.2">
      <c r="U152" s="284"/>
      <c r="V152" s="284"/>
      <c r="W152" s="284"/>
    </row>
    <row r="153" spans="21:23" x14ac:dyDescent="0.2">
      <c r="U153" s="284"/>
      <c r="V153" s="284"/>
      <c r="W153" s="284"/>
    </row>
    <row r="154" spans="21:23" x14ac:dyDescent="0.2">
      <c r="U154" s="284"/>
      <c r="V154" s="284"/>
      <c r="W154" s="284"/>
    </row>
    <row r="155" spans="21:23" x14ac:dyDescent="0.2">
      <c r="U155" s="284"/>
      <c r="V155" s="284"/>
      <c r="W155" s="284"/>
    </row>
    <row r="156" spans="21:23" x14ac:dyDescent="0.2">
      <c r="U156" s="284"/>
      <c r="V156" s="284"/>
      <c r="W156" s="284"/>
    </row>
    <row r="157" spans="21:23" x14ac:dyDescent="0.2">
      <c r="U157" s="284"/>
      <c r="V157" s="284"/>
      <c r="W157" s="284"/>
    </row>
    <row r="158" spans="21:23" x14ac:dyDescent="0.2">
      <c r="U158" s="284"/>
      <c r="V158" s="284"/>
      <c r="W158" s="284"/>
    </row>
    <row r="159" spans="21:23" x14ac:dyDescent="0.2">
      <c r="U159" s="284"/>
      <c r="V159" s="284"/>
      <c r="W159" s="284"/>
    </row>
    <row r="160" spans="21:23" x14ac:dyDescent="0.2">
      <c r="U160" s="284"/>
      <c r="V160" s="284"/>
      <c r="W160" s="284"/>
    </row>
    <row r="161" spans="21:23" x14ac:dyDescent="0.2">
      <c r="U161" s="284"/>
      <c r="V161" s="284"/>
      <c r="W161" s="284"/>
    </row>
    <row r="162" spans="21:23" x14ac:dyDescent="0.2">
      <c r="U162" s="284"/>
      <c r="V162" s="284"/>
      <c r="W162" s="284"/>
    </row>
    <row r="163" spans="21:23" x14ac:dyDescent="0.2">
      <c r="U163" s="284"/>
      <c r="V163" s="284"/>
      <c r="W163" s="284"/>
    </row>
    <row r="164" spans="21:23" x14ac:dyDescent="0.2">
      <c r="U164" s="284"/>
      <c r="V164" s="284"/>
      <c r="W164" s="284"/>
    </row>
    <row r="165" spans="21:23" x14ac:dyDescent="0.2">
      <c r="U165" s="284"/>
      <c r="V165" s="284"/>
      <c r="W165" s="284"/>
    </row>
    <row r="166" spans="21:23" x14ac:dyDescent="0.2">
      <c r="U166" s="284"/>
      <c r="V166" s="284"/>
      <c r="W166" s="284"/>
    </row>
    <row r="167" spans="21:23" x14ac:dyDescent="0.2">
      <c r="U167" s="284"/>
      <c r="V167" s="284"/>
      <c r="W167" s="284"/>
    </row>
    <row r="168" spans="21:23" x14ac:dyDescent="0.2">
      <c r="U168" s="284"/>
      <c r="V168" s="284"/>
      <c r="W168" s="284"/>
    </row>
    <row r="169" spans="21:23" x14ac:dyDescent="0.2">
      <c r="U169" s="284"/>
      <c r="V169" s="284"/>
      <c r="W169" s="284"/>
    </row>
    <row r="170" spans="21:23" x14ac:dyDescent="0.2">
      <c r="U170" s="284"/>
      <c r="V170" s="284"/>
      <c r="W170" s="284"/>
    </row>
    <row r="171" spans="21:23" x14ac:dyDescent="0.2">
      <c r="U171" s="284"/>
      <c r="V171" s="284"/>
      <c r="W171" s="284"/>
    </row>
    <row r="172" spans="21:23" x14ac:dyDescent="0.2">
      <c r="U172" s="284"/>
      <c r="V172" s="284"/>
      <c r="W172" s="284"/>
    </row>
    <row r="173" spans="21:23" x14ac:dyDescent="0.2">
      <c r="U173" s="284"/>
      <c r="V173" s="284"/>
      <c r="W173" s="284"/>
    </row>
    <row r="174" spans="21:23" x14ac:dyDescent="0.2">
      <c r="U174" s="284"/>
      <c r="V174" s="284"/>
      <c r="W174" s="284"/>
    </row>
    <row r="175" spans="21:23" x14ac:dyDescent="0.2">
      <c r="U175" s="284"/>
      <c r="V175" s="284"/>
      <c r="W175" s="284"/>
    </row>
    <row r="176" spans="21:23" x14ac:dyDescent="0.2">
      <c r="U176" s="284"/>
      <c r="V176" s="284"/>
      <c r="W176" s="284"/>
    </row>
    <row r="177" spans="21:23" x14ac:dyDescent="0.2">
      <c r="U177" s="284"/>
      <c r="V177" s="284"/>
      <c r="W177" s="284"/>
    </row>
    <row r="178" spans="21:23" x14ac:dyDescent="0.2">
      <c r="U178" s="284"/>
      <c r="V178" s="284"/>
      <c r="W178" s="284"/>
    </row>
    <row r="179" spans="21:23" x14ac:dyDescent="0.2">
      <c r="U179" s="284"/>
      <c r="V179" s="284"/>
      <c r="W179" s="284"/>
    </row>
    <row r="180" spans="21:23" x14ac:dyDescent="0.2">
      <c r="U180" s="284"/>
      <c r="V180" s="284"/>
      <c r="W180" s="284"/>
    </row>
    <row r="181" spans="21:23" x14ac:dyDescent="0.2">
      <c r="U181" s="284"/>
      <c r="V181" s="284"/>
      <c r="W181" s="284"/>
    </row>
    <row r="182" spans="21:23" x14ac:dyDescent="0.2">
      <c r="U182" s="284"/>
      <c r="V182" s="284"/>
      <c r="W182" s="284"/>
    </row>
    <row r="183" spans="21:23" x14ac:dyDescent="0.2">
      <c r="U183" s="284"/>
      <c r="V183" s="284"/>
      <c r="W183" s="284"/>
    </row>
    <row r="184" spans="21:23" x14ac:dyDescent="0.2">
      <c r="U184" s="284"/>
      <c r="V184" s="284"/>
      <c r="W184" s="284"/>
    </row>
    <row r="185" spans="21:23" x14ac:dyDescent="0.2">
      <c r="U185" s="284"/>
      <c r="V185" s="284"/>
      <c r="W185" s="284"/>
    </row>
    <row r="186" spans="21:23" x14ac:dyDescent="0.2">
      <c r="U186" s="284"/>
      <c r="V186" s="284"/>
      <c r="W186" s="284"/>
    </row>
    <row r="187" spans="21:23" x14ac:dyDescent="0.2">
      <c r="U187" s="284"/>
      <c r="V187" s="284"/>
      <c r="W187" s="284"/>
    </row>
    <row r="188" spans="21:23" x14ac:dyDescent="0.2">
      <c r="U188" s="284"/>
      <c r="V188" s="284"/>
      <c r="W188" s="284"/>
    </row>
    <row r="189" spans="21:23" x14ac:dyDescent="0.2">
      <c r="U189" s="284"/>
      <c r="V189" s="284"/>
      <c r="W189" s="284"/>
    </row>
    <row r="190" spans="21:23" x14ac:dyDescent="0.2">
      <c r="U190" s="284"/>
      <c r="V190" s="284"/>
      <c r="W190" s="284"/>
    </row>
    <row r="191" spans="21:23" x14ac:dyDescent="0.2">
      <c r="U191" s="284"/>
      <c r="V191" s="284"/>
      <c r="W191" s="284"/>
    </row>
    <row r="192" spans="21:23" x14ac:dyDescent="0.2">
      <c r="U192" s="284"/>
      <c r="V192" s="284"/>
      <c r="W192" s="284"/>
    </row>
    <row r="193" spans="21:23" x14ac:dyDescent="0.2">
      <c r="U193" s="284"/>
      <c r="V193" s="284"/>
      <c r="W193" s="284"/>
    </row>
    <row r="194" spans="21:23" x14ac:dyDescent="0.2">
      <c r="U194" s="284"/>
      <c r="V194" s="284"/>
      <c r="W194" s="284"/>
    </row>
    <row r="195" spans="21:23" x14ac:dyDescent="0.2">
      <c r="U195" s="284"/>
      <c r="V195" s="284"/>
      <c r="W195" s="284"/>
    </row>
    <row r="196" spans="21:23" x14ac:dyDescent="0.2">
      <c r="U196" s="284"/>
      <c r="V196" s="284"/>
      <c r="W196" s="284"/>
    </row>
    <row r="197" spans="21:23" x14ac:dyDescent="0.2">
      <c r="U197" s="284"/>
      <c r="V197" s="284"/>
      <c r="W197" s="284"/>
    </row>
    <row r="198" spans="21:23" x14ac:dyDescent="0.2">
      <c r="U198" s="284"/>
      <c r="V198" s="284"/>
      <c r="W198" s="284"/>
    </row>
    <row r="199" spans="21:23" x14ac:dyDescent="0.2">
      <c r="U199" s="284"/>
      <c r="V199" s="284"/>
      <c r="W199" s="284"/>
    </row>
    <row r="200" spans="21:23" x14ac:dyDescent="0.2">
      <c r="U200" s="284"/>
      <c r="V200" s="284"/>
      <c r="W200" s="284"/>
    </row>
    <row r="201" spans="21:23" x14ac:dyDescent="0.2">
      <c r="U201" s="284"/>
      <c r="V201" s="284"/>
      <c r="W201" s="284"/>
    </row>
    <row r="202" spans="21:23" x14ac:dyDescent="0.2">
      <c r="U202" s="284"/>
      <c r="V202" s="284"/>
      <c r="W202" s="284"/>
    </row>
    <row r="203" spans="21:23" x14ac:dyDescent="0.2">
      <c r="U203" s="284"/>
      <c r="V203" s="284"/>
      <c r="W203" s="284"/>
    </row>
    <row r="204" spans="21:23" x14ac:dyDescent="0.2">
      <c r="U204" s="284"/>
      <c r="V204" s="284"/>
      <c r="W204" s="284"/>
    </row>
    <row r="205" spans="21:23" x14ac:dyDescent="0.2">
      <c r="U205" s="284"/>
      <c r="V205" s="284"/>
      <c r="W205" s="284"/>
    </row>
    <row r="206" spans="21:23" x14ac:dyDescent="0.2">
      <c r="U206" s="284"/>
      <c r="V206" s="284"/>
      <c r="W206" s="284"/>
    </row>
    <row r="207" spans="21:23" x14ac:dyDescent="0.2">
      <c r="U207" s="284"/>
      <c r="V207" s="284"/>
      <c r="W207" s="284"/>
    </row>
    <row r="208" spans="21:23" x14ac:dyDescent="0.2">
      <c r="U208" s="284"/>
      <c r="V208" s="284"/>
      <c r="W208" s="284"/>
    </row>
    <row r="209" spans="21:23" x14ac:dyDescent="0.2">
      <c r="U209" s="284"/>
      <c r="V209" s="284"/>
      <c r="W209" s="284"/>
    </row>
    <row r="210" spans="21:23" x14ac:dyDescent="0.2">
      <c r="U210" s="284"/>
      <c r="V210" s="284"/>
      <c r="W210" s="284"/>
    </row>
    <row r="211" spans="21:23" x14ac:dyDescent="0.2">
      <c r="U211" s="284"/>
      <c r="V211" s="284"/>
      <c r="W211" s="284"/>
    </row>
    <row r="212" spans="21:23" x14ac:dyDescent="0.2">
      <c r="U212" s="284"/>
      <c r="V212" s="284"/>
      <c r="W212" s="284"/>
    </row>
    <row r="213" spans="21:23" x14ac:dyDescent="0.2">
      <c r="U213" s="284"/>
      <c r="V213" s="284"/>
      <c r="W213" s="284"/>
    </row>
    <row r="214" spans="21:23" x14ac:dyDescent="0.2">
      <c r="U214" s="284"/>
      <c r="V214" s="284"/>
      <c r="W214" s="284"/>
    </row>
    <row r="215" spans="21:23" x14ac:dyDescent="0.2">
      <c r="U215" s="284"/>
      <c r="V215" s="284"/>
      <c r="W215" s="284"/>
    </row>
    <row r="216" spans="21:23" x14ac:dyDescent="0.2">
      <c r="U216" s="284"/>
      <c r="V216" s="284"/>
      <c r="W216" s="284"/>
    </row>
    <row r="217" spans="21:23" x14ac:dyDescent="0.2">
      <c r="U217" s="284"/>
      <c r="V217" s="284"/>
      <c r="W217" s="284"/>
    </row>
    <row r="218" spans="21:23" x14ac:dyDescent="0.2">
      <c r="U218" s="284"/>
      <c r="V218" s="284"/>
      <c r="W218" s="284"/>
    </row>
    <row r="219" spans="21:23" x14ac:dyDescent="0.2">
      <c r="U219" s="284"/>
      <c r="V219" s="284"/>
      <c r="W219" s="284"/>
    </row>
    <row r="220" spans="21:23" x14ac:dyDescent="0.2">
      <c r="U220" s="284"/>
      <c r="V220" s="284"/>
      <c r="W220" s="284"/>
    </row>
    <row r="221" spans="21:23" x14ac:dyDescent="0.2">
      <c r="U221" s="284"/>
      <c r="V221" s="284"/>
      <c r="W221" s="284"/>
    </row>
    <row r="222" spans="21:23" x14ac:dyDescent="0.2">
      <c r="U222" s="284"/>
      <c r="V222" s="284"/>
      <c r="W222" s="284"/>
    </row>
    <row r="223" spans="21:23" x14ac:dyDescent="0.2">
      <c r="U223" s="284"/>
      <c r="V223" s="284"/>
      <c r="W223" s="284"/>
    </row>
    <row r="224" spans="21:23" x14ac:dyDescent="0.2">
      <c r="U224" s="284"/>
      <c r="V224" s="284"/>
      <c r="W224" s="284"/>
    </row>
    <row r="225" spans="21:23" x14ac:dyDescent="0.2">
      <c r="U225" s="284"/>
      <c r="V225" s="284"/>
      <c r="W225" s="284"/>
    </row>
    <row r="226" spans="21:23" x14ac:dyDescent="0.2">
      <c r="U226" s="284"/>
      <c r="V226" s="284"/>
      <c r="W226" s="284"/>
    </row>
    <row r="227" spans="21:23" x14ac:dyDescent="0.2">
      <c r="U227" s="284"/>
      <c r="V227" s="284"/>
      <c r="W227" s="284"/>
    </row>
    <row r="228" spans="21:23" x14ac:dyDescent="0.2">
      <c r="U228" s="284"/>
      <c r="V228" s="284"/>
      <c r="W228" s="284"/>
    </row>
    <row r="229" spans="21:23" x14ac:dyDescent="0.2">
      <c r="U229" s="284"/>
      <c r="V229" s="284"/>
      <c r="W229" s="284"/>
    </row>
    <row r="230" spans="21:23" x14ac:dyDescent="0.2">
      <c r="U230" s="284"/>
      <c r="V230" s="284"/>
      <c r="W230" s="284"/>
    </row>
    <row r="231" spans="21:23" x14ac:dyDescent="0.2">
      <c r="U231" s="284"/>
      <c r="V231" s="284"/>
      <c r="W231" s="284"/>
    </row>
    <row r="232" spans="21:23" x14ac:dyDescent="0.2">
      <c r="U232" s="284"/>
      <c r="V232" s="284"/>
      <c r="W232" s="284"/>
    </row>
    <row r="233" spans="21:23" x14ac:dyDescent="0.2">
      <c r="U233" s="284"/>
      <c r="V233" s="284"/>
      <c r="W233" s="284"/>
    </row>
    <row r="234" spans="21:23" x14ac:dyDescent="0.2">
      <c r="U234" s="284"/>
      <c r="V234" s="284"/>
      <c r="W234" s="284"/>
    </row>
    <row r="235" spans="21:23" x14ac:dyDescent="0.2">
      <c r="U235" s="284"/>
      <c r="V235" s="284"/>
      <c r="W235" s="284"/>
    </row>
    <row r="236" spans="21:23" x14ac:dyDescent="0.2">
      <c r="U236" s="284"/>
      <c r="V236" s="284"/>
      <c r="W236" s="284"/>
    </row>
    <row r="237" spans="21:23" x14ac:dyDescent="0.2">
      <c r="U237" s="284"/>
      <c r="V237" s="284"/>
      <c r="W237" s="284"/>
    </row>
    <row r="238" spans="21:23" x14ac:dyDescent="0.2">
      <c r="U238" s="284"/>
      <c r="V238" s="284"/>
      <c r="W238" s="284"/>
    </row>
    <row r="239" spans="21:23" x14ac:dyDescent="0.2">
      <c r="U239" s="284"/>
      <c r="V239" s="284"/>
      <c r="W239" s="284"/>
    </row>
    <row r="240" spans="21:23" x14ac:dyDescent="0.2">
      <c r="U240" s="284"/>
      <c r="V240" s="284"/>
      <c r="W240" s="284"/>
    </row>
    <row r="241" spans="21:23" x14ac:dyDescent="0.2">
      <c r="U241" s="284"/>
      <c r="V241" s="284"/>
      <c r="W241" s="284"/>
    </row>
    <row r="242" spans="21:23" x14ac:dyDescent="0.2">
      <c r="U242" s="284"/>
      <c r="V242" s="284"/>
      <c r="W242" s="284"/>
    </row>
    <row r="243" spans="21:23" x14ac:dyDescent="0.2">
      <c r="U243" s="284"/>
      <c r="V243" s="284"/>
      <c r="W243" s="284"/>
    </row>
    <row r="244" spans="21:23" x14ac:dyDescent="0.2">
      <c r="U244" s="284"/>
      <c r="V244" s="284"/>
      <c r="W244" s="284"/>
    </row>
    <row r="245" spans="21:23" x14ac:dyDescent="0.2">
      <c r="U245" s="284"/>
      <c r="V245" s="284"/>
      <c r="W245" s="284"/>
    </row>
    <row r="246" spans="21:23" x14ac:dyDescent="0.2">
      <c r="U246" s="284"/>
      <c r="V246" s="284"/>
      <c r="W246" s="284"/>
    </row>
    <row r="247" spans="21:23" x14ac:dyDescent="0.2">
      <c r="U247" s="284"/>
      <c r="V247" s="284"/>
      <c r="W247" s="284"/>
    </row>
    <row r="248" spans="21:23" x14ac:dyDescent="0.2">
      <c r="U248" s="284"/>
      <c r="V248" s="284"/>
      <c r="W248" s="284"/>
    </row>
    <row r="249" spans="21:23" x14ac:dyDescent="0.2">
      <c r="U249" s="284"/>
      <c r="V249" s="284"/>
      <c r="W249" s="284"/>
    </row>
    <row r="250" spans="21:23" x14ac:dyDescent="0.2">
      <c r="U250" s="284"/>
      <c r="V250" s="284"/>
      <c r="W250" s="284"/>
    </row>
    <row r="251" spans="21:23" x14ac:dyDescent="0.2">
      <c r="U251" s="284"/>
      <c r="V251" s="284"/>
      <c r="W251" s="284"/>
    </row>
    <row r="252" spans="21:23" x14ac:dyDescent="0.2">
      <c r="U252" s="284"/>
      <c r="V252" s="284"/>
      <c r="W252" s="284"/>
    </row>
    <row r="253" spans="21:23" x14ac:dyDescent="0.2">
      <c r="U253" s="284"/>
      <c r="V253" s="284"/>
      <c r="W253" s="284"/>
    </row>
    <row r="254" spans="21:23" x14ac:dyDescent="0.2">
      <c r="U254" s="284"/>
      <c r="V254" s="284"/>
      <c r="W254" s="284"/>
    </row>
    <row r="255" spans="21:23" x14ac:dyDescent="0.2">
      <c r="U255" s="284"/>
      <c r="V255" s="284"/>
      <c r="W255" s="284"/>
    </row>
    <row r="256" spans="21:23" x14ac:dyDescent="0.2">
      <c r="U256" s="284"/>
      <c r="V256" s="284"/>
      <c r="W256" s="284"/>
    </row>
    <row r="257" spans="21:23" x14ac:dyDescent="0.2">
      <c r="U257" s="284"/>
      <c r="V257" s="284"/>
      <c r="W257" s="284"/>
    </row>
    <row r="258" spans="21:23" x14ac:dyDescent="0.2">
      <c r="U258" s="284"/>
      <c r="V258" s="284"/>
      <c r="W258" s="284"/>
    </row>
    <row r="259" spans="21:23" x14ac:dyDescent="0.2">
      <c r="U259" s="284"/>
      <c r="V259" s="284"/>
      <c r="W259" s="284"/>
    </row>
    <row r="260" spans="21:23" x14ac:dyDescent="0.2">
      <c r="U260" s="284"/>
      <c r="V260" s="284"/>
      <c r="W260" s="284"/>
    </row>
    <row r="261" spans="21:23" x14ac:dyDescent="0.2">
      <c r="U261" s="284"/>
      <c r="V261" s="284"/>
      <c r="W261" s="284"/>
    </row>
    <row r="262" spans="21:23" x14ac:dyDescent="0.2">
      <c r="U262" s="284"/>
      <c r="V262" s="284"/>
      <c r="W262" s="284"/>
    </row>
    <row r="263" spans="21:23" x14ac:dyDescent="0.2">
      <c r="U263" s="284"/>
      <c r="V263" s="284"/>
      <c r="W263" s="284"/>
    </row>
    <row r="264" spans="21:23" x14ac:dyDescent="0.2">
      <c r="U264" s="284"/>
      <c r="V264" s="284"/>
      <c r="W264" s="284"/>
    </row>
    <row r="265" spans="21:23" x14ac:dyDescent="0.2">
      <c r="U265" s="284"/>
      <c r="V265" s="284"/>
      <c r="W265" s="284"/>
    </row>
    <row r="266" spans="21:23" x14ac:dyDescent="0.2">
      <c r="U266" s="284"/>
      <c r="V266" s="284"/>
      <c r="W266" s="284"/>
    </row>
    <row r="267" spans="21:23" x14ac:dyDescent="0.2">
      <c r="U267" s="284"/>
      <c r="V267" s="284"/>
      <c r="W267" s="284"/>
    </row>
    <row r="268" spans="21:23" x14ac:dyDescent="0.2">
      <c r="U268" s="284"/>
      <c r="V268" s="284"/>
      <c r="W268" s="284"/>
    </row>
    <row r="269" spans="21:23" x14ac:dyDescent="0.2">
      <c r="U269" s="284"/>
      <c r="V269" s="284"/>
      <c r="W269" s="284"/>
    </row>
    <row r="270" spans="21:23" x14ac:dyDescent="0.2">
      <c r="U270" s="284"/>
      <c r="V270" s="284"/>
      <c r="W270" s="284"/>
    </row>
    <row r="271" spans="21:23" x14ac:dyDescent="0.2">
      <c r="U271" s="284"/>
      <c r="V271" s="284"/>
      <c r="W271" s="284"/>
    </row>
    <row r="272" spans="21:23" x14ac:dyDescent="0.2">
      <c r="U272" s="284"/>
      <c r="V272" s="284"/>
      <c r="W272" s="284"/>
    </row>
    <row r="273" spans="21:23" x14ac:dyDescent="0.2">
      <c r="U273" s="284"/>
      <c r="V273" s="284"/>
      <c r="W273" s="284"/>
    </row>
    <row r="274" spans="21:23" x14ac:dyDescent="0.2">
      <c r="U274" s="284"/>
      <c r="V274" s="284"/>
      <c r="W274" s="284"/>
    </row>
    <row r="275" spans="21:23" x14ac:dyDescent="0.2">
      <c r="U275" s="284"/>
      <c r="V275" s="284"/>
      <c r="W275" s="284"/>
    </row>
    <row r="276" spans="21:23" x14ac:dyDescent="0.2">
      <c r="U276" s="284"/>
      <c r="V276" s="284"/>
      <c r="W276" s="284"/>
    </row>
    <row r="277" spans="21:23" x14ac:dyDescent="0.2">
      <c r="U277" s="284"/>
      <c r="V277" s="284"/>
      <c r="W277" s="284"/>
    </row>
    <row r="278" spans="21:23" x14ac:dyDescent="0.2">
      <c r="U278" s="284"/>
      <c r="V278" s="284"/>
      <c r="W278" s="284"/>
    </row>
    <row r="279" spans="21:23" x14ac:dyDescent="0.2">
      <c r="U279" s="284"/>
      <c r="V279" s="284"/>
      <c r="W279" s="284"/>
    </row>
    <row r="280" spans="21:23" x14ac:dyDescent="0.2">
      <c r="U280" s="284"/>
      <c r="V280" s="284"/>
      <c r="W280" s="284"/>
    </row>
    <row r="281" spans="21:23" x14ac:dyDescent="0.2">
      <c r="U281" s="284"/>
      <c r="V281" s="284"/>
      <c r="W281" s="284"/>
    </row>
    <row r="282" spans="21:23" x14ac:dyDescent="0.2">
      <c r="U282" s="284"/>
      <c r="V282" s="284"/>
      <c r="W282" s="284"/>
    </row>
    <row r="283" spans="21:23" x14ac:dyDescent="0.2">
      <c r="U283" s="284"/>
      <c r="V283" s="284"/>
      <c r="W283" s="284"/>
    </row>
    <row r="284" spans="21:23" x14ac:dyDescent="0.2">
      <c r="U284" s="284"/>
      <c r="V284" s="284"/>
      <c r="W284" s="284"/>
    </row>
    <row r="285" spans="21:23" x14ac:dyDescent="0.2">
      <c r="U285" s="284"/>
      <c r="V285" s="284"/>
      <c r="W285" s="284"/>
    </row>
    <row r="286" spans="21:23" x14ac:dyDescent="0.2">
      <c r="U286" s="284"/>
      <c r="V286" s="284"/>
      <c r="W286" s="284"/>
    </row>
    <row r="287" spans="21:23" x14ac:dyDescent="0.2">
      <c r="U287" s="284"/>
      <c r="V287" s="284"/>
      <c r="W287" s="284"/>
    </row>
    <row r="288" spans="21:23" x14ac:dyDescent="0.2">
      <c r="U288" s="284"/>
      <c r="V288" s="284"/>
      <c r="W288" s="284"/>
    </row>
    <row r="289" spans="21:23" x14ac:dyDescent="0.2">
      <c r="U289" s="284"/>
      <c r="V289" s="284"/>
      <c r="W289" s="284"/>
    </row>
    <row r="290" spans="21:23" x14ac:dyDescent="0.2">
      <c r="U290" s="284"/>
      <c r="V290" s="284"/>
      <c r="W290" s="284"/>
    </row>
    <row r="291" spans="21:23" x14ac:dyDescent="0.2">
      <c r="U291" s="284"/>
      <c r="V291" s="284"/>
      <c r="W291" s="284"/>
    </row>
    <row r="292" spans="21:23" x14ac:dyDescent="0.2">
      <c r="U292" s="284"/>
      <c r="V292" s="284"/>
      <c r="W292" s="284"/>
    </row>
    <row r="293" spans="21:23" x14ac:dyDescent="0.2">
      <c r="U293" s="284"/>
      <c r="V293" s="284"/>
      <c r="W293" s="284"/>
    </row>
    <row r="294" spans="21:23" x14ac:dyDescent="0.2">
      <c r="U294" s="284"/>
      <c r="V294" s="284"/>
      <c r="W294" s="284"/>
    </row>
    <row r="295" spans="21:23" x14ac:dyDescent="0.2">
      <c r="U295" s="284"/>
      <c r="V295" s="284"/>
      <c r="W295" s="284"/>
    </row>
    <row r="296" spans="21:23" x14ac:dyDescent="0.2">
      <c r="U296" s="284"/>
      <c r="V296" s="284"/>
      <c r="W296" s="284"/>
    </row>
    <row r="297" spans="21:23" x14ac:dyDescent="0.2">
      <c r="U297" s="284"/>
      <c r="V297" s="284"/>
      <c r="W297" s="284"/>
    </row>
    <row r="298" spans="21:23" x14ac:dyDescent="0.2">
      <c r="U298" s="284"/>
      <c r="V298" s="284"/>
      <c r="W298" s="284"/>
    </row>
    <row r="299" spans="21:23" x14ac:dyDescent="0.2">
      <c r="U299" s="284"/>
      <c r="V299" s="284"/>
      <c r="W299" s="284"/>
    </row>
    <row r="300" spans="21:23" x14ac:dyDescent="0.2">
      <c r="U300" s="284"/>
      <c r="V300" s="284"/>
      <c r="W300" s="284"/>
    </row>
    <row r="301" spans="21:23" x14ac:dyDescent="0.2">
      <c r="U301" s="284"/>
      <c r="V301" s="284"/>
      <c r="W301" s="284"/>
    </row>
    <row r="302" spans="21:23" x14ac:dyDescent="0.2">
      <c r="U302" s="284"/>
      <c r="V302" s="284"/>
      <c r="W302" s="284"/>
    </row>
    <row r="303" spans="21:23" x14ac:dyDescent="0.2">
      <c r="U303" s="284"/>
      <c r="V303" s="284"/>
      <c r="W303" s="284"/>
    </row>
    <row r="304" spans="21:23" x14ac:dyDescent="0.2">
      <c r="U304" s="284"/>
      <c r="V304" s="284"/>
      <c r="W304" s="284"/>
    </row>
    <row r="305" spans="21:23" x14ac:dyDescent="0.2">
      <c r="U305" s="284"/>
      <c r="V305" s="284"/>
      <c r="W305" s="284"/>
    </row>
    <row r="306" spans="21:23" x14ac:dyDescent="0.2">
      <c r="U306" s="284"/>
      <c r="V306" s="284"/>
      <c r="W306" s="284"/>
    </row>
    <row r="307" spans="21:23" x14ac:dyDescent="0.2">
      <c r="U307" s="284"/>
      <c r="V307" s="284"/>
      <c r="W307" s="284"/>
    </row>
    <row r="308" spans="21:23" x14ac:dyDescent="0.2">
      <c r="U308" s="284"/>
      <c r="V308" s="284"/>
      <c r="W308" s="284"/>
    </row>
    <row r="309" spans="21:23" x14ac:dyDescent="0.2">
      <c r="U309" s="284"/>
      <c r="V309" s="284"/>
      <c r="W309" s="284"/>
    </row>
    <row r="310" spans="21:23" x14ac:dyDescent="0.2">
      <c r="U310" s="284"/>
      <c r="V310" s="284"/>
      <c r="W310" s="284"/>
    </row>
    <row r="311" spans="21:23" x14ac:dyDescent="0.2">
      <c r="U311" s="284"/>
      <c r="V311" s="284"/>
      <c r="W311" s="284"/>
    </row>
    <row r="312" spans="21:23" x14ac:dyDescent="0.2">
      <c r="U312" s="284"/>
      <c r="V312" s="284"/>
      <c r="W312" s="284"/>
    </row>
    <row r="313" spans="21:23" x14ac:dyDescent="0.2">
      <c r="U313" s="284"/>
      <c r="V313" s="284"/>
      <c r="W313" s="284"/>
    </row>
    <row r="314" spans="21:23" x14ac:dyDescent="0.2">
      <c r="U314" s="284"/>
      <c r="V314" s="284"/>
      <c r="W314" s="284"/>
    </row>
    <row r="315" spans="21:23" x14ac:dyDescent="0.2">
      <c r="U315" s="284"/>
      <c r="V315" s="284"/>
      <c r="W315" s="284"/>
    </row>
    <row r="316" spans="21:23" x14ac:dyDescent="0.2">
      <c r="U316" s="284"/>
      <c r="V316" s="284"/>
      <c r="W316" s="284"/>
    </row>
    <row r="317" spans="21:23" x14ac:dyDescent="0.2">
      <c r="U317" s="284"/>
      <c r="V317" s="284"/>
      <c r="W317" s="284"/>
    </row>
    <row r="318" spans="21:23" x14ac:dyDescent="0.2">
      <c r="U318" s="284"/>
      <c r="V318" s="284"/>
      <c r="W318" s="284"/>
    </row>
    <row r="319" spans="21:23" x14ac:dyDescent="0.2">
      <c r="U319" s="284"/>
      <c r="V319" s="284"/>
      <c r="W319" s="284"/>
    </row>
    <row r="320" spans="21:23" x14ac:dyDescent="0.2">
      <c r="U320" s="284"/>
      <c r="V320" s="284"/>
      <c r="W320" s="284"/>
    </row>
    <row r="321" spans="21:23" x14ac:dyDescent="0.2">
      <c r="U321" s="284"/>
      <c r="V321" s="284"/>
      <c r="W321" s="284"/>
    </row>
    <row r="322" spans="21:23" x14ac:dyDescent="0.2">
      <c r="U322" s="284"/>
      <c r="V322" s="284"/>
      <c r="W322" s="284"/>
    </row>
    <row r="323" spans="21:23" x14ac:dyDescent="0.2">
      <c r="U323" s="284"/>
      <c r="V323" s="284"/>
      <c r="W323" s="284"/>
    </row>
    <row r="324" spans="21:23" x14ac:dyDescent="0.2">
      <c r="U324" s="284"/>
      <c r="V324" s="284"/>
      <c r="W324" s="284"/>
    </row>
    <row r="325" spans="21:23" x14ac:dyDescent="0.2">
      <c r="U325" s="284"/>
      <c r="V325" s="284"/>
      <c r="W325" s="284"/>
    </row>
    <row r="326" spans="21:23" x14ac:dyDescent="0.2">
      <c r="U326" s="284"/>
      <c r="V326" s="284"/>
      <c r="W326" s="284"/>
    </row>
    <row r="327" spans="21:23" x14ac:dyDescent="0.2">
      <c r="U327" s="284"/>
      <c r="V327" s="284"/>
      <c r="W327" s="284"/>
    </row>
    <row r="328" spans="21:23" x14ac:dyDescent="0.2">
      <c r="U328" s="284"/>
      <c r="V328" s="284"/>
      <c r="W328" s="284"/>
    </row>
    <row r="329" spans="21:23" x14ac:dyDescent="0.2">
      <c r="U329" s="284"/>
      <c r="V329" s="284"/>
      <c r="W329" s="284"/>
    </row>
    <row r="330" spans="21:23" x14ac:dyDescent="0.2">
      <c r="U330" s="284"/>
      <c r="V330" s="284"/>
      <c r="W330" s="284"/>
    </row>
    <row r="331" spans="21:23" x14ac:dyDescent="0.2">
      <c r="U331" s="284"/>
      <c r="V331" s="284"/>
      <c r="W331" s="284"/>
    </row>
    <row r="332" spans="21:23" x14ac:dyDescent="0.2">
      <c r="U332" s="284"/>
      <c r="V332" s="284"/>
      <c r="W332" s="284"/>
    </row>
    <row r="333" spans="21:23" x14ac:dyDescent="0.2">
      <c r="U333" s="284"/>
      <c r="V333" s="284"/>
      <c r="W333" s="284"/>
    </row>
    <row r="334" spans="21:23" x14ac:dyDescent="0.2">
      <c r="U334" s="284"/>
      <c r="V334" s="284"/>
      <c r="W334" s="284"/>
    </row>
    <row r="335" spans="21:23" x14ac:dyDescent="0.2">
      <c r="U335" s="284"/>
      <c r="V335" s="284"/>
      <c r="W335" s="284"/>
    </row>
    <row r="336" spans="21:23" x14ac:dyDescent="0.2">
      <c r="U336" s="284"/>
      <c r="V336" s="284"/>
      <c r="W336" s="284"/>
    </row>
    <row r="337" spans="21:23" x14ac:dyDescent="0.2">
      <c r="U337" s="284"/>
      <c r="V337" s="284"/>
      <c r="W337" s="284"/>
    </row>
    <row r="338" spans="21:23" x14ac:dyDescent="0.2">
      <c r="U338" s="284"/>
      <c r="V338" s="284"/>
      <c r="W338" s="284"/>
    </row>
    <row r="339" spans="21:23" x14ac:dyDescent="0.2">
      <c r="U339" s="284"/>
      <c r="V339" s="284"/>
      <c r="W339" s="284"/>
    </row>
    <row r="340" spans="21:23" x14ac:dyDescent="0.2">
      <c r="U340" s="284"/>
      <c r="V340" s="284"/>
      <c r="W340" s="284"/>
    </row>
    <row r="341" spans="21:23" x14ac:dyDescent="0.2">
      <c r="U341" s="284"/>
      <c r="V341" s="284"/>
      <c r="W341" s="284"/>
    </row>
    <row r="342" spans="21:23" x14ac:dyDescent="0.2">
      <c r="U342" s="284"/>
      <c r="V342" s="284"/>
      <c r="W342" s="284"/>
    </row>
    <row r="343" spans="21:23" x14ac:dyDescent="0.2">
      <c r="U343" s="284"/>
      <c r="V343" s="284"/>
      <c r="W343" s="284"/>
    </row>
    <row r="344" spans="21:23" x14ac:dyDescent="0.2">
      <c r="U344" s="284"/>
      <c r="V344" s="284"/>
      <c r="W344" s="284"/>
    </row>
    <row r="345" spans="21:23" x14ac:dyDescent="0.2">
      <c r="U345" s="284"/>
      <c r="V345" s="284"/>
      <c r="W345" s="284"/>
    </row>
    <row r="346" spans="21:23" x14ac:dyDescent="0.2">
      <c r="U346" s="284"/>
      <c r="V346" s="284"/>
      <c r="W346" s="284"/>
    </row>
    <row r="347" spans="21:23" x14ac:dyDescent="0.2">
      <c r="U347" s="284"/>
      <c r="V347" s="284"/>
      <c r="W347" s="284"/>
    </row>
    <row r="348" spans="21:23" x14ac:dyDescent="0.2">
      <c r="U348" s="284"/>
      <c r="V348" s="284"/>
      <c r="W348" s="284"/>
    </row>
    <row r="349" spans="21:23" x14ac:dyDescent="0.2">
      <c r="U349" s="284"/>
      <c r="V349" s="284"/>
      <c r="W349" s="284"/>
    </row>
    <row r="350" spans="21:23" x14ac:dyDescent="0.2">
      <c r="U350" s="284"/>
      <c r="V350" s="284"/>
      <c r="W350" s="284"/>
    </row>
    <row r="351" spans="21:23" x14ac:dyDescent="0.2">
      <c r="U351" s="284"/>
      <c r="V351" s="284"/>
      <c r="W351" s="284"/>
    </row>
    <row r="352" spans="21:23" x14ac:dyDescent="0.2">
      <c r="U352" s="284"/>
      <c r="V352" s="284"/>
      <c r="W352" s="284"/>
    </row>
    <row r="353" spans="21:23" x14ac:dyDescent="0.2">
      <c r="U353" s="284"/>
      <c r="V353" s="284"/>
      <c r="W353" s="284"/>
    </row>
    <row r="354" spans="21:23" x14ac:dyDescent="0.2">
      <c r="U354" s="284"/>
      <c r="V354" s="284"/>
      <c r="W354" s="284"/>
    </row>
    <row r="355" spans="21:23" x14ac:dyDescent="0.2">
      <c r="U355" s="284"/>
      <c r="V355" s="284"/>
      <c r="W355" s="284"/>
    </row>
    <row r="356" spans="21:23" x14ac:dyDescent="0.2">
      <c r="U356" s="284"/>
      <c r="V356" s="284"/>
      <c r="W356" s="284"/>
    </row>
    <row r="357" spans="21:23" x14ac:dyDescent="0.2">
      <c r="U357" s="284"/>
      <c r="V357" s="284"/>
      <c r="W357" s="284"/>
    </row>
    <row r="358" spans="21:23" x14ac:dyDescent="0.2">
      <c r="U358" s="284"/>
      <c r="V358" s="284"/>
      <c r="W358" s="284"/>
    </row>
    <row r="359" spans="21:23" x14ac:dyDescent="0.2">
      <c r="U359" s="284"/>
      <c r="V359" s="284"/>
      <c r="W359" s="284"/>
    </row>
    <row r="360" spans="21:23" x14ac:dyDescent="0.2">
      <c r="U360" s="284"/>
      <c r="V360" s="284"/>
      <c r="W360" s="284"/>
    </row>
    <row r="361" spans="21:23" x14ac:dyDescent="0.2">
      <c r="U361" s="284"/>
      <c r="V361" s="284"/>
      <c r="W361" s="284"/>
    </row>
    <row r="362" spans="21:23" x14ac:dyDescent="0.2">
      <c r="U362" s="284"/>
      <c r="V362" s="284"/>
      <c r="W362" s="284"/>
    </row>
    <row r="363" spans="21:23" x14ac:dyDescent="0.2">
      <c r="U363" s="284"/>
      <c r="V363" s="284"/>
      <c r="W363" s="284"/>
    </row>
    <row r="364" spans="21:23" x14ac:dyDescent="0.2">
      <c r="U364" s="284"/>
      <c r="V364" s="284"/>
      <c r="W364" s="284"/>
    </row>
    <row r="365" spans="21:23" x14ac:dyDescent="0.2">
      <c r="U365" s="284"/>
      <c r="V365" s="284"/>
      <c r="W365" s="284"/>
    </row>
    <row r="366" spans="21:23" x14ac:dyDescent="0.2">
      <c r="U366" s="284"/>
      <c r="V366" s="284"/>
      <c r="W366" s="284"/>
    </row>
    <row r="367" spans="21:23" x14ac:dyDescent="0.2">
      <c r="U367" s="284"/>
      <c r="V367" s="284"/>
      <c r="W367" s="284"/>
    </row>
    <row r="368" spans="21:23" x14ac:dyDescent="0.2">
      <c r="U368" s="284"/>
      <c r="V368" s="284"/>
      <c r="W368" s="284"/>
    </row>
    <row r="369" spans="21:23" x14ac:dyDescent="0.2">
      <c r="U369" s="284"/>
      <c r="V369" s="284"/>
      <c r="W369" s="284"/>
    </row>
    <row r="370" spans="21:23" x14ac:dyDescent="0.2">
      <c r="U370" s="284"/>
      <c r="V370" s="284"/>
      <c r="W370" s="284"/>
    </row>
    <row r="371" spans="21:23" x14ac:dyDescent="0.2">
      <c r="U371" s="284"/>
      <c r="V371" s="284"/>
      <c r="W371" s="284"/>
    </row>
    <row r="372" spans="21:23" x14ac:dyDescent="0.2">
      <c r="U372" s="284"/>
      <c r="V372" s="284"/>
      <c r="W372" s="284"/>
    </row>
    <row r="373" spans="21:23" x14ac:dyDescent="0.2">
      <c r="U373" s="284"/>
      <c r="V373" s="284"/>
      <c r="W373" s="284"/>
    </row>
    <row r="374" spans="21:23" x14ac:dyDescent="0.2">
      <c r="U374" s="284"/>
      <c r="V374" s="284"/>
      <c r="W374" s="284"/>
    </row>
    <row r="375" spans="21:23" x14ac:dyDescent="0.2">
      <c r="U375" s="284"/>
      <c r="V375" s="284"/>
      <c r="W375" s="284"/>
    </row>
    <row r="376" spans="21:23" x14ac:dyDescent="0.2">
      <c r="U376" s="284"/>
      <c r="V376" s="284"/>
      <c r="W376" s="284"/>
    </row>
    <row r="377" spans="21:23" x14ac:dyDescent="0.2">
      <c r="U377" s="284"/>
      <c r="V377" s="284"/>
      <c r="W377" s="284"/>
    </row>
    <row r="378" spans="21:23" x14ac:dyDescent="0.2">
      <c r="U378" s="284"/>
      <c r="V378" s="284"/>
      <c r="W378" s="284"/>
    </row>
    <row r="379" spans="21:23" x14ac:dyDescent="0.2">
      <c r="U379" s="284"/>
      <c r="V379" s="284"/>
      <c r="W379" s="284"/>
    </row>
    <row r="380" spans="21:23" x14ac:dyDescent="0.2">
      <c r="U380" s="284"/>
      <c r="V380" s="284"/>
      <c r="W380" s="284"/>
    </row>
    <row r="381" spans="21:23" x14ac:dyDescent="0.2">
      <c r="U381" s="284"/>
      <c r="V381" s="284"/>
      <c r="W381" s="284"/>
    </row>
    <row r="382" spans="21:23" x14ac:dyDescent="0.2">
      <c r="U382" s="284"/>
      <c r="V382" s="284"/>
      <c r="W382" s="284"/>
    </row>
    <row r="383" spans="21:23" x14ac:dyDescent="0.2">
      <c r="U383" s="284"/>
      <c r="V383" s="284"/>
      <c r="W383" s="284"/>
    </row>
    <row r="384" spans="21:23" x14ac:dyDescent="0.2">
      <c r="U384" s="284"/>
      <c r="V384" s="284"/>
      <c r="W384" s="284"/>
    </row>
    <row r="385" spans="21:23" x14ac:dyDescent="0.2">
      <c r="U385" s="284"/>
      <c r="V385" s="284"/>
      <c r="W385" s="284"/>
    </row>
    <row r="386" spans="21:23" x14ac:dyDescent="0.2">
      <c r="U386" s="284"/>
      <c r="V386" s="284"/>
      <c r="W386" s="284"/>
    </row>
    <row r="387" spans="21:23" x14ac:dyDescent="0.2">
      <c r="U387" s="284"/>
      <c r="V387" s="284"/>
      <c r="W387" s="284"/>
    </row>
    <row r="388" spans="21:23" x14ac:dyDescent="0.2">
      <c r="U388" s="284"/>
      <c r="V388" s="284"/>
      <c r="W388" s="284"/>
    </row>
    <row r="389" spans="21:23" x14ac:dyDescent="0.2">
      <c r="U389" s="284"/>
      <c r="V389" s="284"/>
      <c r="W389" s="284"/>
    </row>
    <row r="390" spans="21:23" x14ac:dyDescent="0.2">
      <c r="U390" s="284"/>
      <c r="V390" s="284"/>
      <c r="W390" s="284"/>
    </row>
    <row r="391" spans="21:23" x14ac:dyDescent="0.2">
      <c r="U391" s="284"/>
      <c r="V391" s="284"/>
      <c r="W391" s="284"/>
    </row>
    <row r="392" spans="21:23" x14ac:dyDescent="0.2">
      <c r="U392" s="284"/>
      <c r="V392" s="284"/>
      <c r="W392" s="284"/>
    </row>
    <row r="393" spans="21:23" x14ac:dyDescent="0.2">
      <c r="U393" s="284"/>
      <c r="V393" s="284"/>
      <c r="W393" s="284"/>
    </row>
    <row r="394" spans="21:23" x14ac:dyDescent="0.2">
      <c r="U394" s="284"/>
      <c r="V394" s="284"/>
      <c r="W394" s="284"/>
    </row>
    <row r="395" spans="21:23" x14ac:dyDescent="0.2">
      <c r="U395" s="284"/>
      <c r="V395" s="284"/>
      <c r="W395" s="284"/>
    </row>
    <row r="396" spans="21:23" x14ac:dyDescent="0.2">
      <c r="U396" s="284"/>
      <c r="V396" s="284"/>
      <c r="W396" s="284"/>
    </row>
    <row r="397" spans="21:23" x14ac:dyDescent="0.2">
      <c r="U397" s="284"/>
      <c r="V397" s="284"/>
      <c r="W397" s="284"/>
    </row>
    <row r="398" spans="21:23" x14ac:dyDescent="0.2">
      <c r="U398" s="284"/>
      <c r="V398" s="284"/>
      <c r="W398" s="284"/>
    </row>
    <row r="399" spans="21:23" x14ac:dyDescent="0.2">
      <c r="U399" s="284"/>
      <c r="V399" s="284"/>
      <c r="W399" s="284"/>
    </row>
    <row r="400" spans="21:23" x14ac:dyDescent="0.2">
      <c r="U400" s="284"/>
      <c r="V400" s="284"/>
      <c r="W400" s="284"/>
    </row>
    <row r="401" spans="21:23" x14ac:dyDescent="0.2">
      <c r="U401" s="284"/>
      <c r="V401" s="284"/>
      <c r="W401" s="284"/>
    </row>
    <row r="402" spans="21:23" x14ac:dyDescent="0.2">
      <c r="U402" s="284"/>
      <c r="V402" s="284"/>
      <c r="W402" s="284"/>
    </row>
    <row r="403" spans="21:23" x14ac:dyDescent="0.2">
      <c r="U403" s="284"/>
      <c r="V403" s="284"/>
      <c r="W403" s="284"/>
    </row>
    <row r="404" spans="21:23" x14ac:dyDescent="0.2">
      <c r="U404" s="284"/>
      <c r="V404" s="284"/>
      <c r="W404" s="284"/>
    </row>
    <row r="405" spans="21:23" x14ac:dyDescent="0.2">
      <c r="U405" s="284"/>
      <c r="V405" s="284"/>
      <c r="W405" s="284"/>
    </row>
    <row r="406" spans="21:23" x14ac:dyDescent="0.2">
      <c r="U406" s="284"/>
      <c r="V406" s="284"/>
      <c r="W406" s="284"/>
    </row>
    <row r="407" spans="21:23" x14ac:dyDescent="0.2">
      <c r="U407" s="284"/>
      <c r="V407" s="284"/>
      <c r="W407" s="284"/>
    </row>
    <row r="408" spans="21:23" x14ac:dyDescent="0.2">
      <c r="U408" s="284"/>
      <c r="V408" s="284"/>
      <c r="W408" s="284"/>
    </row>
    <row r="409" spans="21:23" x14ac:dyDescent="0.2">
      <c r="U409" s="284"/>
      <c r="V409" s="284"/>
      <c r="W409" s="284"/>
    </row>
    <row r="410" spans="21:23" x14ac:dyDescent="0.2">
      <c r="U410" s="284"/>
      <c r="V410" s="284"/>
      <c r="W410" s="284"/>
    </row>
    <row r="411" spans="21:23" x14ac:dyDescent="0.2">
      <c r="U411" s="284"/>
      <c r="V411" s="284"/>
      <c r="W411" s="284"/>
    </row>
    <row r="412" spans="21:23" x14ac:dyDescent="0.2">
      <c r="U412" s="284"/>
      <c r="V412" s="284"/>
      <c r="W412" s="284"/>
    </row>
    <row r="413" spans="21:23" x14ac:dyDescent="0.2">
      <c r="U413" s="284"/>
      <c r="V413" s="284"/>
      <c r="W413" s="284"/>
    </row>
    <row r="414" spans="21:23" x14ac:dyDescent="0.2">
      <c r="U414" s="284"/>
      <c r="V414" s="284"/>
      <c r="W414" s="284"/>
    </row>
    <row r="415" spans="21:23" x14ac:dyDescent="0.2">
      <c r="U415" s="284"/>
      <c r="V415" s="284"/>
      <c r="W415" s="284"/>
    </row>
    <row r="416" spans="21:23" x14ac:dyDescent="0.2">
      <c r="U416" s="284"/>
      <c r="V416" s="284"/>
      <c r="W416" s="284"/>
    </row>
    <row r="417" spans="21:23" x14ac:dyDescent="0.2">
      <c r="U417" s="284"/>
      <c r="V417" s="284"/>
      <c r="W417" s="284"/>
    </row>
    <row r="418" spans="21:23" x14ac:dyDescent="0.2">
      <c r="U418" s="284"/>
      <c r="V418" s="284"/>
      <c r="W418" s="284"/>
    </row>
    <row r="419" spans="21:23" x14ac:dyDescent="0.2">
      <c r="U419" s="284"/>
      <c r="V419" s="284"/>
      <c r="W419" s="284"/>
    </row>
    <row r="420" spans="21:23" x14ac:dyDescent="0.2">
      <c r="U420" s="284"/>
      <c r="V420" s="284"/>
      <c r="W420" s="284"/>
    </row>
    <row r="421" spans="21:23" x14ac:dyDescent="0.2">
      <c r="U421" s="284"/>
      <c r="V421" s="284"/>
      <c r="W421" s="284"/>
    </row>
    <row r="422" spans="21:23" x14ac:dyDescent="0.2">
      <c r="U422" s="284"/>
      <c r="V422" s="284"/>
      <c r="W422" s="284"/>
    </row>
    <row r="423" spans="21:23" x14ac:dyDescent="0.2">
      <c r="U423" s="284"/>
      <c r="V423" s="284"/>
      <c r="W423" s="284"/>
    </row>
    <row r="424" spans="21:23" x14ac:dyDescent="0.2">
      <c r="U424" s="284"/>
      <c r="V424" s="284"/>
      <c r="W424" s="284"/>
    </row>
    <row r="425" spans="21:23" x14ac:dyDescent="0.2">
      <c r="U425" s="284"/>
      <c r="V425" s="284"/>
      <c r="W425" s="284"/>
    </row>
    <row r="426" spans="21:23" x14ac:dyDescent="0.2">
      <c r="U426" s="284"/>
      <c r="V426" s="284"/>
      <c r="W426" s="284"/>
    </row>
    <row r="427" spans="21:23" x14ac:dyDescent="0.2">
      <c r="U427" s="284"/>
      <c r="V427" s="284"/>
      <c r="W427" s="284"/>
    </row>
    <row r="428" spans="21:23" x14ac:dyDescent="0.2">
      <c r="U428" s="284"/>
      <c r="V428" s="284"/>
      <c r="W428" s="284"/>
    </row>
    <row r="429" spans="21:23" x14ac:dyDescent="0.2">
      <c r="U429" s="284"/>
      <c r="V429" s="284"/>
      <c r="W429" s="284"/>
    </row>
    <row r="430" spans="21:23" x14ac:dyDescent="0.2">
      <c r="U430" s="284"/>
      <c r="V430" s="284"/>
      <c r="W430" s="284"/>
    </row>
    <row r="431" spans="21:23" x14ac:dyDescent="0.2">
      <c r="U431" s="284"/>
      <c r="V431" s="284"/>
      <c r="W431" s="284"/>
    </row>
    <row r="432" spans="21:23" x14ac:dyDescent="0.2">
      <c r="U432" s="284"/>
      <c r="V432" s="284"/>
      <c r="W432" s="284"/>
    </row>
    <row r="433" spans="21:23" x14ac:dyDescent="0.2">
      <c r="U433" s="284"/>
      <c r="V433" s="284"/>
      <c r="W433" s="284"/>
    </row>
    <row r="434" spans="21:23" x14ac:dyDescent="0.2">
      <c r="U434" s="284"/>
      <c r="V434" s="284"/>
      <c r="W434" s="284"/>
    </row>
    <row r="435" spans="21:23" x14ac:dyDescent="0.2">
      <c r="U435" s="284"/>
      <c r="V435" s="284"/>
      <c r="W435" s="284"/>
    </row>
    <row r="436" spans="21:23" x14ac:dyDescent="0.2">
      <c r="U436" s="284"/>
      <c r="V436" s="284"/>
      <c r="W436" s="284"/>
    </row>
    <row r="437" spans="21:23" x14ac:dyDescent="0.2">
      <c r="U437" s="284"/>
      <c r="V437" s="284"/>
      <c r="W437" s="284"/>
    </row>
    <row r="438" spans="21:23" x14ac:dyDescent="0.2">
      <c r="U438" s="284"/>
      <c r="V438" s="284"/>
      <c r="W438" s="284"/>
    </row>
    <row r="439" spans="21:23" x14ac:dyDescent="0.2">
      <c r="U439" s="284"/>
      <c r="V439" s="284"/>
      <c r="W439" s="284"/>
    </row>
    <row r="440" spans="21:23" x14ac:dyDescent="0.2">
      <c r="U440" s="284"/>
      <c r="V440" s="284"/>
      <c r="W440" s="284"/>
    </row>
    <row r="441" spans="21:23" x14ac:dyDescent="0.2">
      <c r="U441" s="284"/>
      <c r="V441" s="284"/>
      <c r="W441" s="284"/>
    </row>
    <row r="442" spans="21:23" x14ac:dyDescent="0.2">
      <c r="U442" s="284"/>
      <c r="V442" s="284"/>
      <c r="W442" s="284"/>
    </row>
    <row r="443" spans="21:23" x14ac:dyDescent="0.2">
      <c r="U443" s="284"/>
      <c r="V443" s="284"/>
      <c r="W443" s="284"/>
    </row>
    <row r="444" spans="21:23" x14ac:dyDescent="0.2">
      <c r="U444" s="284"/>
      <c r="V444" s="284"/>
      <c r="W444" s="284"/>
    </row>
    <row r="445" spans="21:23" x14ac:dyDescent="0.2">
      <c r="U445" s="284"/>
      <c r="V445" s="284"/>
      <c r="W445" s="284"/>
    </row>
    <row r="446" spans="21:23" x14ac:dyDescent="0.2">
      <c r="U446" s="284"/>
      <c r="V446" s="284"/>
      <c r="W446" s="284"/>
    </row>
    <row r="447" spans="21:23" x14ac:dyDescent="0.2">
      <c r="U447" s="284"/>
      <c r="V447" s="284"/>
      <c r="W447" s="284"/>
    </row>
    <row r="448" spans="21:23" x14ac:dyDescent="0.2">
      <c r="U448" s="284"/>
      <c r="V448" s="284"/>
      <c r="W448" s="284"/>
    </row>
    <row r="449" spans="21:23" x14ac:dyDescent="0.2">
      <c r="U449" s="284"/>
      <c r="V449" s="284"/>
      <c r="W449" s="284"/>
    </row>
    <row r="450" spans="21:23" x14ac:dyDescent="0.2">
      <c r="U450" s="284"/>
      <c r="V450" s="284"/>
      <c r="W450" s="284"/>
    </row>
    <row r="451" spans="21:23" x14ac:dyDescent="0.2">
      <c r="U451" s="284"/>
      <c r="V451" s="284"/>
      <c r="W451" s="284"/>
    </row>
    <row r="452" spans="21:23" x14ac:dyDescent="0.2">
      <c r="U452" s="284"/>
      <c r="V452" s="284"/>
      <c r="W452" s="284"/>
    </row>
    <row r="453" spans="21:23" x14ac:dyDescent="0.2">
      <c r="U453" s="284"/>
      <c r="V453" s="284"/>
      <c r="W453" s="284"/>
    </row>
    <row r="454" spans="21:23" x14ac:dyDescent="0.2">
      <c r="U454" s="284"/>
      <c r="V454" s="284"/>
      <c r="W454" s="284"/>
    </row>
    <row r="455" spans="21:23" x14ac:dyDescent="0.2">
      <c r="U455" s="284"/>
      <c r="V455" s="284"/>
      <c r="W455" s="284"/>
    </row>
    <row r="456" spans="21:23" x14ac:dyDescent="0.2">
      <c r="U456" s="284"/>
      <c r="V456" s="284"/>
      <c r="W456" s="284"/>
    </row>
    <row r="457" spans="21:23" x14ac:dyDescent="0.2">
      <c r="U457" s="284"/>
      <c r="V457" s="284"/>
      <c r="W457" s="284"/>
    </row>
    <row r="458" spans="21:23" x14ac:dyDescent="0.2">
      <c r="U458" s="284"/>
      <c r="V458" s="284"/>
      <c r="W458" s="284"/>
    </row>
    <row r="459" spans="21:23" x14ac:dyDescent="0.2">
      <c r="U459" s="284"/>
      <c r="V459" s="284"/>
      <c r="W459" s="284"/>
    </row>
    <row r="460" spans="21:23" x14ac:dyDescent="0.2">
      <c r="U460" s="284"/>
      <c r="V460" s="284"/>
      <c r="W460" s="284"/>
    </row>
    <row r="461" spans="21:23" x14ac:dyDescent="0.2">
      <c r="U461" s="284"/>
      <c r="V461" s="284"/>
      <c r="W461" s="284"/>
    </row>
    <row r="462" spans="21:23" x14ac:dyDescent="0.2">
      <c r="U462" s="284"/>
      <c r="V462" s="284"/>
      <c r="W462" s="284"/>
    </row>
    <row r="463" spans="21:23" x14ac:dyDescent="0.2">
      <c r="U463" s="284"/>
      <c r="V463" s="284"/>
      <c r="W463" s="284"/>
    </row>
    <row r="464" spans="21:23" x14ac:dyDescent="0.2">
      <c r="U464" s="284"/>
      <c r="V464" s="284"/>
      <c r="W464" s="284"/>
    </row>
    <row r="465" spans="21:23" x14ac:dyDescent="0.2">
      <c r="U465" s="284"/>
      <c r="V465" s="284"/>
      <c r="W465" s="284"/>
    </row>
    <row r="466" spans="21:23" x14ac:dyDescent="0.2">
      <c r="U466" s="284"/>
      <c r="V466" s="284"/>
      <c r="W466" s="284"/>
    </row>
    <row r="467" spans="21:23" x14ac:dyDescent="0.2">
      <c r="U467" s="284"/>
      <c r="V467" s="284"/>
      <c r="W467" s="284"/>
    </row>
    <row r="468" spans="21:23" x14ac:dyDescent="0.2">
      <c r="U468" s="284"/>
      <c r="V468" s="284"/>
      <c r="W468" s="284"/>
    </row>
    <row r="469" spans="21:23" x14ac:dyDescent="0.2">
      <c r="U469" s="284"/>
      <c r="V469" s="284"/>
      <c r="W469" s="284"/>
    </row>
    <row r="470" spans="21:23" x14ac:dyDescent="0.2">
      <c r="U470" s="284"/>
      <c r="V470" s="284"/>
      <c r="W470" s="284"/>
    </row>
    <row r="471" spans="21:23" x14ac:dyDescent="0.2">
      <c r="U471" s="284"/>
      <c r="V471" s="284"/>
      <c r="W471" s="284"/>
    </row>
    <row r="472" spans="21:23" x14ac:dyDescent="0.2">
      <c r="U472" s="284"/>
      <c r="V472" s="284"/>
      <c r="W472" s="284"/>
    </row>
    <row r="473" spans="21:23" x14ac:dyDescent="0.2">
      <c r="U473" s="284"/>
      <c r="V473" s="284"/>
      <c r="W473" s="284"/>
    </row>
    <row r="474" spans="21:23" x14ac:dyDescent="0.2">
      <c r="U474" s="284"/>
      <c r="V474" s="284"/>
      <c r="W474" s="284"/>
    </row>
    <row r="475" spans="21:23" x14ac:dyDescent="0.2">
      <c r="U475" s="284"/>
      <c r="V475" s="284"/>
      <c r="W475" s="284"/>
    </row>
    <row r="476" spans="21:23" x14ac:dyDescent="0.2">
      <c r="U476" s="284"/>
      <c r="V476" s="284"/>
      <c r="W476" s="284"/>
    </row>
    <row r="477" spans="21:23" x14ac:dyDescent="0.2">
      <c r="U477" s="284"/>
      <c r="V477" s="284"/>
      <c r="W477" s="284"/>
    </row>
    <row r="478" spans="21:23" x14ac:dyDescent="0.2">
      <c r="U478" s="284"/>
      <c r="V478" s="284"/>
      <c r="W478" s="284"/>
    </row>
    <row r="479" spans="21:23" x14ac:dyDescent="0.2">
      <c r="U479" s="284"/>
      <c r="V479" s="284"/>
      <c r="W479" s="284"/>
    </row>
    <row r="480" spans="21:23" x14ac:dyDescent="0.2">
      <c r="U480" s="284"/>
      <c r="V480" s="284"/>
      <c r="W480" s="284"/>
    </row>
    <row r="481" spans="21:21" x14ac:dyDescent="0.2">
      <c r="U481" s="284"/>
    </row>
    <row r="482" spans="21:21" x14ac:dyDescent="0.2">
      <c r="U482" s="284"/>
    </row>
    <row r="483" spans="21:21" x14ac:dyDescent="0.2">
      <c r="U483" s="284"/>
    </row>
    <row r="484" spans="21:21" x14ac:dyDescent="0.2">
      <c r="U484" s="284"/>
    </row>
    <row r="485" spans="21:21" x14ac:dyDescent="0.2">
      <c r="U485" s="284"/>
    </row>
    <row r="486" spans="21:21" x14ac:dyDescent="0.2">
      <c r="U486" s="284"/>
    </row>
    <row r="487" spans="21:21" x14ac:dyDescent="0.2">
      <c r="U487" s="284"/>
    </row>
    <row r="488" spans="21:21" x14ac:dyDescent="0.2">
      <c r="U488" s="284"/>
    </row>
    <row r="489" spans="21:21" x14ac:dyDescent="0.2">
      <c r="U489" s="284"/>
    </row>
    <row r="490" spans="21:21" x14ac:dyDescent="0.2">
      <c r="U490" s="284"/>
    </row>
    <row r="491" spans="21:21" x14ac:dyDescent="0.2">
      <c r="U491" s="284"/>
    </row>
    <row r="492" spans="21:21" x14ac:dyDescent="0.2">
      <c r="U492" s="284"/>
    </row>
    <row r="493" spans="21:21" x14ac:dyDescent="0.2">
      <c r="U493" s="284"/>
    </row>
    <row r="494" spans="21:21" x14ac:dyDescent="0.2">
      <c r="U494" s="284"/>
    </row>
    <row r="495" spans="21:21" x14ac:dyDescent="0.2">
      <c r="U495" s="284"/>
    </row>
    <row r="496" spans="21:21" x14ac:dyDescent="0.2">
      <c r="U496" s="284"/>
    </row>
    <row r="497" spans="21:21" x14ac:dyDescent="0.2">
      <c r="U497" s="284"/>
    </row>
    <row r="498" spans="21:21" x14ac:dyDescent="0.2">
      <c r="U498" s="284"/>
    </row>
    <row r="499" spans="21:21" x14ac:dyDescent="0.2">
      <c r="U499" s="284"/>
    </row>
    <row r="500" spans="21:21" x14ac:dyDescent="0.2">
      <c r="U500" s="284"/>
    </row>
    <row r="501" spans="21:21" x14ac:dyDescent="0.2">
      <c r="U501" s="284"/>
    </row>
    <row r="502" spans="21:21" x14ac:dyDescent="0.2">
      <c r="U502" s="284"/>
    </row>
    <row r="503" spans="21:21" x14ac:dyDescent="0.2">
      <c r="U503" s="284"/>
    </row>
    <row r="504" spans="21:21" x14ac:dyDescent="0.2">
      <c r="U504" s="284"/>
    </row>
    <row r="505" spans="21:21" x14ac:dyDescent="0.2">
      <c r="U505" s="284"/>
    </row>
    <row r="506" spans="21:21" x14ac:dyDescent="0.2">
      <c r="U506" s="284"/>
    </row>
    <row r="507" spans="21:21" x14ac:dyDescent="0.2">
      <c r="U507" s="284"/>
    </row>
    <row r="508" spans="21:21" x14ac:dyDescent="0.2">
      <c r="U508" s="284"/>
    </row>
    <row r="509" spans="21:21" x14ac:dyDescent="0.2">
      <c r="U509" s="284"/>
    </row>
    <row r="510" spans="21:21" x14ac:dyDescent="0.2">
      <c r="U510" s="284"/>
    </row>
    <row r="511" spans="21:21" x14ac:dyDescent="0.2">
      <c r="U511" s="284"/>
    </row>
    <row r="512" spans="21:21" x14ac:dyDescent="0.2">
      <c r="U512" s="284"/>
    </row>
    <row r="513" spans="21:21" x14ac:dyDescent="0.2">
      <c r="U513" s="284"/>
    </row>
    <row r="514" spans="21:21" x14ac:dyDescent="0.2">
      <c r="U514" s="284"/>
    </row>
    <row r="515" spans="21:21" x14ac:dyDescent="0.2">
      <c r="U515" s="284"/>
    </row>
    <row r="516" spans="21:21" x14ac:dyDescent="0.2">
      <c r="U516" s="284"/>
    </row>
    <row r="517" spans="21:21" x14ac:dyDescent="0.2">
      <c r="U517" s="284"/>
    </row>
    <row r="518" spans="21:21" x14ac:dyDescent="0.2">
      <c r="U518" s="284"/>
    </row>
    <row r="519" spans="21:21" x14ac:dyDescent="0.2">
      <c r="U519" s="284"/>
    </row>
    <row r="520" spans="21:21" x14ac:dyDescent="0.2">
      <c r="U520" s="284"/>
    </row>
    <row r="521" spans="21:21" x14ac:dyDescent="0.2">
      <c r="U521" s="284"/>
    </row>
    <row r="522" spans="21:21" x14ac:dyDescent="0.2">
      <c r="U522" s="284"/>
    </row>
    <row r="523" spans="21:21" x14ac:dyDescent="0.2">
      <c r="U523" s="284"/>
    </row>
    <row r="524" spans="21:21" x14ac:dyDescent="0.2">
      <c r="U524" s="284"/>
    </row>
    <row r="525" spans="21:21" x14ac:dyDescent="0.2">
      <c r="U525" s="284"/>
    </row>
    <row r="526" spans="21:21" x14ac:dyDescent="0.2">
      <c r="U526" s="284"/>
    </row>
    <row r="527" spans="21:21" x14ac:dyDescent="0.2">
      <c r="U527" s="284"/>
    </row>
    <row r="528" spans="21:21" x14ac:dyDescent="0.2">
      <c r="U528" s="284"/>
    </row>
    <row r="529" spans="21:21" x14ac:dyDescent="0.2">
      <c r="U529" s="284"/>
    </row>
    <row r="530" spans="21:21" x14ac:dyDescent="0.2">
      <c r="U530" s="284"/>
    </row>
    <row r="531" spans="21:21" x14ac:dyDescent="0.2">
      <c r="U531" s="284"/>
    </row>
    <row r="532" spans="21:21" x14ac:dyDescent="0.2">
      <c r="U532" s="284"/>
    </row>
    <row r="533" spans="21:21" x14ac:dyDescent="0.2">
      <c r="U533" s="284"/>
    </row>
    <row r="534" spans="21:21" x14ac:dyDescent="0.2">
      <c r="U534" s="284"/>
    </row>
    <row r="535" spans="21:21" x14ac:dyDescent="0.2">
      <c r="U535" s="284"/>
    </row>
    <row r="536" spans="21:21" x14ac:dyDescent="0.2">
      <c r="U536" s="284"/>
    </row>
    <row r="537" spans="21:21" x14ac:dyDescent="0.2">
      <c r="U537" s="284"/>
    </row>
    <row r="538" spans="21:21" x14ac:dyDescent="0.2">
      <c r="U538" s="284"/>
    </row>
    <row r="539" spans="21:21" x14ac:dyDescent="0.2">
      <c r="U539" s="284"/>
    </row>
    <row r="540" spans="21:21" x14ac:dyDescent="0.2">
      <c r="U540" s="284"/>
    </row>
    <row r="541" spans="21:21" x14ac:dyDescent="0.2">
      <c r="U541" s="284"/>
    </row>
    <row r="542" spans="21:21" x14ac:dyDescent="0.2">
      <c r="U542" s="284"/>
    </row>
    <row r="543" spans="21:21" x14ac:dyDescent="0.2">
      <c r="U543" s="284"/>
    </row>
    <row r="544" spans="21:21" x14ac:dyDescent="0.2">
      <c r="U544" s="284"/>
    </row>
    <row r="545" spans="21:21" x14ac:dyDescent="0.2">
      <c r="U545" s="284"/>
    </row>
    <row r="546" spans="21:21" x14ac:dyDescent="0.2">
      <c r="U546" s="284"/>
    </row>
    <row r="547" spans="21:21" x14ac:dyDescent="0.2">
      <c r="U547" s="284"/>
    </row>
    <row r="548" spans="21:21" x14ac:dyDescent="0.2">
      <c r="U548" s="284"/>
    </row>
    <row r="549" spans="21:21" x14ac:dyDescent="0.2">
      <c r="U549" s="284"/>
    </row>
    <row r="550" spans="21:21" x14ac:dyDescent="0.2">
      <c r="U550" s="284"/>
    </row>
    <row r="551" spans="21:21" x14ac:dyDescent="0.2">
      <c r="U551" s="284"/>
    </row>
    <row r="552" spans="21:21" x14ac:dyDescent="0.2">
      <c r="U552" s="284"/>
    </row>
    <row r="553" spans="21:21" x14ac:dyDescent="0.2">
      <c r="U553" s="284"/>
    </row>
    <row r="554" spans="21:21" x14ac:dyDescent="0.2">
      <c r="U554" s="284"/>
    </row>
    <row r="555" spans="21:21" x14ac:dyDescent="0.2">
      <c r="U555" s="284"/>
    </row>
    <row r="556" spans="21:21" x14ac:dyDescent="0.2">
      <c r="U556" s="284"/>
    </row>
    <row r="557" spans="21:21" x14ac:dyDescent="0.2">
      <c r="U557" s="284"/>
    </row>
    <row r="558" spans="21:21" x14ac:dyDescent="0.2">
      <c r="U558" s="284"/>
    </row>
    <row r="559" spans="21:21" x14ac:dyDescent="0.2">
      <c r="U559" s="284"/>
    </row>
    <row r="560" spans="21:21" x14ac:dyDescent="0.2">
      <c r="U560" s="284"/>
    </row>
    <row r="561" spans="21:21" x14ac:dyDescent="0.2">
      <c r="U561" s="284"/>
    </row>
    <row r="562" spans="21:21" x14ac:dyDescent="0.2">
      <c r="U562" s="284"/>
    </row>
    <row r="563" spans="21:21" x14ac:dyDescent="0.2">
      <c r="U563" s="284"/>
    </row>
    <row r="564" spans="21:21" x14ac:dyDescent="0.2">
      <c r="U564" s="284"/>
    </row>
    <row r="565" spans="21:21" x14ac:dyDescent="0.2">
      <c r="U565" s="284"/>
    </row>
    <row r="566" spans="21:21" x14ac:dyDescent="0.2">
      <c r="U566" s="284"/>
    </row>
    <row r="567" spans="21:21" x14ac:dyDescent="0.2">
      <c r="U567" s="284"/>
    </row>
    <row r="568" spans="21:21" x14ac:dyDescent="0.2">
      <c r="U568" s="284"/>
    </row>
    <row r="569" spans="21:21" x14ac:dyDescent="0.2">
      <c r="U569" s="284"/>
    </row>
    <row r="570" spans="21:21" x14ac:dyDescent="0.2">
      <c r="U570" s="284"/>
    </row>
    <row r="571" spans="21:21" x14ac:dyDescent="0.2">
      <c r="U571" s="284"/>
    </row>
    <row r="572" spans="21:21" x14ac:dyDescent="0.2">
      <c r="U572" s="284"/>
    </row>
    <row r="573" spans="21:21" x14ac:dyDescent="0.2">
      <c r="U573" s="284"/>
    </row>
    <row r="574" spans="21:21" x14ac:dyDescent="0.2">
      <c r="U574" s="284"/>
    </row>
    <row r="575" spans="21:21" x14ac:dyDescent="0.2">
      <c r="U575" s="284"/>
    </row>
    <row r="576" spans="21:21" x14ac:dyDescent="0.2">
      <c r="U576" s="284"/>
    </row>
    <row r="577" spans="21:21" x14ac:dyDescent="0.2">
      <c r="U577" s="284"/>
    </row>
    <row r="578" spans="21:21" x14ac:dyDescent="0.2">
      <c r="U578" s="284"/>
    </row>
    <row r="579" spans="21:21" x14ac:dyDescent="0.2">
      <c r="U579" s="284"/>
    </row>
    <row r="580" spans="21:21" x14ac:dyDescent="0.2">
      <c r="U580" s="284"/>
    </row>
    <row r="581" spans="21:21" x14ac:dyDescent="0.2">
      <c r="U581" s="284"/>
    </row>
    <row r="582" spans="21:21" x14ac:dyDescent="0.2">
      <c r="U582" s="284"/>
    </row>
    <row r="583" spans="21:21" x14ac:dyDescent="0.2">
      <c r="U583" s="284"/>
    </row>
    <row r="584" spans="21:21" x14ac:dyDescent="0.2">
      <c r="U584" s="284"/>
    </row>
    <row r="585" spans="21:21" x14ac:dyDescent="0.2">
      <c r="U585" s="284"/>
    </row>
    <row r="586" spans="21:21" x14ac:dyDescent="0.2">
      <c r="U586" s="284"/>
    </row>
    <row r="587" spans="21:21" x14ac:dyDescent="0.2">
      <c r="U587" s="284"/>
    </row>
    <row r="588" spans="21:21" x14ac:dyDescent="0.2">
      <c r="U588" s="284"/>
    </row>
    <row r="589" spans="21:21" x14ac:dyDescent="0.2">
      <c r="U589" s="284"/>
    </row>
    <row r="590" spans="21:21" x14ac:dyDescent="0.2">
      <c r="U590" s="284"/>
    </row>
    <row r="591" spans="21:21" x14ac:dyDescent="0.2">
      <c r="U591" s="284"/>
    </row>
    <row r="592" spans="21:21" x14ac:dyDescent="0.2">
      <c r="U592" s="284"/>
    </row>
    <row r="593" spans="21:21" x14ac:dyDescent="0.2">
      <c r="U593" s="284"/>
    </row>
    <row r="594" spans="21:21" x14ac:dyDescent="0.2">
      <c r="U594" s="284"/>
    </row>
    <row r="595" spans="21:21" x14ac:dyDescent="0.2">
      <c r="U595" s="284"/>
    </row>
    <row r="596" spans="21:21" x14ac:dyDescent="0.2">
      <c r="U596" s="284"/>
    </row>
    <row r="597" spans="21:21" x14ac:dyDescent="0.2">
      <c r="U597" s="284"/>
    </row>
    <row r="598" spans="21:21" x14ac:dyDescent="0.2">
      <c r="U598" s="284"/>
    </row>
    <row r="599" spans="21:21" x14ac:dyDescent="0.2">
      <c r="U599" s="284"/>
    </row>
    <row r="600" spans="21:21" x14ac:dyDescent="0.2">
      <c r="U600" s="284"/>
    </row>
    <row r="601" spans="21:21" x14ac:dyDescent="0.2">
      <c r="U601" s="284"/>
    </row>
    <row r="602" spans="21:21" x14ac:dyDescent="0.2">
      <c r="U602" s="284"/>
    </row>
    <row r="603" spans="21:21" x14ac:dyDescent="0.2">
      <c r="U603" s="284"/>
    </row>
    <row r="604" spans="21:21" x14ac:dyDescent="0.2">
      <c r="U604" s="284"/>
    </row>
    <row r="605" spans="21:21" x14ac:dyDescent="0.2">
      <c r="U605" s="284"/>
    </row>
    <row r="606" spans="21:21" x14ac:dyDescent="0.2">
      <c r="U606" s="284"/>
    </row>
    <row r="607" spans="21:21" x14ac:dyDescent="0.2">
      <c r="U607" s="284"/>
    </row>
    <row r="608" spans="21:21" x14ac:dyDescent="0.2">
      <c r="U608" s="284"/>
    </row>
    <row r="609" spans="21:21" x14ac:dyDescent="0.2">
      <c r="U609" s="284"/>
    </row>
    <row r="610" spans="21:21" x14ac:dyDescent="0.2">
      <c r="U610" s="284"/>
    </row>
    <row r="611" spans="21:21" x14ac:dyDescent="0.2">
      <c r="U611" s="284"/>
    </row>
    <row r="612" spans="21:21" x14ac:dyDescent="0.2">
      <c r="U612" s="284"/>
    </row>
    <row r="613" spans="21:21" x14ac:dyDescent="0.2">
      <c r="U613" s="284"/>
    </row>
    <row r="614" spans="21:21" x14ac:dyDescent="0.2">
      <c r="U614" s="284"/>
    </row>
    <row r="615" spans="21:21" x14ac:dyDescent="0.2">
      <c r="U615" s="284"/>
    </row>
    <row r="616" spans="21:21" x14ac:dyDescent="0.2">
      <c r="U616" s="284"/>
    </row>
    <row r="617" spans="21:21" x14ac:dyDescent="0.2">
      <c r="U617" s="284"/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H3277"/>
  <sheetViews>
    <sheetView topLeftCell="A37" workbookViewId="0">
      <selection activeCell="I199" sqref="I199"/>
    </sheetView>
  </sheetViews>
  <sheetFormatPr defaultRowHeight="12.75" x14ac:dyDescent="0.2"/>
  <cols>
    <col min="1" max="1" width="12.85546875" style="15" customWidth="1"/>
    <col min="2" max="2" width="10.7109375" style="15" customWidth="1"/>
    <col min="3" max="3" width="8.28515625" style="15" customWidth="1"/>
    <col min="4" max="4" width="8.7109375" style="15" customWidth="1"/>
    <col min="5" max="5" width="10.7109375" style="15" customWidth="1"/>
    <col min="6" max="6" width="8.28515625" style="15" customWidth="1"/>
    <col min="7" max="7" width="8.7109375" style="15" customWidth="1"/>
    <col min="8" max="8" width="4.140625" style="15" customWidth="1"/>
    <col min="9" max="9" width="12.85546875" style="15" customWidth="1"/>
    <col min="10" max="10" width="10.7109375" style="15" customWidth="1"/>
    <col min="11" max="11" width="8.28515625" style="15" customWidth="1"/>
    <col min="12" max="12" width="8.7109375" style="15" customWidth="1"/>
    <col min="13" max="13" width="10.7109375" style="15" customWidth="1"/>
    <col min="14" max="14" width="8.28515625" style="15" customWidth="1"/>
    <col min="15" max="15" width="8.7109375" style="15" customWidth="1"/>
    <col min="16" max="16" width="9.140625" style="15"/>
    <col min="17" max="17" width="9.28515625" style="396" hidden="1" customWidth="1"/>
    <col min="18" max="18" width="11.85546875" style="396" hidden="1" customWidth="1"/>
    <col min="19" max="19" width="17.5703125" style="437" hidden="1" customWidth="1"/>
    <col min="20" max="21" width="14.5703125" style="437" hidden="1" customWidth="1"/>
    <col min="22" max="22" width="13.42578125" style="437" hidden="1" customWidth="1"/>
    <col min="23" max="23" width="11.7109375" style="437" hidden="1" customWidth="1"/>
    <col min="24" max="24" width="13.42578125" style="437" hidden="1" customWidth="1"/>
    <col min="25" max="32" width="0" style="437" hidden="1" customWidth="1"/>
    <col min="33" max="33" width="11.5703125" style="130" bestFit="1" customWidth="1"/>
    <col min="34" max="34" width="14.42578125" style="437" bestFit="1" customWidth="1"/>
    <col min="35" max="37" width="9.140625" style="396"/>
    <col min="38" max="47" width="9.140625" style="130"/>
    <col min="48" max="53" width="9.140625" style="396"/>
    <col min="54" max="256" width="9.140625" style="15"/>
    <col min="257" max="257" width="12.85546875" style="15" customWidth="1"/>
    <col min="258" max="258" width="10.7109375" style="15" customWidth="1"/>
    <col min="259" max="259" width="8.28515625" style="15" customWidth="1"/>
    <col min="260" max="260" width="8.7109375" style="15" customWidth="1"/>
    <col min="261" max="261" width="10.7109375" style="15" customWidth="1"/>
    <col min="262" max="262" width="8.28515625" style="15" customWidth="1"/>
    <col min="263" max="263" width="8.7109375" style="15" customWidth="1"/>
    <col min="264" max="264" width="4.140625" style="15" customWidth="1"/>
    <col min="265" max="265" width="12.85546875" style="15" customWidth="1"/>
    <col min="266" max="266" width="10.7109375" style="15" customWidth="1"/>
    <col min="267" max="267" width="8.28515625" style="15" customWidth="1"/>
    <col min="268" max="268" width="8.7109375" style="15" customWidth="1"/>
    <col min="269" max="269" width="10.7109375" style="15" customWidth="1"/>
    <col min="270" max="270" width="8.28515625" style="15" customWidth="1"/>
    <col min="271" max="271" width="8.7109375" style="15" customWidth="1"/>
    <col min="272" max="272" width="9.140625" style="15"/>
    <col min="273" max="273" width="9.28515625" style="15" bestFit="1" customWidth="1"/>
    <col min="274" max="274" width="11.85546875" style="15" bestFit="1" customWidth="1"/>
    <col min="275" max="275" width="17.5703125" style="15" bestFit="1" customWidth="1"/>
    <col min="276" max="277" width="14.5703125" style="15" bestFit="1" customWidth="1"/>
    <col min="278" max="278" width="13.42578125" style="15" bestFit="1" customWidth="1"/>
    <col min="279" max="279" width="11.7109375" style="15" bestFit="1" customWidth="1"/>
    <col min="280" max="280" width="13.42578125" style="15" bestFit="1" customWidth="1"/>
    <col min="281" max="512" width="9.140625" style="15"/>
    <col min="513" max="513" width="12.85546875" style="15" customWidth="1"/>
    <col min="514" max="514" width="10.7109375" style="15" customWidth="1"/>
    <col min="515" max="515" width="8.28515625" style="15" customWidth="1"/>
    <col min="516" max="516" width="8.7109375" style="15" customWidth="1"/>
    <col min="517" max="517" width="10.7109375" style="15" customWidth="1"/>
    <col min="518" max="518" width="8.28515625" style="15" customWidth="1"/>
    <col min="519" max="519" width="8.7109375" style="15" customWidth="1"/>
    <col min="520" max="520" width="4.140625" style="15" customWidth="1"/>
    <col min="521" max="521" width="12.85546875" style="15" customWidth="1"/>
    <col min="522" max="522" width="10.7109375" style="15" customWidth="1"/>
    <col min="523" max="523" width="8.28515625" style="15" customWidth="1"/>
    <col min="524" max="524" width="8.7109375" style="15" customWidth="1"/>
    <col min="525" max="525" width="10.7109375" style="15" customWidth="1"/>
    <col min="526" max="526" width="8.28515625" style="15" customWidth="1"/>
    <col min="527" max="527" width="8.7109375" style="15" customWidth="1"/>
    <col min="528" max="528" width="9.140625" style="15"/>
    <col min="529" max="529" width="9.28515625" style="15" bestFit="1" customWidth="1"/>
    <col min="530" max="530" width="11.85546875" style="15" bestFit="1" customWidth="1"/>
    <col min="531" max="531" width="17.5703125" style="15" bestFit="1" customWidth="1"/>
    <col min="532" max="533" width="14.5703125" style="15" bestFit="1" customWidth="1"/>
    <col min="534" max="534" width="13.42578125" style="15" bestFit="1" customWidth="1"/>
    <col min="535" max="535" width="11.7109375" style="15" bestFit="1" customWidth="1"/>
    <col min="536" max="536" width="13.42578125" style="15" bestFit="1" customWidth="1"/>
    <col min="537" max="768" width="9.140625" style="15"/>
    <col min="769" max="769" width="12.85546875" style="15" customWidth="1"/>
    <col min="770" max="770" width="10.7109375" style="15" customWidth="1"/>
    <col min="771" max="771" width="8.28515625" style="15" customWidth="1"/>
    <col min="772" max="772" width="8.7109375" style="15" customWidth="1"/>
    <col min="773" max="773" width="10.7109375" style="15" customWidth="1"/>
    <col min="774" max="774" width="8.28515625" style="15" customWidth="1"/>
    <col min="775" max="775" width="8.7109375" style="15" customWidth="1"/>
    <col min="776" max="776" width="4.140625" style="15" customWidth="1"/>
    <col min="777" max="777" width="12.85546875" style="15" customWidth="1"/>
    <col min="778" max="778" width="10.7109375" style="15" customWidth="1"/>
    <col min="779" max="779" width="8.28515625" style="15" customWidth="1"/>
    <col min="780" max="780" width="8.7109375" style="15" customWidth="1"/>
    <col min="781" max="781" width="10.7109375" style="15" customWidth="1"/>
    <col min="782" max="782" width="8.28515625" style="15" customWidth="1"/>
    <col min="783" max="783" width="8.7109375" style="15" customWidth="1"/>
    <col min="784" max="784" width="9.140625" style="15"/>
    <col min="785" max="785" width="9.28515625" style="15" bestFit="1" customWidth="1"/>
    <col min="786" max="786" width="11.85546875" style="15" bestFit="1" customWidth="1"/>
    <col min="787" max="787" width="17.5703125" style="15" bestFit="1" customWidth="1"/>
    <col min="788" max="789" width="14.5703125" style="15" bestFit="1" customWidth="1"/>
    <col min="790" max="790" width="13.42578125" style="15" bestFit="1" customWidth="1"/>
    <col min="791" max="791" width="11.7109375" style="15" bestFit="1" customWidth="1"/>
    <col min="792" max="792" width="13.42578125" style="15" bestFit="1" customWidth="1"/>
    <col min="793" max="1024" width="9.140625" style="15"/>
    <col min="1025" max="1025" width="12.85546875" style="15" customWidth="1"/>
    <col min="1026" max="1026" width="10.7109375" style="15" customWidth="1"/>
    <col min="1027" max="1027" width="8.28515625" style="15" customWidth="1"/>
    <col min="1028" max="1028" width="8.7109375" style="15" customWidth="1"/>
    <col min="1029" max="1029" width="10.7109375" style="15" customWidth="1"/>
    <col min="1030" max="1030" width="8.28515625" style="15" customWidth="1"/>
    <col min="1031" max="1031" width="8.7109375" style="15" customWidth="1"/>
    <col min="1032" max="1032" width="4.140625" style="15" customWidth="1"/>
    <col min="1033" max="1033" width="12.85546875" style="15" customWidth="1"/>
    <col min="1034" max="1034" width="10.7109375" style="15" customWidth="1"/>
    <col min="1035" max="1035" width="8.28515625" style="15" customWidth="1"/>
    <col min="1036" max="1036" width="8.7109375" style="15" customWidth="1"/>
    <col min="1037" max="1037" width="10.7109375" style="15" customWidth="1"/>
    <col min="1038" max="1038" width="8.28515625" style="15" customWidth="1"/>
    <col min="1039" max="1039" width="8.7109375" style="15" customWidth="1"/>
    <col min="1040" max="1040" width="9.140625" style="15"/>
    <col min="1041" max="1041" width="9.28515625" style="15" bestFit="1" customWidth="1"/>
    <col min="1042" max="1042" width="11.85546875" style="15" bestFit="1" customWidth="1"/>
    <col min="1043" max="1043" width="17.5703125" style="15" bestFit="1" customWidth="1"/>
    <col min="1044" max="1045" width="14.5703125" style="15" bestFit="1" customWidth="1"/>
    <col min="1046" max="1046" width="13.42578125" style="15" bestFit="1" customWidth="1"/>
    <col min="1047" max="1047" width="11.7109375" style="15" bestFit="1" customWidth="1"/>
    <col min="1048" max="1048" width="13.42578125" style="15" bestFit="1" customWidth="1"/>
    <col min="1049" max="1280" width="9.140625" style="15"/>
    <col min="1281" max="1281" width="12.85546875" style="15" customWidth="1"/>
    <col min="1282" max="1282" width="10.7109375" style="15" customWidth="1"/>
    <col min="1283" max="1283" width="8.28515625" style="15" customWidth="1"/>
    <col min="1284" max="1284" width="8.7109375" style="15" customWidth="1"/>
    <col min="1285" max="1285" width="10.7109375" style="15" customWidth="1"/>
    <col min="1286" max="1286" width="8.28515625" style="15" customWidth="1"/>
    <col min="1287" max="1287" width="8.7109375" style="15" customWidth="1"/>
    <col min="1288" max="1288" width="4.140625" style="15" customWidth="1"/>
    <col min="1289" max="1289" width="12.85546875" style="15" customWidth="1"/>
    <col min="1290" max="1290" width="10.7109375" style="15" customWidth="1"/>
    <col min="1291" max="1291" width="8.28515625" style="15" customWidth="1"/>
    <col min="1292" max="1292" width="8.7109375" style="15" customWidth="1"/>
    <col min="1293" max="1293" width="10.7109375" style="15" customWidth="1"/>
    <col min="1294" max="1294" width="8.28515625" style="15" customWidth="1"/>
    <col min="1295" max="1295" width="8.7109375" style="15" customWidth="1"/>
    <col min="1296" max="1296" width="9.140625" style="15"/>
    <col min="1297" max="1297" width="9.28515625" style="15" bestFit="1" customWidth="1"/>
    <col min="1298" max="1298" width="11.85546875" style="15" bestFit="1" customWidth="1"/>
    <col min="1299" max="1299" width="17.5703125" style="15" bestFit="1" customWidth="1"/>
    <col min="1300" max="1301" width="14.5703125" style="15" bestFit="1" customWidth="1"/>
    <col min="1302" max="1302" width="13.42578125" style="15" bestFit="1" customWidth="1"/>
    <col min="1303" max="1303" width="11.7109375" style="15" bestFit="1" customWidth="1"/>
    <col min="1304" max="1304" width="13.42578125" style="15" bestFit="1" customWidth="1"/>
    <col min="1305" max="1536" width="9.140625" style="15"/>
    <col min="1537" max="1537" width="12.85546875" style="15" customWidth="1"/>
    <col min="1538" max="1538" width="10.7109375" style="15" customWidth="1"/>
    <col min="1539" max="1539" width="8.28515625" style="15" customWidth="1"/>
    <col min="1540" max="1540" width="8.7109375" style="15" customWidth="1"/>
    <col min="1541" max="1541" width="10.7109375" style="15" customWidth="1"/>
    <col min="1542" max="1542" width="8.28515625" style="15" customWidth="1"/>
    <col min="1543" max="1543" width="8.7109375" style="15" customWidth="1"/>
    <col min="1544" max="1544" width="4.140625" style="15" customWidth="1"/>
    <col min="1545" max="1545" width="12.85546875" style="15" customWidth="1"/>
    <col min="1546" max="1546" width="10.7109375" style="15" customWidth="1"/>
    <col min="1547" max="1547" width="8.28515625" style="15" customWidth="1"/>
    <col min="1548" max="1548" width="8.7109375" style="15" customWidth="1"/>
    <col min="1549" max="1549" width="10.7109375" style="15" customWidth="1"/>
    <col min="1550" max="1550" width="8.28515625" style="15" customWidth="1"/>
    <col min="1551" max="1551" width="8.7109375" style="15" customWidth="1"/>
    <col min="1552" max="1552" width="9.140625" style="15"/>
    <col min="1553" max="1553" width="9.28515625" style="15" bestFit="1" customWidth="1"/>
    <col min="1554" max="1554" width="11.85546875" style="15" bestFit="1" customWidth="1"/>
    <col min="1555" max="1555" width="17.5703125" style="15" bestFit="1" customWidth="1"/>
    <col min="1556" max="1557" width="14.5703125" style="15" bestFit="1" customWidth="1"/>
    <col min="1558" max="1558" width="13.42578125" style="15" bestFit="1" customWidth="1"/>
    <col min="1559" max="1559" width="11.7109375" style="15" bestFit="1" customWidth="1"/>
    <col min="1560" max="1560" width="13.42578125" style="15" bestFit="1" customWidth="1"/>
    <col min="1561" max="1792" width="9.140625" style="15"/>
    <col min="1793" max="1793" width="12.85546875" style="15" customWidth="1"/>
    <col min="1794" max="1794" width="10.7109375" style="15" customWidth="1"/>
    <col min="1795" max="1795" width="8.28515625" style="15" customWidth="1"/>
    <col min="1796" max="1796" width="8.7109375" style="15" customWidth="1"/>
    <col min="1797" max="1797" width="10.7109375" style="15" customWidth="1"/>
    <col min="1798" max="1798" width="8.28515625" style="15" customWidth="1"/>
    <col min="1799" max="1799" width="8.7109375" style="15" customWidth="1"/>
    <col min="1800" max="1800" width="4.140625" style="15" customWidth="1"/>
    <col min="1801" max="1801" width="12.85546875" style="15" customWidth="1"/>
    <col min="1802" max="1802" width="10.7109375" style="15" customWidth="1"/>
    <col min="1803" max="1803" width="8.28515625" style="15" customWidth="1"/>
    <col min="1804" max="1804" width="8.7109375" style="15" customWidth="1"/>
    <col min="1805" max="1805" width="10.7109375" style="15" customWidth="1"/>
    <col min="1806" max="1806" width="8.28515625" style="15" customWidth="1"/>
    <col min="1807" max="1807" width="8.7109375" style="15" customWidth="1"/>
    <col min="1808" max="1808" width="9.140625" style="15"/>
    <col min="1809" max="1809" width="9.28515625" style="15" bestFit="1" customWidth="1"/>
    <col min="1810" max="1810" width="11.85546875" style="15" bestFit="1" customWidth="1"/>
    <col min="1811" max="1811" width="17.5703125" style="15" bestFit="1" customWidth="1"/>
    <col min="1812" max="1813" width="14.5703125" style="15" bestFit="1" customWidth="1"/>
    <col min="1814" max="1814" width="13.42578125" style="15" bestFit="1" customWidth="1"/>
    <col min="1815" max="1815" width="11.7109375" style="15" bestFit="1" customWidth="1"/>
    <col min="1816" max="1816" width="13.42578125" style="15" bestFit="1" customWidth="1"/>
    <col min="1817" max="2048" width="9.140625" style="15"/>
    <col min="2049" max="2049" width="12.85546875" style="15" customWidth="1"/>
    <col min="2050" max="2050" width="10.7109375" style="15" customWidth="1"/>
    <col min="2051" max="2051" width="8.28515625" style="15" customWidth="1"/>
    <col min="2052" max="2052" width="8.7109375" style="15" customWidth="1"/>
    <col min="2053" max="2053" width="10.7109375" style="15" customWidth="1"/>
    <col min="2054" max="2054" width="8.28515625" style="15" customWidth="1"/>
    <col min="2055" max="2055" width="8.7109375" style="15" customWidth="1"/>
    <col min="2056" max="2056" width="4.140625" style="15" customWidth="1"/>
    <col min="2057" max="2057" width="12.85546875" style="15" customWidth="1"/>
    <col min="2058" max="2058" width="10.7109375" style="15" customWidth="1"/>
    <col min="2059" max="2059" width="8.28515625" style="15" customWidth="1"/>
    <col min="2060" max="2060" width="8.7109375" style="15" customWidth="1"/>
    <col min="2061" max="2061" width="10.7109375" style="15" customWidth="1"/>
    <col min="2062" max="2062" width="8.28515625" style="15" customWidth="1"/>
    <col min="2063" max="2063" width="8.7109375" style="15" customWidth="1"/>
    <col min="2064" max="2064" width="9.140625" style="15"/>
    <col min="2065" max="2065" width="9.28515625" style="15" bestFit="1" customWidth="1"/>
    <col min="2066" max="2066" width="11.85546875" style="15" bestFit="1" customWidth="1"/>
    <col min="2067" max="2067" width="17.5703125" style="15" bestFit="1" customWidth="1"/>
    <col min="2068" max="2069" width="14.5703125" style="15" bestFit="1" customWidth="1"/>
    <col min="2070" max="2070" width="13.42578125" style="15" bestFit="1" customWidth="1"/>
    <col min="2071" max="2071" width="11.7109375" style="15" bestFit="1" customWidth="1"/>
    <col min="2072" max="2072" width="13.42578125" style="15" bestFit="1" customWidth="1"/>
    <col min="2073" max="2304" width="9.140625" style="15"/>
    <col min="2305" max="2305" width="12.85546875" style="15" customWidth="1"/>
    <col min="2306" max="2306" width="10.7109375" style="15" customWidth="1"/>
    <col min="2307" max="2307" width="8.28515625" style="15" customWidth="1"/>
    <col min="2308" max="2308" width="8.7109375" style="15" customWidth="1"/>
    <col min="2309" max="2309" width="10.7109375" style="15" customWidth="1"/>
    <col min="2310" max="2310" width="8.28515625" style="15" customWidth="1"/>
    <col min="2311" max="2311" width="8.7109375" style="15" customWidth="1"/>
    <col min="2312" max="2312" width="4.140625" style="15" customWidth="1"/>
    <col min="2313" max="2313" width="12.85546875" style="15" customWidth="1"/>
    <col min="2314" max="2314" width="10.7109375" style="15" customWidth="1"/>
    <col min="2315" max="2315" width="8.28515625" style="15" customWidth="1"/>
    <col min="2316" max="2316" width="8.7109375" style="15" customWidth="1"/>
    <col min="2317" max="2317" width="10.7109375" style="15" customWidth="1"/>
    <col min="2318" max="2318" width="8.28515625" style="15" customWidth="1"/>
    <col min="2319" max="2319" width="8.7109375" style="15" customWidth="1"/>
    <col min="2320" max="2320" width="9.140625" style="15"/>
    <col min="2321" max="2321" width="9.28515625" style="15" bestFit="1" customWidth="1"/>
    <col min="2322" max="2322" width="11.85546875" style="15" bestFit="1" customWidth="1"/>
    <col min="2323" max="2323" width="17.5703125" style="15" bestFit="1" customWidth="1"/>
    <col min="2324" max="2325" width="14.5703125" style="15" bestFit="1" customWidth="1"/>
    <col min="2326" max="2326" width="13.42578125" style="15" bestFit="1" customWidth="1"/>
    <col min="2327" max="2327" width="11.7109375" style="15" bestFit="1" customWidth="1"/>
    <col min="2328" max="2328" width="13.42578125" style="15" bestFit="1" customWidth="1"/>
    <col min="2329" max="2560" width="9.140625" style="15"/>
    <col min="2561" max="2561" width="12.85546875" style="15" customWidth="1"/>
    <col min="2562" max="2562" width="10.7109375" style="15" customWidth="1"/>
    <col min="2563" max="2563" width="8.28515625" style="15" customWidth="1"/>
    <col min="2564" max="2564" width="8.7109375" style="15" customWidth="1"/>
    <col min="2565" max="2565" width="10.7109375" style="15" customWidth="1"/>
    <col min="2566" max="2566" width="8.28515625" style="15" customWidth="1"/>
    <col min="2567" max="2567" width="8.7109375" style="15" customWidth="1"/>
    <col min="2568" max="2568" width="4.140625" style="15" customWidth="1"/>
    <col min="2569" max="2569" width="12.85546875" style="15" customWidth="1"/>
    <col min="2570" max="2570" width="10.7109375" style="15" customWidth="1"/>
    <col min="2571" max="2571" width="8.28515625" style="15" customWidth="1"/>
    <col min="2572" max="2572" width="8.7109375" style="15" customWidth="1"/>
    <col min="2573" max="2573" width="10.7109375" style="15" customWidth="1"/>
    <col min="2574" max="2574" width="8.28515625" style="15" customWidth="1"/>
    <col min="2575" max="2575" width="8.7109375" style="15" customWidth="1"/>
    <col min="2576" max="2576" width="9.140625" style="15"/>
    <col min="2577" max="2577" width="9.28515625" style="15" bestFit="1" customWidth="1"/>
    <col min="2578" max="2578" width="11.85546875" style="15" bestFit="1" customWidth="1"/>
    <col min="2579" max="2579" width="17.5703125" style="15" bestFit="1" customWidth="1"/>
    <col min="2580" max="2581" width="14.5703125" style="15" bestFit="1" customWidth="1"/>
    <col min="2582" max="2582" width="13.42578125" style="15" bestFit="1" customWidth="1"/>
    <col min="2583" max="2583" width="11.7109375" style="15" bestFit="1" customWidth="1"/>
    <col min="2584" max="2584" width="13.42578125" style="15" bestFit="1" customWidth="1"/>
    <col min="2585" max="2816" width="9.140625" style="15"/>
    <col min="2817" max="2817" width="12.85546875" style="15" customWidth="1"/>
    <col min="2818" max="2818" width="10.7109375" style="15" customWidth="1"/>
    <col min="2819" max="2819" width="8.28515625" style="15" customWidth="1"/>
    <col min="2820" max="2820" width="8.7109375" style="15" customWidth="1"/>
    <col min="2821" max="2821" width="10.7109375" style="15" customWidth="1"/>
    <col min="2822" max="2822" width="8.28515625" style="15" customWidth="1"/>
    <col min="2823" max="2823" width="8.7109375" style="15" customWidth="1"/>
    <col min="2824" max="2824" width="4.140625" style="15" customWidth="1"/>
    <col min="2825" max="2825" width="12.85546875" style="15" customWidth="1"/>
    <col min="2826" max="2826" width="10.7109375" style="15" customWidth="1"/>
    <col min="2827" max="2827" width="8.28515625" style="15" customWidth="1"/>
    <col min="2828" max="2828" width="8.7109375" style="15" customWidth="1"/>
    <col min="2829" max="2829" width="10.7109375" style="15" customWidth="1"/>
    <col min="2830" max="2830" width="8.28515625" style="15" customWidth="1"/>
    <col min="2831" max="2831" width="8.7109375" style="15" customWidth="1"/>
    <col min="2832" max="2832" width="9.140625" style="15"/>
    <col min="2833" max="2833" width="9.28515625" style="15" bestFit="1" customWidth="1"/>
    <col min="2834" max="2834" width="11.85546875" style="15" bestFit="1" customWidth="1"/>
    <col min="2835" max="2835" width="17.5703125" style="15" bestFit="1" customWidth="1"/>
    <col min="2836" max="2837" width="14.5703125" style="15" bestFit="1" customWidth="1"/>
    <col min="2838" max="2838" width="13.42578125" style="15" bestFit="1" customWidth="1"/>
    <col min="2839" max="2839" width="11.7109375" style="15" bestFit="1" customWidth="1"/>
    <col min="2840" max="2840" width="13.42578125" style="15" bestFit="1" customWidth="1"/>
    <col min="2841" max="3072" width="9.140625" style="15"/>
    <col min="3073" max="3073" width="12.85546875" style="15" customWidth="1"/>
    <col min="3074" max="3074" width="10.7109375" style="15" customWidth="1"/>
    <col min="3075" max="3075" width="8.28515625" style="15" customWidth="1"/>
    <col min="3076" max="3076" width="8.7109375" style="15" customWidth="1"/>
    <col min="3077" max="3077" width="10.7109375" style="15" customWidth="1"/>
    <col min="3078" max="3078" width="8.28515625" style="15" customWidth="1"/>
    <col min="3079" max="3079" width="8.7109375" style="15" customWidth="1"/>
    <col min="3080" max="3080" width="4.140625" style="15" customWidth="1"/>
    <col min="3081" max="3081" width="12.85546875" style="15" customWidth="1"/>
    <col min="3082" max="3082" width="10.7109375" style="15" customWidth="1"/>
    <col min="3083" max="3083" width="8.28515625" style="15" customWidth="1"/>
    <col min="3084" max="3084" width="8.7109375" style="15" customWidth="1"/>
    <col min="3085" max="3085" width="10.7109375" style="15" customWidth="1"/>
    <col min="3086" max="3086" width="8.28515625" style="15" customWidth="1"/>
    <col min="3087" max="3087" width="8.7109375" style="15" customWidth="1"/>
    <col min="3088" max="3088" width="9.140625" style="15"/>
    <col min="3089" max="3089" width="9.28515625" style="15" bestFit="1" customWidth="1"/>
    <col min="3090" max="3090" width="11.85546875" style="15" bestFit="1" customWidth="1"/>
    <col min="3091" max="3091" width="17.5703125" style="15" bestFit="1" customWidth="1"/>
    <col min="3092" max="3093" width="14.5703125" style="15" bestFit="1" customWidth="1"/>
    <col min="3094" max="3094" width="13.42578125" style="15" bestFit="1" customWidth="1"/>
    <col min="3095" max="3095" width="11.7109375" style="15" bestFit="1" customWidth="1"/>
    <col min="3096" max="3096" width="13.42578125" style="15" bestFit="1" customWidth="1"/>
    <col min="3097" max="3328" width="9.140625" style="15"/>
    <col min="3329" max="3329" width="12.85546875" style="15" customWidth="1"/>
    <col min="3330" max="3330" width="10.7109375" style="15" customWidth="1"/>
    <col min="3331" max="3331" width="8.28515625" style="15" customWidth="1"/>
    <col min="3332" max="3332" width="8.7109375" style="15" customWidth="1"/>
    <col min="3333" max="3333" width="10.7109375" style="15" customWidth="1"/>
    <col min="3334" max="3334" width="8.28515625" style="15" customWidth="1"/>
    <col min="3335" max="3335" width="8.7109375" style="15" customWidth="1"/>
    <col min="3336" max="3336" width="4.140625" style="15" customWidth="1"/>
    <col min="3337" max="3337" width="12.85546875" style="15" customWidth="1"/>
    <col min="3338" max="3338" width="10.7109375" style="15" customWidth="1"/>
    <col min="3339" max="3339" width="8.28515625" style="15" customWidth="1"/>
    <col min="3340" max="3340" width="8.7109375" style="15" customWidth="1"/>
    <col min="3341" max="3341" width="10.7109375" style="15" customWidth="1"/>
    <col min="3342" max="3342" width="8.28515625" style="15" customWidth="1"/>
    <col min="3343" max="3343" width="8.7109375" style="15" customWidth="1"/>
    <col min="3344" max="3344" width="9.140625" style="15"/>
    <col min="3345" max="3345" width="9.28515625" style="15" bestFit="1" customWidth="1"/>
    <col min="3346" max="3346" width="11.85546875" style="15" bestFit="1" customWidth="1"/>
    <col min="3347" max="3347" width="17.5703125" style="15" bestFit="1" customWidth="1"/>
    <col min="3348" max="3349" width="14.5703125" style="15" bestFit="1" customWidth="1"/>
    <col min="3350" max="3350" width="13.42578125" style="15" bestFit="1" customWidth="1"/>
    <col min="3351" max="3351" width="11.7109375" style="15" bestFit="1" customWidth="1"/>
    <col min="3352" max="3352" width="13.42578125" style="15" bestFit="1" customWidth="1"/>
    <col min="3353" max="3584" width="9.140625" style="15"/>
    <col min="3585" max="3585" width="12.85546875" style="15" customWidth="1"/>
    <col min="3586" max="3586" width="10.7109375" style="15" customWidth="1"/>
    <col min="3587" max="3587" width="8.28515625" style="15" customWidth="1"/>
    <col min="3588" max="3588" width="8.7109375" style="15" customWidth="1"/>
    <col min="3589" max="3589" width="10.7109375" style="15" customWidth="1"/>
    <col min="3590" max="3590" width="8.28515625" style="15" customWidth="1"/>
    <col min="3591" max="3591" width="8.7109375" style="15" customWidth="1"/>
    <col min="3592" max="3592" width="4.140625" style="15" customWidth="1"/>
    <col min="3593" max="3593" width="12.85546875" style="15" customWidth="1"/>
    <col min="3594" max="3594" width="10.7109375" style="15" customWidth="1"/>
    <col min="3595" max="3595" width="8.28515625" style="15" customWidth="1"/>
    <col min="3596" max="3596" width="8.7109375" style="15" customWidth="1"/>
    <col min="3597" max="3597" width="10.7109375" style="15" customWidth="1"/>
    <col min="3598" max="3598" width="8.28515625" style="15" customWidth="1"/>
    <col min="3599" max="3599" width="8.7109375" style="15" customWidth="1"/>
    <col min="3600" max="3600" width="9.140625" style="15"/>
    <col min="3601" max="3601" width="9.28515625" style="15" bestFit="1" customWidth="1"/>
    <col min="3602" max="3602" width="11.85546875" style="15" bestFit="1" customWidth="1"/>
    <col min="3603" max="3603" width="17.5703125" style="15" bestFit="1" customWidth="1"/>
    <col min="3604" max="3605" width="14.5703125" style="15" bestFit="1" customWidth="1"/>
    <col min="3606" max="3606" width="13.42578125" style="15" bestFit="1" customWidth="1"/>
    <col min="3607" max="3607" width="11.7109375" style="15" bestFit="1" customWidth="1"/>
    <col min="3608" max="3608" width="13.42578125" style="15" bestFit="1" customWidth="1"/>
    <col min="3609" max="3840" width="9.140625" style="15"/>
    <col min="3841" max="3841" width="12.85546875" style="15" customWidth="1"/>
    <col min="3842" max="3842" width="10.7109375" style="15" customWidth="1"/>
    <col min="3843" max="3843" width="8.28515625" style="15" customWidth="1"/>
    <col min="3844" max="3844" width="8.7109375" style="15" customWidth="1"/>
    <col min="3845" max="3845" width="10.7109375" style="15" customWidth="1"/>
    <col min="3846" max="3846" width="8.28515625" style="15" customWidth="1"/>
    <col min="3847" max="3847" width="8.7109375" style="15" customWidth="1"/>
    <col min="3848" max="3848" width="4.140625" style="15" customWidth="1"/>
    <col min="3849" max="3849" width="12.85546875" style="15" customWidth="1"/>
    <col min="3850" max="3850" width="10.7109375" style="15" customWidth="1"/>
    <col min="3851" max="3851" width="8.28515625" style="15" customWidth="1"/>
    <col min="3852" max="3852" width="8.7109375" style="15" customWidth="1"/>
    <col min="3853" max="3853" width="10.7109375" style="15" customWidth="1"/>
    <col min="3854" max="3854" width="8.28515625" style="15" customWidth="1"/>
    <col min="3855" max="3855" width="8.7109375" style="15" customWidth="1"/>
    <col min="3856" max="3856" width="9.140625" style="15"/>
    <col min="3857" max="3857" width="9.28515625" style="15" bestFit="1" customWidth="1"/>
    <col min="3858" max="3858" width="11.85546875" style="15" bestFit="1" customWidth="1"/>
    <col min="3859" max="3859" width="17.5703125" style="15" bestFit="1" customWidth="1"/>
    <col min="3860" max="3861" width="14.5703125" style="15" bestFit="1" customWidth="1"/>
    <col min="3862" max="3862" width="13.42578125" style="15" bestFit="1" customWidth="1"/>
    <col min="3863" max="3863" width="11.7109375" style="15" bestFit="1" customWidth="1"/>
    <col min="3864" max="3864" width="13.42578125" style="15" bestFit="1" customWidth="1"/>
    <col min="3865" max="4096" width="9.140625" style="15"/>
    <col min="4097" max="4097" width="12.85546875" style="15" customWidth="1"/>
    <col min="4098" max="4098" width="10.7109375" style="15" customWidth="1"/>
    <col min="4099" max="4099" width="8.28515625" style="15" customWidth="1"/>
    <col min="4100" max="4100" width="8.7109375" style="15" customWidth="1"/>
    <col min="4101" max="4101" width="10.7109375" style="15" customWidth="1"/>
    <col min="4102" max="4102" width="8.28515625" style="15" customWidth="1"/>
    <col min="4103" max="4103" width="8.7109375" style="15" customWidth="1"/>
    <col min="4104" max="4104" width="4.140625" style="15" customWidth="1"/>
    <col min="4105" max="4105" width="12.85546875" style="15" customWidth="1"/>
    <col min="4106" max="4106" width="10.7109375" style="15" customWidth="1"/>
    <col min="4107" max="4107" width="8.28515625" style="15" customWidth="1"/>
    <col min="4108" max="4108" width="8.7109375" style="15" customWidth="1"/>
    <col min="4109" max="4109" width="10.7109375" style="15" customWidth="1"/>
    <col min="4110" max="4110" width="8.28515625" style="15" customWidth="1"/>
    <col min="4111" max="4111" width="8.7109375" style="15" customWidth="1"/>
    <col min="4112" max="4112" width="9.140625" style="15"/>
    <col min="4113" max="4113" width="9.28515625" style="15" bestFit="1" customWidth="1"/>
    <col min="4114" max="4114" width="11.85546875" style="15" bestFit="1" customWidth="1"/>
    <col min="4115" max="4115" width="17.5703125" style="15" bestFit="1" customWidth="1"/>
    <col min="4116" max="4117" width="14.5703125" style="15" bestFit="1" customWidth="1"/>
    <col min="4118" max="4118" width="13.42578125" style="15" bestFit="1" customWidth="1"/>
    <col min="4119" max="4119" width="11.7109375" style="15" bestFit="1" customWidth="1"/>
    <col min="4120" max="4120" width="13.42578125" style="15" bestFit="1" customWidth="1"/>
    <col min="4121" max="4352" width="9.140625" style="15"/>
    <col min="4353" max="4353" width="12.85546875" style="15" customWidth="1"/>
    <col min="4354" max="4354" width="10.7109375" style="15" customWidth="1"/>
    <col min="4355" max="4355" width="8.28515625" style="15" customWidth="1"/>
    <col min="4356" max="4356" width="8.7109375" style="15" customWidth="1"/>
    <col min="4357" max="4357" width="10.7109375" style="15" customWidth="1"/>
    <col min="4358" max="4358" width="8.28515625" style="15" customWidth="1"/>
    <col min="4359" max="4359" width="8.7109375" style="15" customWidth="1"/>
    <col min="4360" max="4360" width="4.140625" style="15" customWidth="1"/>
    <col min="4361" max="4361" width="12.85546875" style="15" customWidth="1"/>
    <col min="4362" max="4362" width="10.7109375" style="15" customWidth="1"/>
    <col min="4363" max="4363" width="8.28515625" style="15" customWidth="1"/>
    <col min="4364" max="4364" width="8.7109375" style="15" customWidth="1"/>
    <col min="4365" max="4365" width="10.7109375" style="15" customWidth="1"/>
    <col min="4366" max="4366" width="8.28515625" style="15" customWidth="1"/>
    <col min="4367" max="4367" width="8.7109375" style="15" customWidth="1"/>
    <col min="4368" max="4368" width="9.140625" style="15"/>
    <col min="4369" max="4369" width="9.28515625" style="15" bestFit="1" customWidth="1"/>
    <col min="4370" max="4370" width="11.85546875" style="15" bestFit="1" customWidth="1"/>
    <col min="4371" max="4371" width="17.5703125" style="15" bestFit="1" customWidth="1"/>
    <col min="4372" max="4373" width="14.5703125" style="15" bestFit="1" customWidth="1"/>
    <col min="4374" max="4374" width="13.42578125" style="15" bestFit="1" customWidth="1"/>
    <col min="4375" max="4375" width="11.7109375" style="15" bestFit="1" customWidth="1"/>
    <col min="4376" max="4376" width="13.42578125" style="15" bestFit="1" customWidth="1"/>
    <col min="4377" max="4608" width="9.140625" style="15"/>
    <col min="4609" max="4609" width="12.85546875" style="15" customWidth="1"/>
    <col min="4610" max="4610" width="10.7109375" style="15" customWidth="1"/>
    <col min="4611" max="4611" width="8.28515625" style="15" customWidth="1"/>
    <col min="4612" max="4612" width="8.7109375" style="15" customWidth="1"/>
    <col min="4613" max="4613" width="10.7109375" style="15" customWidth="1"/>
    <col min="4614" max="4614" width="8.28515625" style="15" customWidth="1"/>
    <col min="4615" max="4615" width="8.7109375" style="15" customWidth="1"/>
    <col min="4616" max="4616" width="4.140625" style="15" customWidth="1"/>
    <col min="4617" max="4617" width="12.85546875" style="15" customWidth="1"/>
    <col min="4618" max="4618" width="10.7109375" style="15" customWidth="1"/>
    <col min="4619" max="4619" width="8.28515625" style="15" customWidth="1"/>
    <col min="4620" max="4620" width="8.7109375" style="15" customWidth="1"/>
    <col min="4621" max="4621" width="10.7109375" style="15" customWidth="1"/>
    <col min="4622" max="4622" width="8.28515625" style="15" customWidth="1"/>
    <col min="4623" max="4623" width="8.7109375" style="15" customWidth="1"/>
    <col min="4624" max="4624" width="9.140625" style="15"/>
    <col min="4625" max="4625" width="9.28515625" style="15" bestFit="1" customWidth="1"/>
    <col min="4626" max="4626" width="11.85546875" style="15" bestFit="1" customWidth="1"/>
    <col min="4627" max="4627" width="17.5703125" style="15" bestFit="1" customWidth="1"/>
    <col min="4628" max="4629" width="14.5703125" style="15" bestFit="1" customWidth="1"/>
    <col min="4630" max="4630" width="13.42578125" style="15" bestFit="1" customWidth="1"/>
    <col min="4631" max="4631" width="11.7109375" style="15" bestFit="1" customWidth="1"/>
    <col min="4632" max="4632" width="13.42578125" style="15" bestFit="1" customWidth="1"/>
    <col min="4633" max="4864" width="9.140625" style="15"/>
    <col min="4865" max="4865" width="12.85546875" style="15" customWidth="1"/>
    <col min="4866" max="4866" width="10.7109375" style="15" customWidth="1"/>
    <col min="4867" max="4867" width="8.28515625" style="15" customWidth="1"/>
    <col min="4868" max="4868" width="8.7109375" style="15" customWidth="1"/>
    <col min="4869" max="4869" width="10.7109375" style="15" customWidth="1"/>
    <col min="4870" max="4870" width="8.28515625" style="15" customWidth="1"/>
    <col min="4871" max="4871" width="8.7109375" style="15" customWidth="1"/>
    <col min="4872" max="4872" width="4.140625" style="15" customWidth="1"/>
    <col min="4873" max="4873" width="12.85546875" style="15" customWidth="1"/>
    <col min="4874" max="4874" width="10.7109375" style="15" customWidth="1"/>
    <col min="4875" max="4875" width="8.28515625" style="15" customWidth="1"/>
    <col min="4876" max="4876" width="8.7109375" style="15" customWidth="1"/>
    <col min="4877" max="4877" width="10.7109375" style="15" customWidth="1"/>
    <col min="4878" max="4878" width="8.28515625" style="15" customWidth="1"/>
    <col min="4879" max="4879" width="8.7109375" style="15" customWidth="1"/>
    <col min="4880" max="4880" width="9.140625" style="15"/>
    <col min="4881" max="4881" width="9.28515625" style="15" bestFit="1" customWidth="1"/>
    <col min="4882" max="4882" width="11.85546875" style="15" bestFit="1" customWidth="1"/>
    <col min="4883" max="4883" width="17.5703125" style="15" bestFit="1" customWidth="1"/>
    <col min="4884" max="4885" width="14.5703125" style="15" bestFit="1" customWidth="1"/>
    <col min="4886" max="4886" width="13.42578125" style="15" bestFit="1" customWidth="1"/>
    <col min="4887" max="4887" width="11.7109375" style="15" bestFit="1" customWidth="1"/>
    <col min="4888" max="4888" width="13.42578125" style="15" bestFit="1" customWidth="1"/>
    <col min="4889" max="5120" width="9.140625" style="15"/>
    <col min="5121" max="5121" width="12.85546875" style="15" customWidth="1"/>
    <col min="5122" max="5122" width="10.7109375" style="15" customWidth="1"/>
    <col min="5123" max="5123" width="8.28515625" style="15" customWidth="1"/>
    <col min="5124" max="5124" width="8.7109375" style="15" customWidth="1"/>
    <col min="5125" max="5125" width="10.7109375" style="15" customWidth="1"/>
    <col min="5126" max="5126" width="8.28515625" style="15" customWidth="1"/>
    <col min="5127" max="5127" width="8.7109375" style="15" customWidth="1"/>
    <col min="5128" max="5128" width="4.140625" style="15" customWidth="1"/>
    <col min="5129" max="5129" width="12.85546875" style="15" customWidth="1"/>
    <col min="5130" max="5130" width="10.7109375" style="15" customWidth="1"/>
    <col min="5131" max="5131" width="8.28515625" style="15" customWidth="1"/>
    <col min="5132" max="5132" width="8.7109375" style="15" customWidth="1"/>
    <col min="5133" max="5133" width="10.7109375" style="15" customWidth="1"/>
    <col min="5134" max="5134" width="8.28515625" style="15" customWidth="1"/>
    <col min="5135" max="5135" width="8.7109375" style="15" customWidth="1"/>
    <col min="5136" max="5136" width="9.140625" style="15"/>
    <col min="5137" max="5137" width="9.28515625" style="15" bestFit="1" customWidth="1"/>
    <col min="5138" max="5138" width="11.85546875" style="15" bestFit="1" customWidth="1"/>
    <col min="5139" max="5139" width="17.5703125" style="15" bestFit="1" customWidth="1"/>
    <col min="5140" max="5141" width="14.5703125" style="15" bestFit="1" customWidth="1"/>
    <col min="5142" max="5142" width="13.42578125" style="15" bestFit="1" customWidth="1"/>
    <col min="5143" max="5143" width="11.7109375" style="15" bestFit="1" customWidth="1"/>
    <col min="5144" max="5144" width="13.42578125" style="15" bestFit="1" customWidth="1"/>
    <col min="5145" max="5376" width="9.140625" style="15"/>
    <col min="5377" max="5377" width="12.85546875" style="15" customWidth="1"/>
    <col min="5378" max="5378" width="10.7109375" style="15" customWidth="1"/>
    <col min="5379" max="5379" width="8.28515625" style="15" customWidth="1"/>
    <col min="5380" max="5380" width="8.7109375" style="15" customWidth="1"/>
    <col min="5381" max="5381" width="10.7109375" style="15" customWidth="1"/>
    <col min="5382" max="5382" width="8.28515625" style="15" customWidth="1"/>
    <col min="5383" max="5383" width="8.7109375" style="15" customWidth="1"/>
    <col min="5384" max="5384" width="4.140625" style="15" customWidth="1"/>
    <col min="5385" max="5385" width="12.85546875" style="15" customWidth="1"/>
    <col min="5386" max="5386" width="10.7109375" style="15" customWidth="1"/>
    <col min="5387" max="5387" width="8.28515625" style="15" customWidth="1"/>
    <col min="5388" max="5388" width="8.7109375" style="15" customWidth="1"/>
    <col min="5389" max="5389" width="10.7109375" style="15" customWidth="1"/>
    <col min="5390" max="5390" width="8.28515625" style="15" customWidth="1"/>
    <col min="5391" max="5391" width="8.7109375" style="15" customWidth="1"/>
    <col min="5392" max="5392" width="9.140625" style="15"/>
    <col min="5393" max="5393" width="9.28515625" style="15" bestFit="1" customWidth="1"/>
    <col min="5394" max="5394" width="11.85546875" style="15" bestFit="1" customWidth="1"/>
    <col min="5395" max="5395" width="17.5703125" style="15" bestFit="1" customWidth="1"/>
    <col min="5396" max="5397" width="14.5703125" style="15" bestFit="1" customWidth="1"/>
    <col min="5398" max="5398" width="13.42578125" style="15" bestFit="1" customWidth="1"/>
    <col min="5399" max="5399" width="11.7109375" style="15" bestFit="1" customWidth="1"/>
    <col min="5400" max="5400" width="13.42578125" style="15" bestFit="1" customWidth="1"/>
    <col min="5401" max="5632" width="9.140625" style="15"/>
    <col min="5633" max="5633" width="12.85546875" style="15" customWidth="1"/>
    <col min="5634" max="5634" width="10.7109375" style="15" customWidth="1"/>
    <col min="5635" max="5635" width="8.28515625" style="15" customWidth="1"/>
    <col min="5636" max="5636" width="8.7109375" style="15" customWidth="1"/>
    <col min="5637" max="5637" width="10.7109375" style="15" customWidth="1"/>
    <col min="5638" max="5638" width="8.28515625" style="15" customWidth="1"/>
    <col min="5639" max="5639" width="8.7109375" style="15" customWidth="1"/>
    <col min="5640" max="5640" width="4.140625" style="15" customWidth="1"/>
    <col min="5641" max="5641" width="12.85546875" style="15" customWidth="1"/>
    <col min="5642" max="5642" width="10.7109375" style="15" customWidth="1"/>
    <col min="5643" max="5643" width="8.28515625" style="15" customWidth="1"/>
    <col min="5644" max="5644" width="8.7109375" style="15" customWidth="1"/>
    <col min="5645" max="5645" width="10.7109375" style="15" customWidth="1"/>
    <col min="5646" max="5646" width="8.28515625" style="15" customWidth="1"/>
    <col min="5647" max="5647" width="8.7109375" style="15" customWidth="1"/>
    <col min="5648" max="5648" width="9.140625" style="15"/>
    <col min="5649" max="5649" width="9.28515625" style="15" bestFit="1" customWidth="1"/>
    <col min="5650" max="5650" width="11.85546875" style="15" bestFit="1" customWidth="1"/>
    <col min="5651" max="5651" width="17.5703125" style="15" bestFit="1" customWidth="1"/>
    <col min="5652" max="5653" width="14.5703125" style="15" bestFit="1" customWidth="1"/>
    <col min="5654" max="5654" width="13.42578125" style="15" bestFit="1" customWidth="1"/>
    <col min="5655" max="5655" width="11.7109375" style="15" bestFit="1" customWidth="1"/>
    <col min="5656" max="5656" width="13.42578125" style="15" bestFit="1" customWidth="1"/>
    <col min="5657" max="5888" width="9.140625" style="15"/>
    <col min="5889" max="5889" width="12.85546875" style="15" customWidth="1"/>
    <col min="5890" max="5890" width="10.7109375" style="15" customWidth="1"/>
    <col min="5891" max="5891" width="8.28515625" style="15" customWidth="1"/>
    <col min="5892" max="5892" width="8.7109375" style="15" customWidth="1"/>
    <col min="5893" max="5893" width="10.7109375" style="15" customWidth="1"/>
    <col min="5894" max="5894" width="8.28515625" style="15" customWidth="1"/>
    <col min="5895" max="5895" width="8.7109375" style="15" customWidth="1"/>
    <col min="5896" max="5896" width="4.140625" style="15" customWidth="1"/>
    <col min="5897" max="5897" width="12.85546875" style="15" customWidth="1"/>
    <col min="5898" max="5898" width="10.7109375" style="15" customWidth="1"/>
    <col min="5899" max="5899" width="8.28515625" style="15" customWidth="1"/>
    <col min="5900" max="5900" width="8.7109375" style="15" customWidth="1"/>
    <col min="5901" max="5901" width="10.7109375" style="15" customWidth="1"/>
    <col min="5902" max="5902" width="8.28515625" style="15" customWidth="1"/>
    <col min="5903" max="5903" width="8.7109375" style="15" customWidth="1"/>
    <col min="5904" max="5904" width="9.140625" style="15"/>
    <col min="5905" max="5905" width="9.28515625" style="15" bestFit="1" customWidth="1"/>
    <col min="5906" max="5906" width="11.85546875" style="15" bestFit="1" customWidth="1"/>
    <col min="5907" max="5907" width="17.5703125" style="15" bestFit="1" customWidth="1"/>
    <col min="5908" max="5909" width="14.5703125" style="15" bestFit="1" customWidth="1"/>
    <col min="5910" max="5910" width="13.42578125" style="15" bestFit="1" customWidth="1"/>
    <col min="5911" max="5911" width="11.7109375" style="15" bestFit="1" customWidth="1"/>
    <col min="5912" max="5912" width="13.42578125" style="15" bestFit="1" customWidth="1"/>
    <col min="5913" max="6144" width="9.140625" style="15"/>
    <col min="6145" max="6145" width="12.85546875" style="15" customWidth="1"/>
    <col min="6146" max="6146" width="10.7109375" style="15" customWidth="1"/>
    <col min="6147" max="6147" width="8.28515625" style="15" customWidth="1"/>
    <col min="6148" max="6148" width="8.7109375" style="15" customWidth="1"/>
    <col min="6149" max="6149" width="10.7109375" style="15" customWidth="1"/>
    <col min="6150" max="6150" width="8.28515625" style="15" customWidth="1"/>
    <col min="6151" max="6151" width="8.7109375" style="15" customWidth="1"/>
    <col min="6152" max="6152" width="4.140625" style="15" customWidth="1"/>
    <col min="6153" max="6153" width="12.85546875" style="15" customWidth="1"/>
    <col min="6154" max="6154" width="10.7109375" style="15" customWidth="1"/>
    <col min="6155" max="6155" width="8.28515625" style="15" customWidth="1"/>
    <col min="6156" max="6156" width="8.7109375" style="15" customWidth="1"/>
    <col min="6157" max="6157" width="10.7109375" style="15" customWidth="1"/>
    <col min="6158" max="6158" width="8.28515625" style="15" customWidth="1"/>
    <col min="6159" max="6159" width="8.7109375" style="15" customWidth="1"/>
    <col min="6160" max="6160" width="9.140625" style="15"/>
    <col min="6161" max="6161" width="9.28515625" style="15" bestFit="1" customWidth="1"/>
    <col min="6162" max="6162" width="11.85546875" style="15" bestFit="1" customWidth="1"/>
    <col min="6163" max="6163" width="17.5703125" style="15" bestFit="1" customWidth="1"/>
    <col min="6164" max="6165" width="14.5703125" style="15" bestFit="1" customWidth="1"/>
    <col min="6166" max="6166" width="13.42578125" style="15" bestFit="1" customWidth="1"/>
    <col min="6167" max="6167" width="11.7109375" style="15" bestFit="1" customWidth="1"/>
    <col min="6168" max="6168" width="13.42578125" style="15" bestFit="1" customWidth="1"/>
    <col min="6169" max="6400" width="9.140625" style="15"/>
    <col min="6401" max="6401" width="12.85546875" style="15" customWidth="1"/>
    <col min="6402" max="6402" width="10.7109375" style="15" customWidth="1"/>
    <col min="6403" max="6403" width="8.28515625" style="15" customWidth="1"/>
    <col min="6404" max="6404" width="8.7109375" style="15" customWidth="1"/>
    <col min="6405" max="6405" width="10.7109375" style="15" customWidth="1"/>
    <col min="6406" max="6406" width="8.28515625" style="15" customWidth="1"/>
    <col min="6407" max="6407" width="8.7109375" style="15" customWidth="1"/>
    <col min="6408" max="6408" width="4.140625" style="15" customWidth="1"/>
    <col min="6409" max="6409" width="12.85546875" style="15" customWidth="1"/>
    <col min="6410" max="6410" width="10.7109375" style="15" customWidth="1"/>
    <col min="6411" max="6411" width="8.28515625" style="15" customWidth="1"/>
    <col min="6412" max="6412" width="8.7109375" style="15" customWidth="1"/>
    <col min="6413" max="6413" width="10.7109375" style="15" customWidth="1"/>
    <col min="6414" max="6414" width="8.28515625" style="15" customWidth="1"/>
    <col min="6415" max="6415" width="8.7109375" style="15" customWidth="1"/>
    <col min="6416" max="6416" width="9.140625" style="15"/>
    <col min="6417" max="6417" width="9.28515625" style="15" bestFit="1" customWidth="1"/>
    <col min="6418" max="6418" width="11.85546875" style="15" bestFit="1" customWidth="1"/>
    <col min="6419" max="6419" width="17.5703125" style="15" bestFit="1" customWidth="1"/>
    <col min="6420" max="6421" width="14.5703125" style="15" bestFit="1" customWidth="1"/>
    <col min="6422" max="6422" width="13.42578125" style="15" bestFit="1" customWidth="1"/>
    <col min="6423" max="6423" width="11.7109375" style="15" bestFit="1" customWidth="1"/>
    <col min="6424" max="6424" width="13.42578125" style="15" bestFit="1" customWidth="1"/>
    <col min="6425" max="6656" width="9.140625" style="15"/>
    <col min="6657" max="6657" width="12.85546875" style="15" customWidth="1"/>
    <col min="6658" max="6658" width="10.7109375" style="15" customWidth="1"/>
    <col min="6659" max="6659" width="8.28515625" style="15" customWidth="1"/>
    <col min="6660" max="6660" width="8.7109375" style="15" customWidth="1"/>
    <col min="6661" max="6661" width="10.7109375" style="15" customWidth="1"/>
    <col min="6662" max="6662" width="8.28515625" style="15" customWidth="1"/>
    <col min="6663" max="6663" width="8.7109375" style="15" customWidth="1"/>
    <col min="6664" max="6664" width="4.140625" style="15" customWidth="1"/>
    <col min="6665" max="6665" width="12.85546875" style="15" customWidth="1"/>
    <col min="6666" max="6666" width="10.7109375" style="15" customWidth="1"/>
    <col min="6667" max="6667" width="8.28515625" style="15" customWidth="1"/>
    <col min="6668" max="6668" width="8.7109375" style="15" customWidth="1"/>
    <col min="6669" max="6669" width="10.7109375" style="15" customWidth="1"/>
    <col min="6670" max="6670" width="8.28515625" style="15" customWidth="1"/>
    <col min="6671" max="6671" width="8.7109375" style="15" customWidth="1"/>
    <col min="6672" max="6672" width="9.140625" style="15"/>
    <col min="6673" max="6673" width="9.28515625" style="15" bestFit="1" customWidth="1"/>
    <col min="6674" max="6674" width="11.85546875" style="15" bestFit="1" customWidth="1"/>
    <col min="6675" max="6675" width="17.5703125" style="15" bestFit="1" customWidth="1"/>
    <col min="6676" max="6677" width="14.5703125" style="15" bestFit="1" customWidth="1"/>
    <col min="6678" max="6678" width="13.42578125" style="15" bestFit="1" customWidth="1"/>
    <col min="6679" max="6679" width="11.7109375" style="15" bestFit="1" customWidth="1"/>
    <col min="6680" max="6680" width="13.42578125" style="15" bestFit="1" customWidth="1"/>
    <col min="6681" max="6912" width="9.140625" style="15"/>
    <col min="6913" max="6913" width="12.85546875" style="15" customWidth="1"/>
    <col min="6914" max="6914" width="10.7109375" style="15" customWidth="1"/>
    <col min="6915" max="6915" width="8.28515625" style="15" customWidth="1"/>
    <col min="6916" max="6916" width="8.7109375" style="15" customWidth="1"/>
    <col min="6917" max="6917" width="10.7109375" style="15" customWidth="1"/>
    <col min="6918" max="6918" width="8.28515625" style="15" customWidth="1"/>
    <col min="6919" max="6919" width="8.7109375" style="15" customWidth="1"/>
    <col min="6920" max="6920" width="4.140625" style="15" customWidth="1"/>
    <col min="6921" max="6921" width="12.85546875" style="15" customWidth="1"/>
    <col min="6922" max="6922" width="10.7109375" style="15" customWidth="1"/>
    <col min="6923" max="6923" width="8.28515625" style="15" customWidth="1"/>
    <col min="6924" max="6924" width="8.7109375" style="15" customWidth="1"/>
    <col min="6925" max="6925" width="10.7109375" style="15" customWidth="1"/>
    <col min="6926" max="6926" width="8.28515625" style="15" customWidth="1"/>
    <col min="6927" max="6927" width="8.7109375" style="15" customWidth="1"/>
    <col min="6928" max="6928" width="9.140625" style="15"/>
    <col min="6929" max="6929" width="9.28515625" style="15" bestFit="1" customWidth="1"/>
    <col min="6930" max="6930" width="11.85546875" style="15" bestFit="1" customWidth="1"/>
    <col min="6931" max="6931" width="17.5703125" style="15" bestFit="1" customWidth="1"/>
    <col min="6932" max="6933" width="14.5703125" style="15" bestFit="1" customWidth="1"/>
    <col min="6934" max="6934" width="13.42578125" style="15" bestFit="1" customWidth="1"/>
    <col min="6935" max="6935" width="11.7109375" style="15" bestFit="1" customWidth="1"/>
    <col min="6936" max="6936" width="13.42578125" style="15" bestFit="1" customWidth="1"/>
    <col min="6937" max="7168" width="9.140625" style="15"/>
    <col min="7169" max="7169" width="12.85546875" style="15" customWidth="1"/>
    <col min="7170" max="7170" width="10.7109375" style="15" customWidth="1"/>
    <col min="7171" max="7171" width="8.28515625" style="15" customWidth="1"/>
    <col min="7172" max="7172" width="8.7109375" style="15" customWidth="1"/>
    <col min="7173" max="7173" width="10.7109375" style="15" customWidth="1"/>
    <col min="7174" max="7174" width="8.28515625" style="15" customWidth="1"/>
    <col min="7175" max="7175" width="8.7109375" style="15" customWidth="1"/>
    <col min="7176" max="7176" width="4.140625" style="15" customWidth="1"/>
    <col min="7177" max="7177" width="12.85546875" style="15" customWidth="1"/>
    <col min="7178" max="7178" width="10.7109375" style="15" customWidth="1"/>
    <col min="7179" max="7179" width="8.28515625" style="15" customWidth="1"/>
    <col min="7180" max="7180" width="8.7109375" style="15" customWidth="1"/>
    <col min="7181" max="7181" width="10.7109375" style="15" customWidth="1"/>
    <col min="7182" max="7182" width="8.28515625" style="15" customWidth="1"/>
    <col min="7183" max="7183" width="8.7109375" style="15" customWidth="1"/>
    <col min="7184" max="7184" width="9.140625" style="15"/>
    <col min="7185" max="7185" width="9.28515625" style="15" bestFit="1" customWidth="1"/>
    <col min="7186" max="7186" width="11.85546875" style="15" bestFit="1" customWidth="1"/>
    <col min="7187" max="7187" width="17.5703125" style="15" bestFit="1" customWidth="1"/>
    <col min="7188" max="7189" width="14.5703125" style="15" bestFit="1" customWidth="1"/>
    <col min="7190" max="7190" width="13.42578125" style="15" bestFit="1" customWidth="1"/>
    <col min="7191" max="7191" width="11.7109375" style="15" bestFit="1" customWidth="1"/>
    <col min="7192" max="7192" width="13.42578125" style="15" bestFit="1" customWidth="1"/>
    <col min="7193" max="7424" width="9.140625" style="15"/>
    <col min="7425" max="7425" width="12.85546875" style="15" customWidth="1"/>
    <col min="7426" max="7426" width="10.7109375" style="15" customWidth="1"/>
    <col min="7427" max="7427" width="8.28515625" style="15" customWidth="1"/>
    <col min="7428" max="7428" width="8.7109375" style="15" customWidth="1"/>
    <col min="7429" max="7429" width="10.7109375" style="15" customWidth="1"/>
    <col min="7430" max="7430" width="8.28515625" style="15" customWidth="1"/>
    <col min="7431" max="7431" width="8.7109375" style="15" customWidth="1"/>
    <col min="7432" max="7432" width="4.140625" style="15" customWidth="1"/>
    <col min="7433" max="7433" width="12.85546875" style="15" customWidth="1"/>
    <col min="7434" max="7434" width="10.7109375" style="15" customWidth="1"/>
    <col min="7435" max="7435" width="8.28515625" style="15" customWidth="1"/>
    <col min="7436" max="7436" width="8.7109375" style="15" customWidth="1"/>
    <col min="7437" max="7437" width="10.7109375" style="15" customWidth="1"/>
    <col min="7438" max="7438" width="8.28515625" style="15" customWidth="1"/>
    <col min="7439" max="7439" width="8.7109375" style="15" customWidth="1"/>
    <col min="7440" max="7440" width="9.140625" style="15"/>
    <col min="7441" max="7441" width="9.28515625" style="15" bestFit="1" customWidth="1"/>
    <col min="7442" max="7442" width="11.85546875" style="15" bestFit="1" customWidth="1"/>
    <col min="7443" max="7443" width="17.5703125" style="15" bestFit="1" customWidth="1"/>
    <col min="7444" max="7445" width="14.5703125" style="15" bestFit="1" customWidth="1"/>
    <col min="7446" max="7446" width="13.42578125" style="15" bestFit="1" customWidth="1"/>
    <col min="7447" max="7447" width="11.7109375" style="15" bestFit="1" customWidth="1"/>
    <col min="7448" max="7448" width="13.42578125" style="15" bestFit="1" customWidth="1"/>
    <col min="7449" max="7680" width="9.140625" style="15"/>
    <col min="7681" max="7681" width="12.85546875" style="15" customWidth="1"/>
    <col min="7682" max="7682" width="10.7109375" style="15" customWidth="1"/>
    <col min="7683" max="7683" width="8.28515625" style="15" customWidth="1"/>
    <col min="7684" max="7684" width="8.7109375" style="15" customWidth="1"/>
    <col min="7685" max="7685" width="10.7109375" style="15" customWidth="1"/>
    <col min="7686" max="7686" width="8.28515625" style="15" customWidth="1"/>
    <col min="7687" max="7687" width="8.7109375" style="15" customWidth="1"/>
    <col min="7688" max="7688" width="4.140625" style="15" customWidth="1"/>
    <col min="7689" max="7689" width="12.85546875" style="15" customWidth="1"/>
    <col min="7690" max="7690" width="10.7109375" style="15" customWidth="1"/>
    <col min="7691" max="7691" width="8.28515625" style="15" customWidth="1"/>
    <col min="7692" max="7692" width="8.7109375" style="15" customWidth="1"/>
    <col min="7693" max="7693" width="10.7109375" style="15" customWidth="1"/>
    <col min="7694" max="7694" width="8.28515625" style="15" customWidth="1"/>
    <col min="7695" max="7695" width="8.7109375" style="15" customWidth="1"/>
    <col min="7696" max="7696" width="9.140625" style="15"/>
    <col min="7697" max="7697" width="9.28515625" style="15" bestFit="1" customWidth="1"/>
    <col min="7698" max="7698" width="11.85546875" style="15" bestFit="1" customWidth="1"/>
    <col min="7699" max="7699" width="17.5703125" style="15" bestFit="1" customWidth="1"/>
    <col min="7700" max="7701" width="14.5703125" style="15" bestFit="1" customWidth="1"/>
    <col min="7702" max="7702" width="13.42578125" style="15" bestFit="1" customWidth="1"/>
    <col min="7703" max="7703" width="11.7109375" style="15" bestFit="1" customWidth="1"/>
    <col min="7704" max="7704" width="13.42578125" style="15" bestFit="1" customWidth="1"/>
    <col min="7705" max="7936" width="9.140625" style="15"/>
    <col min="7937" max="7937" width="12.85546875" style="15" customWidth="1"/>
    <col min="7938" max="7938" width="10.7109375" style="15" customWidth="1"/>
    <col min="7939" max="7939" width="8.28515625" style="15" customWidth="1"/>
    <col min="7940" max="7940" width="8.7109375" style="15" customWidth="1"/>
    <col min="7941" max="7941" width="10.7109375" style="15" customWidth="1"/>
    <col min="7942" max="7942" width="8.28515625" style="15" customWidth="1"/>
    <col min="7943" max="7943" width="8.7109375" style="15" customWidth="1"/>
    <col min="7944" max="7944" width="4.140625" style="15" customWidth="1"/>
    <col min="7945" max="7945" width="12.85546875" style="15" customWidth="1"/>
    <col min="7946" max="7946" width="10.7109375" style="15" customWidth="1"/>
    <col min="7947" max="7947" width="8.28515625" style="15" customWidth="1"/>
    <col min="7948" max="7948" width="8.7109375" style="15" customWidth="1"/>
    <col min="7949" max="7949" width="10.7109375" style="15" customWidth="1"/>
    <col min="7950" max="7950" width="8.28515625" style="15" customWidth="1"/>
    <col min="7951" max="7951" width="8.7109375" style="15" customWidth="1"/>
    <col min="7952" max="7952" width="9.140625" style="15"/>
    <col min="7953" max="7953" width="9.28515625" style="15" bestFit="1" customWidth="1"/>
    <col min="7954" max="7954" width="11.85546875" style="15" bestFit="1" customWidth="1"/>
    <col min="7955" max="7955" width="17.5703125" style="15" bestFit="1" customWidth="1"/>
    <col min="7956" max="7957" width="14.5703125" style="15" bestFit="1" customWidth="1"/>
    <col min="7958" max="7958" width="13.42578125" style="15" bestFit="1" customWidth="1"/>
    <col min="7959" max="7959" width="11.7109375" style="15" bestFit="1" customWidth="1"/>
    <col min="7960" max="7960" width="13.42578125" style="15" bestFit="1" customWidth="1"/>
    <col min="7961" max="8192" width="9.140625" style="15"/>
    <col min="8193" max="8193" width="12.85546875" style="15" customWidth="1"/>
    <col min="8194" max="8194" width="10.7109375" style="15" customWidth="1"/>
    <col min="8195" max="8195" width="8.28515625" style="15" customWidth="1"/>
    <col min="8196" max="8196" width="8.7109375" style="15" customWidth="1"/>
    <col min="8197" max="8197" width="10.7109375" style="15" customWidth="1"/>
    <col min="8198" max="8198" width="8.28515625" style="15" customWidth="1"/>
    <col min="8199" max="8199" width="8.7109375" style="15" customWidth="1"/>
    <col min="8200" max="8200" width="4.140625" style="15" customWidth="1"/>
    <col min="8201" max="8201" width="12.85546875" style="15" customWidth="1"/>
    <col min="8202" max="8202" width="10.7109375" style="15" customWidth="1"/>
    <col min="8203" max="8203" width="8.28515625" style="15" customWidth="1"/>
    <col min="8204" max="8204" width="8.7109375" style="15" customWidth="1"/>
    <col min="8205" max="8205" width="10.7109375" style="15" customWidth="1"/>
    <col min="8206" max="8206" width="8.28515625" style="15" customWidth="1"/>
    <col min="8207" max="8207" width="8.7109375" style="15" customWidth="1"/>
    <col min="8208" max="8208" width="9.140625" style="15"/>
    <col min="8209" max="8209" width="9.28515625" style="15" bestFit="1" customWidth="1"/>
    <col min="8210" max="8210" width="11.85546875" style="15" bestFit="1" customWidth="1"/>
    <col min="8211" max="8211" width="17.5703125" style="15" bestFit="1" customWidth="1"/>
    <col min="8212" max="8213" width="14.5703125" style="15" bestFit="1" customWidth="1"/>
    <col min="8214" max="8214" width="13.42578125" style="15" bestFit="1" customWidth="1"/>
    <col min="8215" max="8215" width="11.7109375" style="15" bestFit="1" customWidth="1"/>
    <col min="8216" max="8216" width="13.42578125" style="15" bestFit="1" customWidth="1"/>
    <col min="8217" max="8448" width="9.140625" style="15"/>
    <col min="8449" max="8449" width="12.85546875" style="15" customWidth="1"/>
    <col min="8450" max="8450" width="10.7109375" style="15" customWidth="1"/>
    <col min="8451" max="8451" width="8.28515625" style="15" customWidth="1"/>
    <col min="8452" max="8452" width="8.7109375" style="15" customWidth="1"/>
    <col min="8453" max="8453" width="10.7109375" style="15" customWidth="1"/>
    <col min="8454" max="8454" width="8.28515625" style="15" customWidth="1"/>
    <col min="8455" max="8455" width="8.7109375" style="15" customWidth="1"/>
    <col min="8456" max="8456" width="4.140625" style="15" customWidth="1"/>
    <col min="8457" max="8457" width="12.85546875" style="15" customWidth="1"/>
    <col min="8458" max="8458" width="10.7109375" style="15" customWidth="1"/>
    <col min="8459" max="8459" width="8.28515625" style="15" customWidth="1"/>
    <col min="8460" max="8460" width="8.7109375" style="15" customWidth="1"/>
    <col min="8461" max="8461" width="10.7109375" style="15" customWidth="1"/>
    <col min="8462" max="8462" width="8.28515625" style="15" customWidth="1"/>
    <col min="8463" max="8463" width="8.7109375" style="15" customWidth="1"/>
    <col min="8464" max="8464" width="9.140625" style="15"/>
    <col min="8465" max="8465" width="9.28515625" style="15" bestFit="1" customWidth="1"/>
    <col min="8466" max="8466" width="11.85546875" style="15" bestFit="1" customWidth="1"/>
    <col min="8467" max="8467" width="17.5703125" style="15" bestFit="1" customWidth="1"/>
    <col min="8468" max="8469" width="14.5703125" style="15" bestFit="1" customWidth="1"/>
    <col min="8470" max="8470" width="13.42578125" style="15" bestFit="1" customWidth="1"/>
    <col min="8471" max="8471" width="11.7109375" style="15" bestFit="1" customWidth="1"/>
    <col min="8472" max="8472" width="13.42578125" style="15" bestFit="1" customWidth="1"/>
    <col min="8473" max="8704" width="9.140625" style="15"/>
    <col min="8705" max="8705" width="12.85546875" style="15" customWidth="1"/>
    <col min="8706" max="8706" width="10.7109375" style="15" customWidth="1"/>
    <col min="8707" max="8707" width="8.28515625" style="15" customWidth="1"/>
    <col min="8708" max="8708" width="8.7109375" style="15" customWidth="1"/>
    <col min="8709" max="8709" width="10.7109375" style="15" customWidth="1"/>
    <col min="8710" max="8710" width="8.28515625" style="15" customWidth="1"/>
    <col min="8711" max="8711" width="8.7109375" style="15" customWidth="1"/>
    <col min="8712" max="8712" width="4.140625" style="15" customWidth="1"/>
    <col min="8713" max="8713" width="12.85546875" style="15" customWidth="1"/>
    <col min="8714" max="8714" width="10.7109375" style="15" customWidth="1"/>
    <col min="8715" max="8715" width="8.28515625" style="15" customWidth="1"/>
    <col min="8716" max="8716" width="8.7109375" style="15" customWidth="1"/>
    <col min="8717" max="8717" width="10.7109375" style="15" customWidth="1"/>
    <col min="8718" max="8718" width="8.28515625" style="15" customWidth="1"/>
    <col min="8719" max="8719" width="8.7109375" style="15" customWidth="1"/>
    <col min="8720" max="8720" width="9.140625" style="15"/>
    <col min="8721" max="8721" width="9.28515625" style="15" bestFit="1" customWidth="1"/>
    <col min="8722" max="8722" width="11.85546875" style="15" bestFit="1" customWidth="1"/>
    <col min="8723" max="8723" width="17.5703125" style="15" bestFit="1" customWidth="1"/>
    <col min="8724" max="8725" width="14.5703125" style="15" bestFit="1" customWidth="1"/>
    <col min="8726" max="8726" width="13.42578125" style="15" bestFit="1" customWidth="1"/>
    <col min="8727" max="8727" width="11.7109375" style="15" bestFit="1" customWidth="1"/>
    <col min="8728" max="8728" width="13.42578125" style="15" bestFit="1" customWidth="1"/>
    <col min="8729" max="8960" width="9.140625" style="15"/>
    <col min="8961" max="8961" width="12.85546875" style="15" customWidth="1"/>
    <col min="8962" max="8962" width="10.7109375" style="15" customWidth="1"/>
    <col min="8963" max="8963" width="8.28515625" style="15" customWidth="1"/>
    <col min="8964" max="8964" width="8.7109375" style="15" customWidth="1"/>
    <col min="8965" max="8965" width="10.7109375" style="15" customWidth="1"/>
    <col min="8966" max="8966" width="8.28515625" style="15" customWidth="1"/>
    <col min="8967" max="8967" width="8.7109375" style="15" customWidth="1"/>
    <col min="8968" max="8968" width="4.140625" style="15" customWidth="1"/>
    <col min="8969" max="8969" width="12.85546875" style="15" customWidth="1"/>
    <col min="8970" max="8970" width="10.7109375" style="15" customWidth="1"/>
    <col min="8971" max="8971" width="8.28515625" style="15" customWidth="1"/>
    <col min="8972" max="8972" width="8.7109375" style="15" customWidth="1"/>
    <col min="8973" max="8973" width="10.7109375" style="15" customWidth="1"/>
    <col min="8974" max="8974" width="8.28515625" style="15" customWidth="1"/>
    <col min="8975" max="8975" width="8.7109375" style="15" customWidth="1"/>
    <col min="8976" max="8976" width="9.140625" style="15"/>
    <col min="8977" max="8977" width="9.28515625" style="15" bestFit="1" customWidth="1"/>
    <col min="8978" max="8978" width="11.85546875" style="15" bestFit="1" customWidth="1"/>
    <col min="8979" max="8979" width="17.5703125" style="15" bestFit="1" customWidth="1"/>
    <col min="8980" max="8981" width="14.5703125" style="15" bestFit="1" customWidth="1"/>
    <col min="8982" max="8982" width="13.42578125" style="15" bestFit="1" customWidth="1"/>
    <col min="8983" max="8983" width="11.7109375" style="15" bestFit="1" customWidth="1"/>
    <col min="8984" max="8984" width="13.42578125" style="15" bestFit="1" customWidth="1"/>
    <col min="8985" max="9216" width="9.140625" style="15"/>
    <col min="9217" max="9217" width="12.85546875" style="15" customWidth="1"/>
    <col min="9218" max="9218" width="10.7109375" style="15" customWidth="1"/>
    <col min="9219" max="9219" width="8.28515625" style="15" customWidth="1"/>
    <col min="9220" max="9220" width="8.7109375" style="15" customWidth="1"/>
    <col min="9221" max="9221" width="10.7109375" style="15" customWidth="1"/>
    <col min="9222" max="9222" width="8.28515625" style="15" customWidth="1"/>
    <col min="9223" max="9223" width="8.7109375" style="15" customWidth="1"/>
    <col min="9224" max="9224" width="4.140625" style="15" customWidth="1"/>
    <col min="9225" max="9225" width="12.85546875" style="15" customWidth="1"/>
    <col min="9226" max="9226" width="10.7109375" style="15" customWidth="1"/>
    <col min="9227" max="9227" width="8.28515625" style="15" customWidth="1"/>
    <col min="9228" max="9228" width="8.7109375" style="15" customWidth="1"/>
    <col min="9229" max="9229" width="10.7109375" style="15" customWidth="1"/>
    <col min="9230" max="9230" width="8.28515625" style="15" customWidth="1"/>
    <col min="9231" max="9231" width="8.7109375" style="15" customWidth="1"/>
    <col min="9232" max="9232" width="9.140625" style="15"/>
    <col min="9233" max="9233" width="9.28515625" style="15" bestFit="1" customWidth="1"/>
    <col min="9234" max="9234" width="11.85546875" style="15" bestFit="1" customWidth="1"/>
    <col min="9235" max="9235" width="17.5703125" style="15" bestFit="1" customWidth="1"/>
    <col min="9236" max="9237" width="14.5703125" style="15" bestFit="1" customWidth="1"/>
    <col min="9238" max="9238" width="13.42578125" style="15" bestFit="1" customWidth="1"/>
    <col min="9239" max="9239" width="11.7109375" style="15" bestFit="1" customWidth="1"/>
    <col min="9240" max="9240" width="13.42578125" style="15" bestFit="1" customWidth="1"/>
    <col min="9241" max="9472" width="9.140625" style="15"/>
    <col min="9473" max="9473" width="12.85546875" style="15" customWidth="1"/>
    <col min="9474" max="9474" width="10.7109375" style="15" customWidth="1"/>
    <col min="9475" max="9475" width="8.28515625" style="15" customWidth="1"/>
    <col min="9476" max="9476" width="8.7109375" style="15" customWidth="1"/>
    <col min="9477" max="9477" width="10.7109375" style="15" customWidth="1"/>
    <col min="9478" max="9478" width="8.28515625" style="15" customWidth="1"/>
    <col min="9479" max="9479" width="8.7109375" style="15" customWidth="1"/>
    <col min="9480" max="9480" width="4.140625" style="15" customWidth="1"/>
    <col min="9481" max="9481" width="12.85546875" style="15" customWidth="1"/>
    <col min="9482" max="9482" width="10.7109375" style="15" customWidth="1"/>
    <col min="9483" max="9483" width="8.28515625" style="15" customWidth="1"/>
    <col min="9484" max="9484" width="8.7109375" style="15" customWidth="1"/>
    <col min="9485" max="9485" width="10.7109375" style="15" customWidth="1"/>
    <col min="9486" max="9486" width="8.28515625" style="15" customWidth="1"/>
    <col min="9487" max="9487" width="8.7109375" style="15" customWidth="1"/>
    <col min="9488" max="9488" width="9.140625" style="15"/>
    <col min="9489" max="9489" width="9.28515625" style="15" bestFit="1" customWidth="1"/>
    <col min="9490" max="9490" width="11.85546875" style="15" bestFit="1" customWidth="1"/>
    <col min="9491" max="9491" width="17.5703125" style="15" bestFit="1" customWidth="1"/>
    <col min="9492" max="9493" width="14.5703125" style="15" bestFit="1" customWidth="1"/>
    <col min="9494" max="9494" width="13.42578125" style="15" bestFit="1" customWidth="1"/>
    <col min="9495" max="9495" width="11.7109375" style="15" bestFit="1" customWidth="1"/>
    <col min="9496" max="9496" width="13.42578125" style="15" bestFit="1" customWidth="1"/>
    <col min="9497" max="9728" width="9.140625" style="15"/>
    <col min="9729" max="9729" width="12.85546875" style="15" customWidth="1"/>
    <col min="9730" max="9730" width="10.7109375" style="15" customWidth="1"/>
    <col min="9731" max="9731" width="8.28515625" style="15" customWidth="1"/>
    <col min="9732" max="9732" width="8.7109375" style="15" customWidth="1"/>
    <col min="9733" max="9733" width="10.7109375" style="15" customWidth="1"/>
    <col min="9734" max="9734" width="8.28515625" style="15" customWidth="1"/>
    <col min="9735" max="9735" width="8.7109375" style="15" customWidth="1"/>
    <col min="9736" max="9736" width="4.140625" style="15" customWidth="1"/>
    <col min="9737" max="9737" width="12.85546875" style="15" customWidth="1"/>
    <col min="9738" max="9738" width="10.7109375" style="15" customWidth="1"/>
    <col min="9739" max="9739" width="8.28515625" style="15" customWidth="1"/>
    <col min="9740" max="9740" width="8.7109375" style="15" customWidth="1"/>
    <col min="9741" max="9741" width="10.7109375" style="15" customWidth="1"/>
    <col min="9742" max="9742" width="8.28515625" style="15" customWidth="1"/>
    <col min="9743" max="9743" width="8.7109375" style="15" customWidth="1"/>
    <col min="9744" max="9744" width="9.140625" style="15"/>
    <col min="9745" max="9745" width="9.28515625" style="15" bestFit="1" customWidth="1"/>
    <col min="9746" max="9746" width="11.85546875" style="15" bestFit="1" customWidth="1"/>
    <col min="9747" max="9747" width="17.5703125" style="15" bestFit="1" customWidth="1"/>
    <col min="9748" max="9749" width="14.5703125" style="15" bestFit="1" customWidth="1"/>
    <col min="9750" max="9750" width="13.42578125" style="15" bestFit="1" customWidth="1"/>
    <col min="9751" max="9751" width="11.7109375" style="15" bestFit="1" customWidth="1"/>
    <col min="9752" max="9752" width="13.42578125" style="15" bestFit="1" customWidth="1"/>
    <col min="9753" max="9984" width="9.140625" style="15"/>
    <col min="9985" max="9985" width="12.85546875" style="15" customWidth="1"/>
    <col min="9986" max="9986" width="10.7109375" style="15" customWidth="1"/>
    <col min="9987" max="9987" width="8.28515625" style="15" customWidth="1"/>
    <col min="9988" max="9988" width="8.7109375" style="15" customWidth="1"/>
    <col min="9989" max="9989" width="10.7109375" style="15" customWidth="1"/>
    <col min="9990" max="9990" width="8.28515625" style="15" customWidth="1"/>
    <col min="9991" max="9991" width="8.7109375" style="15" customWidth="1"/>
    <col min="9992" max="9992" width="4.140625" style="15" customWidth="1"/>
    <col min="9993" max="9993" width="12.85546875" style="15" customWidth="1"/>
    <col min="9994" max="9994" width="10.7109375" style="15" customWidth="1"/>
    <col min="9995" max="9995" width="8.28515625" style="15" customWidth="1"/>
    <col min="9996" max="9996" width="8.7109375" style="15" customWidth="1"/>
    <col min="9997" max="9997" width="10.7109375" style="15" customWidth="1"/>
    <col min="9998" max="9998" width="8.28515625" style="15" customWidth="1"/>
    <col min="9999" max="9999" width="8.7109375" style="15" customWidth="1"/>
    <col min="10000" max="10000" width="9.140625" style="15"/>
    <col min="10001" max="10001" width="9.28515625" style="15" bestFit="1" customWidth="1"/>
    <col min="10002" max="10002" width="11.85546875" style="15" bestFit="1" customWidth="1"/>
    <col min="10003" max="10003" width="17.5703125" style="15" bestFit="1" customWidth="1"/>
    <col min="10004" max="10005" width="14.5703125" style="15" bestFit="1" customWidth="1"/>
    <col min="10006" max="10006" width="13.42578125" style="15" bestFit="1" customWidth="1"/>
    <col min="10007" max="10007" width="11.7109375" style="15" bestFit="1" customWidth="1"/>
    <col min="10008" max="10008" width="13.42578125" style="15" bestFit="1" customWidth="1"/>
    <col min="10009" max="10240" width="9.140625" style="15"/>
    <col min="10241" max="10241" width="12.85546875" style="15" customWidth="1"/>
    <col min="10242" max="10242" width="10.7109375" style="15" customWidth="1"/>
    <col min="10243" max="10243" width="8.28515625" style="15" customWidth="1"/>
    <col min="10244" max="10244" width="8.7109375" style="15" customWidth="1"/>
    <col min="10245" max="10245" width="10.7109375" style="15" customWidth="1"/>
    <col min="10246" max="10246" width="8.28515625" style="15" customWidth="1"/>
    <col min="10247" max="10247" width="8.7109375" style="15" customWidth="1"/>
    <col min="10248" max="10248" width="4.140625" style="15" customWidth="1"/>
    <col min="10249" max="10249" width="12.85546875" style="15" customWidth="1"/>
    <col min="10250" max="10250" width="10.7109375" style="15" customWidth="1"/>
    <col min="10251" max="10251" width="8.28515625" style="15" customWidth="1"/>
    <col min="10252" max="10252" width="8.7109375" style="15" customWidth="1"/>
    <col min="10253" max="10253" width="10.7109375" style="15" customWidth="1"/>
    <col min="10254" max="10254" width="8.28515625" style="15" customWidth="1"/>
    <col min="10255" max="10255" width="8.7109375" style="15" customWidth="1"/>
    <col min="10256" max="10256" width="9.140625" style="15"/>
    <col min="10257" max="10257" width="9.28515625" style="15" bestFit="1" customWidth="1"/>
    <col min="10258" max="10258" width="11.85546875" style="15" bestFit="1" customWidth="1"/>
    <col min="10259" max="10259" width="17.5703125" style="15" bestFit="1" customWidth="1"/>
    <col min="10260" max="10261" width="14.5703125" style="15" bestFit="1" customWidth="1"/>
    <col min="10262" max="10262" width="13.42578125" style="15" bestFit="1" customWidth="1"/>
    <col min="10263" max="10263" width="11.7109375" style="15" bestFit="1" customWidth="1"/>
    <col min="10264" max="10264" width="13.42578125" style="15" bestFit="1" customWidth="1"/>
    <col min="10265" max="10496" width="9.140625" style="15"/>
    <col min="10497" max="10497" width="12.85546875" style="15" customWidth="1"/>
    <col min="10498" max="10498" width="10.7109375" style="15" customWidth="1"/>
    <col min="10499" max="10499" width="8.28515625" style="15" customWidth="1"/>
    <col min="10500" max="10500" width="8.7109375" style="15" customWidth="1"/>
    <col min="10501" max="10501" width="10.7109375" style="15" customWidth="1"/>
    <col min="10502" max="10502" width="8.28515625" style="15" customWidth="1"/>
    <col min="10503" max="10503" width="8.7109375" style="15" customWidth="1"/>
    <col min="10504" max="10504" width="4.140625" style="15" customWidth="1"/>
    <col min="10505" max="10505" width="12.85546875" style="15" customWidth="1"/>
    <col min="10506" max="10506" width="10.7109375" style="15" customWidth="1"/>
    <col min="10507" max="10507" width="8.28515625" style="15" customWidth="1"/>
    <col min="10508" max="10508" width="8.7109375" style="15" customWidth="1"/>
    <col min="10509" max="10509" width="10.7109375" style="15" customWidth="1"/>
    <col min="10510" max="10510" width="8.28515625" style="15" customWidth="1"/>
    <col min="10511" max="10511" width="8.7109375" style="15" customWidth="1"/>
    <col min="10512" max="10512" width="9.140625" style="15"/>
    <col min="10513" max="10513" width="9.28515625" style="15" bestFit="1" customWidth="1"/>
    <col min="10514" max="10514" width="11.85546875" style="15" bestFit="1" customWidth="1"/>
    <col min="10515" max="10515" width="17.5703125" style="15" bestFit="1" customWidth="1"/>
    <col min="10516" max="10517" width="14.5703125" style="15" bestFit="1" customWidth="1"/>
    <col min="10518" max="10518" width="13.42578125" style="15" bestFit="1" customWidth="1"/>
    <col min="10519" max="10519" width="11.7109375" style="15" bestFit="1" customWidth="1"/>
    <col min="10520" max="10520" width="13.42578125" style="15" bestFit="1" customWidth="1"/>
    <col min="10521" max="10752" width="9.140625" style="15"/>
    <col min="10753" max="10753" width="12.85546875" style="15" customWidth="1"/>
    <col min="10754" max="10754" width="10.7109375" style="15" customWidth="1"/>
    <col min="10755" max="10755" width="8.28515625" style="15" customWidth="1"/>
    <col min="10756" max="10756" width="8.7109375" style="15" customWidth="1"/>
    <col min="10757" max="10757" width="10.7109375" style="15" customWidth="1"/>
    <col min="10758" max="10758" width="8.28515625" style="15" customWidth="1"/>
    <col min="10759" max="10759" width="8.7109375" style="15" customWidth="1"/>
    <col min="10760" max="10760" width="4.140625" style="15" customWidth="1"/>
    <col min="10761" max="10761" width="12.85546875" style="15" customWidth="1"/>
    <col min="10762" max="10762" width="10.7109375" style="15" customWidth="1"/>
    <col min="10763" max="10763" width="8.28515625" style="15" customWidth="1"/>
    <col min="10764" max="10764" width="8.7109375" style="15" customWidth="1"/>
    <col min="10765" max="10765" width="10.7109375" style="15" customWidth="1"/>
    <col min="10766" max="10766" width="8.28515625" style="15" customWidth="1"/>
    <col min="10767" max="10767" width="8.7109375" style="15" customWidth="1"/>
    <col min="10768" max="10768" width="9.140625" style="15"/>
    <col min="10769" max="10769" width="9.28515625" style="15" bestFit="1" customWidth="1"/>
    <col min="10770" max="10770" width="11.85546875" style="15" bestFit="1" customWidth="1"/>
    <col min="10771" max="10771" width="17.5703125" style="15" bestFit="1" customWidth="1"/>
    <col min="10772" max="10773" width="14.5703125" style="15" bestFit="1" customWidth="1"/>
    <col min="10774" max="10774" width="13.42578125" style="15" bestFit="1" customWidth="1"/>
    <col min="10775" max="10775" width="11.7109375" style="15" bestFit="1" customWidth="1"/>
    <col min="10776" max="10776" width="13.42578125" style="15" bestFit="1" customWidth="1"/>
    <col min="10777" max="11008" width="9.140625" style="15"/>
    <col min="11009" max="11009" width="12.85546875" style="15" customWidth="1"/>
    <col min="11010" max="11010" width="10.7109375" style="15" customWidth="1"/>
    <col min="11011" max="11011" width="8.28515625" style="15" customWidth="1"/>
    <col min="11012" max="11012" width="8.7109375" style="15" customWidth="1"/>
    <col min="11013" max="11013" width="10.7109375" style="15" customWidth="1"/>
    <col min="11014" max="11014" width="8.28515625" style="15" customWidth="1"/>
    <col min="11015" max="11015" width="8.7109375" style="15" customWidth="1"/>
    <col min="11016" max="11016" width="4.140625" style="15" customWidth="1"/>
    <col min="11017" max="11017" width="12.85546875" style="15" customWidth="1"/>
    <col min="11018" max="11018" width="10.7109375" style="15" customWidth="1"/>
    <col min="11019" max="11019" width="8.28515625" style="15" customWidth="1"/>
    <col min="11020" max="11020" width="8.7109375" style="15" customWidth="1"/>
    <col min="11021" max="11021" width="10.7109375" style="15" customWidth="1"/>
    <col min="11022" max="11022" width="8.28515625" style="15" customWidth="1"/>
    <col min="11023" max="11023" width="8.7109375" style="15" customWidth="1"/>
    <col min="11024" max="11024" width="9.140625" style="15"/>
    <col min="11025" max="11025" width="9.28515625" style="15" bestFit="1" customWidth="1"/>
    <col min="11026" max="11026" width="11.85546875" style="15" bestFit="1" customWidth="1"/>
    <col min="11027" max="11027" width="17.5703125" style="15" bestFit="1" customWidth="1"/>
    <col min="11028" max="11029" width="14.5703125" style="15" bestFit="1" customWidth="1"/>
    <col min="11030" max="11030" width="13.42578125" style="15" bestFit="1" customWidth="1"/>
    <col min="11031" max="11031" width="11.7109375" style="15" bestFit="1" customWidth="1"/>
    <col min="11032" max="11032" width="13.42578125" style="15" bestFit="1" customWidth="1"/>
    <col min="11033" max="11264" width="9.140625" style="15"/>
    <col min="11265" max="11265" width="12.85546875" style="15" customWidth="1"/>
    <col min="11266" max="11266" width="10.7109375" style="15" customWidth="1"/>
    <col min="11267" max="11267" width="8.28515625" style="15" customWidth="1"/>
    <col min="11268" max="11268" width="8.7109375" style="15" customWidth="1"/>
    <col min="11269" max="11269" width="10.7109375" style="15" customWidth="1"/>
    <col min="11270" max="11270" width="8.28515625" style="15" customWidth="1"/>
    <col min="11271" max="11271" width="8.7109375" style="15" customWidth="1"/>
    <col min="11272" max="11272" width="4.140625" style="15" customWidth="1"/>
    <col min="11273" max="11273" width="12.85546875" style="15" customWidth="1"/>
    <col min="11274" max="11274" width="10.7109375" style="15" customWidth="1"/>
    <col min="11275" max="11275" width="8.28515625" style="15" customWidth="1"/>
    <col min="11276" max="11276" width="8.7109375" style="15" customWidth="1"/>
    <col min="11277" max="11277" width="10.7109375" style="15" customWidth="1"/>
    <col min="11278" max="11278" width="8.28515625" style="15" customWidth="1"/>
    <col min="11279" max="11279" width="8.7109375" style="15" customWidth="1"/>
    <col min="11280" max="11280" width="9.140625" style="15"/>
    <col min="11281" max="11281" width="9.28515625" style="15" bestFit="1" customWidth="1"/>
    <col min="11282" max="11282" width="11.85546875" style="15" bestFit="1" customWidth="1"/>
    <col min="11283" max="11283" width="17.5703125" style="15" bestFit="1" customWidth="1"/>
    <col min="11284" max="11285" width="14.5703125" style="15" bestFit="1" customWidth="1"/>
    <col min="11286" max="11286" width="13.42578125" style="15" bestFit="1" customWidth="1"/>
    <col min="11287" max="11287" width="11.7109375" style="15" bestFit="1" customWidth="1"/>
    <col min="11288" max="11288" width="13.42578125" style="15" bestFit="1" customWidth="1"/>
    <col min="11289" max="11520" width="9.140625" style="15"/>
    <col min="11521" max="11521" width="12.85546875" style="15" customWidth="1"/>
    <col min="11522" max="11522" width="10.7109375" style="15" customWidth="1"/>
    <col min="11523" max="11523" width="8.28515625" style="15" customWidth="1"/>
    <col min="11524" max="11524" width="8.7109375" style="15" customWidth="1"/>
    <col min="11525" max="11525" width="10.7109375" style="15" customWidth="1"/>
    <col min="11526" max="11526" width="8.28515625" style="15" customWidth="1"/>
    <col min="11527" max="11527" width="8.7109375" style="15" customWidth="1"/>
    <col min="11528" max="11528" width="4.140625" style="15" customWidth="1"/>
    <col min="11529" max="11529" width="12.85546875" style="15" customWidth="1"/>
    <col min="11530" max="11530" width="10.7109375" style="15" customWidth="1"/>
    <col min="11531" max="11531" width="8.28515625" style="15" customWidth="1"/>
    <col min="11532" max="11532" width="8.7109375" style="15" customWidth="1"/>
    <col min="11533" max="11533" width="10.7109375" style="15" customWidth="1"/>
    <col min="11534" max="11534" width="8.28515625" style="15" customWidth="1"/>
    <col min="11535" max="11535" width="8.7109375" style="15" customWidth="1"/>
    <col min="11536" max="11536" width="9.140625" style="15"/>
    <col min="11537" max="11537" width="9.28515625" style="15" bestFit="1" customWidth="1"/>
    <col min="11538" max="11538" width="11.85546875" style="15" bestFit="1" customWidth="1"/>
    <col min="11539" max="11539" width="17.5703125" style="15" bestFit="1" customWidth="1"/>
    <col min="11540" max="11541" width="14.5703125" style="15" bestFit="1" customWidth="1"/>
    <col min="11542" max="11542" width="13.42578125" style="15" bestFit="1" customWidth="1"/>
    <col min="11543" max="11543" width="11.7109375" style="15" bestFit="1" customWidth="1"/>
    <col min="11544" max="11544" width="13.42578125" style="15" bestFit="1" customWidth="1"/>
    <col min="11545" max="11776" width="9.140625" style="15"/>
    <col min="11777" max="11777" width="12.85546875" style="15" customWidth="1"/>
    <col min="11778" max="11778" width="10.7109375" style="15" customWidth="1"/>
    <col min="11779" max="11779" width="8.28515625" style="15" customWidth="1"/>
    <col min="11780" max="11780" width="8.7109375" style="15" customWidth="1"/>
    <col min="11781" max="11781" width="10.7109375" style="15" customWidth="1"/>
    <col min="11782" max="11782" width="8.28515625" style="15" customWidth="1"/>
    <col min="11783" max="11783" width="8.7109375" style="15" customWidth="1"/>
    <col min="11784" max="11784" width="4.140625" style="15" customWidth="1"/>
    <col min="11785" max="11785" width="12.85546875" style="15" customWidth="1"/>
    <col min="11786" max="11786" width="10.7109375" style="15" customWidth="1"/>
    <col min="11787" max="11787" width="8.28515625" style="15" customWidth="1"/>
    <col min="11788" max="11788" width="8.7109375" style="15" customWidth="1"/>
    <col min="11789" max="11789" width="10.7109375" style="15" customWidth="1"/>
    <col min="11790" max="11790" width="8.28515625" style="15" customWidth="1"/>
    <col min="11791" max="11791" width="8.7109375" style="15" customWidth="1"/>
    <col min="11792" max="11792" width="9.140625" style="15"/>
    <col min="11793" max="11793" width="9.28515625" style="15" bestFit="1" customWidth="1"/>
    <col min="11794" max="11794" width="11.85546875" style="15" bestFit="1" customWidth="1"/>
    <col min="11795" max="11795" width="17.5703125" style="15" bestFit="1" customWidth="1"/>
    <col min="11796" max="11797" width="14.5703125" style="15" bestFit="1" customWidth="1"/>
    <col min="11798" max="11798" width="13.42578125" style="15" bestFit="1" customWidth="1"/>
    <col min="11799" max="11799" width="11.7109375" style="15" bestFit="1" customWidth="1"/>
    <col min="11800" max="11800" width="13.42578125" style="15" bestFit="1" customWidth="1"/>
    <col min="11801" max="12032" width="9.140625" style="15"/>
    <col min="12033" max="12033" width="12.85546875" style="15" customWidth="1"/>
    <col min="12034" max="12034" width="10.7109375" style="15" customWidth="1"/>
    <col min="12035" max="12035" width="8.28515625" style="15" customWidth="1"/>
    <col min="12036" max="12036" width="8.7109375" style="15" customWidth="1"/>
    <col min="12037" max="12037" width="10.7109375" style="15" customWidth="1"/>
    <col min="12038" max="12038" width="8.28515625" style="15" customWidth="1"/>
    <col min="12039" max="12039" width="8.7109375" style="15" customWidth="1"/>
    <col min="12040" max="12040" width="4.140625" style="15" customWidth="1"/>
    <col min="12041" max="12041" width="12.85546875" style="15" customWidth="1"/>
    <col min="12042" max="12042" width="10.7109375" style="15" customWidth="1"/>
    <col min="12043" max="12043" width="8.28515625" style="15" customWidth="1"/>
    <col min="12044" max="12044" width="8.7109375" style="15" customWidth="1"/>
    <col min="12045" max="12045" width="10.7109375" style="15" customWidth="1"/>
    <col min="12046" max="12046" width="8.28515625" style="15" customWidth="1"/>
    <col min="12047" max="12047" width="8.7109375" style="15" customWidth="1"/>
    <col min="12048" max="12048" width="9.140625" style="15"/>
    <col min="12049" max="12049" width="9.28515625" style="15" bestFit="1" customWidth="1"/>
    <col min="12050" max="12050" width="11.85546875" style="15" bestFit="1" customWidth="1"/>
    <col min="12051" max="12051" width="17.5703125" style="15" bestFit="1" customWidth="1"/>
    <col min="12052" max="12053" width="14.5703125" style="15" bestFit="1" customWidth="1"/>
    <col min="12054" max="12054" width="13.42578125" style="15" bestFit="1" customWidth="1"/>
    <col min="12055" max="12055" width="11.7109375" style="15" bestFit="1" customWidth="1"/>
    <col min="12056" max="12056" width="13.42578125" style="15" bestFit="1" customWidth="1"/>
    <col min="12057" max="12288" width="9.140625" style="15"/>
    <col min="12289" max="12289" width="12.85546875" style="15" customWidth="1"/>
    <col min="12290" max="12290" width="10.7109375" style="15" customWidth="1"/>
    <col min="12291" max="12291" width="8.28515625" style="15" customWidth="1"/>
    <col min="12292" max="12292" width="8.7109375" style="15" customWidth="1"/>
    <col min="12293" max="12293" width="10.7109375" style="15" customWidth="1"/>
    <col min="12294" max="12294" width="8.28515625" style="15" customWidth="1"/>
    <col min="12295" max="12295" width="8.7109375" style="15" customWidth="1"/>
    <col min="12296" max="12296" width="4.140625" style="15" customWidth="1"/>
    <col min="12297" max="12297" width="12.85546875" style="15" customWidth="1"/>
    <col min="12298" max="12298" width="10.7109375" style="15" customWidth="1"/>
    <col min="12299" max="12299" width="8.28515625" style="15" customWidth="1"/>
    <col min="12300" max="12300" width="8.7109375" style="15" customWidth="1"/>
    <col min="12301" max="12301" width="10.7109375" style="15" customWidth="1"/>
    <col min="12302" max="12302" width="8.28515625" style="15" customWidth="1"/>
    <col min="12303" max="12303" width="8.7109375" style="15" customWidth="1"/>
    <col min="12304" max="12304" width="9.140625" style="15"/>
    <col min="12305" max="12305" width="9.28515625" style="15" bestFit="1" customWidth="1"/>
    <col min="12306" max="12306" width="11.85546875" style="15" bestFit="1" customWidth="1"/>
    <col min="12307" max="12307" width="17.5703125" style="15" bestFit="1" customWidth="1"/>
    <col min="12308" max="12309" width="14.5703125" style="15" bestFit="1" customWidth="1"/>
    <col min="12310" max="12310" width="13.42578125" style="15" bestFit="1" customWidth="1"/>
    <col min="12311" max="12311" width="11.7109375" style="15" bestFit="1" customWidth="1"/>
    <col min="12312" max="12312" width="13.42578125" style="15" bestFit="1" customWidth="1"/>
    <col min="12313" max="12544" width="9.140625" style="15"/>
    <col min="12545" max="12545" width="12.85546875" style="15" customWidth="1"/>
    <col min="12546" max="12546" width="10.7109375" style="15" customWidth="1"/>
    <col min="12547" max="12547" width="8.28515625" style="15" customWidth="1"/>
    <col min="12548" max="12548" width="8.7109375" style="15" customWidth="1"/>
    <col min="12549" max="12549" width="10.7109375" style="15" customWidth="1"/>
    <col min="12550" max="12550" width="8.28515625" style="15" customWidth="1"/>
    <col min="12551" max="12551" width="8.7109375" style="15" customWidth="1"/>
    <col min="12552" max="12552" width="4.140625" style="15" customWidth="1"/>
    <col min="12553" max="12553" width="12.85546875" style="15" customWidth="1"/>
    <col min="12554" max="12554" width="10.7109375" style="15" customWidth="1"/>
    <col min="12555" max="12555" width="8.28515625" style="15" customWidth="1"/>
    <col min="12556" max="12556" width="8.7109375" style="15" customWidth="1"/>
    <col min="12557" max="12557" width="10.7109375" style="15" customWidth="1"/>
    <col min="12558" max="12558" width="8.28515625" style="15" customWidth="1"/>
    <col min="12559" max="12559" width="8.7109375" style="15" customWidth="1"/>
    <col min="12560" max="12560" width="9.140625" style="15"/>
    <col min="12561" max="12561" width="9.28515625" style="15" bestFit="1" customWidth="1"/>
    <col min="12562" max="12562" width="11.85546875" style="15" bestFit="1" customWidth="1"/>
    <col min="12563" max="12563" width="17.5703125" style="15" bestFit="1" customWidth="1"/>
    <col min="12564" max="12565" width="14.5703125" style="15" bestFit="1" customWidth="1"/>
    <col min="12566" max="12566" width="13.42578125" style="15" bestFit="1" customWidth="1"/>
    <col min="12567" max="12567" width="11.7109375" style="15" bestFit="1" customWidth="1"/>
    <col min="12568" max="12568" width="13.42578125" style="15" bestFit="1" customWidth="1"/>
    <col min="12569" max="12800" width="9.140625" style="15"/>
    <col min="12801" max="12801" width="12.85546875" style="15" customWidth="1"/>
    <col min="12802" max="12802" width="10.7109375" style="15" customWidth="1"/>
    <col min="12803" max="12803" width="8.28515625" style="15" customWidth="1"/>
    <col min="12804" max="12804" width="8.7109375" style="15" customWidth="1"/>
    <col min="12805" max="12805" width="10.7109375" style="15" customWidth="1"/>
    <col min="12806" max="12806" width="8.28515625" style="15" customWidth="1"/>
    <col min="12807" max="12807" width="8.7109375" style="15" customWidth="1"/>
    <col min="12808" max="12808" width="4.140625" style="15" customWidth="1"/>
    <col min="12809" max="12809" width="12.85546875" style="15" customWidth="1"/>
    <col min="12810" max="12810" width="10.7109375" style="15" customWidth="1"/>
    <col min="12811" max="12811" width="8.28515625" style="15" customWidth="1"/>
    <col min="12812" max="12812" width="8.7109375" style="15" customWidth="1"/>
    <col min="12813" max="12813" width="10.7109375" style="15" customWidth="1"/>
    <col min="12814" max="12814" width="8.28515625" style="15" customWidth="1"/>
    <col min="12815" max="12815" width="8.7109375" style="15" customWidth="1"/>
    <col min="12816" max="12816" width="9.140625" style="15"/>
    <col min="12817" max="12817" width="9.28515625" style="15" bestFit="1" customWidth="1"/>
    <col min="12818" max="12818" width="11.85546875" style="15" bestFit="1" customWidth="1"/>
    <col min="12819" max="12819" width="17.5703125" style="15" bestFit="1" customWidth="1"/>
    <col min="12820" max="12821" width="14.5703125" style="15" bestFit="1" customWidth="1"/>
    <col min="12822" max="12822" width="13.42578125" style="15" bestFit="1" customWidth="1"/>
    <col min="12823" max="12823" width="11.7109375" style="15" bestFit="1" customWidth="1"/>
    <col min="12824" max="12824" width="13.42578125" style="15" bestFit="1" customWidth="1"/>
    <col min="12825" max="13056" width="9.140625" style="15"/>
    <col min="13057" max="13057" width="12.85546875" style="15" customWidth="1"/>
    <col min="13058" max="13058" width="10.7109375" style="15" customWidth="1"/>
    <col min="13059" max="13059" width="8.28515625" style="15" customWidth="1"/>
    <col min="13060" max="13060" width="8.7109375" style="15" customWidth="1"/>
    <col min="13061" max="13061" width="10.7109375" style="15" customWidth="1"/>
    <col min="13062" max="13062" width="8.28515625" style="15" customWidth="1"/>
    <col min="13063" max="13063" width="8.7109375" style="15" customWidth="1"/>
    <col min="13064" max="13064" width="4.140625" style="15" customWidth="1"/>
    <col min="13065" max="13065" width="12.85546875" style="15" customWidth="1"/>
    <col min="13066" max="13066" width="10.7109375" style="15" customWidth="1"/>
    <col min="13067" max="13067" width="8.28515625" style="15" customWidth="1"/>
    <col min="13068" max="13068" width="8.7109375" style="15" customWidth="1"/>
    <col min="13069" max="13069" width="10.7109375" style="15" customWidth="1"/>
    <col min="13070" max="13070" width="8.28515625" style="15" customWidth="1"/>
    <col min="13071" max="13071" width="8.7109375" style="15" customWidth="1"/>
    <col min="13072" max="13072" width="9.140625" style="15"/>
    <col min="13073" max="13073" width="9.28515625" style="15" bestFit="1" customWidth="1"/>
    <col min="13074" max="13074" width="11.85546875" style="15" bestFit="1" customWidth="1"/>
    <col min="13075" max="13075" width="17.5703125" style="15" bestFit="1" customWidth="1"/>
    <col min="13076" max="13077" width="14.5703125" style="15" bestFit="1" customWidth="1"/>
    <col min="13078" max="13078" width="13.42578125" style="15" bestFit="1" customWidth="1"/>
    <col min="13079" max="13079" width="11.7109375" style="15" bestFit="1" customWidth="1"/>
    <col min="13080" max="13080" width="13.42578125" style="15" bestFit="1" customWidth="1"/>
    <col min="13081" max="13312" width="9.140625" style="15"/>
    <col min="13313" max="13313" width="12.85546875" style="15" customWidth="1"/>
    <col min="13314" max="13314" width="10.7109375" style="15" customWidth="1"/>
    <col min="13315" max="13315" width="8.28515625" style="15" customWidth="1"/>
    <col min="13316" max="13316" width="8.7109375" style="15" customWidth="1"/>
    <col min="13317" max="13317" width="10.7109375" style="15" customWidth="1"/>
    <col min="13318" max="13318" width="8.28515625" style="15" customWidth="1"/>
    <col min="13319" max="13319" width="8.7109375" style="15" customWidth="1"/>
    <col min="13320" max="13320" width="4.140625" style="15" customWidth="1"/>
    <col min="13321" max="13321" width="12.85546875" style="15" customWidth="1"/>
    <col min="13322" max="13322" width="10.7109375" style="15" customWidth="1"/>
    <col min="13323" max="13323" width="8.28515625" style="15" customWidth="1"/>
    <col min="13324" max="13324" width="8.7109375" style="15" customWidth="1"/>
    <col min="13325" max="13325" width="10.7109375" style="15" customWidth="1"/>
    <col min="13326" max="13326" width="8.28515625" style="15" customWidth="1"/>
    <col min="13327" max="13327" width="8.7109375" style="15" customWidth="1"/>
    <col min="13328" max="13328" width="9.140625" style="15"/>
    <col min="13329" max="13329" width="9.28515625" style="15" bestFit="1" customWidth="1"/>
    <col min="13330" max="13330" width="11.85546875" style="15" bestFit="1" customWidth="1"/>
    <col min="13331" max="13331" width="17.5703125" style="15" bestFit="1" customWidth="1"/>
    <col min="13332" max="13333" width="14.5703125" style="15" bestFit="1" customWidth="1"/>
    <col min="13334" max="13334" width="13.42578125" style="15" bestFit="1" customWidth="1"/>
    <col min="13335" max="13335" width="11.7109375" style="15" bestFit="1" customWidth="1"/>
    <col min="13336" max="13336" width="13.42578125" style="15" bestFit="1" customWidth="1"/>
    <col min="13337" max="13568" width="9.140625" style="15"/>
    <col min="13569" max="13569" width="12.85546875" style="15" customWidth="1"/>
    <col min="13570" max="13570" width="10.7109375" style="15" customWidth="1"/>
    <col min="13571" max="13571" width="8.28515625" style="15" customWidth="1"/>
    <col min="13572" max="13572" width="8.7109375" style="15" customWidth="1"/>
    <col min="13573" max="13573" width="10.7109375" style="15" customWidth="1"/>
    <col min="13574" max="13574" width="8.28515625" style="15" customWidth="1"/>
    <col min="13575" max="13575" width="8.7109375" style="15" customWidth="1"/>
    <col min="13576" max="13576" width="4.140625" style="15" customWidth="1"/>
    <col min="13577" max="13577" width="12.85546875" style="15" customWidth="1"/>
    <col min="13578" max="13578" width="10.7109375" style="15" customWidth="1"/>
    <col min="13579" max="13579" width="8.28515625" style="15" customWidth="1"/>
    <col min="13580" max="13580" width="8.7109375" style="15" customWidth="1"/>
    <col min="13581" max="13581" width="10.7109375" style="15" customWidth="1"/>
    <col min="13582" max="13582" width="8.28515625" style="15" customWidth="1"/>
    <col min="13583" max="13583" width="8.7109375" style="15" customWidth="1"/>
    <col min="13584" max="13584" width="9.140625" style="15"/>
    <col min="13585" max="13585" width="9.28515625" style="15" bestFit="1" customWidth="1"/>
    <col min="13586" max="13586" width="11.85546875" style="15" bestFit="1" customWidth="1"/>
    <col min="13587" max="13587" width="17.5703125" style="15" bestFit="1" customWidth="1"/>
    <col min="13588" max="13589" width="14.5703125" style="15" bestFit="1" customWidth="1"/>
    <col min="13590" max="13590" width="13.42578125" style="15" bestFit="1" customWidth="1"/>
    <col min="13591" max="13591" width="11.7109375" style="15" bestFit="1" customWidth="1"/>
    <col min="13592" max="13592" width="13.42578125" style="15" bestFit="1" customWidth="1"/>
    <col min="13593" max="13824" width="9.140625" style="15"/>
    <col min="13825" max="13825" width="12.85546875" style="15" customWidth="1"/>
    <col min="13826" max="13826" width="10.7109375" style="15" customWidth="1"/>
    <col min="13827" max="13827" width="8.28515625" style="15" customWidth="1"/>
    <col min="13828" max="13828" width="8.7109375" style="15" customWidth="1"/>
    <col min="13829" max="13829" width="10.7109375" style="15" customWidth="1"/>
    <col min="13830" max="13830" width="8.28515625" style="15" customWidth="1"/>
    <col min="13831" max="13831" width="8.7109375" style="15" customWidth="1"/>
    <col min="13832" max="13832" width="4.140625" style="15" customWidth="1"/>
    <col min="13833" max="13833" width="12.85546875" style="15" customWidth="1"/>
    <col min="13834" max="13834" width="10.7109375" style="15" customWidth="1"/>
    <col min="13835" max="13835" width="8.28515625" style="15" customWidth="1"/>
    <col min="13836" max="13836" width="8.7109375" style="15" customWidth="1"/>
    <col min="13837" max="13837" width="10.7109375" style="15" customWidth="1"/>
    <col min="13838" max="13838" width="8.28515625" style="15" customWidth="1"/>
    <col min="13839" max="13839" width="8.7109375" style="15" customWidth="1"/>
    <col min="13840" max="13840" width="9.140625" style="15"/>
    <col min="13841" max="13841" width="9.28515625" style="15" bestFit="1" customWidth="1"/>
    <col min="13842" max="13842" width="11.85546875" style="15" bestFit="1" customWidth="1"/>
    <col min="13843" max="13843" width="17.5703125" style="15" bestFit="1" customWidth="1"/>
    <col min="13844" max="13845" width="14.5703125" style="15" bestFit="1" customWidth="1"/>
    <col min="13846" max="13846" width="13.42578125" style="15" bestFit="1" customWidth="1"/>
    <col min="13847" max="13847" width="11.7109375" style="15" bestFit="1" customWidth="1"/>
    <col min="13848" max="13848" width="13.42578125" style="15" bestFit="1" customWidth="1"/>
    <col min="13849" max="14080" width="9.140625" style="15"/>
    <col min="14081" max="14081" width="12.85546875" style="15" customWidth="1"/>
    <col min="14082" max="14082" width="10.7109375" style="15" customWidth="1"/>
    <col min="14083" max="14083" width="8.28515625" style="15" customWidth="1"/>
    <col min="14084" max="14084" width="8.7109375" style="15" customWidth="1"/>
    <col min="14085" max="14085" width="10.7109375" style="15" customWidth="1"/>
    <col min="14086" max="14086" width="8.28515625" style="15" customWidth="1"/>
    <col min="14087" max="14087" width="8.7109375" style="15" customWidth="1"/>
    <col min="14088" max="14088" width="4.140625" style="15" customWidth="1"/>
    <col min="14089" max="14089" width="12.85546875" style="15" customWidth="1"/>
    <col min="14090" max="14090" width="10.7109375" style="15" customWidth="1"/>
    <col min="14091" max="14091" width="8.28515625" style="15" customWidth="1"/>
    <col min="14092" max="14092" width="8.7109375" style="15" customWidth="1"/>
    <col min="14093" max="14093" width="10.7109375" style="15" customWidth="1"/>
    <col min="14094" max="14094" width="8.28515625" style="15" customWidth="1"/>
    <col min="14095" max="14095" width="8.7109375" style="15" customWidth="1"/>
    <col min="14096" max="14096" width="9.140625" style="15"/>
    <col min="14097" max="14097" width="9.28515625" style="15" bestFit="1" customWidth="1"/>
    <col min="14098" max="14098" width="11.85546875" style="15" bestFit="1" customWidth="1"/>
    <col min="14099" max="14099" width="17.5703125" style="15" bestFit="1" customWidth="1"/>
    <col min="14100" max="14101" width="14.5703125" style="15" bestFit="1" customWidth="1"/>
    <col min="14102" max="14102" width="13.42578125" style="15" bestFit="1" customWidth="1"/>
    <col min="14103" max="14103" width="11.7109375" style="15" bestFit="1" customWidth="1"/>
    <col min="14104" max="14104" width="13.42578125" style="15" bestFit="1" customWidth="1"/>
    <col min="14105" max="14336" width="9.140625" style="15"/>
    <col min="14337" max="14337" width="12.85546875" style="15" customWidth="1"/>
    <col min="14338" max="14338" width="10.7109375" style="15" customWidth="1"/>
    <col min="14339" max="14339" width="8.28515625" style="15" customWidth="1"/>
    <col min="14340" max="14340" width="8.7109375" style="15" customWidth="1"/>
    <col min="14341" max="14341" width="10.7109375" style="15" customWidth="1"/>
    <col min="14342" max="14342" width="8.28515625" style="15" customWidth="1"/>
    <col min="14343" max="14343" width="8.7109375" style="15" customWidth="1"/>
    <col min="14344" max="14344" width="4.140625" style="15" customWidth="1"/>
    <col min="14345" max="14345" width="12.85546875" style="15" customWidth="1"/>
    <col min="14346" max="14346" width="10.7109375" style="15" customWidth="1"/>
    <col min="14347" max="14347" width="8.28515625" style="15" customWidth="1"/>
    <col min="14348" max="14348" width="8.7109375" style="15" customWidth="1"/>
    <col min="14349" max="14349" width="10.7109375" style="15" customWidth="1"/>
    <col min="14350" max="14350" width="8.28515625" style="15" customWidth="1"/>
    <col min="14351" max="14351" width="8.7109375" style="15" customWidth="1"/>
    <col min="14352" max="14352" width="9.140625" style="15"/>
    <col min="14353" max="14353" width="9.28515625" style="15" bestFit="1" customWidth="1"/>
    <col min="14354" max="14354" width="11.85546875" style="15" bestFit="1" customWidth="1"/>
    <col min="14355" max="14355" width="17.5703125" style="15" bestFit="1" customWidth="1"/>
    <col min="14356" max="14357" width="14.5703125" style="15" bestFit="1" customWidth="1"/>
    <col min="14358" max="14358" width="13.42578125" style="15" bestFit="1" customWidth="1"/>
    <col min="14359" max="14359" width="11.7109375" style="15" bestFit="1" customWidth="1"/>
    <col min="14360" max="14360" width="13.42578125" style="15" bestFit="1" customWidth="1"/>
    <col min="14361" max="14592" width="9.140625" style="15"/>
    <col min="14593" max="14593" width="12.85546875" style="15" customWidth="1"/>
    <col min="14594" max="14594" width="10.7109375" style="15" customWidth="1"/>
    <col min="14595" max="14595" width="8.28515625" style="15" customWidth="1"/>
    <col min="14596" max="14596" width="8.7109375" style="15" customWidth="1"/>
    <col min="14597" max="14597" width="10.7109375" style="15" customWidth="1"/>
    <col min="14598" max="14598" width="8.28515625" style="15" customWidth="1"/>
    <col min="14599" max="14599" width="8.7109375" style="15" customWidth="1"/>
    <col min="14600" max="14600" width="4.140625" style="15" customWidth="1"/>
    <col min="14601" max="14601" width="12.85546875" style="15" customWidth="1"/>
    <col min="14602" max="14602" width="10.7109375" style="15" customWidth="1"/>
    <col min="14603" max="14603" width="8.28515625" style="15" customWidth="1"/>
    <col min="14604" max="14604" width="8.7109375" style="15" customWidth="1"/>
    <col min="14605" max="14605" width="10.7109375" style="15" customWidth="1"/>
    <col min="14606" max="14606" width="8.28515625" style="15" customWidth="1"/>
    <col min="14607" max="14607" width="8.7109375" style="15" customWidth="1"/>
    <col min="14608" max="14608" width="9.140625" style="15"/>
    <col min="14609" max="14609" width="9.28515625" style="15" bestFit="1" customWidth="1"/>
    <col min="14610" max="14610" width="11.85546875" style="15" bestFit="1" customWidth="1"/>
    <col min="14611" max="14611" width="17.5703125" style="15" bestFit="1" customWidth="1"/>
    <col min="14612" max="14613" width="14.5703125" style="15" bestFit="1" customWidth="1"/>
    <col min="14614" max="14614" width="13.42578125" style="15" bestFit="1" customWidth="1"/>
    <col min="14615" max="14615" width="11.7109375" style="15" bestFit="1" customWidth="1"/>
    <col min="14616" max="14616" width="13.42578125" style="15" bestFit="1" customWidth="1"/>
    <col min="14617" max="14848" width="9.140625" style="15"/>
    <col min="14849" max="14849" width="12.85546875" style="15" customWidth="1"/>
    <col min="14850" max="14850" width="10.7109375" style="15" customWidth="1"/>
    <col min="14851" max="14851" width="8.28515625" style="15" customWidth="1"/>
    <col min="14852" max="14852" width="8.7109375" style="15" customWidth="1"/>
    <col min="14853" max="14853" width="10.7109375" style="15" customWidth="1"/>
    <col min="14854" max="14854" width="8.28515625" style="15" customWidth="1"/>
    <col min="14855" max="14855" width="8.7109375" style="15" customWidth="1"/>
    <col min="14856" max="14856" width="4.140625" style="15" customWidth="1"/>
    <col min="14857" max="14857" width="12.85546875" style="15" customWidth="1"/>
    <col min="14858" max="14858" width="10.7109375" style="15" customWidth="1"/>
    <col min="14859" max="14859" width="8.28515625" style="15" customWidth="1"/>
    <col min="14860" max="14860" width="8.7109375" style="15" customWidth="1"/>
    <col min="14861" max="14861" width="10.7109375" style="15" customWidth="1"/>
    <col min="14862" max="14862" width="8.28515625" style="15" customWidth="1"/>
    <col min="14863" max="14863" width="8.7109375" style="15" customWidth="1"/>
    <col min="14864" max="14864" width="9.140625" style="15"/>
    <col min="14865" max="14865" width="9.28515625" style="15" bestFit="1" customWidth="1"/>
    <col min="14866" max="14866" width="11.85546875" style="15" bestFit="1" customWidth="1"/>
    <col min="14867" max="14867" width="17.5703125" style="15" bestFit="1" customWidth="1"/>
    <col min="14868" max="14869" width="14.5703125" style="15" bestFit="1" customWidth="1"/>
    <col min="14870" max="14870" width="13.42578125" style="15" bestFit="1" customWidth="1"/>
    <col min="14871" max="14871" width="11.7109375" style="15" bestFit="1" customWidth="1"/>
    <col min="14872" max="14872" width="13.42578125" style="15" bestFit="1" customWidth="1"/>
    <col min="14873" max="15104" width="9.140625" style="15"/>
    <col min="15105" max="15105" width="12.85546875" style="15" customWidth="1"/>
    <col min="15106" max="15106" width="10.7109375" style="15" customWidth="1"/>
    <col min="15107" max="15107" width="8.28515625" style="15" customWidth="1"/>
    <col min="15108" max="15108" width="8.7109375" style="15" customWidth="1"/>
    <col min="15109" max="15109" width="10.7109375" style="15" customWidth="1"/>
    <col min="15110" max="15110" width="8.28515625" style="15" customWidth="1"/>
    <col min="15111" max="15111" width="8.7109375" style="15" customWidth="1"/>
    <col min="15112" max="15112" width="4.140625" style="15" customWidth="1"/>
    <col min="15113" max="15113" width="12.85546875" style="15" customWidth="1"/>
    <col min="15114" max="15114" width="10.7109375" style="15" customWidth="1"/>
    <col min="15115" max="15115" width="8.28515625" style="15" customWidth="1"/>
    <col min="15116" max="15116" width="8.7109375" style="15" customWidth="1"/>
    <col min="15117" max="15117" width="10.7109375" style="15" customWidth="1"/>
    <col min="15118" max="15118" width="8.28515625" style="15" customWidth="1"/>
    <col min="15119" max="15119" width="8.7109375" style="15" customWidth="1"/>
    <col min="15120" max="15120" width="9.140625" style="15"/>
    <col min="15121" max="15121" width="9.28515625" style="15" bestFit="1" customWidth="1"/>
    <col min="15122" max="15122" width="11.85546875" style="15" bestFit="1" customWidth="1"/>
    <col min="15123" max="15123" width="17.5703125" style="15" bestFit="1" customWidth="1"/>
    <col min="15124" max="15125" width="14.5703125" style="15" bestFit="1" customWidth="1"/>
    <col min="15126" max="15126" width="13.42578125" style="15" bestFit="1" customWidth="1"/>
    <col min="15127" max="15127" width="11.7109375" style="15" bestFit="1" customWidth="1"/>
    <col min="15128" max="15128" width="13.42578125" style="15" bestFit="1" customWidth="1"/>
    <col min="15129" max="15360" width="9.140625" style="15"/>
    <col min="15361" max="15361" width="12.85546875" style="15" customWidth="1"/>
    <col min="15362" max="15362" width="10.7109375" style="15" customWidth="1"/>
    <col min="15363" max="15363" width="8.28515625" style="15" customWidth="1"/>
    <col min="15364" max="15364" width="8.7109375" style="15" customWidth="1"/>
    <col min="15365" max="15365" width="10.7109375" style="15" customWidth="1"/>
    <col min="15366" max="15366" width="8.28515625" style="15" customWidth="1"/>
    <col min="15367" max="15367" width="8.7109375" style="15" customWidth="1"/>
    <col min="15368" max="15368" width="4.140625" style="15" customWidth="1"/>
    <col min="15369" max="15369" width="12.85546875" style="15" customWidth="1"/>
    <col min="15370" max="15370" width="10.7109375" style="15" customWidth="1"/>
    <col min="15371" max="15371" width="8.28515625" style="15" customWidth="1"/>
    <col min="15372" max="15372" width="8.7109375" style="15" customWidth="1"/>
    <col min="15373" max="15373" width="10.7109375" style="15" customWidth="1"/>
    <col min="15374" max="15374" width="8.28515625" style="15" customWidth="1"/>
    <col min="15375" max="15375" width="8.7109375" style="15" customWidth="1"/>
    <col min="15376" max="15376" width="9.140625" style="15"/>
    <col min="15377" max="15377" width="9.28515625" style="15" bestFit="1" customWidth="1"/>
    <col min="15378" max="15378" width="11.85546875" style="15" bestFit="1" customWidth="1"/>
    <col min="15379" max="15379" width="17.5703125" style="15" bestFit="1" customWidth="1"/>
    <col min="15380" max="15381" width="14.5703125" style="15" bestFit="1" customWidth="1"/>
    <col min="15382" max="15382" width="13.42578125" style="15" bestFit="1" customWidth="1"/>
    <col min="15383" max="15383" width="11.7109375" style="15" bestFit="1" customWidth="1"/>
    <col min="15384" max="15384" width="13.42578125" style="15" bestFit="1" customWidth="1"/>
    <col min="15385" max="15616" width="9.140625" style="15"/>
    <col min="15617" max="15617" width="12.85546875" style="15" customWidth="1"/>
    <col min="15618" max="15618" width="10.7109375" style="15" customWidth="1"/>
    <col min="15619" max="15619" width="8.28515625" style="15" customWidth="1"/>
    <col min="15620" max="15620" width="8.7109375" style="15" customWidth="1"/>
    <col min="15621" max="15621" width="10.7109375" style="15" customWidth="1"/>
    <col min="15622" max="15622" width="8.28515625" style="15" customWidth="1"/>
    <col min="15623" max="15623" width="8.7109375" style="15" customWidth="1"/>
    <col min="15624" max="15624" width="4.140625" style="15" customWidth="1"/>
    <col min="15625" max="15625" width="12.85546875" style="15" customWidth="1"/>
    <col min="15626" max="15626" width="10.7109375" style="15" customWidth="1"/>
    <col min="15627" max="15627" width="8.28515625" style="15" customWidth="1"/>
    <col min="15628" max="15628" width="8.7109375" style="15" customWidth="1"/>
    <col min="15629" max="15629" width="10.7109375" style="15" customWidth="1"/>
    <col min="15630" max="15630" width="8.28515625" style="15" customWidth="1"/>
    <col min="15631" max="15631" width="8.7109375" style="15" customWidth="1"/>
    <col min="15632" max="15632" width="9.140625" style="15"/>
    <col min="15633" max="15633" width="9.28515625" style="15" bestFit="1" customWidth="1"/>
    <col min="15634" max="15634" width="11.85546875" style="15" bestFit="1" customWidth="1"/>
    <col min="15635" max="15635" width="17.5703125" style="15" bestFit="1" customWidth="1"/>
    <col min="15636" max="15637" width="14.5703125" style="15" bestFit="1" customWidth="1"/>
    <col min="15638" max="15638" width="13.42578125" style="15" bestFit="1" customWidth="1"/>
    <col min="15639" max="15639" width="11.7109375" style="15" bestFit="1" customWidth="1"/>
    <col min="15640" max="15640" width="13.42578125" style="15" bestFit="1" customWidth="1"/>
    <col min="15641" max="15872" width="9.140625" style="15"/>
    <col min="15873" max="15873" width="12.85546875" style="15" customWidth="1"/>
    <col min="15874" max="15874" width="10.7109375" style="15" customWidth="1"/>
    <col min="15875" max="15875" width="8.28515625" style="15" customWidth="1"/>
    <col min="15876" max="15876" width="8.7109375" style="15" customWidth="1"/>
    <col min="15877" max="15877" width="10.7109375" style="15" customWidth="1"/>
    <col min="15878" max="15878" width="8.28515625" style="15" customWidth="1"/>
    <col min="15879" max="15879" width="8.7109375" style="15" customWidth="1"/>
    <col min="15880" max="15880" width="4.140625" style="15" customWidth="1"/>
    <col min="15881" max="15881" width="12.85546875" style="15" customWidth="1"/>
    <col min="15882" max="15882" width="10.7109375" style="15" customWidth="1"/>
    <col min="15883" max="15883" width="8.28515625" style="15" customWidth="1"/>
    <col min="15884" max="15884" width="8.7109375" style="15" customWidth="1"/>
    <col min="15885" max="15885" width="10.7109375" style="15" customWidth="1"/>
    <col min="15886" max="15886" width="8.28515625" style="15" customWidth="1"/>
    <col min="15887" max="15887" width="8.7109375" style="15" customWidth="1"/>
    <col min="15888" max="15888" width="9.140625" style="15"/>
    <col min="15889" max="15889" width="9.28515625" style="15" bestFit="1" customWidth="1"/>
    <col min="15890" max="15890" width="11.85546875" style="15" bestFit="1" customWidth="1"/>
    <col min="15891" max="15891" width="17.5703125" style="15" bestFit="1" customWidth="1"/>
    <col min="15892" max="15893" width="14.5703125" style="15" bestFit="1" customWidth="1"/>
    <col min="15894" max="15894" width="13.42578125" style="15" bestFit="1" customWidth="1"/>
    <col min="15895" max="15895" width="11.7109375" style="15" bestFit="1" customWidth="1"/>
    <col min="15896" max="15896" width="13.42578125" style="15" bestFit="1" customWidth="1"/>
    <col min="15897" max="16128" width="9.140625" style="15"/>
    <col min="16129" max="16129" width="12.85546875" style="15" customWidth="1"/>
    <col min="16130" max="16130" width="10.7109375" style="15" customWidth="1"/>
    <col min="16131" max="16131" width="8.28515625" style="15" customWidth="1"/>
    <col min="16132" max="16132" width="8.7109375" style="15" customWidth="1"/>
    <col min="16133" max="16133" width="10.7109375" style="15" customWidth="1"/>
    <col min="16134" max="16134" width="8.28515625" style="15" customWidth="1"/>
    <col min="16135" max="16135" width="8.7109375" style="15" customWidth="1"/>
    <col min="16136" max="16136" width="4.140625" style="15" customWidth="1"/>
    <col min="16137" max="16137" width="12.85546875" style="15" customWidth="1"/>
    <col min="16138" max="16138" width="10.7109375" style="15" customWidth="1"/>
    <col min="16139" max="16139" width="8.28515625" style="15" customWidth="1"/>
    <col min="16140" max="16140" width="8.7109375" style="15" customWidth="1"/>
    <col min="16141" max="16141" width="10.7109375" style="15" customWidth="1"/>
    <col min="16142" max="16142" width="8.28515625" style="15" customWidth="1"/>
    <col min="16143" max="16143" width="8.7109375" style="15" customWidth="1"/>
    <col min="16144" max="16144" width="9.140625" style="15"/>
    <col min="16145" max="16145" width="9.28515625" style="15" bestFit="1" customWidth="1"/>
    <col min="16146" max="16146" width="11.85546875" style="15" bestFit="1" customWidth="1"/>
    <col min="16147" max="16147" width="17.5703125" style="15" bestFit="1" customWidth="1"/>
    <col min="16148" max="16149" width="14.5703125" style="15" bestFit="1" customWidth="1"/>
    <col min="16150" max="16150" width="13.42578125" style="15" bestFit="1" customWidth="1"/>
    <col min="16151" max="16151" width="11.7109375" style="15" bestFit="1" customWidth="1"/>
    <col min="16152" max="16152" width="13.42578125" style="15" bestFit="1" customWidth="1"/>
    <col min="16153" max="16384" width="9.140625" style="15"/>
  </cols>
  <sheetData>
    <row r="1" spans="1:60" ht="18" customHeight="1" x14ac:dyDescent="0.2">
      <c r="A1" s="10" t="s">
        <v>614</v>
      </c>
      <c r="I1" s="43"/>
      <c r="J1" s="43"/>
      <c r="K1" s="43"/>
      <c r="L1" s="43"/>
      <c r="M1" s="43"/>
      <c r="N1" s="43"/>
      <c r="O1" s="43"/>
      <c r="P1" s="130"/>
      <c r="Q1" s="130"/>
      <c r="R1" s="130"/>
      <c r="W1" s="438"/>
      <c r="Y1" s="690" t="s">
        <v>89</v>
      </c>
      <c r="Z1" s="691" t="s">
        <v>90</v>
      </c>
      <c r="AA1" s="691" t="s">
        <v>91</v>
      </c>
      <c r="AB1" s="691" t="s">
        <v>92</v>
      </c>
      <c r="AC1" s="691" t="s">
        <v>90</v>
      </c>
      <c r="AD1" s="691" t="s">
        <v>91</v>
      </c>
      <c r="AE1" s="691" t="s">
        <v>92</v>
      </c>
      <c r="AL1" s="396"/>
      <c r="AM1" s="396"/>
      <c r="AN1" s="396"/>
      <c r="AO1" s="396"/>
      <c r="AP1" s="396"/>
      <c r="AQ1" s="396"/>
      <c r="AR1" s="396"/>
      <c r="AV1" s="130"/>
      <c r="AW1" s="130"/>
      <c r="AX1" s="130"/>
      <c r="AY1" s="130"/>
      <c r="AZ1" s="130"/>
      <c r="BA1" s="130"/>
      <c r="BB1" s="130"/>
      <c r="BC1" s="396"/>
      <c r="BD1" s="396"/>
      <c r="BE1" s="396"/>
      <c r="BF1" s="396"/>
      <c r="BG1" s="396"/>
      <c r="BH1" s="396"/>
    </row>
    <row r="2" spans="1:60" ht="5.0999999999999996" customHeight="1" x14ac:dyDescent="0.2">
      <c r="H2" s="93"/>
      <c r="I2" s="43"/>
      <c r="J2" s="43"/>
      <c r="K2" s="43"/>
      <c r="L2" s="43"/>
      <c r="M2" s="43"/>
      <c r="N2" s="43"/>
      <c r="O2" s="43"/>
      <c r="P2" s="130"/>
      <c r="Q2" s="130"/>
      <c r="R2" s="130"/>
      <c r="W2" s="438"/>
      <c r="Y2" s="690"/>
      <c r="Z2" s="691"/>
      <c r="AA2" s="691"/>
      <c r="AB2" s="691"/>
      <c r="AC2" s="691"/>
      <c r="AD2" s="691"/>
      <c r="AE2" s="691"/>
      <c r="AL2" s="396"/>
      <c r="AM2" s="396"/>
      <c r="AN2" s="396"/>
      <c r="AO2" s="396"/>
      <c r="AP2" s="396"/>
      <c r="AQ2" s="396"/>
      <c r="AR2" s="396"/>
      <c r="AV2" s="130"/>
      <c r="AW2" s="130"/>
      <c r="AX2" s="130"/>
      <c r="AY2" s="130"/>
      <c r="AZ2" s="130"/>
      <c r="BA2" s="130"/>
      <c r="BB2" s="130"/>
      <c r="BC2" s="396"/>
      <c r="BD2" s="396"/>
      <c r="BE2" s="396"/>
      <c r="BF2" s="396"/>
      <c r="BG2" s="396"/>
      <c r="BH2" s="396"/>
    </row>
    <row r="3" spans="1:60" ht="12.75" customHeight="1" thickBot="1" x14ac:dyDescent="0.25">
      <c r="A3" s="808" t="s">
        <v>4</v>
      </c>
      <c r="B3" s="808"/>
      <c r="C3" s="808"/>
      <c r="D3" s="808"/>
      <c r="E3" s="808"/>
      <c r="F3" s="808"/>
      <c r="G3" s="808"/>
      <c r="I3" s="807" t="s">
        <v>5</v>
      </c>
      <c r="J3" s="807"/>
      <c r="K3" s="807"/>
      <c r="L3" s="807"/>
      <c r="M3" s="807"/>
      <c r="N3" s="807"/>
      <c r="O3" s="807"/>
      <c r="P3" s="396"/>
      <c r="Q3" s="398">
        <v>18</v>
      </c>
      <c r="R3" s="399">
        <f>196+32254</f>
        <v>32450</v>
      </c>
      <c r="S3" s="692">
        <f>133+23429</f>
        <v>23562</v>
      </c>
      <c r="T3" s="692">
        <f>121+22237</f>
        <v>22358</v>
      </c>
      <c r="U3" s="693">
        <f>1+495</f>
        <v>496</v>
      </c>
      <c r="V3" s="693">
        <f>2+225</f>
        <v>227</v>
      </c>
      <c r="W3" s="693">
        <f>2+181</f>
        <v>183</v>
      </c>
      <c r="AK3" s="130"/>
      <c r="AU3" s="396"/>
      <c r="BA3" s="15"/>
    </row>
    <row r="4" spans="1:60" ht="39" thickTop="1" x14ac:dyDescent="0.2">
      <c r="A4" s="400" t="s">
        <v>93</v>
      </c>
      <c r="B4" s="401" t="s">
        <v>94</v>
      </c>
      <c r="C4" s="402" t="s">
        <v>95</v>
      </c>
      <c r="D4" s="403" t="s">
        <v>96</v>
      </c>
      <c r="E4" s="404" t="s">
        <v>94</v>
      </c>
      <c r="F4" s="402" t="s">
        <v>95</v>
      </c>
      <c r="G4" s="405" t="s">
        <v>96</v>
      </c>
      <c r="I4" s="400" t="s">
        <v>97</v>
      </c>
      <c r="J4" s="401" t="s">
        <v>94</v>
      </c>
      <c r="K4" s="402" t="s">
        <v>95</v>
      </c>
      <c r="L4" s="403" t="s">
        <v>96</v>
      </c>
      <c r="M4" s="404" t="s">
        <v>94</v>
      </c>
      <c r="N4" s="402" t="s">
        <v>95</v>
      </c>
      <c r="O4" s="405" t="s">
        <v>96</v>
      </c>
      <c r="P4" s="396"/>
      <c r="Q4" s="398">
        <v>19</v>
      </c>
      <c r="R4" s="399">
        <v>24051</v>
      </c>
      <c r="S4" s="692">
        <v>15139</v>
      </c>
      <c r="T4" s="692">
        <v>14234</v>
      </c>
      <c r="U4" s="693">
        <v>1003</v>
      </c>
      <c r="V4" s="693">
        <v>471</v>
      </c>
      <c r="W4" s="693">
        <v>404</v>
      </c>
      <c r="AK4" s="130"/>
      <c r="AU4" s="396"/>
      <c r="BA4" s="15"/>
    </row>
    <row r="5" spans="1:60" ht="13.5" thickBot="1" x14ac:dyDescent="0.25">
      <c r="A5" s="406"/>
      <c r="B5" s="407" t="s">
        <v>98</v>
      </c>
      <c r="C5" s="408"/>
      <c r="D5" s="409"/>
      <c r="E5" s="410" t="s">
        <v>99</v>
      </c>
      <c r="F5" s="408"/>
      <c r="G5" s="411"/>
      <c r="I5" s="406"/>
      <c r="J5" s="407" t="s">
        <v>98</v>
      </c>
      <c r="K5" s="408"/>
      <c r="L5" s="409"/>
      <c r="M5" s="410" t="s">
        <v>99</v>
      </c>
      <c r="N5" s="408"/>
      <c r="O5" s="411"/>
      <c r="P5" s="396"/>
      <c r="Q5" s="398">
        <v>20</v>
      </c>
      <c r="R5" s="399">
        <v>12424</v>
      </c>
      <c r="S5" s="692">
        <v>6574</v>
      </c>
      <c r="T5" s="692">
        <v>6167</v>
      </c>
      <c r="U5" s="693">
        <v>1331</v>
      </c>
      <c r="V5" s="693">
        <v>571</v>
      </c>
      <c r="W5" s="693">
        <v>516</v>
      </c>
      <c r="AK5" s="130"/>
      <c r="AU5" s="396"/>
      <c r="BA5" s="15"/>
    </row>
    <row r="6" spans="1:60" ht="13.5" thickTop="1" x14ac:dyDescent="0.2">
      <c r="A6" s="412">
        <v>18</v>
      </c>
      <c r="B6" s="709">
        <v>0.35840116632243957</v>
      </c>
      <c r="C6" s="710">
        <v>0.43103322113273818</v>
      </c>
      <c r="D6" s="711">
        <v>0.43556525296604393</v>
      </c>
      <c r="E6" s="712">
        <v>2.7766892459273357E-2</v>
      </c>
      <c r="F6" s="710">
        <v>3.2746682054241201E-2</v>
      </c>
      <c r="G6" s="713">
        <v>2.8197226502311247E-2</v>
      </c>
      <c r="I6" s="412">
        <v>18</v>
      </c>
      <c r="J6" s="709">
        <v>0.21968901298767834</v>
      </c>
      <c r="K6" s="710">
        <v>0.27209226770630279</v>
      </c>
      <c r="L6" s="711">
        <v>0.27415458937198067</v>
      </c>
      <c r="M6" s="712">
        <v>2.8131008196444835E-2</v>
      </c>
      <c r="N6" s="710">
        <v>2.2219663826847803E-2</v>
      </c>
      <c r="O6" s="713">
        <v>1.8994950709305122E-2</v>
      </c>
      <c r="P6" s="396"/>
      <c r="Q6" s="398">
        <v>21</v>
      </c>
      <c r="R6" s="399">
        <v>7341</v>
      </c>
      <c r="S6" s="692">
        <v>3385</v>
      </c>
      <c r="T6" s="692">
        <v>3163</v>
      </c>
      <c r="U6" s="693">
        <v>1558</v>
      </c>
      <c r="V6" s="693">
        <v>643</v>
      </c>
      <c r="W6" s="693">
        <v>602</v>
      </c>
      <c r="AK6" s="130"/>
      <c r="AU6" s="396"/>
      <c r="BA6" s="15"/>
    </row>
    <row r="7" spans="1:60" x14ac:dyDescent="0.2">
      <c r="A7" s="414">
        <v>19</v>
      </c>
      <c r="B7" s="714">
        <v>0.26563656244132494</v>
      </c>
      <c r="C7" s="715">
        <v>0.27694643641153227</v>
      </c>
      <c r="D7" s="716">
        <v>0.27729831875474859</v>
      </c>
      <c r="E7" s="732">
        <v>5.6149582936796734E-2</v>
      </c>
      <c r="F7" s="715">
        <v>6.794575879976919E-2</v>
      </c>
      <c r="G7" s="718">
        <v>6.2249614791987672E-2</v>
      </c>
      <c r="I7" s="414">
        <v>19</v>
      </c>
      <c r="J7" s="714">
        <v>0.26075261930988547</v>
      </c>
      <c r="K7" s="715">
        <v>0.27718215291314707</v>
      </c>
      <c r="L7" s="716">
        <v>0.27828333895067969</v>
      </c>
      <c r="M7" s="732">
        <v>5.4508044658818769E-2</v>
      </c>
      <c r="N7" s="715">
        <v>4.9965461662445317E-2</v>
      </c>
      <c r="O7" s="718">
        <v>4.460206780476076E-2</v>
      </c>
      <c r="P7" s="396"/>
      <c r="Q7" s="398">
        <v>22</v>
      </c>
      <c r="R7" s="399">
        <v>4644</v>
      </c>
      <c r="S7" s="692">
        <v>2060</v>
      </c>
      <c r="T7" s="692">
        <v>1894</v>
      </c>
      <c r="U7" s="693">
        <v>1591</v>
      </c>
      <c r="V7" s="693">
        <v>622</v>
      </c>
      <c r="W7" s="693">
        <v>2581</v>
      </c>
      <c r="AK7" s="130"/>
      <c r="AU7" s="396"/>
      <c r="BA7" s="15"/>
    </row>
    <row r="8" spans="1:60" x14ac:dyDescent="0.2">
      <c r="A8" s="414">
        <v>20</v>
      </c>
      <c r="B8" s="714">
        <v>0.13721960216918302</v>
      </c>
      <c r="C8" s="715">
        <v>0.12026196399824382</v>
      </c>
      <c r="D8" s="716">
        <v>0.12014182462839219</v>
      </c>
      <c r="E8" s="732">
        <v>7.4511560208251698E-2</v>
      </c>
      <c r="F8" s="715">
        <v>8.2371609924985573E-2</v>
      </c>
      <c r="G8" s="718">
        <v>7.950693374422188E-2</v>
      </c>
      <c r="I8" s="414">
        <v>20</v>
      </c>
      <c r="J8" s="714">
        <v>0.17201629223557138</v>
      </c>
      <c r="K8" s="715">
        <v>0.16171215074723846</v>
      </c>
      <c r="L8" s="716">
        <v>0.16228513650151669</v>
      </c>
      <c r="M8" s="732">
        <v>7.7781900360913411E-2</v>
      </c>
      <c r="N8" s="715">
        <v>7.057333640340778E-2</v>
      </c>
      <c r="O8" s="718">
        <v>6.816542438086079E-2</v>
      </c>
      <c r="P8" s="396"/>
      <c r="Q8" s="398">
        <v>23</v>
      </c>
      <c r="R8" s="399">
        <v>3046</v>
      </c>
      <c r="S8" s="692">
        <v>1368</v>
      </c>
      <c r="T8" s="692">
        <v>1206</v>
      </c>
      <c r="U8" s="693">
        <v>1606</v>
      </c>
      <c r="V8" s="693">
        <v>607</v>
      </c>
      <c r="W8" s="693">
        <v>580</v>
      </c>
      <c r="AK8" s="130"/>
      <c r="AU8" s="396"/>
      <c r="BA8" s="15"/>
    </row>
    <row r="9" spans="1:60" x14ac:dyDescent="0.2">
      <c r="A9" s="414">
        <v>21</v>
      </c>
      <c r="B9" s="714">
        <v>8.1079290045393798E-2</v>
      </c>
      <c r="C9" s="715">
        <v>6.192375237816479E-2</v>
      </c>
      <c r="D9" s="716">
        <v>6.1619684011610915E-2</v>
      </c>
      <c r="E9" s="732">
        <v>8.7219392039411078E-2</v>
      </c>
      <c r="F9" s="715">
        <v>9.275822273514138E-2</v>
      </c>
      <c r="G9" s="718">
        <v>9.2758089368258856E-2</v>
      </c>
      <c r="I9" s="414">
        <v>21</v>
      </c>
      <c r="J9" s="714">
        <v>0.1189896764607936</v>
      </c>
      <c r="K9" s="715">
        <v>0.10921594108728612</v>
      </c>
      <c r="L9" s="716">
        <v>0.10897651949219189</v>
      </c>
      <c r="M9" s="732">
        <v>8.2639052855263601E-2</v>
      </c>
      <c r="N9" s="715">
        <v>7.9668431959475011E-2</v>
      </c>
      <c r="O9" s="718">
        <v>7.8624669391680696E-2</v>
      </c>
      <c r="P9" s="396"/>
      <c r="Q9" s="398">
        <v>24</v>
      </c>
      <c r="R9" s="399">
        <v>1877</v>
      </c>
      <c r="S9" s="692">
        <v>817</v>
      </c>
      <c r="T9" s="692">
        <v>711</v>
      </c>
      <c r="U9" s="693">
        <v>1444</v>
      </c>
      <c r="V9" s="693">
        <v>563</v>
      </c>
      <c r="W9" s="693">
        <v>526</v>
      </c>
      <c r="AK9" s="130"/>
      <c r="AU9" s="396"/>
      <c r="BA9" s="15"/>
    </row>
    <row r="10" spans="1:60" x14ac:dyDescent="0.2">
      <c r="A10" s="414">
        <v>22</v>
      </c>
      <c r="B10" s="714">
        <v>5.1291680012370083E-2</v>
      </c>
      <c r="C10" s="715">
        <v>3.7684765110493193E-2</v>
      </c>
      <c r="D10" s="716">
        <v>3.689778106797062E-2</v>
      </c>
      <c r="E10" s="732">
        <v>8.9066786094161118E-2</v>
      </c>
      <c r="F10" s="715">
        <v>8.9728793998845938E-2</v>
      </c>
      <c r="G10" s="718">
        <v>8.9522340000000006E-2</v>
      </c>
      <c r="I10" s="414">
        <v>22</v>
      </c>
      <c r="J10" s="714">
        <v>7.4275687168583654E-2</v>
      </c>
      <c r="K10" s="715">
        <v>6.4435780810049817E-2</v>
      </c>
      <c r="L10" s="716">
        <v>6.4093922031232445E-2</v>
      </c>
      <c r="M10" s="732">
        <v>8.9148986406719061E-2</v>
      </c>
      <c r="N10" s="715">
        <v>8.4273543633433104E-2</v>
      </c>
      <c r="O10" s="718">
        <v>8.4275066121663855E-2</v>
      </c>
      <c r="P10" s="396"/>
      <c r="Q10" s="398">
        <v>25</v>
      </c>
      <c r="R10" s="399">
        <v>1248</v>
      </c>
      <c r="S10" s="692">
        <v>510</v>
      </c>
      <c r="T10" s="692">
        <v>440</v>
      </c>
      <c r="U10" s="693">
        <v>1278</v>
      </c>
      <c r="V10" s="693">
        <v>524</v>
      </c>
      <c r="W10" s="693">
        <v>499</v>
      </c>
      <c r="AK10" s="130"/>
      <c r="AU10" s="396"/>
      <c r="BA10" s="15"/>
    </row>
    <row r="11" spans="1:60" x14ac:dyDescent="0.2">
      <c r="A11" s="414">
        <v>23</v>
      </c>
      <c r="B11" s="714">
        <v>3.3642217338001566E-2</v>
      </c>
      <c r="C11" s="715">
        <v>2.5025611005414897E-2</v>
      </c>
      <c r="D11" s="716">
        <v>2.3494574428707799E-2</v>
      </c>
      <c r="E11" s="732">
        <v>8.9906510664502046E-2</v>
      </c>
      <c r="F11" s="715">
        <v>8.7564916330063469E-2</v>
      </c>
      <c r="G11" s="718">
        <v>8.9368258859784278E-2</v>
      </c>
      <c r="I11" s="414">
        <v>23</v>
      </c>
      <c r="J11" s="714">
        <v>4.8838281630248226E-2</v>
      </c>
      <c r="K11" s="715">
        <v>4.2614251678579164E-2</v>
      </c>
      <c r="L11" s="716">
        <v>4.18773171553758E-2</v>
      </c>
      <c r="M11" s="732">
        <v>8.5708503389887683E-2</v>
      </c>
      <c r="N11" s="715">
        <v>8.8878655307391211E-2</v>
      </c>
      <c r="O11" s="718">
        <v>9.0286126472709782E-2</v>
      </c>
      <c r="P11" s="396"/>
      <c r="Q11" s="398">
        <v>26</v>
      </c>
      <c r="R11" s="399">
        <v>735</v>
      </c>
      <c r="S11" s="692">
        <v>275</v>
      </c>
      <c r="T11" s="692">
        <v>254</v>
      </c>
      <c r="U11" s="693">
        <v>1059</v>
      </c>
      <c r="V11" s="693">
        <v>383</v>
      </c>
      <c r="W11" s="693">
        <v>365</v>
      </c>
      <c r="AK11" s="130"/>
      <c r="AU11" s="396"/>
      <c r="BA11" s="15"/>
    </row>
    <row r="12" spans="1:60" x14ac:dyDescent="0.2">
      <c r="A12" s="414">
        <v>24</v>
      </c>
      <c r="B12" s="714">
        <v>2.0730939574336488E-2</v>
      </c>
      <c r="C12" s="715">
        <v>1.4945851017122787E-2</v>
      </c>
      <c r="D12" s="716">
        <v>1.385127895423818E-2</v>
      </c>
      <c r="E12" s="732">
        <v>8.0837485304820017E-2</v>
      </c>
      <c r="F12" s="715">
        <v>8.1217541834968265E-2</v>
      </c>
      <c r="G12" s="718">
        <v>8.1047765793528501E-2</v>
      </c>
      <c r="I12" s="414">
        <v>24</v>
      </c>
      <c r="J12" s="714">
        <v>3.1764736019673646E-2</v>
      </c>
      <c r="K12" s="715">
        <v>2.7696556205328134E-2</v>
      </c>
      <c r="L12" s="716">
        <v>2.6485788113695091E-2</v>
      </c>
      <c r="M12" s="732">
        <v>7.751205855567174E-2</v>
      </c>
      <c r="N12" s="715">
        <v>8.0359198710568736E-2</v>
      </c>
      <c r="O12" s="718">
        <v>8.1269535946140906E-2</v>
      </c>
      <c r="P12" s="396"/>
      <c r="Q12" s="398">
        <v>27</v>
      </c>
      <c r="R12" s="399">
        <v>534</v>
      </c>
      <c r="S12" s="692">
        <v>209</v>
      </c>
      <c r="T12" s="692">
        <v>192</v>
      </c>
      <c r="U12" s="693">
        <v>752</v>
      </c>
      <c r="V12" s="693">
        <v>274</v>
      </c>
      <c r="W12" s="693">
        <v>261</v>
      </c>
      <c r="AK12" s="130"/>
      <c r="AU12" s="396"/>
      <c r="BA12" s="15"/>
    </row>
    <row r="13" spans="1:60" x14ac:dyDescent="0.2">
      <c r="A13" s="414">
        <v>25</v>
      </c>
      <c r="B13" s="714">
        <v>1.3783810649319094E-2</v>
      </c>
      <c r="C13" s="715">
        <v>9.3297234011415191E-3</v>
      </c>
      <c r="D13" s="716">
        <v>8.5718181995285501E-3</v>
      </c>
      <c r="E13" s="732">
        <v>7.1544533393047074E-2</v>
      </c>
      <c r="F13" s="715">
        <v>7.5591459896133875E-2</v>
      </c>
      <c r="G13" s="718">
        <v>7.6887519260400619E-2</v>
      </c>
      <c r="I13" s="414">
        <v>25</v>
      </c>
      <c r="J13" s="714">
        <v>1.9648026231523938E-2</v>
      </c>
      <c r="K13" s="715">
        <v>1.5756985055230668E-2</v>
      </c>
      <c r="L13" s="716">
        <v>1.5363442309852825E-2</v>
      </c>
      <c r="M13" s="732">
        <v>6.9990218234559989E-2</v>
      </c>
      <c r="N13" s="715">
        <v>7.9323048583928163E-2</v>
      </c>
      <c r="O13" s="718">
        <v>8.0307766289973548E-2</v>
      </c>
      <c r="P13" s="396"/>
      <c r="Q13" s="398">
        <v>28</v>
      </c>
      <c r="R13" s="399">
        <v>374</v>
      </c>
      <c r="S13" s="692">
        <v>138</v>
      </c>
      <c r="T13" s="692">
        <v>119</v>
      </c>
      <c r="U13" s="693">
        <v>678</v>
      </c>
      <c r="V13" s="693">
        <v>241</v>
      </c>
      <c r="W13" s="693">
        <v>236</v>
      </c>
      <c r="AK13" s="130"/>
      <c r="AU13" s="396"/>
      <c r="BA13" s="15"/>
    </row>
    <row r="14" spans="1:60" x14ac:dyDescent="0.2">
      <c r="A14" s="414">
        <v>26</v>
      </c>
      <c r="B14" s="714">
        <v>8.1178692526037936E-3</v>
      </c>
      <c r="C14" s="715">
        <v>5.0307332064978777E-3</v>
      </c>
      <c r="D14" s="716">
        <v>4.948276869727845E-3</v>
      </c>
      <c r="E14" s="732">
        <v>5.9284554666069529E-2</v>
      </c>
      <c r="F14" s="715">
        <v>5.5251009809578762E-2</v>
      </c>
      <c r="G14" s="718">
        <v>5.6240369799691832E-2</v>
      </c>
      <c r="I14" s="414">
        <v>26</v>
      </c>
      <c r="J14" s="714">
        <v>1.2910828188641546E-2</v>
      </c>
      <c r="K14" s="715">
        <v>8.6094866796621178E-3</v>
      </c>
      <c r="L14" s="716">
        <v>8.3136726210538137E-3</v>
      </c>
      <c r="M14" s="732">
        <v>5.9365197153168951E-2</v>
      </c>
      <c r="N14" s="715">
        <v>6.5162330186507023E-2</v>
      </c>
      <c r="O14" s="718">
        <v>6.6602548689588842E-2</v>
      </c>
      <c r="P14" s="396"/>
      <c r="Q14" s="398">
        <v>29</v>
      </c>
      <c r="R14" s="399">
        <v>256</v>
      </c>
      <c r="S14" s="692">
        <v>85</v>
      </c>
      <c r="T14" s="692">
        <v>81</v>
      </c>
      <c r="U14" s="693">
        <v>555</v>
      </c>
      <c r="V14" s="693">
        <v>187</v>
      </c>
      <c r="W14" s="693">
        <v>179</v>
      </c>
      <c r="AK14" s="130"/>
      <c r="AU14" s="396"/>
      <c r="BA14" s="15"/>
    </row>
    <row r="15" spans="1:60" x14ac:dyDescent="0.2">
      <c r="A15" s="414">
        <v>27</v>
      </c>
      <c r="B15" s="714">
        <v>5.8978805182182655E-3</v>
      </c>
      <c r="C15" s="715">
        <v>3.8233572369383872E-3</v>
      </c>
      <c r="D15" s="716">
        <v>3.7404297597942765E-3</v>
      </c>
      <c r="E15" s="732">
        <v>4.2098191793091863E-2</v>
      </c>
      <c r="F15" s="715">
        <v>3.9526832083092905E-2</v>
      </c>
      <c r="G15" s="718">
        <v>4.0215716486902926E-2</v>
      </c>
      <c r="I15" s="414">
        <v>27</v>
      </c>
      <c r="J15" s="714">
        <v>8.9914696313753619E-3</v>
      </c>
      <c r="K15" s="715">
        <v>5.6584362139917698E-3</v>
      </c>
      <c r="L15" s="716">
        <v>5.561172901921132E-3</v>
      </c>
      <c r="M15" s="732">
        <v>5.1404863898539481E-2</v>
      </c>
      <c r="N15" s="715">
        <v>5.41100621690076E-2</v>
      </c>
      <c r="O15" s="718">
        <v>5.4460206780476077E-2</v>
      </c>
      <c r="P15" s="396"/>
      <c r="Q15" s="398" t="s">
        <v>100</v>
      </c>
      <c r="R15" s="416">
        <f>184+180+1197</f>
        <v>1561</v>
      </c>
      <c r="S15" s="694">
        <f>60+59+423</f>
        <v>542</v>
      </c>
      <c r="T15" s="694">
        <f>59+55+398</f>
        <v>512</v>
      </c>
      <c r="U15" s="694">
        <f>469+446+3597</f>
        <v>4512</v>
      </c>
      <c r="V15" s="694">
        <f>173+150+1296</f>
        <v>1619</v>
      </c>
      <c r="W15" s="694">
        <f>164+142+1252</f>
        <v>1558</v>
      </c>
      <c r="AK15" s="130"/>
      <c r="AU15" s="396"/>
      <c r="BA15" s="15"/>
    </row>
    <row r="16" spans="1:60" x14ac:dyDescent="0.2">
      <c r="A16" s="414">
        <v>28</v>
      </c>
      <c r="B16" s="714">
        <v>4.1307253067670996E-3</v>
      </c>
      <c r="C16" s="715">
        <v>2.5245133908971171E-3</v>
      </c>
      <c r="D16" s="716">
        <v>2.318287194872494E-3</v>
      </c>
      <c r="E16" s="732">
        <v>3.7955550579409955E-2</v>
      </c>
      <c r="F16" s="715">
        <v>3.4766301211771496E-2</v>
      </c>
      <c r="G16" s="718">
        <v>3.6363636363636362E-2</v>
      </c>
      <c r="I16" s="414">
        <v>28</v>
      </c>
      <c r="J16" s="714">
        <v>5.930271281092297E-3</v>
      </c>
      <c r="K16" s="715">
        <v>3.1676413255360622E-3</v>
      </c>
      <c r="L16" s="716">
        <v>3.0052803055836421E-3</v>
      </c>
      <c r="M16" s="732">
        <v>3.8553647923904609E-2</v>
      </c>
      <c r="N16" s="715">
        <v>4.0524982730831223E-2</v>
      </c>
      <c r="O16" s="718">
        <v>4.1476316422216879E-2</v>
      </c>
      <c r="P16" s="396"/>
      <c r="Q16" s="398" t="s">
        <v>34</v>
      </c>
      <c r="R16" s="416">
        <v>19.8</v>
      </c>
      <c r="S16" s="694">
        <v>19.38</v>
      </c>
      <c r="T16" s="694">
        <v>19.36</v>
      </c>
      <c r="U16" s="694">
        <v>25.29</v>
      </c>
      <c r="V16" s="694">
        <v>24.96</v>
      </c>
      <c r="W16" s="694">
        <v>25.1</v>
      </c>
      <c r="AK16" s="130"/>
      <c r="AU16" s="396"/>
      <c r="BA16" s="15"/>
    </row>
    <row r="17" spans="1:53" x14ac:dyDescent="0.2">
      <c r="A17" s="414">
        <v>29</v>
      </c>
      <c r="B17" s="714">
        <v>2.8274483383218651E-3</v>
      </c>
      <c r="C17" s="715">
        <v>1.5549539001902533E-3</v>
      </c>
      <c r="D17" s="716">
        <v>1.5779938049132103E-3</v>
      </c>
      <c r="E17" s="732">
        <v>3.1069809102614341E-2</v>
      </c>
      <c r="F17" s="715">
        <v>2.6976341604154644E-2</v>
      </c>
      <c r="G17" s="718">
        <v>2.7580893682588599E-2</v>
      </c>
      <c r="I17" s="414">
        <v>29</v>
      </c>
      <c r="J17" s="714">
        <v>4.3036093962138481E-3</v>
      </c>
      <c r="K17" s="715">
        <v>2.2742040285899934E-3</v>
      </c>
      <c r="L17" s="716">
        <v>2.3031120098865295E-3</v>
      </c>
      <c r="M17" s="732">
        <v>3.3291732721691905E-2</v>
      </c>
      <c r="N17" s="715">
        <v>3.3962698595440939E-2</v>
      </c>
      <c r="O17" s="718">
        <v>3.5104592450108198E-2</v>
      </c>
      <c r="P17" s="396"/>
      <c r="R17" s="396">
        <v>90541</v>
      </c>
      <c r="S17" s="437">
        <v>54664</v>
      </c>
      <c r="T17" s="437">
        <v>51331</v>
      </c>
      <c r="U17" s="437">
        <v>17863</v>
      </c>
      <c r="V17" s="437">
        <v>6932</v>
      </c>
      <c r="W17" s="437">
        <v>6490</v>
      </c>
      <c r="AK17" s="130"/>
      <c r="AU17" s="396"/>
      <c r="BA17" s="15"/>
    </row>
    <row r="18" spans="1:53" x14ac:dyDescent="0.2">
      <c r="A18" s="417" t="s">
        <v>100</v>
      </c>
      <c r="B18" s="719">
        <v>1.7240808031720435E-2</v>
      </c>
      <c r="C18" s="720">
        <v>9.9151178106249085E-3</v>
      </c>
      <c r="D18" s="721">
        <v>9.974479359451404E-3</v>
      </c>
      <c r="E18" s="733">
        <v>0.25258915075855121</v>
      </c>
      <c r="F18" s="720">
        <v>0.23355452971725332</v>
      </c>
      <c r="G18" s="723">
        <v>0.24006163328197228</v>
      </c>
      <c r="I18" s="417" t="s">
        <v>100</v>
      </c>
      <c r="J18" s="719">
        <v>2.1415580090683197E-2</v>
      </c>
      <c r="K18" s="720">
        <v>9.3675546891921167E-3</v>
      </c>
      <c r="L18" s="721">
        <v>9.1281878440624652E-3</v>
      </c>
      <c r="M18" s="733">
        <v>0.25189732519310554</v>
      </c>
      <c r="N18" s="720">
        <v>0.25086345843886715</v>
      </c>
      <c r="O18" s="723">
        <v>0.25571050733349365</v>
      </c>
      <c r="P18" s="396"/>
      <c r="AK18" s="130"/>
      <c r="AU18" s="396"/>
      <c r="BA18" s="15"/>
    </row>
    <row r="19" spans="1:53" ht="13.5" thickBot="1" x14ac:dyDescent="0.25">
      <c r="A19" s="418" t="s">
        <v>34</v>
      </c>
      <c r="B19" s="734">
        <f t="shared" ref="B19:G19" si="0">+R16</f>
        <v>19.8</v>
      </c>
      <c r="C19" s="725">
        <f t="shared" si="0"/>
        <v>19.38</v>
      </c>
      <c r="D19" s="726">
        <f t="shared" si="0"/>
        <v>19.36</v>
      </c>
      <c r="E19" s="727">
        <f t="shared" si="0"/>
        <v>25.29</v>
      </c>
      <c r="F19" s="725">
        <f t="shared" si="0"/>
        <v>24.96</v>
      </c>
      <c r="G19" s="728">
        <f t="shared" si="0"/>
        <v>25.1</v>
      </c>
      <c r="I19" s="418" t="s">
        <v>34</v>
      </c>
      <c r="J19" s="734">
        <v>20.47</v>
      </c>
      <c r="K19" s="725">
        <v>20</v>
      </c>
      <c r="L19" s="726">
        <v>19.986000000000001</v>
      </c>
      <c r="M19" s="727">
        <v>26.167999999999999</v>
      </c>
      <c r="N19" s="725">
        <v>26.297999999999998</v>
      </c>
      <c r="O19" s="728">
        <v>26.42</v>
      </c>
      <c r="P19" s="396"/>
      <c r="AK19" s="130"/>
      <c r="AU19" s="396"/>
      <c r="BA19" s="15"/>
    </row>
    <row r="20" spans="1:53" ht="16.5" customHeight="1" thickTop="1" x14ac:dyDescent="0.2">
      <c r="A20" s="421"/>
      <c r="B20" s="421"/>
      <c r="C20" s="421"/>
      <c r="D20" s="421"/>
      <c r="E20" s="421"/>
      <c r="F20" s="421"/>
      <c r="G20" s="698"/>
      <c r="I20" s="422"/>
      <c r="J20" s="422"/>
      <c r="K20" s="422"/>
      <c r="L20" s="422"/>
      <c r="M20" s="422"/>
      <c r="N20" s="422"/>
      <c r="O20" s="697"/>
      <c r="P20" s="423"/>
      <c r="AG20" s="700"/>
    </row>
    <row r="21" spans="1:53" ht="13.5" thickBot="1" x14ac:dyDescent="0.25">
      <c r="A21" s="807" t="s">
        <v>6</v>
      </c>
      <c r="B21" s="807"/>
      <c r="C21" s="807"/>
      <c r="D21" s="807"/>
      <c r="E21" s="807"/>
      <c r="F21" s="807"/>
      <c r="G21" s="807"/>
      <c r="I21" s="807" t="s">
        <v>7</v>
      </c>
      <c r="J21" s="807"/>
      <c r="K21" s="807"/>
      <c r="L21" s="807"/>
      <c r="M21" s="807"/>
      <c r="N21" s="807"/>
      <c r="O21" s="807"/>
    </row>
    <row r="22" spans="1:53" ht="39" thickTop="1" x14ac:dyDescent="0.2">
      <c r="A22" s="400" t="s">
        <v>101</v>
      </c>
      <c r="B22" s="401" t="s">
        <v>94</v>
      </c>
      <c r="C22" s="402" t="s">
        <v>95</v>
      </c>
      <c r="D22" s="403" t="s">
        <v>96</v>
      </c>
      <c r="E22" s="404" t="s">
        <v>94</v>
      </c>
      <c r="F22" s="402" t="s">
        <v>95</v>
      </c>
      <c r="G22" s="405" t="s">
        <v>96</v>
      </c>
      <c r="I22" s="400" t="s">
        <v>102</v>
      </c>
      <c r="J22" s="401" t="s">
        <v>94</v>
      </c>
      <c r="K22" s="402" t="s">
        <v>95</v>
      </c>
      <c r="L22" s="403" t="s">
        <v>96</v>
      </c>
      <c r="M22" s="404" t="s">
        <v>94</v>
      </c>
      <c r="N22" s="402" t="s">
        <v>95</v>
      </c>
      <c r="O22" s="405" t="s">
        <v>96</v>
      </c>
      <c r="R22" s="397" t="s">
        <v>89</v>
      </c>
      <c r="S22" s="691" t="s">
        <v>90</v>
      </c>
      <c r="T22" s="691" t="s">
        <v>91</v>
      </c>
      <c r="U22" s="691" t="s">
        <v>92</v>
      </c>
      <c r="V22" s="691" t="s">
        <v>90</v>
      </c>
      <c r="W22" s="691" t="s">
        <v>91</v>
      </c>
      <c r="X22" s="691" t="s">
        <v>92</v>
      </c>
      <c r="AV22" s="130"/>
      <c r="AW22" s="130"/>
      <c r="AX22" s="130"/>
      <c r="AY22" s="130"/>
      <c r="AZ22" s="130"/>
      <c r="BA22" s="130"/>
    </row>
    <row r="23" spans="1:53" ht="13.5" thickBot="1" x14ac:dyDescent="0.25">
      <c r="A23" s="406"/>
      <c r="B23" s="407" t="s">
        <v>98</v>
      </c>
      <c r="C23" s="408"/>
      <c r="D23" s="409"/>
      <c r="E23" s="410" t="s">
        <v>99</v>
      </c>
      <c r="F23" s="408"/>
      <c r="G23" s="411"/>
      <c r="I23" s="406"/>
      <c r="J23" s="407" t="s">
        <v>98</v>
      </c>
      <c r="K23" s="408"/>
      <c r="L23" s="409"/>
      <c r="M23" s="410" t="s">
        <v>99</v>
      </c>
      <c r="N23" s="408"/>
      <c r="O23" s="411"/>
      <c r="R23" s="424"/>
      <c r="S23" s="809" t="s">
        <v>98</v>
      </c>
      <c r="T23" s="809"/>
      <c r="U23" s="809"/>
      <c r="V23" s="809" t="s">
        <v>99</v>
      </c>
      <c r="W23" s="809"/>
      <c r="X23" s="809"/>
      <c r="AV23" s="130"/>
      <c r="AW23" s="130"/>
      <c r="AX23" s="130"/>
      <c r="AY23" s="130"/>
      <c r="AZ23" s="130"/>
      <c r="BA23" s="130"/>
    </row>
    <row r="24" spans="1:53" ht="13.5" thickTop="1" x14ac:dyDescent="0.2">
      <c r="A24" s="412">
        <v>18</v>
      </c>
      <c r="B24" s="709">
        <v>9.278977051730844E-2</v>
      </c>
      <c r="C24" s="710">
        <v>0.12471605319453941</v>
      </c>
      <c r="D24" s="711">
        <v>0.12705925602554971</v>
      </c>
      <c r="E24" s="712">
        <v>7.1707463583120593E-3</v>
      </c>
      <c r="F24" s="710">
        <v>7.4104151862755046E-3</v>
      </c>
      <c r="G24" s="713">
        <v>4.6718817905258584E-3</v>
      </c>
      <c r="I24" s="412">
        <v>18</v>
      </c>
      <c r="J24" s="709">
        <v>1.8518518518518519E-3</v>
      </c>
      <c r="K24" s="710">
        <v>2.318694474198223E-2</v>
      </c>
      <c r="L24" s="711">
        <v>2.3647981028917728E-2</v>
      </c>
      <c r="M24" s="712">
        <v>1.9059948933721725E-3</v>
      </c>
      <c r="N24" s="710">
        <v>1.8518518518518519E-3</v>
      </c>
      <c r="O24" s="713">
        <v>1.4805414551607445E-3</v>
      </c>
      <c r="R24" s="398">
        <v>18</v>
      </c>
      <c r="S24" s="695">
        <v>17152</v>
      </c>
      <c r="T24" s="692">
        <v>10050</v>
      </c>
      <c r="U24" s="692">
        <v>9761</v>
      </c>
      <c r="V24" s="693">
        <v>834</v>
      </c>
      <c r="W24" s="693">
        <v>193</v>
      </c>
      <c r="X24" s="693">
        <v>158</v>
      </c>
      <c r="AV24" s="130"/>
      <c r="AW24" s="130"/>
      <c r="AX24" s="130"/>
      <c r="AY24" s="130"/>
      <c r="AZ24" s="130"/>
      <c r="BA24" s="130"/>
    </row>
    <row r="25" spans="1:53" x14ac:dyDescent="0.2">
      <c r="A25" s="414">
        <v>19</v>
      </c>
      <c r="B25" s="714">
        <v>0.45367804356281605</v>
      </c>
      <c r="C25" s="715">
        <v>0.48752839468054604</v>
      </c>
      <c r="D25" s="716">
        <v>0.49389977712933392</v>
      </c>
      <c r="E25" s="732">
        <v>5.4212344195825199E-2</v>
      </c>
      <c r="F25" s="715">
        <v>5.014719317835753E-2</v>
      </c>
      <c r="G25" s="718">
        <v>3.9330725771403736E-2</v>
      </c>
      <c r="I25" s="414">
        <v>19</v>
      </c>
      <c r="J25" s="714">
        <v>0.44995863344364417</v>
      </c>
      <c r="K25" s="715">
        <v>0.50839056560183138</v>
      </c>
      <c r="L25" s="716">
        <v>0.51421733306984607</v>
      </c>
      <c r="M25" s="732">
        <v>5.3547667853418204E-2</v>
      </c>
      <c r="N25" s="715">
        <v>5.1267056530214426E-2</v>
      </c>
      <c r="O25" s="718">
        <v>4.1032148900169207E-2</v>
      </c>
      <c r="R25" s="398">
        <v>19</v>
      </c>
      <c r="S25" s="695">
        <v>20358</v>
      </c>
      <c r="T25" s="692">
        <v>10238</v>
      </c>
      <c r="U25" s="692">
        <v>9908</v>
      </c>
      <c r="V25" s="693">
        <v>1616</v>
      </c>
      <c r="W25" s="693">
        <v>434</v>
      </c>
      <c r="X25" s="693">
        <v>371</v>
      </c>
      <c r="AV25" s="130"/>
      <c r="AW25" s="130"/>
      <c r="AX25" s="130"/>
      <c r="AY25" s="130"/>
      <c r="AZ25" s="130"/>
      <c r="BA25" s="130"/>
    </row>
    <row r="26" spans="1:53" x14ac:dyDescent="0.2">
      <c r="A26" s="414">
        <v>20</v>
      </c>
      <c r="B26" s="714">
        <v>0.15871742512640996</v>
      </c>
      <c r="C26" s="715">
        <v>0.14332973116026729</v>
      </c>
      <c r="D26" s="716">
        <v>0.14266020265147164</v>
      </c>
      <c r="E26" s="732">
        <v>5.6990539119987985E-2</v>
      </c>
      <c r="F26" s="715">
        <v>5.1162318546340471E-2</v>
      </c>
      <c r="G26" s="718">
        <v>4.5415036940460667E-2</v>
      </c>
      <c r="I26" s="414">
        <v>20</v>
      </c>
      <c r="J26" s="714">
        <v>0.23582587113101031</v>
      </c>
      <c r="K26" s="715">
        <v>0.23604897822023396</v>
      </c>
      <c r="L26" s="716">
        <v>0.23549173308741189</v>
      </c>
      <c r="M26" s="732">
        <v>6.2574171971086417E-2</v>
      </c>
      <c r="N26" s="715">
        <v>6.6471734892787529E-2</v>
      </c>
      <c r="O26" s="718">
        <v>6.006768189509306E-2</v>
      </c>
      <c r="R26" s="398">
        <v>20</v>
      </c>
      <c r="S26" s="695">
        <v>13430</v>
      </c>
      <c r="T26" s="692">
        <v>5973</v>
      </c>
      <c r="U26" s="692">
        <v>5778</v>
      </c>
      <c r="V26" s="693">
        <v>2306</v>
      </c>
      <c r="W26" s="693">
        <v>613</v>
      </c>
      <c r="X26" s="693">
        <v>567</v>
      </c>
      <c r="AV26" s="130"/>
      <c r="AW26" s="130"/>
      <c r="AX26" s="130"/>
      <c r="AY26" s="130"/>
      <c r="AZ26" s="130"/>
      <c r="BA26" s="130"/>
    </row>
    <row r="27" spans="1:53" x14ac:dyDescent="0.2">
      <c r="A27" s="414">
        <v>21</v>
      </c>
      <c r="B27" s="714">
        <v>9.1258265266433297E-2</v>
      </c>
      <c r="C27" s="715">
        <v>7.8799373662968922E-2</v>
      </c>
      <c r="D27" s="716">
        <v>7.6970797049835712E-2</v>
      </c>
      <c r="E27" s="732">
        <v>7.2120438504279918E-2</v>
      </c>
      <c r="F27" s="715">
        <v>7.0246675464419858E-2</v>
      </c>
      <c r="G27" s="718">
        <v>6.8991742720556276E-2</v>
      </c>
      <c r="I27" s="414">
        <v>21</v>
      </c>
      <c r="J27" s="714">
        <v>9.8853903056258519E-2</v>
      </c>
      <c r="K27" s="715">
        <v>9.3314850986075226E-2</v>
      </c>
      <c r="L27" s="716">
        <v>9.2527940627538816E-2</v>
      </c>
      <c r="M27" s="732">
        <v>7.2283957276944658E-2</v>
      </c>
      <c r="N27" s="715">
        <v>7.9142300194931778E-2</v>
      </c>
      <c r="O27" s="718">
        <v>7.6565143824027071E-2</v>
      </c>
      <c r="R27" s="398">
        <v>21</v>
      </c>
      <c r="S27" s="695">
        <v>9290</v>
      </c>
      <c r="T27" s="692">
        <v>4034</v>
      </c>
      <c r="U27" s="692">
        <v>3880</v>
      </c>
      <c r="V27" s="693">
        <v>2450</v>
      </c>
      <c r="W27" s="693">
        <v>692</v>
      </c>
      <c r="X27" s="693">
        <v>654</v>
      </c>
      <c r="AV27" s="130"/>
      <c r="AW27" s="130"/>
      <c r="AX27" s="130"/>
      <c r="AY27" s="130"/>
      <c r="AZ27" s="130"/>
      <c r="BA27" s="130"/>
    </row>
    <row r="28" spans="1:53" x14ac:dyDescent="0.2">
      <c r="A28" s="414">
        <v>22</v>
      </c>
      <c r="B28" s="714">
        <v>6.545361726954492E-2</v>
      </c>
      <c r="C28" s="715">
        <v>5.7252497629182011E-2</v>
      </c>
      <c r="D28" s="716">
        <v>5.5625761091836499E-2</v>
      </c>
      <c r="E28" s="732">
        <v>8.597386995044301E-2</v>
      </c>
      <c r="F28" s="715">
        <v>8.537204344736575E-2</v>
      </c>
      <c r="G28" s="718">
        <v>8.6158192090395477E-2</v>
      </c>
      <c r="I28" s="414">
        <v>22</v>
      </c>
      <c r="J28" s="714">
        <v>6.481166050223866E-2</v>
      </c>
      <c r="K28" s="715">
        <v>5.8072375191649338E-2</v>
      </c>
      <c r="L28" s="716">
        <v>5.7176734075489101E-2</v>
      </c>
      <c r="M28" s="732">
        <v>8.134642356241234E-2</v>
      </c>
      <c r="N28" s="715">
        <v>9.269005847953217E-2</v>
      </c>
      <c r="O28" s="718">
        <v>9.1793570219966161E-2</v>
      </c>
      <c r="R28" s="398">
        <v>22</v>
      </c>
      <c r="S28" s="695">
        <v>5799</v>
      </c>
      <c r="T28" s="692">
        <v>2380</v>
      </c>
      <c r="U28" s="692">
        <v>2282</v>
      </c>
      <c r="V28" s="693">
        <v>2643</v>
      </c>
      <c r="W28" s="693">
        <v>732</v>
      </c>
      <c r="X28" s="693">
        <v>701</v>
      </c>
      <c r="AV28" s="130"/>
      <c r="AW28" s="130"/>
      <c r="AX28" s="130"/>
      <c r="AY28" s="130"/>
      <c r="AZ28" s="130"/>
      <c r="BA28" s="130"/>
    </row>
    <row r="29" spans="1:53" x14ac:dyDescent="0.2">
      <c r="A29" s="414">
        <v>23</v>
      </c>
      <c r="B29" s="714">
        <v>4.4134091793076625E-2</v>
      </c>
      <c r="C29" s="715">
        <v>3.881525262995391E-2</v>
      </c>
      <c r="D29" s="716">
        <v>3.7451462445143947E-2</v>
      </c>
      <c r="E29" s="732">
        <v>8.597386995044301E-2</v>
      </c>
      <c r="F29" s="715">
        <v>8.6996244036138468E-2</v>
      </c>
      <c r="G29" s="718">
        <v>8.8005215123859198E-2</v>
      </c>
      <c r="I29" s="414">
        <v>23</v>
      </c>
      <c r="J29" s="714">
        <v>4.8800369865680357E-2</v>
      </c>
      <c r="K29" s="715">
        <v>4.5575788125091887E-2</v>
      </c>
      <c r="L29" s="716">
        <v>4.4068243198735264E-2</v>
      </c>
      <c r="M29" s="732">
        <v>9.0229079008882662E-2</v>
      </c>
      <c r="N29" s="715">
        <v>0.10243664717348928</v>
      </c>
      <c r="O29" s="718">
        <v>0.10384940778341793</v>
      </c>
      <c r="R29" s="398">
        <v>23</v>
      </c>
      <c r="S29" s="695">
        <v>3813</v>
      </c>
      <c r="T29" s="692">
        <v>1574</v>
      </c>
      <c r="U29" s="692">
        <v>1491</v>
      </c>
      <c r="V29" s="693">
        <v>2541</v>
      </c>
      <c r="W29" s="693">
        <v>772</v>
      </c>
      <c r="X29" s="693">
        <v>751</v>
      </c>
      <c r="AV29" s="130"/>
      <c r="AW29" s="130"/>
      <c r="AX29" s="130"/>
      <c r="AY29" s="130"/>
      <c r="AZ29" s="130"/>
      <c r="BA29" s="130"/>
    </row>
    <row r="30" spans="1:53" x14ac:dyDescent="0.2">
      <c r="A30" s="414">
        <v>24</v>
      </c>
      <c r="B30" s="714">
        <v>2.8977051730844028E-2</v>
      </c>
      <c r="C30" s="715">
        <v>2.4810885914033038E-2</v>
      </c>
      <c r="D30" s="716">
        <v>2.3412908117547045E-2</v>
      </c>
      <c r="E30" s="732">
        <v>8.161886169094458E-2</v>
      </c>
      <c r="F30" s="715">
        <v>7.5626839914729474E-2</v>
      </c>
      <c r="G30" s="718">
        <v>9.1373315949587142E-2</v>
      </c>
      <c r="I30" s="414">
        <v>24</v>
      </c>
      <c r="J30" s="714">
        <v>3.2241580689118164E-2</v>
      </c>
      <c r="K30" s="715">
        <v>3.0243840967802912E-2</v>
      </c>
      <c r="L30" s="716">
        <v>2.8939683376150011E-2</v>
      </c>
      <c r="M30" s="732">
        <v>8.5374186355953535E-2</v>
      </c>
      <c r="N30" s="715">
        <v>9.2592592592592587E-2</v>
      </c>
      <c r="O30" s="718">
        <v>9.4120135363790186E-2</v>
      </c>
      <c r="R30" s="398">
        <v>24</v>
      </c>
      <c r="S30" s="695">
        <v>2480</v>
      </c>
      <c r="T30" s="692">
        <v>1023</v>
      </c>
      <c r="U30" s="692">
        <v>943</v>
      </c>
      <c r="V30" s="693">
        <v>2298</v>
      </c>
      <c r="W30" s="693">
        <v>698</v>
      </c>
      <c r="X30" s="693">
        <v>676</v>
      </c>
      <c r="AV30" s="130"/>
      <c r="AW30" s="130"/>
      <c r="AX30" s="130"/>
      <c r="AY30" s="130"/>
      <c r="AZ30" s="130"/>
      <c r="BA30" s="130"/>
    </row>
    <row r="31" spans="1:53" x14ac:dyDescent="0.2">
      <c r="A31" s="414">
        <v>25</v>
      </c>
      <c r="B31" s="714">
        <v>1.7138273045507586E-2</v>
      </c>
      <c r="C31" s="715">
        <v>1.4048474957545817E-2</v>
      </c>
      <c r="D31" s="716">
        <v>1.3349263607747628E-2</v>
      </c>
      <c r="E31" s="732">
        <v>7.2608499774740959E-2</v>
      </c>
      <c r="F31" s="715">
        <v>7.5626839914729474E-2</v>
      </c>
      <c r="G31" s="718">
        <v>7.5945241199478486E-2</v>
      </c>
      <c r="I31" s="414">
        <v>25</v>
      </c>
      <c r="J31" s="714">
        <v>1.9685614171695544E-2</v>
      </c>
      <c r="K31" s="715">
        <v>1.6697120534307858E-2</v>
      </c>
      <c r="L31" s="716">
        <v>1.6226423380102321E-2</v>
      </c>
      <c r="M31" s="732">
        <v>7.6167871399287948E-2</v>
      </c>
      <c r="N31" s="715">
        <v>8.3820662768031184E-2</v>
      </c>
      <c r="O31" s="718">
        <v>8.5765651438240276E-2</v>
      </c>
      <c r="R31" s="398">
        <v>25</v>
      </c>
      <c r="S31" s="695">
        <v>1534</v>
      </c>
      <c r="T31" s="692">
        <v>582</v>
      </c>
      <c r="U31" s="692">
        <v>547</v>
      </c>
      <c r="V31" s="693">
        <v>2075</v>
      </c>
      <c r="W31" s="693">
        <v>689</v>
      </c>
      <c r="X31" s="693">
        <v>668</v>
      </c>
      <c r="AV31" s="130"/>
      <c r="AW31" s="130"/>
      <c r="AX31" s="130"/>
      <c r="AY31" s="130"/>
      <c r="AZ31" s="130"/>
      <c r="BA31" s="130"/>
    </row>
    <row r="32" spans="1:53" x14ac:dyDescent="0.2">
      <c r="A32" s="414">
        <v>26</v>
      </c>
      <c r="B32" s="714">
        <v>1.1923862310385063E-2</v>
      </c>
      <c r="C32" s="715">
        <v>8.4026200295525214E-3</v>
      </c>
      <c r="D32" s="716">
        <v>7.9038669209383541E-3</v>
      </c>
      <c r="E32" s="732">
        <v>6.3297792461330535E-2</v>
      </c>
      <c r="F32" s="715">
        <v>6.3343822962135823E-2</v>
      </c>
      <c r="G32" s="718">
        <v>6.4211212516297259E-2</v>
      </c>
      <c r="I32" s="414">
        <v>26</v>
      </c>
      <c r="J32" s="714">
        <v>1.208146778275258E-2</v>
      </c>
      <c r="K32" s="715">
        <v>9.6402243084871778E-3</v>
      </c>
      <c r="L32" s="716">
        <v>8.9146520870386232E-3</v>
      </c>
      <c r="M32" s="732">
        <v>6.7932534973208183E-2</v>
      </c>
      <c r="N32" s="715">
        <v>7.3976608187134502E-2</v>
      </c>
      <c r="O32" s="718">
        <v>7.5296108291032143E-2</v>
      </c>
      <c r="R32" s="398">
        <v>26</v>
      </c>
      <c r="S32" s="695">
        <v>1008</v>
      </c>
      <c r="T32" s="692">
        <v>318</v>
      </c>
      <c r="U32" s="692">
        <v>296</v>
      </c>
      <c r="V32" s="693">
        <v>1760</v>
      </c>
      <c r="W32" s="693">
        <v>566</v>
      </c>
      <c r="X32" s="693">
        <v>554</v>
      </c>
      <c r="AV32" s="130"/>
      <c r="AW32" s="130"/>
      <c r="AX32" s="130"/>
      <c r="AY32" s="130"/>
      <c r="AZ32" s="130"/>
      <c r="BA32" s="130"/>
    </row>
    <row r="33" spans="1:53" x14ac:dyDescent="0.2">
      <c r="A33" s="414">
        <v>27</v>
      </c>
      <c r="B33" s="714">
        <v>7.6453714507973549E-3</v>
      </c>
      <c r="C33" s="715">
        <v>4.9621771828066074E-3</v>
      </c>
      <c r="D33" s="716">
        <v>4.6412241803184522E-3</v>
      </c>
      <c r="E33" s="732">
        <v>5.5563898483255741E-2</v>
      </c>
      <c r="F33" s="715">
        <v>5.9892396710993806E-2</v>
      </c>
      <c r="G33" s="718">
        <v>6.0843111690569315E-2</v>
      </c>
      <c r="I33" s="414">
        <v>27</v>
      </c>
      <c r="J33" s="714">
        <v>8.5409772240607352E-3</v>
      </c>
      <c r="K33" s="715">
        <v>6.531829542351879E-3</v>
      </c>
      <c r="L33" s="716">
        <v>6.2578222778473091E-3</v>
      </c>
      <c r="M33" s="732">
        <v>5.8654295680943644E-2</v>
      </c>
      <c r="N33" s="715">
        <v>6.5399610136452235E-2</v>
      </c>
      <c r="O33" s="718">
        <v>6.6730118443316416E-2</v>
      </c>
      <c r="R33" s="398">
        <v>27</v>
      </c>
      <c r="S33" s="695">
        <v>702</v>
      </c>
      <c r="T33" s="692">
        <v>209</v>
      </c>
      <c r="U33" s="692">
        <v>198</v>
      </c>
      <c r="V33" s="693">
        <v>1524</v>
      </c>
      <c r="W33" s="693">
        <v>470</v>
      </c>
      <c r="X33" s="693">
        <v>453</v>
      </c>
      <c r="AV33" s="130"/>
      <c r="AW33" s="130"/>
      <c r="AX33" s="130"/>
      <c r="AY33" s="130"/>
      <c r="AZ33" s="130"/>
      <c r="BA33" s="130"/>
    </row>
    <row r="34" spans="1:53" x14ac:dyDescent="0.2">
      <c r="A34" s="414">
        <v>28</v>
      </c>
      <c r="B34" s="714">
        <v>5.7492220925709839E-3</v>
      </c>
      <c r="C34" s="715">
        <v>3.99179586705776E-3</v>
      </c>
      <c r="D34" s="716">
        <v>3.8600280311559404E-3</v>
      </c>
      <c r="E34" s="732">
        <v>4.5952845772638536E-2</v>
      </c>
      <c r="F34" s="715">
        <v>4.994416810476094E-2</v>
      </c>
      <c r="G34" s="718">
        <v>5.171664493698392E-2</v>
      </c>
      <c r="I34" s="414">
        <v>28</v>
      </c>
      <c r="J34" s="714">
        <v>5.5358185711504772E-3</v>
      </c>
      <c r="K34" s="715">
        <v>3.5704534475878439E-3</v>
      </c>
      <c r="L34" s="716">
        <v>3.4472915706036055E-3</v>
      </c>
      <c r="M34" s="732">
        <v>5.3295932678821878E-2</v>
      </c>
      <c r="N34" s="715">
        <v>5.7407407407407407E-2</v>
      </c>
      <c r="O34" s="718">
        <v>5.8798646362098139E-2</v>
      </c>
      <c r="R34" s="398">
        <v>28</v>
      </c>
      <c r="S34" s="695">
        <v>463</v>
      </c>
      <c r="T34" s="692">
        <v>117</v>
      </c>
      <c r="U34" s="692">
        <v>107</v>
      </c>
      <c r="V34" s="693">
        <v>1143</v>
      </c>
      <c r="W34" s="693">
        <v>352</v>
      </c>
      <c r="X34" s="693">
        <v>345</v>
      </c>
      <c r="AV34" s="130"/>
      <c r="AW34" s="130"/>
      <c r="AX34" s="130"/>
      <c r="AY34" s="130"/>
      <c r="AZ34" s="130"/>
      <c r="BA34" s="130"/>
    </row>
    <row r="35" spans="1:53" x14ac:dyDescent="0.2">
      <c r="A35" s="414">
        <v>29</v>
      </c>
      <c r="B35" s="714">
        <v>3.9381563593932321E-3</v>
      </c>
      <c r="C35" s="715">
        <v>1.874600269060274E-3</v>
      </c>
      <c r="D35" s="716">
        <v>1.8151322289364244E-3</v>
      </c>
      <c r="E35" s="732">
        <v>3.791860639735696E-2</v>
      </c>
      <c r="F35" s="715">
        <v>3.7356613541772409E-2</v>
      </c>
      <c r="G35" s="718">
        <v>3.8787483702737942E-2</v>
      </c>
      <c r="I35" s="414">
        <v>29</v>
      </c>
      <c r="J35" s="714">
        <v>4.221822075141133E-3</v>
      </c>
      <c r="K35" s="715">
        <v>2.8563627580702748E-3</v>
      </c>
      <c r="L35" s="716">
        <v>2.722701622642338E-3</v>
      </c>
      <c r="M35" s="732">
        <v>4.4988671917143168E-2</v>
      </c>
      <c r="N35" s="715">
        <v>5.146198830409357E-2</v>
      </c>
      <c r="O35" s="718">
        <v>5.2453468697123522E-2</v>
      </c>
      <c r="R35" s="398">
        <v>29</v>
      </c>
      <c r="S35" s="695">
        <v>336</v>
      </c>
      <c r="T35" s="692">
        <v>84</v>
      </c>
      <c r="U35" s="692">
        <v>82</v>
      </c>
      <c r="V35" s="693">
        <v>987</v>
      </c>
      <c r="W35" s="693">
        <v>295</v>
      </c>
      <c r="X35" s="693">
        <v>292</v>
      </c>
      <c r="AV35" s="130"/>
      <c r="AW35" s="130"/>
      <c r="AX35" s="130"/>
      <c r="AY35" s="130"/>
      <c r="AZ35" s="130"/>
      <c r="BA35" s="130"/>
    </row>
    <row r="36" spans="1:53" x14ac:dyDescent="0.2">
      <c r="A36" s="417" t="s">
        <v>100</v>
      </c>
      <c r="B36" s="719">
        <v>1.7150427849085957E-2</v>
      </c>
      <c r="C36" s="720">
        <v>1.0299274419425269E-2</v>
      </c>
      <c r="D36" s="721">
        <v>1.0178526296440962E-2</v>
      </c>
      <c r="E36" s="733">
        <v>0.2811983781348551</v>
      </c>
      <c r="F36" s="720">
        <v>0.27215511115622781</v>
      </c>
      <c r="G36" s="723">
        <v>0.28455019556714473</v>
      </c>
      <c r="I36" s="417" t="s">
        <v>100</v>
      </c>
      <c r="J36" s="719">
        <v>1.891911621569009E-2</v>
      </c>
      <c r="K36" s="720">
        <v>1.2139541721798668E-2</v>
      </c>
      <c r="L36" s="721">
        <v>1.19227982346354E-2</v>
      </c>
      <c r="M36" s="733">
        <v>0.30632574531592766</v>
      </c>
      <c r="N36" s="720">
        <v>0.33859649122807017</v>
      </c>
      <c r="O36" s="723">
        <v>0.35035956006768187</v>
      </c>
      <c r="R36" s="398" t="s">
        <v>100</v>
      </c>
      <c r="S36" s="694">
        <v>1672</v>
      </c>
      <c r="T36" s="694">
        <v>346</v>
      </c>
      <c r="U36" s="694">
        <v>325</v>
      </c>
      <c r="V36" s="694">
        <v>7468</v>
      </c>
      <c r="W36" s="694">
        <v>2179</v>
      </c>
      <c r="X36" s="694">
        <v>2127</v>
      </c>
      <c r="AV36" s="130"/>
      <c r="AW36" s="130"/>
      <c r="AX36" s="130"/>
      <c r="AY36" s="130"/>
      <c r="AZ36" s="130"/>
      <c r="BA36" s="130"/>
    </row>
    <row r="37" spans="1:53" ht="13.5" thickBot="1" x14ac:dyDescent="0.25">
      <c r="A37" s="418" t="s">
        <v>34</v>
      </c>
      <c r="B37" s="734">
        <v>20.73</v>
      </c>
      <c r="C37" s="725">
        <v>20.010000000000002</v>
      </c>
      <c r="D37" s="726">
        <v>19.97</v>
      </c>
      <c r="E37" s="727">
        <v>26.82</v>
      </c>
      <c r="F37" s="725">
        <v>26.79</v>
      </c>
      <c r="G37" s="728">
        <v>27.04</v>
      </c>
      <c r="I37" s="418" t="s">
        <v>34</v>
      </c>
      <c r="J37" s="724">
        <v>20.87</v>
      </c>
      <c r="K37" s="735">
        <v>21.200491462415727</v>
      </c>
      <c r="L37" s="736">
        <v>21.485607008760951</v>
      </c>
      <c r="M37" s="737">
        <v>26.975869385406551</v>
      </c>
      <c r="N37" s="735">
        <v>29.568226120857698</v>
      </c>
      <c r="O37" s="738">
        <v>29.864213197969544</v>
      </c>
      <c r="R37" s="398" t="s">
        <v>34</v>
      </c>
      <c r="AV37" s="130"/>
      <c r="AW37" s="130"/>
      <c r="AX37" s="130"/>
      <c r="AY37" s="130"/>
      <c r="AZ37" s="130"/>
      <c r="BA37" s="130"/>
    </row>
    <row r="38" spans="1:53" ht="13.5" thickTop="1" x14ac:dyDescent="0.2">
      <c r="S38" s="694" t="e">
        <f>+'vš_druh studia '!#REF!</f>
        <v>#REF!</v>
      </c>
      <c r="T38" s="694" t="e">
        <f>+'vš_druh studia '!#REF!</f>
        <v>#REF!</v>
      </c>
      <c r="U38" s="694" t="e">
        <f>+'vš_druh studia '!#REF!</f>
        <v>#REF!</v>
      </c>
      <c r="V38" s="694" t="e">
        <f>+'vš_druh studia '!#REF!</f>
        <v>#REF!</v>
      </c>
      <c r="W38" s="694" t="e">
        <f>+'vš_druh studia '!#REF!</f>
        <v>#REF!</v>
      </c>
      <c r="X38" s="694" t="e">
        <f>+'vš_druh studia '!#REF!</f>
        <v>#REF!</v>
      </c>
      <c r="AV38" s="130"/>
      <c r="AW38" s="130"/>
      <c r="AX38" s="130"/>
      <c r="AY38" s="130"/>
      <c r="AZ38" s="130"/>
      <c r="BA38" s="130"/>
    </row>
    <row r="39" spans="1:53" ht="13.5" thickBot="1" x14ac:dyDescent="0.25">
      <c r="A39" s="807" t="s">
        <v>8</v>
      </c>
      <c r="B39" s="807"/>
      <c r="C39" s="807"/>
      <c r="D39" s="807"/>
      <c r="E39" s="807"/>
      <c r="F39" s="807"/>
      <c r="G39" s="807"/>
      <c r="I39" s="807" t="s">
        <v>9</v>
      </c>
      <c r="J39" s="807"/>
      <c r="K39" s="807"/>
      <c r="L39" s="807"/>
      <c r="M39" s="807"/>
      <c r="N39" s="807"/>
      <c r="O39" s="807"/>
      <c r="AV39" s="130"/>
      <c r="AW39" s="130"/>
      <c r="AX39" s="130"/>
      <c r="AY39" s="130"/>
      <c r="AZ39" s="130"/>
      <c r="BA39" s="130"/>
    </row>
    <row r="40" spans="1:53" ht="39" thickTop="1" x14ac:dyDescent="0.2">
      <c r="A40" s="400" t="s">
        <v>103</v>
      </c>
      <c r="B40" s="401" t="s">
        <v>94</v>
      </c>
      <c r="C40" s="402" t="s">
        <v>95</v>
      </c>
      <c r="D40" s="403" t="s">
        <v>96</v>
      </c>
      <c r="E40" s="404" t="s">
        <v>94</v>
      </c>
      <c r="F40" s="402" t="s">
        <v>95</v>
      </c>
      <c r="G40" s="405" t="s">
        <v>96</v>
      </c>
      <c r="I40" s="400" t="s">
        <v>104</v>
      </c>
      <c r="J40" s="401" t="s">
        <v>94</v>
      </c>
      <c r="K40" s="402" t="s">
        <v>95</v>
      </c>
      <c r="L40" s="403" t="s">
        <v>96</v>
      </c>
      <c r="M40" s="404" t="s">
        <v>94</v>
      </c>
      <c r="N40" s="402" t="s">
        <v>95</v>
      </c>
      <c r="O40" s="405" t="s">
        <v>96</v>
      </c>
      <c r="AV40" s="130"/>
      <c r="AW40" s="130"/>
      <c r="AX40" s="130"/>
      <c r="AY40" s="130"/>
      <c r="AZ40" s="130"/>
      <c r="BA40" s="130"/>
    </row>
    <row r="41" spans="1:53" ht="14.25" customHeight="1" thickBot="1" x14ac:dyDescent="0.25">
      <c r="A41" s="406"/>
      <c r="B41" s="407" t="s">
        <v>98</v>
      </c>
      <c r="C41" s="408"/>
      <c r="D41" s="409"/>
      <c r="E41" s="410" t="s">
        <v>99</v>
      </c>
      <c r="F41" s="408"/>
      <c r="G41" s="411"/>
      <c r="I41" s="406"/>
      <c r="J41" s="407" t="s">
        <v>98</v>
      </c>
      <c r="K41" s="408"/>
      <c r="L41" s="409"/>
      <c r="M41" s="410" t="s">
        <v>99</v>
      </c>
      <c r="N41" s="408"/>
      <c r="O41" s="411"/>
      <c r="AV41" s="130"/>
      <c r="AW41" s="130"/>
      <c r="AX41" s="130"/>
      <c r="AY41" s="130"/>
      <c r="AZ41" s="130"/>
      <c r="BA41" s="130"/>
    </row>
    <row r="42" spans="1:53" ht="13.5" thickTop="1" x14ac:dyDescent="0.2">
      <c r="A42" s="412">
        <v>18</v>
      </c>
      <c r="B42" s="709">
        <f>33.5651449005112%/100</f>
        <v>3.35651449005112E-3</v>
      </c>
      <c r="C42" s="710">
        <f>40%/100</f>
        <v>4.0000000000000001E-3</v>
      </c>
      <c r="D42" s="711">
        <v>4.0000000000000001E-3</v>
      </c>
      <c r="E42" s="712">
        <v>0</v>
      </c>
      <c r="F42" s="710">
        <f>0.0520639642989959/100</f>
        <v>5.2063964298995906E-4</v>
      </c>
      <c r="G42" s="713">
        <f>4.78850758180367%/100</f>
        <v>4.7885075818036702E-4</v>
      </c>
      <c r="I42" s="412">
        <v>18</v>
      </c>
      <c r="J42" s="709">
        <v>3.8465602874352745E-3</v>
      </c>
      <c r="K42" s="710">
        <v>4.20082661426926E-3</v>
      </c>
      <c r="L42" s="711">
        <v>4.1702309666381519E-3</v>
      </c>
      <c r="M42" s="712">
        <v>6.0986022003756742E-4</v>
      </c>
      <c r="N42" s="710">
        <v>9.1858996440463887E-4</v>
      </c>
      <c r="O42" s="713">
        <v>8.4879350066690922E-4</v>
      </c>
      <c r="AV42" s="130"/>
      <c r="AW42" s="130"/>
      <c r="AX42" s="130"/>
      <c r="AY42" s="130"/>
      <c r="AZ42" s="130"/>
      <c r="BA42" s="130"/>
    </row>
    <row r="43" spans="1:53" ht="12.75" customHeight="1" x14ac:dyDescent="0.2">
      <c r="A43" s="414">
        <v>19</v>
      </c>
      <c r="B43" s="714">
        <f>4565.07908650155%/100</f>
        <v>0.45650790865015495</v>
      </c>
      <c r="C43" s="715">
        <f>51.0873001932197/100</f>
        <v>0.51087300193219698</v>
      </c>
      <c r="D43" s="716">
        <v>0.52200000000000002</v>
      </c>
      <c r="E43" s="732">
        <v>5.2999999999999999E-2</v>
      </c>
      <c r="F43" s="715">
        <f>382.298252138341%/100</f>
        <v>3.8229825213834105E-2</v>
      </c>
      <c r="G43" s="718">
        <f>320.830007980846%/100</f>
        <v>3.2083000798084599E-2</v>
      </c>
      <c r="I43" s="414">
        <v>19</v>
      </c>
      <c r="J43" s="714">
        <v>0.46011835570115189</v>
      </c>
      <c r="K43" s="715">
        <v>0.52373128260722268</v>
      </c>
      <c r="L43" s="716">
        <v>0.53836968919304251</v>
      </c>
      <c r="M43" s="717">
        <v>4.9471861049447466E-2</v>
      </c>
      <c r="N43" s="715">
        <v>4.1279136525433462E-2</v>
      </c>
      <c r="O43" s="718">
        <v>3.6134351885534134E-2</v>
      </c>
      <c r="R43" s="397" t="s">
        <v>101</v>
      </c>
      <c r="S43" s="691" t="s">
        <v>105</v>
      </c>
      <c r="T43" s="691" t="s">
        <v>106</v>
      </c>
      <c r="U43" s="691" t="s">
        <v>107</v>
      </c>
      <c r="V43" s="691" t="s">
        <v>108</v>
      </c>
      <c r="W43" s="691" t="s">
        <v>106</v>
      </c>
      <c r="X43" s="691" t="s">
        <v>109</v>
      </c>
      <c r="AV43" s="130"/>
      <c r="AW43" s="130"/>
      <c r="AX43" s="130"/>
      <c r="AY43" s="130"/>
      <c r="AZ43" s="130"/>
      <c r="BA43" s="130"/>
    </row>
    <row r="44" spans="1:53" x14ac:dyDescent="0.2">
      <c r="A44" s="414">
        <v>20</v>
      </c>
      <c r="B44" s="714">
        <f>2131.49639119847%/100</f>
        <v>0.21314963911984702</v>
      </c>
      <c r="C44" s="715">
        <f>2040.40049183207%/100</f>
        <v>0.20404004918320698</v>
      </c>
      <c r="D44" s="716">
        <v>0.20399999999999999</v>
      </c>
      <c r="E44" s="732">
        <v>5.7000000000000002E-2</v>
      </c>
      <c r="F44" s="715">
        <f>481.219784306434%/100</f>
        <v>4.8121978430643406E-2</v>
      </c>
      <c r="G44" s="718">
        <f>453.312051077414%/100</f>
        <v>4.5331205107741405E-2</v>
      </c>
      <c r="I44" s="414">
        <v>20</v>
      </c>
      <c r="J44" s="714">
        <v>0.22379794991017646</v>
      </c>
      <c r="K44" s="715">
        <v>0.21402195270682295</v>
      </c>
      <c r="L44" s="716">
        <v>0.21328771029369833</v>
      </c>
      <c r="M44" s="717">
        <v>5.4472714853755516E-2</v>
      </c>
      <c r="N44" s="715">
        <v>4.5642438856355494E-2</v>
      </c>
      <c r="O44" s="718">
        <v>4.2985327998059902E-2</v>
      </c>
      <c r="R44" s="424"/>
      <c r="S44" s="809" t="s">
        <v>98</v>
      </c>
      <c r="T44" s="809"/>
      <c r="U44" s="809"/>
      <c r="V44" s="809" t="s">
        <v>99</v>
      </c>
      <c r="W44" s="809"/>
      <c r="X44" s="809"/>
      <c r="AV44" s="130"/>
      <c r="AW44" s="130"/>
      <c r="AX44" s="130"/>
      <c r="AY44" s="130"/>
      <c r="AZ44" s="130"/>
      <c r="BA44" s="130"/>
    </row>
    <row r="45" spans="1:53" x14ac:dyDescent="0.2">
      <c r="A45" s="414">
        <v>21</v>
      </c>
      <c r="B45" s="714">
        <f>1039.53228177171%/100</f>
        <v>0.10395322817717099</v>
      </c>
      <c r="C45" s="715">
        <f>930.08958369928%/100</f>
        <v>9.3008958369927994E-2</v>
      </c>
      <c r="D45" s="716">
        <v>9.0999999999999998E-2</v>
      </c>
      <c r="E45" s="732">
        <v>6.0999999999999999E-2</v>
      </c>
      <c r="F45" s="715">
        <f>592.785422089996%/100</f>
        <v>5.9278542208999606E-2</v>
      </c>
      <c r="G45" s="718">
        <f>587.390263367917%/100</f>
        <v>5.8739026336791698E-2</v>
      </c>
      <c r="I45" s="414">
        <v>21</v>
      </c>
      <c r="J45" s="714">
        <v>0.10075029060551621</v>
      </c>
      <c r="K45" s="715">
        <v>8.9640219527068229E-2</v>
      </c>
      <c r="L45" s="716">
        <v>8.7004562303963501E-2</v>
      </c>
      <c r="M45" s="717">
        <v>5.4155587539335984E-2</v>
      </c>
      <c r="N45" s="715">
        <v>5.080950740613159E-2</v>
      </c>
      <c r="O45" s="718">
        <v>5.0018188432157148E-2</v>
      </c>
      <c r="R45" s="398">
        <v>18</v>
      </c>
      <c r="S45" s="695">
        <v>7634</v>
      </c>
      <c r="T45" s="695">
        <v>5655</v>
      </c>
      <c r="U45" s="692">
        <v>5530</v>
      </c>
      <c r="V45" s="693">
        <v>191</v>
      </c>
      <c r="W45" s="693">
        <v>73</v>
      </c>
      <c r="X45" s="693">
        <v>43</v>
      </c>
      <c r="AV45" s="130"/>
      <c r="AW45" s="130"/>
      <c r="AX45" s="130"/>
      <c r="AY45" s="130"/>
      <c r="AZ45" s="130"/>
      <c r="BA45" s="130"/>
    </row>
    <row r="46" spans="1:53" x14ac:dyDescent="0.2">
      <c r="A46" s="414">
        <v>22</v>
      </c>
      <c r="B46" s="714">
        <f>607.572998705658%/100</f>
        <v>6.0757299870565801E-2</v>
      </c>
      <c r="C46" s="715">
        <f>509.221851396452%/100</f>
        <v>5.09221851396452E-2</v>
      </c>
      <c r="D46" s="716">
        <v>4.9000000000000002E-2</v>
      </c>
      <c r="E46" s="732">
        <v>7.2999999999999995E-2</v>
      </c>
      <c r="F46" s="715">
        <f>701.375976199331%/100</f>
        <v>7.0137597619933101E-2</v>
      </c>
      <c r="G46" s="718">
        <f>695.929768555467%/100</f>
        <v>6.9592976855546704E-2</v>
      </c>
      <c r="I46" s="414">
        <v>22</v>
      </c>
      <c r="J46" s="714">
        <v>6.8931628447638171E-2</v>
      </c>
      <c r="K46" s="715">
        <v>5.9336675926553291E-2</v>
      </c>
      <c r="L46" s="716">
        <v>5.6333761049329911E-2</v>
      </c>
      <c r="M46" s="717">
        <v>6.1571487814992804E-2</v>
      </c>
      <c r="N46" s="715">
        <v>5.8847169594672177E-2</v>
      </c>
      <c r="O46" s="718">
        <v>5.7839214259730813E-2</v>
      </c>
      <c r="R46" s="398">
        <v>19</v>
      </c>
      <c r="S46" s="695">
        <v>37325</v>
      </c>
      <c r="T46" s="695">
        <v>22106</v>
      </c>
      <c r="U46" s="692">
        <v>21496</v>
      </c>
      <c r="V46" s="693">
        <v>1444</v>
      </c>
      <c r="W46" s="693">
        <v>494</v>
      </c>
      <c r="X46" s="693">
        <v>362</v>
      </c>
      <c r="AV46" s="130"/>
      <c r="AW46" s="130"/>
      <c r="AX46" s="130"/>
      <c r="AY46" s="130"/>
      <c r="AZ46" s="130"/>
      <c r="BA46" s="130"/>
    </row>
    <row r="47" spans="1:53" x14ac:dyDescent="0.2">
      <c r="A47" s="414">
        <v>23</v>
      </c>
      <c r="B47" s="714">
        <f>477.151569664129%/100</f>
        <v>4.7715156966412903E-2</v>
      </c>
      <c r="C47" s="715">
        <f>439.311435095732%/100</f>
        <v>4.3931143509573195E-2</v>
      </c>
      <c r="D47" s="716">
        <v>4.2000000000000003E-2</v>
      </c>
      <c r="E47" s="732">
        <v>8.1000000000000003E-2</v>
      </c>
      <c r="F47" s="715">
        <f>804.016362960208%/100</f>
        <v>8.0401636296020804E-2</v>
      </c>
      <c r="G47" s="718">
        <f>803.67118914605%/100</f>
        <v>8.0367118914605004E-2</v>
      </c>
      <c r="I47" s="414">
        <v>23</v>
      </c>
      <c r="J47" s="714">
        <v>4.1530170136320405E-2</v>
      </c>
      <c r="K47" s="715">
        <v>3.5588454502337559E-2</v>
      </c>
      <c r="L47" s="716">
        <v>3.3272740233818078E-2</v>
      </c>
      <c r="M47" s="717">
        <v>6.566974849364525E-2</v>
      </c>
      <c r="N47" s="715">
        <v>6.4760592490527041E-2</v>
      </c>
      <c r="O47" s="718">
        <v>6.4811446586637567E-2</v>
      </c>
      <c r="R47" s="398">
        <v>20</v>
      </c>
      <c r="S47" s="695">
        <v>13058</v>
      </c>
      <c r="T47" s="695">
        <v>6499</v>
      </c>
      <c r="U47" s="692">
        <v>6209</v>
      </c>
      <c r="V47" s="693">
        <v>1518</v>
      </c>
      <c r="W47" s="693">
        <v>504</v>
      </c>
      <c r="X47" s="693">
        <v>418</v>
      </c>
      <c r="AV47" s="130"/>
      <c r="AW47" s="130"/>
      <c r="AX47" s="130"/>
      <c r="AY47" s="130"/>
      <c r="AZ47" s="130"/>
      <c r="BA47" s="130"/>
    </row>
    <row r="48" spans="1:53" x14ac:dyDescent="0.2">
      <c r="A48" s="414">
        <v>24</v>
      </c>
      <c r="B48" s="714">
        <f>374.70109470636%/100</f>
        <v>3.7470109470635997E-2</v>
      </c>
      <c r="C48" s="715">
        <f>353.240822062182%/100</f>
        <v>3.5324082206218202E-2</v>
      </c>
      <c r="D48" s="716">
        <v>3.3000000000000002E-2</v>
      </c>
      <c r="E48" s="732">
        <v>8.4000000000000005E-2</v>
      </c>
      <c r="F48" s="715">
        <f>876.162142060245%/100</f>
        <v>8.7616214206024487E-2</v>
      </c>
      <c r="G48" s="718">
        <f>883.479648842777%/100</f>
        <v>8.8347964884277708E-2</v>
      </c>
      <c r="I48" s="414">
        <v>24</v>
      </c>
      <c r="J48" s="714">
        <v>2.8976011835570116E-2</v>
      </c>
      <c r="K48" s="715">
        <v>2.5086387966664406E-2</v>
      </c>
      <c r="L48" s="716">
        <v>2.3257057313943542E-2</v>
      </c>
      <c r="M48" s="717">
        <v>7.1280462517990875E-2</v>
      </c>
      <c r="N48" s="715">
        <v>7.0846251004707775E-2</v>
      </c>
      <c r="O48" s="718">
        <v>7.0449860555353461E-2</v>
      </c>
      <c r="R48" s="398">
        <v>21</v>
      </c>
      <c r="S48" s="695">
        <v>7508</v>
      </c>
      <c r="T48" s="695">
        <v>3573</v>
      </c>
      <c r="U48" s="692">
        <v>3350</v>
      </c>
      <c r="V48" s="693">
        <v>1921</v>
      </c>
      <c r="W48" s="693">
        <v>692</v>
      </c>
      <c r="X48" s="693">
        <v>635</v>
      </c>
      <c r="AV48" s="130"/>
      <c r="AW48" s="130"/>
      <c r="AX48" s="130"/>
      <c r="AY48" s="130"/>
      <c r="AZ48" s="130"/>
      <c r="BA48" s="130"/>
    </row>
    <row r="49" spans="1:53" x14ac:dyDescent="0.2">
      <c r="A49" s="414">
        <v>25</v>
      </c>
      <c r="B49" s="714">
        <f>216.528091613101%/100</f>
        <v>2.1652809161310099E-2</v>
      </c>
      <c r="C49" s="715">
        <f>196.908484103285%/100</f>
        <v>1.9690848410328497E-2</v>
      </c>
      <c r="D49" s="716">
        <v>1.7999999999999999E-2</v>
      </c>
      <c r="E49" s="732">
        <v>7.4999999999999997E-2</v>
      </c>
      <c r="F49" s="715">
        <f>797.322424693195%/100</f>
        <v>7.9732242469319495E-2</v>
      </c>
      <c r="G49" s="718">
        <f>803.67118914605%/100</f>
        <v>8.0367118914605004E-2</v>
      </c>
      <c r="I49" s="414">
        <v>25</v>
      </c>
      <c r="J49" s="714">
        <v>1.84296734650745E-2</v>
      </c>
      <c r="K49" s="715">
        <v>1.4990853038823769E-2</v>
      </c>
      <c r="L49" s="716">
        <v>1.3722554890219561E-2</v>
      </c>
      <c r="M49" s="717">
        <v>6.7816456468177494E-2</v>
      </c>
      <c r="N49" s="715">
        <v>6.929613043977495E-2</v>
      </c>
      <c r="O49" s="718">
        <v>7.014672001940099E-2</v>
      </c>
      <c r="R49" s="398">
        <v>22</v>
      </c>
      <c r="S49" s="695">
        <v>5385</v>
      </c>
      <c r="T49" s="695">
        <v>2596</v>
      </c>
      <c r="U49" s="692">
        <v>2421</v>
      </c>
      <c r="V49" s="693">
        <v>2290</v>
      </c>
      <c r="W49" s="693">
        <v>841</v>
      </c>
      <c r="X49" s="693">
        <v>793</v>
      </c>
      <c r="AV49" s="130"/>
      <c r="AW49" s="130"/>
      <c r="AX49" s="130"/>
      <c r="AY49" s="130"/>
      <c r="AZ49" s="130"/>
      <c r="BA49" s="130"/>
    </row>
    <row r="50" spans="1:53" x14ac:dyDescent="0.2">
      <c r="A50" s="414">
        <v>26</v>
      </c>
      <c r="B50" s="714">
        <f>129.105148849352%/100</f>
        <v>1.2910514884935198E-2</v>
      </c>
      <c r="C50" s="715">
        <f>103.109081327947%/100</f>
        <v>1.0310908132794701E-2</v>
      </c>
      <c r="D50" s="716">
        <v>0.01</v>
      </c>
      <c r="E50" s="732">
        <v>6.8000000000000005E-2</v>
      </c>
      <c r="F50" s="715">
        <f>713.276310896244%/100</f>
        <v>7.1327631089624394E-2</v>
      </c>
      <c r="G50" s="718">
        <f>725.458898643256%/100</f>
        <v>7.2545889864325599E-2</v>
      </c>
      <c r="I50" s="414">
        <v>26</v>
      </c>
      <c r="J50" s="714">
        <v>1.0504068477227095E-2</v>
      </c>
      <c r="K50" s="715">
        <v>7.5547123788874578E-3</v>
      </c>
      <c r="L50" s="716">
        <v>6.665240946678073E-3</v>
      </c>
      <c r="M50" s="717">
        <v>6.4791549776791163E-2</v>
      </c>
      <c r="N50" s="715">
        <v>6.9812837294752558E-2</v>
      </c>
      <c r="O50" s="718">
        <v>7.0389232448162961E-2</v>
      </c>
      <c r="R50" s="398">
        <v>23</v>
      </c>
      <c r="S50" s="695">
        <v>3631</v>
      </c>
      <c r="T50" s="695">
        <v>1760</v>
      </c>
      <c r="U50" s="692">
        <v>1630</v>
      </c>
      <c r="V50" s="693">
        <v>2274</v>
      </c>
      <c r="W50" s="693">
        <v>857</v>
      </c>
      <c r="X50" s="693">
        <v>810</v>
      </c>
      <c r="AV50" s="130"/>
      <c r="AW50" s="130"/>
      <c r="AX50" s="130"/>
      <c r="AY50" s="130"/>
      <c r="AZ50" s="130"/>
      <c r="BA50" s="130"/>
    </row>
    <row r="51" spans="1:53" x14ac:dyDescent="0.2">
      <c r="A51" s="414">
        <v>27</v>
      </c>
      <c r="B51" s="714">
        <f>88.5198429238971%/100</f>
        <v>8.8519842923897099E-3</v>
      </c>
      <c r="C51" s="715">
        <f>65.3434041805726%/100</f>
        <v>6.5343404180572603E-3</v>
      </c>
      <c r="D51" s="716">
        <v>6.0000000000000001E-3</v>
      </c>
      <c r="E51" s="732">
        <v>5.8000000000000003E-2</v>
      </c>
      <c r="F51" s="715">
        <f>585.347712904425%/100</f>
        <v>5.8534771290442496E-2</v>
      </c>
      <c r="G51" s="718">
        <f>592.976855546688%/100</f>
        <v>5.92976855546688E-2</v>
      </c>
      <c r="I51" s="414">
        <v>27</v>
      </c>
      <c r="J51" s="714">
        <v>7.1119095424284047E-3</v>
      </c>
      <c r="K51" s="715">
        <v>4.6242970390947893E-3</v>
      </c>
      <c r="L51" s="716">
        <v>4.1880524664955803E-3</v>
      </c>
      <c r="M51" s="717">
        <v>5.7448832727538847E-2</v>
      </c>
      <c r="N51" s="715">
        <v>5.8330462739694576E-2</v>
      </c>
      <c r="O51" s="718">
        <v>5.9597429368255128E-2</v>
      </c>
      <c r="R51" s="398">
        <v>24</v>
      </c>
      <c r="S51" s="695">
        <v>2384</v>
      </c>
      <c r="T51" s="695">
        <v>1125</v>
      </c>
      <c r="U51" s="692">
        <v>1019</v>
      </c>
      <c r="V51" s="693">
        <v>2174</v>
      </c>
      <c r="W51" s="693">
        <v>890</v>
      </c>
      <c r="X51" s="693">
        <v>841</v>
      </c>
      <c r="AV51" s="130"/>
      <c r="AW51" s="130"/>
      <c r="AX51" s="130"/>
      <c r="AY51" s="130"/>
      <c r="AZ51" s="130"/>
      <c r="BA51" s="130"/>
    </row>
    <row r="52" spans="1:53" x14ac:dyDescent="0.2">
      <c r="A52" s="414">
        <v>28</v>
      </c>
      <c r="B52" s="714">
        <f>65.5946295768159%/100</f>
        <v>6.5594629576815897E-3</v>
      </c>
      <c r="C52" s="715">
        <f>42.5083435798349%/100</f>
        <v>4.2508343579834903E-3</v>
      </c>
      <c r="D52" s="716">
        <v>4.0000000000000001E-3</v>
      </c>
      <c r="E52" s="732">
        <v>5.0999999999999997E-2</v>
      </c>
      <c r="F52" s="715">
        <f>558.57195983637%/100</f>
        <v>5.585719598363699E-2</v>
      </c>
      <c r="G52" s="718">
        <f>569.832402234637%/100</f>
        <v>5.6983240223463703E-2</v>
      </c>
      <c r="I52" s="414">
        <v>28</v>
      </c>
      <c r="J52" s="714">
        <v>5.9917573708126379E-3</v>
      </c>
      <c r="K52" s="715">
        <v>3.9467443593739415E-3</v>
      </c>
      <c r="L52" s="716">
        <v>3.6534074707727402E-3</v>
      </c>
      <c r="M52" s="717">
        <v>5.1886907520796235E-2</v>
      </c>
      <c r="N52" s="715">
        <v>5.3507865426570218E-2</v>
      </c>
      <c r="O52" s="718">
        <v>5.4201527828301198E-2</v>
      </c>
      <c r="R52" s="398">
        <v>25</v>
      </c>
      <c r="S52" s="695">
        <v>1410</v>
      </c>
      <c r="T52" s="695">
        <v>637</v>
      </c>
      <c r="U52" s="692">
        <v>581</v>
      </c>
      <c r="V52" s="693">
        <v>1934</v>
      </c>
      <c r="W52" s="693">
        <v>745</v>
      </c>
      <c r="X52" s="693">
        <v>699</v>
      </c>
      <c r="AV52" s="130"/>
      <c r="AW52" s="130"/>
      <c r="AX52" s="130"/>
      <c r="AY52" s="130"/>
      <c r="AZ52" s="130"/>
      <c r="BA52" s="130"/>
    </row>
    <row r="53" spans="1:53" x14ac:dyDescent="0.2">
      <c r="A53" s="414">
        <v>29</v>
      </c>
      <c r="B53" s="714">
        <f>49.0314371585898%/100</f>
        <v>4.9031437158589802E-3</v>
      </c>
      <c r="C53" s="715">
        <f>30.2125417178992%/100</f>
        <v>3.0212541717899201E-3</v>
      </c>
      <c r="D53" s="716">
        <v>3.0000000000000001E-3</v>
      </c>
      <c r="E53" s="732">
        <v>4.5999999999999999E-2</v>
      </c>
      <c r="F53" s="715">
        <v>4.8000000000000001E-2</v>
      </c>
      <c r="G53" s="718">
        <f>486.83160415004%/100</f>
        <v>4.8683160415004E-2</v>
      </c>
      <c r="I53" s="414">
        <v>29</v>
      </c>
      <c r="J53" s="714">
        <v>5.3788439184191059E-3</v>
      </c>
      <c r="K53" s="715">
        <v>2.8287824378345418E-3</v>
      </c>
      <c r="L53" s="716">
        <v>2.6732249786142002E-3</v>
      </c>
      <c r="M53" s="717">
        <v>4.4836923377161948E-2</v>
      </c>
      <c r="N53" s="715">
        <v>4.7249971294063615E-2</v>
      </c>
      <c r="O53" s="718">
        <v>4.8017460894870856E-2</v>
      </c>
      <c r="R53" s="398">
        <v>26</v>
      </c>
      <c r="S53" s="695">
        <v>981</v>
      </c>
      <c r="T53" s="695">
        <v>381</v>
      </c>
      <c r="U53" s="692">
        <v>344</v>
      </c>
      <c r="V53" s="693">
        <v>1686</v>
      </c>
      <c r="W53" s="693">
        <v>624</v>
      </c>
      <c r="X53" s="693">
        <v>591</v>
      </c>
      <c r="AV53" s="130"/>
      <c r="AW53" s="130"/>
      <c r="AX53" s="130"/>
      <c r="AY53" s="130"/>
      <c r="AZ53" s="130"/>
      <c r="BA53" s="130"/>
    </row>
    <row r="54" spans="1:53" x14ac:dyDescent="0.2">
      <c r="A54" s="417" t="s">
        <v>100</v>
      </c>
      <c r="B54" s="719">
        <v>1.8679999999999999E-2</v>
      </c>
      <c r="C54" s="720">
        <v>1.4E-2</v>
      </c>
      <c r="D54" s="721">
        <v>1.4E-2</v>
      </c>
      <c r="E54" s="733">
        <v>0.29299999999999998</v>
      </c>
      <c r="F54" s="720">
        <f>30.2%</f>
        <v>0.30199999999999999</v>
      </c>
      <c r="G54" s="723">
        <v>0.307</v>
      </c>
      <c r="I54" s="417" t="s">
        <v>100</v>
      </c>
      <c r="J54" s="719">
        <v>2.4E-2</v>
      </c>
      <c r="K54" s="720">
        <v>1.4E-2</v>
      </c>
      <c r="L54" s="721">
        <v>1.2999999999999999E-2</v>
      </c>
      <c r="M54" s="722">
        <v>0.35599999999999998</v>
      </c>
      <c r="N54" s="720">
        <v>0.36899999999999999</v>
      </c>
      <c r="O54" s="723">
        <v>0.374</v>
      </c>
      <c r="R54" s="398">
        <v>27</v>
      </c>
      <c r="S54" s="695">
        <v>629</v>
      </c>
      <c r="T54" s="695">
        <v>225</v>
      </c>
      <c r="U54" s="692">
        <v>202</v>
      </c>
      <c r="V54" s="693">
        <v>1480</v>
      </c>
      <c r="W54" s="693">
        <v>590</v>
      </c>
      <c r="X54" s="693">
        <v>560</v>
      </c>
      <c r="AV54" s="130"/>
      <c r="AW54" s="130"/>
      <c r="AX54" s="130"/>
      <c r="AY54" s="130"/>
      <c r="AZ54" s="130"/>
      <c r="BA54" s="130"/>
    </row>
    <row r="55" spans="1:53" ht="13.5" thickBot="1" x14ac:dyDescent="0.25">
      <c r="A55" s="418" t="s">
        <v>34</v>
      </c>
      <c r="B55" s="734">
        <v>20.420000000000002</v>
      </c>
      <c r="C55" s="725">
        <v>20.5</v>
      </c>
      <c r="D55" s="726">
        <v>20.3</v>
      </c>
      <c r="E55" s="727">
        <v>25.9</v>
      </c>
      <c r="F55" s="725">
        <v>27.68</v>
      </c>
      <c r="G55" s="728">
        <v>27.81</v>
      </c>
      <c r="I55" s="418" t="s">
        <v>34</v>
      </c>
      <c r="J55" s="724">
        <v>20.69</v>
      </c>
      <c r="K55" s="725">
        <v>20.309999999999999</v>
      </c>
      <c r="L55" s="726">
        <v>20.239999999999998</v>
      </c>
      <c r="M55" s="727">
        <v>28.37</v>
      </c>
      <c r="N55" s="725">
        <v>28.64</v>
      </c>
      <c r="O55" s="728">
        <v>28.75</v>
      </c>
      <c r="R55" s="398">
        <v>28</v>
      </c>
      <c r="S55" s="695">
        <v>473</v>
      </c>
      <c r="T55" s="695">
        <v>181</v>
      </c>
      <c r="U55" s="692">
        <v>168</v>
      </c>
      <c r="V55" s="693">
        <v>1224</v>
      </c>
      <c r="W55" s="693">
        <v>492</v>
      </c>
      <c r="X55" s="693">
        <v>476</v>
      </c>
      <c r="AV55" s="130"/>
      <c r="AW55" s="130"/>
      <c r="AX55" s="130"/>
      <c r="AY55" s="130"/>
      <c r="AZ55" s="130"/>
      <c r="BA55" s="130"/>
    </row>
    <row r="56" spans="1:53" ht="13.5" thickTop="1" x14ac:dyDescent="0.2">
      <c r="R56" s="398">
        <v>29</v>
      </c>
      <c r="S56" s="695">
        <v>324</v>
      </c>
      <c r="T56" s="695">
        <v>85</v>
      </c>
      <c r="U56" s="692">
        <v>79</v>
      </c>
      <c r="V56" s="693">
        <v>1010</v>
      </c>
      <c r="W56" s="693">
        <v>368</v>
      </c>
      <c r="X56" s="693">
        <v>357</v>
      </c>
      <c r="AV56" s="130"/>
      <c r="AW56" s="130"/>
      <c r="AX56" s="130"/>
      <c r="AY56" s="130"/>
      <c r="AZ56" s="130"/>
      <c r="BA56" s="130"/>
    </row>
    <row r="57" spans="1:53" ht="13.5" thickBot="1" x14ac:dyDescent="0.25">
      <c r="A57" s="807" t="s">
        <v>10</v>
      </c>
      <c r="B57" s="807"/>
      <c r="C57" s="807"/>
      <c r="D57" s="807"/>
      <c r="E57" s="807"/>
      <c r="F57" s="807"/>
      <c r="G57" s="807"/>
      <c r="I57" s="807" t="s">
        <v>11</v>
      </c>
      <c r="J57" s="807"/>
      <c r="K57" s="807"/>
      <c r="L57" s="807"/>
      <c r="M57" s="807"/>
      <c r="N57" s="807"/>
      <c r="O57" s="807"/>
    </row>
    <row r="58" spans="1:53" ht="39" thickTop="1" x14ac:dyDescent="0.2">
      <c r="A58" s="400" t="s">
        <v>110</v>
      </c>
      <c r="B58" s="401" t="s">
        <v>94</v>
      </c>
      <c r="C58" s="402" t="s">
        <v>95</v>
      </c>
      <c r="D58" s="403" t="s">
        <v>96</v>
      </c>
      <c r="E58" s="404" t="s">
        <v>94</v>
      </c>
      <c r="F58" s="402" t="s">
        <v>95</v>
      </c>
      <c r="G58" s="405" t="s">
        <v>96</v>
      </c>
      <c r="I58" s="400" t="s">
        <v>111</v>
      </c>
      <c r="J58" s="401" t="s">
        <v>94</v>
      </c>
      <c r="K58" s="402" t="s">
        <v>95</v>
      </c>
      <c r="L58" s="403" t="s">
        <v>96</v>
      </c>
      <c r="M58" s="404" t="s">
        <v>94</v>
      </c>
      <c r="N58" s="402" t="s">
        <v>95</v>
      </c>
      <c r="O58" s="405" t="s">
        <v>96</v>
      </c>
    </row>
    <row r="59" spans="1:53" ht="13.5" thickBot="1" x14ac:dyDescent="0.25">
      <c r="A59" s="406"/>
      <c r="B59" s="407" t="s">
        <v>98</v>
      </c>
      <c r="C59" s="408"/>
      <c r="D59" s="409"/>
      <c r="E59" s="410" t="s">
        <v>99</v>
      </c>
      <c r="F59" s="408"/>
      <c r="G59" s="411"/>
      <c r="I59" s="406"/>
      <c r="J59" s="407" t="s">
        <v>98</v>
      </c>
      <c r="K59" s="408"/>
      <c r="L59" s="409"/>
      <c r="M59" s="410" t="s">
        <v>99</v>
      </c>
      <c r="N59" s="408"/>
      <c r="O59" s="411"/>
      <c r="P59" s="425"/>
    </row>
    <row r="60" spans="1:53" ht="13.5" thickTop="1" x14ac:dyDescent="0.2">
      <c r="A60" s="412">
        <v>18</v>
      </c>
      <c r="B60" s="709">
        <v>3.3312468835867133E-3</v>
      </c>
      <c r="C60" s="710">
        <v>4.0000000000000001E-3</v>
      </c>
      <c r="D60" s="729">
        <v>3.9402985074626865E-3</v>
      </c>
      <c r="E60" s="712">
        <v>3.0496387351036875E-4</v>
      </c>
      <c r="F60" s="710">
        <v>4.1681863179284114E-4</v>
      </c>
      <c r="G60" s="713">
        <v>3.8785460992907798E-4</v>
      </c>
      <c r="I60" s="412">
        <v>18</v>
      </c>
      <c r="J60" s="709">
        <v>5.0254893647822809E-3</v>
      </c>
      <c r="K60" s="710">
        <v>5.8701657458563542E-3</v>
      </c>
      <c r="L60" s="711">
        <v>6.0122757169991988E-3</v>
      </c>
      <c r="M60" s="712">
        <v>3.773268489015596E-4</v>
      </c>
      <c r="N60" s="710">
        <v>3.3658700774150119E-4</v>
      </c>
      <c r="O60" s="713">
        <v>3.1336735607485005E-4</v>
      </c>
      <c r="P60" s="425"/>
      <c r="T60" s="449"/>
      <c r="U60" s="449"/>
      <c r="X60" s="696"/>
    </row>
    <row r="61" spans="1:53" x14ac:dyDescent="0.2">
      <c r="A61" s="414">
        <v>19</v>
      </c>
      <c r="B61" s="714">
        <v>0.47048027244082796</v>
      </c>
      <c r="C61" s="715">
        <v>0.52900000000000003</v>
      </c>
      <c r="D61" s="730">
        <v>0.54200426439232408</v>
      </c>
      <c r="E61" s="717">
        <v>5.4565074598855207E-2</v>
      </c>
      <c r="F61" s="715">
        <v>3.5481686031365603E-2</v>
      </c>
      <c r="G61" s="718">
        <v>2.9753989361702128E-2</v>
      </c>
      <c r="I61" s="414">
        <v>19</v>
      </c>
      <c r="J61" s="714">
        <v>0.47274757773480724</v>
      </c>
      <c r="K61" s="715">
        <v>0.52667847705981263</v>
      </c>
      <c r="L61" s="716">
        <v>0.53736872674756286</v>
      </c>
      <c r="M61" s="717">
        <v>5.5949186651014587E-2</v>
      </c>
      <c r="N61" s="715">
        <v>3.9380679905755639E-2</v>
      </c>
      <c r="O61" s="718">
        <v>3.2993105918166357E-2</v>
      </c>
      <c r="P61" s="425"/>
      <c r="T61" s="449"/>
      <c r="U61" s="449"/>
      <c r="X61" s="696"/>
    </row>
    <row r="62" spans="1:53" x14ac:dyDescent="0.2">
      <c r="A62" s="414">
        <v>20</v>
      </c>
      <c r="B62" s="714">
        <v>0.22869964671808529</v>
      </c>
      <c r="C62" s="715">
        <v>0.221</v>
      </c>
      <c r="D62" s="730">
        <v>0.22021321961620469</v>
      </c>
      <c r="E62" s="717">
        <v>5.6441775358919026E-2</v>
      </c>
      <c r="F62" s="715">
        <v>4.9861928828218618E-2</v>
      </c>
      <c r="G62" s="718">
        <v>4.6376329787234043E-2</v>
      </c>
      <c r="I62" s="414">
        <v>20</v>
      </c>
      <c r="J62" s="714">
        <v>0.22362393621971521</v>
      </c>
      <c r="K62" s="715">
        <v>0.21602510208983905</v>
      </c>
      <c r="L62" s="716">
        <v>0.21534307646421677</v>
      </c>
      <c r="M62" s="717">
        <v>6.0665772262284083E-2</v>
      </c>
      <c r="N62" s="715">
        <v>5.2086839447997309E-2</v>
      </c>
      <c r="O62" s="718">
        <v>4.7676604888530753E-2</v>
      </c>
      <c r="P62" s="425"/>
      <c r="T62" s="449"/>
      <c r="U62" s="449"/>
      <c r="X62" s="696"/>
    </row>
    <row r="63" spans="1:53" x14ac:dyDescent="0.2">
      <c r="A63" s="414">
        <v>21</v>
      </c>
      <c r="B63" s="714">
        <v>9.8473355329464565E-2</v>
      </c>
      <c r="C63" s="715">
        <v>8.6999999999999994E-2</v>
      </c>
      <c r="D63" s="730">
        <v>8.4759061833688698E-2</v>
      </c>
      <c r="E63" s="717">
        <v>5.7825842169466082E-2</v>
      </c>
      <c r="F63" s="715">
        <v>5.26233522638462E-2</v>
      </c>
      <c r="G63" s="718">
        <v>5.0753546099290781E-2</v>
      </c>
      <c r="I63" s="414">
        <v>21</v>
      </c>
      <c r="J63" s="714">
        <v>9.623915538689029E-2</v>
      </c>
      <c r="K63" s="715">
        <v>8.5290055248618782E-2</v>
      </c>
      <c r="L63" s="716">
        <v>8.3434061190210823E-2</v>
      </c>
      <c r="M63" s="717">
        <v>5.7898708703672648E-2</v>
      </c>
      <c r="N63" s="715">
        <v>5.3559407606866373E-2</v>
      </c>
      <c r="O63" s="718">
        <v>5.2063747873578654E-2</v>
      </c>
      <c r="P63" s="425"/>
      <c r="Q63" s="396" t="s">
        <v>112</v>
      </c>
      <c r="T63" s="449"/>
      <c r="U63" s="449"/>
      <c r="X63" s="696"/>
    </row>
    <row r="64" spans="1:53" x14ac:dyDescent="0.2">
      <c r="A64" s="414">
        <v>22</v>
      </c>
      <c r="B64" s="714">
        <v>6.5829257683616416E-2</v>
      </c>
      <c r="C64" s="715">
        <v>5.7000000000000002E-2</v>
      </c>
      <c r="D64" s="730">
        <v>5.4788912579957355E-2</v>
      </c>
      <c r="E64" s="717">
        <v>6.5356103969222104E-2</v>
      </c>
      <c r="F64" s="715">
        <v>6.2887511071744909E-2</v>
      </c>
      <c r="G64" s="718">
        <v>6.2222960992907798E-2</v>
      </c>
      <c r="I64" s="414">
        <v>22</v>
      </c>
      <c r="J64" s="714">
        <v>6.7358102309036577E-2</v>
      </c>
      <c r="K64" s="715">
        <v>6.0323084314196487E-2</v>
      </c>
      <c r="L64" s="716">
        <v>5.7438425191906194E-2</v>
      </c>
      <c r="M64" s="717">
        <v>6.6095086365923192E-2</v>
      </c>
      <c r="N64" s="715">
        <v>6.3951531470885226E-2</v>
      </c>
      <c r="O64" s="718">
        <v>6.388217387411585E-2</v>
      </c>
      <c r="P64" s="425"/>
      <c r="S64" s="437" t="s">
        <v>59</v>
      </c>
      <c r="T64" s="449" t="s">
        <v>60</v>
      </c>
      <c r="U64" s="449" t="s">
        <v>61</v>
      </c>
      <c r="V64" s="437" t="s">
        <v>57</v>
      </c>
      <c r="X64" s="696"/>
    </row>
    <row r="65" spans="1:24" x14ac:dyDescent="0.2">
      <c r="A65" s="414">
        <v>23</v>
      </c>
      <c r="B65" s="714">
        <v>4.3391082018693169E-2</v>
      </c>
      <c r="C65" s="715">
        <v>3.7999999999999999E-2</v>
      </c>
      <c r="D65" s="730">
        <v>3.5837953091684437E-2</v>
      </c>
      <c r="E65" s="717">
        <v>6.7913108754809048E-2</v>
      </c>
      <c r="F65" s="715">
        <v>6.8722971916844677E-2</v>
      </c>
      <c r="G65" s="718">
        <v>6.8927304964538999E-2</v>
      </c>
      <c r="I65" s="414">
        <v>23</v>
      </c>
      <c r="J65" s="714">
        <v>4.2571892417301749E-2</v>
      </c>
      <c r="K65" s="715">
        <v>3.7307830891184245E-2</v>
      </c>
      <c r="L65" s="716">
        <v>3.5320157606392164E-2</v>
      </c>
      <c r="M65" s="717">
        <v>6.4690591983900717E-2</v>
      </c>
      <c r="N65" s="715">
        <v>6.2605183439919221E-2</v>
      </c>
      <c r="O65" s="718">
        <v>6.31211388665055E-2</v>
      </c>
      <c r="P65" s="425"/>
      <c r="Q65" s="396" t="s">
        <v>62</v>
      </c>
      <c r="R65" s="396">
        <v>18</v>
      </c>
      <c r="S65" s="437">
        <v>7</v>
      </c>
      <c r="T65" s="449">
        <v>3.8785460992907798E-2</v>
      </c>
      <c r="U65" s="449">
        <f t="shared" ref="U65:U75" si="1">T65/100</f>
        <v>3.8785460992907798E-4</v>
      </c>
      <c r="V65" s="437">
        <v>3.8798359383660351E-2</v>
      </c>
      <c r="X65" s="696"/>
    </row>
    <row r="66" spans="1:24" x14ac:dyDescent="0.2">
      <c r="A66" s="414">
        <v>24</v>
      </c>
      <c r="B66" s="714">
        <v>2.406136284068365E-2</v>
      </c>
      <c r="C66" s="715">
        <v>0.02</v>
      </c>
      <c r="D66" s="730">
        <v>1.8473347547974413E-2</v>
      </c>
      <c r="E66" s="717">
        <v>6.2705264145631989E-2</v>
      </c>
      <c r="F66" s="715">
        <v>6.4033762309175221E-2</v>
      </c>
      <c r="G66" s="718">
        <v>6.4494680851063829E-2</v>
      </c>
      <c r="I66" s="414">
        <v>24</v>
      </c>
      <c r="J66" s="714">
        <v>2.7567807914628727E-2</v>
      </c>
      <c r="K66" s="715">
        <v>2.3585755464809031E-2</v>
      </c>
      <c r="L66" s="716">
        <v>2.2055476194213774E-2</v>
      </c>
      <c r="M66" s="717">
        <v>6.3642461848063062E-2</v>
      </c>
      <c r="N66" s="715">
        <v>6.4792998990238979E-2</v>
      </c>
      <c r="O66" s="718">
        <v>6.6165278896946914E-2</v>
      </c>
      <c r="P66" s="425"/>
      <c r="R66" s="396">
        <v>19</v>
      </c>
      <c r="S66" s="437">
        <v>537</v>
      </c>
      <c r="T66" s="449">
        <v>2.9753989361702127</v>
      </c>
      <c r="U66" s="449">
        <f t="shared" si="1"/>
        <v>2.9753989361702128E-2</v>
      </c>
      <c r="V66" s="437">
        <v>3.0151867863873187</v>
      </c>
      <c r="X66" s="696"/>
    </row>
    <row r="67" spans="1:24" x14ac:dyDescent="0.2">
      <c r="A67" s="414">
        <v>25</v>
      </c>
      <c r="B67" s="714">
        <v>1.4757211512958975E-2</v>
      </c>
      <c r="C67" s="715">
        <v>1.1000000000000001E-2</v>
      </c>
      <c r="D67" s="730">
        <v>1.0524520255863539E-2</v>
      </c>
      <c r="E67" s="717">
        <v>6.3737449563667073E-2</v>
      </c>
      <c r="F67" s="715">
        <v>6.575313916532069E-2</v>
      </c>
      <c r="G67" s="718">
        <v>6.6544769503546097E-2</v>
      </c>
      <c r="I67" s="414">
        <v>25</v>
      </c>
      <c r="J67" s="714">
        <v>1.3535731643004124E-2</v>
      </c>
      <c r="K67" s="715">
        <v>1.0869565217391304E-2</v>
      </c>
      <c r="L67" s="716">
        <v>1.0329183868891575E-2</v>
      </c>
      <c r="M67" s="717">
        <v>5.649421432165018E-2</v>
      </c>
      <c r="N67" s="715">
        <v>5.9197239986536518E-2</v>
      </c>
      <c r="O67" s="718">
        <v>5.9495030889067956E-2</v>
      </c>
      <c r="P67" s="425"/>
      <c r="R67" s="396">
        <v>20</v>
      </c>
      <c r="S67" s="437">
        <v>837</v>
      </c>
      <c r="T67" s="449">
        <v>4.6376329787234045</v>
      </c>
      <c r="U67" s="449">
        <f t="shared" si="1"/>
        <v>4.6376329787234043E-2</v>
      </c>
      <c r="V67" s="437">
        <v>7.6543620441192779</v>
      </c>
      <c r="X67" s="696"/>
    </row>
    <row r="68" spans="1:24" x14ac:dyDescent="0.2">
      <c r="A68" s="414">
        <v>26</v>
      </c>
      <c r="B68" s="714">
        <v>9.1662334631175801E-3</v>
      </c>
      <c r="C68" s="715">
        <v>6.0000000000000001E-3</v>
      </c>
      <c r="D68" s="730">
        <v>5.6631130063965881E-3</v>
      </c>
      <c r="E68" s="717">
        <v>6.2869475462137558E-2</v>
      </c>
      <c r="F68" s="715">
        <v>6.4242171625071634E-2</v>
      </c>
      <c r="G68" s="718">
        <v>6.499335106382978E-2</v>
      </c>
      <c r="I68" s="414">
        <v>26</v>
      </c>
      <c r="J68" s="714">
        <v>7.9311735448312944E-3</v>
      </c>
      <c r="K68" s="715">
        <v>5.1345183761710303E-3</v>
      </c>
      <c r="L68" s="716">
        <v>4.9291242170698395E-3</v>
      </c>
      <c r="M68" s="717">
        <v>5.6703840348817709E-2</v>
      </c>
      <c r="N68" s="715">
        <v>5.8734432850891957E-2</v>
      </c>
      <c r="O68" s="718">
        <v>5.9495030889067956E-2</v>
      </c>
      <c r="P68" s="425"/>
      <c r="R68" s="396">
        <v>21</v>
      </c>
      <c r="S68" s="437">
        <v>916</v>
      </c>
      <c r="T68" s="449">
        <v>5.0753546099290778</v>
      </c>
      <c r="U68" s="449">
        <f t="shared" si="1"/>
        <v>5.0753546099290781E-2</v>
      </c>
      <c r="V68" s="437">
        <v>12.731404500609688</v>
      </c>
      <c r="X68" s="696"/>
    </row>
    <row r="69" spans="1:24" x14ac:dyDescent="0.2">
      <c r="A69" s="414">
        <v>27</v>
      </c>
      <c r="B69" s="714">
        <v>6.9595476294040896E-3</v>
      </c>
      <c r="C69" s="715">
        <v>5.0000000000000001E-3</v>
      </c>
      <c r="D69" s="730">
        <v>4.366737739872068E-3</v>
      </c>
      <c r="E69" s="717">
        <v>5.487003847236558E-2</v>
      </c>
      <c r="F69" s="715">
        <v>6.0021882978169128E-2</v>
      </c>
      <c r="G69" s="718">
        <v>6.0782358156028372E-2</v>
      </c>
      <c r="I69" s="414">
        <v>27</v>
      </c>
      <c r="J69" s="714">
        <v>6.9281437744940898E-3</v>
      </c>
      <c r="K69" s="715">
        <v>4.7591880855152539E-3</v>
      </c>
      <c r="L69" s="716">
        <v>4.4110952388427549E-3</v>
      </c>
      <c r="M69" s="717">
        <v>5.3727150763038738E-2</v>
      </c>
      <c r="N69" s="715">
        <v>5.7892965331538197E-2</v>
      </c>
      <c r="O69" s="718">
        <v>5.9002596472378911E-2</v>
      </c>
      <c r="P69" s="425"/>
      <c r="R69" s="396">
        <v>22</v>
      </c>
      <c r="S69" s="437">
        <v>1123</v>
      </c>
      <c r="T69" s="449">
        <v>6.2222960992907801</v>
      </c>
      <c r="U69" s="449">
        <f t="shared" si="1"/>
        <v>6.2222960992907798E-2</v>
      </c>
      <c r="V69" s="437">
        <v>18.955769870302628</v>
      </c>
      <c r="X69" s="696"/>
    </row>
    <row r="70" spans="1:24" x14ac:dyDescent="0.2">
      <c r="A70" s="414">
        <v>28</v>
      </c>
      <c r="B70" s="714">
        <v>5.4848873847590154E-3</v>
      </c>
      <c r="C70" s="715">
        <v>3.0000000000000001E-3</v>
      </c>
      <c r="D70" s="730">
        <v>3.0191897654584222E-3</v>
      </c>
      <c r="E70" s="717">
        <v>5.0624003002721213E-2</v>
      </c>
      <c r="F70" s="715">
        <v>5.304017089563904E-2</v>
      </c>
      <c r="G70" s="718">
        <v>5.4355053191489359E-2</v>
      </c>
      <c r="I70" s="414">
        <v>28</v>
      </c>
      <c r="J70" s="714">
        <v>5.2012780874186983E-3</v>
      </c>
      <c r="K70" s="715">
        <v>3.3779726159019934E-3</v>
      </c>
      <c r="L70" s="716">
        <v>3.2023609563128896E-3</v>
      </c>
      <c r="M70" s="717">
        <v>4.9765218849572364E-2</v>
      </c>
      <c r="N70" s="715">
        <v>5.1497812184449682E-2</v>
      </c>
      <c r="O70" s="718">
        <v>5.1839914047810902E-2</v>
      </c>
      <c r="P70" s="425"/>
      <c r="R70" s="396">
        <v>23</v>
      </c>
      <c r="S70" s="437">
        <v>1244</v>
      </c>
      <c r="T70" s="449">
        <v>6.8927304964539005</v>
      </c>
      <c r="U70" s="449">
        <f t="shared" si="1"/>
        <v>6.8927304964538999E-2</v>
      </c>
      <c r="V70" s="437">
        <v>25.850792595055982</v>
      </c>
      <c r="X70" s="696"/>
    </row>
    <row r="71" spans="1:24" x14ac:dyDescent="0.2">
      <c r="A71" s="414">
        <v>29</v>
      </c>
      <c r="B71" s="714">
        <v>4.3497172683775558E-3</v>
      </c>
      <c r="C71" s="715">
        <v>2E-3</v>
      </c>
      <c r="D71" s="730">
        <v>2.2174840085287849E-3</v>
      </c>
      <c r="E71" s="717">
        <v>4.555691095054893E-2</v>
      </c>
      <c r="F71" s="715">
        <v>4.8038347314124943E-2</v>
      </c>
      <c r="G71" s="718">
        <v>4.8758865248226951E-2</v>
      </c>
      <c r="I71" s="414">
        <v>29</v>
      </c>
      <c r="J71" s="714">
        <v>4.3430155004291317E-3</v>
      </c>
      <c r="K71" s="715">
        <v>2.717391304347826E-3</v>
      </c>
      <c r="L71" s="716">
        <v>2.6686341302607415E-3</v>
      </c>
      <c r="M71" s="717">
        <v>4.5425960087204426E-2</v>
      </c>
      <c r="N71" s="715">
        <v>4.6491080444294848E-2</v>
      </c>
      <c r="O71" s="718">
        <v>4.7318470767302355E-2</v>
      </c>
      <c r="P71" s="425"/>
      <c r="R71" s="396">
        <v>24</v>
      </c>
      <c r="S71" s="437">
        <v>1164</v>
      </c>
      <c r="T71" s="449">
        <v>6.4494680851063828</v>
      </c>
      <c r="U71" s="449">
        <f t="shared" si="1"/>
        <v>6.4494680851063829E-2</v>
      </c>
      <c r="V71" s="437">
        <v>32.302405498281786</v>
      </c>
      <c r="X71" s="696"/>
    </row>
    <row r="72" spans="1:24" x14ac:dyDescent="0.2">
      <c r="A72" s="417" t="s">
        <v>100</v>
      </c>
      <c r="B72" s="719">
        <v>2.5000000000000001E-2</v>
      </c>
      <c r="C72" s="720">
        <v>1.2E-2</v>
      </c>
      <c r="D72" s="731">
        <v>1.4E-2</v>
      </c>
      <c r="E72" s="722">
        <v>0.35699999999999998</v>
      </c>
      <c r="F72" s="720">
        <v>0.375</v>
      </c>
      <c r="G72" s="723">
        <v>0.38100000000000001</v>
      </c>
      <c r="I72" s="417" t="s">
        <v>100</v>
      </c>
      <c r="J72" s="719">
        <v>2.7E-2</v>
      </c>
      <c r="K72" s="720">
        <v>1.7999999999999999E-2</v>
      </c>
      <c r="L72" s="721">
        <v>1.7000000000000001E-2</v>
      </c>
      <c r="M72" s="722">
        <v>0.36899999999999999</v>
      </c>
      <c r="N72" s="720">
        <v>0.38900000000000001</v>
      </c>
      <c r="O72" s="723">
        <v>0.39700000000000002</v>
      </c>
      <c r="P72" s="425"/>
      <c r="R72" s="396">
        <v>25</v>
      </c>
      <c r="S72" s="437">
        <v>1201</v>
      </c>
      <c r="T72" s="449">
        <v>6.65447695035461</v>
      </c>
      <c r="U72" s="449">
        <f t="shared" si="1"/>
        <v>6.6544769503546097E-2</v>
      </c>
      <c r="V72" s="437">
        <v>38.959095443964081</v>
      </c>
      <c r="X72" s="696"/>
    </row>
    <row r="73" spans="1:24" ht="13.5" thickBot="1" x14ac:dyDescent="0.25">
      <c r="A73" s="418" t="s">
        <v>34</v>
      </c>
      <c r="B73" s="724">
        <v>20.62</v>
      </c>
      <c r="C73" s="725">
        <v>20.27</v>
      </c>
      <c r="D73" s="726">
        <v>20.21</v>
      </c>
      <c r="E73" s="727">
        <v>28.28</v>
      </c>
      <c r="F73" s="725">
        <v>28.68</v>
      </c>
      <c r="G73" s="728">
        <v>28.82</v>
      </c>
      <c r="I73" s="418" t="s">
        <v>34</v>
      </c>
      <c r="J73" s="724">
        <v>20.66</v>
      </c>
      <c r="K73" s="725">
        <v>20.329999999999998</v>
      </c>
      <c r="L73" s="726">
        <v>20.29</v>
      </c>
      <c r="M73" s="727">
        <v>28.44</v>
      </c>
      <c r="N73" s="725">
        <v>28.87</v>
      </c>
      <c r="O73" s="728">
        <v>29.1</v>
      </c>
      <c r="P73" s="425"/>
      <c r="R73" s="396">
        <v>26</v>
      </c>
      <c r="S73" s="437">
        <v>1173</v>
      </c>
      <c r="T73" s="449">
        <v>6.4993351063829783</v>
      </c>
      <c r="U73" s="449">
        <f t="shared" si="1"/>
        <v>6.499335106382978E-2</v>
      </c>
      <c r="V73" s="437">
        <v>45.460591952111734</v>
      </c>
      <c r="X73" s="696"/>
    </row>
    <row r="74" spans="1:24" ht="13.5" thickTop="1" x14ac:dyDescent="0.2">
      <c r="J74" s="425"/>
      <c r="K74" s="425"/>
      <c r="L74" s="425"/>
      <c r="M74" s="426"/>
      <c r="N74" s="426"/>
      <c r="O74" s="425"/>
      <c r="P74" s="425"/>
      <c r="R74" s="396">
        <v>27</v>
      </c>
      <c r="S74" s="437">
        <v>1097</v>
      </c>
      <c r="T74" s="449">
        <v>6.0782358156028371</v>
      </c>
      <c r="U74" s="449">
        <f t="shared" si="1"/>
        <v>6.0782358156028372E-2</v>
      </c>
      <c r="V74" s="437">
        <v>51.540849129808223</v>
      </c>
      <c r="X74" s="696"/>
    </row>
    <row r="75" spans="1:24" ht="13.5" thickBot="1" x14ac:dyDescent="0.25">
      <c r="A75" s="807" t="s">
        <v>12</v>
      </c>
      <c r="B75" s="807"/>
      <c r="C75" s="807"/>
      <c r="D75" s="807"/>
      <c r="E75" s="807"/>
      <c r="F75" s="807"/>
      <c r="G75" s="807"/>
      <c r="I75" s="807" t="s">
        <v>13</v>
      </c>
      <c r="J75" s="807"/>
      <c r="K75" s="807"/>
      <c r="L75" s="807"/>
      <c r="M75" s="807"/>
      <c r="N75" s="807"/>
      <c r="O75" s="807"/>
      <c r="P75" s="425"/>
      <c r="R75" s="396">
        <v>28</v>
      </c>
      <c r="S75" s="437">
        <v>981</v>
      </c>
      <c r="T75" s="449">
        <v>5.4355053191489358</v>
      </c>
      <c r="U75" s="449">
        <f t="shared" si="1"/>
        <v>5.4355053191489359E-2</v>
      </c>
      <c r="V75" s="437">
        <v>56.978162066289769</v>
      </c>
      <c r="X75" s="696"/>
    </row>
    <row r="76" spans="1:24" ht="39" thickTop="1" x14ac:dyDescent="0.2">
      <c r="A76" s="400" t="s">
        <v>113</v>
      </c>
      <c r="B76" s="401" t="s">
        <v>94</v>
      </c>
      <c r="C76" s="402" t="s">
        <v>95</v>
      </c>
      <c r="D76" s="403" t="s">
        <v>96</v>
      </c>
      <c r="E76" s="404" t="s">
        <v>94</v>
      </c>
      <c r="F76" s="402" t="s">
        <v>95</v>
      </c>
      <c r="G76" s="405" t="s">
        <v>96</v>
      </c>
      <c r="I76" s="400" t="s">
        <v>114</v>
      </c>
      <c r="J76" s="401" t="s">
        <v>94</v>
      </c>
      <c r="K76" s="402" t="s">
        <v>95</v>
      </c>
      <c r="L76" s="403" t="s">
        <v>96</v>
      </c>
      <c r="M76" s="404" t="s">
        <v>94</v>
      </c>
      <c r="N76" s="402" t="s">
        <v>95</v>
      </c>
      <c r="O76" s="405" t="s">
        <v>96</v>
      </c>
      <c r="P76" s="425"/>
      <c r="Q76" s="396" t="s">
        <v>115</v>
      </c>
      <c r="T76" s="449"/>
      <c r="U76" s="449"/>
      <c r="X76" s="696"/>
    </row>
    <row r="77" spans="1:24" ht="13.5" thickBot="1" x14ac:dyDescent="0.25">
      <c r="A77" s="406"/>
      <c r="B77" s="407" t="s">
        <v>98</v>
      </c>
      <c r="C77" s="408"/>
      <c r="D77" s="409"/>
      <c r="E77" s="410" t="s">
        <v>99</v>
      </c>
      <c r="F77" s="408"/>
      <c r="G77" s="411"/>
      <c r="I77" s="406"/>
      <c r="J77" s="407" t="s">
        <v>98</v>
      </c>
      <c r="K77" s="408"/>
      <c r="L77" s="409"/>
      <c r="M77" s="410" t="s">
        <v>99</v>
      </c>
      <c r="N77" s="408"/>
      <c r="O77" s="411"/>
      <c r="P77" s="425"/>
      <c r="Q77" s="396" t="s">
        <v>54</v>
      </c>
      <c r="R77" s="396" t="s">
        <v>54</v>
      </c>
      <c r="S77" s="437" t="s">
        <v>59</v>
      </c>
      <c r="T77" s="449" t="s">
        <v>60</v>
      </c>
      <c r="U77" s="449" t="s">
        <v>61</v>
      </c>
      <c r="V77" s="437" t="s">
        <v>57</v>
      </c>
      <c r="X77" s="696"/>
    </row>
    <row r="78" spans="1:24" ht="13.5" thickTop="1" x14ac:dyDescent="0.2">
      <c r="A78" s="412">
        <v>18</v>
      </c>
      <c r="B78" s="709">
        <v>5.5919861608400047E-3</v>
      </c>
      <c r="C78" s="710">
        <v>8.0000000000000002E-3</v>
      </c>
      <c r="D78" s="711">
        <v>6.5306355249461724E-3</v>
      </c>
      <c r="E78" s="712">
        <v>5.8972441171394052E-4</v>
      </c>
      <c r="F78" s="710">
        <v>4.1923312586668386E-4</v>
      </c>
      <c r="G78" s="713">
        <v>3.6043829296424453E-4</v>
      </c>
      <c r="I78" s="412">
        <v>18</v>
      </c>
      <c r="J78" s="709">
        <v>5.4916662444906023E-3</v>
      </c>
      <c r="K78" s="710">
        <v>6.081145715183733E-3</v>
      </c>
      <c r="L78" s="711">
        <v>6.1068922703779631E-3</v>
      </c>
      <c r="M78" s="712">
        <v>5.1619793520825917E-4</v>
      </c>
      <c r="N78" s="710">
        <v>5.2075356103538058E-4</v>
      </c>
      <c r="O78" s="713">
        <v>4.632387002845609E-4</v>
      </c>
      <c r="P78" s="425"/>
      <c r="Q78" s="396" t="s">
        <v>62</v>
      </c>
      <c r="R78" s="396">
        <v>18</v>
      </c>
      <c r="S78" s="437">
        <v>41</v>
      </c>
      <c r="T78" s="449">
        <v>5.8972441171394052E-2</v>
      </c>
      <c r="U78" s="449">
        <v>5.8972441171394052E-2</v>
      </c>
      <c r="V78" s="449">
        <f>T78/100</f>
        <v>5.8972441171394052E-4</v>
      </c>
      <c r="X78" s="696"/>
    </row>
    <row r="79" spans="1:24" x14ac:dyDescent="0.2">
      <c r="A79" s="414">
        <v>19</v>
      </c>
      <c r="B79" s="714">
        <v>0.47214064448646254</v>
      </c>
      <c r="C79" s="715">
        <v>0.59599999999999997</v>
      </c>
      <c r="D79" s="716">
        <v>0.54505140380145722</v>
      </c>
      <c r="E79" s="717">
        <v>5.3449168632414709E-2</v>
      </c>
      <c r="F79" s="715">
        <v>4.5406172401560835E-2</v>
      </c>
      <c r="G79" s="718">
        <v>3.7629757785467129E-2</v>
      </c>
      <c r="I79" s="414">
        <v>19</v>
      </c>
      <c r="J79" s="714">
        <v>0.47289123055879223</v>
      </c>
      <c r="K79" s="715">
        <v>0.52107902756330537</v>
      </c>
      <c r="L79" s="716">
        <v>0.53295989374296193</v>
      </c>
      <c r="M79" s="717">
        <v>6.2086151655393378E-2</v>
      </c>
      <c r="N79" s="715">
        <v>4.5581252871802723E-2</v>
      </c>
      <c r="O79" s="718">
        <v>3.6562768843888559E-2</v>
      </c>
      <c r="P79" s="425"/>
      <c r="R79" s="396">
        <v>19</v>
      </c>
      <c r="S79" s="437">
        <v>3716</v>
      </c>
      <c r="T79" s="449">
        <v>5.3449168632414708</v>
      </c>
      <c r="U79" s="449">
        <v>5.3449168632414708</v>
      </c>
      <c r="V79" s="449">
        <f t="shared" ref="V79:V124" si="2">T79/100</f>
        <v>5.3449168632414709E-2</v>
      </c>
    </row>
    <row r="80" spans="1:24" x14ac:dyDescent="0.2">
      <c r="A80" s="414">
        <v>20</v>
      </c>
      <c r="B80" s="714">
        <v>0.22283461399203441</v>
      </c>
      <c r="C80" s="715">
        <v>0.20499999999999999</v>
      </c>
      <c r="D80" s="716">
        <v>0.21379988877956965</v>
      </c>
      <c r="E80" s="717">
        <v>6.469708302169036E-2</v>
      </c>
      <c r="F80" s="715">
        <v>5.6467477184043345E-2</v>
      </c>
      <c r="G80" s="718">
        <v>5.1398500576701263E-2</v>
      </c>
      <c r="I80" s="414">
        <v>20</v>
      </c>
      <c r="J80" s="714">
        <v>0.22361821774152693</v>
      </c>
      <c r="K80" s="715">
        <v>0.21769135110758844</v>
      </c>
      <c r="L80" s="716">
        <v>0.21782692807437992</v>
      </c>
      <c r="M80" s="717">
        <v>6.7443930224279108E-2</v>
      </c>
      <c r="N80" s="715">
        <v>5.9733496706999539E-2</v>
      </c>
      <c r="O80" s="718">
        <v>5.5555555555555552E-2</v>
      </c>
      <c r="P80" s="425"/>
      <c r="R80" s="396">
        <v>20</v>
      </c>
      <c r="S80" s="437">
        <v>4498</v>
      </c>
      <c r="T80" s="449">
        <v>6.4697083021690354</v>
      </c>
      <c r="U80" s="449">
        <v>6.4697083021690354</v>
      </c>
      <c r="V80" s="449">
        <f t="shared" si="2"/>
        <v>6.469708302169036E-2</v>
      </c>
    </row>
    <row r="81" spans="1:22" x14ac:dyDescent="0.2">
      <c r="A81" s="414">
        <v>21</v>
      </c>
      <c r="B81" s="714">
        <v>9.7024982902200574E-2</v>
      </c>
      <c r="C81" s="715">
        <v>7.0000000000000007E-2</v>
      </c>
      <c r="D81" s="716">
        <v>8.0463703640330231E-2</v>
      </c>
      <c r="E81" s="717">
        <v>6.2108049019043786E-2</v>
      </c>
      <c r="F81" s="715">
        <v>5.7692927859653652E-2</v>
      </c>
      <c r="G81" s="718">
        <v>5.6408592848904267E-2</v>
      </c>
      <c r="I81" s="414">
        <v>21</v>
      </c>
      <c r="J81" s="714">
        <v>9.7613860884543296E-2</v>
      </c>
      <c r="K81" s="715">
        <v>8.6789565027262663E-2</v>
      </c>
      <c r="L81" s="716">
        <v>8.3879536857910081E-2</v>
      </c>
      <c r="M81" s="717">
        <v>6.2459950160199361E-2</v>
      </c>
      <c r="N81" s="715">
        <v>5.958033389493031E-2</v>
      </c>
      <c r="O81" s="718">
        <v>5.8599695585996953E-2</v>
      </c>
      <c r="P81" s="425"/>
      <c r="R81" s="396">
        <v>21</v>
      </c>
      <c r="S81" s="437">
        <v>4318</v>
      </c>
      <c r="T81" s="449">
        <v>6.2108049019043783</v>
      </c>
      <c r="U81" s="449">
        <v>6.2108049019043783</v>
      </c>
      <c r="V81" s="449">
        <f t="shared" si="2"/>
        <v>6.2108049019043786E-2</v>
      </c>
    </row>
    <row r="82" spans="1:22" x14ac:dyDescent="0.2">
      <c r="A82" s="414">
        <v>22</v>
      </c>
      <c r="B82" s="714">
        <v>6.7224524278875167E-2</v>
      </c>
      <c r="C82" s="715">
        <v>4.5999999999999999E-2</v>
      </c>
      <c r="D82" s="716">
        <v>5.6422979851991274E-2</v>
      </c>
      <c r="E82" s="717">
        <v>6.6739543179333755E-2</v>
      </c>
      <c r="F82" s="715">
        <v>6.6013092973007836E-2</v>
      </c>
      <c r="G82" s="718">
        <v>6.5131199538638981E-2</v>
      </c>
      <c r="I82" s="414">
        <v>22</v>
      </c>
      <c r="J82" s="714">
        <v>6.9294290490906324E-2</v>
      </c>
      <c r="K82" s="715">
        <v>6.3284911925878345E-2</v>
      </c>
      <c r="L82" s="716">
        <v>5.9986140386336734E-2</v>
      </c>
      <c r="M82" s="717">
        <v>6.7568529725881094E-2</v>
      </c>
      <c r="N82" s="715">
        <v>6.625823250114872E-2</v>
      </c>
      <c r="O82" s="718">
        <v>6.5482099133081867E-2</v>
      </c>
      <c r="P82" s="425"/>
      <c r="R82" s="396">
        <v>22</v>
      </c>
      <c r="S82" s="437">
        <v>4640</v>
      </c>
      <c r="T82" s="449">
        <v>6.6739543179333758</v>
      </c>
      <c r="U82" s="449">
        <v>6.6739543179333758</v>
      </c>
      <c r="V82" s="449">
        <f t="shared" si="2"/>
        <v>6.6739543179333755E-2</v>
      </c>
    </row>
    <row r="83" spans="1:22" x14ac:dyDescent="0.2">
      <c r="A83" s="414">
        <v>23</v>
      </c>
      <c r="B83" s="714">
        <v>4.2563463008408096E-2</v>
      </c>
      <c r="C83" s="715">
        <v>2.7999999999999997E-2</v>
      </c>
      <c r="D83" s="716">
        <v>3.4350002138854425E-2</v>
      </c>
      <c r="E83" s="717">
        <v>6.5027904033139641E-2</v>
      </c>
      <c r="F83" s="715">
        <v>6.3594440323776966E-2</v>
      </c>
      <c r="G83" s="718">
        <v>6.2680219146482127E-2</v>
      </c>
      <c r="I83" s="414">
        <v>23</v>
      </c>
      <c r="J83" s="714">
        <v>4.2879578499417398E-2</v>
      </c>
      <c r="K83" s="715">
        <v>3.8249723273706217E-2</v>
      </c>
      <c r="L83" s="716">
        <v>3.6150492305026996E-2</v>
      </c>
      <c r="M83" s="717">
        <v>6.4311142755428985E-2</v>
      </c>
      <c r="N83" s="715">
        <v>6.2643590136314903E-2</v>
      </c>
      <c r="O83" s="718">
        <v>6.204089735953941E-2</v>
      </c>
      <c r="P83" s="425"/>
      <c r="R83" s="396">
        <v>23</v>
      </c>
      <c r="S83" s="437">
        <v>4521</v>
      </c>
      <c r="T83" s="449">
        <v>6.5027904033139636</v>
      </c>
      <c r="U83" s="449">
        <v>6.5027904033139636</v>
      </c>
      <c r="V83" s="449">
        <f t="shared" si="2"/>
        <v>6.5027904033139641E-2</v>
      </c>
    </row>
    <row r="84" spans="1:22" x14ac:dyDescent="0.2">
      <c r="A84" s="414">
        <v>24</v>
      </c>
      <c r="B84" s="714">
        <v>2.5536066299231604E-2</v>
      </c>
      <c r="C84" s="715">
        <v>1.4999999999999999E-2</v>
      </c>
      <c r="D84" s="716">
        <v>1.9477834338594915E-2</v>
      </c>
      <c r="E84" s="717">
        <v>6.0382026350612739E-2</v>
      </c>
      <c r="F84" s="715">
        <v>6.0821051952658911E-2</v>
      </c>
      <c r="G84" s="718">
        <v>6.0697808535178775E-2</v>
      </c>
      <c r="I84" s="414">
        <v>24</v>
      </c>
      <c r="J84" s="714">
        <v>2.7397537869192967E-2</v>
      </c>
      <c r="K84" s="715">
        <v>2.4338248356724108E-2</v>
      </c>
      <c r="L84" s="716">
        <v>2.2825051251696361E-2</v>
      </c>
      <c r="M84" s="717">
        <v>6.0074759700961197E-2</v>
      </c>
      <c r="N84" s="715">
        <v>5.9365905958033392E-2</v>
      </c>
      <c r="O84" s="718">
        <v>5.9592349943749588E-2</v>
      </c>
      <c r="P84" s="425"/>
      <c r="R84" s="396">
        <v>24</v>
      </c>
      <c r="S84" s="437">
        <v>4198</v>
      </c>
      <c r="T84" s="449">
        <v>6.0382026350612739</v>
      </c>
      <c r="U84" s="449">
        <v>6.0382026350612739</v>
      </c>
      <c r="V84" s="449">
        <f t="shared" si="2"/>
        <v>6.0382026350612739E-2</v>
      </c>
    </row>
    <row r="85" spans="1:22" x14ac:dyDescent="0.2">
      <c r="A85" s="414">
        <v>25</v>
      </c>
      <c r="B85" s="714">
        <v>1.4915315605262098E-2</v>
      </c>
      <c r="C85" s="715">
        <v>9.0000000000000011E-3</v>
      </c>
      <c r="D85" s="716">
        <v>1.1692404214969129E-2</v>
      </c>
      <c r="E85" s="717">
        <v>5.8195730970600081E-2</v>
      </c>
      <c r="F85" s="715">
        <v>5.9563352575058855E-2</v>
      </c>
      <c r="G85" s="718">
        <v>5.9652537485582469E-2</v>
      </c>
      <c r="I85" s="414">
        <v>25</v>
      </c>
      <c r="J85" s="714">
        <v>1.380009119002989E-2</v>
      </c>
      <c r="K85" s="715">
        <v>1.1779657542670512E-2</v>
      </c>
      <c r="L85" s="716">
        <v>1.1073253833049404E-2</v>
      </c>
      <c r="M85" s="717">
        <v>5.6283374866500535E-2</v>
      </c>
      <c r="N85" s="715">
        <v>5.8538826772859549E-2</v>
      </c>
      <c r="O85" s="718">
        <v>5.8765137978955731E-2</v>
      </c>
      <c r="P85" s="425"/>
      <c r="R85" s="396">
        <v>25</v>
      </c>
      <c r="S85" s="437">
        <v>4046</v>
      </c>
      <c r="T85" s="449">
        <v>5.8195730970600081</v>
      </c>
      <c r="U85" s="449">
        <v>5.8195730970600081</v>
      </c>
      <c r="V85" s="449">
        <f t="shared" si="2"/>
        <v>5.8195730970600081E-2</v>
      </c>
    </row>
    <row r="86" spans="1:22" x14ac:dyDescent="0.2">
      <c r="A86" s="414">
        <v>26</v>
      </c>
      <c r="B86" s="714">
        <v>7.6437220903568413E-3</v>
      </c>
      <c r="C86" s="715">
        <v>4.0000000000000001E-3</v>
      </c>
      <c r="D86" s="716">
        <v>4.7482568336399021E-3</v>
      </c>
      <c r="E86" s="717">
        <v>5.0342327829238823E-2</v>
      </c>
      <c r="F86" s="715">
        <v>5.063046212389951E-2</v>
      </c>
      <c r="G86" s="718">
        <v>5.1506632064590538E-2</v>
      </c>
      <c r="I86" s="414">
        <v>26</v>
      </c>
      <c r="J86" s="714">
        <v>7.6194336085921273E-3</v>
      </c>
      <c r="K86" s="715">
        <v>5.2065539718764093E-3</v>
      </c>
      <c r="L86" s="716">
        <v>4.6487454162215227E-3</v>
      </c>
      <c r="M86" s="717">
        <v>4.818440726237095E-2</v>
      </c>
      <c r="N86" s="715">
        <v>4.8767039362842698E-2</v>
      </c>
      <c r="O86" s="718">
        <v>4.9765071801998545E-2</v>
      </c>
      <c r="P86" s="425"/>
      <c r="R86" s="396">
        <v>26</v>
      </c>
      <c r="S86" s="437">
        <v>3500</v>
      </c>
      <c r="T86" s="449">
        <v>5.0342327829238824</v>
      </c>
      <c r="U86" s="449">
        <v>5.0342327829238824</v>
      </c>
      <c r="V86" s="449">
        <f t="shared" si="2"/>
        <v>5.0342327829238823E-2</v>
      </c>
    </row>
    <row r="87" spans="1:22" x14ac:dyDescent="0.2">
      <c r="A87" s="414">
        <v>27</v>
      </c>
      <c r="B87" s="714">
        <v>6.2155529629480634E-3</v>
      </c>
      <c r="C87" s="715">
        <v>3.0000000000000001E-3</v>
      </c>
      <c r="D87" s="716">
        <v>3.6930886483865911E-3</v>
      </c>
      <c r="E87" s="717">
        <v>4.9723836373051035E-2</v>
      </c>
      <c r="F87" s="715">
        <v>5.1081943951755943E-2</v>
      </c>
      <c r="G87" s="718">
        <v>5.1362456747404847E-2</v>
      </c>
      <c r="I87" s="414">
        <v>27</v>
      </c>
      <c r="J87" s="714">
        <v>5.7449718830741171E-3</v>
      </c>
      <c r="K87" s="715">
        <v>4.2499692526340241E-3</v>
      </c>
      <c r="L87" s="716">
        <v>4.1145728062830251E-3</v>
      </c>
      <c r="M87" s="717">
        <v>4.4072623709505161E-2</v>
      </c>
      <c r="N87" s="715">
        <v>4.4264052688007351E-2</v>
      </c>
      <c r="O87" s="718">
        <v>4.5066507841969423E-2</v>
      </c>
      <c r="P87" s="425"/>
      <c r="R87" s="396">
        <v>27</v>
      </c>
      <c r="S87" s="437">
        <v>3457</v>
      </c>
      <c r="T87" s="449">
        <v>4.9723836373051036</v>
      </c>
      <c r="U87" s="449">
        <v>4.9723836373051036</v>
      </c>
      <c r="V87" s="449">
        <f t="shared" si="2"/>
        <v>4.9723836373051035E-2</v>
      </c>
    </row>
    <row r="88" spans="1:22" x14ac:dyDescent="0.2">
      <c r="A88" s="414">
        <v>28</v>
      </c>
      <c r="B88" s="714">
        <v>5.7428490968338894E-3</v>
      </c>
      <c r="C88" s="715">
        <v>2E-3</v>
      </c>
      <c r="D88" s="716">
        <v>3.1797635852903851E-3</v>
      </c>
      <c r="E88" s="717">
        <v>4.8227950060410786E-2</v>
      </c>
      <c r="F88" s="715">
        <v>4.9469508852268695E-2</v>
      </c>
      <c r="G88" s="718">
        <v>5.0317185697808534E-2</v>
      </c>
      <c r="I88" s="414">
        <v>28</v>
      </c>
      <c r="J88" s="714">
        <v>4.5088403667865647E-3</v>
      </c>
      <c r="K88" s="715">
        <v>2.80142667778127E-3</v>
      </c>
      <c r="L88" s="716">
        <v>2.5120549764675311E-3</v>
      </c>
      <c r="M88" s="717">
        <v>4.4019223923104304E-2</v>
      </c>
      <c r="N88" s="715">
        <v>4.5213662122836576E-2</v>
      </c>
      <c r="O88" s="718">
        <v>4.6092250678313809E-2</v>
      </c>
      <c r="P88" s="425"/>
      <c r="R88" s="396">
        <v>28</v>
      </c>
      <c r="S88" s="437">
        <v>3353</v>
      </c>
      <c r="T88" s="449">
        <v>4.8227950060410789</v>
      </c>
      <c r="U88" s="449">
        <v>4.8227950060410789</v>
      </c>
      <c r="V88" s="449">
        <f t="shared" si="2"/>
        <v>4.8227950060410786E-2</v>
      </c>
    </row>
    <row r="89" spans="1:22" x14ac:dyDescent="0.2">
      <c r="A89" s="414">
        <v>29</v>
      </c>
      <c r="B89" s="714">
        <v>4.2241622078287803E-3</v>
      </c>
      <c r="C89" s="715">
        <v>2E-3</v>
      </c>
      <c r="D89" s="716">
        <v>2.4240350201765268E-3</v>
      </c>
      <c r="E89" s="717">
        <v>4.3006731488406877E-2</v>
      </c>
      <c r="F89" s="715">
        <v>4.3310006772227412E-2</v>
      </c>
      <c r="G89" s="718">
        <v>4.4405997693194921E-2</v>
      </c>
      <c r="I89" s="414">
        <v>29</v>
      </c>
      <c r="J89" s="714">
        <v>4.0630224428795788E-3</v>
      </c>
      <c r="K89" s="715">
        <v>2.3914617981059621E-3</v>
      </c>
      <c r="L89" s="716">
        <v>2.3099356105448559E-3</v>
      </c>
      <c r="M89" s="717">
        <v>4.2897828408686368E-2</v>
      </c>
      <c r="N89" s="715">
        <v>4.4631643436973505E-2</v>
      </c>
      <c r="O89" s="718">
        <v>4.5992985242538545E-2</v>
      </c>
      <c r="P89" s="425"/>
      <c r="R89" s="396">
        <v>29</v>
      </c>
      <c r="S89" s="437">
        <v>2990</v>
      </c>
      <c r="T89" s="449">
        <v>4.300673148840688</v>
      </c>
      <c r="U89" s="449">
        <v>4.300673148840688</v>
      </c>
      <c r="V89" s="449">
        <f t="shared" si="2"/>
        <v>4.3006731488406877E-2</v>
      </c>
    </row>
    <row r="90" spans="1:22" x14ac:dyDescent="0.2">
      <c r="A90" s="417" t="s">
        <v>100</v>
      </c>
      <c r="B90" s="719">
        <v>2.8000000000000001E-2</v>
      </c>
      <c r="C90" s="720">
        <v>1.2E-2</v>
      </c>
      <c r="D90" s="721">
        <v>1.7999999999999999E-2</v>
      </c>
      <c r="E90" s="722">
        <v>0.378</v>
      </c>
      <c r="F90" s="720">
        <v>0.39600000000000002</v>
      </c>
      <c r="G90" s="723">
        <v>0.40799999999999997</v>
      </c>
      <c r="I90" s="417" t="s">
        <v>100</v>
      </c>
      <c r="J90" s="719">
        <v>2.4975935964334565E-2</v>
      </c>
      <c r="K90" s="720">
        <v>1.6002295803326183E-2</v>
      </c>
      <c r="L90" s="721">
        <v>1.5548754078480062E-2</v>
      </c>
      <c r="M90" s="722">
        <v>0.3800818796724813</v>
      </c>
      <c r="N90" s="720">
        <v>0.40490120998621537</v>
      </c>
      <c r="O90" s="723">
        <v>0.41602144133412744</v>
      </c>
      <c r="P90" s="425"/>
      <c r="R90" s="396">
        <v>30</v>
      </c>
      <c r="S90" s="437">
        <v>2677</v>
      </c>
      <c r="T90" s="449">
        <v>3.8504689028249239</v>
      </c>
      <c r="U90" s="449">
        <v>3.8504689028249239</v>
      </c>
      <c r="V90" s="449">
        <f t="shared" si="2"/>
        <v>3.8504689028249238E-2</v>
      </c>
    </row>
    <row r="91" spans="1:22" ht="13.5" thickBot="1" x14ac:dyDescent="0.25">
      <c r="A91" s="418" t="s">
        <v>34</v>
      </c>
      <c r="B91" s="724">
        <v>20.69</v>
      </c>
      <c r="C91" s="725">
        <v>20.04</v>
      </c>
      <c r="D91" s="726">
        <v>20.28</v>
      </c>
      <c r="E91" s="727">
        <v>28.54</v>
      </c>
      <c r="F91" s="725">
        <v>28.9</v>
      </c>
      <c r="G91" s="728">
        <v>29.16</v>
      </c>
      <c r="I91" s="418" t="s">
        <v>34</v>
      </c>
      <c r="J91" s="724">
        <v>20.616211560869345</v>
      </c>
      <c r="K91" s="725">
        <v>20.314005766839308</v>
      </c>
      <c r="L91" s="726">
        <v>20.262047757918747</v>
      </c>
      <c r="M91" s="727">
        <v>28.466518333926665</v>
      </c>
      <c r="N91" s="725">
        <v>28.905958033389492</v>
      </c>
      <c r="O91" s="728">
        <v>29.138045132684798</v>
      </c>
      <c r="P91" s="425"/>
      <c r="R91" s="396">
        <v>31</v>
      </c>
      <c r="S91" s="437">
        <v>2421</v>
      </c>
      <c r="T91" s="449">
        <v>3.482250733559634</v>
      </c>
      <c r="U91" s="449">
        <v>3.482250733559634</v>
      </c>
      <c r="V91" s="449">
        <f t="shared" si="2"/>
        <v>3.4822507335596338E-2</v>
      </c>
    </row>
    <row r="92" spans="1:22" ht="13.5" thickTop="1" x14ac:dyDescent="0.2">
      <c r="J92" s="425"/>
      <c r="K92" s="425"/>
      <c r="L92" s="425"/>
      <c r="M92" s="426"/>
      <c r="N92" s="426"/>
      <c r="O92" s="425"/>
      <c r="P92" s="425"/>
      <c r="R92" s="396">
        <v>32</v>
      </c>
      <c r="S92" s="437">
        <v>2530</v>
      </c>
      <c r="T92" s="449">
        <v>3.6390311259421209</v>
      </c>
      <c r="U92" s="449">
        <v>3.6390311259421209</v>
      </c>
      <c r="V92" s="449">
        <f t="shared" si="2"/>
        <v>3.6390311259421208E-2</v>
      </c>
    </row>
    <row r="93" spans="1:22" ht="13.5" thickBot="1" x14ac:dyDescent="0.25">
      <c r="A93" s="807" t="s">
        <v>14</v>
      </c>
      <c r="B93" s="807"/>
      <c r="C93" s="807"/>
      <c r="D93" s="807"/>
      <c r="E93" s="807"/>
      <c r="F93" s="807"/>
      <c r="G93" s="807"/>
      <c r="I93" s="806" t="s">
        <v>15</v>
      </c>
      <c r="J93" s="807"/>
      <c r="K93" s="807"/>
      <c r="L93" s="807"/>
      <c r="M93" s="807"/>
      <c r="N93" s="807"/>
      <c r="O93" s="807"/>
      <c r="P93" s="425"/>
      <c r="R93" s="396">
        <v>33</v>
      </c>
      <c r="S93" s="437">
        <v>2444</v>
      </c>
      <c r="T93" s="449">
        <v>3.5153328347045623</v>
      </c>
      <c r="U93" s="449">
        <v>3.5153328347045623</v>
      </c>
      <c r="V93" s="449">
        <f t="shared" si="2"/>
        <v>3.5153328347045626E-2</v>
      </c>
    </row>
    <row r="94" spans="1:22" ht="39" thickTop="1" x14ac:dyDescent="0.2">
      <c r="A94" s="400" t="s">
        <v>116</v>
      </c>
      <c r="B94" s="401" t="s">
        <v>94</v>
      </c>
      <c r="C94" s="402" t="s">
        <v>95</v>
      </c>
      <c r="D94" s="403" t="s">
        <v>96</v>
      </c>
      <c r="E94" s="404" t="s">
        <v>94</v>
      </c>
      <c r="F94" s="402" t="s">
        <v>95</v>
      </c>
      <c r="G94" s="405" t="s">
        <v>96</v>
      </c>
      <c r="I94" s="400" t="s">
        <v>117</v>
      </c>
      <c r="J94" s="401" t="s">
        <v>94</v>
      </c>
      <c r="K94" s="402" t="s">
        <v>95</v>
      </c>
      <c r="L94" s="403" t="s">
        <v>96</v>
      </c>
      <c r="M94" s="404" t="s">
        <v>94</v>
      </c>
      <c r="N94" s="402" t="s">
        <v>95</v>
      </c>
      <c r="O94" s="405" t="s">
        <v>96</v>
      </c>
      <c r="P94" s="425"/>
      <c r="R94" s="396">
        <v>34</v>
      </c>
      <c r="S94" s="437">
        <v>2045</v>
      </c>
      <c r="T94" s="449">
        <v>2.9414302974512401</v>
      </c>
      <c r="U94" s="449">
        <v>2.9414302974512401</v>
      </c>
      <c r="V94" s="449">
        <f t="shared" si="2"/>
        <v>2.9414302974512401E-2</v>
      </c>
    </row>
    <row r="95" spans="1:22" ht="13.5" thickBot="1" x14ac:dyDescent="0.25">
      <c r="A95" s="406"/>
      <c r="B95" s="407" t="s">
        <v>98</v>
      </c>
      <c r="C95" s="408"/>
      <c r="D95" s="409"/>
      <c r="E95" s="410" t="s">
        <v>99</v>
      </c>
      <c r="F95" s="408"/>
      <c r="G95" s="411"/>
      <c r="I95" s="406"/>
      <c r="J95" s="407" t="s">
        <v>98</v>
      </c>
      <c r="K95" s="408"/>
      <c r="L95" s="409"/>
      <c r="M95" s="410" t="s">
        <v>99</v>
      </c>
      <c r="N95" s="408"/>
      <c r="O95" s="411"/>
      <c r="P95" s="425" t="s">
        <v>118</v>
      </c>
      <c r="R95" s="396">
        <v>35</v>
      </c>
      <c r="S95" s="437">
        <v>1758</v>
      </c>
      <c r="T95" s="449">
        <v>2.5286232092514815</v>
      </c>
      <c r="U95" s="449">
        <v>2.5286232092514815</v>
      </c>
      <c r="V95" s="449">
        <f t="shared" si="2"/>
        <v>2.5286232092514814E-2</v>
      </c>
    </row>
    <row r="96" spans="1:22" ht="13.5" thickTop="1" x14ac:dyDescent="0.2">
      <c r="A96" s="412">
        <v>18</v>
      </c>
      <c r="B96" s="709">
        <v>5.6390416612795754E-3</v>
      </c>
      <c r="C96" s="710">
        <v>6.2918126791971967E-3</v>
      </c>
      <c r="D96" s="711">
        <v>6.3229365584553361E-3</v>
      </c>
      <c r="E96" s="712">
        <v>7.1024054725903226E-4</v>
      </c>
      <c r="F96" s="710">
        <v>4.0251416540235937E-4</v>
      </c>
      <c r="G96" s="713">
        <v>2.6699596168607947E-4</v>
      </c>
      <c r="I96" s="412">
        <v>18</v>
      </c>
      <c r="J96" s="709">
        <v>5.137099908062972E-3</v>
      </c>
      <c r="K96" s="710">
        <v>5.5628864912416883E-3</v>
      </c>
      <c r="L96" s="711">
        <v>5.6734867276041169E-3</v>
      </c>
      <c r="M96" s="712">
        <v>9.2790728501903155E-4</v>
      </c>
      <c r="N96" s="710">
        <v>9.2898100394016086E-4</v>
      </c>
      <c r="O96" s="713">
        <v>7.0224719101123594E-4</v>
      </c>
      <c r="P96" s="425"/>
      <c r="R96" s="396">
        <v>36</v>
      </c>
      <c r="S96" s="437">
        <v>1595</v>
      </c>
      <c r="T96" s="449">
        <v>2.2941717967895978</v>
      </c>
      <c r="U96" s="449">
        <v>2.2941717967895978</v>
      </c>
      <c r="V96" s="449">
        <f t="shared" si="2"/>
        <v>2.2941717967895979E-2</v>
      </c>
    </row>
    <row r="97" spans="1:22" x14ac:dyDescent="0.2">
      <c r="A97" s="414">
        <v>19</v>
      </c>
      <c r="B97" s="714">
        <v>0.46197376403544538</v>
      </c>
      <c r="C97" s="715">
        <v>0.50801741531273226</v>
      </c>
      <c r="D97" s="716">
        <v>0.52007921352288</v>
      </c>
      <c r="E97" s="717">
        <v>6.3454385735379329E-2</v>
      </c>
      <c r="F97" s="715">
        <v>4.8889989782332721E-2</v>
      </c>
      <c r="G97" s="718">
        <v>3.9515402329539769E-2</v>
      </c>
      <c r="I97" s="414">
        <v>19</v>
      </c>
      <c r="J97" s="714">
        <v>0.46549518041456966</v>
      </c>
      <c r="K97" s="715">
        <v>0.5092887267458408</v>
      </c>
      <c r="L97" s="716">
        <v>0.5216729933809322</v>
      </c>
      <c r="M97" s="717">
        <v>6.8494707141098718E-2</v>
      </c>
      <c r="N97" s="715">
        <v>5.3688695262196877E-2</v>
      </c>
      <c r="O97" s="718">
        <v>4.3188202247191013E-2</v>
      </c>
      <c r="P97" s="427"/>
      <c r="R97" s="396">
        <v>37</v>
      </c>
      <c r="S97" s="437">
        <v>1336</v>
      </c>
      <c r="T97" s="449">
        <v>1.9216385708532306</v>
      </c>
      <c r="U97" s="449">
        <v>1.9216385708532306</v>
      </c>
      <c r="V97" s="449">
        <f t="shared" si="2"/>
        <v>1.9216385708532305E-2</v>
      </c>
    </row>
    <row r="98" spans="1:22" x14ac:dyDescent="0.2">
      <c r="A98" s="414">
        <v>20</v>
      </c>
      <c r="B98" s="714">
        <v>0.23297098926891366</v>
      </c>
      <c r="C98" s="715">
        <v>0.22739460550069024</v>
      </c>
      <c r="D98" s="716">
        <v>0.22662140179644955</v>
      </c>
      <c r="E98" s="717">
        <v>7.1379174999532738E-2</v>
      </c>
      <c r="F98" s="715">
        <v>6.2389695637365697E-2</v>
      </c>
      <c r="G98" s="718">
        <v>5.7404131762507089E-2</v>
      </c>
      <c r="I98" s="414">
        <v>20</v>
      </c>
      <c r="J98" s="714">
        <v>0.22762470736538809</v>
      </c>
      <c r="K98" s="715">
        <v>0.22220497296178426</v>
      </c>
      <c r="L98" s="716">
        <v>0.2224171246111469</v>
      </c>
      <c r="M98" s="717">
        <v>6.8892381691821158E-2</v>
      </c>
      <c r="N98" s="715">
        <v>6.0031393151167636E-2</v>
      </c>
      <c r="O98" s="718">
        <v>5.5547752808988764E-2</v>
      </c>
      <c r="P98" s="427"/>
      <c r="R98" s="396">
        <v>38</v>
      </c>
      <c r="S98" s="437">
        <v>1237</v>
      </c>
      <c r="T98" s="449">
        <v>1.7792417007076693</v>
      </c>
      <c r="U98" s="449">
        <v>1.7792417007076693</v>
      </c>
      <c r="V98" s="449">
        <f t="shared" si="2"/>
        <v>1.7792417007076691E-2</v>
      </c>
    </row>
    <row r="99" spans="1:22" x14ac:dyDescent="0.2">
      <c r="A99" s="414">
        <v>21</v>
      </c>
      <c r="B99" s="714">
        <v>9.7226228008234786E-2</v>
      </c>
      <c r="C99" s="715">
        <v>8.7899543378995429E-2</v>
      </c>
      <c r="D99" s="716">
        <v>8.5083810736261409E-2</v>
      </c>
      <c r="E99" s="717">
        <v>6.4276769526942418E-2</v>
      </c>
      <c r="F99" s="715">
        <v>6.099637737251138E-2</v>
      </c>
      <c r="G99" s="718">
        <v>5.9907218903314088E-2</v>
      </c>
      <c r="I99" s="414">
        <v>21</v>
      </c>
      <c r="J99" s="714">
        <v>0.10252400314671065</v>
      </c>
      <c r="K99" s="715">
        <v>9.2240420191984265E-2</v>
      </c>
      <c r="L99" s="716">
        <v>8.9227227254662811E-2</v>
      </c>
      <c r="M99" s="717">
        <v>6.4972446834699951E-2</v>
      </c>
      <c r="N99" s="715">
        <v>6.0223596117500083E-2</v>
      </c>
      <c r="O99" s="718">
        <v>5.8707865168539326E-2</v>
      </c>
      <c r="P99" s="427"/>
      <c r="R99" s="396">
        <v>39</v>
      </c>
      <c r="S99" s="437">
        <v>1060</v>
      </c>
      <c r="T99" s="449">
        <v>1.5246533571140901</v>
      </c>
      <c r="U99" s="449">
        <v>1.5246533571140901</v>
      </c>
      <c r="V99" s="449">
        <f t="shared" si="2"/>
        <v>1.5246533571140902E-2</v>
      </c>
    </row>
    <row r="100" spans="1:22" x14ac:dyDescent="0.2">
      <c r="A100" s="414">
        <v>22</v>
      </c>
      <c r="B100" s="714">
        <v>6.9548180489114764E-2</v>
      </c>
      <c r="C100" s="715">
        <v>6.2825209727089312E-2</v>
      </c>
      <c r="D100" s="716">
        <v>5.9608175967182972E-2</v>
      </c>
      <c r="E100" s="717">
        <v>6.9042857409864863E-2</v>
      </c>
      <c r="F100" s="715">
        <v>6.7808155556243616E-2</v>
      </c>
      <c r="G100" s="718">
        <v>6.7483229316156593E-2</v>
      </c>
      <c r="I100" s="414">
        <v>22</v>
      </c>
      <c r="J100" s="714">
        <v>7.1246457581013584E-2</v>
      </c>
      <c r="K100" s="715">
        <v>6.6392403425703128E-2</v>
      </c>
      <c r="L100" s="716">
        <v>6.310726178892985E-2</v>
      </c>
      <c r="M100" s="717">
        <v>6.8570454674569653E-2</v>
      </c>
      <c r="N100" s="715">
        <v>6.8648492808405681E-2</v>
      </c>
      <c r="O100" s="718">
        <v>6.839887640449438E-2</v>
      </c>
      <c r="P100" s="427"/>
      <c r="R100" s="396">
        <v>40</v>
      </c>
      <c r="S100" s="437">
        <v>995</v>
      </c>
      <c r="T100" s="449">
        <v>1.431160462574075</v>
      </c>
      <c r="U100" s="449">
        <v>1.431160462574075</v>
      </c>
      <c r="V100" s="449">
        <f t="shared" si="2"/>
        <v>1.4311604625740749E-2</v>
      </c>
    </row>
    <row r="101" spans="1:22" x14ac:dyDescent="0.2">
      <c r="A101" s="414">
        <v>23</v>
      </c>
      <c r="B101" s="714">
        <v>4.4764244298799591E-2</v>
      </c>
      <c r="C101" s="715">
        <v>3.918445364765849E-2</v>
      </c>
      <c r="D101" s="716">
        <v>3.7456680104675011E-2</v>
      </c>
      <c r="E101" s="717">
        <v>6.7547614152477425E-2</v>
      </c>
      <c r="F101" s="715">
        <v>6.8613183887048332E-2</v>
      </c>
      <c r="G101" s="718">
        <v>6.8184093715582553E-2</v>
      </c>
      <c r="I101" s="414">
        <v>23</v>
      </c>
      <c r="J101" s="714">
        <v>4.4916451041163145E-2</v>
      </c>
      <c r="K101" s="715">
        <v>4.0492638878108105E-2</v>
      </c>
      <c r="L101" s="716">
        <v>3.8672897452412605E-2</v>
      </c>
      <c r="M101" s="717">
        <v>6.8797697274982486E-2</v>
      </c>
      <c r="N101" s="715">
        <v>6.8968831085626417E-2</v>
      </c>
      <c r="O101" s="718">
        <v>6.931179775280899E-2</v>
      </c>
      <c r="P101" s="427"/>
      <c r="R101" s="396">
        <v>41</v>
      </c>
      <c r="S101" s="437">
        <v>937</v>
      </c>
      <c r="T101" s="449">
        <v>1.347736033599908</v>
      </c>
      <c r="U101" s="449">
        <v>1.347736033599908</v>
      </c>
      <c r="V101" s="449">
        <f t="shared" si="2"/>
        <v>1.347736033599908E-2</v>
      </c>
    </row>
    <row r="102" spans="1:22" x14ac:dyDescent="0.2">
      <c r="A102" s="414">
        <v>24</v>
      </c>
      <c r="B102" s="714">
        <v>2.8036081910312385E-2</v>
      </c>
      <c r="C102" s="715">
        <v>2.564510990761389E-2</v>
      </c>
      <c r="D102" s="716">
        <v>2.4273286653935921E-2</v>
      </c>
      <c r="E102" s="717">
        <v>6.1622712745079716E-2</v>
      </c>
      <c r="F102" s="715">
        <v>6.1956218843855465E-2</v>
      </c>
      <c r="G102" s="718">
        <v>6.2143310082435003E-2</v>
      </c>
      <c r="I102" s="414">
        <v>24</v>
      </c>
      <c r="J102" s="714">
        <v>2.8055010568019182E-2</v>
      </c>
      <c r="K102" s="715">
        <v>2.513648477321535E-2</v>
      </c>
      <c r="L102" s="716">
        <v>2.3406558769922297E-2</v>
      </c>
      <c r="M102" s="717">
        <v>6.154487094513985E-2</v>
      </c>
      <c r="N102" s="715">
        <v>6.336291123426338E-2</v>
      </c>
      <c r="O102" s="718">
        <v>6.344803370786517E-2</v>
      </c>
      <c r="P102" s="427"/>
      <c r="R102" s="396">
        <v>42</v>
      </c>
      <c r="S102" s="437">
        <v>925</v>
      </c>
      <c r="T102" s="449">
        <v>1.3304758069155975</v>
      </c>
      <c r="U102" s="449">
        <v>1.3304758069155975</v>
      </c>
      <c r="V102" s="449">
        <f t="shared" si="2"/>
        <v>1.3304758069155976E-2</v>
      </c>
    </row>
    <row r="103" spans="1:22" x14ac:dyDescent="0.2">
      <c r="A103" s="414">
        <v>25</v>
      </c>
      <c r="B103" s="714">
        <v>1.5037444430078867E-2</v>
      </c>
      <c r="C103" s="715">
        <v>1.2888924285865987E-2</v>
      </c>
      <c r="D103" s="716">
        <v>1.2235660230567933E-2</v>
      </c>
      <c r="E103" s="717">
        <v>5.4277330243163932E-2</v>
      </c>
      <c r="F103" s="715">
        <v>5.489673963526024E-2</v>
      </c>
      <c r="G103" s="718">
        <v>5.5768781497179856E-2</v>
      </c>
      <c r="I103" s="414">
        <v>25</v>
      </c>
      <c r="J103" s="714">
        <v>1.5108002312642763E-2</v>
      </c>
      <c r="K103" s="715">
        <v>1.3143936453724546E-2</v>
      </c>
      <c r="L103" s="716">
        <v>1.2004769017829001E-2</v>
      </c>
      <c r="M103" s="717">
        <v>5.2739220179142919E-2</v>
      </c>
      <c r="N103" s="715">
        <v>5.3720729089918956E-2</v>
      </c>
      <c r="O103" s="718">
        <v>5.4283707865168541E-2</v>
      </c>
      <c r="P103" s="427"/>
      <c r="R103" s="396">
        <v>43</v>
      </c>
      <c r="S103" s="437">
        <v>911</v>
      </c>
      <c r="T103" s="449">
        <v>1.3103388757839021</v>
      </c>
      <c r="U103" s="449">
        <v>1.3103388757839021</v>
      </c>
      <c r="V103" s="449">
        <f t="shared" si="2"/>
        <v>1.3103388757839021E-2</v>
      </c>
    </row>
    <row r="104" spans="1:22" x14ac:dyDescent="0.2">
      <c r="A104" s="414">
        <v>26</v>
      </c>
      <c r="B104" s="714">
        <v>7.0015614277615891E-3</v>
      </c>
      <c r="C104" s="715">
        <v>4.9511521716045451E-3</v>
      </c>
      <c r="D104" s="716">
        <v>4.6537944691986705E-3</v>
      </c>
      <c r="E104" s="717">
        <v>4.5679681513186174E-2</v>
      </c>
      <c r="F104" s="715">
        <v>4.6103353252624081E-2</v>
      </c>
      <c r="G104" s="718">
        <v>4.689116577111771E-2</v>
      </c>
      <c r="I104" s="414">
        <v>26</v>
      </c>
      <c r="J104" s="714">
        <v>6.7578454510127291E-3</v>
      </c>
      <c r="K104" s="715">
        <v>4.8772283888328287E-3</v>
      </c>
      <c r="L104" s="716">
        <v>4.5360485672390405E-3</v>
      </c>
      <c r="M104" s="717">
        <v>4.6490048667790253E-2</v>
      </c>
      <c r="N104" s="715">
        <v>4.6993625268283309E-2</v>
      </c>
      <c r="O104" s="718">
        <v>4.7752808988764044E-2</v>
      </c>
      <c r="P104" s="427"/>
      <c r="R104" s="396">
        <v>44</v>
      </c>
      <c r="S104" s="437">
        <v>753</v>
      </c>
      <c r="T104" s="449">
        <v>1.083079224440481</v>
      </c>
      <c r="U104" s="449">
        <v>1.083079224440481</v>
      </c>
      <c r="V104" s="449">
        <f t="shared" si="2"/>
        <v>1.0830792244404809E-2</v>
      </c>
    </row>
    <row r="105" spans="1:22" x14ac:dyDescent="0.2">
      <c r="A105" s="414">
        <v>27</v>
      </c>
      <c r="B105" s="714">
        <v>5.3804612676406531E-3</v>
      </c>
      <c r="C105" s="715">
        <v>3.7166825953063609E-3</v>
      </c>
      <c r="D105" s="716">
        <v>3.5080274418275693E-3</v>
      </c>
      <c r="E105" s="717">
        <v>4.2913481487019421E-2</v>
      </c>
      <c r="F105" s="715">
        <v>4.3099978326160325E-2</v>
      </c>
      <c r="G105" s="718">
        <v>4.3386843773987917E-2</v>
      </c>
      <c r="H105" s="425"/>
      <c r="I105" s="414">
        <v>27</v>
      </c>
      <c r="J105" s="714">
        <v>4.9191048935141746E-3</v>
      </c>
      <c r="K105" s="715">
        <v>3.10486687883257E-3</v>
      </c>
      <c r="L105" s="716">
        <v>2.8915596606871223E-3</v>
      </c>
      <c r="M105" s="717">
        <v>3.8555494536709145E-2</v>
      </c>
      <c r="N105" s="715">
        <v>3.7960085850658298E-2</v>
      </c>
      <c r="O105" s="718">
        <v>3.8799157303370788E-2</v>
      </c>
      <c r="P105" s="427"/>
      <c r="R105" s="396">
        <v>45</v>
      </c>
      <c r="S105" s="437">
        <v>537</v>
      </c>
      <c r="T105" s="449">
        <v>0.77239514412289278</v>
      </c>
      <c r="U105" s="449">
        <v>0.77239514412289278</v>
      </c>
      <c r="V105" s="449">
        <f t="shared" si="2"/>
        <v>7.7239514412289281E-3</v>
      </c>
    </row>
    <row r="106" spans="1:22" x14ac:dyDescent="0.2">
      <c r="A106" s="414">
        <v>28</v>
      </c>
      <c r="B106" s="714">
        <v>4.1074500989567277E-3</v>
      </c>
      <c r="C106" s="715">
        <v>2.4556652861845597E-3</v>
      </c>
      <c r="D106" s="716">
        <v>2.4046962302850272E-3</v>
      </c>
      <c r="E106" s="717">
        <v>3.8595966581313194E-2</v>
      </c>
      <c r="F106" s="715">
        <v>3.9756014490509951E-2</v>
      </c>
      <c r="G106" s="718">
        <v>4.0416513700230285E-2</v>
      </c>
      <c r="H106" s="425"/>
      <c r="I106" s="414">
        <v>28</v>
      </c>
      <c r="J106" s="714">
        <v>3.9144322177675417E-3</v>
      </c>
      <c r="K106" s="715">
        <v>2.3545240497813654E-3</v>
      </c>
      <c r="L106" s="716">
        <v>2.2200600238450894E-3</v>
      </c>
      <c r="M106" s="717">
        <v>3.9161474804476681E-2</v>
      </c>
      <c r="N106" s="715">
        <v>3.882499919915431E-2</v>
      </c>
      <c r="O106" s="718">
        <v>3.9360955056179772E-2</v>
      </c>
      <c r="P106" s="427"/>
      <c r="R106" s="396">
        <v>46</v>
      </c>
      <c r="S106" s="437">
        <v>455</v>
      </c>
      <c r="T106" s="449">
        <v>0.65445026178010468</v>
      </c>
      <c r="U106" s="449">
        <v>0.65445026178010468</v>
      </c>
      <c r="V106" s="449">
        <f t="shared" si="2"/>
        <v>6.5445026178010471E-3</v>
      </c>
    </row>
    <row r="107" spans="1:22" x14ac:dyDescent="0.2">
      <c r="A107" s="414">
        <v>29</v>
      </c>
      <c r="B107" s="714">
        <v>3.2620911197525585E-3</v>
      </c>
      <c r="C107" s="715">
        <v>1.9910799617712648E-3</v>
      </c>
      <c r="D107" s="716">
        <v>1.8530306245137563E-3</v>
      </c>
      <c r="E107" s="717">
        <v>3.6745603050296248E-2</v>
      </c>
      <c r="F107" s="715">
        <v>3.7433817382419417E-2</v>
      </c>
      <c r="G107" s="718">
        <v>3.8614290958849246E-2</v>
      </c>
      <c r="H107" s="425"/>
      <c r="I107" s="414">
        <v>29</v>
      </c>
      <c r="J107" s="714">
        <v>2.7960230126911011E-3</v>
      </c>
      <c r="K107" s="715">
        <v>1.6688659473725065E-3</v>
      </c>
      <c r="L107" s="716">
        <v>1.5348563127817901E-3</v>
      </c>
      <c r="M107" s="717">
        <v>3.4995360463574904E-2</v>
      </c>
      <c r="N107" s="715">
        <v>3.5621616426946855E-2</v>
      </c>
      <c r="O107" s="718">
        <v>3.6516853932584269E-2</v>
      </c>
      <c r="P107" s="427"/>
      <c r="R107" s="396">
        <v>47</v>
      </c>
      <c r="S107" s="437">
        <v>380</v>
      </c>
      <c r="T107" s="437">
        <v>0.54657384500316442</v>
      </c>
      <c r="U107" s="449">
        <v>0.54657384500316442</v>
      </c>
      <c r="V107" s="449">
        <f t="shared" si="2"/>
        <v>5.4657384500316443E-3</v>
      </c>
    </row>
    <row r="108" spans="1:22" x14ac:dyDescent="0.2">
      <c r="A108" s="417" t="s">
        <v>100</v>
      </c>
      <c r="B108" s="719">
        <v>2.5052461983709435E-2</v>
      </c>
      <c r="C108" s="720">
        <v>1.6738345545290433E-2</v>
      </c>
      <c r="D108" s="721">
        <v>1.5899285663766884E-2</v>
      </c>
      <c r="E108" s="722">
        <v>0.38375418200848549</v>
      </c>
      <c r="F108" s="720">
        <v>0.4076539616682664</v>
      </c>
      <c r="G108" s="723">
        <v>0.4200180222274138</v>
      </c>
      <c r="H108" s="425"/>
      <c r="I108" s="417" t="s">
        <v>100</v>
      </c>
      <c r="J108" s="719">
        <v>2.1458291866890335E-2</v>
      </c>
      <c r="K108" s="720">
        <v>1.3519107868250156E-2</v>
      </c>
      <c r="L108" s="721">
        <v>1.2621452357785971E-2</v>
      </c>
      <c r="M108" s="722">
        <v>0.38583899861760762</v>
      </c>
      <c r="N108" s="720">
        <v>0.41099400967421601</v>
      </c>
      <c r="O108" s="723">
        <v>0.42394662921348308</v>
      </c>
      <c r="P108" s="427"/>
      <c r="R108" s="396">
        <v>48</v>
      </c>
      <c r="S108" s="437">
        <v>306</v>
      </c>
      <c r="T108" s="437">
        <v>0.44013578044991658</v>
      </c>
      <c r="U108" s="449">
        <v>0.44013578044991658</v>
      </c>
      <c r="V108" s="449">
        <f t="shared" si="2"/>
        <v>4.4013578044991659E-3</v>
      </c>
    </row>
    <row r="109" spans="1:22" ht="13.5" thickBot="1" x14ac:dyDescent="0.25">
      <c r="A109" s="418" t="s">
        <v>34</v>
      </c>
      <c r="B109" s="724">
        <v>20.629026643725943</v>
      </c>
      <c r="C109" s="725">
        <v>20.342439205691832</v>
      </c>
      <c r="D109" s="726">
        <v>20.289228375415519</v>
      </c>
      <c r="E109" s="727">
        <v>28.470982935536323</v>
      </c>
      <c r="F109" s="725">
        <v>28.934421153667522</v>
      </c>
      <c r="G109" s="728">
        <v>29.182725361278912</v>
      </c>
      <c r="H109" s="425"/>
      <c r="I109" s="418" t="s">
        <v>34</v>
      </c>
      <c r="J109" s="724">
        <v>20.578407119906881</v>
      </c>
      <c r="K109" s="725">
        <v>20.306359802323474</v>
      </c>
      <c r="L109" s="726">
        <v>20.247975223033809</v>
      </c>
      <c r="M109" s="727">
        <v>28.557710152063166</v>
      </c>
      <c r="N109" s="725">
        <v>29.066021718935197</v>
      </c>
      <c r="O109" s="728">
        <v>29.324051966292135</v>
      </c>
      <c r="P109" s="427"/>
      <c r="R109" s="396">
        <v>49</v>
      </c>
      <c r="S109" s="437">
        <v>258</v>
      </c>
      <c r="T109" s="437">
        <v>0.37109487371267474</v>
      </c>
      <c r="U109" s="449">
        <v>0.37109487371267474</v>
      </c>
      <c r="V109" s="449">
        <f t="shared" si="2"/>
        <v>3.7109487371267476E-3</v>
      </c>
    </row>
    <row r="110" spans="1:22" ht="13.5" thickTop="1" x14ac:dyDescent="0.2">
      <c r="A110" s="425"/>
      <c r="B110" s="425"/>
      <c r="C110" s="425"/>
      <c r="D110" s="426"/>
      <c r="E110" s="426"/>
      <c r="F110" s="425"/>
      <c r="G110" s="425"/>
      <c r="H110" s="425"/>
      <c r="I110" s="425"/>
      <c r="J110" s="428"/>
      <c r="K110" s="428"/>
      <c r="L110" s="428"/>
      <c r="M110" s="428"/>
      <c r="N110" s="428"/>
      <c r="O110" s="427"/>
      <c r="P110" s="427"/>
      <c r="R110" s="396">
        <v>50</v>
      </c>
      <c r="S110" s="437">
        <v>173</v>
      </c>
      <c r="T110" s="437">
        <v>0.24883493469880905</v>
      </c>
      <c r="U110" s="449">
        <v>0.24883493469880905</v>
      </c>
      <c r="V110" s="449">
        <f t="shared" si="2"/>
        <v>2.4883493469880905E-3</v>
      </c>
    </row>
    <row r="111" spans="1:22" ht="13.5" thickBot="1" x14ac:dyDescent="0.25">
      <c r="A111" s="806" t="s">
        <v>16</v>
      </c>
      <c r="B111" s="807"/>
      <c r="C111" s="807"/>
      <c r="D111" s="807"/>
      <c r="E111" s="807"/>
      <c r="F111" s="807"/>
      <c r="G111" s="807"/>
      <c r="H111" s="425"/>
      <c r="I111" s="806" t="s">
        <v>17</v>
      </c>
      <c r="J111" s="807"/>
      <c r="K111" s="807"/>
      <c r="L111" s="807"/>
      <c r="M111" s="807"/>
      <c r="N111" s="807"/>
      <c r="O111" s="807"/>
      <c r="P111" s="427"/>
      <c r="R111" s="396">
        <v>51</v>
      </c>
      <c r="S111" s="437">
        <v>147</v>
      </c>
      <c r="T111" s="437">
        <v>0.21143777688280307</v>
      </c>
      <c r="U111" s="449">
        <v>0.21143777688280307</v>
      </c>
      <c r="V111" s="449">
        <f t="shared" si="2"/>
        <v>2.1143777688280309E-3</v>
      </c>
    </row>
    <row r="112" spans="1:22" ht="39" thickTop="1" x14ac:dyDescent="0.2">
      <c r="A112" s="400" t="s">
        <v>119</v>
      </c>
      <c r="B112" s="401" t="s">
        <v>94</v>
      </c>
      <c r="C112" s="402" t="s">
        <v>95</v>
      </c>
      <c r="D112" s="403" t="s">
        <v>96</v>
      </c>
      <c r="E112" s="404" t="s">
        <v>94</v>
      </c>
      <c r="F112" s="402" t="s">
        <v>95</v>
      </c>
      <c r="G112" s="405" t="s">
        <v>96</v>
      </c>
      <c r="H112" s="428"/>
      <c r="I112" s="400" t="s">
        <v>120</v>
      </c>
      <c r="J112" s="401" t="s">
        <v>94</v>
      </c>
      <c r="K112" s="402" t="s">
        <v>95</v>
      </c>
      <c r="L112" s="403" t="s">
        <v>96</v>
      </c>
      <c r="M112" s="404" t="s">
        <v>94</v>
      </c>
      <c r="N112" s="402" t="s">
        <v>95</v>
      </c>
      <c r="O112" s="405" t="s">
        <v>96</v>
      </c>
      <c r="P112" s="427"/>
      <c r="Q112" s="432"/>
      <c r="R112" s="432">
        <v>52</v>
      </c>
      <c r="S112" s="437">
        <v>113</v>
      </c>
      <c r="T112" s="437">
        <v>0.16253380127725678</v>
      </c>
      <c r="U112" s="449">
        <v>0.16253380127725678</v>
      </c>
      <c r="V112" s="449">
        <f t="shared" si="2"/>
        <v>1.6253380127725678E-3</v>
      </c>
    </row>
    <row r="113" spans="1:22" ht="13.5" thickBot="1" x14ac:dyDescent="0.25">
      <c r="A113" s="406"/>
      <c r="B113" s="407" t="s">
        <v>98</v>
      </c>
      <c r="C113" s="408"/>
      <c r="D113" s="409"/>
      <c r="E113" s="410" t="s">
        <v>99</v>
      </c>
      <c r="F113" s="408"/>
      <c r="G113" s="411"/>
      <c r="H113" s="428"/>
      <c r="I113" s="406"/>
      <c r="J113" s="407" t="s">
        <v>98</v>
      </c>
      <c r="K113" s="408"/>
      <c r="L113" s="409"/>
      <c r="M113" s="410" t="s">
        <v>99</v>
      </c>
      <c r="N113" s="408"/>
      <c r="O113" s="411"/>
      <c r="P113" s="427"/>
      <c r="Q113" s="432"/>
      <c r="R113" s="432">
        <v>53</v>
      </c>
      <c r="S113" s="437">
        <v>84</v>
      </c>
      <c r="T113" s="437">
        <v>0.12082158679017317</v>
      </c>
      <c r="U113" s="449">
        <v>0.12082158679017317</v>
      </c>
      <c r="V113" s="449">
        <f t="shared" si="2"/>
        <v>1.2082158679017317E-3</v>
      </c>
    </row>
    <row r="114" spans="1:22" ht="13.5" thickTop="1" x14ac:dyDescent="0.2">
      <c r="A114" s="412">
        <v>18</v>
      </c>
      <c r="B114" s="709">
        <v>4.509268517806325E-3</v>
      </c>
      <c r="C114" s="710">
        <v>4.8864236661384066E-3</v>
      </c>
      <c r="D114" s="711">
        <v>4.8987865649370759E-3</v>
      </c>
      <c r="E114" s="712">
        <v>5.0459744337295377E-4</v>
      </c>
      <c r="F114" s="710">
        <v>3.9831380489262132E-4</v>
      </c>
      <c r="G114" s="713">
        <v>2.8955083426834122E-4</v>
      </c>
      <c r="H114" s="428"/>
      <c r="I114" s="412">
        <v>18</v>
      </c>
      <c r="J114" s="709">
        <v>4.7778874629812486E-3</v>
      </c>
      <c r="K114" s="710">
        <v>4.942429594337429E-3</v>
      </c>
      <c r="L114" s="711">
        <v>5.0434172441013959E-3</v>
      </c>
      <c r="M114" s="712">
        <v>5.3374324814791079E-4</v>
      </c>
      <c r="N114" s="710">
        <v>4.0795134253078161E-4</v>
      </c>
      <c r="O114" s="713">
        <v>2.8471487838607317E-4</v>
      </c>
      <c r="P114" s="427"/>
      <c r="Q114" s="432"/>
      <c r="R114" s="432">
        <v>54</v>
      </c>
      <c r="S114" s="437">
        <v>58</v>
      </c>
      <c r="T114" s="437">
        <v>8.34244289741672E-2</v>
      </c>
      <c r="U114" s="449">
        <v>8.34244289741672E-2</v>
      </c>
      <c r="V114" s="449">
        <f t="shared" si="2"/>
        <v>8.34244289741672E-4</v>
      </c>
    </row>
    <row r="115" spans="1:22" x14ac:dyDescent="0.2">
      <c r="A115" s="414">
        <v>19</v>
      </c>
      <c r="B115" s="714">
        <v>0.43532228290131547</v>
      </c>
      <c r="C115" s="715">
        <v>0.47641310089804562</v>
      </c>
      <c r="D115" s="716">
        <v>0.48868211379824883</v>
      </c>
      <c r="E115" s="717">
        <v>6.6588173731030889E-2</v>
      </c>
      <c r="F115" s="715">
        <v>5.1482059282371297E-2</v>
      </c>
      <c r="G115" s="718">
        <v>4.1622932426074052E-2</v>
      </c>
      <c r="H115" s="428"/>
      <c r="I115" s="414">
        <v>19</v>
      </c>
      <c r="J115" s="714">
        <v>0.43363277393879607</v>
      </c>
      <c r="K115" s="715">
        <v>0.47899125148888999</v>
      </c>
      <c r="L115" s="716">
        <v>0.49153583019033426</v>
      </c>
      <c r="M115" s="717">
        <v>6.4625632485749027E-2</v>
      </c>
      <c r="N115" s="715">
        <v>5.1846906987093877E-2</v>
      </c>
      <c r="O115" s="718">
        <v>4.2951273082241892E-2</v>
      </c>
      <c r="P115" s="427"/>
      <c r="Q115" s="432"/>
      <c r="R115" s="432">
        <v>55</v>
      </c>
      <c r="S115" s="437">
        <v>32</v>
      </c>
      <c r="T115" s="437">
        <v>4.6027271158161208E-2</v>
      </c>
      <c r="U115" s="449">
        <v>4.6027271158161208E-2</v>
      </c>
      <c r="V115" s="449">
        <f t="shared" si="2"/>
        <v>4.6027271158161206E-4</v>
      </c>
    </row>
    <row r="116" spans="1:22" x14ac:dyDescent="0.2">
      <c r="A116" s="414">
        <v>20</v>
      </c>
      <c r="B116" s="714">
        <v>0.25153834320436902</v>
      </c>
      <c r="C116" s="715">
        <v>0.24729265715795046</v>
      </c>
      <c r="D116" s="716">
        <v>0.24719164390889381</v>
      </c>
      <c r="E116" s="717">
        <v>7.8605068400986786E-2</v>
      </c>
      <c r="F116" s="715">
        <v>6.8310817539084551E-2</v>
      </c>
      <c r="G116" s="718">
        <v>6.2615367910528796E-2</v>
      </c>
      <c r="H116" s="428"/>
      <c r="I116" s="414">
        <v>20</v>
      </c>
      <c r="J116" s="714">
        <v>0.24906219151036549</v>
      </c>
      <c r="K116" s="715">
        <v>0.24187784942703425</v>
      </c>
      <c r="L116" s="716">
        <v>0.24247872993597056</v>
      </c>
      <c r="M116" s="717">
        <v>8.0744678579815932E-2</v>
      </c>
      <c r="N116" s="715">
        <v>7.3468328141225295E-2</v>
      </c>
      <c r="O116" s="718">
        <v>6.7884161718050867E-2</v>
      </c>
      <c r="P116" s="427"/>
      <c r="Q116" s="432"/>
      <c r="R116" s="432">
        <v>56</v>
      </c>
      <c r="S116" s="437">
        <v>13</v>
      </c>
      <c r="T116" s="437">
        <v>1.8698578908002993E-2</v>
      </c>
      <c r="U116" s="449">
        <v>1.8698578908002993E-2</v>
      </c>
      <c r="V116" s="449">
        <f t="shared" si="2"/>
        <v>1.8698578908002991E-4</v>
      </c>
    </row>
    <row r="117" spans="1:22" x14ac:dyDescent="0.2">
      <c r="A117" s="414">
        <v>21</v>
      </c>
      <c r="B117" s="714">
        <v>0.10566494885008851</v>
      </c>
      <c r="C117" s="715">
        <v>9.5972002113048113E-2</v>
      </c>
      <c r="D117" s="716">
        <v>9.3274022354232947E-2</v>
      </c>
      <c r="E117" s="717">
        <v>6.6438663377438908E-2</v>
      </c>
      <c r="F117" s="715">
        <v>6.4194908221860802E-2</v>
      </c>
      <c r="G117" s="718">
        <v>6.1240001447754169E-2</v>
      </c>
      <c r="H117" s="428"/>
      <c r="I117" s="414">
        <v>21</v>
      </c>
      <c r="J117" s="714">
        <v>0.11353405725567633</v>
      </c>
      <c r="K117" s="715">
        <v>0.10322969291220004</v>
      </c>
      <c r="L117" s="716">
        <v>9.9260298804198482E-2</v>
      </c>
      <c r="M117" s="717">
        <v>7.777706612011355E-2</v>
      </c>
      <c r="N117" s="715">
        <v>7.3727933541017615E-2</v>
      </c>
      <c r="O117" s="718">
        <v>7.2236232001952269E-2</v>
      </c>
      <c r="P117" s="427"/>
      <c r="Q117" s="432"/>
      <c r="R117" s="432">
        <v>57</v>
      </c>
      <c r="S117" s="437">
        <v>10</v>
      </c>
      <c r="T117" s="437">
        <v>1.4383522236925378E-2</v>
      </c>
      <c r="U117" s="449">
        <v>1.4383522236925378E-2</v>
      </c>
      <c r="V117" s="449">
        <f t="shared" si="2"/>
        <v>1.4383522236925377E-4</v>
      </c>
    </row>
    <row r="118" spans="1:22" x14ac:dyDescent="0.2">
      <c r="A118" s="414">
        <v>22</v>
      </c>
      <c r="B118" s="714">
        <v>7.6792169833089799E-2</v>
      </c>
      <c r="C118" s="715">
        <v>7.1143687268885397E-2</v>
      </c>
      <c r="D118" s="716">
        <v>6.7245699484782789E-2</v>
      </c>
      <c r="E118" s="717">
        <v>7.1858413695148407E-2</v>
      </c>
      <c r="F118" s="715">
        <v>7.255949812460584E-2</v>
      </c>
      <c r="G118" s="718">
        <v>7.2206739295667594E-2</v>
      </c>
      <c r="H118" s="428"/>
      <c r="I118" s="414">
        <v>22</v>
      </c>
      <c r="J118" s="714">
        <v>7.5320829220138275E-2</v>
      </c>
      <c r="K118" s="715">
        <v>6.9235087142837604E-2</v>
      </c>
      <c r="L118" s="716">
        <v>6.5988363593836807E-2</v>
      </c>
      <c r="M118" s="717">
        <v>7.4062213113004094E-2</v>
      </c>
      <c r="N118" s="715">
        <v>7.361667408396376E-2</v>
      </c>
      <c r="O118" s="718">
        <v>7.2805661758724424E-2</v>
      </c>
      <c r="P118" s="427"/>
      <c r="Q118" s="432"/>
      <c r="R118" s="432">
        <v>58</v>
      </c>
      <c r="S118" s="437">
        <v>18</v>
      </c>
      <c r="T118" s="437">
        <v>2.5890340026465682E-2</v>
      </c>
      <c r="U118" s="449">
        <v>2.5890340026465682E-2</v>
      </c>
      <c r="V118" s="449">
        <f t="shared" si="2"/>
        <v>2.5890340026465681E-4</v>
      </c>
    </row>
    <row r="119" spans="1:22" x14ac:dyDescent="0.2">
      <c r="A119" s="414">
        <v>23</v>
      </c>
      <c r="B119" s="714">
        <v>4.5631105299592356E-2</v>
      </c>
      <c r="C119" s="715">
        <v>4.1138404648705773E-2</v>
      </c>
      <c r="D119" s="716">
        <v>3.9443678031476109E-2</v>
      </c>
      <c r="E119" s="717">
        <v>6.7877700530761767E-2</v>
      </c>
      <c r="F119" s="715">
        <v>6.9970458392803803E-2</v>
      </c>
      <c r="G119" s="718">
        <v>6.9745557204386688E-2</v>
      </c>
      <c r="H119" s="428"/>
      <c r="I119" s="414">
        <v>23</v>
      </c>
      <c r="J119" s="714">
        <v>4.6495557749259675E-2</v>
      </c>
      <c r="K119" s="715">
        <v>4.2113333607152165E-2</v>
      </c>
      <c r="L119" s="716">
        <v>3.971873812238693E-2</v>
      </c>
      <c r="M119" s="717">
        <v>7.2183436879523444E-2</v>
      </c>
      <c r="N119" s="715">
        <v>7.3468328141225295E-2</v>
      </c>
      <c r="O119" s="718">
        <v>7.2846335312779578E-2</v>
      </c>
      <c r="P119" s="427"/>
      <c r="Q119" s="432"/>
      <c r="R119" s="432">
        <v>59</v>
      </c>
      <c r="S119" s="437">
        <v>10</v>
      </c>
      <c r="T119" s="437">
        <v>1.4383522236925378E-2</v>
      </c>
      <c r="U119" s="449">
        <v>1.4383522236925378E-2</v>
      </c>
      <c r="V119" s="449">
        <f t="shared" si="2"/>
        <v>1.4383522236925377E-4</v>
      </c>
    </row>
    <row r="120" spans="1:22" x14ac:dyDescent="0.2">
      <c r="A120" s="414">
        <v>24</v>
      </c>
      <c r="B120" s="714">
        <v>2.850742250596109E-2</v>
      </c>
      <c r="C120" s="715">
        <v>2.6043317485472804E-2</v>
      </c>
      <c r="D120" s="716">
        <v>2.455024071623638E-2</v>
      </c>
      <c r="E120" s="717">
        <v>6.182253121028633E-2</v>
      </c>
      <c r="F120" s="715">
        <v>6.5788163441431277E-2</v>
      </c>
      <c r="G120" s="718">
        <v>6.5691845524629922E-2</v>
      </c>
      <c r="H120" s="428"/>
      <c r="I120" s="414">
        <v>24</v>
      </c>
      <c r="J120" s="714">
        <v>2.8983218163869725E-2</v>
      </c>
      <c r="K120" s="715">
        <v>2.5862186990868154E-2</v>
      </c>
      <c r="L120" s="716">
        <v>2.4456918983714885E-2</v>
      </c>
      <c r="M120" s="717">
        <v>6.355814598945321E-2</v>
      </c>
      <c r="N120" s="715">
        <v>6.4270879691440408E-2</v>
      </c>
      <c r="O120" s="718">
        <v>6.4508256731473146E-2</v>
      </c>
      <c r="P120" s="427"/>
      <c r="Q120" s="432"/>
      <c r="R120" s="432">
        <v>60</v>
      </c>
      <c r="S120" s="437">
        <v>4</v>
      </c>
      <c r="T120" s="437">
        <v>5.753408894770151E-3</v>
      </c>
      <c r="U120" s="449">
        <v>5.753408894770151E-3</v>
      </c>
      <c r="V120" s="449">
        <f t="shared" si="2"/>
        <v>5.7534088947701508E-5</v>
      </c>
    </row>
    <row r="121" spans="1:22" x14ac:dyDescent="0.2">
      <c r="A121" s="414">
        <v>25</v>
      </c>
      <c r="B121" s="714">
        <v>1.5143065918006314E-2</v>
      </c>
      <c r="C121" s="715">
        <v>1.3549920760697311E-2</v>
      </c>
      <c r="D121" s="716">
        <v>1.2472197978546692E-2</v>
      </c>
      <c r="E121" s="717">
        <v>5.1936159079016234E-2</v>
      </c>
      <c r="F121" s="715">
        <v>5.2876157599495474E-2</v>
      </c>
      <c r="G121" s="718">
        <v>5.3385935068225414E-2</v>
      </c>
      <c r="H121" s="428"/>
      <c r="I121" s="414">
        <v>25</v>
      </c>
      <c r="J121" s="714">
        <v>1.542941757156961E-2</v>
      </c>
      <c r="K121" s="715">
        <v>1.3115921194945311E-2</v>
      </c>
      <c r="L121" s="716">
        <v>1.2308861795748914E-2</v>
      </c>
      <c r="M121" s="717">
        <v>5.3438374004568828E-2</v>
      </c>
      <c r="N121" s="715">
        <v>5.5889333926717077E-2</v>
      </c>
      <c r="O121" s="718">
        <v>5.6332872366387336E-2</v>
      </c>
      <c r="P121" s="427"/>
      <c r="Q121" s="432"/>
      <c r="R121" s="432">
        <v>61</v>
      </c>
      <c r="S121" s="437">
        <v>4</v>
      </c>
      <c r="T121" s="437">
        <v>5.753408894770151E-3</v>
      </c>
      <c r="U121" s="449">
        <v>5.753408894770151E-3</v>
      </c>
      <c r="V121" s="449">
        <f t="shared" si="2"/>
        <v>5.7534088947701508E-5</v>
      </c>
    </row>
    <row r="122" spans="1:22" x14ac:dyDescent="0.2">
      <c r="A122" s="414">
        <v>26</v>
      </c>
      <c r="B122" s="714">
        <v>6.8360126144142788E-3</v>
      </c>
      <c r="C122" s="715">
        <v>5.0052826201796106E-3</v>
      </c>
      <c r="D122" s="716">
        <v>4.7157859173963231E-3</v>
      </c>
      <c r="E122" s="717">
        <v>4.5170815578978854E-2</v>
      </c>
      <c r="F122" s="715">
        <v>4.756530686759386E-2</v>
      </c>
      <c r="G122" s="718">
        <v>4.8318795468529442E-2</v>
      </c>
      <c r="H122" s="428"/>
      <c r="I122" s="414">
        <v>26</v>
      </c>
      <c r="J122" s="714">
        <v>6.2586377097729583E-3</v>
      </c>
      <c r="K122" s="715">
        <v>4.6686107802467128E-3</v>
      </c>
      <c r="L122" s="716">
        <v>4.2101570037715993E-3</v>
      </c>
      <c r="M122" s="717">
        <v>4.4663635005017174E-2</v>
      </c>
      <c r="N122" s="715">
        <v>4.5171339563862906E-2</v>
      </c>
      <c r="O122" s="718">
        <v>4.4700235906613484E-2</v>
      </c>
      <c r="P122" s="427"/>
      <c r="Q122" s="432"/>
      <c r="R122" s="432">
        <v>62</v>
      </c>
      <c r="S122" s="437">
        <v>4</v>
      </c>
      <c r="T122" s="437">
        <v>5.753408894770151E-3</v>
      </c>
      <c r="U122" s="449">
        <v>5.753408894770151E-3</v>
      </c>
      <c r="V122" s="449">
        <f t="shared" si="2"/>
        <v>5.7534088947701508E-5</v>
      </c>
    </row>
    <row r="123" spans="1:22" x14ac:dyDescent="0.2">
      <c r="A123" s="414">
        <v>27</v>
      </c>
      <c r="B123" s="714">
        <v>4.3458195523421294E-3</v>
      </c>
      <c r="C123" s="715">
        <v>3.1035393555203395E-3</v>
      </c>
      <c r="D123" s="716">
        <v>2.9139333877642951E-3</v>
      </c>
      <c r="E123" s="717">
        <v>3.9956641997458332E-2</v>
      </c>
      <c r="F123" s="715">
        <v>4.1524214160055771E-2</v>
      </c>
      <c r="G123" s="718">
        <v>4.2383003366028446E-2</v>
      </c>
      <c r="H123" s="428"/>
      <c r="I123" s="414">
        <v>27</v>
      </c>
      <c r="J123" s="714">
        <v>4.086870681145118E-3</v>
      </c>
      <c r="K123" s="715">
        <v>2.6423515559754122E-3</v>
      </c>
      <c r="L123" s="716">
        <v>2.4705435195743071E-3</v>
      </c>
      <c r="M123" s="717">
        <v>3.7767672238946164E-2</v>
      </c>
      <c r="N123" s="715">
        <v>3.8013647826731917E-2</v>
      </c>
      <c r="O123" s="718">
        <v>3.859920279834049E-2</v>
      </c>
      <c r="P123" s="427"/>
      <c r="Q123" s="432"/>
      <c r="R123" s="432">
        <v>63</v>
      </c>
      <c r="S123" s="437">
        <v>1</v>
      </c>
      <c r="T123" s="437">
        <v>1.4383522236925377E-3</v>
      </c>
      <c r="U123" s="449">
        <v>1.4383522236925377E-3</v>
      </c>
      <c r="V123" s="449">
        <f t="shared" si="2"/>
        <v>1.4383522236925377E-5</v>
      </c>
    </row>
    <row r="124" spans="1:22" x14ac:dyDescent="0.2">
      <c r="A124" s="414">
        <v>28</v>
      </c>
      <c r="B124" s="714">
        <v>3.3747404045842643E-3</v>
      </c>
      <c r="C124" s="715">
        <v>2.0073956682514537E-3</v>
      </c>
      <c r="D124" s="716">
        <v>1.9707762042850303E-3</v>
      </c>
      <c r="E124" s="717">
        <v>3.5863796067877714E-2</v>
      </c>
      <c r="F124" s="715">
        <v>3.6379327513526079E-2</v>
      </c>
      <c r="G124" s="718">
        <v>3.7171088349198307E-2</v>
      </c>
      <c r="H124" s="428"/>
      <c r="I124" s="414">
        <v>28</v>
      </c>
      <c r="J124" s="714">
        <v>3.2379072063178711E-3</v>
      </c>
      <c r="K124" s="715">
        <v>2.0810229870894437E-3</v>
      </c>
      <c r="L124" s="716">
        <v>1.8565622898576153E-3</v>
      </c>
      <c r="M124" s="717">
        <v>3.3817972202651626E-2</v>
      </c>
      <c r="N124" s="715">
        <v>3.4601691143747199E-2</v>
      </c>
      <c r="O124" s="718">
        <v>3.5467339136093685E-2</v>
      </c>
      <c r="P124" s="427"/>
      <c r="Q124" s="432"/>
      <c r="R124" s="432">
        <v>100</v>
      </c>
      <c r="S124" s="437">
        <v>15</v>
      </c>
      <c r="T124" s="437">
        <v>2.1575283355388067E-2</v>
      </c>
      <c r="U124" s="449">
        <v>2.1575283355388067E-2</v>
      </c>
      <c r="V124" s="449">
        <f t="shared" si="2"/>
        <v>2.1575283355388067E-4</v>
      </c>
    </row>
    <row r="125" spans="1:22" x14ac:dyDescent="0.2">
      <c r="A125" s="414">
        <v>29</v>
      </c>
      <c r="B125" s="714">
        <v>2.8940081532189844E-3</v>
      </c>
      <c r="C125" s="715">
        <v>1.7696777601690443E-3</v>
      </c>
      <c r="D125" s="716">
        <v>1.5766209634280246E-3</v>
      </c>
      <c r="E125" s="717">
        <v>3.2144726022277054E-2</v>
      </c>
      <c r="F125" s="715">
        <v>3.2894081720715639E-2</v>
      </c>
      <c r="G125" s="718">
        <v>3.3370733649426325E-2</v>
      </c>
      <c r="H125" s="428"/>
      <c r="I125" s="414">
        <v>29</v>
      </c>
      <c r="J125" s="714">
        <v>2.4185587364264583E-3</v>
      </c>
      <c r="K125" s="715">
        <v>1.5607672403170827E-3</v>
      </c>
      <c r="L125" s="716">
        <v>1.4326228693389473E-3</v>
      </c>
      <c r="M125" s="717">
        <v>3.2536988407096644E-2</v>
      </c>
      <c r="N125" s="715">
        <v>3.3859961430054868E-2</v>
      </c>
      <c r="O125" s="718">
        <v>3.4694541609045774E-2</v>
      </c>
      <c r="P125" s="427"/>
      <c r="Q125" s="432"/>
      <c r="R125" s="432" t="s">
        <v>65</v>
      </c>
      <c r="S125" s="437">
        <v>69524</v>
      </c>
      <c r="T125" s="437">
        <v>100</v>
      </c>
      <c r="U125" s="449">
        <v>100</v>
      </c>
    </row>
    <row r="126" spans="1:22" x14ac:dyDescent="0.2">
      <c r="A126" s="417" t="s">
        <v>100</v>
      </c>
      <c r="B126" s="719">
        <v>1.9440812245211891E-2</v>
      </c>
      <c r="C126" s="720">
        <v>1.1674590596936089E-2</v>
      </c>
      <c r="D126" s="721">
        <v>1.1064500689771665E-2</v>
      </c>
      <c r="E126" s="722">
        <v>0.38123271286536586</v>
      </c>
      <c r="F126" s="720">
        <v>0.39605669333156318</v>
      </c>
      <c r="G126" s="723">
        <v>0.41195844945528265</v>
      </c>
      <c r="H126" s="428"/>
      <c r="I126" s="417" t="s">
        <v>100</v>
      </c>
      <c r="J126" s="719">
        <v>1.6762092793681238E-2</v>
      </c>
      <c r="K126" s="720">
        <v>9.6794950781063926E-3</v>
      </c>
      <c r="L126" s="721">
        <v>9.2389556471651479E-3</v>
      </c>
      <c r="M126" s="722">
        <v>0.36429044172591252</v>
      </c>
      <c r="N126" s="720">
        <v>0.38165702418038905</v>
      </c>
      <c r="O126" s="723">
        <v>0.396689172699911</v>
      </c>
      <c r="P126" s="427"/>
      <c r="Q126" s="434">
        <f>SUM(J114:J126)</f>
        <v>1</v>
      </c>
      <c r="R126" s="434">
        <f>SUM(M114:M126)</f>
        <v>1</v>
      </c>
      <c r="S126" s="437">
        <v>1</v>
      </c>
      <c r="T126" s="437">
        <v>1.0057529066259002E-3</v>
      </c>
      <c r="U126" s="449"/>
    </row>
    <row r="127" spans="1:22" ht="13.5" thickBot="1" x14ac:dyDescent="0.25">
      <c r="A127" s="418" t="s">
        <v>34</v>
      </c>
      <c r="B127" s="724">
        <v>20.580464964233528</v>
      </c>
      <c r="C127" s="725">
        <v>20.321183306920236</v>
      </c>
      <c r="D127" s="726">
        <v>20.267223176328166</v>
      </c>
      <c r="E127" s="727">
        <v>28.527397772295739</v>
      </c>
      <c r="F127" s="725">
        <v>28.840043814518545</v>
      </c>
      <c r="G127" s="728">
        <v>29.156104093524938</v>
      </c>
      <c r="H127" s="428"/>
      <c r="I127" s="418" t="s">
        <v>34</v>
      </c>
      <c r="J127" s="724">
        <v>20.54</v>
      </c>
      <c r="K127" s="725">
        <v>20.28</v>
      </c>
      <c r="L127" s="726">
        <v>20.23</v>
      </c>
      <c r="M127" s="727">
        <v>28.26</v>
      </c>
      <c r="N127" s="725">
        <v>28.64</v>
      </c>
      <c r="O127" s="728">
        <v>28.94</v>
      </c>
      <c r="P127" s="427"/>
      <c r="Q127" s="432"/>
      <c r="R127" s="432"/>
      <c r="S127" s="437">
        <v>99428</v>
      </c>
      <c r="T127" s="437">
        <v>100</v>
      </c>
      <c r="U127" s="449"/>
    </row>
    <row r="128" spans="1:22" ht="13.5" thickTop="1" x14ac:dyDescent="0.2">
      <c r="A128" s="427"/>
      <c r="B128" s="427"/>
      <c r="C128" s="428"/>
      <c r="D128" s="428"/>
      <c r="E128" s="429"/>
      <c r="F128" s="429"/>
      <c r="G128" s="428"/>
      <c r="H128" s="428"/>
      <c r="I128" s="430"/>
      <c r="J128" s="428"/>
      <c r="K128" s="428"/>
      <c r="L128" s="428"/>
      <c r="M128" s="429"/>
      <c r="N128" s="429"/>
      <c r="O128" s="427"/>
      <c r="P128" s="427"/>
      <c r="Q128" s="432">
        <v>101300</v>
      </c>
      <c r="U128" s="449"/>
    </row>
    <row r="129" spans="1:53" ht="13.5" thickBot="1" x14ac:dyDescent="0.25">
      <c r="A129" s="806" t="s">
        <v>35</v>
      </c>
      <c r="B129" s="807"/>
      <c r="C129" s="807"/>
      <c r="D129" s="807"/>
      <c r="E129" s="807"/>
      <c r="F129" s="807"/>
      <c r="G129" s="807"/>
      <c r="H129" s="428"/>
      <c r="I129" s="806" t="s">
        <v>543</v>
      </c>
      <c r="J129" s="807"/>
      <c r="K129" s="807"/>
      <c r="L129" s="807"/>
      <c r="M129" s="807"/>
      <c r="N129" s="807"/>
      <c r="O129" s="807"/>
      <c r="P129" s="427"/>
      <c r="U129" s="449"/>
    </row>
    <row r="130" spans="1:53" ht="39" thickTop="1" x14ac:dyDescent="0.2">
      <c r="A130" s="400" t="s">
        <v>121</v>
      </c>
      <c r="B130" s="401" t="s">
        <v>94</v>
      </c>
      <c r="C130" s="402" t="s">
        <v>95</v>
      </c>
      <c r="D130" s="403" t="s">
        <v>96</v>
      </c>
      <c r="E130" s="404" t="s">
        <v>94</v>
      </c>
      <c r="F130" s="402" t="s">
        <v>95</v>
      </c>
      <c r="G130" s="405" t="s">
        <v>96</v>
      </c>
      <c r="H130" s="428"/>
      <c r="I130" s="400" t="s">
        <v>544</v>
      </c>
      <c r="J130" s="401" t="s">
        <v>94</v>
      </c>
      <c r="K130" s="402" t="s">
        <v>95</v>
      </c>
      <c r="L130" s="403" t="s">
        <v>96</v>
      </c>
      <c r="M130" s="404" t="s">
        <v>94</v>
      </c>
      <c r="N130" s="402" t="s">
        <v>95</v>
      </c>
      <c r="O130" s="405" t="s">
        <v>96</v>
      </c>
      <c r="P130" s="432"/>
      <c r="R130" s="437"/>
      <c r="T130" s="449"/>
      <c r="AH130" s="396"/>
      <c r="AK130" s="130"/>
      <c r="AU130" s="396"/>
      <c r="BA130" s="15"/>
    </row>
    <row r="131" spans="1:53" ht="13.5" thickBot="1" x14ac:dyDescent="0.25">
      <c r="A131" s="406"/>
      <c r="B131" s="407" t="s">
        <v>98</v>
      </c>
      <c r="C131" s="408"/>
      <c r="D131" s="409"/>
      <c r="E131" s="410" t="s">
        <v>99</v>
      </c>
      <c r="F131" s="408"/>
      <c r="G131" s="411"/>
      <c r="H131" s="428"/>
      <c r="I131" s="406"/>
      <c r="J131" s="407" t="s">
        <v>98</v>
      </c>
      <c r="K131" s="408"/>
      <c r="L131" s="409"/>
      <c r="M131" s="410" t="s">
        <v>99</v>
      </c>
      <c r="N131" s="408"/>
      <c r="O131" s="411"/>
      <c r="P131" s="432"/>
      <c r="R131" s="437"/>
      <c r="T131" s="449"/>
      <c r="AH131" s="396"/>
      <c r="AK131" s="130"/>
      <c r="AU131" s="396"/>
      <c r="BA131" s="15"/>
    </row>
    <row r="132" spans="1:53" ht="13.5" thickTop="1" x14ac:dyDescent="0.2">
      <c r="A132" s="412">
        <v>18</v>
      </c>
      <c r="B132" s="709">
        <f>1-SUM(B133:B144)</f>
        <v>3.4830000000000139E-3</v>
      </c>
      <c r="C132" s="710">
        <f>1-SUM(C133:C144)</f>
        <v>3.7629999999999608E-3</v>
      </c>
      <c r="D132" s="711">
        <f>1-SUM(D133:D144)</f>
        <v>3.7530000000001174E-3</v>
      </c>
      <c r="E132" s="712">
        <v>5.0799999999999999E-4</v>
      </c>
      <c r="F132" s="710">
        <v>4.0299999999999998E-4</v>
      </c>
      <c r="G132" s="713">
        <v>2.6800000000000001E-4</v>
      </c>
      <c r="H132" s="428"/>
      <c r="I132" s="412">
        <v>18</v>
      </c>
      <c r="J132" s="709">
        <f>1-SUM(J133:J144)</f>
        <v>4.6310000000000517E-3</v>
      </c>
      <c r="K132" s="710">
        <f>1-SUM(K133:K144)</f>
        <v>4.8890000000000322E-3</v>
      </c>
      <c r="L132" s="711">
        <f>1-SUM(L133:L144)</f>
        <v>4.8979999999999579E-3</v>
      </c>
      <c r="M132" s="712">
        <v>5.0799999999999999E-4</v>
      </c>
      <c r="N132" s="710">
        <v>4.0299999999999998E-4</v>
      </c>
      <c r="O132" s="713">
        <v>2.6800000000000001E-4</v>
      </c>
      <c r="P132" s="432"/>
      <c r="R132" s="437"/>
      <c r="T132" s="449"/>
      <c r="AH132" s="130"/>
      <c r="AK132" s="130"/>
      <c r="AU132" s="396"/>
      <c r="BA132" s="15"/>
    </row>
    <row r="133" spans="1:53" x14ac:dyDescent="0.2">
      <c r="A133" s="414">
        <v>19</v>
      </c>
      <c r="B133" s="714">
        <v>0.41340900000000003</v>
      </c>
      <c r="C133" s="715">
        <v>0.45624599999999998</v>
      </c>
      <c r="D133" s="716">
        <v>0.46803499999999998</v>
      </c>
      <c r="E133" s="717">
        <v>6.3353000000000007E-2</v>
      </c>
      <c r="F133" s="715">
        <v>5.0083000000000003E-2</v>
      </c>
      <c r="G133" s="718">
        <v>3.8627000000000002E-2</v>
      </c>
      <c r="H133" s="428"/>
      <c r="I133" s="414">
        <v>19</v>
      </c>
      <c r="J133" s="714">
        <v>0.39259300000000003</v>
      </c>
      <c r="K133" s="715">
        <v>0.43282300000000001</v>
      </c>
      <c r="L133" s="716">
        <v>0.44562600000000002</v>
      </c>
      <c r="M133" s="717">
        <v>5.5839E-2</v>
      </c>
      <c r="N133" s="715">
        <v>4.5562999999999999E-2</v>
      </c>
      <c r="O133" s="718">
        <v>3.6353000000000003E-2</v>
      </c>
      <c r="P133" s="432"/>
      <c r="R133" s="437"/>
      <c r="T133" s="449"/>
      <c r="AH133" s="130"/>
      <c r="AI133" s="130"/>
      <c r="AK133" s="130"/>
      <c r="AU133" s="396"/>
      <c r="BA133" s="15"/>
    </row>
    <row r="134" spans="1:53" x14ac:dyDescent="0.2">
      <c r="A134" s="414">
        <v>20</v>
      </c>
      <c r="B134" s="714">
        <v>0.258913</v>
      </c>
      <c r="C134" s="715">
        <v>0.25504300000000002</v>
      </c>
      <c r="D134" s="716">
        <v>0.25499300000000003</v>
      </c>
      <c r="E134" s="717">
        <v>7.9237000000000002E-2</v>
      </c>
      <c r="F134" s="715">
        <v>7.0937E-2</v>
      </c>
      <c r="G134" s="718">
        <v>6.2992000000000006E-2</v>
      </c>
      <c r="H134" s="428"/>
      <c r="I134" s="414">
        <v>20</v>
      </c>
      <c r="J134" s="714">
        <v>0.25536599999999998</v>
      </c>
      <c r="K134" s="715">
        <v>0.25276999999999999</v>
      </c>
      <c r="L134" s="716">
        <v>0.25466299999999997</v>
      </c>
      <c r="M134" s="717">
        <v>7.9053999999999999E-2</v>
      </c>
      <c r="N134" s="715">
        <v>7.0110000000000006E-2</v>
      </c>
      <c r="O134" s="718">
        <v>6.2714000000000006E-2</v>
      </c>
      <c r="P134" s="432"/>
      <c r="R134" s="437"/>
      <c r="T134" s="449"/>
      <c r="AH134" s="130"/>
      <c r="AK134" s="130"/>
      <c r="AU134" s="396"/>
      <c r="BA134" s="15"/>
    </row>
    <row r="135" spans="1:53" x14ac:dyDescent="0.2">
      <c r="A135" s="414">
        <v>21</v>
      </c>
      <c r="B135" s="714">
        <v>0.11442099999999999</v>
      </c>
      <c r="C135" s="715">
        <v>0.105291</v>
      </c>
      <c r="D135" s="716">
        <v>0.103074</v>
      </c>
      <c r="E135" s="717">
        <v>7.3535000000000003E-2</v>
      </c>
      <c r="F135" s="715">
        <v>6.7515000000000006E-2</v>
      </c>
      <c r="G135" s="718">
        <v>6.4735000000000001E-2</v>
      </c>
      <c r="H135" s="428"/>
      <c r="I135" s="414">
        <v>21</v>
      </c>
      <c r="J135" s="714">
        <v>0.121367</v>
      </c>
      <c r="K135" s="715">
        <v>0.112321</v>
      </c>
      <c r="L135" s="716">
        <v>0.109141</v>
      </c>
      <c r="M135" s="717">
        <v>7.5725000000000001E-2</v>
      </c>
      <c r="N135" s="715">
        <v>6.8706000000000003E-2</v>
      </c>
      <c r="O135" s="718">
        <v>6.6806000000000004E-2</v>
      </c>
      <c r="P135" s="432"/>
      <c r="R135" s="437"/>
      <c r="T135" s="449"/>
      <c r="AH135" s="130"/>
      <c r="AK135" s="130"/>
      <c r="AU135" s="396"/>
      <c r="BA135" s="15"/>
    </row>
    <row r="136" spans="1:53" x14ac:dyDescent="0.2">
      <c r="A136" s="414">
        <v>22</v>
      </c>
      <c r="B136" s="714">
        <v>8.0181000000000002E-2</v>
      </c>
      <c r="C136" s="715">
        <v>7.3248999999999995E-2</v>
      </c>
      <c r="D136" s="716">
        <v>6.9827E-2</v>
      </c>
      <c r="E136" s="717">
        <v>8.1268999999999994E-2</v>
      </c>
      <c r="F136" s="715">
        <v>8.0639000000000002E-2</v>
      </c>
      <c r="G136" s="718">
        <v>7.9979999999999996E-2</v>
      </c>
      <c r="H136" s="428"/>
      <c r="I136" s="414">
        <v>22</v>
      </c>
      <c r="J136" s="714">
        <v>8.1558000000000005E-2</v>
      </c>
      <c r="K136" s="715">
        <v>7.5525999999999996E-2</v>
      </c>
      <c r="L136" s="716">
        <v>7.1123000000000006E-2</v>
      </c>
      <c r="M136" s="717">
        <v>8.0141000000000004E-2</v>
      </c>
      <c r="N136" s="715">
        <v>7.8660999999999995E-2</v>
      </c>
      <c r="O136" s="718">
        <v>7.7417E-2</v>
      </c>
      <c r="P136" s="432"/>
      <c r="R136" s="437"/>
      <c r="T136" s="449"/>
      <c r="AH136" s="130"/>
      <c r="AK136" s="130"/>
      <c r="AU136" s="396"/>
      <c r="BA136" s="15"/>
    </row>
    <row r="137" spans="1:53" x14ac:dyDescent="0.2">
      <c r="A137" s="414">
        <v>23</v>
      </c>
      <c r="B137" s="714">
        <v>4.7744000000000002E-2</v>
      </c>
      <c r="C137" s="715">
        <v>4.3145999999999997E-2</v>
      </c>
      <c r="D137" s="716">
        <v>4.0834000000000002E-2</v>
      </c>
      <c r="E137" s="717">
        <v>7.1917999999999996E-2</v>
      </c>
      <c r="F137" s="715">
        <v>7.1662000000000003E-2</v>
      </c>
      <c r="G137" s="718">
        <v>7.1351999999999999E-2</v>
      </c>
      <c r="H137" s="428"/>
      <c r="I137" s="414">
        <v>23</v>
      </c>
      <c r="J137" s="714">
        <v>5.5384000000000003E-2</v>
      </c>
      <c r="K137" s="715">
        <v>4.9414E-2</v>
      </c>
      <c r="L137" s="716">
        <v>4.6532999999999998E-2</v>
      </c>
      <c r="M137" s="717">
        <v>7.9519999999999993E-2</v>
      </c>
      <c r="N137" s="715">
        <v>7.9809000000000005E-2</v>
      </c>
      <c r="O137" s="718">
        <v>7.9558000000000004E-2</v>
      </c>
      <c r="P137" s="432"/>
      <c r="R137" s="437"/>
      <c r="T137" s="449"/>
      <c r="AH137" s="130"/>
      <c r="AK137" s="130"/>
      <c r="AU137" s="396"/>
      <c r="BA137" s="15"/>
    </row>
    <row r="138" spans="1:53" x14ac:dyDescent="0.2">
      <c r="A138" s="414">
        <v>24</v>
      </c>
      <c r="B138" s="714">
        <v>3.0522000000000001E-2</v>
      </c>
      <c r="C138" s="715">
        <v>2.767E-2</v>
      </c>
      <c r="D138" s="716">
        <v>2.5694000000000002E-2</v>
      </c>
      <c r="E138" s="717">
        <v>6.7624000000000004E-2</v>
      </c>
      <c r="F138" s="715">
        <v>6.7595000000000002E-2</v>
      </c>
      <c r="G138" s="718">
        <v>6.8446000000000007E-2</v>
      </c>
      <c r="H138" s="428"/>
      <c r="I138" s="414">
        <v>24</v>
      </c>
      <c r="J138" s="714">
        <v>3.2780999999999998E-2</v>
      </c>
      <c r="K138" s="715">
        <v>3.1382E-2</v>
      </c>
      <c r="L138" s="716">
        <v>2.9725000000000001E-2</v>
      </c>
      <c r="M138" s="717">
        <v>6.3585000000000003E-2</v>
      </c>
      <c r="N138" s="715">
        <v>6.5089999999999995E-2</v>
      </c>
      <c r="O138" s="718">
        <v>6.4142000000000005E-2</v>
      </c>
      <c r="P138" s="432"/>
      <c r="R138" s="437"/>
      <c r="T138" s="449"/>
      <c r="AH138" s="130"/>
      <c r="AK138" s="130"/>
      <c r="AU138" s="396"/>
      <c r="BA138" s="15"/>
    </row>
    <row r="139" spans="1:53" x14ac:dyDescent="0.2">
      <c r="A139" s="414">
        <v>25</v>
      </c>
      <c r="B139" s="714">
        <v>1.6556000000000001E-2</v>
      </c>
      <c r="C139" s="715">
        <v>1.4357999999999999E-2</v>
      </c>
      <c r="D139" s="716">
        <v>1.3546000000000001E-2</v>
      </c>
      <c r="E139" s="717">
        <v>5.4695000000000001E-2</v>
      </c>
      <c r="F139" s="715">
        <v>5.7450000000000001E-2</v>
      </c>
      <c r="G139" s="718">
        <v>5.7537999999999999E-2</v>
      </c>
      <c r="H139" s="428"/>
      <c r="I139" s="414">
        <v>25</v>
      </c>
      <c r="J139" s="714">
        <v>1.7742000000000001E-2</v>
      </c>
      <c r="K139" s="715">
        <v>1.6476999999999999E-2</v>
      </c>
      <c r="L139" s="716">
        <v>1.5426E-2</v>
      </c>
      <c r="M139" s="717">
        <v>5.5306000000000001E-2</v>
      </c>
      <c r="N139" s="715">
        <v>5.6155999999999998E-2</v>
      </c>
      <c r="O139" s="718">
        <v>5.7147000000000003E-2</v>
      </c>
      <c r="P139" s="432"/>
      <c r="R139" s="437"/>
      <c r="T139" s="449"/>
      <c r="AH139" s="130"/>
      <c r="AK139" s="130"/>
      <c r="AU139" s="396"/>
      <c r="BA139" s="15"/>
    </row>
    <row r="140" spans="1:53" x14ac:dyDescent="0.2">
      <c r="A140" s="414">
        <v>26</v>
      </c>
      <c r="B140" s="714">
        <v>6.4099999999999999E-3</v>
      </c>
      <c r="C140" s="715">
        <v>4.4140000000000004E-3</v>
      </c>
      <c r="D140" s="716">
        <v>4.058E-3</v>
      </c>
      <c r="E140" s="717">
        <v>4.4882999999999999E-2</v>
      </c>
      <c r="F140" s="715">
        <v>4.4406000000000001E-2</v>
      </c>
      <c r="G140" s="718">
        <v>4.5154E-2</v>
      </c>
      <c r="H140" s="428"/>
      <c r="I140" s="414">
        <v>26</v>
      </c>
      <c r="J140" s="714">
        <v>6.8690000000000001E-3</v>
      </c>
      <c r="K140" s="715">
        <v>5.032E-3</v>
      </c>
      <c r="L140" s="716">
        <v>4.744E-3</v>
      </c>
      <c r="M140" s="717">
        <v>4.2701000000000003E-2</v>
      </c>
      <c r="N140" s="715">
        <v>4.3478000000000003E-2</v>
      </c>
      <c r="O140" s="718">
        <v>4.3776000000000002E-2</v>
      </c>
      <c r="P140" s="432"/>
      <c r="R140" s="437"/>
      <c r="T140" s="449"/>
      <c r="AH140" s="130"/>
      <c r="AK140" s="130"/>
      <c r="AU140" s="396"/>
      <c r="BA140" s="15"/>
    </row>
    <row r="141" spans="1:53" x14ac:dyDescent="0.2">
      <c r="A141" s="414">
        <v>27</v>
      </c>
      <c r="B141" s="714">
        <v>4.4539999999999996E-3</v>
      </c>
      <c r="C141" s="715">
        <v>3.0699999999999998E-3</v>
      </c>
      <c r="D141" s="716">
        <v>2.957E-3</v>
      </c>
      <c r="E141" s="717">
        <v>3.9064000000000002E-2</v>
      </c>
      <c r="F141" s="715">
        <v>3.8488000000000001E-2</v>
      </c>
      <c r="G141" s="718">
        <v>3.9744000000000002E-2</v>
      </c>
      <c r="H141" s="428"/>
      <c r="I141" s="414">
        <v>27</v>
      </c>
      <c r="J141" s="714">
        <v>4.5069999999999997E-3</v>
      </c>
      <c r="K141" s="715">
        <v>2.81E-3</v>
      </c>
      <c r="L141" s="716">
        <v>2.5249999999999999E-3</v>
      </c>
      <c r="M141" s="717">
        <v>3.8462000000000003E-2</v>
      </c>
      <c r="N141" s="715">
        <v>3.9267000000000003E-2</v>
      </c>
      <c r="O141" s="718">
        <v>3.9921999999999999E-2</v>
      </c>
      <c r="P141" s="432"/>
      <c r="R141" s="437"/>
      <c r="T141" s="449"/>
      <c r="AH141" s="130"/>
      <c r="AK141" s="130"/>
      <c r="AU141" s="396"/>
      <c r="BA141" s="15"/>
    </row>
    <row r="142" spans="1:53" x14ac:dyDescent="0.2">
      <c r="A142" s="414">
        <v>28</v>
      </c>
      <c r="B142" s="714">
        <v>3.532E-3</v>
      </c>
      <c r="C142" s="715">
        <v>1.9949999999999998E-3</v>
      </c>
      <c r="D142" s="716">
        <v>1.8710000000000001E-3</v>
      </c>
      <c r="E142" s="717">
        <v>3.5231999999999999E-2</v>
      </c>
      <c r="F142" s="715">
        <v>3.6957999999999998E-2</v>
      </c>
      <c r="G142" s="718">
        <v>3.8135000000000002E-2</v>
      </c>
      <c r="H142" s="428"/>
      <c r="I142" s="414">
        <v>28</v>
      </c>
      <c r="J142" s="714">
        <v>3.64E-3</v>
      </c>
      <c r="K142" s="715">
        <v>2.2539999999999999E-3</v>
      </c>
      <c r="L142" s="716">
        <v>2.0990000000000002E-3</v>
      </c>
      <c r="M142" s="717">
        <v>3.4244999999999998E-2</v>
      </c>
      <c r="N142" s="715">
        <v>3.3480999999999997E-2</v>
      </c>
      <c r="O142" s="718">
        <v>3.3451000000000002E-2</v>
      </c>
      <c r="P142" s="432"/>
      <c r="R142" s="437"/>
      <c r="T142" s="449"/>
      <c r="AH142" s="130"/>
      <c r="AK142" s="130"/>
      <c r="AU142" s="396"/>
      <c r="BA142" s="15"/>
    </row>
    <row r="143" spans="1:53" x14ac:dyDescent="0.2">
      <c r="A143" s="414">
        <v>29</v>
      </c>
      <c r="B143" s="714">
        <v>2.539E-3</v>
      </c>
      <c r="C143" s="715">
        <v>1.485E-3</v>
      </c>
      <c r="D143" s="716">
        <v>1.508E-3</v>
      </c>
      <c r="E143" s="717">
        <v>3.1099000000000002E-2</v>
      </c>
      <c r="F143" s="715">
        <v>3.2127000000000003E-2</v>
      </c>
      <c r="G143" s="718">
        <v>3.3485000000000001E-2</v>
      </c>
      <c r="H143" s="428"/>
      <c r="I143" s="414">
        <v>29</v>
      </c>
      <c r="J143" s="714">
        <v>2.807E-3</v>
      </c>
      <c r="K143" s="715">
        <v>1.4760000000000001E-3</v>
      </c>
      <c r="L143" s="716">
        <v>1.4159999999999999E-3</v>
      </c>
      <c r="M143" s="717">
        <v>3.0072000000000002E-2</v>
      </c>
      <c r="N143" s="715">
        <v>3.0672999999999999E-2</v>
      </c>
      <c r="O143" s="718">
        <v>3.1642999999999998E-2</v>
      </c>
      <c r="P143" s="427"/>
      <c r="Q143" s="432"/>
      <c r="AH143" s="130"/>
    </row>
    <row r="144" spans="1:53" x14ac:dyDescent="0.2">
      <c r="A144" s="417" t="s">
        <v>100</v>
      </c>
      <c r="B144" s="719">
        <v>1.7836000000000001E-2</v>
      </c>
      <c r="C144" s="720">
        <v>1.027E-2</v>
      </c>
      <c r="D144" s="721">
        <v>9.8499999999999994E-3</v>
      </c>
      <c r="E144" s="722">
        <v>0.35758299999999998</v>
      </c>
      <c r="F144" s="720">
        <v>0.38177899999999998</v>
      </c>
      <c r="G144" s="723">
        <v>0.39954400000000001</v>
      </c>
      <c r="H144" s="428"/>
      <c r="I144" s="417" t="s">
        <v>100</v>
      </c>
      <c r="J144" s="719">
        <v>2.0754999999999999E-2</v>
      </c>
      <c r="K144" s="720">
        <v>1.2826000000000001E-2</v>
      </c>
      <c r="L144" s="721">
        <v>1.2081E-2</v>
      </c>
      <c r="M144" s="722">
        <v>0.36486299999999999</v>
      </c>
      <c r="N144" s="720">
        <v>0.38841100000000001</v>
      </c>
      <c r="O144" s="723">
        <v>0.40664299999999998</v>
      </c>
      <c r="P144" s="427"/>
      <c r="Q144" s="432"/>
      <c r="AH144" s="130"/>
    </row>
    <row r="145" spans="1:17" ht="13.5" thickBot="1" x14ac:dyDescent="0.25">
      <c r="A145" s="418" t="s">
        <v>34</v>
      </c>
      <c r="B145" s="724">
        <v>20.61</v>
      </c>
      <c r="C145" s="725">
        <v>20.350000000000001</v>
      </c>
      <c r="D145" s="726">
        <v>20.3</v>
      </c>
      <c r="E145" s="727">
        <v>28.28</v>
      </c>
      <c r="F145" s="725">
        <v>28.78</v>
      </c>
      <c r="G145" s="728">
        <v>29.16</v>
      </c>
      <c r="H145" s="428"/>
      <c r="I145" s="418" t="s">
        <v>34</v>
      </c>
      <c r="J145" s="724">
        <v>20.753799999999998</v>
      </c>
      <c r="K145" s="725">
        <v>20.4863</v>
      </c>
      <c r="L145" s="739">
        <v>20.422799999999999</v>
      </c>
      <c r="M145" s="727">
        <v>28.623999999999999</v>
      </c>
      <c r="N145" s="725">
        <v>29.043199999999999</v>
      </c>
      <c r="O145" s="728">
        <v>29.411999999999999</v>
      </c>
      <c r="P145" s="427"/>
      <c r="Q145" s="432"/>
    </row>
    <row r="146" spans="1:17" ht="13.5" thickTop="1" x14ac:dyDescent="0.2">
      <c r="A146" s="427"/>
      <c r="B146" s="427"/>
      <c r="C146" s="428"/>
      <c r="D146" s="428"/>
      <c r="E146" s="429"/>
      <c r="F146" s="429"/>
      <c r="G146" s="428"/>
      <c r="H146" s="428"/>
      <c r="I146" s="430"/>
      <c r="J146" s="428"/>
      <c r="K146" s="428"/>
      <c r="L146" s="428"/>
      <c r="M146" s="429"/>
      <c r="N146" s="429"/>
      <c r="O146" s="427"/>
      <c r="P146" s="427"/>
    </row>
    <row r="147" spans="1:17" ht="13.5" thickBot="1" x14ac:dyDescent="0.25">
      <c r="A147" s="806" t="s">
        <v>545</v>
      </c>
      <c r="B147" s="807"/>
      <c r="C147" s="807"/>
      <c r="D147" s="807"/>
      <c r="E147" s="807"/>
      <c r="F147" s="807"/>
      <c r="G147" s="807"/>
      <c r="H147" s="428"/>
      <c r="I147" s="806" t="s">
        <v>553</v>
      </c>
      <c r="J147" s="807"/>
      <c r="K147" s="807"/>
      <c r="L147" s="807"/>
      <c r="M147" s="807"/>
      <c r="N147" s="807"/>
      <c r="O147" s="807"/>
      <c r="P147" s="427"/>
    </row>
    <row r="148" spans="1:17" ht="39" thickTop="1" x14ac:dyDescent="0.2">
      <c r="A148" s="400" t="s">
        <v>551</v>
      </c>
      <c r="B148" s="401" t="s">
        <v>94</v>
      </c>
      <c r="C148" s="402" t="s">
        <v>95</v>
      </c>
      <c r="D148" s="403" t="s">
        <v>96</v>
      </c>
      <c r="E148" s="404" t="s">
        <v>94</v>
      </c>
      <c r="F148" s="402" t="s">
        <v>95</v>
      </c>
      <c r="G148" s="405" t="s">
        <v>96</v>
      </c>
      <c r="H148" s="428"/>
      <c r="I148" s="400" t="s">
        <v>554</v>
      </c>
      <c r="J148" s="401" t="s">
        <v>94</v>
      </c>
      <c r="K148" s="402" t="s">
        <v>95</v>
      </c>
      <c r="L148" s="403" t="s">
        <v>96</v>
      </c>
      <c r="M148" s="404" t="s">
        <v>94</v>
      </c>
      <c r="N148" s="402" t="s">
        <v>95</v>
      </c>
      <c r="O148" s="405" t="s">
        <v>96</v>
      </c>
      <c r="P148" s="427"/>
    </row>
    <row r="149" spans="1:17" ht="13.5" thickBot="1" x14ac:dyDescent="0.25">
      <c r="A149" s="406"/>
      <c r="B149" s="407" t="s">
        <v>98</v>
      </c>
      <c r="C149" s="408"/>
      <c r="D149" s="409"/>
      <c r="E149" s="410" t="s">
        <v>99</v>
      </c>
      <c r="F149" s="408"/>
      <c r="G149" s="411"/>
      <c r="H149" s="428"/>
      <c r="I149" s="406"/>
      <c r="J149" s="407" t="s">
        <v>98</v>
      </c>
      <c r="K149" s="408"/>
      <c r="L149" s="409"/>
      <c r="M149" s="410" t="s">
        <v>99</v>
      </c>
      <c r="N149" s="408"/>
      <c r="O149" s="411"/>
      <c r="P149" s="427"/>
      <c r="Q149" s="130"/>
    </row>
    <row r="150" spans="1:17" ht="13.5" thickTop="1" x14ac:dyDescent="0.2">
      <c r="A150" s="412">
        <v>18</v>
      </c>
      <c r="B150" s="709">
        <v>5.0000000000000001E-3</v>
      </c>
      <c r="C150" s="710">
        <v>5.3E-3</v>
      </c>
      <c r="D150" s="711">
        <v>5.4000000000000003E-3</v>
      </c>
      <c r="E150" s="712">
        <v>5.0000000000000001E-3</v>
      </c>
      <c r="F150" s="710">
        <v>3.0000000000000001E-3</v>
      </c>
      <c r="G150" s="713">
        <v>2.0000000000000001E-4</v>
      </c>
      <c r="H150" s="428"/>
      <c r="I150" s="412">
        <v>18</v>
      </c>
      <c r="J150" s="709">
        <v>5.5343713589662115E-3</v>
      </c>
      <c r="K150" s="710">
        <v>5.5407125822589613E-3</v>
      </c>
      <c r="L150" s="711">
        <v>5.5267769454447422E-3</v>
      </c>
      <c r="M150" s="712">
        <v>1.0237637277408947E-3</v>
      </c>
      <c r="N150" s="710">
        <v>9.2755321226322979E-4</v>
      </c>
      <c r="O150" s="713">
        <v>5.4489973844812551E-4</v>
      </c>
      <c r="P150" s="427"/>
      <c r="Q150" s="130"/>
    </row>
    <row r="151" spans="1:17" x14ac:dyDescent="0.2">
      <c r="A151" s="414">
        <v>19</v>
      </c>
      <c r="B151" s="714">
        <v>0.40089999999999998</v>
      </c>
      <c r="C151" s="715">
        <v>0.44059999999999999</v>
      </c>
      <c r="D151" s="716">
        <v>0.4541</v>
      </c>
      <c r="E151" s="717">
        <v>5.8900000000000001E-2</v>
      </c>
      <c r="F151" s="715">
        <v>4.4200000000000003E-2</v>
      </c>
      <c r="G151" s="718">
        <v>3.5499999999999997E-2</v>
      </c>
      <c r="H151" s="428"/>
      <c r="I151" s="414">
        <v>19</v>
      </c>
      <c r="J151" s="714">
        <v>0.42549782861984958</v>
      </c>
      <c r="K151" s="715">
        <v>0.46540192580107226</v>
      </c>
      <c r="L151" s="716">
        <v>0.47896165918850736</v>
      </c>
      <c r="M151" s="717">
        <v>6.1736055097102435E-2</v>
      </c>
      <c r="N151" s="715">
        <v>4.8916227299355595E-2</v>
      </c>
      <c r="O151" s="718">
        <v>3.9341761115954665E-2</v>
      </c>
      <c r="P151" s="427"/>
      <c r="Q151" s="130"/>
    </row>
    <row r="152" spans="1:17" x14ac:dyDescent="0.2">
      <c r="A152" s="414">
        <v>20</v>
      </c>
      <c r="B152" s="714">
        <v>0.2422</v>
      </c>
      <c r="C152" s="715">
        <v>0.2402</v>
      </c>
      <c r="D152" s="716">
        <v>0.24099999999999999</v>
      </c>
      <c r="E152" s="717">
        <v>7.3200000000000001E-2</v>
      </c>
      <c r="F152" s="715">
        <v>6.2700000000000006E-2</v>
      </c>
      <c r="G152" s="718">
        <v>5.7099999999999998E-2</v>
      </c>
      <c r="H152" s="428"/>
      <c r="I152" s="414">
        <v>20</v>
      </c>
      <c r="J152" s="714">
        <v>0.24173816333015571</v>
      </c>
      <c r="K152" s="715">
        <v>0.24104789399128548</v>
      </c>
      <c r="L152" s="716">
        <v>0.24204201891043539</v>
      </c>
      <c r="M152" s="717">
        <v>7.7061487869950984E-2</v>
      </c>
      <c r="N152" s="715">
        <v>6.7857840265573136E-2</v>
      </c>
      <c r="O152" s="718">
        <v>6.2118570183086315E-2</v>
      </c>
      <c r="P152" s="427"/>
      <c r="Q152" s="130"/>
    </row>
    <row r="153" spans="1:17" x14ac:dyDescent="0.2">
      <c r="A153" s="414">
        <v>21</v>
      </c>
      <c r="B153" s="714">
        <v>0.1197</v>
      </c>
      <c r="C153" s="715">
        <v>0.1124</v>
      </c>
      <c r="D153" s="716">
        <v>0.10879999999999999</v>
      </c>
      <c r="E153" s="717">
        <v>7.6300000000000007E-2</v>
      </c>
      <c r="F153" s="715">
        <v>6.9800000000000001E-2</v>
      </c>
      <c r="G153" s="718">
        <v>6.93E-2</v>
      </c>
      <c r="H153" s="428"/>
      <c r="I153" s="414">
        <v>21</v>
      </c>
      <c r="J153" s="714">
        <v>0.11107139074250609</v>
      </c>
      <c r="K153" s="715">
        <v>0.10227904391328516</v>
      </c>
      <c r="L153" s="716">
        <v>9.9347185580311581E-2</v>
      </c>
      <c r="M153" s="717">
        <v>7.0980951790035371E-2</v>
      </c>
      <c r="N153" s="715">
        <v>6.9127123608670182E-2</v>
      </c>
      <c r="O153" s="718">
        <v>6.7840017436791633E-2</v>
      </c>
      <c r="P153" s="427"/>
      <c r="Q153" s="130"/>
    </row>
    <row r="154" spans="1:17" x14ac:dyDescent="0.2">
      <c r="A154" s="414">
        <v>22</v>
      </c>
      <c r="B154" s="714">
        <v>8.5099999999999995E-2</v>
      </c>
      <c r="C154" s="715">
        <v>7.9100000000000004E-2</v>
      </c>
      <c r="D154" s="716">
        <v>7.5499999999999998E-2</v>
      </c>
      <c r="E154" s="717">
        <v>8.09E-2</v>
      </c>
      <c r="F154" s="715">
        <v>7.9399999999999998E-2</v>
      </c>
      <c r="G154" s="718">
        <v>8.0399999999999999E-2</v>
      </c>
      <c r="H154" s="428"/>
      <c r="I154" s="414">
        <v>22</v>
      </c>
      <c r="J154" s="714">
        <v>7.745471877979028E-2</v>
      </c>
      <c r="K154" s="715">
        <v>7.1025121483261316E-2</v>
      </c>
      <c r="L154" s="716">
        <v>6.6744978720945911E-2</v>
      </c>
      <c r="M154" s="717">
        <v>8.2490537941304218E-2</v>
      </c>
      <c r="N154" s="715">
        <v>8.4456160906073038E-2</v>
      </c>
      <c r="O154" s="718">
        <v>8.4023539668700964E-2</v>
      </c>
      <c r="P154" s="427"/>
      <c r="Q154" s="130"/>
    </row>
    <row r="155" spans="1:17" x14ac:dyDescent="0.2">
      <c r="A155" s="414">
        <v>23</v>
      </c>
      <c r="B155" s="714">
        <v>5.2999999999999999E-2</v>
      </c>
      <c r="C155" s="715">
        <v>4.8599999999999997E-2</v>
      </c>
      <c r="D155" s="716">
        <v>4.6100000000000002E-2</v>
      </c>
      <c r="E155" s="717">
        <v>7.9399999999999998E-2</v>
      </c>
      <c r="F155" s="715">
        <v>8.1100000000000005E-2</v>
      </c>
      <c r="G155" s="718">
        <v>8.1600000000000006E-2</v>
      </c>
      <c r="H155" s="428"/>
      <c r="I155" s="414">
        <v>23</v>
      </c>
      <c r="J155" s="714">
        <v>5.0325707022561172E-2</v>
      </c>
      <c r="K155" s="715">
        <v>4.5060876113970125E-2</v>
      </c>
      <c r="L155" s="716">
        <v>4.2846964124092508E-2</v>
      </c>
      <c r="M155" s="717">
        <v>8.4227833964137244E-2</v>
      </c>
      <c r="N155" s="715">
        <v>8.60671743800039E-2</v>
      </c>
      <c r="O155" s="718">
        <v>8.5222319093286841E-2</v>
      </c>
      <c r="P155" s="427"/>
      <c r="Q155" s="130"/>
    </row>
    <row r="156" spans="1:17" x14ac:dyDescent="0.2">
      <c r="A156" s="414">
        <v>24</v>
      </c>
      <c r="B156" s="714">
        <v>3.5499999999999997E-2</v>
      </c>
      <c r="C156" s="715">
        <v>3.3700000000000001E-2</v>
      </c>
      <c r="D156" s="716">
        <v>3.1800000000000002E-2</v>
      </c>
      <c r="E156" s="717">
        <v>7.1400000000000005E-2</v>
      </c>
      <c r="F156" s="715">
        <v>7.2700000000000001E-2</v>
      </c>
      <c r="G156" s="718">
        <v>7.2300000000000003E-2</v>
      </c>
      <c r="H156" s="428"/>
      <c r="I156" s="414">
        <v>24</v>
      </c>
      <c r="J156" s="714">
        <v>3.2451541150301876E-2</v>
      </c>
      <c r="K156" s="715">
        <v>2.9693915974824722E-2</v>
      </c>
      <c r="L156" s="716">
        <v>2.7653141789751392E-2</v>
      </c>
      <c r="M156" s="717">
        <v>7.1570391512067996E-2</v>
      </c>
      <c r="N156" s="715">
        <v>7.2934973637961337E-2</v>
      </c>
      <c r="O156" s="718">
        <v>7.3779424585876205E-2</v>
      </c>
      <c r="P156" s="427"/>
      <c r="Q156" s="130"/>
    </row>
    <row r="157" spans="1:17" x14ac:dyDescent="0.2">
      <c r="A157" s="414">
        <v>25</v>
      </c>
      <c r="B157" s="714">
        <v>1.84E-2</v>
      </c>
      <c r="C157" s="715">
        <v>1.6899999999999998E-2</v>
      </c>
      <c r="D157" s="716">
        <v>1.5800000000000002E-2</v>
      </c>
      <c r="E157" s="717">
        <v>5.5899999999999998E-2</v>
      </c>
      <c r="F157" s="715">
        <v>5.6899999999999999E-2</v>
      </c>
      <c r="G157" s="718">
        <v>5.6500000000000002E-2</v>
      </c>
      <c r="H157" s="428"/>
      <c r="I157" s="414">
        <v>25</v>
      </c>
      <c r="J157" s="714">
        <v>1.9145217667619955E-2</v>
      </c>
      <c r="K157" s="715">
        <v>1.735731320267532E-2</v>
      </c>
      <c r="L157" s="716">
        <v>1.6137418398197538E-2</v>
      </c>
      <c r="M157" s="717">
        <v>5.7361791896754978E-2</v>
      </c>
      <c r="N157" s="715">
        <v>5.828939660222613E-2</v>
      </c>
      <c r="O157" s="718">
        <v>5.9230601569311245E-2</v>
      </c>
      <c r="P157" s="427"/>
      <c r="Q157" s="130"/>
    </row>
    <row r="158" spans="1:17" x14ac:dyDescent="0.2">
      <c r="A158" s="414">
        <v>26</v>
      </c>
      <c r="B158" s="714">
        <v>7.1000000000000004E-3</v>
      </c>
      <c r="C158" s="715">
        <v>5.1999999999999998E-3</v>
      </c>
      <c r="D158" s="716">
        <v>4.7999999999999996E-3</v>
      </c>
      <c r="E158" s="717">
        <v>4.3900000000000002E-2</v>
      </c>
      <c r="F158" s="715">
        <v>4.4600000000000001E-2</v>
      </c>
      <c r="G158" s="718">
        <v>4.53E-2</v>
      </c>
      <c r="H158" s="428"/>
      <c r="I158" s="414">
        <v>26</v>
      </c>
      <c r="J158" s="714">
        <v>6.580341065565088E-3</v>
      </c>
      <c r="K158" s="715">
        <v>4.608294930875576E-3</v>
      </c>
      <c r="L158" s="716">
        <v>4.1210113809239538E-3</v>
      </c>
      <c r="M158" s="717">
        <v>4.3928770863063848E-2</v>
      </c>
      <c r="N158" s="715">
        <v>4.3448545206014454E-2</v>
      </c>
      <c r="O158" s="718">
        <v>4.3809938971229291E-2</v>
      </c>
      <c r="P158" s="427"/>
      <c r="Q158" s="130"/>
    </row>
    <row r="159" spans="1:17" x14ac:dyDescent="0.2">
      <c r="A159" s="414">
        <v>27</v>
      </c>
      <c r="B159" s="714">
        <v>4.7999999999999996E-3</v>
      </c>
      <c r="C159" s="715">
        <v>3.0000000000000001E-3</v>
      </c>
      <c r="D159" s="716">
        <v>2.8E-3</v>
      </c>
      <c r="E159" s="717">
        <v>3.7499999999999999E-2</v>
      </c>
      <c r="F159" s="715">
        <v>3.9199999999999999E-2</v>
      </c>
      <c r="G159" s="718">
        <v>3.8800000000000001E-2</v>
      </c>
      <c r="H159" s="428"/>
      <c r="I159" s="414">
        <v>27</v>
      </c>
      <c r="J159" s="714">
        <v>4.8723652155492E-3</v>
      </c>
      <c r="K159" s="715">
        <v>2.8869084975524035E-3</v>
      </c>
      <c r="L159" s="716">
        <v>2.6767316913478018E-3</v>
      </c>
      <c r="M159" s="717">
        <v>3.840665136191599E-2</v>
      </c>
      <c r="N159" s="715">
        <v>3.8566686194102716E-2</v>
      </c>
      <c r="O159" s="718">
        <v>3.8578901482127288E-2</v>
      </c>
      <c r="P159" s="427"/>
      <c r="Q159" s="130"/>
    </row>
    <row r="160" spans="1:17" x14ac:dyDescent="0.2">
      <c r="A160" s="414">
        <v>28</v>
      </c>
      <c r="B160" s="714">
        <v>3.8E-3</v>
      </c>
      <c r="C160" s="715">
        <v>2.3E-3</v>
      </c>
      <c r="D160" s="716">
        <v>2.0999999999999999E-3</v>
      </c>
      <c r="E160" s="717">
        <v>3.3700000000000001E-2</v>
      </c>
      <c r="F160" s="715">
        <v>3.39E-2</v>
      </c>
      <c r="G160" s="718">
        <v>3.39E-2</v>
      </c>
      <c r="H160" s="428"/>
      <c r="I160" s="414">
        <v>28</v>
      </c>
      <c r="J160" s="714">
        <v>3.4027115771634361E-3</v>
      </c>
      <c r="K160" s="715">
        <v>2.2951819110975632E-3</v>
      </c>
      <c r="L160" s="716">
        <v>2.1567910031003871E-3</v>
      </c>
      <c r="M160" s="717">
        <v>2.9999379537134701E-2</v>
      </c>
      <c r="N160" s="715">
        <v>3.0462800234329231E-2</v>
      </c>
      <c r="O160" s="718">
        <v>3.0950305143853531E-2</v>
      </c>
      <c r="P160" s="427"/>
      <c r="Q160" s="130"/>
    </row>
    <row r="161" spans="1:37" x14ac:dyDescent="0.2">
      <c r="A161" s="414">
        <v>29</v>
      </c>
      <c r="B161" s="714">
        <v>2.8E-3</v>
      </c>
      <c r="C161" s="715">
        <v>1.6000000000000001E-3</v>
      </c>
      <c r="D161" s="716">
        <v>1.5E-3</v>
      </c>
      <c r="E161" s="717">
        <v>3.0300000000000001E-2</v>
      </c>
      <c r="F161" s="715">
        <v>3.1300000000000001E-2</v>
      </c>
      <c r="G161" s="718">
        <v>3.1300000000000001E-2</v>
      </c>
      <c r="H161" s="428"/>
      <c r="I161" s="414">
        <v>29</v>
      </c>
      <c r="J161" s="714">
        <v>2.7009850651414044E-3</v>
      </c>
      <c r="K161" s="715">
        <v>1.6137997812404742E-3</v>
      </c>
      <c r="L161" s="716">
        <v>1.367251439465424E-3</v>
      </c>
      <c r="M161" s="717">
        <v>3.1178258981199976E-2</v>
      </c>
      <c r="N161" s="715">
        <v>3.1195079086115993E-2</v>
      </c>
      <c r="O161" s="718">
        <v>3.1113775065387969E-2</v>
      </c>
      <c r="P161" s="427"/>
      <c r="Q161" s="130"/>
    </row>
    <row r="162" spans="1:37" x14ac:dyDescent="0.2">
      <c r="A162" s="417" t="s">
        <v>100</v>
      </c>
      <c r="B162" s="719">
        <v>1.9599999999999999E-2</v>
      </c>
      <c r="C162" s="720">
        <v>1.11E-2</v>
      </c>
      <c r="D162" s="721">
        <v>1.04E-2</v>
      </c>
      <c r="E162" s="722">
        <v>0.35809999999999997</v>
      </c>
      <c r="F162" s="720">
        <v>0.38400000000000001</v>
      </c>
      <c r="G162" s="723">
        <v>0.39750000000000002</v>
      </c>
      <c r="H162" s="428"/>
      <c r="I162" s="417" t="s">
        <v>100</v>
      </c>
      <c r="J162" s="719">
        <v>1.9224658404829998E-2</v>
      </c>
      <c r="K162" s="720">
        <v>1.1117287381878822E-2</v>
      </c>
      <c r="L162" s="721">
        <v>1.0418070827475976E-2</v>
      </c>
      <c r="M162" s="722">
        <v>0.35003412545759138</v>
      </c>
      <c r="N162" s="720">
        <v>0.36775043936731105</v>
      </c>
      <c r="O162" s="723">
        <v>0.38344594594594594</v>
      </c>
      <c r="P162" s="427"/>
      <c r="Q162" s="130"/>
    </row>
    <row r="163" spans="1:37" ht="13.5" thickBot="1" x14ac:dyDescent="0.25">
      <c r="A163" s="418" t="s">
        <v>34</v>
      </c>
      <c r="B163" s="724">
        <v>20.732900000000001</v>
      </c>
      <c r="C163" s="419">
        <v>20.459</v>
      </c>
      <c r="D163" s="726">
        <v>20.396699999999999</v>
      </c>
      <c r="E163" s="727">
        <v>28.454000000000001</v>
      </c>
      <c r="F163" s="725">
        <v>29.016200000000001</v>
      </c>
      <c r="G163" s="420">
        <v>29.270099999999999</v>
      </c>
      <c r="H163" s="428"/>
      <c r="I163" s="418" t="s">
        <v>34</v>
      </c>
      <c r="J163" s="724">
        <v>20.658899999999999</v>
      </c>
      <c r="K163" s="725">
        <v>20.382999999999999</v>
      </c>
      <c r="L163" s="726">
        <v>20.319800000000001</v>
      </c>
      <c r="M163" s="727">
        <v>28.387499999999999</v>
      </c>
      <c r="N163" s="725">
        <v>28.8126</v>
      </c>
      <c r="O163" s="728">
        <v>29.139600000000002</v>
      </c>
      <c r="P163" s="427"/>
      <c r="Q163" s="130"/>
    </row>
    <row r="164" spans="1:37" ht="13.5" thickTop="1" x14ac:dyDescent="0.2">
      <c r="A164" s="427"/>
      <c r="B164" s="427"/>
      <c r="C164" s="428"/>
      <c r="D164" s="428"/>
      <c r="E164" s="429"/>
      <c r="F164" s="429"/>
      <c r="G164" s="428"/>
      <c r="H164" s="428"/>
      <c r="I164" s="430"/>
      <c r="J164" s="428"/>
      <c r="K164" s="428"/>
      <c r="L164" s="428"/>
      <c r="M164" s="429"/>
      <c r="N164" s="429"/>
      <c r="O164" s="427"/>
      <c r="P164" s="427"/>
      <c r="Q164" s="130"/>
    </row>
    <row r="165" spans="1:37" ht="13.5" thickBot="1" x14ac:dyDescent="0.25">
      <c r="A165" s="806" t="s">
        <v>563</v>
      </c>
      <c r="B165" s="807"/>
      <c r="C165" s="807"/>
      <c r="D165" s="807"/>
      <c r="E165" s="807"/>
      <c r="F165" s="807"/>
      <c r="G165" s="807"/>
      <c r="H165" s="428"/>
      <c r="I165" s="806" t="s">
        <v>597</v>
      </c>
      <c r="J165" s="807"/>
      <c r="K165" s="807"/>
      <c r="L165" s="807"/>
      <c r="M165" s="807"/>
      <c r="N165" s="807"/>
      <c r="O165" s="807"/>
      <c r="P165" s="427"/>
      <c r="Q165" s="130"/>
    </row>
    <row r="166" spans="1:37" ht="39" thickTop="1" x14ac:dyDescent="0.2">
      <c r="A166" s="400" t="s">
        <v>565</v>
      </c>
      <c r="B166" s="401" t="s">
        <v>94</v>
      </c>
      <c r="C166" s="402" t="s">
        <v>95</v>
      </c>
      <c r="D166" s="403" t="s">
        <v>96</v>
      </c>
      <c r="E166" s="404" t="s">
        <v>94</v>
      </c>
      <c r="F166" s="402" t="s">
        <v>95</v>
      </c>
      <c r="G166" s="405" t="s">
        <v>96</v>
      </c>
      <c r="H166" s="428"/>
      <c r="I166" s="400" t="s">
        <v>599</v>
      </c>
      <c r="J166" s="401" t="s">
        <v>94</v>
      </c>
      <c r="K166" s="402" t="s">
        <v>95</v>
      </c>
      <c r="L166" s="403" t="s">
        <v>96</v>
      </c>
      <c r="M166" s="404" t="s">
        <v>94</v>
      </c>
      <c r="N166" s="402" t="s">
        <v>95</v>
      </c>
      <c r="O166" s="405" t="s">
        <v>96</v>
      </c>
      <c r="P166" s="427"/>
      <c r="Q166" s="130"/>
    </row>
    <row r="167" spans="1:37" ht="13.5" thickBot="1" x14ac:dyDescent="0.25">
      <c r="A167" s="406"/>
      <c r="B167" s="407" t="s">
        <v>98</v>
      </c>
      <c r="C167" s="408"/>
      <c r="D167" s="409"/>
      <c r="E167" s="410" t="s">
        <v>99</v>
      </c>
      <c r="F167" s="408"/>
      <c r="G167" s="411"/>
      <c r="H167" s="428"/>
      <c r="I167" s="406"/>
      <c r="J167" s="407" t="s">
        <v>98</v>
      </c>
      <c r="K167" s="408"/>
      <c r="L167" s="409"/>
      <c r="M167" s="410" t="s">
        <v>99</v>
      </c>
      <c r="N167" s="408"/>
      <c r="O167" s="411"/>
      <c r="P167" s="427"/>
      <c r="Q167" s="130"/>
      <c r="AH167" s="130"/>
      <c r="AI167" s="130"/>
      <c r="AJ167" s="130"/>
      <c r="AK167" s="130"/>
    </row>
    <row r="168" spans="1:37" ht="13.5" thickTop="1" x14ac:dyDescent="0.2">
      <c r="A168" s="412" t="s">
        <v>566</v>
      </c>
      <c r="B168" s="709">
        <v>6.4000000000000003E-3</v>
      </c>
      <c r="C168" s="710">
        <v>6.4999999999999997E-3</v>
      </c>
      <c r="D168" s="711">
        <v>6.7000000000000002E-3</v>
      </c>
      <c r="E168" s="712">
        <v>4.0000000000000002E-4</v>
      </c>
      <c r="F168" s="710">
        <v>5.0000000000000001E-4</v>
      </c>
      <c r="G168" s="713">
        <v>2.9999999999999997E-4</v>
      </c>
      <c r="H168" s="428"/>
      <c r="I168" s="412">
        <v>18</v>
      </c>
      <c r="J168" s="709">
        <v>6.1000000000000004E-3</v>
      </c>
      <c r="K168" s="710">
        <v>6.4999999999999997E-3</v>
      </c>
      <c r="L168" s="711">
        <v>6.6E-3</v>
      </c>
      <c r="M168" s="712">
        <v>6.9999999999999999E-4</v>
      </c>
      <c r="N168" s="710">
        <v>5.9999999999999995E-4</v>
      </c>
      <c r="O168" s="713">
        <v>5.0000000000000001E-4</v>
      </c>
      <c r="P168" s="427"/>
      <c r="Q168" s="130"/>
      <c r="AH168" s="130"/>
      <c r="AI168" s="130"/>
      <c r="AJ168" s="130"/>
      <c r="AK168" s="130"/>
    </row>
    <row r="169" spans="1:37" x14ac:dyDescent="0.2">
      <c r="A169" s="414">
        <v>19</v>
      </c>
      <c r="B169" s="714">
        <v>0.44040000000000001</v>
      </c>
      <c r="C169" s="715">
        <v>0.47910000000000003</v>
      </c>
      <c r="D169" s="716">
        <v>0.49120000000000003</v>
      </c>
      <c r="E169" s="717">
        <v>6.5699999999999995E-2</v>
      </c>
      <c r="F169" s="715">
        <v>5.4600000000000003E-2</v>
      </c>
      <c r="G169" s="718">
        <v>4.41E-2</v>
      </c>
      <c r="H169" s="428"/>
      <c r="I169" s="414">
        <v>19</v>
      </c>
      <c r="J169" s="714">
        <v>0.45200000000000001</v>
      </c>
      <c r="K169" s="715">
        <v>0.48849999999999999</v>
      </c>
      <c r="L169" s="716">
        <v>0.50009999999999999</v>
      </c>
      <c r="M169" s="717">
        <v>6.6600000000000006E-2</v>
      </c>
      <c r="N169" s="715">
        <v>5.8000000000000003E-2</v>
      </c>
      <c r="O169" s="718">
        <v>4.8300000000000003E-2</v>
      </c>
      <c r="P169" s="427"/>
      <c r="Q169" s="130"/>
      <c r="AH169" s="130"/>
      <c r="AI169" s="130"/>
      <c r="AJ169" s="130"/>
      <c r="AK169" s="130"/>
    </row>
    <row r="170" spans="1:37" x14ac:dyDescent="0.2">
      <c r="A170" s="414">
        <v>20</v>
      </c>
      <c r="B170" s="714">
        <v>0.2495</v>
      </c>
      <c r="C170" s="715">
        <v>0.248</v>
      </c>
      <c r="D170" s="716">
        <v>0.24859999999999999</v>
      </c>
      <c r="E170" s="717">
        <v>8.1500000000000003E-2</v>
      </c>
      <c r="F170" s="715">
        <v>7.46E-2</v>
      </c>
      <c r="G170" s="718">
        <v>6.9199999999999998E-2</v>
      </c>
      <c r="H170" s="428"/>
      <c r="I170" s="414">
        <v>20</v>
      </c>
      <c r="J170" s="714">
        <v>0.251</v>
      </c>
      <c r="K170" s="715">
        <v>0.2495</v>
      </c>
      <c r="L170" s="716">
        <v>0.24979999999999999</v>
      </c>
      <c r="M170" s="717">
        <v>8.5300000000000001E-2</v>
      </c>
      <c r="N170" s="715">
        <v>7.9500000000000001E-2</v>
      </c>
      <c r="O170" s="718">
        <v>7.3400000000000007E-2</v>
      </c>
      <c r="P170" s="427"/>
      <c r="Q170" s="130"/>
      <c r="AH170" s="130"/>
      <c r="AI170" s="130"/>
      <c r="AJ170" s="130"/>
      <c r="AK170" s="130"/>
    </row>
    <row r="171" spans="1:37" x14ac:dyDescent="0.2">
      <c r="A171" s="414">
        <v>21</v>
      </c>
      <c r="B171" s="714">
        <v>0.10299999999999999</v>
      </c>
      <c r="C171" s="715">
        <v>9.5299999999999996E-2</v>
      </c>
      <c r="D171" s="716">
        <v>9.2399999999999996E-2</v>
      </c>
      <c r="E171" s="717">
        <v>7.0599999999999996E-2</v>
      </c>
      <c r="F171" s="715">
        <v>6.9699999999999998E-2</v>
      </c>
      <c r="G171" s="718">
        <v>6.7599999999999993E-2</v>
      </c>
      <c r="H171" s="428"/>
      <c r="I171" s="414">
        <v>21</v>
      </c>
      <c r="J171" s="714">
        <v>0.104</v>
      </c>
      <c r="K171" s="715">
        <v>9.6500000000000002E-2</v>
      </c>
      <c r="L171" s="716">
        <v>9.4200000000000006E-2</v>
      </c>
      <c r="M171" s="717">
        <v>7.1900000000000006E-2</v>
      </c>
      <c r="N171" s="715">
        <v>7.0199999999999999E-2</v>
      </c>
      <c r="O171" s="718">
        <v>6.9099999999999995E-2</v>
      </c>
      <c r="P171" s="427"/>
      <c r="Q171" s="130"/>
      <c r="AH171" s="130"/>
      <c r="AI171" s="130"/>
      <c r="AJ171" s="130"/>
      <c r="AK171" s="130"/>
    </row>
    <row r="172" spans="1:37" x14ac:dyDescent="0.2">
      <c r="A172" s="414">
        <v>22</v>
      </c>
      <c r="B172" s="714">
        <v>6.7500000000000004E-2</v>
      </c>
      <c r="C172" s="715">
        <v>6.1600000000000002E-2</v>
      </c>
      <c r="D172" s="716">
        <v>5.8299999999999998E-2</v>
      </c>
      <c r="E172" s="717">
        <v>7.4099999999999999E-2</v>
      </c>
      <c r="F172" s="715">
        <v>7.46E-2</v>
      </c>
      <c r="G172" s="718">
        <v>7.3999999999999996E-2</v>
      </c>
      <c r="H172" s="428"/>
      <c r="I172" s="414">
        <v>22</v>
      </c>
      <c r="J172" s="714">
        <v>6.2100000000000002E-2</v>
      </c>
      <c r="K172" s="715">
        <v>5.67E-2</v>
      </c>
      <c r="L172" s="716">
        <v>5.3699999999999998E-2</v>
      </c>
      <c r="M172" s="717">
        <v>7.2700000000000001E-2</v>
      </c>
      <c r="N172" s="715">
        <v>7.4300000000000005E-2</v>
      </c>
      <c r="O172" s="718">
        <v>7.46E-2</v>
      </c>
      <c r="P172" s="427"/>
      <c r="Q172" s="130"/>
      <c r="AH172" s="130"/>
      <c r="AI172" s="130"/>
      <c r="AJ172" s="130"/>
      <c r="AK172" s="130"/>
    </row>
    <row r="173" spans="1:37" x14ac:dyDescent="0.2">
      <c r="A173" s="414">
        <v>23</v>
      </c>
      <c r="B173" s="714">
        <v>4.48E-2</v>
      </c>
      <c r="C173" s="715">
        <v>3.9600000000000003E-2</v>
      </c>
      <c r="D173" s="716">
        <v>3.73E-2</v>
      </c>
      <c r="E173" s="717">
        <v>8.0100000000000005E-2</v>
      </c>
      <c r="F173" s="715">
        <v>8.1799999999999998E-2</v>
      </c>
      <c r="G173" s="718">
        <v>8.2500000000000004E-2</v>
      </c>
      <c r="H173" s="428"/>
      <c r="I173" s="414">
        <v>23</v>
      </c>
      <c r="J173" s="714">
        <v>3.9800000000000002E-2</v>
      </c>
      <c r="K173" s="715">
        <v>3.5099999999999999E-2</v>
      </c>
      <c r="L173" s="716">
        <v>3.27E-2</v>
      </c>
      <c r="M173" s="717">
        <v>6.8900000000000003E-2</v>
      </c>
      <c r="N173" s="715">
        <v>7.0800000000000002E-2</v>
      </c>
      <c r="O173" s="718">
        <v>7.1999999999999995E-2</v>
      </c>
      <c r="P173" s="427"/>
      <c r="Q173" s="130"/>
      <c r="AH173" s="130"/>
      <c r="AI173" s="130"/>
      <c r="AJ173" s="130"/>
      <c r="AK173" s="130"/>
    </row>
    <row r="174" spans="1:37" x14ac:dyDescent="0.2">
      <c r="A174" s="414">
        <v>24</v>
      </c>
      <c r="B174" s="714">
        <v>3.2800000000000003E-2</v>
      </c>
      <c r="C174" s="715">
        <v>3.1099999999999999E-2</v>
      </c>
      <c r="D174" s="716">
        <v>2.9600000000000001E-2</v>
      </c>
      <c r="E174" s="717">
        <v>7.0800000000000002E-2</v>
      </c>
      <c r="F174" s="715">
        <v>7.2599999999999998E-2</v>
      </c>
      <c r="G174" s="718">
        <v>7.2599999999999998E-2</v>
      </c>
      <c r="H174" s="428"/>
      <c r="I174" s="414">
        <v>24</v>
      </c>
      <c r="J174" s="714">
        <v>3.1099999999999999E-2</v>
      </c>
      <c r="K174" s="715">
        <v>2.8799999999999999E-2</v>
      </c>
      <c r="L174" s="716">
        <v>2.7300000000000001E-2</v>
      </c>
      <c r="M174" s="717">
        <v>6.9500000000000006E-2</v>
      </c>
      <c r="N174" s="715">
        <v>7.2999999999999995E-2</v>
      </c>
      <c r="O174" s="718">
        <v>7.3200000000000001E-2</v>
      </c>
      <c r="P174" s="427"/>
      <c r="Q174" s="130"/>
      <c r="AH174" s="130"/>
      <c r="AI174" s="130"/>
      <c r="AJ174" s="130"/>
      <c r="AK174" s="130"/>
    </row>
    <row r="175" spans="1:37" x14ac:dyDescent="0.2">
      <c r="A175" s="414">
        <v>25</v>
      </c>
      <c r="B175" s="714">
        <v>1.8100000000000002E-2</v>
      </c>
      <c r="C175" s="715">
        <v>1.61E-2</v>
      </c>
      <c r="D175" s="716">
        <v>1.5599999999999999E-2</v>
      </c>
      <c r="E175" s="717">
        <v>5.7000000000000002E-2</v>
      </c>
      <c r="F175" s="715">
        <v>5.6500000000000002E-2</v>
      </c>
      <c r="G175" s="718">
        <v>5.7799999999999997E-2</v>
      </c>
      <c r="H175" s="428"/>
      <c r="I175" s="414">
        <v>25</v>
      </c>
      <c r="J175" s="714">
        <v>1.89E-2</v>
      </c>
      <c r="K175" s="715">
        <v>1.7100000000000001E-2</v>
      </c>
      <c r="L175" s="716">
        <v>1.6199999999999999E-2</v>
      </c>
      <c r="M175" s="717">
        <v>5.79E-2</v>
      </c>
      <c r="N175" s="715">
        <v>5.96E-2</v>
      </c>
      <c r="O175" s="718">
        <v>6.0699999999999997E-2</v>
      </c>
      <c r="P175" s="427"/>
      <c r="Q175" s="130"/>
      <c r="AH175" s="130"/>
      <c r="AI175" s="130"/>
      <c r="AJ175" s="130"/>
      <c r="AK175" s="130"/>
    </row>
    <row r="176" spans="1:37" x14ac:dyDescent="0.2">
      <c r="A176" s="414">
        <v>26</v>
      </c>
      <c r="B176" s="714">
        <v>6.6E-3</v>
      </c>
      <c r="C176" s="715">
        <v>4.3E-3</v>
      </c>
      <c r="D176" s="716">
        <v>3.8999999999999998E-3</v>
      </c>
      <c r="E176" s="717">
        <v>4.6600000000000003E-2</v>
      </c>
      <c r="F176" s="715">
        <v>4.4499999999999998E-2</v>
      </c>
      <c r="G176" s="718">
        <v>4.4499999999999998E-2</v>
      </c>
      <c r="H176" s="428"/>
      <c r="I176" s="414">
        <v>26</v>
      </c>
      <c r="J176" s="714">
        <v>5.7999999999999996E-3</v>
      </c>
      <c r="K176" s="715">
        <v>4.1000000000000003E-3</v>
      </c>
      <c r="L176" s="716">
        <v>3.8999999999999998E-3</v>
      </c>
      <c r="M176" s="717">
        <v>4.4699999999999997E-2</v>
      </c>
      <c r="N176" s="715">
        <v>4.3799999999999999E-2</v>
      </c>
      <c r="O176" s="718">
        <v>4.4299999999999999E-2</v>
      </c>
      <c r="P176" s="427"/>
      <c r="Q176" s="130"/>
      <c r="AH176" s="130"/>
      <c r="AI176" s="130"/>
      <c r="AJ176" s="130"/>
      <c r="AK176" s="130"/>
    </row>
    <row r="177" spans="1:37" x14ac:dyDescent="0.2">
      <c r="A177" s="414">
        <v>27</v>
      </c>
      <c r="B177" s="714">
        <v>4.7000000000000002E-3</v>
      </c>
      <c r="C177" s="715">
        <v>2.8999999999999998E-3</v>
      </c>
      <c r="D177" s="716">
        <v>2.5000000000000001E-3</v>
      </c>
      <c r="E177" s="717">
        <v>3.8300000000000001E-2</v>
      </c>
      <c r="F177" s="715">
        <v>3.9399999999999998E-2</v>
      </c>
      <c r="G177" s="718">
        <v>0.04</v>
      </c>
      <c r="H177" s="428"/>
      <c r="I177" s="414">
        <v>27</v>
      </c>
      <c r="J177" s="714">
        <v>4.1000000000000003E-3</v>
      </c>
      <c r="K177" s="715">
        <v>2.7000000000000001E-3</v>
      </c>
      <c r="L177" s="716">
        <v>2.3999999999999998E-3</v>
      </c>
      <c r="M177" s="717">
        <v>4.0899999999999999E-2</v>
      </c>
      <c r="N177" s="715">
        <v>4.0899999999999999E-2</v>
      </c>
      <c r="O177" s="718">
        <v>4.1700000000000001E-2</v>
      </c>
      <c r="P177" s="427"/>
      <c r="Q177" s="130"/>
      <c r="AH177" s="130"/>
      <c r="AI177" s="130"/>
      <c r="AJ177" s="130"/>
      <c r="AK177" s="130"/>
    </row>
    <row r="178" spans="1:37" x14ac:dyDescent="0.2">
      <c r="A178" s="414">
        <v>28</v>
      </c>
      <c r="B178" s="714">
        <v>3.3E-3</v>
      </c>
      <c r="C178" s="715">
        <v>2.3E-3</v>
      </c>
      <c r="D178" s="716">
        <v>2.0999999999999999E-3</v>
      </c>
      <c r="E178" s="717">
        <v>3.0499999999999999E-2</v>
      </c>
      <c r="F178" s="715">
        <v>3.2399999999999998E-2</v>
      </c>
      <c r="G178" s="718">
        <v>3.3300000000000003E-2</v>
      </c>
      <c r="H178" s="428"/>
      <c r="I178" s="414">
        <v>28</v>
      </c>
      <c r="J178" s="714">
        <v>2.8E-3</v>
      </c>
      <c r="K178" s="715">
        <v>1.6999999999999999E-3</v>
      </c>
      <c r="L178" s="716">
        <v>1.5E-3</v>
      </c>
      <c r="M178" s="717">
        <v>3.2800000000000003E-2</v>
      </c>
      <c r="N178" s="715">
        <v>3.2099999999999997E-2</v>
      </c>
      <c r="O178" s="718">
        <v>3.2199999999999999E-2</v>
      </c>
      <c r="P178" s="427"/>
      <c r="Q178" s="130"/>
      <c r="AH178" s="130"/>
      <c r="AI178" s="130"/>
      <c r="AJ178" s="130"/>
      <c r="AK178" s="130"/>
    </row>
    <row r="179" spans="1:37" x14ac:dyDescent="0.2">
      <c r="A179" s="414">
        <v>29</v>
      </c>
      <c r="B179" s="714">
        <v>2.8999999999999998E-3</v>
      </c>
      <c r="C179" s="715">
        <v>1.8E-3</v>
      </c>
      <c r="D179" s="716">
        <v>1.6000000000000001E-3</v>
      </c>
      <c r="E179" s="717">
        <v>2.86E-2</v>
      </c>
      <c r="F179" s="715">
        <v>2.87E-2</v>
      </c>
      <c r="G179" s="718">
        <v>2.9000000000000001E-2</v>
      </c>
      <c r="H179" s="428"/>
      <c r="I179" s="414">
        <v>29</v>
      </c>
      <c r="J179" s="714">
        <v>2.5999999999999999E-3</v>
      </c>
      <c r="K179" s="715">
        <v>1.5E-3</v>
      </c>
      <c r="L179" s="716">
        <v>1.2999999999999999E-3</v>
      </c>
      <c r="M179" s="717">
        <v>2.93E-2</v>
      </c>
      <c r="N179" s="715">
        <v>2.9399999999999999E-2</v>
      </c>
      <c r="O179" s="718">
        <v>3.04E-2</v>
      </c>
      <c r="P179" s="427"/>
      <c r="Q179" s="130"/>
      <c r="AH179" s="130"/>
      <c r="AI179" s="130"/>
      <c r="AJ179" s="130"/>
      <c r="AK179" s="130"/>
    </row>
    <row r="180" spans="1:37" x14ac:dyDescent="0.2">
      <c r="A180" s="417" t="s">
        <v>100</v>
      </c>
      <c r="B180" s="719">
        <v>0.02</v>
      </c>
      <c r="C180" s="720">
        <v>1.14E-2</v>
      </c>
      <c r="D180" s="721">
        <v>1.01E-2</v>
      </c>
      <c r="E180" s="722">
        <v>0.35560000000000003</v>
      </c>
      <c r="F180" s="720">
        <v>0.37</v>
      </c>
      <c r="G180" s="723">
        <v>0.38500000000000001</v>
      </c>
      <c r="H180" s="428"/>
      <c r="I180" s="417" t="s">
        <v>100</v>
      </c>
      <c r="J180" s="719">
        <v>1.9599999999999999E-2</v>
      </c>
      <c r="K180" s="720">
        <v>1.1299999999999999E-2</v>
      </c>
      <c r="L180" s="721">
        <v>1.04E-2</v>
      </c>
      <c r="M180" s="722">
        <v>0.35870000000000002</v>
      </c>
      <c r="N180" s="720">
        <v>0.3679</v>
      </c>
      <c r="O180" s="723">
        <v>0.3795</v>
      </c>
      <c r="P180" s="427"/>
      <c r="Q180" s="130"/>
      <c r="AH180" s="130"/>
      <c r="AI180" s="130"/>
      <c r="AJ180" s="130"/>
      <c r="AK180" s="130"/>
    </row>
    <row r="181" spans="1:37" ht="13.5" thickBot="1" x14ac:dyDescent="0.25">
      <c r="A181" s="418" t="s">
        <v>34</v>
      </c>
      <c r="B181" s="724">
        <v>20.610499999999998</v>
      </c>
      <c r="C181" s="725">
        <v>20.321300000000001</v>
      </c>
      <c r="D181" s="726">
        <v>20.256</v>
      </c>
      <c r="E181" s="727">
        <v>28.523900000000001</v>
      </c>
      <c r="F181" s="725">
        <v>28.855</v>
      </c>
      <c r="G181" s="728">
        <v>29.188099999999999</v>
      </c>
      <c r="H181" s="428"/>
      <c r="I181" s="418" t="s">
        <v>34</v>
      </c>
      <c r="J181" s="724">
        <v>20.550699999999999</v>
      </c>
      <c r="K181" s="725">
        <v>20.28</v>
      </c>
      <c r="L181" s="726">
        <v>20.220099999999999</v>
      </c>
      <c r="M181" s="727">
        <v>28.654699999999998</v>
      </c>
      <c r="N181" s="725">
        <v>28.91</v>
      </c>
      <c r="O181" s="728">
        <v>29.175899999999999</v>
      </c>
      <c r="P181" s="427"/>
      <c r="Q181" s="130"/>
      <c r="AH181" s="130"/>
      <c r="AI181" s="130"/>
      <c r="AJ181" s="130"/>
      <c r="AK181" s="130"/>
    </row>
    <row r="182" spans="1:37" ht="13.5" thickTop="1" x14ac:dyDescent="0.2">
      <c r="A182" s="427"/>
      <c r="B182" s="427"/>
      <c r="C182" s="428"/>
      <c r="D182" s="428"/>
      <c r="E182" s="428"/>
      <c r="F182" s="428"/>
      <c r="G182" s="428"/>
      <c r="H182" s="428"/>
      <c r="I182" s="431"/>
      <c r="J182" s="428"/>
      <c r="K182" s="427"/>
      <c r="L182" s="427"/>
      <c r="M182" s="427"/>
      <c r="N182" s="427"/>
      <c r="O182" s="427"/>
      <c r="P182" s="427"/>
      <c r="Q182" s="130"/>
    </row>
    <row r="183" spans="1:37" ht="13.5" thickBot="1" x14ac:dyDescent="0.25">
      <c r="A183" s="806" t="s">
        <v>601</v>
      </c>
      <c r="B183" s="807"/>
      <c r="C183" s="807"/>
      <c r="D183" s="807"/>
      <c r="E183" s="807"/>
      <c r="F183" s="807"/>
      <c r="G183" s="807"/>
      <c r="H183" s="428"/>
      <c r="I183" s="806" t="s">
        <v>605</v>
      </c>
      <c r="J183" s="807"/>
      <c r="K183" s="807"/>
      <c r="L183" s="807"/>
      <c r="M183" s="807"/>
      <c r="N183" s="807"/>
      <c r="O183" s="807"/>
      <c r="P183" s="427"/>
      <c r="Q183" s="130"/>
    </row>
    <row r="184" spans="1:37" ht="39" thickTop="1" x14ac:dyDescent="0.2">
      <c r="A184" s="400" t="s">
        <v>604</v>
      </c>
      <c r="B184" s="401" t="s">
        <v>94</v>
      </c>
      <c r="C184" s="402" t="s">
        <v>95</v>
      </c>
      <c r="D184" s="403" t="s">
        <v>96</v>
      </c>
      <c r="E184" s="404" t="s">
        <v>94</v>
      </c>
      <c r="F184" s="402" t="s">
        <v>95</v>
      </c>
      <c r="G184" s="405" t="s">
        <v>96</v>
      </c>
      <c r="H184" s="428"/>
      <c r="I184" s="400" t="s">
        <v>613</v>
      </c>
      <c r="J184" s="401" t="s">
        <v>94</v>
      </c>
      <c r="K184" s="402" t="s">
        <v>95</v>
      </c>
      <c r="L184" s="403" t="s">
        <v>96</v>
      </c>
      <c r="M184" s="404" t="s">
        <v>94</v>
      </c>
      <c r="N184" s="402" t="s">
        <v>95</v>
      </c>
      <c r="O184" s="405" t="s">
        <v>96</v>
      </c>
      <c r="P184" s="427"/>
      <c r="Q184" s="130"/>
    </row>
    <row r="185" spans="1:37" ht="13.5" thickBot="1" x14ac:dyDescent="0.25">
      <c r="A185" s="406"/>
      <c r="B185" s="407" t="s">
        <v>98</v>
      </c>
      <c r="C185" s="408"/>
      <c r="D185" s="409"/>
      <c r="E185" s="410" t="s">
        <v>99</v>
      </c>
      <c r="F185" s="408"/>
      <c r="G185" s="411"/>
      <c r="H185" s="428"/>
      <c r="I185" s="406"/>
      <c r="J185" s="407" t="s">
        <v>98</v>
      </c>
      <c r="K185" s="408"/>
      <c r="L185" s="409"/>
      <c r="M185" s="410" t="s">
        <v>99</v>
      </c>
      <c r="N185" s="408"/>
      <c r="O185" s="411"/>
      <c r="P185" s="427"/>
      <c r="Q185" s="130"/>
    </row>
    <row r="186" spans="1:37" ht="13.5" thickTop="1" x14ac:dyDescent="0.2">
      <c r="A186" s="412" t="s">
        <v>566</v>
      </c>
      <c r="B186" s="709">
        <v>6.6E-3</v>
      </c>
      <c r="C186" s="710">
        <v>6.6E-3</v>
      </c>
      <c r="D186" s="711">
        <v>6.7000000000000002E-3</v>
      </c>
      <c r="E186" s="712">
        <v>8.0000000000000004E-4</v>
      </c>
      <c r="F186" s="710">
        <v>6.9999999999999999E-4</v>
      </c>
      <c r="G186" s="713">
        <v>6.9999999999999999E-4</v>
      </c>
      <c r="H186" s="428"/>
      <c r="I186" s="412" t="s">
        <v>566</v>
      </c>
      <c r="J186" s="709">
        <v>7.7999999999999996E-3</v>
      </c>
      <c r="K186" s="710">
        <v>7.9000000000000008E-3</v>
      </c>
      <c r="L186" s="711">
        <v>7.9000000000000008E-3</v>
      </c>
      <c r="M186" s="712">
        <v>8.0000000000000004E-4</v>
      </c>
      <c r="N186" s="710">
        <v>6.9999999999999999E-4</v>
      </c>
      <c r="O186" s="713">
        <v>6.9999999999999999E-4</v>
      </c>
      <c r="P186" s="427"/>
      <c r="Q186" s="130"/>
    </row>
    <row r="187" spans="1:37" x14ac:dyDescent="0.2">
      <c r="A187" s="414">
        <v>19</v>
      </c>
      <c r="B187" s="714">
        <v>0.45810000000000001</v>
      </c>
      <c r="C187" s="715">
        <v>0.49309999999999998</v>
      </c>
      <c r="D187" s="716">
        <v>0.50360000000000005</v>
      </c>
      <c r="E187" s="717">
        <v>6.5600000000000006E-2</v>
      </c>
      <c r="F187" s="715">
        <v>5.5899999999999998E-2</v>
      </c>
      <c r="G187" s="718">
        <v>4.65E-2</v>
      </c>
      <c r="H187" s="428"/>
      <c r="I187" s="414">
        <v>19</v>
      </c>
      <c r="J187" s="714">
        <v>0.46810000000000002</v>
      </c>
      <c r="K187" s="715">
        <v>0.50419999999999998</v>
      </c>
      <c r="L187" s="716">
        <v>0.51570000000000005</v>
      </c>
      <c r="M187" s="717">
        <v>6.5600000000000006E-2</v>
      </c>
      <c r="N187" s="715">
        <v>5.5899999999999998E-2</v>
      </c>
      <c r="O187" s="718">
        <v>4.65E-2</v>
      </c>
      <c r="P187" s="427"/>
      <c r="Q187" s="130"/>
    </row>
    <row r="188" spans="1:37" x14ac:dyDescent="0.2">
      <c r="A188" s="414">
        <v>20</v>
      </c>
      <c r="B188" s="714">
        <v>0.24349999999999999</v>
      </c>
      <c r="C188" s="715">
        <v>0.24</v>
      </c>
      <c r="D188" s="716">
        <v>0.2394</v>
      </c>
      <c r="E188" s="717">
        <v>8.1000000000000003E-2</v>
      </c>
      <c r="F188" s="715">
        <v>7.5600000000000001E-2</v>
      </c>
      <c r="G188" s="718">
        <v>6.9599999999999995E-2</v>
      </c>
      <c r="H188" s="428"/>
      <c r="I188" s="414">
        <v>20</v>
      </c>
      <c r="J188" s="714">
        <v>0.2477</v>
      </c>
      <c r="K188" s="715">
        <v>0.24510000000000001</v>
      </c>
      <c r="L188" s="716">
        <v>0.245</v>
      </c>
      <c r="M188" s="717">
        <v>8.1000000000000003E-2</v>
      </c>
      <c r="N188" s="715">
        <v>7.5600000000000001E-2</v>
      </c>
      <c r="O188" s="718">
        <v>6.9599999999999995E-2</v>
      </c>
      <c r="P188" s="427"/>
      <c r="Q188" s="130"/>
    </row>
    <row r="189" spans="1:37" x14ac:dyDescent="0.2">
      <c r="A189" s="414">
        <v>21</v>
      </c>
      <c r="B189" s="714">
        <v>0.10580000000000001</v>
      </c>
      <c r="C189" s="715">
        <v>9.9500000000000005E-2</v>
      </c>
      <c r="D189" s="716">
        <v>9.7100000000000006E-2</v>
      </c>
      <c r="E189" s="717">
        <v>7.0300000000000001E-2</v>
      </c>
      <c r="F189" s="715">
        <v>7.0900000000000005E-2</v>
      </c>
      <c r="G189" s="718">
        <v>7.0199999999999999E-2</v>
      </c>
      <c r="H189" s="428"/>
      <c r="I189" s="414">
        <v>21</v>
      </c>
      <c r="J189" s="714">
        <v>0.1012</v>
      </c>
      <c r="K189" s="715">
        <v>9.2399999999999996E-2</v>
      </c>
      <c r="L189" s="716">
        <v>9.0399999999999994E-2</v>
      </c>
      <c r="M189" s="717">
        <v>7.0300000000000001E-2</v>
      </c>
      <c r="N189" s="715">
        <v>7.0900000000000005E-2</v>
      </c>
      <c r="O189" s="718">
        <v>7.0199999999999999E-2</v>
      </c>
      <c r="P189" s="427"/>
      <c r="Q189" s="130"/>
    </row>
    <row r="190" spans="1:37" x14ac:dyDescent="0.2">
      <c r="A190" s="414">
        <v>22</v>
      </c>
      <c r="B190" s="714">
        <v>6.5600000000000006E-2</v>
      </c>
      <c r="C190" s="715">
        <v>6.0299999999999999E-2</v>
      </c>
      <c r="D190" s="716">
        <v>5.79E-2</v>
      </c>
      <c r="E190" s="717">
        <v>7.4899999999999994E-2</v>
      </c>
      <c r="F190" s="715">
        <v>7.8E-2</v>
      </c>
      <c r="G190" s="718">
        <v>7.7700000000000005E-2</v>
      </c>
      <c r="H190" s="428"/>
      <c r="I190" s="414">
        <v>22</v>
      </c>
      <c r="J190" s="714">
        <v>6.0600000000000001E-2</v>
      </c>
      <c r="K190" s="715">
        <v>5.3600000000000002E-2</v>
      </c>
      <c r="L190" s="716">
        <v>5.0999999999999997E-2</v>
      </c>
      <c r="M190" s="717">
        <v>7.4899999999999994E-2</v>
      </c>
      <c r="N190" s="715">
        <v>7.8E-2</v>
      </c>
      <c r="O190" s="718">
        <v>7.7700000000000005E-2</v>
      </c>
      <c r="P190" s="427"/>
      <c r="Q190" s="130"/>
    </row>
    <row r="191" spans="1:37" x14ac:dyDescent="0.2">
      <c r="A191" s="414">
        <v>23</v>
      </c>
      <c r="B191" s="714">
        <v>3.7900000000000003E-2</v>
      </c>
      <c r="C191" s="715">
        <v>3.39E-2</v>
      </c>
      <c r="D191" s="716">
        <v>3.2599999999999997E-2</v>
      </c>
      <c r="E191" s="717">
        <v>6.6500000000000004E-2</v>
      </c>
      <c r="F191" s="715">
        <v>6.88E-2</v>
      </c>
      <c r="G191" s="718">
        <v>7.0800000000000002E-2</v>
      </c>
      <c r="H191" s="428"/>
      <c r="I191" s="414">
        <v>23</v>
      </c>
      <c r="J191" s="714">
        <v>3.8199999999999998E-2</v>
      </c>
      <c r="K191" s="715">
        <v>3.4500000000000003E-2</v>
      </c>
      <c r="L191" s="716">
        <v>3.2199999999999999E-2</v>
      </c>
      <c r="M191" s="717">
        <v>6.6500000000000004E-2</v>
      </c>
      <c r="N191" s="715">
        <v>6.88E-2</v>
      </c>
      <c r="O191" s="718">
        <v>7.0800000000000002E-2</v>
      </c>
      <c r="P191" s="427"/>
      <c r="Q191" s="130"/>
    </row>
    <row r="192" spans="1:37" x14ac:dyDescent="0.2">
      <c r="A192" s="414">
        <v>24</v>
      </c>
      <c r="B192" s="714">
        <v>3.0700000000000002E-2</v>
      </c>
      <c r="C192" s="715">
        <v>2.9399999999999999E-2</v>
      </c>
      <c r="D192" s="716">
        <v>2.8000000000000001E-2</v>
      </c>
      <c r="E192" s="717">
        <v>5.7500000000000002E-2</v>
      </c>
      <c r="F192" s="715">
        <v>5.96E-2</v>
      </c>
      <c r="G192" s="718">
        <v>6.0100000000000001E-2</v>
      </c>
      <c r="H192" s="428"/>
      <c r="I192" s="414">
        <v>24</v>
      </c>
      <c r="J192" s="714">
        <v>2.9000000000000001E-2</v>
      </c>
      <c r="K192" s="715">
        <v>2.7900000000000001E-2</v>
      </c>
      <c r="L192" s="716">
        <v>2.64E-2</v>
      </c>
      <c r="M192" s="717">
        <v>5.7500000000000002E-2</v>
      </c>
      <c r="N192" s="715">
        <v>5.96E-2</v>
      </c>
      <c r="O192" s="718">
        <v>6.0100000000000001E-2</v>
      </c>
      <c r="P192" s="427"/>
      <c r="Q192" s="130"/>
    </row>
    <row r="193" spans="1:17" x14ac:dyDescent="0.2">
      <c r="A193" s="414">
        <v>25</v>
      </c>
      <c r="B193" s="714">
        <v>1.9599999999999999E-2</v>
      </c>
      <c r="C193" s="715">
        <v>1.8499999999999999E-2</v>
      </c>
      <c r="D193" s="716">
        <v>1.77E-2</v>
      </c>
      <c r="E193" s="717">
        <v>5.57E-2</v>
      </c>
      <c r="F193" s="715">
        <v>5.6000000000000001E-2</v>
      </c>
      <c r="G193" s="718">
        <v>5.6000000000000001E-2</v>
      </c>
      <c r="H193" s="428"/>
      <c r="I193" s="414">
        <v>25</v>
      </c>
      <c r="J193" s="714">
        <v>1.77E-2</v>
      </c>
      <c r="K193" s="715">
        <v>1.6799999999999999E-2</v>
      </c>
      <c r="L193" s="716">
        <v>1.5800000000000002E-2</v>
      </c>
      <c r="M193" s="717">
        <v>5.57E-2</v>
      </c>
      <c r="N193" s="715">
        <v>5.6000000000000001E-2</v>
      </c>
      <c r="O193" s="718">
        <v>5.6000000000000001E-2</v>
      </c>
      <c r="P193" s="427"/>
      <c r="Q193" s="130"/>
    </row>
    <row r="194" spans="1:17" x14ac:dyDescent="0.2">
      <c r="A194" s="414">
        <v>26</v>
      </c>
      <c r="B194" s="714">
        <v>5.5999999999999999E-3</v>
      </c>
      <c r="C194" s="715">
        <v>3.8999999999999998E-3</v>
      </c>
      <c r="D194" s="716">
        <v>3.5999999999999999E-3</v>
      </c>
      <c r="E194" s="717">
        <v>4.5199999999999997E-2</v>
      </c>
      <c r="F194" s="715">
        <v>4.5400000000000003E-2</v>
      </c>
      <c r="G194" s="718">
        <v>4.58E-2</v>
      </c>
      <c r="H194" s="428"/>
      <c r="I194" s="414">
        <v>26</v>
      </c>
      <c r="J194" s="714">
        <v>4.5999999999999999E-3</v>
      </c>
      <c r="K194" s="715">
        <v>2.8E-3</v>
      </c>
      <c r="L194" s="716">
        <v>2.5999999999999999E-3</v>
      </c>
      <c r="M194" s="717">
        <v>4.5199999999999997E-2</v>
      </c>
      <c r="N194" s="715">
        <v>4.5400000000000003E-2</v>
      </c>
      <c r="O194" s="718">
        <v>4.58E-2</v>
      </c>
      <c r="P194" s="427"/>
      <c r="Q194" s="130"/>
    </row>
    <row r="195" spans="1:17" x14ac:dyDescent="0.2">
      <c r="A195" s="414">
        <v>27</v>
      </c>
      <c r="B195" s="714">
        <v>3.7000000000000002E-3</v>
      </c>
      <c r="C195" s="715">
        <v>2.2000000000000001E-3</v>
      </c>
      <c r="D195" s="716">
        <v>1.9E-3</v>
      </c>
      <c r="E195" s="717">
        <v>3.8300000000000001E-2</v>
      </c>
      <c r="F195" s="715">
        <v>3.78E-2</v>
      </c>
      <c r="G195" s="718">
        <v>3.7199999999999997E-2</v>
      </c>
      <c r="H195" s="428"/>
      <c r="I195" s="414">
        <v>27</v>
      </c>
      <c r="J195" s="714">
        <v>3.5000000000000001E-3</v>
      </c>
      <c r="K195" s="715">
        <v>2.2000000000000001E-3</v>
      </c>
      <c r="L195" s="716">
        <v>1.9E-3</v>
      </c>
      <c r="M195" s="717">
        <v>3.8300000000000001E-2</v>
      </c>
      <c r="N195" s="715">
        <v>3.78E-2</v>
      </c>
      <c r="O195" s="718">
        <v>3.7199999999999997E-2</v>
      </c>
      <c r="P195" s="427"/>
      <c r="Q195" s="130"/>
    </row>
    <row r="196" spans="1:17" x14ac:dyDescent="0.2">
      <c r="A196" s="414">
        <v>28</v>
      </c>
      <c r="B196" s="714">
        <v>3.0999999999999999E-3</v>
      </c>
      <c r="C196" s="715">
        <v>1.6999999999999999E-3</v>
      </c>
      <c r="D196" s="716">
        <v>1.5E-3</v>
      </c>
      <c r="E196" s="717">
        <v>3.4599999999999999E-2</v>
      </c>
      <c r="F196" s="715">
        <v>3.5400000000000001E-2</v>
      </c>
      <c r="G196" s="718">
        <v>3.6200000000000003E-2</v>
      </c>
      <c r="H196" s="428"/>
      <c r="I196" s="414">
        <v>28</v>
      </c>
      <c r="J196" s="714">
        <v>2.3999999999999998E-3</v>
      </c>
      <c r="K196" s="715">
        <v>1.8E-3</v>
      </c>
      <c r="L196" s="716">
        <v>1.4E-3</v>
      </c>
      <c r="M196" s="717">
        <v>3.4599999999999999E-2</v>
      </c>
      <c r="N196" s="715">
        <v>3.5400000000000001E-2</v>
      </c>
      <c r="O196" s="718">
        <v>3.6200000000000003E-2</v>
      </c>
      <c r="P196" s="427"/>
      <c r="Q196" s="130"/>
    </row>
    <row r="197" spans="1:17" x14ac:dyDescent="0.2">
      <c r="A197" s="414">
        <v>29</v>
      </c>
      <c r="B197" s="714">
        <v>2.0999999999999999E-3</v>
      </c>
      <c r="C197" s="715">
        <v>1.4E-3</v>
      </c>
      <c r="D197" s="716">
        <v>1.1999999999999999E-3</v>
      </c>
      <c r="E197" s="717">
        <v>3.0700000000000002E-2</v>
      </c>
      <c r="F197" s="715">
        <v>3.1E-2</v>
      </c>
      <c r="G197" s="718">
        <v>3.1E-2</v>
      </c>
      <c r="H197" s="428"/>
      <c r="I197" s="414">
        <v>29</v>
      </c>
      <c r="J197" s="714">
        <v>2E-3</v>
      </c>
      <c r="K197" s="715">
        <v>1.1999999999999999E-3</v>
      </c>
      <c r="L197" s="716">
        <v>1E-3</v>
      </c>
      <c r="M197" s="717">
        <v>3.0700000000000002E-2</v>
      </c>
      <c r="N197" s="715">
        <v>3.1E-2</v>
      </c>
      <c r="O197" s="718">
        <v>3.1E-2</v>
      </c>
      <c r="P197" s="427"/>
      <c r="Q197" s="130"/>
    </row>
    <row r="198" spans="1:17" x14ac:dyDescent="0.2">
      <c r="A198" s="417" t="s">
        <v>100</v>
      </c>
      <c r="B198" s="719">
        <v>1.77E-2</v>
      </c>
      <c r="C198" s="720">
        <v>9.5999999999999992E-3</v>
      </c>
      <c r="D198" s="721">
        <v>8.8000000000000005E-3</v>
      </c>
      <c r="E198" s="722">
        <v>0.37869999999999998</v>
      </c>
      <c r="F198" s="720">
        <v>0.38479999999999998</v>
      </c>
      <c r="G198" s="723">
        <v>0.3982</v>
      </c>
      <c r="H198" s="428"/>
      <c r="I198" s="417" t="s">
        <v>100</v>
      </c>
      <c r="J198" s="719">
        <v>1.7100000000000001E-2</v>
      </c>
      <c r="K198" s="720">
        <v>9.5999999999999992E-3</v>
      </c>
      <c r="L198" s="721">
        <v>8.6999999999999994E-3</v>
      </c>
      <c r="M198" s="722">
        <v>0.37869999999999998</v>
      </c>
      <c r="N198" s="720">
        <v>0.38479999999999998</v>
      </c>
      <c r="O198" s="723">
        <v>0.3982</v>
      </c>
      <c r="P198" s="427"/>
      <c r="Q198" s="130"/>
    </row>
    <row r="199" spans="1:17" ht="13.5" thickBot="1" x14ac:dyDescent="0.25">
      <c r="A199" s="418" t="s">
        <v>34</v>
      </c>
      <c r="B199" s="724">
        <v>20.513500000000001</v>
      </c>
      <c r="C199" s="725">
        <v>20.260200000000001</v>
      </c>
      <c r="D199" s="726">
        <v>20.208600000000001</v>
      </c>
      <c r="E199" s="727">
        <v>29.0688</v>
      </c>
      <c r="F199" s="725">
        <v>29.264500000000002</v>
      </c>
      <c r="G199" s="728">
        <v>29.566199999999998</v>
      </c>
      <c r="H199" s="428"/>
      <c r="I199" s="418" t="s">
        <v>34</v>
      </c>
      <c r="J199" s="724">
        <v>20.4559</v>
      </c>
      <c r="K199" s="725">
        <v>20.210599999999999</v>
      </c>
      <c r="L199" s="726">
        <v>20.151199999999999</v>
      </c>
      <c r="M199" s="727">
        <v>29.3124</v>
      </c>
      <c r="N199" s="725">
        <v>29.4117</v>
      </c>
      <c r="O199" s="728">
        <v>29.706499999999998</v>
      </c>
      <c r="P199" s="427"/>
      <c r="Q199" s="130"/>
    </row>
    <row r="200" spans="1:17" ht="13.5" thickTop="1" x14ac:dyDescent="0.2">
      <c r="A200" s="427"/>
      <c r="B200" s="427"/>
      <c r="C200" s="428"/>
      <c r="D200" s="428"/>
      <c r="E200" s="428"/>
      <c r="F200" s="428"/>
      <c r="G200" s="428"/>
      <c r="H200" s="428"/>
      <c r="I200" s="431"/>
      <c r="J200" s="428"/>
      <c r="P200" s="427"/>
      <c r="Q200" s="130"/>
    </row>
    <row r="201" spans="1:17" x14ac:dyDescent="0.2">
      <c r="A201" s="427"/>
      <c r="B201" s="427"/>
      <c r="C201" s="428"/>
      <c r="D201" s="428"/>
      <c r="E201" s="428"/>
      <c r="F201" s="428"/>
      <c r="G201" s="428"/>
      <c r="H201" s="428"/>
      <c r="I201" s="431"/>
      <c r="J201" s="428"/>
      <c r="P201" s="427"/>
      <c r="Q201" s="130"/>
    </row>
    <row r="202" spans="1:17" x14ac:dyDescent="0.2">
      <c r="A202" s="427"/>
      <c r="B202" s="427"/>
      <c r="C202" s="428"/>
      <c r="D202" s="428"/>
      <c r="E202" s="428"/>
      <c r="F202" s="428"/>
      <c r="G202" s="428"/>
      <c r="H202" s="428"/>
      <c r="I202" s="431"/>
      <c r="J202" s="428"/>
      <c r="P202" s="427"/>
      <c r="Q202" s="130"/>
    </row>
    <row r="203" spans="1:17" x14ac:dyDescent="0.2">
      <c r="A203" s="427"/>
      <c r="B203" s="427"/>
      <c r="C203" s="428"/>
      <c r="D203" s="428"/>
      <c r="E203" s="428"/>
      <c r="F203" s="428"/>
      <c r="H203" s="428"/>
      <c r="I203" s="431"/>
      <c r="J203" s="428"/>
      <c r="P203" s="427"/>
      <c r="Q203" s="130"/>
    </row>
    <row r="204" spans="1:17" x14ac:dyDescent="0.2">
      <c r="A204" s="427"/>
      <c r="B204" s="427"/>
      <c r="C204" s="428"/>
      <c r="D204" s="428"/>
      <c r="E204" s="428"/>
      <c r="F204" s="428"/>
      <c r="G204" s="428"/>
      <c r="H204" s="428"/>
      <c r="I204" s="431"/>
      <c r="J204" s="427"/>
      <c r="P204" s="427"/>
      <c r="Q204" s="130"/>
    </row>
    <row r="205" spans="1:17" x14ac:dyDescent="0.2">
      <c r="A205" s="427"/>
      <c r="B205" s="427"/>
      <c r="C205" s="428"/>
      <c r="D205" s="428"/>
      <c r="E205" s="428"/>
      <c r="F205" s="428"/>
      <c r="G205" s="428"/>
      <c r="H205" s="428"/>
      <c r="I205" s="431"/>
      <c r="J205" s="427"/>
      <c r="P205" s="427"/>
    </row>
    <row r="206" spans="1:17" x14ac:dyDescent="0.2">
      <c r="A206" s="427"/>
      <c r="B206" s="427"/>
      <c r="C206" s="428"/>
      <c r="D206" s="428"/>
      <c r="E206" s="428"/>
      <c r="F206" s="428"/>
      <c r="G206" s="428"/>
      <c r="H206" s="428"/>
      <c r="I206" s="431"/>
      <c r="J206" s="427"/>
      <c r="P206" s="427"/>
    </row>
    <row r="207" spans="1:17" x14ac:dyDescent="0.2">
      <c r="A207" s="427"/>
      <c r="B207" s="427"/>
      <c r="C207" s="428"/>
      <c r="D207" s="428"/>
      <c r="E207" s="428"/>
      <c r="F207" s="428"/>
      <c r="G207" s="428"/>
      <c r="H207" s="428"/>
      <c r="I207" s="431"/>
      <c r="J207" s="427"/>
      <c r="P207" s="427"/>
    </row>
    <row r="208" spans="1:17" x14ac:dyDescent="0.2">
      <c r="A208" s="427"/>
      <c r="B208" s="427"/>
      <c r="C208" s="428"/>
      <c r="D208" s="428"/>
      <c r="E208" s="428"/>
      <c r="F208" s="428"/>
      <c r="G208" s="428"/>
      <c r="H208" s="428"/>
      <c r="I208" s="431"/>
      <c r="J208" s="427"/>
      <c r="P208" s="427"/>
    </row>
    <row r="209" spans="1:16" x14ac:dyDescent="0.2">
      <c r="A209" s="427"/>
      <c r="B209" s="427"/>
      <c r="C209" s="428"/>
      <c r="D209" s="428"/>
      <c r="E209" s="428"/>
      <c r="F209" s="428"/>
      <c r="G209" s="428"/>
      <c r="H209" s="428"/>
      <c r="I209" s="431"/>
      <c r="J209" s="427"/>
      <c r="P209" s="427"/>
    </row>
    <row r="210" spans="1:16" x14ac:dyDescent="0.2">
      <c r="A210" s="427"/>
      <c r="B210" s="427"/>
      <c r="C210" s="428"/>
      <c r="D210" s="428"/>
      <c r="E210" s="428"/>
      <c r="F210" s="428"/>
      <c r="G210" s="428"/>
      <c r="H210" s="428"/>
      <c r="I210" s="431"/>
      <c r="J210" s="427"/>
      <c r="P210" s="427"/>
    </row>
    <row r="211" spans="1:16" x14ac:dyDescent="0.2">
      <c r="A211" s="427"/>
      <c r="B211" s="427"/>
      <c r="C211" s="428"/>
      <c r="D211" s="428"/>
      <c r="E211" s="428"/>
      <c r="F211" s="428"/>
      <c r="G211" s="428"/>
      <c r="H211" s="428"/>
      <c r="I211" s="431"/>
      <c r="J211" s="427"/>
      <c r="P211" s="427"/>
    </row>
    <row r="212" spans="1:16" x14ac:dyDescent="0.2">
      <c r="A212" s="427"/>
      <c r="B212" s="427"/>
      <c r="C212" s="428"/>
      <c r="D212" s="428"/>
      <c r="E212" s="428"/>
      <c r="F212" s="428"/>
      <c r="G212" s="428"/>
      <c r="H212" s="428"/>
      <c r="I212" s="431"/>
      <c r="J212" s="427"/>
      <c r="P212" s="427"/>
    </row>
    <row r="213" spans="1:16" x14ac:dyDescent="0.2">
      <c r="A213" s="427"/>
      <c r="B213" s="427"/>
      <c r="C213" s="428"/>
      <c r="D213" s="428"/>
      <c r="E213" s="428"/>
      <c r="F213" s="428"/>
      <c r="G213" s="428"/>
      <c r="H213" s="428"/>
      <c r="I213" s="431"/>
      <c r="J213" s="427"/>
      <c r="P213" s="427"/>
    </row>
    <row r="214" spans="1:16" x14ac:dyDescent="0.2">
      <c r="A214" s="427"/>
      <c r="B214" s="427"/>
      <c r="C214" s="428"/>
      <c r="D214" s="428"/>
      <c r="E214" s="428"/>
      <c r="F214" s="428"/>
      <c r="G214" s="428"/>
      <c r="H214" s="428"/>
      <c r="I214" s="431"/>
      <c r="J214" s="427"/>
      <c r="P214" s="427"/>
    </row>
    <row r="215" spans="1:16" x14ac:dyDescent="0.2">
      <c r="A215" s="427"/>
      <c r="B215" s="427"/>
      <c r="C215" s="428"/>
      <c r="D215" s="428"/>
      <c r="E215" s="428"/>
      <c r="F215" s="428"/>
      <c r="G215" s="428"/>
      <c r="H215" s="428"/>
      <c r="I215" s="431"/>
      <c r="J215" s="427"/>
      <c r="P215" s="427"/>
    </row>
    <row r="216" spans="1:16" x14ac:dyDescent="0.2">
      <c r="A216" s="427"/>
      <c r="B216" s="427"/>
      <c r="C216" s="428"/>
      <c r="D216" s="428"/>
      <c r="E216" s="428"/>
      <c r="F216" s="428"/>
      <c r="G216" s="428"/>
      <c r="H216" s="428"/>
      <c r="I216" s="431"/>
      <c r="J216" s="427"/>
      <c r="P216" s="427"/>
    </row>
    <row r="217" spans="1:16" x14ac:dyDescent="0.2">
      <c r="A217" s="427"/>
      <c r="B217" s="427"/>
      <c r="C217" s="428"/>
      <c r="D217" s="428"/>
      <c r="E217" s="428"/>
      <c r="F217" s="428"/>
      <c r="G217" s="428"/>
      <c r="H217" s="428"/>
      <c r="I217" s="431"/>
      <c r="J217" s="427"/>
      <c r="P217" s="427"/>
    </row>
    <row r="218" spans="1:16" x14ac:dyDescent="0.2">
      <c r="A218" s="427"/>
      <c r="B218" s="427"/>
      <c r="C218" s="428"/>
      <c r="D218" s="428"/>
      <c r="E218" s="428"/>
      <c r="F218" s="428"/>
      <c r="G218" s="428"/>
      <c r="H218" s="428"/>
      <c r="I218" s="431"/>
      <c r="J218" s="427"/>
      <c r="P218" s="427"/>
    </row>
    <row r="219" spans="1:16" x14ac:dyDescent="0.2">
      <c r="A219" s="427"/>
      <c r="B219" s="427"/>
      <c r="C219" s="428"/>
      <c r="D219" s="428"/>
      <c r="E219" s="428"/>
      <c r="F219" s="428"/>
      <c r="G219" s="428"/>
      <c r="H219" s="428"/>
      <c r="I219" s="431"/>
      <c r="J219" s="427"/>
      <c r="P219" s="427"/>
    </row>
    <row r="220" spans="1:16" x14ac:dyDescent="0.2">
      <c r="A220" s="427"/>
      <c r="B220" s="427"/>
      <c r="C220" s="428"/>
      <c r="D220" s="428"/>
      <c r="E220" s="428"/>
      <c r="F220" s="428"/>
      <c r="G220" s="428"/>
      <c r="H220" s="428"/>
      <c r="I220" s="431"/>
      <c r="J220" s="427"/>
      <c r="P220" s="427"/>
    </row>
    <row r="221" spans="1:16" x14ac:dyDescent="0.2">
      <c r="A221" s="427"/>
      <c r="B221" s="427"/>
      <c r="C221" s="428"/>
      <c r="D221" s="428"/>
      <c r="E221" s="428"/>
      <c r="F221" s="428"/>
      <c r="G221" s="428"/>
      <c r="H221" s="428"/>
      <c r="I221" s="431"/>
      <c r="J221" s="427"/>
      <c r="P221" s="427"/>
    </row>
    <row r="222" spans="1:16" x14ac:dyDescent="0.2">
      <c r="A222" s="427"/>
      <c r="B222" s="427"/>
      <c r="C222" s="428"/>
      <c r="D222" s="428"/>
      <c r="E222" s="428"/>
      <c r="F222" s="428"/>
      <c r="G222" s="428"/>
      <c r="H222" s="428"/>
      <c r="I222" s="431"/>
      <c r="J222" s="427"/>
      <c r="P222" s="427"/>
    </row>
    <row r="223" spans="1:16" x14ac:dyDescent="0.2">
      <c r="A223" s="427"/>
      <c r="B223" s="427"/>
      <c r="C223" s="428"/>
      <c r="D223" s="428"/>
      <c r="E223" s="428"/>
      <c r="F223" s="428"/>
      <c r="G223" s="428"/>
      <c r="H223" s="428"/>
      <c r="I223" s="431"/>
      <c r="J223" s="427"/>
      <c r="P223" s="427"/>
    </row>
    <row r="224" spans="1:16" x14ac:dyDescent="0.2">
      <c r="A224" s="427"/>
      <c r="B224" s="427"/>
      <c r="C224" s="428"/>
      <c r="D224" s="428"/>
      <c r="E224" s="428"/>
      <c r="F224" s="428"/>
      <c r="G224" s="428"/>
      <c r="H224" s="428"/>
      <c r="I224" s="431"/>
      <c r="J224" s="427"/>
      <c r="P224" s="427"/>
    </row>
    <row r="225" spans="1:16" x14ac:dyDescent="0.2">
      <c r="A225" s="427"/>
      <c r="B225" s="427"/>
      <c r="C225" s="428"/>
      <c r="D225" s="428"/>
      <c r="E225" s="428"/>
      <c r="F225" s="428"/>
      <c r="G225" s="428"/>
      <c r="H225" s="428"/>
      <c r="I225" s="431"/>
      <c r="J225" s="427"/>
      <c r="P225" s="427"/>
    </row>
    <row r="226" spans="1:16" x14ac:dyDescent="0.2">
      <c r="A226" s="427"/>
      <c r="B226" s="427"/>
      <c r="C226" s="428"/>
      <c r="D226" s="428"/>
      <c r="E226" s="428"/>
      <c r="F226" s="428"/>
      <c r="G226" s="428"/>
      <c r="H226" s="428"/>
      <c r="I226" s="431"/>
      <c r="J226" s="427"/>
      <c r="P226" s="427"/>
    </row>
    <row r="227" spans="1:16" x14ac:dyDescent="0.2">
      <c r="A227" s="427"/>
      <c r="B227" s="427"/>
      <c r="C227" s="428"/>
      <c r="D227" s="428"/>
      <c r="E227" s="428"/>
      <c r="F227" s="428"/>
      <c r="G227" s="428"/>
      <c r="H227" s="428"/>
      <c r="I227" s="431"/>
      <c r="J227" s="427"/>
      <c r="P227" s="427"/>
    </row>
    <row r="228" spans="1:16" x14ac:dyDescent="0.2">
      <c r="A228" s="427"/>
      <c r="B228" s="427"/>
      <c r="C228" s="428"/>
      <c r="D228" s="428"/>
      <c r="E228" s="428"/>
      <c r="F228" s="428"/>
      <c r="G228" s="428"/>
      <c r="H228" s="428"/>
      <c r="I228" s="431"/>
      <c r="J228" s="427"/>
      <c r="P228" s="427"/>
    </row>
    <row r="229" spans="1:16" x14ac:dyDescent="0.2">
      <c r="A229" s="427"/>
      <c r="B229" s="427"/>
      <c r="C229" s="428"/>
      <c r="D229" s="428"/>
      <c r="E229" s="428"/>
      <c r="F229" s="428"/>
      <c r="G229" s="428"/>
      <c r="H229" s="428"/>
      <c r="I229" s="431"/>
      <c r="J229" s="427"/>
      <c r="P229" s="427"/>
    </row>
    <row r="230" spans="1:16" x14ac:dyDescent="0.2">
      <c r="A230" s="427"/>
      <c r="B230" s="427"/>
      <c r="C230" s="428"/>
      <c r="D230" s="428"/>
      <c r="E230" s="428"/>
      <c r="F230" s="428"/>
      <c r="G230" s="428"/>
      <c r="H230" s="428"/>
      <c r="I230" s="431"/>
      <c r="J230" s="427"/>
      <c r="P230" s="427"/>
    </row>
    <row r="231" spans="1:16" x14ac:dyDescent="0.2">
      <c r="A231" s="427"/>
      <c r="B231" s="427"/>
      <c r="C231" s="428"/>
      <c r="D231" s="428"/>
      <c r="E231" s="428"/>
      <c r="F231" s="428"/>
      <c r="G231" s="428"/>
      <c r="H231" s="428"/>
      <c r="I231" s="431"/>
      <c r="J231" s="427"/>
      <c r="P231" s="427"/>
    </row>
    <row r="232" spans="1:16" x14ac:dyDescent="0.2">
      <c r="A232" s="427"/>
      <c r="B232" s="427"/>
      <c r="C232" s="428"/>
      <c r="D232" s="428"/>
      <c r="E232" s="428"/>
      <c r="F232" s="428"/>
      <c r="G232" s="428"/>
      <c r="H232" s="428"/>
      <c r="I232" s="431"/>
      <c r="J232" s="427"/>
      <c r="P232" s="427"/>
    </row>
    <row r="233" spans="1:16" x14ac:dyDescent="0.2">
      <c r="A233" s="427"/>
      <c r="B233" s="427"/>
      <c r="C233" s="428"/>
      <c r="D233" s="428"/>
      <c r="E233" s="428"/>
      <c r="F233" s="428"/>
      <c r="G233" s="428"/>
      <c r="H233" s="428"/>
      <c r="I233" s="431"/>
      <c r="J233" s="427"/>
      <c r="P233" s="427"/>
    </row>
    <row r="234" spans="1:16" x14ac:dyDescent="0.2">
      <c r="A234" s="427"/>
      <c r="B234" s="427"/>
      <c r="C234" s="428"/>
      <c r="D234" s="428"/>
      <c r="E234" s="428"/>
      <c r="F234" s="428"/>
      <c r="G234" s="428"/>
      <c r="H234" s="428"/>
      <c r="I234" s="431"/>
      <c r="P234" s="427"/>
    </row>
    <row r="235" spans="1:16" x14ac:dyDescent="0.2">
      <c r="A235" s="427"/>
      <c r="B235" s="427"/>
      <c r="C235" s="428"/>
      <c r="D235" s="428"/>
      <c r="E235" s="428"/>
      <c r="F235" s="428"/>
      <c r="G235" s="428"/>
      <c r="H235" s="428"/>
      <c r="I235" s="431"/>
      <c r="P235" s="427"/>
    </row>
    <row r="236" spans="1:16" x14ac:dyDescent="0.2">
      <c r="A236" s="427"/>
      <c r="B236" s="427"/>
      <c r="C236" s="428"/>
      <c r="D236" s="428"/>
      <c r="E236" s="428"/>
      <c r="F236" s="428"/>
      <c r="G236" s="428"/>
      <c r="H236" s="428"/>
      <c r="I236" s="431"/>
      <c r="P236" s="427"/>
    </row>
    <row r="237" spans="1:16" x14ac:dyDescent="0.2">
      <c r="A237" s="427"/>
      <c r="B237" s="427"/>
      <c r="C237" s="428"/>
      <c r="D237" s="428"/>
      <c r="E237" s="428"/>
      <c r="F237" s="428"/>
      <c r="G237" s="428"/>
      <c r="H237" s="428"/>
      <c r="I237" s="431"/>
      <c r="P237" s="427"/>
    </row>
    <row r="238" spans="1:16" x14ac:dyDescent="0.2">
      <c r="A238" s="427"/>
      <c r="B238" s="427"/>
      <c r="C238" s="428"/>
      <c r="D238" s="428"/>
      <c r="E238" s="428"/>
      <c r="F238" s="428"/>
      <c r="G238" s="428"/>
      <c r="H238" s="428"/>
      <c r="I238" s="431"/>
      <c r="P238" s="427"/>
    </row>
    <row r="239" spans="1:16" x14ac:dyDescent="0.2">
      <c r="A239" s="427"/>
      <c r="B239" s="427"/>
      <c r="C239" s="428"/>
      <c r="D239" s="428"/>
      <c r="E239" s="428"/>
      <c r="F239" s="428"/>
      <c r="G239" s="428"/>
      <c r="H239" s="428"/>
      <c r="I239" s="431"/>
      <c r="P239" s="427"/>
    </row>
    <row r="240" spans="1:16" x14ac:dyDescent="0.2">
      <c r="A240" s="427"/>
      <c r="B240" s="427"/>
      <c r="C240" s="428"/>
      <c r="D240" s="428"/>
      <c r="E240" s="428"/>
      <c r="F240" s="428"/>
      <c r="G240" s="428"/>
      <c r="H240" s="428"/>
      <c r="I240" s="431"/>
      <c r="P240" s="427"/>
    </row>
    <row r="241" spans="1:16" x14ac:dyDescent="0.2">
      <c r="A241" s="427"/>
      <c r="B241" s="427"/>
      <c r="C241" s="428"/>
      <c r="D241" s="428"/>
      <c r="E241" s="428"/>
      <c r="F241" s="428"/>
      <c r="G241" s="428"/>
      <c r="H241" s="428"/>
      <c r="I241" s="431"/>
      <c r="P241" s="427"/>
    </row>
    <row r="242" spans="1:16" x14ac:dyDescent="0.2">
      <c r="A242" s="427"/>
      <c r="B242" s="427"/>
      <c r="C242" s="428"/>
      <c r="D242" s="428"/>
      <c r="E242" s="428"/>
      <c r="F242" s="428"/>
      <c r="G242" s="428"/>
      <c r="H242" s="428"/>
      <c r="I242" s="431"/>
      <c r="P242" s="427"/>
    </row>
    <row r="243" spans="1:16" x14ac:dyDescent="0.2">
      <c r="A243" s="427"/>
      <c r="B243" s="427"/>
      <c r="C243" s="428"/>
      <c r="D243" s="428"/>
      <c r="E243" s="428"/>
      <c r="F243" s="428"/>
      <c r="G243" s="428"/>
      <c r="H243" s="428"/>
      <c r="I243" s="431"/>
      <c r="P243" s="427"/>
    </row>
    <row r="244" spans="1:16" x14ac:dyDescent="0.2">
      <c r="A244" s="427"/>
      <c r="B244" s="427"/>
      <c r="C244" s="428"/>
      <c r="D244" s="428"/>
      <c r="E244" s="428"/>
      <c r="F244" s="428"/>
      <c r="G244" s="428"/>
      <c r="H244" s="428"/>
      <c r="I244" s="431"/>
      <c r="P244" s="427"/>
    </row>
    <row r="245" spans="1:16" x14ac:dyDescent="0.2">
      <c r="A245" s="427"/>
      <c r="B245" s="427"/>
      <c r="C245" s="428"/>
      <c r="D245" s="428"/>
      <c r="E245" s="428"/>
      <c r="F245" s="428"/>
      <c r="G245" s="428"/>
      <c r="H245" s="428"/>
      <c r="I245" s="431"/>
      <c r="P245" s="427"/>
    </row>
    <row r="246" spans="1:16" x14ac:dyDescent="0.2">
      <c r="A246" s="427"/>
      <c r="B246" s="427"/>
      <c r="C246" s="428"/>
      <c r="D246" s="428"/>
      <c r="E246" s="428"/>
      <c r="F246" s="428"/>
      <c r="G246" s="428"/>
      <c r="H246" s="428"/>
      <c r="I246" s="431"/>
      <c r="P246" s="427"/>
    </row>
    <row r="247" spans="1:16" x14ac:dyDescent="0.2">
      <c r="A247" s="427"/>
      <c r="B247" s="427"/>
      <c r="C247" s="428"/>
      <c r="D247" s="428"/>
      <c r="E247" s="428"/>
      <c r="F247" s="428"/>
      <c r="G247" s="428"/>
      <c r="H247" s="428"/>
      <c r="I247" s="431"/>
      <c r="P247" s="427"/>
    </row>
    <row r="248" spans="1:16" x14ac:dyDescent="0.2">
      <c r="A248" s="427"/>
      <c r="B248" s="427"/>
      <c r="C248" s="428"/>
      <c r="D248" s="428"/>
      <c r="E248" s="428"/>
      <c r="F248" s="428"/>
      <c r="G248" s="428"/>
      <c r="H248" s="428"/>
      <c r="I248" s="431"/>
      <c r="P248" s="427"/>
    </row>
    <row r="249" spans="1:16" x14ac:dyDescent="0.2">
      <c r="A249" s="427"/>
      <c r="B249" s="427"/>
      <c r="C249" s="428"/>
      <c r="D249" s="428"/>
      <c r="E249" s="428"/>
      <c r="F249" s="428"/>
      <c r="G249" s="428"/>
      <c r="H249" s="428"/>
      <c r="I249" s="431"/>
      <c r="P249" s="427"/>
    </row>
    <row r="250" spans="1:16" x14ac:dyDescent="0.2">
      <c r="A250" s="427"/>
      <c r="B250" s="427"/>
      <c r="C250" s="428"/>
      <c r="D250" s="428"/>
      <c r="E250" s="428"/>
      <c r="F250" s="428"/>
      <c r="G250" s="428"/>
      <c r="H250" s="428"/>
      <c r="I250" s="431"/>
      <c r="P250" s="427"/>
    </row>
    <row r="251" spans="1:16" x14ac:dyDescent="0.2">
      <c r="A251" s="427"/>
      <c r="B251" s="427"/>
      <c r="C251" s="428"/>
      <c r="D251" s="428"/>
      <c r="E251" s="428"/>
      <c r="F251" s="428"/>
      <c r="G251" s="428"/>
      <c r="H251" s="428"/>
      <c r="I251" s="431"/>
      <c r="P251" s="427"/>
    </row>
    <row r="252" spans="1:16" x14ac:dyDescent="0.2">
      <c r="A252" s="427"/>
      <c r="B252" s="427"/>
      <c r="C252" s="428"/>
      <c r="D252" s="428"/>
      <c r="E252" s="428"/>
      <c r="F252" s="428"/>
      <c r="G252" s="428"/>
      <c r="H252" s="428"/>
      <c r="I252" s="431"/>
      <c r="P252" s="427"/>
    </row>
    <row r="253" spans="1:16" x14ac:dyDescent="0.2">
      <c r="A253" s="427"/>
      <c r="B253" s="427"/>
      <c r="C253" s="428"/>
      <c r="D253" s="428"/>
      <c r="E253" s="428"/>
      <c r="F253" s="428"/>
      <c r="G253" s="428"/>
      <c r="H253" s="428"/>
      <c r="I253" s="431"/>
      <c r="P253" s="427"/>
    </row>
    <row r="254" spans="1:16" x14ac:dyDescent="0.2">
      <c r="A254" s="427"/>
      <c r="B254" s="427"/>
      <c r="C254" s="428"/>
      <c r="D254" s="428"/>
      <c r="E254" s="428"/>
      <c r="F254" s="428"/>
      <c r="G254" s="428"/>
      <c r="H254" s="428"/>
      <c r="I254" s="431"/>
      <c r="P254" s="427"/>
    </row>
    <row r="255" spans="1:16" x14ac:dyDescent="0.2">
      <c r="A255" s="427"/>
      <c r="B255" s="427"/>
      <c r="C255" s="428"/>
      <c r="D255" s="428"/>
      <c r="E255" s="428"/>
      <c r="F255" s="428"/>
      <c r="G255" s="428"/>
      <c r="H255" s="428"/>
      <c r="I255" s="431"/>
      <c r="P255" s="427"/>
    </row>
    <row r="256" spans="1:16" x14ac:dyDescent="0.2">
      <c r="A256" s="427"/>
      <c r="B256" s="427"/>
      <c r="C256" s="428"/>
      <c r="D256" s="428"/>
      <c r="E256" s="428"/>
      <c r="F256" s="428"/>
      <c r="G256" s="428"/>
      <c r="H256" s="428"/>
      <c r="I256" s="431"/>
      <c r="P256" s="427"/>
    </row>
    <row r="257" spans="1:16" x14ac:dyDescent="0.2">
      <c r="A257" s="427"/>
      <c r="B257" s="427"/>
      <c r="C257" s="428"/>
      <c r="D257" s="428"/>
      <c r="E257" s="428"/>
      <c r="F257" s="428"/>
      <c r="G257" s="428"/>
      <c r="H257" s="428"/>
      <c r="I257" s="431"/>
      <c r="P257" s="427"/>
    </row>
    <row r="258" spans="1:16" x14ac:dyDescent="0.2">
      <c r="A258" s="427"/>
      <c r="B258" s="427"/>
      <c r="C258" s="428"/>
      <c r="D258" s="428"/>
      <c r="E258" s="428"/>
      <c r="F258" s="428"/>
      <c r="G258" s="428"/>
      <c r="H258" s="428"/>
      <c r="I258" s="431"/>
      <c r="P258" s="427"/>
    </row>
    <row r="259" spans="1:16" x14ac:dyDescent="0.2">
      <c r="A259" s="427"/>
      <c r="B259" s="427"/>
      <c r="C259" s="428"/>
      <c r="D259" s="428"/>
      <c r="E259" s="428"/>
      <c r="F259" s="428"/>
      <c r="G259" s="428"/>
      <c r="H259" s="428"/>
      <c r="I259" s="431"/>
      <c r="P259" s="427"/>
    </row>
    <row r="260" spans="1:16" x14ac:dyDescent="0.2">
      <c r="A260" s="427"/>
      <c r="B260" s="427"/>
      <c r="C260" s="428"/>
      <c r="D260" s="428"/>
      <c r="E260" s="428"/>
      <c r="F260" s="428"/>
      <c r="G260" s="428"/>
      <c r="H260" s="428"/>
      <c r="I260" s="431"/>
      <c r="P260" s="427"/>
    </row>
    <row r="261" spans="1:16" x14ac:dyDescent="0.2">
      <c r="A261" s="427"/>
      <c r="B261" s="427"/>
      <c r="C261" s="428"/>
      <c r="D261" s="428"/>
      <c r="E261" s="428"/>
      <c r="F261" s="428"/>
      <c r="G261" s="428"/>
      <c r="H261" s="428"/>
      <c r="I261" s="431"/>
      <c r="P261" s="427"/>
    </row>
    <row r="262" spans="1:16" x14ac:dyDescent="0.2">
      <c r="A262" s="427"/>
      <c r="B262" s="427"/>
      <c r="C262" s="428"/>
      <c r="D262" s="428"/>
      <c r="E262" s="428"/>
      <c r="F262" s="428"/>
      <c r="G262" s="428"/>
      <c r="H262" s="428"/>
      <c r="I262" s="431"/>
      <c r="P262" s="427"/>
    </row>
    <row r="263" spans="1:16" x14ac:dyDescent="0.2">
      <c r="A263" s="427"/>
      <c r="B263" s="427"/>
      <c r="C263" s="428"/>
      <c r="D263" s="428"/>
      <c r="E263" s="428"/>
      <c r="F263" s="428"/>
      <c r="G263" s="428"/>
      <c r="H263" s="428"/>
      <c r="I263" s="431"/>
      <c r="P263" s="427"/>
    </row>
    <row r="264" spans="1:16" x14ac:dyDescent="0.2">
      <c r="A264" s="427"/>
      <c r="B264" s="427"/>
      <c r="C264" s="427"/>
      <c r="D264" s="427"/>
      <c r="E264" s="427"/>
      <c r="F264" s="428"/>
      <c r="G264" s="428"/>
      <c r="H264" s="428"/>
      <c r="I264" s="431"/>
      <c r="P264" s="427"/>
    </row>
    <row r="265" spans="1:16" x14ac:dyDescent="0.2">
      <c r="A265" s="427"/>
      <c r="B265" s="427"/>
      <c r="C265" s="427"/>
      <c r="D265" s="427"/>
      <c r="E265" s="427"/>
      <c r="F265" s="428"/>
      <c r="G265" s="428"/>
      <c r="H265" s="428"/>
      <c r="I265" s="431"/>
      <c r="P265" s="427"/>
    </row>
    <row r="266" spans="1:16" x14ac:dyDescent="0.2">
      <c r="A266" s="427"/>
      <c r="B266" s="427"/>
      <c r="C266" s="427"/>
      <c r="D266" s="427"/>
      <c r="E266" s="427"/>
      <c r="F266" s="428"/>
      <c r="G266" s="428"/>
      <c r="H266" s="428"/>
      <c r="I266" s="431"/>
      <c r="P266" s="427"/>
    </row>
    <row r="267" spans="1:16" x14ac:dyDescent="0.2">
      <c r="A267" s="427"/>
      <c r="B267" s="427"/>
      <c r="C267" s="427"/>
      <c r="D267" s="427"/>
      <c r="E267" s="427"/>
      <c r="F267" s="428"/>
      <c r="G267" s="428"/>
      <c r="H267" s="428"/>
      <c r="I267" s="431"/>
      <c r="P267" s="427"/>
    </row>
    <row r="268" spans="1:16" x14ac:dyDescent="0.2">
      <c r="A268" s="427"/>
      <c r="B268" s="427"/>
      <c r="C268" s="427"/>
      <c r="D268" s="427"/>
      <c r="E268" s="427"/>
      <c r="F268" s="428"/>
      <c r="G268" s="428"/>
      <c r="H268" s="428"/>
      <c r="I268" s="431"/>
      <c r="P268" s="427"/>
    </row>
    <row r="269" spans="1:16" x14ac:dyDescent="0.2">
      <c r="A269" s="427"/>
      <c r="B269" s="427"/>
      <c r="C269" s="427"/>
      <c r="D269" s="427"/>
      <c r="E269" s="427"/>
      <c r="F269" s="428"/>
      <c r="G269" s="428"/>
      <c r="H269" s="428"/>
      <c r="I269" s="431"/>
      <c r="P269" s="427"/>
    </row>
    <row r="270" spans="1:16" x14ac:dyDescent="0.2">
      <c r="A270" s="427"/>
      <c r="B270" s="427"/>
      <c r="C270" s="427"/>
      <c r="D270" s="427"/>
      <c r="E270" s="427"/>
      <c r="F270" s="428"/>
      <c r="G270" s="428"/>
      <c r="H270" s="428"/>
      <c r="I270" s="431"/>
      <c r="P270" s="427"/>
    </row>
    <row r="271" spans="1:16" x14ac:dyDescent="0.2">
      <c r="A271" s="427"/>
      <c r="B271" s="427"/>
      <c r="C271" s="427"/>
      <c r="D271" s="427"/>
      <c r="E271" s="427"/>
      <c r="F271" s="428"/>
      <c r="G271" s="428"/>
      <c r="H271" s="428"/>
      <c r="I271" s="431"/>
      <c r="P271" s="427"/>
    </row>
    <row r="272" spans="1:16" x14ac:dyDescent="0.2">
      <c r="A272" s="427"/>
      <c r="B272" s="427"/>
      <c r="C272" s="427"/>
      <c r="D272" s="427"/>
      <c r="E272" s="427"/>
      <c r="F272" s="428"/>
      <c r="G272" s="428"/>
      <c r="H272" s="428"/>
      <c r="I272" s="431"/>
      <c r="P272" s="427"/>
    </row>
    <row r="273" spans="1:16" x14ac:dyDescent="0.2">
      <c r="A273" s="427"/>
      <c r="B273" s="427"/>
      <c r="C273" s="427"/>
      <c r="D273" s="427"/>
      <c r="E273" s="427"/>
      <c r="F273" s="428"/>
      <c r="G273" s="428"/>
      <c r="H273" s="428"/>
      <c r="I273" s="431"/>
      <c r="P273" s="427"/>
    </row>
    <row r="274" spans="1:16" x14ac:dyDescent="0.2">
      <c r="A274" s="427"/>
      <c r="B274" s="427"/>
      <c r="C274" s="427"/>
      <c r="D274" s="427"/>
      <c r="E274" s="427"/>
      <c r="F274" s="428"/>
      <c r="G274" s="428"/>
      <c r="H274" s="428"/>
      <c r="I274" s="431"/>
      <c r="P274" s="427"/>
    </row>
    <row r="275" spans="1:16" x14ac:dyDescent="0.2">
      <c r="A275" s="427"/>
      <c r="B275" s="427"/>
      <c r="C275" s="427"/>
      <c r="D275" s="427"/>
      <c r="E275" s="427"/>
      <c r="F275" s="428"/>
      <c r="G275" s="428"/>
      <c r="H275" s="428"/>
      <c r="I275" s="431"/>
      <c r="P275" s="427"/>
    </row>
    <row r="276" spans="1:16" x14ac:dyDescent="0.2">
      <c r="A276" s="427"/>
      <c r="B276" s="427"/>
      <c r="C276" s="427"/>
      <c r="D276" s="427"/>
      <c r="E276" s="427"/>
      <c r="F276" s="428"/>
      <c r="G276" s="428"/>
      <c r="H276" s="428"/>
      <c r="I276" s="431"/>
      <c r="P276" s="427"/>
    </row>
    <row r="277" spans="1:16" x14ac:dyDescent="0.2">
      <c r="A277" s="427"/>
      <c r="B277" s="427"/>
      <c r="C277" s="427"/>
      <c r="D277" s="427"/>
      <c r="E277" s="427"/>
      <c r="F277" s="428"/>
      <c r="G277" s="428"/>
      <c r="H277" s="428"/>
      <c r="I277" s="431"/>
      <c r="P277" s="427"/>
    </row>
    <row r="278" spans="1:16" x14ac:dyDescent="0.2">
      <c r="A278" s="427"/>
      <c r="B278" s="427"/>
      <c r="C278" s="427"/>
      <c r="D278" s="427"/>
      <c r="E278" s="427"/>
      <c r="F278" s="428"/>
      <c r="G278" s="428"/>
      <c r="H278" s="428"/>
      <c r="I278" s="431"/>
      <c r="P278" s="427"/>
    </row>
    <row r="279" spans="1:16" x14ac:dyDescent="0.2">
      <c r="A279" s="427"/>
      <c r="B279" s="427"/>
      <c r="C279" s="427"/>
      <c r="D279" s="427"/>
      <c r="E279" s="427"/>
      <c r="F279" s="428"/>
      <c r="G279" s="428"/>
      <c r="H279" s="428"/>
      <c r="I279" s="431"/>
      <c r="P279" s="427"/>
    </row>
    <row r="280" spans="1:16" x14ac:dyDescent="0.2">
      <c r="A280" s="427"/>
      <c r="B280" s="427"/>
      <c r="C280" s="427"/>
      <c r="D280" s="427"/>
      <c r="E280" s="427"/>
      <c r="F280" s="428"/>
      <c r="G280" s="428"/>
      <c r="H280" s="428"/>
      <c r="I280" s="431"/>
      <c r="P280" s="427"/>
    </row>
    <row r="281" spans="1:16" x14ac:dyDescent="0.2">
      <c r="A281" s="427"/>
      <c r="B281" s="427"/>
      <c r="C281" s="427"/>
      <c r="D281" s="427"/>
      <c r="E281" s="427"/>
      <c r="F281" s="428"/>
      <c r="G281" s="428"/>
      <c r="H281" s="428"/>
      <c r="I281" s="431"/>
      <c r="P281" s="427"/>
    </row>
    <row r="282" spans="1:16" x14ac:dyDescent="0.2">
      <c r="A282" s="427"/>
      <c r="B282" s="427"/>
      <c r="C282" s="427"/>
      <c r="D282" s="427"/>
      <c r="E282" s="427"/>
      <c r="F282" s="428"/>
      <c r="G282" s="428"/>
      <c r="H282" s="428"/>
      <c r="I282" s="431"/>
      <c r="P282" s="427"/>
    </row>
    <row r="283" spans="1:16" x14ac:dyDescent="0.2">
      <c r="A283" s="427"/>
      <c r="B283" s="427"/>
      <c r="C283" s="427"/>
      <c r="D283" s="427"/>
      <c r="E283" s="427"/>
      <c r="F283" s="428"/>
      <c r="G283" s="428"/>
      <c r="H283" s="428"/>
      <c r="I283" s="431"/>
      <c r="P283" s="427"/>
    </row>
    <row r="284" spans="1:16" x14ac:dyDescent="0.2">
      <c r="A284" s="427"/>
      <c r="B284" s="427"/>
      <c r="C284" s="427"/>
      <c r="D284" s="427"/>
      <c r="E284" s="427"/>
      <c r="F284" s="428"/>
      <c r="G284" s="428"/>
      <c r="H284" s="428"/>
      <c r="I284" s="431"/>
      <c r="P284" s="427"/>
    </row>
    <row r="285" spans="1:16" x14ac:dyDescent="0.2">
      <c r="A285" s="427"/>
      <c r="B285" s="427"/>
      <c r="C285" s="427"/>
      <c r="D285" s="427"/>
      <c r="E285" s="427"/>
      <c r="F285" s="428"/>
      <c r="G285" s="428"/>
      <c r="H285" s="428"/>
      <c r="I285" s="431"/>
      <c r="P285" s="427"/>
    </row>
    <row r="286" spans="1:16" x14ac:dyDescent="0.2">
      <c r="A286" s="427"/>
      <c r="B286" s="427"/>
      <c r="C286" s="427"/>
      <c r="D286" s="427"/>
      <c r="E286" s="427"/>
      <c r="F286" s="428"/>
      <c r="G286" s="428"/>
      <c r="H286" s="428"/>
      <c r="I286" s="431"/>
      <c r="P286" s="427"/>
    </row>
    <row r="287" spans="1:16" x14ac:dyDescent="0.2">
      <c r="A287" s="427"/>
      <c r="B287" s="427"/>
      <c r="C287" s="427"/>
      <c r="D287" s="427"/>
      <c r="E287" s="427"/>
      <c r="F287" s="428"/>
      <c r="G287" s="428"/>
      <c r="H287" s="428"/>
      <c r="I287" s="431"/>
      <c r="P287" s="427"/>
    </row>
    <row r="288" spans="1:16" x14ac:dyDescent="0.2">
      <c r="A288" s="427"/>
      <c r="B288" s="427"/>
      <c r="C288" s="427"/>
      <c r="D288" s="427"/>
      <c r="E288" s="427"/>
      <c r="F288" s="428"/>
      <c r="G288" s="428"/>
      <c r="H288" s="428"/>
      <c r="I288" s="431"/>
      <c r="P288" s="427"/>
    </row>
    <row r="289" spans="1:16" x14ac:dyDescent="0.2">
      <c r="A289" s="427"/>
      <c r="B289" s="427"/>
      <c r="C289" s="427"/>
      <c r="D289" s="427"/>
      <c r="E289" s="427"/>
      <c r="F289" s="428"/>
      <c r="G289" s="428"/>
      <c r="H289" s="428"/>
      <c r="I289" s="431"/>
      <c r="P289" s="427"/>
    </row>
    <row r="290" spans="1:16" x14ac:dyDescent="0.2">
      <c r="A290" s="427"/>
      <c r="B290" s="427"/>
      <c r="C290" s="427"/>
      <c r="D290" s="427"/>
      <c r="E290" s="427"/>
      <c r="F290" s="428"/>
      <c r="G290" s="428"/>
      <c r="H290" s="428"/>
      <c r="I290" s="431"/>
      <c r="P290" s="427"/>
    </row>
    <row r="291" spans="1:16" x14ac:dyDescent="0.2">
      <c r="C291" s="427"/>
      <c r="D291" s="427"/>
      <c r="E291" s="427"/>
      <c r="F291" s="428"/>
      <c r="G291" s="428"/>
      <c r="H291" s="428"/>
      <c r="I291" s="431"/>
      <c r="P291" s="427"/>
    </row>
    <row r="292" spans="1:16" x14ac:dyDescent="0.2">
      <c r="C292" s="425"/>
      <c r="D292" s="425"/>
      <c r="E292" s="425"/>
      <c r="F292" s="428"/>
      <c r="G292" s="428"/>
      <c r="H292" s="428"/>
      <c r="I292" s="431"/>
      <c r="P292" s="427"/>
    </row>
    <row r="293" spans="1:16" x14ac:dyDescent="0.2">
      <c r="C293" s="425"/>
      <c r="D293" s="425"/>
      <c r="E293" s="425"/>
      <c r="F293" s="428"/>
      <c r="G293" s="428"/>
      <c r="H293" s="428"/>
      <c r="I293" s="431"/>
      <c r="P293" s="427"/>
    </row>
    <row r="294" spans="1:16" x14ac:dyDescent="0.2">
      <c r="C294" s="425"/>
      <c r="D294" s="425"/>
      <c r="E294" s="425"/>
      <c r="F294" s="428"/>
      <c r="G294" s="428"/>
      <c r="H294" s="428"/>
      <c r="I294" s="431"/>
      <c r="P294" s="427"/>
    </row>
    <row r="295" spans="1:16" x14ac:dyDescent="0.2">
      <c r="C295" s="425"/>
      <c r="D295" s="425"/>
      <c r="E295" s="425"/>
      <c r="F295" s="428"/>
      <c r="G295" s="428"/>
      <c r="H295" s="428"/>
      <c r="I295" s="431"/>
      <c r="P295" s="427"/>
    </row>
    <row r="296" spans="1:16" x14ac:dyDescent="0.2">
      <c r="C296" s="425"/>
      <c r="D296" s="425"/>
      <c r="E296" s="425"/>
      <c r="F296" s="428"/>
      <c r="G296" s="428"/>
      <c r="H296" s="428"/>
      <c r="I296" s="431"/>
      <c r="P296" s="427"/>
    </row>
    <row r="297" spans="1:16" x14ac:dyDescent="0.2">
      <c r="C297" s="425"/>
      <c r="D297" s="425"/>
      <c r="E297" s="425"/>
      <c r="F297" s="428"/>
      <c r="G297" s="428"/>
      <c r="H297" s="428"/>
      <c r="I297" s="431"/>
      <c r="P297" s="427"/>
    </row>
    <row r="298" spans="1:16" x14ac:dyDescent="0.2">
      <c r="C298" s="425"/>
      <c r="D298" s="425"/>
      <c r="E298" s="425"/>
      <c r="F298" s="428"/>
      <c r="G298" s="428"/>
      <c r="H298" s="428"/>
      <c r="I298" s="431"/>
      <c r="P298" s="427"/>
    </row>
    <row r="299" spans="1:16" x14ac:dyDescent="0.2">
      <c r="C299" s="425"/>
      <c r="D299" s="425"/>
      <c r="E299" s="425"/>
      <c r="F299" s="428"/>
      <c r="G299" s="428"/>
      <c r="H299" s="428"/>
      <c r="I299" s="431"/>
      <c r="P299" s="427"/>
    </row>
    <row r="300" spans="1:16" x14ac:dyDescent="0.2">
      <c r="C300" s="425"/>
      <c r="D300" s="425"/>
      <c r="E300" s="425"/>
      <c r="F300" s="428"/>
      <c r="G300" s="428"/>
      <c r="H300" s="428"/>
      <c r="I300" s="431"/>
      <c r="P300" s="427"/>
    </row>
    <row r="301" spans="1:16" x14ac:dyDescent="0.2">
      <c r="C301" s="425"/>
      <c r="D301" s="425"/>
      <c r="E301" s="425"/>
      <c r="F301" s="428"/>
      <c r="G301" s="428"/>
      <c r="H301" s="428"/>
      <c r="I301" s="431"/>
      <c r="P301" s="427"/>
    </row>
    <row r="302" spans="1:16" x14ac:dyDescent="0.2">
      <c r="C302" s="425"/>
      <c r="D302" s="425"/>
      <c r="E302" s="425"/>
      <c r="F302" s="428"/>
      <c r="G302" s="428"/>
      <c r="H302" s="428"/>
      <c r="I302" s="431"/>
      <c r="P302" s="427"/>
    </row>
    <row r="303" spans="1:16" x14ac:dyDescent="0.2">
      <c r="C303" s="425"/>
      <c r="D303" s="425"/>
      <c r="E303" s="425"/>
      <c r="F303" s="428"/>
      <c r="G303" s="428"/>
      <c r="H303" s="428"/>
      <c r="I303" s="431"/>
      <c r="P303" s="427"/>
    </row>
    <row r="304" spans="1:16" x14ac:dyDescent="0.2">
      <c r="C304" s="425"/>
      <c r="D304" s="425"/>
      <c r="E304" s="425"/>
      <c r="F304" s="428"/>
      <c r="G304" s="428"/>
      <c r="H304" s="428"/>
      <c r="I304" s="431"/>
      <c r="P304" s="427"/>
    </row>
    <row r="305" spans="3:16" x14ac:dyDescent="0.2">
      <c r="C305" s="425"/>
      <c r="D305" s="425"/>
      <c r="E305" s="425"/>
      <c r="F305" s="428"/>
      <c r="G305" s="428"/>
      <c r="H305" s="428"/>
      <c r="I305" s="431"/>
      <c r="P305" s="427"/>
    </row>
    <row r="306" spans="3:16" x14ac:dyDescent="0.2">
      <c r="C306" s="425"/>
      <c r="D306" s="425"/>
      <c r="E306" s="425"/>
      <c r="F306" s="428"/>
      <c r="G306" s="428"/>
      <c r="H306" s="428"/>
      <c r="I306" s="431"/>
      <c r="P306" s="427"/>
    </row>
    <row r="307" spans="3:16" x14ac:dyDescent="0.2">
      <c r="C307" s="425"/>
      <c r="D307" s="425"/>
      <c r="E307" s="425"/>
      <c r="F307" s="428"/>
      <c r="G307" s="428"/>
      <c r="H307" s="428"/>
      <c r="I307" s="431"/>
      <c r="P307" s="427"/>
    </row>
    <row r="308" spans="3:16" x14ac:dyDescent="0.2">
      <c r="C308" s="425"/>
      <c r="D308" s="425"/>
      <c r="E308" s="425"/>
      <c r="F308" s="428"/>
      <c r="G308" s="428"/>
      <c r="H308" s="428"/>
      <c r="I308" s="431"/>
      <c r="P308" s="427"/>
    </row>
    <row r="309" spans="3:16" x14ac:dyDescent="0.2">
      <c r="C309" s="425"/>
      <c r="D309" s="425"/>
      <c r="E309" s="425"/>
      <c r="F309" s="428"/>
      <c r="G309" s="428"/>
      <c r="H309" s="428"/>
      <c r="I309" s="431"/>
      <c r="P309" s="427"/>
    </row>
    <row r="310" spans="3:16" x14ac:dyDescent="0.2">
      <c r="C310" s="425"/>
      <c r="D310" s="425"/>
      <c r="E310" s="425"/>
      <c r="F310" s="428"/>
      <c r="G310" s="428"/>
      <c r="H310" s="428"/>
      <c r="I310" s="428"/>
      <c r="P310" s="427"/>
    </row>
    <row r="311" spans="3:16" x14ac:dyDescent="0.2">
      <c r="C311" s="425"/>
      <c r="D311" s="425"/>
      <c r="E311" s="425"/>
      <c r="F311" s="428"/>
      <c r="G311" s="428"/>
      <c r="H311" s="428"/>
      <c r="I311" s="428"/>
      <c r="P311" s="427"/>
    </row>
    <row r="312" spans="3:16" x14ac:dyDescent="0.2">
      <c r="C312" s="425"/>
      <c r="D312" s="425"/>
      <c r="E312" s="425"/>
      <c r="F312" s="428"/>
      <c r="G312" s="428"/>
      <c r="H312" s="428"/>
      <c r="I312" s="428"/>
      <c r="P312" s="427"/>
    </row>
    <row r="313" spans="3:16" x14ac:dyDescent="0.2">
      <c r="C313" s="425"/>
      <c r="D313" s="425"/>
      <c r="E313" s="425"/>
      <c r="F313" s="428"/>
      <c r="G313" s="428"/>
      <c r="H313" s="428"/>
      <c r="I313" s="428"/>
      <c r="P313" s="427"/>
    </row>
    <row r="314" spans="3:16" x14ac:dyDescent="0.2">
      <c r="C314" s="425"/>
      <c r="D314" s="425"/>
      <c r="E314" s="425"/>
      <c r="F314" s="428"/>
      <c r="G314" s="428"/>
      <c r="H314" s="428"/>
      <c r="I314" s="428"/>
      <c r="P314" s="427"/>
    </row>
    <row r="315" spans="3:16" x14ac:dyDescent="0.2">
      <c r="C315" s="425"/>
      <c r="D315" s="425"/>
      <c r="E315" s="425"/>
      <c r="F315" s="428"/>
      <c r="G315" s="428"/>
      <c r="H315" s="428"/>
      <c r="I315" s="428"/>
      <c r="P315" s="427"/>
    </row>
    <row r="316" spans="3:16" x14ac:dyDescent="0.2">
      <c r="C316" s="425"/>
      <c r="D316" s="425"/>
      <c r="E316" s="425"/>
      <c r="F316" s="428"/>
      <c r="G316" s="428"/>
      <c r="H316" s="425"/>
      <c r="I316" s="425"/>
      <c r="P316" s="427"/>
    </row>
    <row r="317" spans="3:16" x14ac:dyDescent="0.2">
      <c r="C317" s="425"/>
      <c r="D317" s="425"/>
      <c r="E317" s="425"/>
      <c r="F317" s="427"/>
      <c r="G317" s="427"/>
      <c r="H317" s="425"/>
      <c r="I317" s="425"/>
      <c r="P317" s="427"/>
    </row>
    <row r="318" spans="3:16" x14ac:dyDescent="0.2">
      <c r="C318" s="425"/>
      <c r="D318" s="425"/>
      <c r="E318" s="425"/>
      <c r="F318" s="427"/>
      <c r="G318" s="427"/>
      <c r="H318" s="425"/>
      <c r="I318" s="425"/>
      <c r="P318" s="427"/>
    </row>
    <row r="319" spans="3:16" x14ac:dyDescent="0.2">
      <c r="C319" s="425"/>
      <c r="D319" s="425"/>
      <c r="E319" s="425"/>
      <c r="F319" s="427"/>
      <c r="G319" s="427"/>
      <c r="H319" s="425"/>
      <c r="I319" s="425"/>
      <c r="P319" s="427"/>
    </row>
    <row r="320" spans="3:16" x14ac:dyDescent="0.2">
      <c r="C320" s="425"/>
      <c r="D320" s="425"/>
      <c r="E320" s="425"/>
      <c r="F320" s="427"/>
      <c r="G320" s="427"/>
      <c r="H320" s="425"/>
      <c r="I320" s="425"/>
      <c r="P320" s="427"/>
    </row>
    <row r="321" spans="3:16" x14ac:dyDescent="0.2">
      <c r="C321" s="425"/>
      <c r="D321" s="425"/>
      <c r="E321" s="425"/>
      <c r="F321" s="427"/>
      <c r="G321" s="427"/>
      <c r="H321" s="425"/>
      <c r="I321" s="425"/>
      <c r="P321" s="427"/>
    </row>
    <row r="322" spans="3:16" x14ac:dyDescent="0.2">
      <c r="C322" s="425"/>
      <c r="D322" s="425"/>
      <c r="E322" s="425"/>
      <c r="F322" s="427"/>
      <c r="G322" s="427"/>
      <c r="H322" s="425"/>
      <c r="I322" s="425"/>
      <c r="P322" s="427"/>
    </row>
    <row r="323" spans="3:16" x14ac:dyDescent="0.2">
      <c r="C323" s="425"/>
      <c r="D323" s="425"/>
      <c r="E323" s="425"/>
      <c r="F323" s="427"/>
      <c r="G323" s="427"/>
      <c r="H323" s="425"/>
      <c r="I323" s="425"/>
      <c r="P323" s="427"/>
    </row>
    <row r="324" spans="3:16" x14ac:dyDescent="0.2">
      <c r="C324" s="425"/>
      <c r="D324" s="425"/>
      <c r="E324" s="425"/>
      <c r="F324" s="427"/>
      <c r="G324" s="427"/>
      <c r="H324" s="425"/>
      <c r="I324" s="425"/>
      <c r="P324" s="427"/>
    </row>
    <row r="325" spans="3:16" x14ac:dyDescent="0.2">
      <c r="C325" s="425"/>
      <c r="D325" s="425"/>
      <c r="E325" s="425"/>
      <c r="F325" s="427"/>
      <c r="G325" s="427"/>
      <c r="H325" s="425"/>
      <c r="I325" s="425"/>
      <c r="P325" s="427"/>
    </row>
    <row r="326" spans="3:16" x14ac:dyDescent="0.2">
      <c r="C326" s="425"/>
      <c r="D326" s="425"/>
      <c r="E326" s="425"/>
      <c r="F326" s="427"/>
      <c r="G326" s="427"/>
      <c r="H326" s="425"/>
      <c r="I326" s="425"/>
      <c r="P326" s="427"/>
    </row>
    <row r="327" spans="3:16" x14ac:dyDescent="0.2">
      <c r="C327" s="425"/>
      <c r="D327" s="425"/>
      <c r="E327" s="425"/>
      <c r="F327" s="427"/>
      <c r="G327" s="427"/>
      <c r="H327" s="425"/>
      <c r="I327" s="425"/>
      <c r="P327" s="427"/>
    </row>
    <row r="328" spans="3:16" x14ac:dyDescent="0.2">
      <c r="C328" s="425"/>
      <c r="D328" s="425"/>
      <c r="E328" s="425"/>
      <c r="F328" s="427"/>
      <c r="G328" s="427"/>
      <c r="H328" s="425"/>
      <c r="I328" s="425"/>
      <c r="P328" s="427"/>
    </row>
    <row r="329" spans="3:16" x14ac:dyDescent="0.2">
      <c r="C329" s="425"/>
      <c r="D329" s="425"/>
      <c r="E329" s="425"/>
      <c r="F329" s="427"/>
      <c r="G329" s="427"/>
      <c r="H329" s="425"/>
      <c r="I329" s="425"/>
    </row>
    <row r="330" spans="3:16" x14ac:dyDescent="0.2">
      <c r="C330" s="425"/>
      <c r="D330" s="425"/>
      <c r="E330" s="425"/>
      <c r="F330" s="427"/>
      <c r="G330" s="427"/>
      <c r="H330" s="425"/>
      <c r="I330" s="425"/>
    </row>
    <row r="331" spans="3:16" x14ac:dyDescent="0.2">
      <c r="C331" s="425"/>
      <c r="D331" s="425"/>
      <c r="E331" s="425"/>
      <c r="F331" s="427"/>
      <c r="G331" s="427"/>
      <c r="H331" s="425"/>
      <c r="I331" s="425"/>
    </row>
    <row r="332" spans="3:16" x14ac:dyDescent="0.2">
      <c r="C332" s="425"/>
      <c r="D332" s="425"/>
      <c r="E332" s="425"/>
      <c r="F332" s="427"/>
      <c r="G332" s="427"/>
      <c r="H332" s="425"/>
      <c r="I332" s="425"/>
    </row>
    <row r="333" spans="3:16" x14ac:dyDescent="0.2">
      <c r="C333" s="425"/>
      <c r="D333" s="425"/>
      <c r="E333" s="425"/>
      <c r="F333" s="427"/>
      <c r="G333" s="427"/>
      <c r="H333" s="425"/>
      <c r="I333" s="425"/>
    </row>
    <row r="334" spans="3:16" x14ac:dyDescent="0.2">
      <c r="C334" s="425"/>
      <c r="D334" s="425"/>
      <c r="E334" s="425"/>
      <c r="F334" s="427"/>
      <c r="G334" s="427"/>
      <c r="H334" s="425"/>
      <c r="I334" s="425"/>
    </row>
    <row r="335" spans="3:16" x14ac:dyDescent="0.2">
      <c r="C335" s="425"/>
      <c r="D335" s="425"/>
      <c r="E335" s="425"/>
      <c r="F335" s="427"/>
      <c r="G335" s="427"/>
      <c r="H335" s="425"/>
      <c r="I335" s="425"/>
    </row>
    <row r="336" spans="3:16" x14ac:dyDescent="0.2">
      <c r="C336" s="425"/>
      <c r="D336" s="425"/>
      <c r="E336" s="425"/>
      <c r="F336" s="427"/>
      <c r="G336" s="427"/>
      <c r="H336" s="425"/>
      <c r="I336" s="425"/>
    </row>
    <row r="337" spans="3:9" x14ac:dyDescent="0.2">
      <c r="C337" s="425"/>
      <c r="D337" s="425"/>
      <c r="E337" s="425"/>
      <c r="F337" s="427"/>
      <c r="G337" s="427"/>
      <c r="H337" s="425"/>
      <c r="I337" s="425"/>
    </row>
    <row r="338" spans="3:9" x14ac:dyDescent="0.2">
      <c r="C338" s="425"/>
      <c r="D338" s="425"/>
      <c r="E338" s="425"/>
      <c r="F338" s="427"/>
      <c r="G338" s="427"/>
      <c r="H338" s="425"/>
      <c r="I338" s="425"/>
    </row>
    <row r="339" spans="3:9" x14ac:dyDescent="0.2">
      <c r="C339" s="425"/>
      <c r="D339" s="425"/>
      <c r="E339" s="425"/>
      <c r="F339" s="427"/>
      <c r="G339" s="427"/>
      <c r="H339" s="425"/>
      <c r="I339" s="425"/>
    </row>
    <row r="340" spans="3:9" x14ac:dyDescent="0.2">
      <c r="C340" s="425"/>
      <c r="D340" s="425"/>
      <c r="E340" s="425"/>
      <c r="F340" s="427"/>
      <c r="G340" s="427"/>
      <c r="H340" s="425"/>
      <c r="I340" s="425"/>
    </row>
    <row r="341" spans="3:9" x14ac:dyDescent="0.2">
      <c r="C341" s="425"/>
      <c r="D341" s="425"/>
      <c r="E341" s="425"/>
      <c r="F341" s="427"/>
      <c r="G341" s="427"/>
      <c r="H341" s="425"/>
      <c r="I341" s="425"/>
    </row>
    <row r="342" spans="3:9" x14ac:dyDescent="0.2">
      <c r="C342" s="425"/>
      <c r="D342" s="425"/>
      <c r="E342" s="425"/>
      <c r="F342" s="427"/>
      <c r="G342" s="427"/>
      <c r="H342" s="425"/>
      <c r="I342" s="425"/>
    </row>
    <row r="343" spans="3:9" x14ac:dyDescent="0.2">
      <c r="C343" s="425"/>
      <c r="D343" s="425"/>
      <c r="E343" s="425"/>
      <c r="F343" s="427"/>
      <c r="G343" s="427"/>
      <c r="H343" s="425"/>
      <c r="I343" s="425"/>
    </row>
    <row r="344" spans="3:9" x14ac:dyDescent="0.2">
      <c r="C344" s="425"/>
      <c r="D344" s="425"/>
      <c r="E344" s="425"/>
      <c r="F344" s="427"/>
      <c r="G344" s="427"/>
      <c r="H344" s="425"/>
      <c r="I344" s="425"/>
    </row>
    <row r="345" spans="3:9" x14ac:dyDescent="0.2">
      <c r="C345" s="425"/>
      <c r="D345" s="425"/>
      <c r="E345" s="425"/>
      <c r="F345" s="425"/>
      <c r="G345" s="425"/>
      <c r="H345" s="425"/>
      <c r="I345" s="425"/>
    </row>
    <row r="346" spans="3:9" x14ac:dyDescent="0.2">
      <c r="C346" s="425"/>
      <c r="D346" s="425"/>
      <c r="E346" s="425"/>
      <c r="F346" s="425"/>
      <c r="G346" s="425"/>
      <c r="H346" s="425"/>
      <c r="I346" s="425"/>
    </row>
    <row r="347" spans="3:9" x14ac:dyDescent="0.2">
      <c r="C347" s="425"/>
      <c r="D347" s="425"/>
      <c r="E347" s="425"/>
      <c r="F347" s="425"/>
      <c r="G347" s="425"/>
      <c r="H347" s="425"/>
      <c r="I347" s="425"/>
    </row>
    <row r="348" spans="3:9" x14ac:dyDescent="0.2">
      <c r="C348" s="425"/>
      <c r="D348" s="425"/>
      <c r="E348" s="425"/>
      <c r="F348" s="425"/>
      <c r="G348" s="425"/>
      <c r="H348" s="425"/>
      <c r="I348" s="425"/>
    </row>
    <row r="349" spans="3:9" x14ac:dyDescent="0.2">
      <c r="C349" s="425"/>
      <c r="D349" s="425"/>
      <c r="E349" s="425"/>
      <c r="F349" s="425"/>
      <c r="G349" s="425"/>
      <c r="H349" s="425"/>
      <c r="I349" s="425"/>
    </row>
    <row r="350" spans="3:9" x14ac:dyDescent="0.2">
      <c r="C350" s="425"/>
      <c r="D350" s="425"/>
      <c r="E350" s="425"/>
      <c r="F350" s="425"/>
      <c r="G350" s="425"/>
      <c r="H350" s="425"/>
      <c r="I350" s="425"/>
    </row>
    <row r="351" spans="3:9" x14ac:dyDescent="0.2">
      <c r="C351" s="425"/>
      <c r="D351" s="425"/>
      <c r="E351" s="425"/>
      <c r="F351" s="425"/>
      <c r="G351" s="425"/>
      <c r="H351" s="425"/>
      <c r="I351" s="425"/>
    </row>
    <row r="352" spans="3:9" x14ac:dyDescent="0.2">
      <c r="C352" s="425"/>
      <c r="D352" s="425"/>
      <c r="E352" s="425"/>
      <c r="F352" s="425"/>
      <c r="G352" s="425"/>
      <c r="H352" s="425"/>
      <c r="I352" s="425"/>
    </row>
    <row r="353" spans="2:9" x14ac:dyDescent="0.2">
      <c r="C353" s="425"/>
      <c r="D353" s="425"/>
      <c r="E353" s="425"/>
      <c r="F353" s="425"/>
      <c r="G353" s="425"/>
      <c r="H353" s="425"/>
      <c r="I353" s="425"/>
    </row>
    <row r="354" spans="2:9" x14ac:dyDescent="0.2">
      <c r="C354" s="425"/>
      <c r="D354" s="425"/>
      <c r="E354" s="425"/>
      <c r="F354" s="425"/>
      <c r="G354" s="425"/>
      <c r="H354" s="425"/>
      <c r="I354" s="425"/>
    </row>
    <row r="355" spans="2:9" x14ac:dyDescent="0.2">
      <c r="C355" s="425"/>
      <c r="D355" s="425"/>
      <c r="E355" s="425"/>
      <c r="F355" s="425"/>
      <c r="G355" s="425"/>
      <c r="H355" s="425"/>
      <c r="I355" s="425"/>
    </row>
    <row r="356" spans="2:9" x14ac:dyDescent="0.2">
      <c r="C356" s="425"/>
      <c r="D356" s="425"/>
      <c r="E356" s="425"/>
      <c r="F356" s="425"/>
      <c r="G356" s="425"/>
      <c r="H356" s="425"/>
      <c r="I356" s="425"/>
    </row>
    <row r="357" spans="2:9" x14ac:dyDescent="0.2">
      <c r="C357" s="425"/>
      <c r="D357" s="425"/>
      <c r="E357" s="425"/>
      <c r="F357" s="425"/>
      <c r="G357" s="425"/>
      <c r="H357" s="425"/>
      <c r="I357" s="425"/>
    </row>
    <row r="358" spans="2:9" x14ac:dyDescent="0.2">
      <c r="C358" s="425"/>
      <c r="D358" s="425"/>
      <c r="E358" s="425"/>
      <c r="F358" s="425"/>
      <c r="G358" s="425"/>
      <c r="H358" s="425"/>
      <c r="I358" s="425"/>
    </row>
    <row r="359" spans="2:9" x14ac:dyDescent="0.2">
      <c r="C359" s="425"/>
      <c r="D359" s="425"/>
      <c r="E359" s="425"/>
      <c r="F359" s="425"/>
      <c r="G359" s="425"/>
      <c r="H359" s="425"/>
      <c r="I359" s="425"/>
    </row>
    <row r="360" spans="2:9" x14ac:dyDescent="0.2">
      <c r="C360" s="425"/>
      <c r="D360" s="425"/>
      <c r="E360" s="425"/>
      <c r="F360" s="425"/>
      <c r="G360" s="425"/>
      <c r="H360" s="425"/>
      <c r="I360" s="425"/>
    </row>
    <row r="361" spans="2:9" x14ac:dyDescent="0.2">
      <c r="C361" s="425"/>
      <c r="D361" s="425"/>
      <c r="E361" s="425"/>
      <c r="F361" s="425"/>
      <c r="G361" s="425"/>
      <c r="H361" s="425"/>
      <c r="I361" s="425"/>
    </row>
    <row r="362" spans="2:9" x14ac:dyDescent="0.2">
      <c r="C362" s="425"/>
      <c r="D362" s="425"/>
      <c r="E362" s="425"/>
      <c r="F362" s="425"/>
      <c r="G362" s="425"/>
      <c r="H362" s="425"/>
      <c r="I362" s="425"/>
    </row>
    <row r="363" spans="2:9" x14ac:dyDescent="0.2">
      <c r="C363" s="425"/>
      <c r="D363" s="425"/>
      <c r="E363" s="425"/>
      <c r="F363" s="425"/>
      <c r="G363" s="425"/>
      <c r="H363" s="425"/>
      <c r="I363" s="425"/>
    </row>
    <row r="364" spans="2:9" x14ac:dyDescent="0.2">
      <c r="C364" s="425"/>
      <c r="D364" s="425"/>
      <c r="E364" s="425"/>
      <c r="F364" s="425"/>
      <c r="G364" s="425"/>
      <c r="H364" s="425"/>
      <c r="I364" s="425"/>
    </row>
    <row r="365" spans="2:9" x14ac:dyDescent="0.2">
      <c r="C365" s="425"/>
      <c r="D365" s="425"/>
      <c r="E365" s="425"/>
      <c r="F365" s="425"/>
      <c r="G365" s="425"/>
      <c r="H365" s="425"/>
      <c r="I365" s="425"/>
    </row>
    <row r="366" spans="2:9" x14ac:dyDescent="0.2">
      <c r="C366" s="425"/>
      <c r="D366" s="425"/>
      <c r="E366" s="425"/>
      <c r="F366" s="425"/>
      <c r="G366" s="425"/>
      <c r="H366" s="425"/>
      <c r="I366" s="425"/>
    </row>
    <row r="367" spans="2:9" x14ac:dyDescent="0.2">
      <c r="C367" s="425"/>
      <c r="D367" s="425"/>
      <c r="E367" s="425"/>
      <c r="F367" s="425"/>
      <c r="G367" s="425"/>
      <c r="H367" s="425"/>
      <c r="I367" s="425"/>
    </row>
    <row r="368" spans="2:9" x14ac:dyDescent="0.2">
      <c r="B368" s="428"/>
      <c r="C368" s="425"/>
      <c r="D368" s="425"/>
      <c r="E368" s="425"/>
      <c r="F368" s="425"/>
      <c r="G368" s="425"/>
      <c r="H368" s="425"/>
      <c r="I368" s="425"/>
    </row>
    <row r="369" spans="2:9" x14ac:dyDescent="0.2">
      <c r="B369" s="428"/>
      <c r="C369" s="425"/>
      <c r="D369" s="425"/>
      <c r="E369" s="425"/>
      <c r="F369" s="425"/>
      <c r="G369" s="425"/>
      <c r="H369" s="425"/>
      <c r="I369" s="425"/>
    </row>
    <row r="370" spans="2:9" x14ac:dyDescent="0.2">
      <c r="B370" s="428"/>
      <c r="C370" s="425"/>
      <c r="D370" s="425"/>
      <c r="E370" s="425"/>
      <c r="F370" s="425"/>
      <c r="G370" s="425"/>
      <c r="H370" s="425"/>
      <c r="I370" s="425"/>
    </row>
    <row r="371" spans="2:9" x14ac:dyDescent="0.2">
      <c r="B371" s="428"/>
      <c r="C371" s="425"/>
      <c r="D371" s="425"/>
      <c r="E371" s="425"/>
      <c r="F371" s="425"/>
      <c r="G371" s="425"/>
      <c r="H371" s="425"/>
      <c r="I371" s="425"/>
    </row>
    <row r="372" spans="2:9" x14ac:dyDescent="0.2">
      <c r="B372" s="428"/>
      <c r="C372" s="425"/>
      <c r="D372" s="425"/>
      <c r="E372" s="425"/>
      <c r="F372" s="425"/>
      <c r="G372" s="425"/>
      <c r="H372" s="425"/>
      <c r="I372" s="425"/>
    </row>
    <row r="373" spans="2:9" x14ac:dyDescent="0.2">
      <c r="B373" s="428"/>
      <c r="C373" s="425"/>
      <c r="D373" s="425"/>
      <c r="E373" s="425"/>
      <c r="F373" s="425"/>
      <c r="G373" s="425"/>
      <c r="H373" s="425"/>
      <c r="I373" s="425"/>
    </row>
    <row r="374" spans="2:9" x14ac:dyDescent="0.2">
      <c r="B374" s="428"/>
      <c r="C374" s="425"/>
      <c r="D374" s="425"/>
      <c r="E374" s="425"/>
      <c r="F374" s="425"/>
      <c r="G374" s="425"/>
      <c r="H374" s="425"/>
      <c r="I374" s="425"/>
    </row>
    <row r="375" spans="2:9" x14ac:dyDescent="0.2">
      <c r="B375" s="428"/>
      <c r="C375" s="425"/>
      <c r="D375" s="425"/>
      <c r="E375" s="425"/>
      <c r="F375" s="425"/>
      <c r="G375" s="425"/>
      <c r="H375" s="425"/>
      <c r="I375" s="425"/>
    </row>
    <row r="376" spans="2:9" x14ac:dyDescent="0.2">
      <c r="B376" s="428"/>
      <c r="C376" s="425"/>
      <c r="D376" s="425"/>
      <c r="E376" s="425"/>
      <c r="F376" s="425"/>
      <c r="G376" s="425"/>
      <c r="H376" s="425"/>
      <c r="I376" s="425"/>
    </row>
    <row r="377" spans="2:9" x14ac:dyDescent="0.2">
      <c r="B377" s="428"/>
      <c r="C377" s="425"/>
      <c r="D377" s="425"/>
      <c r="E377" s="425"/>
      <c r="F377" s="425"/>
      <c r="G377" s="425"/>
      <c r="H377" s="425"/>
      <c r="I377" s="425"/>
    </row>
    <row r="378" spans="2:9" x14ac:dyDescent="0.2">
      <c r="B378" s="428"/>
      <c r="C378" s="425"/>
      <c r="D378" s="425"/>
      <c r="E378" s="425"/>
      <c r="F378" s="425"/>
      <c r="G378" s="425"/>
      <c r="H378" s="425"/>
      <c r="I378" s="425"/>
    </row>
    <row r="379" spans="2:9" x14ac:dyDescent="0.2">
      <c r="B379" s="428"/>
      <c r="C379" s="425"/>
      <c r="D379" s="425"/>
      <c r="E379" s="425"/>
      <c r="F379" s="425"/>
      <c r="G379" s="425"/>
      <c r="H379" s="425"/>
      <c r="I379" s="425"/>
    </row>
    <row r="380" spans="2:9" x14ac:dyDescent="0.2">
      <c r="B380" s="428"/>
      <c r="C380" s="425"/>
      <c r="D380" s="425"/>
      <c r="E380" s="425"/>
      <c r="F380" s="425"/>
      <c r="G380" s="425"/>
      <c r="H380" s="425"/>
      <c r="I380" s="425"/>
    </row>
    <row r="381" spans="2:9" x14ac:dyDescent="0.2">
      <c r="B381" s="428"/>
      <c r="C381" s="425"/>
      <c r="D381" s="425"/>
      <c r="E381" s="425"/>
      <c r="F381" s="425"/>
      <c r="G381" s="425"/>
      <c r="H381" s="425"/>
      <c r="I381" s="425"/>
    </row>
    <row r="382" spans="2:9" x14ac:dyDescent="0.2">
      <c r="B382" s="428"/>
      <c r="C382" s="425"/>
      <c r="D382" s="425"/>
      <c r="E382" s="425"/>
      <c r="F382" s="425"/>
      <c r="G382" s="425"/>
      <c r="H382" s="425"/>
      <c r="I382" s="425"/>
    </row>
    <row r="383" spans="2:9" x14ac:dyDescent="0.2">
      <c r="B383" s="428"/>
      <c r="C383" s="425"/>
      <c r="D383" s="425"/>
      <c r="E383" s="425"/>
      <c r="F383" s="425"/>
      <c r="G383" s="425"/>
      <c r="H383" s="425"/>
      <c r="I383" s="425"/>
    </row>
    <row r="384" spans="2:9" x14ac:dyDescent="0.2">
      <c r="B384" s="428"/>
      <c r="C384" s="425"/>
      <c r="D384" s="425"/>
      <c r="E384" s="425"/>
      <c r="F384" s="425"/>
      <c r="G384" s="425"/>
      <c r="H384" s="425"/>
      <c r="I384" s="425"/>
    </row>
    <row r="385" spans="2:9" x14ac:dyDescent="0.2">
      <c r="B385" s="428"/>
      <c r="C385" s="425"/>
      <c r="D385" s="425"/>
      <c r="E385" s="425"/>
      <c r="F385" s="425"/>
      <c r="G385" s="425"/>
      <c r="H385" s="425"/>
      <c r="I385" s="425"/>
    </row>
    <row r="386" spans="2:9" x14ac:dyDescent="0.2">
      <c r="B386" s="428"/>
      <c r="C386" s="425"/>
      <c r="D386" s="425"/>
      <c r="E386" s="425"/>
      <c r="F386" s="425"/>
      <c r="G386" s="425"/>
      <c r="H386" s="425"/>
      <c r="I386" s="425"/>
    </row>
    <row r="387" spans="2:9" x14ac:dyDescent="0.2">
      <c r="B387" s="428"/>
      <c r="C387" s="425"/>
      <c r="D387" s="425"/>
      <c r="E387" s="425"/>
      <c r="F387" s="425"/>
      <c r="G387" s="425"/>
      <c r="H387" s="425"/>
      <c r="I387" s="425"/>
    </row>
    <row r="388" spans="2:9" x14ac:dyDescent="0.2">
      <c r="B388" s="428"/>
      <c r="C388" s="425"/>
      <c r="D388" s="425"/>
      <c r="E388" s="425"/>
      <c r="F388" s="425"/>
      <c r="G388" s="425"/>
      <c r="H388" s="425"/>
      <c r="I388" s="425"/>
    </row>
    <row r="389" spans="2:9" x14ac:dyDescent="0.2">
      <c r="B389" s="428"/>
      <c r="C389" s="425"/>
      <c r="D389" s="425"/>
      <c r="E389" s="425"/>
      <c r="F389" s="425"/>
      <c r="G389" s="425"/>
      <c r="H389" s="425"/>
      <c r="I389" s="425"/>
    </row>
    <row r="390" spans="2:9" x14ac:dyDescent="0.2">
      <c r="B390" s="428"/>
      <c r="C390" s="425"/>
      <c r="D390" s="425"/>
      <c r="E390" s="425"/>
      <c r="F390" s="425"/>
      <c r="G390" s="425"/>
      <c r="H390" s="425"/>
      <c r="I390" s="425"/>
    </row>
    <row r="391" spans="2:9" x14ac:dyDescent="0.2">
      <c r="B391" s="428"/>
      <c r="C391" s="425"/>
      <c r="D391" s="425"/>
      <c r="E391" s="425"/>
      <c r="F391" s="425"/>
      <c r="G391" s="425"/>
      <c r="H391" s="425"/>
      <c r="I391" s="425"/>
    </row>
    <row r="392" spans="2:9" x14ac:dyDescent="0.2">
      <c r="B392" s="428"/>
      <c r="C392" s="425"/>
      <c r="D392" s="425"/>
      <c r="E392" s="425"/>
      <c r="F392" s="425"/>
      <c r="G392" s="425"/>
      <c r="H392" s="425"/>
      <c r="I392" s="425"/>
    </row>
    <row r="393" spans="2:9" x14ac:dyDescent="0.2">
      <c r="B393" s="428"/>
      <c r="C393" s="425"/>
      <c r="D393" s="425"/>
      <c r="E393" s="425"/>
      <c r="F393" s="425"/>
      <c r="G393" s="425"/>
      <c r="H393" s="425"/>
      <c r="I393" s="425"/>
    </row>
    <row r="394" spans="2:9" x14ac:dyDescent="0.2">
      <c r="B394" s="428"/>
      <c r="C394" s="425"/>
      <c r="D394" s="425"/>
      <c r="E394" s="425"/>
      <c r="F394" s="425"/>
      <c r="G394" s="425"/>
      <c r="H394" s="425"/>
      <c r="I394" s="425"/>
    </row>
    <row r="395" spans="2:9" x14ac:dyDescent="0.2">
      <c r="B395" s="428"/>
      <c r="C395" s="425"/>
      <c r="D395" s="425"/>
      <c r="E395" s="425"/>
      <c r="F395" s="425"/>
      <c r="G395" s="425"/>
      <c r="H395" s="425"/>
      <c r="I395" s="425"/>
    </row>
    <row r="396" spans="2:9" x14ac:dyDescent="0.2">
      <c r="B396" s="428"/>
      <c r="C396" s="425"/>
      <c r="D396" s="425"/>
      <c r="E396" s="425"/>
      <c r="F396" s="425"/>
      <c r="G396" s="425"/>
      <c r="H396" s="425"/>
      <c r="I396" s="425"/>
    </row>
    <row r="397" spans="2:9" x14ac:dyDescent="0.2">
      <c r="B397" s="428"/>
      <c r="C397" s="425"/>
      <c r="D397" s="425"/>
      <c r="E397" s="425"/>
      <c r="F397" s="425"/>
      <c r="G397" s="425"/>
      <c r="H397" s="425"/>
      <c r="I397" s="425"/>
    </row>
    <row r="398" spans="2:9" x14ac:dyDescent="0.2">
      <c r="B398" s="428"/>
      <c r="C398" s="425"/>
      <c r="D398" s="425"/>
      <c r="E398" s="425"/>
      <c r="F398" s="425"/>
      <c r="G398" s="425"/>
      <c r="H398" s="425"/>
      <c r="I398" s="425"/>
    </row>
    <row r="399" spans="2:9" x14ac:dyDescent="0.2">
      <c r="B399" s="428"/>
      <c r="C399" s="425"/>
      <c r="D399" s="425"/>
      <c r="E399" s="425"/>
      <c r="F399" s="425"/>
      <c r="G399" s="425"/>
      <c r="H399" s="425"/>
      <c r="I399" s="425"/>
    </row>
    <row r="400" spans="2:9" x14ac:dyDescent="0.2">
      <c r="B400" s="428"/>
      <c r="C400" s="425"/>
      <c r="D400" s="425"/>
      <c r="E400" s="425"/>
      <c r="F400" s="425"/>
      <c r="G400" s="425"/>
      <c r="H400" s="425"/>
      <c r="I400" s="425"/>
    </row>
    <row r="401" spans="2:9" x14ac:dyDescent="0.2">
      <c r="B401" s="428"/>
      <c r="C401" s="425"/>
      <c r="D401" s="425"/>
      <c r="E401" s="425"/>
      <c r="F401" s="425"/>
      <c r="G401" s="425"/>
      <c r="H401" s="425"/>
      <c r="I401" s="425"/>
    </row>
    <row r="402" spans="2:9" x14ac:dyDescent="0.2">
      <c r="B402" s="428"/>
      <c r="C402" s="425"/>
      <c r="D402" s="425"/>
      <c r="E402" s="425"/>
      <c r="F402" s="425"/>
      <c r="G402" s="425"/>
      <c r="H402" s="425"/>
      <c r="I402" s="425"/>
    </row>
    <row r="403" spans="2:9" x14ac:dyDescent="0.2">
      <c r="B403" s="428"/>
      <c r="C403" s="425"/>
      <c r="D403" s="425"/>
      <c r="E403" s="425"/>
      <c r="F403" s="425"/>
      <c r="G403" s="425"/>
      <c r="H403" s="425"/>
      <c r="I403" s="425"/>
    </row>
    <row r="404" spans="2:9" x14ac:dyDescent="0.2">
      <c r="B404" s="428"/>
      <c r="C404" s="425"/>
      <c r="D404" s="425"/>
      <c r="E404" s="425"/>
      <c r="F404" s="425"/>
      <c r="G404" s="425"/>
      <c r="H404" s="425"/>
      <c r="I404" s="425"/>
    </row>
    <row r="405" spans="2:9" x14ac:dyDescent="0.2">
      <c r="B405" s="428"/>
      <c r="C405" s="425"/>
      <c r="D405" s="425"/>
      <c r="E405" s="425"/>
      <c r="F405" s="425"/>
      <c r="G405" s="425"/>
      <c r="H405" s="425"/>
      <c r="I405" s="425"/>
    </row>
    <row r="406" spans="2:9" x14ac:dyDescent="0.2">
      <c r="B406" s="428"/>
      <c r="C406" s="425"/>
      <c r="D406" s="425"/>
      <c r="E406" s="425"/>
      <c r="F406" s="425"/>
      <c r="G406" s="425"/>
      <c r="H406" s="425"/>
      <c r="I406" s="425"/>
    </row>
    <row r="407" spans="2:9" x14ac:dyDescent="0.2">
      <c r="B407" s="428"/>
      <c r="C407" s="425"/>
      <c r="D407" s="425"/>
      <c r="E407" s="425"/>
      <c r="F407" s="425"/>
      <c r="G407" s="425"/>
      <c r="H407" s="425"/>
      <c r="I407" s="425"/>
    </row>
    <row r="408" spans="2:9" x14ac:dyDescent="0.2">
      <c r="B408" s="428"/>
      <c r="C408" s="425"/>
      <c r="D408" s="425"/>
      <c r="E408" s="425"/>
      <c r="F408" s="425"/>
      <c r="G408" s="425"/>
      <c r="H408" s="425"/>
      <c r="I408" s="425"/>
    </row>
    <row r="409" spans="2:9" x14ac:dyDescent="0.2">
      <c r="B409" s="428"/>
      <c r="C409" s="425"/>
      <c r="D409" s="425"/>
      <c r="E409" s="425"/>
      <c r="F409" s="425"/>
      <c r="G409" s="425"/>
      <c r="H409" s="425"/>
      <c r="I409" s="425"/>
    </row>
    <row r="410" spans="2:9" x14ac:dyDescent="0.2">
      <c r="B410" s="428"/>
      <c r="C410" s="425"/>
      <c r="D410" s="425"/>
      <c r="E410" s="425"/>
      <c r="F410" s="425"/>
      <c r="G410" s="425"/>
      <c r="H410" s="425"/>
      <c r="I410" s="425"/>
    </row>
    <row r="411" spans="2:9" x14ac:dyDescent="0.2">
      <c r="B411" s="428"/>
      <c r="C411" s="425"/>
      <c r="D411" s="425"/>
      <c r="E411" s="425"/>
      <c r="F411" s="425"/>
      <c r="G411" s="425"/>
      <c r="H411" s="425"/>
      <c r="I411" s="425"/>
    </row>
    <row r="412" spans="2:9" x14ac:dyDescent="0.2">
      <c r="B412" s="428"/>
      <c r="C412" s="425"/>
      <c r="D412" s="425"/>
      <c r="E412" s="425"/>
      <c r="F412" s="425"/>
      <c r="G412" s="425"/>
      <c r="H412" s="425"/>
      <c r="I412" s="425"/>
    </row>
    <row r="413" spans="2:9" x14ac:dyDescent="0.2">
      <c r="B413" s="428"/>
      <c r="C413" s="425"/>
      <c r="D413" s="425"/>
      <c r="E413" s="425"/>
      <c r="F413" s="425"/>
      <c r="G413" s="425"/>
      <c r="H413" s="425"/>
      <c r="I413" s="425"/>
    </row>
    <row r="414" spans="2:9" x14ac:dyDescent="0.2">
      <c r="B414" s="428"/>
      <c r="C414" s="425"/>
      <c r="D414" s="425"/>
      <c r="E414" s="425"/>
      <c r="F414" s="425"/>
      <c r="G414" s="425"/>
      <c r="H414" s="425"/>
      <c r="I414" s="425"/>
    </row>
    <row r="415" spans="2:9" x14ac:dyDescent="0.2">
      <c r="B415" s="428"/>
      <c r="C415" s="425"/>
      <c r="D415" s="425"/>
      <c r="E415" s="425"/>
      <c r="F415" s="425"/>
      <c r="G415" s="425"/>
      <c r="H415" s="425"/>
      <c r="I415" s="425"/>
    </row>
    <row r="416" spans="2:9" x14ac:dyDescent="0.2">
      <c r="B416" s="428"/>
      <c r="C416" s="425"/>
      <c r="D416" s="425"/>
      <c r="E416" s="425"/>
      <c r="F416" s="425"/>
      <c r="G416" s="425"/>
      <c r="H416" s="425"/>
      <c r="I416" s="425"/>
    </row>
    <row r="417" spans="1:9" x14ac:dyDescent="0.2">
      <c r="B417" s="428"/>
      <c r="C417" s="425"/>
      <c r="D417" s="425"/>
      <c r="E417" s="425"/>
      <c r="F417" s="425"/>
      <c r="G417" s="425"/>
      <c r="H417" s="425"/>
      <c r="I417" s="425"/>
    </row>
    <row r="418" spans="1:9" x14ac:dyDescent="0.2">
      <c r="A418" s="425"/>
      <c r="B418" s="425"/>
      <c r="C418" s="425"/>
      <c r="D418" s="425"/>
      <c r="E418" s="425"/>
      <c r="F418" s="425"/>
      <c r="G418" s="425"/>
      <c r="H418" s="425"/>
      <c r="I418" s="425"/>
    </row>
    <row r="419" spans="1:9" x14ac:dyDescent="0.2">
      <c r="A419" s="425"/>
      <c r="B419" s="425"/>
      <c r="C419" s="425"/>
      <c r="D419" s="425"/>
      <c r="E419" s="425"/>
      <c r="F419" s="425"/>
      <c r="G419" s="425"/>
      <c r="H419" s="425"/>
      <c r="I419" s="425"/>
    </row>
    <row r="420" spans="1:9" x14ac:dyDescent="0.2">
      <c r="A420" s="425"/>
      <c r="B420" s="425"/>
      <c r="C420" s="425"/>
      <c r="D420" s="425"/>
      <c r="E420" s="425"/>
      <c r="F420" s="425"/>
      <c r="G420" s="425"/>
      <c r="H420" s="425"/>
      <c r="I420" s="425"/>
    </row>
    <row r="421" spans="1:9" x14ac:dyDescent="0.2">
      <c r="A421" s="425"/>
      <c r="B421" s="425"/>
      <c r="C421" s="425"/>
      <c r="D421" s="425"/>
      <c r="E421" s="425"/>
      <c r="F421" s="425"/>
      <c r="G421" s="425"/>
      <c r="H421" s="425"/>
      <c r="I421" s="425"/>
    </row>
    <row r="422" spans="1:9" x14ac:dyDescent="0.2">
      <c r="A422" s="425"/>
      <c r="B422" s="425"/>
      <c r="C422" s="425"/>
      <c r="D422" s="425"/>
      <c r="E422" s="425"/>
      <c r="F422" s="425"/>
      <c r="G422" s="425"/>
      <c r="H422" s="425"/>
      <c r="I422" s="425"/>
    </row>
    <row r="423" spans="1:9" x14ac:dyDescent="0.2">
      <c r="A423" s="425"/>
      <c r="B423" s="425"/>
      <c r="C423" s="425"/>
      <c r="D423" s="425"/>
      <c r="E423" s="425"/>
      <c r="F423" s="425"/>
      <c r="G423" s="425"/>
      <c r="H423" s="425"/>
      <c r="I423" s="425"/>
    </row>
    <row r="424" spans="1:9" x14ac:dyDescent="0.2">
      <c r="A424" s="425"/>
      <c r="B424" s="425"/>
      <c r="C424" s="425"/>
      <c r="D424" s="425"/>
      <c r="E424" s="425"/>
      <c r="F424" s="425"/>
      <c r="G424" s="425"/>
      <c r="H424" s="425"/>
      <c r="I424" s="425"/>
    </row>
    <row r="425" spans="1:9" x14ac:dyDescent="0.2">
      <c r="A425" s="425"/>
      <c r="B425" s="425"/>
      <c r="C425" s="425"/>
      <c r="D425" s="425"/>
      <c r="E425" s="425"/>
      <c r="F425" s="425"/>
      <c r="G425" s="425"/>
      <c r="H425" s="425"/>
      <c r="I425" s="425"/>
    </row>
    <row r="426" spans="1:9" x14ac:dyDescent="0.2">
      <c r="A426" s="425"/>
      <c r="B426" s="425"/>
      <c r="C426" s="425"/>
      <c r="D426" s="425"/>
      <c r="E426" s="425"/>
      <c r="F426" s="425"/>
      <c r="G426" s="425"/>
      <c r="H426" s="425"/>
      <c r="I426" s="425"/>
    </row>
    <row r="427" spans="1:9" x14ac:dyDescent="0.2">
      <c r="A427" s="425"/>
      <c r="B427" s="425"/>
      <c r="C427" s="425"/>
      <c r="D427" s="425"/>
      <c r="E427" s="425"/>
      <c r="F427" s="425"/>
      <c r="G427" s="425"/>
      <c r="H427" s="425"/>
      <c r="I427" s="425"/>
    </row>
    <row r="428" spans="1:9" x14ac:dyDescent="0.2">
      <c r="A428" s="425"/>
      <c r="B428" s="425"/>
      <c r="C428" s="425"/>
      <c r="D428" s="425"/>
      <c r="E428" s="425"/>
      <c r="F428" s="425"/>
      <c r="G428" s="425"/>
      <c r="H428" s="425"/>
      <c r="I428" s="425"/>
    </row>
    <row r="429" spans="1:9" x14ac:dyDescent="0.2">
      <c r="A429" s="425"/>
      <c r="B429" s="425"/>
      <c r="C429" s="425"/>
      <c r="D429" s="425"/>
      <c r="E429" s="425"/>
      <c r="F429" s="425"/>
      <c r="G429" s="425"/>
      <c r="H429" s="425"/>
      <c r="I429" s="425"/>
    </row>
    <row r="430" spans="1:9" x14ac:dyDescent="0.2">
      <c r="A430" s="425"/>
      <c r="B430" s="425"/>
      <c r="C430" s="425"/>
      <c r="D430" s="425"/>
      <c r="E430" s="425"/>
      <c r="F430" s="425"/>
      <c r="G430" s="425"/>
      <c r="H430" s="425"/>
      <c r="I430" s="425"/>
    </row>
    <row r="431" spans="1:9" x14ac:dyDescent="0.2">
      <c r="A431" s="425"/>
      <c r="B431" s="425"/>
      <c r="C431" s="425"/>
      <c r="D431" s="425"/>
      <c r="E431" s="425"/>
      <c r="F431" s="425"/>
      <c r="G431" s="425"/>
      <c r="H431" s="425"/>
      <c r="I431" s="425"/>
    </row>
    <row r="432" spans="1:9" x14ac:dyDescent="0.2">
      <c r="A432" s="425"/>
      <c r="B432" s="425"/>
      <c r="C432" s="425"/>
      <c r="D432" s="425"/>
      <c r="E432" s="425"/>
      <c r="F432" s="425"/>
      <c r="G432" s="425"/>
      <c r="H432" s="425"/>
      <c r="I432" s="425"/>
    </row>
    <row r="433" spans="1:9" x14ac:dyDescent="0.2">
      <c r="A433" s="425"/>
      <c r="B433" s="425"/>
      <c r="C433" s="425"/>
      <c r="D433" s="425"/>
      <c r="E433" s="425"/>
      <c r="F433" s="425"/>
      <c r="G433" s="425"/>
      <c r="H433" s="425"/>
      <c r="I433" s="425"/>
    </row>
    <row r="434" spans="1:9" x14ac:dyDescent="0.2">
      <c r="A434" s="425"/>
      <c r="B434" s="425"/>
      <c r="C434" s="425"/>
      <c r="D434" s="425"/>
      <c r="E434" s="425"/>
      <c r="F434" s="425"/>
      <c r="G434" s="425"/>
      <c r="H434" s="425"/>
      <c r="I434" s="425"/>
    </row>
    <row r="435" spans="1:9" x14ac:dyDescent="0.2">
      <c r="A435" s="425"/>
      <c r="B435" s="425"/>
      <c r="C435" s="425"/>
      <c r="D435" s="425"/>
      <c r="E435" s="425"/>
      <c r="F435" s="425"/>
      <c r="G435" s="425"/>
      <c r="H435" s="425"/>
      <c r="I435" s="425"/>
    </row>
    <row r="436" spans="1:9" x14ac:dyDescent="0.2">
      <c r="A436" s="425"/>
      <c r="B436" s="425"/>
      <c r="C436" s="425"/>
      <c r="D436" s="425"/>
      <c r="E436" s="425"/>
      <c r="F436" s="425"/>
      <c r="G436" s="425"/>
      <c r="H436" s="425"/>
      <c r="I436" s="425"/>
    </row>
    <row r="437" spans="1:9" x14ac:dyDescent="0.2">
      <c r="A437" s="425"/>
      <c r="B437" s="425"/>
      <c r="C437" s="425"/>
      <c r="D437" s="425"/>
      <c r="E437" s="425"/>
      <c r="F437" s="425"/>
      <c r="G437" s="425"/>
      <c r="H437" s="425"/>
      <c r="I437" s="425"/>
    </row>
    <row r="438" spans="1:9" x14ac:dyDescent="0.2">
      <c r="A438" s="425"/>
      <c r="B438" s="425"/>
      <c r="C438" s="425"/>
      <c r="D438" s="425"/>
      <c r="E438" s="425"/>
      <c r="F438" s="425"/>
      <c r="G438" s="425"/>
      <c r="H438" s="425"/>
      <c r="I438" s="425"/>
    </row>
    <row r="439" spans="1:9" x14ac:dyDescent="0.2">
      <c r="A439" s="425"/>
      <c r="B439" s="425"/>
      <c r="C439" s="425"/>
      <c r="D439" s="425"/>
      <c r="E439" s="425"/>
      <c r="F439" s="425"/>
      <c r="G439" s="425"/>
      <c r="H439" s="425"/>
      <c r="I439" s="425"/>
    </row>
    <row r="440" spans="1:9" x14ac:dyDescent="0.2">
      <c r="A440" s="425"/>
      <c r="B440" s="425"/>
      <c r="C440" s="425"/>
      <c r="D440" s="425"/>
      <c r="E440" s="425"/>
      <c r="F440" s="425"/>
      <c r="G440" s="425"/>
      <c r="H440" s="425"/>
      <c r="I440" s="425"/>
    </row>
    <row r="441" spans="1:9" x14ac:dyDescent="0.2">
      <c r="A441" s="425"/>
      <c r="B441" s="425"/>
      <c r="C441" s="425"/>
      <c r="D441" s="425"/>
      <c r="E441" s="425"/>
      <c r="F441" s="425"/>
      <c r="G441" s="425"/>
      <c r="H441" s="425"/>
      <c r="I441" s="425"/>
    </row>
    <row r="442" spans="1:9" x14ac:dyDescent="0.2">
      <c r="A442" s="425"/>
      <c r="B442" s="425"/>
      <c r="C442" s="425"/>
      <c r="D442" s="425"/>
      <c r="E442" s="425"/>
      <c r="F442" s="425"/>
      <c r="G442" s="425"/>
      <c r="H442" s="425"/>
      <c r="I442" s="425"/>
    </row>
    <row r="443" spans="1:9" x14ac:dyDescent="0.2">
      <c r="A443" s="425"/>
      <c r="B443" s="425"/>
      <c r="C443" s="425"/>
      <c r="D443" s="425"/>
      <c r="E443" s="425"/>
      <c r="F443" s="425"/>
      <c r="G443" s="425"/>
      <c r="H443" s="425"/>
      <c r="I443" s="425"/>
    </row>
    <row r="444" spans="1:9" x14ac:dyDescent="0.2">
      <c r="A444" s="425"/>
      <c r="B444" s="425"/>
      <c r="C444" s="425"/>
      <c r="D444" s="425"/>
      <c r="E444" s="425"/>
      <c r="F444" s="425"/>
      <c r="G444" s="425"/>
      <c r="H444" s="425"/>
      <c r="I444" s="425"/>
    </row>
    <row r="445" spans="1:9" x14ac:dyDescent="0.2">
      <c r="A445" s="425"/>
      <c r="B445" s="425"/>
      <c r="C445" s="425"/>
      <c r="D445" s="425"/>
      <c r="E445" s="425"/>
      <c r="F445" s="425"/>
      <c r="G445" s="425"/>
      <c r="H445" s="425"/>
      <c r="I445" s="425"/>
    </row>
    <row r="446" spans="1:9" x14ac:dyDescent="0.2">
      <c r="A446" s="425"/>
      <c r="B446" s="425"/>
      <c r="C446" s="425"/>
      <c r="D446" s="425"/>
      <c r="E446" s="425"/>
      <c r="F446" s="425"/>
      <c r="G446" s="425"/>
      <c r="H446" s="425"/>
      <c r="I446" s="425"/>
    </row>
    <row r="447" spans="1:9" x14ac:dyDescent="0.2">
      <c r="A447" s="425"/>
      <c r="B447" s="425"/>
      <c r="C447" s="425"/>
      <c r="D447" s="425"/>
      <c r="E447" s="425"/>
      <c r="F447" s="425"/>
      <c r="G447" s="425"/>
      <c r="H447" s="425"/>
      <c r="I447" s="425"/>
    </row>
    <row r="448" spans="1:9" x14ac:dyDescent="0.2">
      <c r="A448" s="425"/>
      <c r="B448" s="425"/>
      <c r="C448" s="425"/>
      <c r="D448" s="425"/>
      <c r="E448" s="425"/>
      <c r="F448" s="425"/>
      <c r="G448" s="425"/>
      <c r="H448" s="425"/>
      <c r="I448" s="425"/>
    </row>
    <row r="449" spans="1:9" x14ac:dyDescent="0.2">
      <c r="A449" s="425"/>
      <c r="B449" s="425"/>
      <c r="C449" s="425"/>
      <c r="D449" s="425"/>
      <c r="E449" s="425"/>
      <c r="F449" s="425"/>
      <c r="G449" s="425"/>
      <c r="H449" s="425"/>
      <c r="I449" s="425"/>
    </row>
    <row r="450" spans="1:9" x14ac:dyDescent="0.2">
      <c r="A450" s="425"/>
      <c r="B450" s="425"/>
      <c r="C450" s="425"/>
      <c r="D450" s="425"/>
      <c r="E450" s="425"/>
      <c r="F450" s="425"/>
      <c r="G450" s="425"/>
      <c r="H450" s="425"/>
      <c r="I450" s="425"/>
    </row>
    <row r="451" spans="1:9" x14ac:dyDescent="0.2">
      <c r="A451" s="425"/>
      <c r="B451" s="425"/>
      <c r="C451" s="425"/>
      <c r="D451" s="425"/>
      <c r="E451" s="425"/>
      <c r="F451" s="425"/>
      <c r="G451" s="425"/>
      <c r="H451" s="425"/>
      <c r="I451" s="425"/>
    </row>
    <row r="452" spans="1:9" x14ac:dyDescent="0.2">
      <c r="A452" s="425"/>
      <c r="B452" s="425"/>
      <c r="C452" s="425"/>
      <c r="D452" s="425"/>
      <c r="E452" s="425"/>
      <c r="F452" s="425"/>
      <c r="G452" s="425"/>
      <c r="H452" s="425"/>
      <c r="I452" s="425"/>
    </row>
    <row r="453" spans="1:9" x14ac:dyDescent="0.2">
      <c r="A453" s="425"/>
      <c r="B453" s="425"/>
      <c r="C453" s="425"/>
      <c r="D453" s="425"/>
      <c r="E453" s="425"/>
      <c r="F453" s="425"/>
      <c r="G453" s="425"/>
      <c r="H453" s="425"/>
      <c r="I453" s="425"/>
    </row>
    <row r="454" spans="1:9" x14ac:dyDescent="0.2">
      <c r="A454" s="425"/>
      <c r="B454" s="425"/>
      <c r="C454" s="425"/>
      <c r="D454" s="425"/>
      <c r="E454" s="425"/>
      <c r="F454" s="425"/>
      <c r="G454" s="425"/>
      <c r="H454" s="425"/>
      <c r="I454" s="425"/>
    </row>
    <row r="455" spans="1:9" x14ac:dyDescent="0.2">
      <c r="A455" s="425"/>
      <c r="B455" s="425"/>
      <c r="C455" s="425"/>
      <c r="D455" s="425"/>
      <c r="E455" s="425"/>
      <c r="F455" s="425"/>
      <c r="G455" s="425"/>
      <c r="H455" s="425"/>
      <c r="I455" s="425"/>
    </row>
    <row r="456" spans="1:9" x14ac:dyDescent="0.2">
      <c r="A456" s="425"/>
      <c r="B456" s="425"/>
      <c r="C456" s="425"/>
      <c r="D456" s="425"/>
      <c r="E456" s="425"/>
      <c r="F456" s="425"/>
      <c r="G456" s="425"/>
      <c r="H456" s="425"/>
      <c r="I456" s="425"/>
    </row>
    <row r="457" spans="1:9" x14ac:dyDescent="0.2">
      <c r="A457" s="425"/>
      <c r="B457" s="425"/>
      <c r="C457" s="425"/>
      <c r="D457" s="425"/>
      <c r="E457" s="425"/>
      <c r="F457" s="425"/>
      <c r="G457" s="425"/>
      <c r="H457" s="425"/>
      <c r="I457" s="425"/>
    </row>
    <row r="458" spans="1:9" x14ac:dyDescent="0.2">
      <c r="A458" s="425"/>
      <c r="B458" s="425"/>
      <c r="C458" s="425"/>
      <c r="D458" s="425"/>
      <c r="E458" s="425"/>
      <c r="F458" s="425"/>
      <c r="G458" s="425"/>
      <c r="H458" s="425"/>
      <c r="I458" s="425"/>
    </row>
    <row r="459" spans="1:9" x14ac:dyDescent="0.2">
      <c r="A459" s="425"/>
      <c r="B459" s="425"/>
      <c r="C459" s="425"/>
      <c r="D459" s="425"/>
      <c r="E459" s="425"/>
      <c r="F459" s="425"/>
      <c r="G459" s="425"/>
      <c r="H459" s="425"/>
      <c r="I459" s="425"/>
    </row>
    <row r="460" spans="1:9" x14ac:dyDescent="0.2">
      <c r="A460" s="425"/>
      <c r="B460" s="425"/>
      <c r="C460" s="425"/>
      <c r="D460" s="425"/>
      <c r="E460" s="425"/>
      <c r="F460" s="425"/>
      <c r="G460" s="425"/>
      <c r="H460" s="425"/>
      <c r="I460" s="425"/>
    </row>
    <row r="461" spans="1:9" x14ac:dyDescent="0.2">
      <c r="A461" s="425"/>
      <c r="B461" s="425"/>
      <c r="C461" s="425"/>
      <c r="D461" s="425"/>
      <c r="E461" s="425"/>
      <c r="F461" s="425"/>
      <c r="G461" s="425"/>
      <c r="H461" s="425"/>
      <c r="I461" s="425"/>
    </row>
    <row r="462" spans="1:9" x14ac:dyDescent="0.2">
      <c r="A462" s="425"/>
      <c r="B462" s="425"/>
      <c r="C462" s="425"/>
      <c r="D462" s="425"/>
      <c r="E462" s="425"/>
      <c r="F462" s="425"/>
      <c r="G462" s="425"/>
      <c r="H462" s="425"/>
      <c r="I462" s="425"/>
    </row>
    <row r="463" spans="1:9" x14ac:dyDescent="0.2">
      <c r="A463" s="425"/>
      <c r="B463" s="425"/>
      <c r="C463" s="425"/>
      <c r="D463" s="425"/>
      <c r="E463" s="425"/>
      <c r="F463" s="425"/>
      <c r="G463" s="425"/>
      <c r="H463" s="425"/>
      <c r="I463" s="425"/>
    </row>
    <row r="464" spans="1:9" x14ac:dyDescent="0.2">
      <c r="A464" s="425"/>
      <c r="B464" s="425"/>
      <c r="C464" s="425"/>
      <c r="D464" s="425"/>
      <c r="E464" s="425"/>
      <c r="F464" s="425"/>
      <c r="G464" s="425"/>
      <c r="H464" s="425"/>
      <c r="I464" s="425"/>
    </row>
    <row r="465" spans="1:9" x14ac:dyDescent="0.2">
      <c r="A465" s="425"/>
      <c r="B465" s="425"/>
      <c r="C465" s="425"/>
      <c r="D465" s="425"/>
      <c r="E465" s="425"/>
      <c r="F465" s="425"/>
      <c r="G465" s="425"/>
      <c r="H465" s="425"/>
      <c r="I465" s="425"/>
    </row>
    <row r="466" spans="1:9" x14ac:dyDescent="0.2">
      <c r="A466" s="425"/>
      <c r="B466" s="425"/>
      <c r="C466" s="425"/>
      <c r="D466" s="425"/>
      <c r="E466" s="425"/>
      <c r="F466" s="425"/>
      <c r="G466" s="425"/>
      <c r="H466" s="425"/>
      <c r="I466" s="425"/>
    </row>
    <row r="467" spans="1:9" x14ac:dyDescent="0.2">
      <c r="A467" s="425"/>
      <c r="B467" s="425"/>
      <c r="C467" s="425"/>
      <c r="D467" s="425"/>
      <c r="E467" s="425"/>
      <c r="F467" s="425"/>
      <c r="G467" s="425"/>
      <c r="H467" s="425"/>
      <c r="I467" s="425"/>
    </row>
    <row r="468" spans="1:9" x14ac:dyDescent="0.2">
      <c r="A468" s="425"/>
      <c r="B468" s="425"/>
      <c r="C468" s="425"/>
      <c r="D468" s="425"/>
      <c r="E468" s="425"/>
      <c r="F468" s="425"/>
      <c r="G468" s="425"/>
      <c r="H468" s="425"/>
      <c r="I468" s="425"/>
    </row>
    <row r="469" spans="1:9" x14ac:dyDescent="0.2">
      <c r="A469" s="425"/>
      <c r="B469" s="425"/>
      <c r="C469" s="425"/>
      <c r="D469" s="425"/>
      <c r="E469" s="425"/>
      <c r="F469" s="425"/>
      <c r="G469" s="425"/>
      <c r="H469" s="425"/>
      <c r="I469" s="425"/>
    </row>
    <row r="470" spans="1:9" x14ac:dyDescent="0.2">
      <c r="A470" s="425"/>
      <c r="B470" s="425"/>
      <c r="C470" s="425"/>
      <c r="D470" s="425"/>
      <c r="E470" s="425"/>
      <c r="F470" s="425"/>
      <c r="G470" s="425"/>
      <c r="H470" s="425"/>
      <c r="I470" s="425"/>
    </row>
    <row r="471" spans="1:9" x14ac:dyDescent="0.2">
      <c r="A471" s="425"/>
      <c r="B471" s="425"/>
      <c r="C471" s="425"/>
      <c r="D471" s="425"/>
      <c r="E471" s="425"/>
      <c r="F471" s="425"/>
      <c r="G471" s="425"/>
      <c r="H471" s="425"/>
      <c r="I471" s="425"/>
    </row>
    <row r="472" spans="1:9" x14ac:dyDescent="0.2">
      <c r="A472" s="425"/>
      <c r="B472" s="425"/>
      <c r="C472" s="425"/>
      <c r="D472" s="425"/>
      <c r="E472" s="425"/>
      <c r="F472" s="425"/>
      <c r="G472" s="425"/>
      <c r="H472" s="425"/>
      <c r="I472" s="425"/>
    </row>
    <row r="473" spans="1:9" x14ac:dyDescent="0.2">
      <c r="A473" s="425"/>
      <c r="B473" s="425"/>
      <c r="C473" s="425"/>
      <c r="D473" s="425"/>
      <c r="E473" s="425"/>
      <c r="F473" s="425"/>
      <c r="G473" s="425"/>
      <c r="H473" s="425"/>
      <c r="I473" s="425"/>
    </row>
    <row r="474" spans="1:9" x14ac:dyDescent="0.2">
      <c r="A474" s="425"/>
      <c r="B474" s="425"/>
      <c r="C474" s="425"/>
      <c r="D474" s="425"/>
      <c r="E474" s="425"/>
      <c r="F474" s="425"/>
      <c r="G474" s="425"/>
      <c r="H474" s="425"/>
      <c r="I474" s="425"/>
    </row>
    <row r="475" spans="1:9" x14ac:dyDescent="0.2">
      <c r="A475" s="425"/>
      <c r="B475" s="425"/>
      <c r="C475" s="425"/>
      <c r="D475" s="425"/>
      <c r="E475" s="425"/>
      <c r="F475" s="425"/>
      <c r="G475" s="425"/>
      <c r="H475" s="425"/>
      <c r="I475" s="425"/>
    </row>
    <row r="476" spans="1:9" x14ac:dyDescent="0.2">
      <c r="A476" s="425"/>
      <c r="B476" s="425"/>
      <c r="C476" s="425"/>
      <c r="D476" s="425"/>
      <c r="E476" s="425"/>
      <c r="F476" s="425"/>
      <c r="G476" s="425"/>
      <c r="H476" s="425"/>
      <c r="I476" s="425"/>
    </row>
    <row r="477" spans="1:9" x14ac:dyDescent="0.2">
      <c r="A477" s="425"/>
      <c r="B477" s="425"/>
      <c r="C477" s="425"/>
      <c r="D477" s="425"/>
      <c r="E477" s="425"/>
      <c r="F477" s="425"/>
      <c r="G477" s="425"/>
      <c r="H477" s="425"/>
      <c r="I477" s="425"/>
    </row>
    <row r="478" spans="1:9" x14ac:dyDescent="0.2">
      <c r="A478" s="425"/>
      <c r="B478" s="425"/>
      <c r="C478" s="425"/>
      <c r="D478" s="425"/>
      <c r="E478" s="425"/>
      <c r="F478" s="425"/>
      <c r="G478" s="425"/>
      <c r="H478" s="425"/>
      <c r="I478" s="425"/>
    </row>
    <row r="479" spans="1:9" x14ac:dyDescent="0.2">
      <c r="A479" s="425"/>
      <c r="B479" s="425"/>
      <c r="C479" s="425"/>
      <c r="D479" s="425"/>
      <c r="E479" s="425"/>
      <c r="F479" s="425"/>
      <c r="G479" s="425"/>
      <c r="H479" s="425"/>
      <c r="I479" s="425"/>
    </row>
    <row r="480" spans="1:9" x14ac:dyDescent="0.2">
      <c r="A480" s="425"/>
      <c r="B480" s="425"/>
      <c r="C480" s="425"/>
      <c r="D480" s="425"/>
      <c r="E480" s="425"/>
      <c r="F480" s="425"/>
      <c r="G480" s="425"/>
      <c r="H480" s="425"/>
      <c r="I480" s="425"/>
    </row>
    <row r="481" spans="1:9" x14ac:dyDescent="0.2">
      <c r="A481" s="425"/>
      <c r="B481" s="425"/>
      <c r="C481" s="425"/>
      <c r="D481" s="425"/>
      <c r="E481" s="425"/>
      <c r="F481" s="425"/>
      <c r="G481" s="425"/>
      <c r="H481" s="425"/>
      <c r="I481" s="425"/>
    </row>
    <row r="482" spans="1:9" x14ac:dyDescent="0.2">
      <c r="A482" s="425"/>
      <c r="B482" s="425"/>
      <c r="C482" s="425"/>
      <c r="D482" s="425"/>
      <c r="E482" s="425"/>
      <c r="F482" s="425"/>
      <c r="G482" s="425"/>
      <c r="H482" s="425"/>
      <c r="I482" s="425"/>
    </row>
    <row r="483" spans="1:9" x14ac:dyDescent="0.2">
      <c r="A483" s="425"/>
      <c r="B483" s="425"/>
      <c r="C483" s="425"/>
      <c r="D483" s="425"/>
      <c r="E483" s="425"/>
      <c r="F483" s="425"/>
      <c r="G483" s="425"/>
      <c r="H483" s="425"/>
      <c r="I483" s="425"/>
    </row>
    <row r="484" spans="1:9" x14ac:dyDescent="0.2">
      <c r="A484" s="425"/>
      <c r="B484" s="425"/>
      <c r="C484" s="425"/>
      <c r="D484" s="425"/>
      <c r="E484" s="425"/>
      <c r="F484" s="425"/>
      <c r="G484" s="425"/>
      <c r="H484" s="425"/>
      <c r="I484" s="425"/>
    </row>
    <row r="485" spans="1:9" x14ac:dyDescent="0.2">
      <c r="A485" s="425"/>
      <c r="B485" s="425"/>
      <c r="C485" s="425"/>
      <c r="D485" s="425"/>
      <c r="E485" s="425"/>
      <c r="F485" s="425"/>
      <c r="G485" s="425"/>
      <c r="H485" s="425"/>
      <c r="I485" s="425"/>
    </row>
    <row r="486" spans="1:9" x14ac:dyDescent="0.2">
      <c r="A486" s="425"/>
      <c r="B486" s="425"/>
      <c r="C486" s="425"/>
      <c r="D486" s="425"/>
      <c r="E486" s="425"/>
      <c r="F486" s="425"/>
      <c r="G486" s="425"/>
      <c r="H486" s="425"/>
      <c r="I486" s="425"/>
    </row>
    <row r="487" spans="1:9" x14ac:dyDescent="0.2">
      <c r="A487" s="425"/>
      <c r="B487" s="425"/>
      <c r="C487" s="425"/>
      <c r="D487" s="425"/>
      <c r="E487" s="425"/>
      <c r="F487" s="425"/>
      <c r="G487" s="425"/>
      <c r="H487" s="425"/>
      <c r="I487" s="425"/>
    </row>
    <row r="488" spans="1:9" x14ac:dyDescent="0.2">
      <c r="A488" s="425"/>
      <c r="B488" s="425"/>
      <c r="C488" s="425"/>
      <c r="D488" s="425"/>
      <c r="E488" s="425"/>
      <c r="F488" s="425"/>
      <c r="G488" s="425"/>
      <c r="H488" s="425"/>
      <c r="I488" s="425"/>
    </row>
    <row r="489" spans="1:9" x14ac:dyDescent="0.2">
      <c r="A489" s="425"/>
      <c r="B489" s="425"/>
      <c r="C489" s="425"/>
      <c r="D489" s="425"/>
      <c r="E489" s="425"/>
      <c r="F489" s="425"/>
      <c r="G489" s="425"/>
      <c r="H489" s="425"/>
      <c r="I489" s="425"/>
    </row>
    <row r="490" spans="1:9" x14ac:dyDescent="0.2">
      <c r="A490" s="425"/>
      <c r="B490" s="425"/>
      <c r="C490" s="425"/>
      <c r="D490" s="425"/>
      <c r="E490" s="425"/>
      <c r="F490" s="425"/>
      <c r="G490" s="425"/>
      <c r="H490" s="425"/>
      <c r="I490" s="425"/>
    </row>
    <row r="491" spans="1:9" x14ac:dyDescent="0.2">
      <c r="A491" s="425"/>
      <c r="B491" s="425"/>
      <c r="C491" s="425"/>
      <c r="D491" s="425"/>
      <c r="E491" s="425"/>
      <c r="F491" s="425"/>
      <c r="G491" s="425"/>
      <c r="H491" s="425"/>
      <c r="I491" s="425"/>
    </row>
    <row r="492" spans="1:9" x14ac:dyDescent="0.2">
      <c r="A492" s="425"/>
      <c r="B492" s="425"/>
      <c r="C492" s="425"/>
      <c r="D492" s="425"/>
      <c r="E492" s="425"/>
      <c r="F492" s="425"/>
      <c r="G492" s="425"/>
      <c r="H492" s="425"/>
      <c r="I492" s="425"/>
    </row>
    <row r="493" spans="1:9" x14ac:dyDescent="0.2">
      <c r="A493" s="425"/>
      <c r="B493" s="425"/>
      <c r="C493" s="425"/>
      <c r="D493" s="425"/>
      <c r="E493" s="425"/>
      <c r="F493" s="425"/>
      <c r="G493" s="425"/>
      <c r="H493" s="425"/>
      <c r="I493" s="425"/>
    </row>
    <row r="494" spans="1:9" x14ac:dyDescent="0.2">
      <c r="A494" s="425"/>
      <c r="B494" s="425"/>
      <c r="C494" s="425"/>
      <c r="D494" s="425"/>
      <c r="E494" s="425"/>
      <c r="F494" s="425"/>
      <c r="G494" s="425"/>
      <c r="H494" s="425"/>
      <c r="I494" s="425"/>
    </row>
    <row r="495" spans="1:9" x14ac:dyDescent="0.2">
      <c r="A495" s="425"/>
      <c r="B495" s="425"/>
      <c r="C495" s="425"/>
      <c r="D495" s="425"/>
      <c r="E495" s="425"/>
      <c r="F495" s="425"/>
      <c r="G495" s="425"/>
      <c r="H495" s="425"/>
      <c r="I495" s="425"/>
    </row>
    <row r="496" spans="1:9" x14ac:dyDescent="0.2">
      <c r="A496" s="425"/>
      <c r="B496" s="425"/>
      <c r="C496" s="425"/>
      <c r="D496" s="425"/>
      <c r="E496" s="425"/>
      <c r="F496" s="425"/>
      <c r="G496" s="425"/>
      <c r="H496" s="425"/>
      <c r="I496" s="425"/>
    </row>
    <row r="497" spans="1:9" x14ac:dyDescent="0.2">
      <c r="A497" s="425"/>
      <c r="B497" s="425"/>
      <c r="C497" s="425"/>
      <c r="D497" s="425"/>
      <c r="E497" s="425"/>
      <c r="F497" s="425"/>
      <c r="G497" s="425"/>
      <c r="H497" s="425"/>
      <c r="I497" s="425"/>
    </row>
    <row r="498" spans="1:9" x14ac:dyDescent="0.2">
      <c r="A498" s="425"/>
      <c r="B498" s="425"/>
      <c r="C498" s="425"/>
      <c r="D498" s="425"/>
      <c r="E498" s="425"/>
      <c r="F498" s="425"/>
      <c r="G498" s="425"/>
      <c r="H498" s="425"/>
      <c r="I498" s="425"/>
    </row>
    <row r="499" spans="1:9" x14ac:dyDescent="0.2">
      <c r="A499" s="425"/>
      <c r="B499" s="425"/>
      <c r="C499" s="425"/>
      <c r="D499" s="425"/>
      <c r="E499" s="425"/>
      <c r="F499" s="425"/>
      <c r="G499" s="425"/>
      <c r="H499" s="425"/>
      <c r="I499" s="425"/>
    </row>
    <row r="500" spans="1:9" x14ac:dyDescent="0.2">
      <c r="A500" s="425"/>
      <c r="B500" s="425"/>
      <c r="C500" s="425"/>
      <c r="D500" s="425"/>
      <c r="E500" s="425"/>
      <c r="F500" s="425"/>
      <c r="G500" s="425"/>
      <c r="H500" s="425"/>
      <c r="I500" s="425"/>
    </row>
    <row r="501" spans="1:9" x14ac:dyDescent="0.2">
      <c r="A501" s="425"/>
      <c r="B501" s="425"/>
      <c r="C501" s="425"/>
      <c r="D501" s="425"/>
      <c r="E501" s="425"/>
      <c r="F501" s="425"/>
      <c r="G501" s="425"/>
      <c r="H501" s="425"/>
      <c r="I501" s="425"/>
    </row>
    <row r="502" spans="1:9" x14ac:dyDescent="0.2">
      <c r="A502" s="425"/>
      <c r="B502" s="425"/>
      <c r="C502" s="425"/>
      <c r="D502" s="425"/>
      <c r="E502" s="425"/>
      <c r="F502" s="425"/>
      <c r="G502" s="425"/>
      <c r="H502" s="425"/>
      <c r="I502" s="425"/>
    </row>
    <row r="503" spans="1:9" x14ac:dyDescent="0.2">
      <c r="A503" s="425"/>
      <c r="B503" s="425"/>
      <c r="C503" s="425"/>
      <c r="D503" s="425"/>
      <c r="E503" s="425"/>
      <c r="F503" s="425"/>
      <c r="G503" s="425"/>
      <c r="H503" s="425"/>
      <c r="I503" s="425"/>
    </row>
    <row r="504" spans="1:9" x14ac:dyDescent="0.2">
      <c r="A504" s="425"/>
      <c r="B504" s="425"/>
      <c r="C504" s="425"/>
      <c r="D504" s="425"/>
      <c r="E504" s="425"/>
      <c r="F504" s="425"/>
      <c r="G504" s="425"/>
      <c r="H504" s="425"/>
      <c r="I504" s="425"/>
    </row>
    <row r="505" spans="1:9" x14ac:dyDescent="0.2">
      <c r="A505" s="425"/>
      <c r="B505" s="425"/>
      <c r="C505" s="425"/>
      <c r="D505" s="425"/>
      <c r="E505" s="425"/>
      <c r="F505" s="425"/>
      <c r="G505" s="425"/>
      <c r="H505" s="425"/>
      <c r="I505" s="425"/>
    </row>
    <row r="506" spans="1:9" x14ac:dyDescent="0.2">
      <c r="A506" s="425"/>
      <c r="B506" s="425"/>
      <c r="C506" s="425"/>
      <c r="D506" s="425"/>
      <c r="E506" s="425"/>
      <c r="F506" s="425"/>
      <c r="G506" s="425"/>
      <c r="H506" s="425"/>
      <c r="I506" s="425"/>
    </row>
    <row r="507" spans="1:9" x14ac:dyDescent="0.2">
      <c r="A507" s="425"/>
      <c r="B507" s="425"/>
      <c r="C507" s="425"/>
      <c r="D507" s="425"/>
      <c r="E507" s="425"/>
      <c r="F507" s="425"/>
      <c r="G507" s="425"/>
      <c r="H507" s="425"/>
      <c r="I507" s="425"/>
    </row>
    <row r="508" spans="1:9" x14ac:dyDescent="0.2">
      <c r="A508" s="425"/>
      <c r="B508" s="425"/>
      <c r="C508" s="425"/>
      <c r="D508" s="425"/>
      <c r="E508" s="425"/>
      <c r="F508" s="425"/>
      <c r="G508" s="425"/>
      <c r="H508" s="425"/>
      <c r="I508" s="425"/>
    </row>
    <row r="509" spans="1:9" x14ac:dyDescent="0.2">
      <c r="A509" s="425"/>
      <c r="B509" s="425"/>
      <c r="C509" s="425"/>
      <c r="D509" s="425"/>
      <c r="E509" s="425"/>
      <c r="F509" s="425"/>
      <c r="G509" s="425"/>
      <c r="H509" s="425"/>
      <c r="I509" s="425"/>
    </row>
    <row r="510" spans="1:9" x14ac:dyDescent="0.2">
      <c r="A510" s="425"/>
      <c r="B510" s="425"/>
      <c r="C510" s="425"/>
      <c r="D510" s="425"/>
      <c r="E510" s="425"/>
      <c r="F510" s="425"/>
      <c r="G510" s="425"/>
      <c r="H510" s="425"/>
      <c r="I510" s="425"/>
    </row>
    <row r="511" spans="1:9" x14ac:dyDescent="0.2">
      <c r="A511" s="425"/>
      <c r="B511" s="425"/>
      <c r="C511" s="425"/>
      <c r="D511" s="425"/>
      <c r="E511" s="425"/>
      <c r="F511" s="425"/>
      <c r="G511" s="425"/>
      <c r="H511" s="425"/>
      <c r="I511" s="425"/>
    </row>
    <row r="512" spans="1:9" x14ac:dyDescent="0.2">
      <c r="A512" s="425"/>
      <c r="B512" s="425"/>
      <c r="C512" s="425"/>
      <c r="D512" s="425"/>
      <c r="E512" s="425"/>
      <c r="F512" s="425"/>
      <c r="G512" s="425"/>
      <c r="H512" s="425"/>
      <c r="I512" s="425"/>
    </row>
    <row r="513" spans="1:9" x14ac:dyDescent="0.2">
      <c r="A513" s="425"/>
      <c r="B513" s="425"/>
      <c r="C513" s="425"/>
      <c r="D513" s="425"/>
      <c r="E513" s="425"/>
      <c r="F513" s="425"/>
      <c r="G513" s="425"/>
      <c r="H513" s="425"/>
      <c r="I513" s="425"/>
    </row>
    <row r="514" spans="1:9" x14ac:dyDescent="0.2">
      <c r="A514" s="425"/>
      <c r="B514" s="425"/>
      <c r="C514" s="425"/>
      <c r="D514" s="425"/>
      <c r="E514" s="425"/>
      <c r="F514" s="425"/>
      <c r="G514" s="425"/>
      <c r="H514" s="425"/>
      <c r="I514" s="425"/>
    </row>
    <row r="515" spans="1:9" x14ac:dyDescent="0.2">
      <c r="A515" s="425"/>
      <c r="B515" s="425"/>
      <c r="C515" s="425"/>
      <c r="D515" s="425"/>
      <c r="E515" s="425"/>
      <c r="F515" s="425"/>
      <c r="G515" s="425"/>
      <c r="H515" s="425"/>
      <c r="I515" s="425"/>
    </row>
    <row r="516" spans="1:9" x14ac:dyDescent="0.2">
      <c r="A516" s="425"/>
      <c r="B516" s="425"/>
      <c r="C516" s="425"/>
      <c r="D516" s="425"/>
      <c r="E516" s="425"/>
      <c r="F516" s="425"/>
      <c r="G516" s="425"/>
      <c r="H516" s="425"/>
      <c r="I516" s="425"/>
    </row>
    <row r="517" spans="1:9" x14ac:dyDescent="0.2">
      <c r="A517" s="425"/>
      <c r="B517" s="425"/>
      <c r="C517" s="425"/>
      <c r="D517" s="425"/>
      <c r="E517" s="425"/>
      <c r="F517" s="425"/>
      <c r="G517" s="425"/>
      <c r="H517" s="425"/>
      <c r="I517" s="425"/>
    </row>
    <row r="518" spans="1:9" x14ac:dyDescent="0.2">
      <c r="A518" s="425"/>
      <c r="B518" s="425"/>
      <c r="C518" s="425"/>
      <c r="D518" s="425"/>
      <c r="E518" s="425"/>
      <c r="F518" s="425"/>
      <c r="G518" s="425"/>
      <c r="H518" s="425"/>
      <c r="I518" s="425"/>
    </row>
    <row r="519" spans="1:9" x14ac:dyDescent="0.2">
      <c r="A519" s="425"/>
      <c r="B519" s="425"/>
      <c r="C519" s="425"/>
      <c r="D519" s="425"/>
      <c r="E519" s="425"/>
      <c r="F519" s="425"/>
      <c r="G519" s="425"/>
      <c r="H519" s="425"/>
      <c r="I519" s="425"/>
    </row>
    <row r="520" spans="1:9" x14ac:dyDescent="0.2">
      <c r="A520" s="425"/>
      <c r="B520" s="425"/>
      <c r="C520" s="425"/>
      <c r="D520" s="425"/>
      <c r="E520" s="425"/>
      <c r="F520" s="425"/>
      <c r="G520" s="425"/>
      <c r="H520" s="425"/>
      <c r="I520" s="425"/>
    </row>
    <row r="521" spans="1:9" x14ac:dyDescent="0.2">
      <c r="A521" s="425"/>
      <c r="B521" s="425"/>
      <c r="C521" s="425"/>
      <c r="D521" s="425"/>
      <c r="E521" s="425"/>
      <c r="F521" s="425"/>
      <c r="G521" s="425"/>
      <c r="H521" s="425"/>
      <c r="I521" s="425"/>
    </row>
    <row r="522" spans="1:9" x14ac:dyDescent="0.2">
      <c r="A522" s="425"/>
      <c r="B522" s="425"/>
      <c r="C522" s="425"/>
      <c r="D522" s="425"/>
      <c r="E522" s="425"/>
      <c r="F522" s="425"/>
      <c r="G522" s="425"/>
      <c r="H522" s="425"/>
      <c r="I522" s="425"/>
    </row>
    <row r="523" spans="1:9" x14ac:dyDescent="0.2">
      <c r="A523" s="425"/>
      <c r="B523" s="425"/>
      <c r="C523" s="425"/>
      <c r="D523" s="425"/>
      <c r="E523" s="425"/>
      <c r="F523" s="425"/>
      <c r="G523" s="425"/>
      <c r="H523" s="425"/>
      <c r="I523" s="425"/>
    </row>
    <row r="524" spans="1:9" x14ac:dyDescent="0.2">
      <c r="A524" s="425"/>
      <c r="B524" s="425"/>
      <c r="C524" s="425"/>
      <c r="D524" s="425"/>
      <c r="E524" s="425"/>
      <c r="F524" s="425"/>
      <c r="G524" s="425"/>
      <c r="H524" s="425"/>
      <c r="I524" s="425"/>
    </row>
    <row r="525" spans="1:9" x14ac:dyDescent="0.2">
      <c r="A525" s="425"/>
      <c r="B525" s="425"/>
      <c r="C525" s="425"/>
      <c r="D525" s="425"/>
      <c r="E525" s="425"/>
      <c r="F525" s="425"/>
      <c r="G525" s="425"/>
      <c r="H525" s="425"/>
      <c r="I525" s="425"/>
    </row>
    <row r="526" spans="1:9" x14ac:dyDescent="0.2">
      <c r="A526" s="425"/>
      <c r="B526" s="425"/>
      <c r="C526" s="425"/>
      <c r="D526" s="425"/>
      <c r="E526" s="425"/>
      <c r="F526" s="425"/>
      <c r="G526" s="425"/>
      <c r="H526" s="425"/>
      <c r="I526" s="425"/>
    </row>
    <row r="527" spans="1:9" x14ac:dyDescent="0.2">
      <c r="A527" s="425"/>
      <c r="B527" s="425"/>
      <c r="C527" s="425"/>
      <c r="D527" s="425"/>
      <c r="E527" s="425"/>
      <c r="F527" s="425"/>
      <c r="G527" s="425"/>
      <c r="H527" s="425"/>
      <c r="I527" s="425"/>
    </row>
    <row r="528" spans="1:9" x14ac:dyDescent="0.2">
      <c r="A528" s="425"/>
      <c r="B528" s="425"/>
      <c r="C528" s="425"/>
      <c r="D528" s="425"/>
      <c r="E528" s="425"/>
      <c r="F528" s="425"/>
      <c r="G528" s="425"/>
      <c r="H528" s="425"/>
      <c r="I528" s="425"/>
    </row>
    <row r="529" spans="1:9" x14ac:dyDescent="0.2">
      <c r="A529" s="425"/>
      <c r="B529" s="425"/>
      <c r="C529" s="425"/>
      <c r="D529" s="425"/>
      <c r="E529" s="425"/>
      <c r="F529" s="425"/>
      <c r="G529" s="425"/>
      <c r="H529" s="425"/>
      <c r="I529" s="425"/>
    </row>
    <row r="530" spans="1:9" x14ac:dyDescent="0.2">
      <c r="A530" s="425"/>
      <c r="B530" s="425"/>
      <c r="C530" s="425"/>
      <c r="D530" s="425"/>
      <c r="E530" s="425"/>
      <c r="F530" s="425"/>
      <c r="G530" s="425"/>
      <c r="H530" s="425"/>
      <c r="I530" s="425"/>
    </row>
    <row r="531" spans="1:9" x14ac:dyDescent="0.2">
      <c r="A531" s="425"/>
      <c r="B531" s="425"/>
      <c r="C531" s="425"/>
      <c r="D531" s="425"/>
      <c r="E531" s="425"/>
      <c r="F531" s="425"/>
      <c r="G531" s="425"/>
      <c r="H531" s="425"/>
      <c r="I531" s="425"/>
    </row>
    <row r="532" spans="1:9" x14ac:dyDescent="0.2">
      <c r="A532" s="425"/>
      <c r="B532" s="425"/>
      <c r="C532" s="425"/>
      <c r="D532" s="425"/>
      <c r="E532" s="425"/>
      <c r="F532" s="425"/>
      <c r="G532" s="425"/>
      <c r="H532" s="425"/>
      <c r="I532" s="425"/>
    </row>
    <row r="533" spans="1:9" x14ac:dyDescent="0.2">
      <c r="A533" s="425"/>
      <c r="B533" s="425"/>
      <c r="C533" s="425"/>
      <c r="D533" s="425"/>
      <c r="E533" s="425"/>
      <c r="F533" s="425"/>
      <c r="G533" s="425"/>
      <c r="H533" s="425"/>
      <c r="I533" s="425"/>
    </row>
    <row r="534" spans="1:9" x14ac:dyDescent="0.2">
      <c r="A534" s="425"/>
      <c r="B534" s="425"/>
      <c r="C534" s="425"/>
      <c r="D534" s="425"/>
      <c r="E534" s="425"/>
      <c r="F534" s="425"/>
      <c r="G534" s="425"/>
      <c r="H534" s="425"/>
      <c r="I534" s="425"/>
    </row>
    <row r="535" spans="1:9" x14ac:dyDescent="0.2">
      <c r="A535" s="425"/>
      <c r="B535" s="425"/>
      <c r="C535" s="425"/>
      <c r="D535" s="425"/>
      <c r="E535" s="425"/>
      <c r="F535" s="425"/>
      <c r="G535" s="425"/>
      <c r="H535" s="425"/>
      <c r="I535" s="425"/>
    </row>
    <row r="536" spans="1:9" x14ac:dyDescent="0.2">
      <c r="A536" s="425"/>
      <c r="B536" s="425"/>
      <c r="C536" s="425"/>
      <c r="D536" s="425"/>
      <c r="E536" s="425"/>
      <c r="F536" s="425"/>
      <c r="G536" s="425"/>
      <c r="H536" s="425"/>
      <c r="I536" s="425"/>
    </row>
    <row r="537" spans="1:9" x14ac:dyDescent="0.2">
      <c r="A537" s="425"/>
      <c r="B537" s="425"/>
      <c r="C537" s="425"/>
      <c r="D537" s="425"/>
      <c r="E537" s="425"/>
      <c r="F537" s="425"/>
      <c r="G537" s="425"/>
      <c r="H537" s="425"/>
      <c r="I537" s="425"/>
    </row>
    <row r="538" spans="1:9" x14ac:dyDescent="0.2">
      <c r="A538" s="425"/>
      <c r="B538" s="425"/>
      <c r="C538" s="425"/>
      <c r="D538" s="425"/>
      <c r="E538" s="425"/>
      <c r="F538" s="425"/>
      <c r="G538" s="425"/>
      <c r="H538" s="425"/>
      <c r="I538" s="425"/>
    </row>
    <row r="539" spans="1:9" x14ac:dyDescent="0.2">
      <c r="A539" s="425"/>
      <c r="B539" s="425"/>
      <c r="C539" s="425"/>
      <c r="D539" s="425"/>
      <c r="E539" s="425"/>
      <c r="F539" s="425"/>
      <c r="G539" s="425"/>
      <c r="H539" s="425"/>
      <c r="I539" s="425"/>
    </row>
    <row r="540" spans="1:9" x14ac:dyDescent="0.2">
      <c r="A540" s="425"/>
      <c r="B540" s="425"/>
      <c r="C540" s="425"/>
      <c r="D540" s="425"/>
      <c r="E540" s="425"/>
      <c r="F540" s="425"/>
      <c r="G540" s="425"/>
      <c r="H540" s="425"/>
      <c r="I540" s="425"/>
    </row>
    <row r="541" spans="1:9" x14ac:dyDescent="0.2">
      <c r="A541" s="425"/>
      <c r="B541" s="425"/>
      <c r="C541" s="425"/>
      <c r="D541" s="425"/>
      <c r="E541" s="425"/>
      <c r="F541" s="425"/>
      <c r="G541" s="425"/>
      <c r="H541" s="425"/>
      <c r="I541" s="425"/>
    </row>
    <row r="542" spans="1:9" x14ac:dyDescent="0.2">
      <c r="A542" s="425"/>
      <c r="B542" s="425"/>
      <c r="C542" s="425"/>
      <c r="D542" s="425"/>
      <c r="E542" s="425"/>
      <c r="F542" s="425"/>
      <c r="G542" s="425"/>
      <c r="H542" s="425"/>
      <c r="I542" s="425"/>
    </row>
    <row r="543" spans="1:9" x14ac:dyDescent="0.2">
      <c r="A543" s="425"/>
      <c r="B543" s="425"/>
      <c r="C543" s="425"/>
      <c r="D543" s="425"/>
      <c r="E543" s="425"/>
      <c r="F543" s="425"/>
      <c r="G543" s="425"/>
      <c r="H543" s="425"/>
      <c r="I543" s="425"/>
    </row>
    <row r="544" spans="1:9" x14ac:dyDescent="0.2">
      <c r="A544" s="425"/>
      <c r="B544" s="425"/>
      <c r="C544" s="425"/>
      <c r="D544" s="425"/>
      <c r="E544" s="425"/>
      <c r="F544" s="425"/>
      <c r="G544" s="425"/>
      <c r="H544" s="425"/>
      <c r="I544" s="425"/>
    </row>
    <row r="545" spans="1:9" x14ac:dyDescent="0.2">
      <c r="A545" s="425"/>
      <c r="B545" s="425"/>
      <c r="C545" s="425"/>
      <c r="D545" s="425"/>
      <c r="E545" s="425"/>
      <c r="F545" s="425"/>
      <c r="G545" s="425"/>
      <c r="H545" s="425"/>
      <c r="I545" s="425"/>
    </row>
    <row r="546" spans="1:9" x14ac:dyDescent="0.2">
      <c r="A546" s="425"/>
      <c r="B546" s="425"/>
      <c r="C546" s="425"/>
      <c r="D546" s="425"/>
      <c r="E546" s="425"/>
      <c r="F546" s="425"/>
      <c r="G546" s="425"/>
      <c r="H546" s="425"/>
      <c r="I546" s="425"/>
    </row>
    <row r="547" spans="1:9" x14ac:dyDescent="0.2">
      <c r="A547" s="425"/>
      <c r="B547" s="425"/>
      <c r="C547" s="425"/>
      <c r="D547" s="425"/>
      <c r="E547" s="425"/>
      <c r="F547" s="425"/>
      <c r="G547" s="425"/>
      <c r="H547" s="425"/>
      <c r="I547" s="425"/>
    </row>
    <row r="548" spans="1:9" x14ac:dyDescent="0.2">
      <c r="A548" s="425"/>
      <c r="B548" s="425"/>
      <c r="C548" s="425"/>
      <c r="D548" s="425"/>
      <c r="E548" s="425"/>
      <c r="F548" s="425"/>
      <c r="G548" s="425"/>
      <c r="H548" s="425"/>
      <c r="I548" s="425"/>
    </row>
    <row r="549" spans="1:9" x14ac:dyDescent="0.2">
      <c r="A549" s="425"/>
      <c r="B549" s="425"/>
      <c r="C549" s="425"/>
      <c r="D549" s="425"/>
      <c r="E549" s="425"/>
      <c r="F549" s="425"/>
      <c r="G549" s="425"/>
      <c r="H549" s="425"/>
      <c r="I549" s="425"/>
    </row>
    <row r="550" spans="1:9" x14ac:dyDescent="0.2">
      <c r="A550" s="425"/>
      <c r="B550" s="425"/>
      <c r="C550" s="425"/>
      <c r="D550" s="425"/>
      <c r="E550" s="425"/>
      <c r="F550" s="425"/>
      <c r="G550" s="425"/>
      <c r="H550" s="425"/>
      <c r="I550" s="425"/>
    </row>
    <row r="551" spans="1:9" x14ac:dyDescent="0.2">
      <c r="A551" s="425"/>
      <c r="B551" s="425"/>
      <c r="C551" s="425"/>
      <c r="D551" s="425"/>
      <c r="E551" s="425"/>
      <c r="F551" s="425"/>
      <c r="G551" s="425"/>
      <c r="H551" s="425"/>
      <c r="I551" s="425"/>
    </row>
    <row r="552" spans="1:9" x14ac:dyDescent="0.2">
      <c r="A552" s="425"/>
      <c r="B552" s="425"/>
      <c r="C552" s="425"/>
      <c r="D552" s="425"/>
      <c r="E552" s="425"/>
      <c r="F552" s="425"/>
      <c r="G552" s="425"/>
      <c r="H552" s="425"/>
      <c r="I552" s="425"/>
    </row>
    <row r="553" spans="1:9" x14ac:dyDescent="0.2">
      <c r="A553" s="425"/>
      <c r="B553" s="425"/>
      <c r="C553" s="425"/>
      <c r="D553" s="425"/>
      <c r="E553" s="425"/>
      <c r="F553" s="425"/>
      <c r="G553" s="425"/>
      <c r="H553" s="425"/>
      <c r="I553" s="425"/>
    </row>
    <row r="554" spans="1:9" x14ac:dyDescent="0.2">
      <c r="A554" s="425"/>
      <c r="B554" s="425"/>
      <c r="C554" s="425"/>
      <c r="D554" s="425"/>
      <c r="E554" s="425"/>
      <c r="F554" s="425"/>
      <c r="G554" s="425"/>
      <c r="H554" s="425"/>
      <c r="I554" s="425"/>
    </row>
    <row r="555" spans="1:9" x14ac:dyDescent="0.2">
      <c r="A555" s="425"/>
      <c r="B555" s="425"/>
      <c r="C555" s="425"/>
      <c r="D555" s="425"/>
      <c r="E555" s="425"/>
      <c r="F555" s="425"/>
      <c r="G555" s="425"/>
      <c r="H555" s="425"/>
      <c r="I555" s="425"/>
    </row>
    <row r="556" spans="1:9" x14ac:dyDescent="0.2">
      <c r="A556" s="425"/>
      <c r="B556" s="425"/>
      <c r="C556" s="425"/>
      <c r="D556" s="425"/>
      <c r="E556" s="425"/>
      <c r="F556" s="425"/>
      <c r="G556" s="425"/>
      <c r="H556" s="425"/>
      <c r="I556" s="425"/>
    </row>
    <row r="557" spans="1:9" x14ac:dyDescent="0.2">
      <c r="A557" s="425"/>
      <c r="B557" s="425"/>
      <c r="C557" s="425"/>
      <c r="D557" s="425"/>
      <c r="E557" s="425"/>
      <c r="F557" s="425"/>
      <c r="G557" s="425"/>
      <c r="H557" s="425"/>
      <c r="I557" s="425"/>
    </row>
    <row r="558" spans="1:9" x14ac:dyDescent="0.2">
      <c r="A558" s="425"/>
      <c r="B558" s="425"/>
      <c r="C558" s="425"/>
      <c r="D558" s="425"/>
      <c r="E558" s="425"/>
      <c r="F558" s="425"/>
      <c r="G558" s="425"/>
      <c r="H558" s="425"/>
      <c r="I558" s="425"/>
    </row>
    <row r="559" spans="1:9" x14ac:dyDescent="0.2">
      <c r="A559" s="425"/>
      <c r="B559" s="425"/>
      <c r="C559" s="425"/>
      <c r="D559" s="425"/>
      <c r="E559" s="425"/>
      <c r="F559" s="425"/>
      <c r="G559" s="425"/>
      <c r="H559" s="425"/>
      <c r="I559" s="425"/>
    </row>
    <row r="560" spans="1:9" x14ac:dyDescent="0.2">
      <c r="A560" s="425"/>
      <c r="B560" s="425"/>
      <c r="C560" s="425"/>
      <c r="D560" s="425"/>
      <c r="E560" s="425"/>
      <c r="F560" s="425"/>
      <c r="G560" s="425"/>
      <c r="H560" s="425"/>
      <c r="I560" s="425"/>
    </row>
    <row r="561" spans="1:9" x14ac:dyDescent="0.2">
      <c r="A561" s="425"/>
      <c r="B561" s="425"/>
      <c r="C561" s="425"/>
      <c r="D561" s="425"/>
      <c r="E561" s="425"/>
      <c r="F561" s="425"/>
      <c r="G561" s="425"/>
      <c r="H561" s="425"/>
      <c r="I561" s="425"/>
    </row>
    <row r="562" spans="1:9" x14ac:dyDescent="0.2">
      <c r="A562" s="425"/>
      <c r="B562" s="425"/>
      <c r="C562" s="425"/>
      <c r="D562" s="425"/>
      <c r="E562" s="425"/>
      <c r="F562" s="425"/>
      <c r="G562" s="425"/>
      <c r="H562" s="425"/>
      <c r="I562" s="425"/>
    </row>
    <row r="563" spans="1:9" x14ac:dyDescent="0.2">
      <c r="A563" s="425"/>
      <c r="B563" s="425"/>
      <c r="C563" s="425"/>
      <c r="D563" s="425"/>
      <c r="E563" s="425"/>
      <c r="F563" s="425"/>
      <c r="G563" s="425"/>
      <c r="H563" s="425"/>
      <c r="I563" s="425"/>
    </row>
    <row r="564" spans="1:9" x14ac:dyDescent="0.2">
      <c r="A564" s="425"/>
      <c r="B564" s="425"/>
      <c r="C564" s="425"/>
      <c r="D564" s="425"/>
      <c r="E564" s="425"/>
      <c r="F564" s="425"/>
      <c r="G564" s="425"/>
      <c r="H564" s="425"/>
      <c r="I564" s="425"/>
    </row>
    <row r="565" spans="1:9" x14ac:dyDescent="0.2">
      <c r="A565" s="425"/>
      <c r="B565" s="425"/>
      <c r="C565" s="425"/>
      <c r="D565" s="425"/>
      <c r="E565" s="425"/>
      <c r="F565" s="425"/>
      <c r="G565" s="425"/>
      <c r="H565" s="425"/>
      <c r="I565" s="425"/>
    </row>
    <row r="566" spans="1:9" x14ac:dyDescent="0.2">
      <c r="A566" s="425"/>
      <c r="B566" s="425"/>
      <c r="C566" s="425"/>
      <c r="D566" s="425"/>
      <c r="E566" s="425"/>
      <c r="F566" s="425"/>
      <c r="G566" s="425"/>
      <c r="H566" s="425"/>
      <c r="I566" s="425"/>
    </row>
    <row r="567" spans="1:9" x14ac:dyDescent="0.2">
      <c r="A567" s="425"/>
      <c r="B567" s="425"/>
      <c r="C567" s="425"/>
      <c r="D567" s="425"/>
      <c r="E567" s="425"/>
      <c r="F567" s="425"/>
      <c r="G567" s="425"/>
      <c r="H567" s="425"/>
      <c r="I567" s="425"/>
    </row>
    <row r="568" spans="1:9" x14ac:dyDescent="0.2">
      <c r="A568" s="425"/>
      <c r="B568" s="425"/>
      <c r="C568" s="425"/>
      <c r="D568" s="425"/>
      <c r="E568" s="425"/>
      <c r="F568" s="425"/>
      <c r="G568" s="425"/>
      <c r="H568" s="425"/>
      <c r="I568" s="425"/>
    </row>
    <row r="569" spans="1:9" x14ac:dyDescent="0.2">
      <c r="A569" s="425"/>
      <c r="B569" s="425"/>
      <c r="C569" s="425"/>
      <c r="D569" s="425"/>
      <c r="E569" s="425"/>
      <c r="F569" s="425"/>
      <c r="G569" s="425"/>
      <c r="H569" s="425"/>
      <c r="I569" s="425"/>
    </row>
    <row r="570" spans="1:9" x14ac:dyDescent="0.2">
      <c r="A570" s="425"/>
      <c r="B570" s="425"/>
      <c r="C570" s="425"/>
      <c r="D570" s="425"/>
      <c r="E570" s="425"/>
      <c r="F570" s="425"/>
      <c r="G570" s="425"/>
      <c r="H570" s="425"/>
      <c r="I570" s="425"/>
    </row>
    <row r="571" spans="1:9" x14ac:dyDescent="0.2">
      <c r="A571" s="425"/>
      <c r="B571" s="425"/>
      <c r="C571" s="425"/>
      <c r="D571" s="425"/>
      <c r="E571" s="425"/>
      <c r="F571" s="425"/>
      <c r="G571" s="425"/>
      <c r="H571" s="425"/>
      <c r="I571" s="425"/>
    </row>
    <row r="572" spans="1:9" x14ac:dyDescent="0.2">
      <c r="A572" s="425"/>
      <c r="B572" s="425"/>
      <c r="C572" s="425"/>
      <c r="D572" s="425"/>
      <c r="E572" s="425"/>
      <c r="F572" s="425"/>
      <c r="G572" s="425"/>
      <c r="H572" s="425"/>
      <c r="I572" s="425"/>
    </row>
    <row r="573" spans="1:9" x14ac:dyDescent="0.2">
      <c r="A573" s="425"/>
      <c r="B573" s="425"/>
      <c r="C573" s="425"/>
      <c r="D573" s="425"/>
      <c r="E573" s="425"/>
      <c r="F573" s="425"/>
      <c r="G573" s="425"/>
      <c r="H573" s="425"/>
      <c r="I573" s="425"/>
    </row>
    <row r="574" spans="1:9" x14ac:dyDescent="0.2">
      <c r="A574" s="425"/>
      <c r="B574" s="425"/>
      <c r="C574" s="425"/>
      <c r="D574" s="425"/>
      <c r="E574" s="425"/>
      <c r="F574" s="425"/>
      <c r="G574" s="425"/>
      <c r="H574" s="425"/>
      <c r="I574" s="425"/>
    </row>
    <row r="575" spans="1:9" x14ac:dyDescent="0.2">
      <c r="A575" s="425"/>
      <c r="B575" s="425"/>
      <c r="C575" s="425"/>
      <c r="D575" s="425"/>
      <c r="E575" s="425"/>
      <c r="F575" s="425"/>
      <c r="G575" s="425"/>
      <c r="H575" s="425"/>
      <c r="I575" s="425"/>
    </row>
    <row r="576" spans="1:9" x14ac:dyDescent="0.2">
      <c r="A576" s="425"/>
      <c r="B576" s="425"/>
      <c r="C576" s="425"/>
      <c r="D576" s="425"/>
      <c r="E576" s="425"/>
      <c r="F576" s="425"/>
      <c r="G576" s="425"/>
      <c r="H576" s="425"/>
      <c r="I576" s="425"/>
    </row>
    <row r="577" spans="1:9" x14ac:dyDescent="0.2">
      <c r="A577" s="425"/>
      <c r="B577" s="425"/>
      <c r="C577" s="425"/>
      <c r="D577" s="425"/>
      <c r="E577" s="425"/>
      <c r="F577" s="425"/>
      <c r="G577" s="425"/>
      <c r="H577" s="425"/>
      <c r="I577" s="425"/>
    </row>
    <row r="578" spans="1:9" x14ac:dyDescent="0.2">
      <c r="A578" s="425"/>
      <c r="B578" s="425"/>
      <c r="C578" s="425"/>
      <c r="D578" s="425"/>
      <c r="E578" s="425"/>
      <c r="F578" s="425"/>
      <c r="G578" s="425"/>
      <c r="H578" s="425"/>
      <c r="I578" s="425"/>
    </row>
    <row r="579" spans="1:9" x14ac:dyDescent="0.2">
      <c r="A579" s="425"/>
      <c r="B579" s="425"/>
      <c r="C579" s="425"/>
      <c r="D579" s="425"/>
      <c r="E579" s="425"/>
      <c r="F579" s="425"/>
      <c r="G579" s="425"/>
      <c r="H579" s="425"/>
      <c r="I579" s="425"/>
    </row>
    <row r="580" spans="1:9" x14ac:dyDescent="0.2">
      <c r="A580" s="425"/>
      <c r="B580" s="425"/>
      <c r="C580" s="425"/>
      <c r="D580" s="425"/>
      <c r="E580" s="425"/>
      <c r="F580" s="425"/>
      <c r="G580" s="425"/>
      <c r="H580" s="425"/>
      <c r="I580" s="425"/>
    </row>
    <row r="581" spans="1:9" x14ac:dyDescent="0.2">
      <c r="A581" s="425"/>
      <c r="B581" s="425"/>
      <c r="C581" s="425"/>
      <c r="D581" s="425"/>
      <c r="E581" s="425"/>
      <c r="F581" s="425"/>
      <c r="G581" s="425"/>
      <c r="H581" s="425"/>
      <c r="I581" s="425"/>
    </row>
    <row r="582" spans="1:9" x14ac:dyDescent="0.2">
      <c r="A582" s="425"/>
      <c r="B582" s="425"/>
      <c r="C582" s="425"/>
      <c r="D582" s="425"/>
      <c r="E582" s="425"/>
      <c r="F582" s="425"/>
      <c r="G582" s="425"/>
      <c r="H582" s="425"/>
      <c r="I582" s="425"/>
    </row>
    <row r="583" spans="1:9" x14ac:dyDescent="0.2">
      <c r="A583" s="425"/>
      <c r="B583" s="425"/>
      <c r="C583" s="425"/>
      <c r="D583" s="425"/>
      <c r="E583" s="425"/>
      <c r="F583" s="425"/>
      <c r="G583" s="425"/>
      <c r="H583" s="425"/>
      <c r="I583" s="425"/>
    </row>
    <row r="584" spans="1:9" x14ac:dyDescent="0.2">
      <c r="A584" s="425"/>
      <c r="B584" s="425"/>
      <c r="C584" s="425"/>
      <c r="D584" s="425"/>
      <c r="E584" s="425"/>
      <c r="F584" s="425"/>
      <c r="G584" s="425"/>
      <c r="H584" s="425"/>
      <c r="I584" s="425"/>
    </row>
    <row r="585" spans="1:9" x14ac:dyDescent="0.2">
      <c r="A585" s="425"/>
      <c r="B585" s="425"/>
      <c r="C585" s="425"/>
      <c r="D585" s="425"/>
      <c r="E585" s="425"/>
      <c r="F585" s="425"/>
      <c r="G585" s="425"/>
      <c r="H585" s="425"/>
      <c r="I585" s="425"/>
    </row>
    <row r="586" spans="1:9" x14ac:dyDescent="0.2">
      <c r="A586" s="425"/>
      <c r="B586" s="425"/>
      <c r="C586" s="425"/>
      <c r="D586" s="425"/>
      <c r="E586" s="425"/>
      <c r="F586" s="425"/>
      <c r="G586" s="425"/>
      <c r="H586" s="425"/>
      <c r="I586" s="425"/>
    </row>
    <row r="587" spans="1:9" x14ac:dyDescent="0.2">
      <c r="A587" s="425"/>
      <c r="B587" s="425"/>
      <c r="C587" s="425"/>
      <c r="D587" s="425"/>
      <c r="E587" s="425"/>
      <c r="F587" s="425"/>
      <c r="G587" s="425"/>
      <c r="H587" s="425"/>
      <c r="I587" s="425"/>
    </row>
    <row r="588" spans="1:9" x14ac:dyDescent="0.2">
      <c r="A588" s="425"/>
      <c r="B588" s="425"/>
      <c r="C588" s="425"/>
      <c r="D588" s="425"/>
      <c r="E588" s="425"/>
      <c r="F588" s="425"/>
      <c r="G588" s="425"/>
      <c r="H588" s="425"/>
      <c r="I588" s="425"/>
    </row>
    <row r="589" spans="1:9" x14ac:dyDescent="0.2">
      <c r="A589" s="425"/>
      <c r="B589" s="425"/>
      <c r="C589" s="425"/>
      <c r="D589" s="425"/>
      <c r="E589" s="425"/>
      <c r="F589" s="425"/>
      <c r="G589" s="425"/>
      <c r="H589" s="425"/>
      <c r="I589" s="425"/>
    </row>
    <row r="590" spans="1:9" x14ac:dyDescent="0.2">
      <c r="A590" s="425"/>
      <c r="B590" s="425"/>
      <c r="C590" s="425"/>
      <c r="D590" s="425"/>
      <c r="E590" s="425"/>
      <c r="F590" s="425"/>
      <c r="G590" s="425"/>
      <c r="H590" s="425"/>
      <c r="I590" s="425"/>
    </row>
    <row r="591" spans="1:9" x14ac:dyDescent="0.2">
      <c r="A591" s="425"/>
      <c r="B591" s="425"/>
      <c r="C591" s="425"/>
      <c r="D591" s="425"/>
      <c r="E591" s="425"/>
      <c r="F591" s="425"/>
      <c r="G591" s="425"/>
      <c r="H591" s="425"/>
      <c r="I591" s="425"/>
    </row>
    <row r="592" spans="1:9" x14ac:dyDescent="0.2">
      <c r="A592" s="425"/>
      <c r="B592" s="425"/>
      <c r="C592" s="425"/>
      <c r="D592" s="425"/>
      <c r="E592" s="425"/>
      <c r="F592" s="425"/>
      <c r="G592" s="425"/>
      <c r="H592" s="425"/>
      <c r="I592" s="425"/>
    </row>
    <row r="593" spans="1:9" x14ac:dyDescent="0.2">
      <c r="A593" s="425"/>
      <c r="B593" s="425"/>
      <c r="C593" s="425"/>
      <c r="D593" s="425"/>
      <c r="E593" s="425"/>
      <c r="F593" s="425"/>
      <c r="G593" s="425"/>
      <c r="H593" s="425"/>
      <c r="I593" s="425"/>
    </row>
    <row r="594" spans="1:9" x14ac:dyDescent="0.2">
      <c r="A594" s="425"/>
      <c r="B594" s="425"/>
      <c r="C594" s="425"/>
      <c r="D594" s="425"/>
      <c r="E594" s="425"/>
      <c r="F594" s="425"/>
      <c r="G594" s="425"/>
      <c r="H594" s="425"/>
      <c r="I594" s="425"/>
    </row>
    <row r="595" spans="1:9" x14ac:dyDescent="0.2">
      <c r="A595" s="425"/>
      <c r="B595" s="425"/>
      <c r="C595" s="425"/>
      <c r="D595" s="425"/>
      <c r="E595" s="425"/>
      <c r="F595" s="425"/>
      <c r="G595" s="425"/>
      <c r="H595" s="425"/>
      <c r="I595" s="425"/>
    </row>
    <row r="596" spans="1:9" x14ac:dyDescent="0.2">
      <c r="A596" s="425"/>
      <c r="B596" s="425"/>
      <c r="C596" s="425"/>
      <c r="D596" s="425"/>
      <c r="E596" s="425"/>
      <c r="F596" s="425"/>
      <c r="G596" s="425"/>
      <c r="H596" s="425"/>
      <c r="I596" s="425"/>
    </row>
    <row r="597" spans="1:9" x14ac:dyDescent="0.2">
      <c r="A597" s="425"/>
      <c r="B597" s="425"/>
      <c r="C597" s="425"/>
      <c r="D597" s="425"/>
      <c r="E597" s="425"/>
      <c r="F597" s="425"/>
      <c r="G597" s="425"/>
      <c r="H597" s="425"/>
      <c r="I597" s="425"/>
    </row>
    <row r="598" spans="1:9" x14ac:dyDescent="0.2">
      <c r="A598" s="425"/>
      <c r="B598" s="425"/>
      <c r="C598" s="425"/>
      <c r="D598" s="425"/>
      <c r="E598" s="425"/>
      <c r="F598" s="425"/>
      <c r="G598" s="425"/>
      <c r="H598" s="425"/>
      <c r="I598" s="425"/>
    </row>
    <row r="599" spans="1:9" x14ac:dyDescent="0.2">
      <c r="A599" s="425"/>
      <c r="B599" s="425"/>
      <c r="C599" s="425"/>
      <c r="D599" s="425"/>
      <c r="E599" s="425"/>
      <c r="F599" s="425"/>
      <c r="G599" s="425"/>
      <c r="H599" s="425"/>
      <c r="I599" s="425"/>
    </row>
    <row r="600" spans="1:9" x14ac:dyDescent="0.2">
      <c r="A600" s="425"/>
      <c r="B600" s="425"/>
      <c r="C600" s="425"/>
      <c r="D600" s="425"/>
      <c r="E600" s="425"/>
      <c r="F600" s="425"/>
      <c r="G600" s="425"/>
      <c r="H600" s="425"/>
      <c r="I600" s="425"/>
    </row>
    <row r="601" spans="1:9" x14ac:dyDescent="0.2">
      <c r="A601" s="425"/>
      <c r="B601" s="425"/>
      <c r="C601" s="425"/>
      <c r="D601" s="425"/>
      <c r="E601" s="425"/>
      <c r="F601" s="425"/>
      <c r="G601" s="425"/>
      <c r="H601" s="425"/>
      <c r="I601" s="425"/>
    </row>
    <row r="602" spans="1:9" x14ac:dyDescent="0.2">
      <c r="A602" s="425"/>
      <c r="B602" s="425"/>
      <c r="C602" s="425"/>
      <c r="D602" s="425"/>
      <c r="E602" s="425"/>
      <c r="F602" s="425"/>
      <c r="G602" s="425"/>
      <c r="H602" s="425"/>
      <c r="I602" s="425"/>
    </row>
    <row r="603" spans="1:9" x14ac:dyDescent="0.2">
      <c r="A603" s="425"/>
      <c r="B603" s="425"/>
      <c r="C603" s="425"/>
      <c r="D603" s="425"/>
      <c r="E603" s="425"/>
      <c r="F603" s="425"/>
      <c r="G603" s="425"/>
      <c r="H603" s="425"/>
      <c r="I603" s="425"/>
    </row>
    <row r="604" spans="1:9" x14ac:dyDescent="0.2">
      <c r="A604" s="425"/>
      <c r="B604" s="425"/>
      <c r="C604" s="425"/>
      <c r="D604" s="425"/>
      <c r="E604" s="425"/>
      <c r="F604" s="425"/>
      <c r="G604" s="425"/>
      <c r="H604" s="425"/>
      <c r="I604" s="425"/>
    </row>
    <row r="605" spans="1:9" x14ac:dyDescent="0.2">
      <c r="A605" s="425"/>
      <c r="B605" s="425"/>
      <c r="C605" s="425"/>
      <c r="D605" s="425"/>
      <c r="E605" s="425"/>
      <c r="F605" s="425"/>
      <c r="G605" s="425"/>
      <c r="H605" s="425"/>
      <c r="I605" s="425"/>
    </row>
    <row r="606" spans="1:9" x14ac:dyDescent="0.2">
      <c r="A606" s="425"/>
      <c r="B606" s="425"/>
      <c r="C606" s="425"/>
      <c r="D606" s="425"/>
      <c r="E606" s="425"/>
      <c r="F606" s="425"/>
      <c r="G606" s="425"/>
      <c r="H606" s="425"/>
      <c r="I606" s="425"/>
    </row>
    <row r="607" spans="1:9" x14ac:dyDescent="0.2">
      <c r="A607" s="425"/>
      <c r="B607" s="425"/>
      <c r="C607" s="425"/>
      <c r="D607" s="425"/>
      <c r="E607" s="425"/>
      <c r="F607" s="425"/>
      <c r="G607" s="425"/>
      <c r="H607" s="425"/>
      <c r="I607" s="425"/>
    </row>
    <row r="608" spans="1:9" x14ac:dyDescent="0.2">
      <c r="A608" s="425"/>
      <c r="B608" s="425"/>
      <c r="C608" s="425"/>
      <c r="D608" s="425"/>
      <c r="E608" s="425"/>
      <c r="F608" s="425"/>
      <c r="G608" s="425"/>
      <c r="H608" s="425"/>
      <c r="I608" s="425"/>
    </row>
    <row r="609" spans="1:9" x14ac:dyDescent="0.2">
      <c r="A609" s="425"/>
      <c r="B609" s="425"/>
      <c r="C609" s="425"/>
      <c r="D609" s="425"/>
      <c r="E609" s="425"/>
      <c r="F609" s="425"/>
      <c r="G609" s="425"/>
      <c r="H609" s="425"/>
      <c r="I609" s="425"/>
    </row>
    <row r="610" spans="1:9" x14ac:dyDescent="0.2">
      <c r="A610" s="425"/>
      <c r="B610" s="425"/>
      <c r="C610" s="425"/>
      <c r="D610" s="425"/>
      <c r="E610" s="425"/>
      <c r="F610" s="425"/>
      <c r="G610" s="425"/>
      <c r="H610" s="425"/>
      <c r="I610" s="425"/>
    </row>
    <row r="611" spans="1:9" x14ac:dyDescent="0.2">
      <c r="A611" s="425"/>
      <c r="B611" s="425"/>
      <c r="C611" s="425"/>
      <c r="D611" s="425"/>
      <c r="E611" s="425"/>
      <c r="F611" s="425"/>
      <c r="G611" s="425"/>
      <c r="H611" s="425"/>
      <c r="I611" s="425"/>
    </row>
    <row r="612" spans="1:9" x14ac:dyDescent="0.2">
      <c r="A612" s="425"/>
      <c r="B612" s="425"/>
      <c r="C612" s="425"/>
      <c r="D612" s="425"/>
      <c r="E612" s="425"/>
      <c r="F612" s="425"/>
      <c r="G612" s="425"/>
      <c r="H612" s="425"/>
      <c r="I612" s="425"/>
    </row>
    <row r="613" spans="1:9" x14ac:dyDescent="0.2">
      <c r="A613" s="425"/>
      <c r="B613" s="425"/>
      <c r="C613" s="425"/>
      <c r="D613" s="425"/>
      <c r="E613" s="425"/>
      <c r="F613" s="425"/>
      <c r="G613" s="425"/>
      <c r="H613" s="425"/>
      <c r="I613" s="425"/>
    </row>
    <row r="614" spans="1:9" x14ac:dyDescent="0.2">
      <c r="A614" s="425"/>
      <c r="B614" s="425"/>
      <c r="C614" s="425"/>
      <c r="D614" s="425"/>
      <c r="E614" s="425"/>
      <c r="F614" s="425"/>
      <c r="G614" s="425"/>
      <c r="H614" s="425"/>
      <c r="I614" s="425"/>
    </row>
    <row r="615" spans="1:9" x14ac:dyDescent="0.2">
      <c r="A615" s="425"/>
      <c r="B615" s="425"/>
      <c r="C615" s="425"/>
      <c r="D615" s="425"/>
      <c r="E615" s="425"/>
      <c r="F615" s="425"/>
      <c r="G615" s="425"/>
      <c r="H615" s="425"/>
      <c r="I615" s="425"/>
    </row>
    <row r="616" spans="1:9" x14ac:dyDescent="0.2">
      <c r="A616" s="425"/>
      <c r="B616" s="425"/>
      <c r="C616" s="425"/>
      <c r="D616" s="425"/>
      <c r="E616" s="425"/>
      <c r="F616" s="425"/>
      <c r="G616" s="425"/>
      <c r="H616" s="425"/>
      <c r="I616" s="425"/>
    </row>
    <row r="617" spans="1:9" x14ac:dyDescent="0.2">
      <c r="A617" s="425"/>
      <c r="B617" s="425"/>
      <c r="C617" s="425"/>
      <c r="D617" s="425"/>
      <c r="E617" s="425"/>
      <c r="F617" s="425"/>
      <c r="G617" s="425"/>
      <c r="H617" s="425"/>
      <c r="I617" s="425"/>
    </row>
    <row r="618" spans="1:9" x14ac:dyDescent="0.2">
      <c r="A618" s="425"/>
      <c r="B618" s="425"/>
      <c r="C618" s="425"/>
      <c r="D618" s="425"/>
      <c r="E618" s="425"/>
      <c r="F618" s="425"/>
      <c r="G618" s="425"/>
      <c r="H618" s="425"/>
      <c r="I618" s="425"/>
    </row>
    <row r="619" spans="1:9" x14ac:dyDescent="0.2">
      <c r="A619" s="425"/>
      <c r="B619" s="425"/>
      <c r="C619" s="425"/>
      <c r="D619" s="425"/>
      <c r="E619" s="425"/>
      <c r="F619" s="425"/>
      <c r="G619" s="425"/>
      <c r="H619" s="425"/>
      <c r="I619" s="425"/>
    </row>
    <row r="620" spans="1:9" x14ac:dyDescent="0.2">
      <c r="A620" s="425"/>
      <c r="B620" s="425"/>
      <c r="C620" s="425"/>
      <c r="D620" s="425"/>
      <c r="E620" s="425"/>
      <c r="F620" s="425"/>
      <c r="G620" s="425"/>
      <c r="H620" s="425"/>
      <c r="I620" s="425"/>
    </row>
    <row r="621" spans="1:9" x14ac:dyDescent="0.2">
      <c r="A621" s="425"/>
      <c r="B621" s="425"/>
      <c r="C621" s="425"/>
      <c r="D621" s="425"/>
      <c r="E621" s="425"/>
      <c r="F621" s="425"/>
      <c r="G621" s="425"/>
      <c r="H621" s="425"/>
      <c r="I621" s="425"/>
    </row>
    <row r="622" spans="1:9" x14ac:dyDescent="0.2">
      <c r="A622" s="425"/>
      <c r="B622" s="425"/>
      <c r="C622" s="425"/>
      <c r="D622" s="425"/>
      <c r="E622" s="425"/>
      <c r="F622" s="425"/>
      <c r="G622" s="425"/>
      <c r="H622" s="425"/>
      <c r="I622" s="425"/>
    </row>
    <row r="623" spans="1:9" x14ac:dyDescent="0.2">
      <c r="A623" s="425"/>
      <c r="B623" s="425"/>
      <c r="C623" s="425"/>
      <c r="D623" s="425"/>
      <c r="E623" s="425"/>
      <c r="F623" s="425"/>
      <c r="G623" s="425"/>
      <c r="H623" s="425"/>
      <c r="I623" s="425"/>
    </row>
    <row r="624" spans="1:9" x14ac:dyDescent="0.2">
      <c r="A624" s="425"/>
      <c r="B624" s="425"/>
      <c r="C624" s="425"/>
      <c r="D624" s="425"/>
      <c r="E624" s="425"/>
      <c r="F624" s="425"/>
      <c r="G624" s="425"/>
      <c r="H624" s="425"/>
      <c r="I624" s="425"/>
    </row>
    <row r="625" spans="1:9" x14ac:dyDescent="0.2">
      <c r="A625" s="425"/>
      <c r="B625" s="425"/>
      <c r="C625" s="425"/>
      <c r="D625" s="425"/>
      <c r="E625" s="425"/>
      <c r="F625" s="425"/>
      <c r="G625" s="425"/>
      <c r="H625" s="425"/>
      <c r="I625" s="425"/>
    </row>
    <row r="626" spans="1:9" x14ac:dyDescent="0.2">
      <c r="A626" s="425"/>
      <c r="B626" s="425"/>
      <c r="C626" s="425"/>
      <c r="D626" s="425"/>
      <c r="E626" s="425"/>
      <c r="F626" s="425"/>
      <c r="G626" s="425"/>
      <c r="H626" s="425"/>
      <c r="I626" s="425"/>
    </row>
    <row r="627" spans="1:9" x14ac:dyDescent="0.2">
      <c r="A627" s="425"/>
      <c r="B627" s="425"/>
      <c r="C627" s="425"/>
      <c r="D627" s="425"/>
      <c r="E627" s="425"/>
      <c r="F627" s="425"/>
      <c r="G627" s="425"/>
      <c r="H627" s="425"/>
      <c r="I627" s="425"/>
    </row>
    <row r="628" spans="1:9" x14ac:dyDescent="0.2">
      <c r="A628" s="425"/>
      <c r="B628" s="425"/>
      <c r="C628" s="425"/>
      <c r="D628" s="425"/>
      <c r="E628" s="425"/>
      <c r="F628" s="425"/>
      <c r="G628" s="425"/>
      <c r="H628" s="425"/>
      <c r="I628" s="425"/>
    </row>
    <row r="629" spans="1:9" x14ac:dyDescent="0.2">
      <c r="A629" s="425"/>
      <c r="B629" s="425"/>
      <c r="C629" s="425"/>
      <c r="D629" s="425"/>
      <c r="E629" s="425"/>
      <c r="F629" s="425"/>
      <c r="G629" s="425"/>
      <c r="H629" s="425"/>
      <c r="I629" s="425"/>
    </row>
    <row r="630" spans="1:9" x14ac:dyDescent="0.2">
      <c r="A630" s="425"/>
      <c r="B630" s="425"/>
      <c r="C630" s="425"/>
      <c r="D630" s="425"/>
      <c r="E630" s="425"/>
      <c r="F630" s="425"/>
      <c r="G630" s="425"/>
      <c r="H630" s="425"/>
      <c r="I630" s="425"/>
    </row>
    <row r="631" spans="1:9" x14ac:dyDescent="0.2">
      <c r="A631" s="425"/>
      <c r="B631" s="425"/>
      <c r="C631" s="425"/>
      <c r="D631" s="425"/>
      <c r="E631" s="425"/>
      <c r="F631" s="425"/>
      <c r="G631" s="425"/>
      <c r="H631" s="425"/>
      <c r="I631" s="425"/>
    </row>
    <row r="632" spans="1:9" x14ac:dyDescent="0.2">
      <c r="A632" s="425"/>
      <c r="B632" s="425"/>
      <c r="C632" s="425"/>
      <c r="D632" s="425"/>
      <c r="E632" s="425"/>
      <c r="F632" s="425"/>
      <c r="G632" s="425"/>
      <c r="H632" s="425"/>
      <c r="I632" s="425"/>
    </row>
    <row r="633" spans="1:9" x14ac:dyDescent="0.2">
      <c r="A633" s="425"/>
      <c r="B633" s="425"/>
      <c r="C633" s="425"/>
      <c r="D633" s="425"/>
      <c r="E633" s="425"/>
      <c r="F633" s="425"/>
      <c r="G633" s="425"/>
      <c r="H633" s="425"/>
      <c r="I633" s="425"/>
    </row>
    <row r="634" spans="1:9" x14ac:dyDescent="0.2">
      <c r="A634" s="425"/>
      <c r="B634" s="425"/>
      <c r="C634" s="425"/>
      <c r="D634" s="425"/>
      <c r="E634" s="425"/>
      <c r="F634" s="425"/>
      <c r="G634" s="425"/>
      <c r="H634" s="425"/>
      <c r="I634" s="425"/>
    </row>
    <row r="635" spans="1:9" x14ac:dyDescent="0.2">
      <c r="A635" s="425"/>
      <c r="B635" s="425"/>
      <c r="C635" s="425"/>
      <c r="D635" s="425"/>
      <c r="E635" s="425"/>
      <c r="F635" s="425"/>
      <c r="G635" s="425"/>
      <c r="H635" s="425"/>
      <c r="I635" s="425"/>
    </row>
    <row r="636" spans="1:9" x14ac:dyDescent="0.2">
      <c r="A636" s="425"/>
      <c r="B636" s="425"/>
      <c r="C636" s="425"/>
      <c r="D636" s="425"/>
      <c r="E636" s="425"/>
      <c r="F636" s="425"/>
      <c r="G636" s="425"/>
      <c r="H636" s="425"/>
      <c r="I636" s="425"/>
    </row>
    <row r="637" spans="1:9" x14ac:dyDescent="0.2">
      <c r="A637" s="425"/>
      <c r="B637" s="425"/>
      <c r="C637" s="425"/>
      <c r="D637" s="425"/>
      <c r="E637" s="425"/>
      <c r="F637" s="425"/>
      <c r="G637" s="425"/>
      <c r="H637" s="425"/>
      <c r="I637" s="425"/>
    </row>
    <row r="638" spans="1:9" x14ac:dyDescent="0.2">
      <c r="A638" s="425"/>
      <c r="B638" s="425"/>
      <c r="C638" s="425"/>
      <c r="D638" s="425"/>
      <c r="E638" s="425"/>
      <c r="F638" s="425"/>
      <c r="G638" s="425"/>
      <c r="H638" s="425"/>
      <c r="I638" s="425"/>
    </row>
    <row r="639" spans="1:9" x14ac:dyDescent="0.2">
      <c r="A639" s="425"/>
      <c r="B639" s="425"/>
      <c r="C639" s="425"/>
      <c r="D639" s="425"/>
      <c r="E639" s="425"/>
      <c r="F639" s="425"/>
      <c r="G639" s="425"/>
      <c r="H639" s="425"/>
      <c r="I639" s="425"/>
    </row>
    <row r="640" spans="1:9" x14ac:dyDescent="0.2">
      <c r="A640" s="425"/>
      <c r="B640" s="425"/>
      <c r="C640" s="425"/>
      <c r="D640" s="425"/>
      <c r="E640" s="425"/>
      <c r="F640" s="425"/>
      <c r="G640" s="425"/>
      <c r="H640" s="425"/>
      <c r="I640" s="425"/>
    </row>
    <row r="641" spans="1:9" x14ac:dyDescent="0.2">
      <c r="A641" s="425"/>
      <c r="B641" s="425"/>
      <c r="C641" s="425"/>
      <c r="D641" s="425"/>
      <c r="E641" s="425"/>
      <c r="F641" s="425"/>
      <c r="G641" s="425"/>
      <c r="H641" s="425"/>
      <c r="I641" s="425"/>
    </row>
    <row r="642" spans="1:9" x14ac:dyDescent="0.2">
      <c r="A642" s="425"/>
      <c r="B642" s="425"/>
      <c r="C642" s="425"/>
      <c r="D642" s="425"/>
      <c r="E642" s="425"/>
      <c r="F642" s="425"/>
      <c r="G642" s="425"/>
      <c r="H642" s="425"/>
      <c r="I642" s="425"/>
    </row>
    <row r="643" spans="1:9" x14ac:dyDescent="0.2">
      <c r="A643" s="425"/>
      <c r="B643" s="425"/>
      <c r="C643" s="425"/>
      <c r="D643" s="425"/>
      <c r="E643" s="425"/>
      <c r="F643" s="425"/>
      <c r="G643" s="425"/>
      <c r="H643" s="425"/>
      <c r="I643" s="425"/>
    </row>
    <row r="644" spans="1:9" x14ac:dyDescent="0.2">
      <c r="A644" s="425"/>
      <c r="B644" s="425"/>
      <c r="C644" s="425"/>
      <c r="D644" s="425"/>
      <c r="E644" s="425"/>
      <c r="F644" s="425"/>
      <c r="G644" s="425"/>
      <c r="H644" s="425"/>
      <c r="I644" s="425"/>
    </row>
    <row r="645" spans="1:9" x14ac:dyDescent="0.2">
      <c r="A645" s="425"/>
      <c r="B645" s="425"/>
      <c r="C645" s="425"/>
      <c r="D645" s="425"/>
      <c r="E645" s="425"/>
      <c r="F645" s="425"/>
      <c r="G645" s="425"/>
      <c r="H645" s="425"/>
      <c r="I645" s="425"/>
    </row>
    <row r="646" spans="1:9" x14ac:dyDescent="0.2">
      <c r="A646" s="425"/>
      <c r="B646" s="425"/>
      <c r="C646" s="425"/>
      <c r="D646" s="425"/>
      <c r="E646" s="425"/>
      <c r="F646" s="425"/>
      <c r="G646" s="425"/>
      <c r="H646" s="425"/>
      <c r="I646" s="425"/>
    </row>
    <row r="647" spans="1:9" x14ac:dyDescent="0.2">
      <c r="A647" s="425"/>
      <c r="B647" s="425"/>
      <c r="C647" s="425"/>
      <c r="D647" s="425"/>
      <c r="E647" s="425"/>
      <c r="F647" s="425"/>
      <c r="G647" s="425"/>
      <c r="H647" s="425"/>
      <c r="I647" s="425"/>
    </row>
    <row r="648" spans="1:9" x14ac:dyDescent="0.2">
      <c r="A648" s="425"/>
      <c r="B648" s="425"/>
      <c r="C648" s="425"/>
      <c r="D648" s="425"/>
      <c r="E648" s="425"/>
      <c r="F648" s="425"/>
      <c r="G648" s="425"/>
      <c r="H648" s="425"/>
      <c r="I648" s="425"/>
    </row>
    <row r="649" spans="1:9" x14ac:dyDescent="0.2">
      <c r="A649" s="425"/>
      <c r="B649" s="425"/>
      <c r="C649" s="425"/>
      <c r="D649" s="425"/>
      <c r="E649" s="425"/>
      <c r="F649" s="425"/>
      <c r="G649" s="425"/>
      <c r="H649" s="425"/>
      <c r="I649" s="425"/>
    </row>
    <row r="650" spans="1:9" x14ac:dyDescent="0.2">
      <c r="A650" s="425"/>
      <c r="B650" s="425"/>
      <c r="C650" s="425"/>
      <c r="D650" s="425"/>
      <c r="E650" s="425"/>
      <c r="F650" s="425"/>
      <c r="G650" s="425"/>
      <c r="H650" s="425"/>
      <c r="I650" s="425"/>
    </row>
    <row r="651" spans="1:9" x14ac:dyDescent="0.2">
      <c r="A651" s="425"/>
      <c r="B651" s="425"/>
      <c r="C651" s="425"/>
      <c r="D651" s="425"/>
      <c r="E651" s="425"/>
      <c r="F651" s="425"/>
      <c r="G651" s="425"/>
      <c r="H651" s="425"/>
      <c r="I651" s="425"/>
    </row>
    <row r="652" spans="1:9" x14ac:dyDescent="0.2">
      <c r="A652" s="425"/>
      <c r="B652" s="425"/>
      <c r="C652" s="425"/>
      <c r="D652" s="425"/>
      <c r="E652" s="425"/>
      <c r="F652" s="425"/>
      <c r="G652" s="425"/>
      <c r="H652" s="425"/>
      <c r="I652" s="425"/>
    </row>
    <row r="653" spans="1:9" x14ac:dyDescent="0.2">
      <c r="A653" s="425"/>
      <c r="B653" s="425"/>
      <c r="C653" s="425"/>
      <c r="D653" s="425"/>
      <c r="E653" s="425"/>
      <c r="F653" s="425"/>
      <c r="G653" s="425"/>
      <c r="H653" s="425"/>
      <c r="I653" s="425"/>
    </row>
    <row r="654" spans="1:9" x14ac:dyDescent="0.2">
      <c r="A654" s="425"/>
      <c r="B654" s="425"/>
      <c r="C654" s="425"/>
      <c r="D654" s="425"/>
      <c r="E654" s="425"/>
      <c r="F654" s="425"/>
      <c r="G654" s="425"/>
      <c r="H654" s="425"/>
      <c r="I654" s="425"/>
    </row>
    <row r="655" spans="1:9" x14ac:dyDescent="0.2">
      <c r="A655" s="425"/>
      <c r="B655" s="425"/>
      <c r="C655" s="425"/>
      <c r="D655" s="425"/>
      <c r="E655" s="425"/>
      <c r="F655" s="425"/>
      <c r="G655" s="425"/>
      <c r="H655" s="425"/>
      <c r="I655" s="425"/>
    </row>
    <row r="656" spans="1:9" x14ac:dyDescent="0.2">
      <c r="A656" s="425"/>
      <c r="B656" s="425"/>
      <c r="C656" s="425"/>
      <c r="D656" s="425"/>
      <c r="E656" s="425"/>
      <c r="F656" s="425"/>
      <c r="G656" s="425"/>
      <c r="H656" s="425"/>
      <c r="I656" s="425"/>
    </row>
    <row r="657" spans="1:9" x14ac:dyDescent="0.2">
      <c r="A657" s="425"/>
      <c r="B657" s="425"/>
      <c r="C657" s="425"/>
      <c r="D657" s="425"/>
      <c r="E657" s="425"/>
      <c r="F657" s="425"/>
      <c r="G657" s="425"/>
      <c r="H657" s="425"/>
      <c r="I657" s="425"/>
    </row>
    <row r="658" spans="1:9" x14ac:dyDescent="0.2">
      <c r="A658" s="425"/>
      <c r="B658" s="425"/>
      <c r="C658" s="425"/>
      <c r="D658" s="425"/>
      <c r="E658" s="425"/>
      <c r="F658" s="425"/>
      <c r="G658" s="425"/>
      <c r="H658" s="425"/>
      <c r="I658" s="425"/>
    </row>
    <row r="659" spans="1:9" x14ac:dyDescent="0.2">
      <c r="A659" s="425"/>
      <c r="B659" s="425"/>
      <c r="C659" s="425"/>
      <c r="D659" s="425"/>
      <c r="E659" s="425"/>
      <c r="F659" s="425"/>
      <c r="G659" s="425"/>
      <c r="H659" s="425"/>
      <c r="I659" s="425"/>
    </row>
    <row r="660" spans="1:9" x14ac:dyDescent="0.2">
      <c r="A660" s="425"/>
      <c r="B660" s="425"/>
      <c r="C660" s="425"/>
      <c r="D660" s="425"/>
      <c r="E660" s="425"/>
      <c r="F660" s="425"/>
      <c r="G660" s="425"/>
      <c r="H660" s="425"/>
      <c r="I660" s="425"/>
    </row>
    <row r="661" spans="1:9" x14ac:dyDescent="0.2">
      <c r="A661" s="425"/>
      <c r="B661" s="425"/>
      <c r="C661" s="425"/>
      <c r="D661" s="425"/>
      <c r="E661" s="425"/>
      <c r="F661" s="425"/>
      <c r="G661" s="425"/>
      <c r="H661" s="425"/>
      <c r="I661" s="425"/>
    </row>
    <row r="662" spans="1:9" x14ac:dyDescent="0.2">
      <c r="A662" s="425"/>
      <c r="B662" s="425"/>
      <c r="C662" s="425"/>
      <c r="D662" s="425"/>
      <c r="E662" s="425"/>
      <c r="F662" s="425"/>
      <c r="G662" s="425"/>
      <c r="H662" s="425"/>
      <c r="I662" s="425"/>
    </row>
    <row r="663" spans="1:9" x14ac:dyDescent="0.2">
      <c r="A663" s="425"/>
      <c r="B663" s="425"/>
      <c r="C663" s="425"/>
      <c r="D663" s="425"/>
      <c r="E663" s="425"/>
      <c r="F663" s="425"/>
      <c r="G663" s="425"/>
      <c r="H663" s="425"/>
      <c r="I663" s="425"/>
    </row>
    <row r="664" spans="1:9" x14ac:dyDescent="0.2">
      <c r="A664" s="425"/>
      <c r="B664" s="425"/>
      <c r="C664" s="425"/>
      <c r="D664" s="425"/>
      <c r="E664" s="425"/>
      <c r="F664" s="425"/>
      <c r="G664" s="425"/>
      <c r="H664" s="425"/>
      <c r="I664" s="425"/>
    </row>
    <row r="665" spans="1:9" x14ac:dyDescent="0.2">
      <c r="A665" s="425"/>
      <c r="B665" s="425"/>
      <c r="C665" s="425"/>
      <c r="D665" s="425"/>
      <c r="E665" s="425"/>
      <c r="F665" s="425"/>
      <c r="G665" s="425"/>
      <c r="H665" s="425"/>
      <c r="I665" s="425"/>
    </row>
    <row r="666" spans="1:9" x14ac:dyDescent="0.2">
      <c r="A666" s="425"/>
      <c r="B666" s="425"/>
      <c r="C666" s="425"/>
      <c r="D666" s="425"/>
      <c r="E666" s="425"/>
      <c r="F666" s="425"/>
      <c r="G666" s="425"/>
      <c r="H666" s="425"/>
      <c r="I666" s="425"/>
    </row>
    <row r="667" spans="1:9" x14ac:dyDescent="0.2">
      <c r="A667" s="425"/>
      <c r="B667" s="425"/>
      <c r="C667" s="425"/>
      <c r="D667" s="425"/>
      <c r="E667" s="425"/>
      <c r="F667" s="425"/>
      <c r="G667" s="425"/>
      <c r="H667" s="425"/>
      <c r="I667" s="425"/>
    </row>
    <row r="668" spans="1:9" x14ac:dyDescent="0.2">
      <c r="A668" s="425"/>
      <c r="B668" s="425"/>
      <c r="C668" s="425"/>
      <c r="D668" s="425"/>
      <c r="E668" s="425"/>
      <c r="F668" s="425"/>
      <c r="G668" s="425"/>
      <c r="H668" s="425"/>
      <c r="I668" s="425"/>
    </row>
    <row r="669" spans="1:9" x14ac:dyDescent="0.2">
      <c r="A669" s="425"/>
      <c r="B669" s="425"/>
      <c r="C669" s="425"/>
      <c r="D669" s="425"/>
      <c r="E669" s="425"/>
      <c r="F669" s="425"/>
      <c r="G669" s="425"/>
      <c r="H669" s="425"/>
      <c r="I669" s="425"/>
    </row>
    <row r="670" spans="1:9" x14ac:dyDescent="0.2">
      <c r="A670" s="425"/>
      <c r="B670" s="425"/>
      <c r="C670" s="425"/>
      <c r="D670" s="425"/>
      <c r="E670" s="425"/>
      <c r="F670" s="425"/>
      <c r="G670" s="425"/>
      <c r="H670" s="425"/>
      <c r="I670" s="425"/>
    </row>
    <row r="671" spans="1:9" x14ac:dyDescent="0.2">
      <c r="A671" s="425"/>
      <c r="B671" s="425"/>
      <c r="C671" s="425"/>
      <c r="D671" s="425"/>
      <c r="E671" s="425"/>
      <c r="F671" s="425"/>
      <c r="G671" s="425"/>
      <c r="H671" s="425"/>
      <c r="I671" s="425"/>
    </row>
    <row r="672" spans="1:9" x14ac:dyDescent="0.2">
      <c r="A672" s="425"/>
      <c r="B672" s="425"/>
      <c r="C672" s="425"/>
      <c r="D672" s="425"/>
      <c r="E672" s="425"/>
      <c r="F672" s="425"/>
      <c r="G672" s="425"/>
      <c r="H672" s="425"/>
      <c r="I672" s="425"/>
    </row>
    <row r="673" spans="1:9" x14ac:dyDescent="0.2">
      <c r="A673" s="425"/>
      <c r="B673" s="425"/>
      <c r="C673" s="425"/>
      <c r="D673" s="425"/>
      <c r="E673" s="425"/>
      <c r="F673" s="425"/>
      <c r="G673" s="425"/>
      <c r="H673" s="425"/>
      <c r="I673" s="425"/>
    </row>
    <row r="674" spans="1:9" x14ac:dyDescent="0.2">
      <c r="A674" s="425"/>
      <c r="B674" s="425"/>
      <c r="C674" s="425"/>
      <c r="D674" s="425"/>
      <c r="E674" s="425"/>
      <c r="F674" s="425"/>
      <c r="G674" s="425"/>
      <c r="H674" s="425"/>
      <c r="I674" s="425"/>
    </row>
    <row r="675" spans="1:9" x14ac:dyDescent="0.2">
      <c r="A675" s="425"/>
      <c r="B675" s="425"/>
      <c r="C675" s="425"/>
      <c r="D675" s="425"/>
      <c r="E675" s="425"/>
      <c r="F675" s="425"/>
      <c r="G675" s="425"/>
      <c r="H675" s="425"/>
      <c r="I675" s="425"/>
    </row>
    <row r="676" spans="1:9" x14ac:dyDescent="0.2">
      <c r="A676" s="425"/>
      <c r="B676" s="425"/>
      <c r="C676" s="425"/>
      <c r="D676" s="425"/>
      <c r="E676" s="425"/>
      <c r="F676" s="425"/>
      <c r="G676" s="425"/>
      <c r="H676" s="425"/>
      <c r="I676" s="425"/>
    </row>
    <row r="677" spans="1:9" x14ac:dyDescent="0.2">
      <c r="A677" s="425"/>
      <c r="B677" s="425"/>
      <c r="C677" s="425"/>
      <c r="D677" s="425"/>
      <c r="E677" s="425"/>
      <c r="F677" s="425"/>
      <c r="G677" s="425"/>
      <c r="H677" s="425"/>
      <c r="I677" s="425"/>
    </row>
    <row r="678" spans="1:9" x14ac:dyDescent="0.2">
      <c r="A678" s="425"/>
      <c r="B678" s="425"/>
      <c r="C678" s="425"/>
      <c r="D678" s="425"/>
      <c r="E678" s="425"/>
      <c r="F678" s="425"/>
      <c r="G678" s="425"/>
      <c r="H678" s="425"/>
      <c r="I678" s="425"/>
    </row>
    <row r="679" spans="1:9" x14ac:dyDescent="0.2">
      <c r="A679" s="425"/>
      <c r="B679" s="425"/>
      <c r="C679" s="425"/>
      <c r="D679" s="425"/>
      <c r="E679" s="425"/>
      <c r="F679" s="425"/>
      <c r="G679" s="425"/>
      <c r="H679" s="425"/>
      <c r="I679" s="425"/>
    </row>
    <row r="680" spans="1:9" x14ac:dyDescent="0.2">
      <c r="A680" s="425"/>
      <c r="B680" s="425"/>
      <c r="C680" s="425"/>
      <c r="D680" s="425"/>
      <c r="E680" s="425"/>
      <c r="F680" s="425"/>
      <c r="G680" s="425"/>
      <c r="H680" s="425"/>
      <c r="I680" s="425"/>
    </row>
    <row r="681" spans="1:9" x14ac:dyDescent="0.2">
      <c r="A681" s="425"/>
      <c r="B681" s="425"/>
      <c r="C681" s="425"/>
      <c r="D681" s="425"/>
      <c r="E681" s="425"/>
      <c r="F681" s="425"/>
      <c r="G681" s="425"/>
      <c r="H681" s="425"/>
      <c r="I681" s="425"/>
    </row>
    <row r="682" spans="1:9" x14ac:dyDescent="0.2">
      <c r="A682" s="425"/>
      <c r="B682" s="425"/>
      <c r="C682" s="425"/>
      <c r="D682" s="425"/>
      <c r="E682" s="425"/>
      <c r="F682" s="425"/>
      <c r="G682" s="425"/>
      <c r="H682" s="425"/>
      <c r="I682" s="425"/>
    </row>
    <row r="683" spans="1:9" x14ac:dyDescent="0.2">
      <c r="A683" s="425"/>
      <c r="B683" s="425"/>
      <c r="C683" s="425"/>
      <c r="D683" s="425"/>
      <c r="E683" s="425"/>
      <c r="F683" s="425"/>
      <c r="G683" s="425"/>
      <c r="H683" s="425"/>
      <c r="I683" s="425"/>
    </row>
    <row r="684" spans="1:9" x14ac:dyDescent="0.2">
      <c r="A684" s="425"/>
      <c r="B684" s="425"/>
      <c r="C684" s="425"/>
      <c r="D684" s="425"/>
      <c r="E684" s="425"/>
      <c r="F684" s="425"/>
      <c r="G684" s="425"/>
      <c r="H684" s="425"/>
      <c r="I684" s="425"/>
    </row>
    <row r="685" spans="1:9" x14ac:dyDescent="0.2">
      <c r="A685" s="425"/>
      <c r="B685" s="425"/>
      <c r="C685" s="425"/>
      <c r="D685" s="425"/>
      <c r="E685" s="425"/>
      <c r="F685" s="425"/>
      <c r="G685" s="425"/>
      <c r="H685" s="425"/>
      <c r="I685" s="425"/>
    </row>
    <row r="686" spans="1:9" x14ac:dyDescent="0.2">
      <c r="A686" s="425"/>
      <c r="B686" s="425"/>
      <c r="C686" s="425"/>
      <c r="D686" s="425"/>
      <c r="E686" s="425"/>
      <c r="F686" s="425"/>
      <c r="G686" s="425"/>
      <c r="H686" s="425"/>
      <c r="I686" s="425"/>
    </row>
    <row r="687" spans="1:9" x14ac:dyDescent="0.2">
      <c r="A687" s="425"/>
      <c r="B687" s="425"/>
      <c r="C687" s="425"/>
      <c r="D687" s="425"/>
      <c r="E687" s="425"/>
      <c r="F687" s="425"/>
      <c r="G687" s="425"/>
      <c r="H687" s="425"/>
      <c r="I687" s="425"/>
    </row>
    <row r="688" spans="1:9" x14ac:dyDescent="0.2">
      <c r="A688" s="425"/>
      <c r="B688" s="425"/>
      <c r="C688" s="425"/>
      <c r="D688" s="425"/>
      <c r="E688" s="425"/>
      <c r="F688" s="425"/>
      <c r="G688" s="425"/>
      <c r="H688" s="425"/>
      <c r="I688" s="425"/>
    </row>
    <row r="689" spans="1:9" x14ac:dyDescent="0.2">
      <c r="A689" s="425"/>
      <c r="B689" s="425"/>
      <c r="C689" s="425"/>
      <c r="D689" s="425"/>
      <c r="E689" s="425"/>
      <c r="F689" s="425"/>
      <c r="G689" s="425"/>
      <c r="H689" s="425"/>
      <c r="I689" s="425"/>
    </row>
    <row r="690" spans="1:9" x14ac:dyDescent="0.2">
      <c r="A690" s="425"/>
      <c r="B690" s="425"/>
      <c r="C690" s="425"/>
      <c r="D690" s="425"/>
      <c r="E690" s="425"/>
      <c r="F690" s="425"/>
      <c r="G690" s="425"/>
      <c r="H690" s="425"/>
      <c r="I690" s="425"/>
    </row>
    <row r="691" spans="1:9" x14ac:dyDescent="0.2">
      <c r="A691" s="425"/>
      <c r="B691" s="425"/>
      <c r="C691" s="425"/>
      <c r="D691" s="425"/>
      <c r="E691" s="425"/>
      <c r="F691" s="425"/>
      <c r="G691" s="425"/>
      <c r="H691" s="425"/>
      <c r="I691" s="425"/>
    </row>
    <row r="692" spans="1:9" x14ac:dyDescent="0.2">
      <c r="A692" s="425"/>
      <c r="B692" s="425"/>
      <c r="C692" s="425"/>
      <c r="D692" s="425"/>
      <c r="E692" s="425"/>
      <c r="F692" s="425"/>
      <c r="G692" s="425"/>
      <c r="H692" s="425"/>
      <c r="I692" s="425"/>
    </row>
    <row r="693" spans="1:9" x14ac:dyDescent="0.2">
      <c r="A693" s="425"/>
      <c r="B693" s="425"/>
      <c r="C693" s="425"/>
      <c r="D693" s="425"/>
      <c r="E693" s="425"/>
      <c r="F693" s="425"/>
      <c r="G693" s="425"/>
      <c r="H693" s="425"/>
      <c r="I693" s="425"/>
    </row>
    <row r="694" spans="1:9" x14ac:dyDescent="0.2">
      <c r="A694" s="425"/>
      <c r="B694" s="425"/>
      <c r="C694" s="425"/>
      <c r="D694" s="425"/>
      <c r="E694" s="425"/>
      <c r="F694" s="425"/>
      <c r="G694" s="425"/>
      <c r="H694" s="425"/>
      <c r="I694" s="425"/>
    </row>
    <row r="695" spans="1:9" x14ac:dyDescent="0.2">
      <c r="A695" s="425"/>
      <c r="B695" s="425"/>
      <c r="C695" s="425"/>
      <c r="D695" s="425"/>
      <c r="E695" s="425"/>
      <c r="F695" s="425"/>
      <c r="G695" s="425"/>
      <c r="H695" s="425"/>
      <c r="I695" s="425"/>
    </row>
    <row r="696" spans="1:9" x14ac:dyDescent="0.2">
      <c r="A696" s="425"/>
      <c r="B696" s="425"/>
      <c r="C696" s="425"/>
      <c r="D696" s="425"/>
      <c r="E696" s="425"/>
      <c r="F696" s="425"/>
      <c r="G696" s="425"/>
      <c r="H696" s="425"/>
      <c r="I696" s="425"/>
    </row>
    <row r="697" spans="1:9" x14ac:dyDescent="0.2">
      <c r="A697" s="425"/>
      <c r="B697" s="425"/>
      <c r="C697" s="425"/>
      <c r="D697" s="425"/>
      <c r="E697" s="425"/>
      <c r="F697" s="425"/>
      <c r="G697" s="425"/>
      <c r="H697" s="425"/>
      <c r="I697" s="425"/>
    </row>
    <row r="698" spans="1:9" x14ac:dyDescent="0.2">
      <c r="A698" s="425"/>
      <c r="B698" s="425"/>
      <c r="C698" s="425"/>
      <c r="D698" s="425"/>
      <c r="E698" s="425"/>
      <c r="F698" s="425"/>
      <c r="G698" s="425"/>
      <c r="H698" s="425"/>
      <c r="I698" s="425"/>
    </row>
    <row r="699" spans="1:9" x14ac:dyDescent="0.2">
      <c r="A699" s="425"/>
      <c r="B699" s="425"/>
      <c r="C699" s="425"/>
      <c r="D699" s="425"/>
      <c r="E699" s="425"/>
      <c r="F699" s="425"/>
      <c r="G699" s="425"/>
      <c r="H699" s="425"/>
      <c r="I699" s="425"/>
    </row>
    <row r="700" spans="1:9" x14ac:dyDescent="0.2">
      <c r="A700" s="425"/>
      <c r="B700" s="425"/>
      <c r="C700" s="425"/>
      <c r="D700" s="425"/>
      <c r="E700" s="425"/>
      <c r="F700" s="425"/>
      <c r="G700" s="425"/>
      <c r="H700" s="425"/>
      <c r="I700" s="425"/>
    </row>
    <row r="701" spans="1:9" x14ac:dyDescent="0.2">
      <c r="A701" s="425"/>
      <c r="B701" s="425"/>
      <c r="C701" s="425"/>
      <c r="D701" s="425"/>
      <c r="E701" s="425"/>
      <c r="F701" s="425"/>
      <c r="G701" s="425"/>
      <c r="H701" s="425"/>
      <c r="I701" s="425"/>
    </row>
    <row r="702" spans="1:9" x14ac:dyDescent="0.2">
      <c r="A702" s="425"/>
      <c r="B702" s="425"/>
      <c r="C702" s="425"/>
      <c r="D702" s="425"/>
      <c r="E702" s="425"/>
      <c r="F702" s="425"/>
      <c r="G702" s="425"/>
      <c r="H702" s="425"/>
      <c r="I702" s="425"/>
    </row>
    <row r="703" spans="1:9" x14ac:dyDescent="0.2">
      <c r="A703" s="425"/>
      <c r="B703" s="425"/>
      <c r="C703" s="425"/>
      <c r="D703" s="425"/>
      <c r="E703" s="425"/>
      <c r="F703" s="425"/>
      <c r="G703" s="425"/>
      <c r="H703" s="425"/>
      <c r="I703" s="425"/>
    </row>
    <row r="704" spans="1:9" x14ac:dyDescent="0.2">
      <c r="A704" s="425"/>
      <c r="B704" s="425"/>
      <c r="C704" s="425"/>
      <c r="D704" s="425"/>
      <c r="E704" s="425"/>
      <c r="F704" s="425"/>
      <c r="G704" s="425"/>
      <c r="H704" s="425"/>
      <c r="I704" s="425"/>
    </row>
    <row r="705" spans="1:9" x14ac:dyDescent="0.2">
      <c r="A705" s="425"/>
      <c r="B705" s="425"/>
      <c r="C705" s="425"/>
      <c r="D705" s="425"/>
      <c r="E705" s="425"/>
      <c r="F705" s="425"/>
      <c r="G705" s="425"/>
      <c r="H705" s="425"/>
      <c r="I705" s="425"/>
    </row>
    <row r="706" spans="1:9" x14ac:dyDescent="0.2">
      <c r="A706" s="425"/>
      <c r="B706" s="425"/>
      <c r="C706" s="425"/>
      <c r="D706" s="425"/>
      <c r="E706" s="425"/>
      <c r="F706" s="425"/>
      <c r="G706" s="425"/>
      <c r="H706" s="425"/>
      <c r="I706" s="425"/>
    </row>
    <row r="707" spans="1:9" x14ac:dyDescent="0.2">
      <c r="A707" s="425"/>
      <c r="B707" s="425"/>
      <c r="C707" s="425"/>
      <c r="D707" s="425"/>
      <c r="E707" s="425"/>
      <c r="F707" s="425"/>
      <c r="G707" s="425"/>
      <c r="H707" s="425"/>
      <c r="I707" s="425"/>
    </row>
    <row r="708" spans="1:9" x14ac:dyDescent="0.2">
      <c r="A708" s="425"/>
      <c r="B708" s="425"/>
      <c r="C708" s="425"/>
      <c r="D708" s="425"/>
      <c r="E708" s="425"/>
      <c r="F708" s="425"/>
      <c r="G708" s="425"/>
      <c r="H708" s="425"/>
      <c r="I708" s="425"/>
    </row>
    <row r="709" spans="1:9" x14ac:dyDescent="0.2">
      <c r="A709" s="425"/>
      <c r="B709" s="425"/>
      <c r="C709" s="425"/>
      <c r="D709" s="425"/>
      <c r="E709" s="425"/>
      <c r="F709" s="425"/>
      <c r="G709" s="425"/>
      <c r="H709" s="425"/>
      <c r="I709" s="425"/>
    </row>
    <row r="710" spans="1:9" x14ac:dyDescent="0.2">
      <c r="A710" s="425"/>
      <c r="B710" s="425"/>
      <c r="C710" s="425"/>
      <c r="D710" s="425"/>
      <c r="E710" s="425"/>
      <c r="F710" s="425"/>
      <c r="G710" s="425"/>
      <c r="H710" s="425"/>
      <c r="I710" s="425"/>
    </row>
    <row r="711" spans="1:9" x14ac:dyDescent="0.2">
      <c r="A711" s="425"/>
      <c r="B711" s="425"/>
      <c r="C711" s="425"/>
      <c r="D711" s="425"/>
      <c r="E711" s="425"/>
      <c r="F711" s="425"/>
      <c r="G711" s="425"/>
      <c r="H711" s="425"/>
      <c r="I711" s="425"/>
    </row>
    <row r="712" spans="1:9" x14ac:dyDescent="0.2">
      <c r="A712" s="425"/>
      <c r="B712" s="425"/>
      <c r="C712" s="425"/>
      <c r="D712" s="425"/>
      <c r="E712" s="425"/>
      <c r="F712" s="425"/>
      <c r="G712" s="425"/>
      <c r="H712" s="425"/>
      <c r="I712" s="425"/>
    </row>
    <row r="713" spans="1:9" x14ac:dyDescent="0.2">
      <c r="A713" s="425"/>
      <c r="B713" s="425"/>
      <c r="C713" s="425"/>
      <c r="D713" s="425"/>
      <c r="E713" s="425"/>
      <c r="F713" s="425"/>
      <c r="G713" s="425"/>
      <c r="H713" s="425"/>
      <c r="I713" s="425"/>
    </row>
    <row r="714" spans="1:9" x14ac:dyDescent="0.2">
      <c r="A714" s="425"/>
      <c r="B714" s="425"/>
      <c r="C714" s="425"/>
      <c r="D714" s="425"/>
      <c r="E714" s="425"/>
      <c r="F714" s="425"/>
      <c r="G714" s="425"/>
      <c r="H714" s="425"/>
      <c r="I714" s="425"/>
    </row>
    <row r="715" spans="1:9" x14ac:dyDescent="0.2">
      <c r="A715" s="425"/>
      <c r="B715" s="425"/>
      <c r="C715" s="425"/>
      <c r="D715" s="425"/>
      <c r="E715" s="425"/>
      <c r="F715" s="425"/>
      <c r="G715" s="425"/>
      <c r="H715" s="425"/>
      <c r="I715" s="425"/>
    </row>
    <row r="716" spans="1:9" x14ac:dyDescent="0.2">
      <c r="A716" s="425"/>
      <c r="B716" s="425"/>
      <c r="C716" s="425"/>
      <c r="D716" s="425"/>
      <c r="E716" s="425"/>
      <c r="F716" s="425"/>
      <c r="G716" s="425"/>
      <c r="H716" s="425"/>
      <c r="I716" s="425"/>
    </row>
    <row r="717" spans="1:9" x14ac:dyDescent="0.2">
      <c r="A717" s="425"/>
      <c r="B717" s="425"/>
      <c r="C717" s="425"/>
      <c r="D717" s="425"/>
      <c r="E717" s="425"/>
      <c r="F717" s="425"/>
      <c r="G717" s="425"/>
      <c r="H717" s="425"/>
      <c r="I717" s="425"/>
    </row>
    <row r="718" spans="1:9" x14ac:dyDescent="0.2">
      <c r="A718" s="425"/>
      <c r="B718" s="425"/>
      <c r="C718" s="425"/>
      <c r="D718" s="425"/>
      <c r="E718" s="425"/>
      <c r="F718" s="425"/>
      <c r="G718" s="425"/>
      <c r="H718" s="425"/>
      <c r="I718" s="425"/>
    </row>
    <row r="719" spans="1:9" x14ac:dyDescent="0.2">
      <c r="A719" s="425"/>
      <c r="B719" s="425"/>
      <c r="C719" s="425"/>
      <c r="D719" s="425"/>
      <c r="E719" s="425"/>
      <c r="F719" s="425"/>
      <c r="G719" s="425"/>
      <c r="H719" s="425"/>
      <c r="I719" s="425"/>
    </row>
    <row r="720" spans="1:9" x14ac:dyDescent="0.2">
      <c r="A720" s="425"/>
      <c r="B720" s="425"/>
      <c r="C720" s="425"/>
      <c r="D720" s="425"/>
      <c r="E720" s="425"/>
      <c r="F720" s="425"/>
      <c r="G720" s="425"/>
      <c r="H720" s="425"/>
      <c r="I720" s="425"/>
    </row>
    <row r="721" spans="1:9" x14ac:dyDescent="0.2">
      <c r="A721" s="425"/>
      <c r="B721" s="425"/>
      <c r="C721" s="425"/>
      <c r="D721" s="425"/>
      <c r="E721" s="425"/>
      <c r="F721" s="425"/>
      <c r="G721" s="425"/>
      <c r="H721" s="425"/>
      <c r="I721" s="425"/>
    </row>
    <row r="722" spans="1:9" x14ac:dyDescent="0.2">
      <c r="A722" s="425"/>
      <c r="B722" s="425"/>
      <c r="C722" s="425"/>
      <c r="D722" s="425"/>
      <c r="E722" s="425"/>
      <c r="F722" s="425"/>
      <c r="G722" s="425"/>
      <c r="H722" s="425"/>
      <c r="I722" s="425"/>
    </row>
    <row r="723" spans="1:9" x14ac:dyDescent="0.2">
      <c r="A723" s="425"/>
      <c r="B723" s="425"/>
      <c r="C723" s="425"/>
      <c r="D723" s="425"/>
      <c r="E723" s="425"/>
      <c r="F723" s="425"/>
      <c r="G723" s="425"/>
      <c r="H723" s="425"/>
      <c r="I723" s="425"/>
    </row>
    <row r="724" spans="1:9" x14ac:dyDescent="0.2">
      <c r="A724" s="425"/>
      <c r="B724" s="425"/>
      <c r="C724" s="425"/>
      <c r="D724" s="425"/>
      <c r="E724" s="425"/>
      <c r="F724" s="425"/>
      <c r="G724" s="425"/>
      <c r="H724" s="425"/>
      <c r="I724" s="425"/>
    </row>
    <row r="725" spans="1:9" x14ac:dyDescent="0.2">
      <c r="A725" s="425"/>
      <c r="B725" s="425"/>
      <c r="C725" s="425"/>
      <c r="D725" s="425"/>
      <c r="E725" s="425"/>
      <c r="F725" s="425"/>
      <c r="G725" s="425"/>
      <c r="H725" s="425"/>
      <c r="I725" s="425"/>
    </row>
    <row r="726" spans="1:9" x14ac:dyDescent="0.2">
      <c r="A726" s="425"/>
      <c r="B726" s="425"/>
      <c r="C726" s="425"/>
      <c r="D726" s="425"/>
      <c r="E726" s="425"/>
      <c r="F726" s="425"/>
      <c r="G726" s="425"/>
      <c r="H726" s="425"/>
      <c r="I726" s="425"/>
    </row>
    <row r="727" spans="1:9" x14ac:dyDescent="0.2">
      <c r="A727" s="425"/>
      <c r="B727" s="425"/>
      <c r="C727" s="425"/>
      <c r="D727" s="425"/>
      <c r="E727" s="425"/>
      <c r="F727" s="425"/>
      <c r="G727" s="425"/>
      <c r="H727" s="425"/>
      <c r="I727" s="425"/>
    </row>
    <row r="728" spans="1:9" x14ac:dyDescent="0.2">
      <c r="A728" s="425"/>
      <c r="B728" s="425"/>
      <c r="C728" s="425"/>
      <c r="D728" s="425"/>
      <c r="E728" s="425"/>
      <c r="F728" s="425"/>
      <c r="G728" s="425"/>
      <c r="H728" s="425"/>
      <c r="I728" s="425"/>
    </row>
    <row r="729" spans="1:9" x14ac:dyDescent="0.2">
      <c r="A729" s="425"/>
      <c r="B729" s="425"/>
      <c r="C729" s="425"/>
      <c r="D729" s="425"/>
      <c r="E729" s="425"/>
      <c r="F729" s="425"/>
      <c r="G729" s="425"/>
      <c r="H729" s="425"/>
      <c r="I729" s="425"/>
    </row>
    <row r="730" spans="1:9" x14ac:dyDescent="0.2">
      <c r="A730" s="425"/>
      <c r="B730" s="425"/>
      <c r="C730" s="425"/>
      <c r="D730" s="425"/>
      <c r="E730" s="425"/>
      <c r="F730" s="425"/>
      <c r="G730" s="425"/>
      <c r="H730" s="425"/>
      <c r="I730" s="425"/>
    </row>
    <row r="731" spans="1:9" x14ac:dyDescent="0.2">
      <c r="A731" s="425"/>
      <c r="B731" s="425"/>
      <c r="C731" s="425"/>
      <c r="D731" s="425"/>
      <c r="E731" s="425"/>
      <c r="F731" s="425"/>
      <c r="G731" s="425"/>
      <c r="H731" s="425"/>
      <c r="I731" s="425"/>
    </row>
    <row r="732" spans="1:9" x14ac:dyDescent="0.2">
      <c r="A732" s="425"/>
      <c r="B732" s="425"/>
      <c r="C732" s="425"/>
      <c r="D732" s="425"/>
      <c r="E732" s="425"/>
      <c r="F732" s="425"/>
      <c r="G732" s="425"/>
      <c r="H732" s="425"/>
      <c r="I732" s="425"/>
    </row>
    <row r="733" spans="1:9" x14ac:dyDescent="0.2">
      <c r="A733" s="425"/>
      <c r="B733" s="425"/>
      <c r="C733" s="425"/>
      <c r="D733" s="425"/>
      <c r="E733" s="425"/>
      <c r="F733" s="425"/>
      <c r="G733" s="425"/>
      <c r="H733" s="425"/>
      <c r="I733" s="425"/>
    </row>
    <row r="734" spans="1:9" x14ac:dyDescent="0.2">
      <c r="A734" s="425"/>
      <c r="B734" s="425"/>
      <c r="C734" s="425"/>
      <c r="D734" s="425"/>
      <c r="E734" s="425"/>
      <c r="F734" s="425"/>
      <c r="G734" s="425"/>
      <c r="H734" s="425"/>
      <c r="I734" s="425"/>
    </row>
    <row r="735" spans="1:9" x14ac:dyDescent="0.2">
      <c r="A735" s="425"/>
      <c r="B735" s="425"/>
      <c r="C735" s="425"/>
      <c r="D735" s="425"/>
      <c r="E735" s="425"/>
      <c r="F735" s="425"/>
      <c r="G735" s="425"/>
      <c r="H735" s="425"/>
      <c r="I735" s="425"/>
    </row>
    <row r="736" spans="1:9" x14ac:dyDescent="0.2">
      <c r="A736" s="425"/>
      <c r="B736" s="425"/>
      <c r="C736" s="425"/>
      <c r="D736" s="425"/>
      <c r="E736" s="425"/>
      <c r="F736" s="425"/>
      <c r="G736" s="425"/>
      <c r="H736" s="425"/>
      <c r="I736" s="425"/>
    </row>
    <row r="737" spans="1:9" x14ac:dyDescent="0.2">
      <c r="A737" s="425"/>
      <c r="B737" s="425"/>
      <c r="C737" s="425"/>
      <c r="D737" s="425"/>
      <c r="E737" s="425"/>
      <c r="F737" s="425"/>
      <c r="G737" s="425"/>
      <c r="H737" s="425"/>
      <c r="I737" s="425"/>
    </row>
    <row r="738" spans="1:9" x14ac:dyDescent="0.2">
      <c r="A738" s="425"/>
      <c r="B738" s="425"/>
      <c r="C738" s="425"/>
      <c r="D738" s="425"/>
      <c r="E738" s="425"/>
      <c r="F738" s="425"/>
      <c r="G738" s="425"/>
      <c r="H738" s="425"/>
      <c r="I738" s="425"/>
    </row>
    <row r="739" spans="1:9" x14ac:dyDescent="0.2">
      <c r="A739" s="425"/>
      <c r="B739" s="425"/>
      <c r="C739" s="425"/>
      <c r="D739" s="425"/>
      <c r="E739" s="425"/>
      <c r="F739" s="425"/>
      <c r="G739" s="425"/>
      <c r="H739" s="425"/>
      <c r="I739" s="425"/>
    </row>
    <row r="740" spans="1:9" x14ac:dyDescent="0.2">
      <c r="A740" s="425"/>
      <c r="B740" s="425"/>
      <c r="C740" s="425"/>
      <c r="D740" s="425"/>
      <c r="E740" s="425"/>
      <c r="F740" s="425"/>
      <c r="G740" s="425"/>
      <c r="H740" s="425"/>
      <c r="I740" s="425"/>
    </row>
    <row r="741" spans="1:9" x14ac:dyDescent="0.2">
      <c r="A741" s="425"/>
      <c r="B741" s="425"/>
      <c r="C741" s="425"/>
      <c r="D741" s="425"/>
      <c r="E741" s="425"/>
      <c r="F741" s="425"/>
      <c r="G741" s="425"/>
      <c r="H741" s="425"/>
      <c r="I741" s="425"/>
    </row>
    <row r="742" spans="1:9" x14ac:dyDescent="0.2">
      <c r="A742" s="425"/>
      <c r="B742" s="425"/>
      <c r="C742" s="425"/>
      <c r="D742" s="425"/>
      <c r="E742" s="425"/>
      <c r="F742" s="425"/>
      <c r="G742" s="425"/>
      <c r="H742" s="425"/>
      <c r="I742" s="425"/>
    </row>
    <row r="743" spans="1:9" x14ac:dyDescent="0.2">
      <c r="A743" s="425"/>
      <c r="B743" s="425"/>
      <c r="C743" s="425"/>
      <c r="D743" s="425"/>
      <c r="E743" s="425"/>
      <c r="F743" s="425"/>
      <c r="G743" s="425"/>
      <c r="H743" s="425"/>
      <c r="I743" s="425"/>
    </row>
    <row r="744" spans="1:9" x14ac:dyDescent="0.2">
      <c r="A744" s="425"/>
      <c r="B744" s="425"/>
      <c r="C744" s="425"/>
      <c r="D744" s="425"/>
      <c r="E744" s="425"/>
      <c r="F744" s="425"/>
      <c r="G744" s="425"/>
      <c r="H744" s="425"/>
      <c r="I744" s="425"/>
    </row>
    <row r="745" spans="1:9" x14ac:dyDescent="0.2">
      <c r="A745" s="425"/>
      <c r="B745" s="425"/>
      <c r="C745" s="425"/>
      <c r="D745" s="425"/>
      <c r="E745" s="425"/>
      <c r="F745" s="425"/>
      <c r="G745" s="425"/>
      <c r="H745" s="425"/>
      <c r="I745" s="425"/>
    </row>
    <row r="746" spans="1:9" x14ac:dyDescent="0.2">
      <c r="A746" s="425"/>
      <c r="B746" s="425"/>
      <c r="C746" s="425"/>
      <c r="D746" s="425"/>
      <c r="E746" s="425"/>
      <c r="F746" s="425"/>
      <c r="G746" s="425"/>
      <c r="H746" s="425"/>
      <c r="I746" s="425"/>
    </row>
    <row r="747" spans="1:9" x14ac:dyDescent="0.2">
      <c r="A747" s="425"/>
      <c r="B747" s="425"/>
      <c r="C747" s="425"/>
      <c r="D747" s="425"/>
      <c r="E747" s="425"/>
      <c r="F747" s="425"/>
      <c r="G747" s="425"/>
      <c r="H747" s="425"/>
      <c r="I747" s="425"/>
    </row>
    <row r="748" spans="1:9" x14ac:dyDescent="0.2">
      <c r="A748" s="425"/>
      <c r="B748" s="425"/>
      <c r="C748" s="425"/>
      <c r="D748" s="425"/>
      <c r="E748" s="425"/>
      <c r="F748" s="425"/>
      <c r="G748" s="425"/>
      <c r="H748" s="425"/>
      <c r="I748" s="425"/>
    </row>
    <row r="749" spans="1:9" x14ac:dyDescent="0.2">
      <c r="A749" s="425"/>
      <c r="B749" s="425"/>
      <c r="C749" s="425"/>
      <c r="D749" s="425"/>
      <c r="E749" s="425"/>
      <c r="F749" s="425"/>
      <c r="G749" s="425"/>
      <c r="H749" s="425"/>
      <c r="I749" s="425"/>
    </row>
    <row r="750" spans="1:9" x14ac:dyDescent="0.2">
      <c r="A750" s="425"/>
      <c r="B750" s="425"/>
      <c r="C750" s="425"/>
      <c r="D750" s="425"/>
      <c r="E750" s="425"/>
      <c r="F750" s="425"/>
      <c r="G750" s="425"/>
      <c r="H750" s="425"/>
      <c r="I750" s="425"/>
    </row>
    <row r="751" spans="1:9" x14ac:dyDescent="0.2">
      <c r="A751" s="425"/>
      <c r="B751" s="425"/>
      <c r="C751" s="425"/>
      <c r="D751" s="425"/>
      <c r="E751" s="425"/>
      <c r="F751" s="425"/>
      <c r="G751" s="425"/>
      <c r="H751" s="425"/>
      <c r="I751" s="425"/>
    </row>
    <row r="752" spans="1:9" x14ac:dyDescent="0.2">
      <c r="A752" s="425"/>
      <c r="B752" s="425"/>
      <c r="C752" s="425"/>
      <c r="D752" s="425"/>
      <c r="E752" s="425"/>
      <c r="F752" s="425"/>
      <c r="G752" s="425"/>
      <c r="H752" s="425"/>
      <c r="I752" s="425"/>
    </row>
    <row r="753" spans="1:9" x14ac:dyDescent="0.2">
      <c r="A753" s="425"/>
      <c r="B753" s="425"/>
      <c r="C753" s="425"/>
      <c r="D753" s="425"/>
      <c r="E753" s="425"/>
      <c r="F753" s="425"/>
      <c r="G753" s="425"/>
      <c r="H753" s="425"/>
      <c r="I753" s="425"/>
    </row>
    <row r="754" spans="1:9" x14ac:dyDescent="0.2">
      <c r="A754" s="425"/>
      <c r="B754" s="425"/>
      <c r="C754" s="425"/>
      <c r="D754" s="425"/>
      <c r="E754" s="425"/>
      <c r="F754" s="425"/>
      <c r="G754" s="425"/>
      <c r="H754" s="425"/>
      <c r="I754" s="425"/>
    </row>
    <row r="755" spans="1:9" x14ac:dyDescent="0.2">
      <c r="A755" s="425"/>
      <c r="B755" s="425"/>
      <c r="C755" s="425"/>
      <c r="D755" s="425"/>
      <c r="E755" s="425"/>
      <c r="F755" s="425"/>
      <c r="G755" s="425"/>
      <c r="H755" s="425"/>
      <c r="I755" s="425"/>
    </row>
    <row r="756" spans="1:9" x14ac:dyDescent="0.2">
      <c r="A756" s="425"/>
      <c r="B756" s="425"/>
      <c r="C756" s="425"/>
      <c r="D756" s="425"/>
      <c r="E756" s="425"/>
      <c r="F756" s="425"/>
      <c r="G756" s="425"/>
      <c r="H756" s="425"/>
      <c r="I756" s="425"/>
    </row>
    <row r="757" spans="1:9" x14ac:dyDescent="0.2">
      <c r="A757" s="425"/>
      <c r="B757" s="425"/>
      <c r="C757" s="425"/>
      <c r="D757" s="425"/>
      <c r="E757" s="425"/>
      <c r="F757" s="425"/>
      <c r="G757" s="425"/>
      <c r="H757" s="425"/>
      <c r="I757" s="425"/>
    </row>
    <row r="758" spans="1:9" x14ac:dyDescent="0.2">
      <c r="A758" s="425"/>
      <c r="B758" s="425"/>
      <c r="C758" s="425"/>
      <c r="D758" s="425"/>
      <c r="E758" s="425"/>
      <c r="F758" s="425"/>
      <c r="G758" s="425"/>
      <c r="H758" s="425"/>
      <c r="I758" s="425"/>
    </row>
    <row r="759" spans="1:9" x14ac:dyDescent="0.2">
      <c r="A759" s="425"/>
      <c r="B759" s="425"/>
      <c r="C759" s="425"/>
      <c r="D759" s="425"/>
      <c r="E759" s="425"/>
      <c r="F759" s="425"/>
      <c r="G759" s="425"/>
      <c r="H759" s="425"/>
      <c r="I759" s="425"/>
    </row>
    <row r="760" spans="1:9" x14ac:dyDescent="0.2">
      <c r="A760" s="425"/>
      <c r="B760" s="425"/>
      <c r="C760" s="425"/>
      <c r="D760" s="425"/>
      <c r="E760" s="425"/>
      <c r="F760" s="425"/>
      <c r="G760" s="425"/>
      <c r="H760" s="425"/>
      <c r="I760" s="425"/>
    </row>
    <row r="761" spans="1:9" x14ac:dyDescent="0.2">
      <c r="A761" s="425"/>
      <c r="B761" s="425"/>
      <c r="C761" s="425"/>
      <c r="D761" s="425"/>
      <c r="E761" s="425"/>
      <c r="F761" s="425"/>
      <c r="G761" s="425"/>
      <c r="H761" s="425"/>
      <c r="I761" s="425"/>
    </row>
    <row r="762" spans="1:9" x14ac:dyDescent="0.2">
      <c r="A762" s="425"/>
      <c r="B762" s="425"/>
      <c r="C762" s="425"/>
      <c r="D762" s="425"/>
      <c r="E762" s="425"/>
      <c r="F762" s="425"/>
      <c r="G762" s="425"/>
      <c r="H762" s="425"/>
      <c r="I762" s="425"/>
    </row>
    <row r="763" spans="1:9" x14ac:dyDescent="0.2">
      <c r="A763" s="425"/>
      <c r="B763" s="425"/>
      <c r="C763" s="425"/>
      <c r="D763" s="425"/>
      <c r="E763" s="425"/>
      <c r="F763" s="425"/>
      <c r="G763" s="425"/>
      <c r="H763" s="425"/>
      <c r="I763" s="425"/>
    </row>
    <row r="764" spans="1:9" x14ac:dyDescent="0.2">
      <c r="A764" s="425"/>
      <c r="B764" s="425"/>
      <c r="C764" s="425"/>
      <c r="D764" s="425"/>
      <c r="E764" s="425"/>
      <c r="F764" s="425"/>
      <c r="G764" s="425"/>
      <c r="H764" s="425"/>
      <c r="I764" s="425"/>
    </row>
    <row r="765" spans="1:9" x14ac:dyDescent="0.2">
      <c r="A765" s="425"/>
      <c r="B765" s="425"/>
      <c r="C765" s="425"/>
      <c r="D765" s="425"/>
      <c r="E765" s="425"/>
      <c r="F765" s="425"/>
      <c r="G765" s="425"/>
      <c r="H765" s="425"/>
      <c r="I765" s="425"/>
    </row>
    <row r="766" spans="1:9" x14ac:dyDescent="0.2">
      <c r="A766" s="425"/>
      <c r="B766" s="425"/>
      <c r="C766" s="425"/>
      <c r="D766" s="425"/>
      <c r="E766" s="425"/>
      <c r="F766" s="425"/>
      <c r="G766" s="425"/>
      <c r="H766" s="425"/>
      <c r="I766" s="425"/>
    </row>
    <row r="767" spans="1:9" x14ac:dyDescent="0.2">
      <c r="A767" s="425"/>
      <c r="B767" s="425"/>
      <c r="C767" s="425"/>
      <c r="D767" s="425"/>
      <c r="E767" s="425"/>
      <c r="F767" s="425"/>
      <c r="G767" s="425"/>
      <c r="H767" s="425"/>
      <c r="I767" s="425"/>
    </row>
    <row r="768" spans="1:9" x14ac:dyDescent="0.2">
      <c r="A768" s="425"/>
      <c r="B768" s="425"/>
      <c r="C768" s="425"/>
      <c r="D768" s="425"/>
      <c r="E768" s="425"/>
      <c r="F768" s="425"/>
      <c r="G768" s="425"/>
      <c r="H768" s="425"/>
      <c r="I768" s="425"/>
    </row>
    <row r="769" spans="1:9" x14ac:dyDescent="0.2">
      <c r="A769" s="425"/>
      <c r="B769" s="425"/>
      <c r="C769" s="425"/>
      <c r="D769" s="425"/>
      <c r="E769" s="425"/>
      <c r="F769" s="425"/>
      <c r="G769" s="425"/>
      <c r="H769" s="425"/>
      <c r="I769" s="425"/>
    </row>
    <row r="770" spans="1:9" x14ac:dyDescent="0.2">
      <c r="A770" s="425"/>
      <c r="B770" s="425"/>
      <c r="C770" s="425"/>
      <c r="D770" s="425"/>
      <c r="E770" s="425"/>
      <c r="F770" s="425"/>
      <c r="G770" s="425"/>
      <c r="H770" s="425"/>
      <c r="I770" s="425"/>
    </row>
    <row r="771" spans="1:9" x14ac:dyDescent="0.2">
      <c r="A771" s="425"/>
      <c r="B771" s="425"/>
      <c r="C771" s="425"/>
      <c r="D771" s="425"/>
      <c r="E771" s="425"/>
      <c r="F771" s="425"/>
      <c r="G771" s="425"/>
      <c r="H771" s="425"/>
      <c r="I771" s="425"/>
    </row>
    <row r="772" spans="1:9" x14ac:dyDescent="0.2">
      <c r="A772" s="425"/>
      <c r="B772" s="425"/>
      <c r="C772" s="425"/>
      <c r="D772" s="425"/>
      <c r="E772" s="425"/>
      <c r="F772" s="425"/>
      <c r="G772" s="425"/>
      <c r="H772" s="425"/>
      <c r="I772" s="425"/>
    </row>
    <row r="773" spans="1:9" x14ac:dyDescent="0.2">
      <c r="A773" s="425"/>
      <c r="B773" s="425"/>
      <c r="C773" s="425"/>
      <c r="D773" s="425"/>
      <c r="E773" s="425"/>
      <c r="F773" s="425"/>
      <c r="G773" s="425"/>
      <c r="H773" s="425"/>
      <c r="I773" s="425"/>
    </row>
    <row r="774" spans="1:9" x14ac:dyDescent="0.2">
      <c r="A774" s="425"/>
      <c r="B774" s="425"/>
      <c r="C774" s="425"/>
      <c r="D774" s="425"/>
      <c r="E774" s="425"/>
      <c r="F774" s="425"/>
      <c r="G774" s="425"/>
      <c r="H774" s="425"/>
      <c r="I774" s="425"/>
    </row>
    <row r="775" spans="1:9" x14ac:dyDescent="0.2">
      <c r="A775" s="425"/>
      <c r="B775" s="425"/>
      <c r="C775" s="425"/>
      <c r="D775" s="425"/>
      <c r="E775" s="425"/>
      <c r="F775" s="425"/>
      <c r="G775" s="425"/>
      <c r="H775" s="425"/>
      <c r="I775" s="425"/>
    </row>
    <row r="776" spans="1:9" x14ac:dyDescent="0.2">
      <c r="A776" s="425"/>
      <c r="B776" s="425"/>
      <c r="C776" s="425"/>
      <c r="D776" s="425"/>
      <c r="E776" s="425"/>
      <c r="F776" s="425"/>
      <c r="G776" s="425"/>
      <c r="H776" s="425"/>
      <c r="I776" s="425"/>
    </row>
    <row r="777" spans="1:9" x14ac:dyDescent="0.2">
      <c r="A777" s="425"/>
      <c r="B777" s="425"/>
      <c r="C777" s="425"/>
      <c r="D777" s="425"/>
      <c r="E777" s="425"/>
      <c r="F777" s="425"/>
      <c r="G777" s="425"/>
      <c r="H777" s="425"/>
      <c r="I777" s="425"/>
    </row>
    <row r="778" spans="1:9" x14ac:dyDescent="0.2">
      <c r="A778" s="425"/>
      <c r="B778" s="425"/>
      <c r="C778" s="425"/>
      <c r="D778" s="425"/>
      <c r="E778" s="425"/>
      <c r="F778" s="425"/>
      <c r="G778" s="425"/>
      <c r="H778" s="425"/>
      <c r="I778" s="425"/>
    </row>
    <row r="779" spans="1:9" x14ac:dyDescent="0.2">
      <c r="A779" s="425"/>
      <c r="B779" s="425"/>
      <c r="C779" s="425"/>
      <c r="D779" s="425"/>
      <c r="E779" s="425"/>
      <c r="F779" s="425"/>
      <c r="G779" s="425"/>
      <c r="H779" s="425"/>
      <c r="I779" s="425"/>
    </row>
    <row r="780" spans="1:9" x14ac:dyDescent="0.2">
      <c r="A780" s="425"/>
      <c r="B780" s="425"/>
      <c r="C780" s="425"/>
      <c r="D780" s="425"/>
      <c r="E780" s="425"/>
      <c r="F780" s="425"/>
      <c r="G780" s="425"/>
      <c r="H780" s="425"/>
      <c r="I780" s="425"/>
    </row>
    <row r="781" spans="1:9" x14ac:dyDescent="0.2">
      <c r="A781" s="425"/>
      <c r="B781" s="425"/>
      <c r="C781" s="425"/>
      <c r="D781" s="425"/>
      <c r="E781" s="425"/>
      <c r="F781" s="425"/>
      <c r="G781" s="425"/>
      <c r="H781" s="425"/>
      <c r="I781" s="425"/>
    </row>
    <row r="782" spans="1:9" x14ac:dyDescent="0.2">
      <c r="A782" s="425"/>
      <c r="B782" s="425"/>
      <c r="C782" s="425"/>
      <c r="D782" s="425"/>
      <c r="E782" s="425"/>
      <c r="F782" s="425"/>
      <c r="G782" s="425"/>
      <c r="H782" s="425"/>
      <c r="I782" s="425"/>
    </row>
    <row r="783" spans="1:9" x14ac:dyDescent="0.2">
      <c r="A783" s="425"/>
      <c r="B783" s="425"/>
      <c r="C783" s="425"/>
      <c r="D783" s="425"/>
      <c r="E783" s="425"/>
      <c r="F783" s="425"/>
      <c r="G783" s="425"/>
      <c r="H783" s="425"/>
      <c r="I783" s="425"/>
    </row>
    <row r="784" spans="1:9" x14ac:dyDescent="0.2">
      <c r="A784" s="425"/>
      <c r="B784" s="425"/>
      <c r="C784" s="425"/>
      <c r="D784" s="425"/>
      <c r="E784" s="425"/>
      <c r="F784" s="425"/>
      <c r="G784" s="425"/>
      <c r="H784" s="425"/>
      <c r="I784" s="425"/>
    </row>
    <row r="785" spans="1:9" x14ac:dyDescent="0.2">
      <c r="A785" s="425"/>
      <c r="B785" s="425"/>
      <c r="C785" s="425"/>
      <c r="D785" s="425"/>
      <c r="E785" s="425"/>
      <c r="F785" s="425"/>
      <c r="G785" s="425"/>
      <c r="H785" s="425"/>
      <c r="I785" s="425"/>
    </row>
    <row r="786" spans="1:9" x14ac:dyDescent="0.2">
      <c r="A786" s="425"/>
      <c r="B786" s="425"/>
      <c r="C786" s="425"/>
      <c r="D786" s="425"/>
      <c r="E786" s="425"/>
      <c r="F786" s="425"/>
      <c r="G786" s="425"/>
      <c r="H786" s="425"/>
      <c r="I786" s="425"/>
    </row>
    <row r="787" spans="1:9" x14ac:dyDescent="0.2">
      <c r="A787" s="425"/>
      <c r="B787" s="425"/>
      <c r="C787" s="425"/>
      <c r="D787" s="425"/>
      <c r="E787" s="425"/>
      <c r="F787" s="425"/>
      <c r="G787" s="425"/>
      <c r="H787" s="425"/>
      <c r="I787" s="425"/>
    </row>
    <row r="788" spans="1:9" x14ac:dyDescent="0.2">
      <c r="A788" s="425"/>
      <c r="B788" s="425"/>
      <c r="C788" s="425"/>
      <c r="D788" s="425"/>
      <c r="E788" s="425"/>
      <c r="F788" s="425"/>
      <c r="G788" s="425"/>
      <c r="H788" s="425"/>
      <c r="I788" s="425"/>
    </row>
    <row r="789" spans="1:9" x14ac:dyDescent="0.2">
      <c r="A789" s="425"/>
      <c r="B789" s="425"/>
      <c r="C789" s="425"/>
      <c r="D789" s="425"/>
      <c r="E789" s="425"/>
      <c r="F789" s="425"/>
      <c r="G789" s="425"/>
      <c r="H789" s="425"/>
      <c r="I789" s="425"/>
    </row>
    <row r="790" spans="1:9" x14ac:dyDescent="0.2">
      <c r="A790" s="425"/>
      <c r="B790" s="425"/>
      <c r="C790" s="425"/>
      <c r="D790" s="425"/>
      <c r="E790" s="425"/>
      <c r="F790" s="425"/>
      <c r="G790" s="425"/>
      <c r="H790" s="425"/>
      <c r="I790" s="425"/>
    </row>
    <row r="791" spans="1:9" x14ac:dyDescent="0.2">
      <c r="A791" s="425"/>
      <c r="B791" s="425"/>
      <c r="C791" s="425"/>
      <c r="D791" s="425"/>
      <c r="E791" s="425"/>
      <c r="F791" s="425"/>
      <c r="G791" s="425"/>
      <c r="H791" s="425"/>
      <c r="I791" s="425"/>
    </row>
    <row r="792" spans="1:9" x14ac:dyDescent="0.2">
      <c r="A792" s="425"/>
      <c r="B792" s="425"/>
      <c r="C792" s="425"/>
      <c r="D792" s="425"/>
      <c r="E792" s="425"/>
      <c r="F792" s="425"/>
      <c r="G792" s="425"/>
      <c r="H792" s="425"/>
      <c r="I792" s="425"/>
    </row>
    <row r="793" spans="1:9" x14ac:dyDescent="0.2">
      <c r="A793" s="425"/>
      <c r="B793" s="425"/>
      <c r="C793" s="425"/>
      <c r="D793" s="425"/>
      <c r="E793" s="425"/>
      <c r="F793" s="425"/>
      <c r="G793" s="425"/>
      <c r="H793" s="425"/>
      <c r="I793" s="425"/>
    </row>
    <row r="794" spans="1:9" x14ac:dyDescent="0.2">
      <c r="A794" s="425"/>
      <c r="B794" s="425"/>
      <c r="C794" s="425"/>
      <c r="D794" s="425"/>
      <c r="E794" s="425"/>
      <c r="F794" s="425"/>
      <c r="G794" s="425"/>
      <c r="H794" s="425"/>
      <c r="I794" s="425"/>
    </row>
    <row r="795" spans="1:9" x14ac:dyDescent="0.2">
      <c r="A795" s="425"/>
      <c r="B795" s="425"/>
      <c r="C795" s="425"/>
      <c r="D795" s="425"/>
      <c r="E795" s="425"/>
      <c r="F795" s="425"/>
      <c r="G795" s="425"/>
      <c r="H795" s="425"/>
      <c r="I795" s="425"/>
    </row>
    <row r="796" spans="1:9" x14ac:dyDescent="0.2">
      <c r="A796" s="425"/>
      <c r="B796" s="425"/>
      <c r="C796" s="425"/>
      <c r="D796" s="425"/>
      <c r="E796" s="425"/>
      <c r="F796" s="425"/>
      <c r="G796" s="425"/>
      <c r="H796" s="425"/>
      <c r="I796" s="425"/>
    </row>
    <row r="797" spans="1:9" x14ac:dyDescent="0.2">
      <c r="A797" s="425"/>
      <c r="B797" s="425"/>
      <c r="C797" s="425"/>
      <c r="D797" s="425"/>
      <c r="E797" s="425"/>
      <c r="F797" s="425"/>
      <c r="G797" s="425"/>
      <c r="H797" s="425"/>
      <c r="I797" s="425"/>
    </row>
    <row r="798" spans="1:9" x14ac:dyDescent="0.2">
      <c r="A798" s="425"/>
      <c r="B798" s="425"/>
      <c r="C798" s="425"/>
      <c r="D798" s="425"/>
      <c r="E798" s="425"/>
      <c r="F798" s="425"/>
      <c r="G798" s="425"/>
      <c r="H798" s="425"/>
      <c r="I798" s="425"/>
    </row>
    <row r="799" spans="1:9" x14ac:dyDescent="0.2">
      <c r="A799" s="425"/>
      <c r="B799" s="425"/>
      <c r="C799" s="425"/>
      <c r="D799" s="425"/>
      <c r="E799" s="425"/>
      <c r="F799" s="425"/>
      <c r="G799" s="425"/>
      <c r="H799" s="425"/>
      <c r="I799" s="425"/>
    </row>
    <row r="800" spans="1:9" x14ac:dyDescent="0.2">
      <c r="A800" s="425"/>
      <c r="B800" s="425"/>
      <c r="C800" s="425"/>
      <c r="D800" s="425"/>
      <c r="E800" s="425"/>
      <c r="F800" s="425"/>
      <c r="G800" s="425"/>
      <c r="H800" s="425"/>
      <c r="I800" s="425"/>
    </row>
    <row r="801" spans="1:9" x14ac:dyDescent="0.2">
      <c r="A801" s="425"/>
      <c r="B801" s="425"/>
      <c r="C801" s="425"/>
      <c r="D801" s="425"/>
      <c r="E801" s="425"/>
      <c r="F801" s="425"/>
      <c r="G801" s="425"/>
      <c r="H801" s="425"/>
      <c r="I801" s="425"/>
    </row>
    <row r="802" spans="1:9" x14ac:dyDescent="0.2">
      <c r="A802" s="425"/>
      <c r="B802" s="425"/>
      <c r="C802" s="425"/>
      <c r="D802" s="425"/>
      <c r="E802" s="425"/>
      <c r="F802" s="425"/>
      <c r="G802" s="425"/>
      <c r="H802" s="425"/>
      <c r="I802" s="425"/>
    </row>
    <row r="803" spans="1:9" x14ac:dyDescent="0.2">
      <c r="A803" s="425"/>
      <c r="B803" s="425"/>
      <c r="C803" s="425"/>
      <c r="D803" s="425"/>
      <c r="E803" s="425"/>
      <c r="F803" s="425"/>
      <c r="G803" s="425"/>
      <c r="H803" s="425"/>
      <c r="I803" s="425"/>
    </row>
    <row r="804" spans="1:9" x14ac:dyDescent="0.2">
      <c r="A804" s="425"/>
      <c r="B804" s="425"/>
      <c r="C804" s="425"/>
      <c r="D804" s="425"/>
      <c r="E804" s="425"/>
      <c r="F804" s="425"/>
      <c r="G804" s="425"/>
      <c r="H804" s="425"/>
      <c r="I804" s="425"/>
    </row>
    <row r="805" spans="1:9" x14ac:dyDescent="0.2">
      <c r="A805" s="425"/>
      <c r="B805" s="425"/>
      <c r="C805" s="425"/>
      <c r="D805" s="425"/>
      <c r="E805" s="425"/>
      <c r="F805" s="425"/>
      <c r="G805" s="425"/>
      <c r="H805" s="425"/>
      <c r="I805" s="425"/>
    </row>
    <row r="806" spans="1:9" x14ac:dyDescent="0.2">
      <c r="A806" s="425"/>
      <c r="B806" s="425"/>
      <c r="C806" s="425"/>
      <c r="D806" s="425"/>
      <c r="E806" s="425"/>
      <c r="F806" s="425"/>
      <c r="G806" s="425"/>
      <c r="H806" s="425"/>
      <c r="I806" s="425"/>
    </row>
    <row r="807" spans="1:9" x14ac:dyDescent="0.2">
      <c r="A807" s="425"/>
      <c r="B807" s="425"/>
      <c r="C807" s="425"/>
      <c r="D807" s="425"/>
      <c r="E807" s="425"/>
      <c r="F807" s="425"/>
      <c r="G807" s="425"/>
      <c r="H807" s="425"/>
      <c r="I807" s="425"/>
    </row>
    <row r="808" spans="1:9" x14ac:dyDescent="0.2">
      <c r="A808" s="425"/>
      <c r="B808" s="425"/>
      <c r="C808" s="425"/>
      <c r="D808" s="425"/>
      <c r="E808" s="425"/>
      <c r="F808" s="425"/>
      <c r="G808" s="425"/>
      <c r="H808" s="425"/>
      <c r="I808" s="425"/>
    </row>
    <row r="809" spans="1:9" x14ac:dyDescent="0.2">
      <c r="A809" s="425"/>
      <c r="B809" s="425"/>
      <c r="C809" s="425"/>
      <c r="D809" s="425"/>
      <c r="E809" s="425"/>
      <c r="F809" s="425"/>
      <c r="G809" s="425"/>
      <c r="H809" s="425"/>
      <c r="I809" s="425"/>
    </row>
    <row r="810" spans="1:9" x14ac:dyDescent="0.2">
      <c r="A810" s="425"/>
      <c r="B810" s="425"/>
      <c r="C810" s="425"/>
      <c r="D810" s="425"/>
      <c r="E810" s="425"/>
      <c r="F810" s="425"/>
      <c r="G810" s="425"/>
      <c r="H810" s="425"/>
      <c r="I810" s="425"/>
    </row>
    <row r="811" spans="1:9" x14ac:dyDescent="0.2">
      <c r="A811" s="425"/>
      <c r="B811" s="425"/>
      <c r="C811" s="425"/>
      <c r="D811" s="425"/>
      <c r="E811" s="425"/>
      <c r="F811" s="425"/>
      <c r="G811" s="425"/>
      <c r="H811" s="425"/>
      <c r="I811" s="425"/>
    </row>
    <row r="812" spans="1:9" x14ac:dyDescent="0.2">
      <c r="A812" s="425"/>
      <c r="B812" s="425"/>
      <c r="C812" s="425"/>
      <c r="D812" s="425"/>
      <c r="E812" s="425"/>
      <c r="F812" s="425"/>
      <c r="G812" s="425"/>
      <c r="H812" s="425"/>
      <c r="I812" s="425"/>
    </row>
    <row r="813" spans="1:9" x14ac:dyDescent="0.2">
      <c r="A813" s="425"/>
      <c r="B813" s="425"/>
      <c r="C813" s="425"/>
      <c r="D813" s="425"/>
      <c r="E813" s="425"/>
      <c r="F813" s="425"/>
      <c r="G813" s="425"/>
      <c r="H813" s="425"/>
      <c r="I813" s="425"/>
    </row>
    <row r="814" spans="1:9" x14ac:dyDescent="0.2">
      <c r="A814" s="425"/>
      <c r="B814" s="425"/>
      <c r="C814" s="425"/>
      <c r="D814" s="425"/>
      <c r="E814" s="425"/>
      <c r="F814" s="425"/>
      <c r="G814" s="425"/>
      <c r="H814" s="425"/>
      <c r="I814" s="425"/>
    </row>
    <row r="815" spans="1:9" x14ac:dyDescent="0.2">
      <c r="A815" s="425"/>
      <c r="B815" s="425"/>
      <c r="C815" s="425"/>
      <c r="D815" s="425"/>
      <c r="E815" s="425"/>
      <c r="F815" s="425"/>
      <c r="G815" s="425"/>
      <c r="H815" s="425"/>
      <c r="I815" s="425"/>
    </row>
    <row r="816" spans="1:9" x14ac:dyDescent="0.2">
      <c r="A816" s="425"/>
      <c r="B816" s="425"/>
      <c r="C816" s="425"/>
      <c r="D816" s="425"/>
      <c r="E816" s="425"/>
      <c r="F816" s="425"/>
      <c r="G816" s="425"/>
      <c r="H816" s="425"/>
      <c r="I816" s="425"/>
    </row>
    <row r="817" spans="1:9" x14ac:dyDescent="0.2">
      <c r="A817" s="425"/>
      <c r="B817" s="425"/>
      <c r="C817" s="425"/>
      <c r="D817" s="425"/>
      <c r="E817" s="425"/>
      <c r="F817" s="425"/>
      <c r="G817" s="425"/>
      <c r="H817" s="425"/>
      <c r="I817" s="425"/>
    </row>
    <row r="818" spans="1:9" x14ac:dyDescent="0.2">
      <c r="A818" s="425"/>
      <c r="B818" s="425"/>
      <c r="C818" s="425"/>
      <c r="D818" s="425"/>
      <c r="E818" s="425"/>
      <c r="F818" s="425"/>
      <c r="G818" s="425"/>
      <c r="H818" s="425"/>
      <c r="I818" s="425"/>
    </row>
    <row r="819" spans="1:9" x14ac:dyDescent="0.2">
      <c r="A819" s="425"/>
      <c r="B819" s="425"/>
      <c r="C819" s="425"/>
      <c r="D819" s="425"/>
      <c r="E819" s="425"/>
      <c r="F819" s="425"/>
      <c r="G819" s="425"/>
      <c r="H819" s="425"/>
      <c r="I819" s="425"/>
    </row>
    <row r="820" spans="1:9" x14ac:dyDescent="0.2">
      <c r="A820" s="425"/>
      <c r="B820" s="425"/>
      <c r="C820" s="425"/>
      <c r="D820" s="425"/>
      <c r="E820" s="425"/>
      <c r="F820" s="425"/>
      <c r="G820" s="425"/>
      <c r="H820" s="425"/>
      <c r="I820" s="425"/>
    </row>
    <row r="821" spans="1:9" x14ac:dyDescent="0.2">
      <c r="A821" s="425"/>
      <c r="B821" s="425"/>
      <c r="C821" s="425"/>
      <c r="D821" s="425"/>
      <c r="E821" s="425"/>
      <c r="F821" s="425"/>
      <c r="G821" s="425"/>
      <c r="H821" s="425"/>
      <c r="I821" s="425"/>
    </row>
    <row r="822" spans="1:9" x14ac:dyDescent="0.2">
      <c r="A822" s="425"/>
      <c r="B822" s="425"/>
      <c r="C822" s="425"/>
      <c r="D822" s="425"/>
      <c r="E822" s="425"/>
      <c r="F822" s="425"/>
      <c r="G822" s="425"/>
      <c r="H822" s="425"/>
      <c r="I822" s="425"/>
    </row>
    <row r="823" spans="1:9" x14ac:dyDescent="0.2">
      <c r="A823" s="425"/>
      <c r="B823" s="425"/>
      <c r="C823" s="425"/>
      <c r="D823" s="425"/>
      <c r="E823" s="425"/>
      <c r="F823" s="425"/>
      <c r="G823" s="425"/>
      <c r="H823" s="425"/>
      <c r="I823" s="425"/>
    </row>
    <row r="824" spans="1:9" x14ac:dyDescent="0.2">
      <c r="A824" s="425"/>
      <c r="B824" s="425"/>
      <c r="C824" s="425"/>
      <c r="D824" s="425"/>
      <c r="E824" s="425"/>
      <c r="F824" s="425"/>
      <c r="G824" s="425"/>
      <c r="H824" s="425"/>
      <c r="I824" s="425"/>
    </row>
    <row r="825" spans="1:9" x14ac:dyDescent="0.2">
      <c r="A825" s="425"/>
      <c r="B825" s="425"/>
      <c r="C825" s="425"/>
      <c r="D825" s="425"/>
      <c r="E825" s="425"/>
      <c r="F825" s="425"/>
      <c r="G825" s="425"/>
      <c r="H825" s="425"/>
      <c r="I825" s="425"/>
    </row>
    <row r="826" spans="1:9" x14ac:dyDescent="0.2">
      <c r="A826" s="425"/>
      <c r="B826" s="425"/>
      <c r="C826" s="425"/>
      <c r="D826" s="425"/>
      <c r="E826" s="425"/>
      <c r="F826" s="425"/>
      <c r="G826" s="425"/>
      <c r="H826" s="425"/>
      <c r="I826" s="425"/>
    </row>
    <row r="827" spans="1:9" x14ac:dyDescent="0.2">
      <c r="A827" s="425"/>
      <c r="B827" s="425"/>
      <c r="C827" s="425"/>
      <c r="D827" s="425"/>
      <c r="E827" s="425"/>
      <c r="F827" s="425"/>
      <c r="G827" s="425"/>
      <c r="H827" s="425"/>
      <c r="I827" s="425"/>
    </row>
    <row r="828" spans="1:9" x14ac:dyDescent="0.2">
      <c r="A828" s="425"/>
      <c r="B828" s="425"/>
      <c r="C828" s="425"/>
      <c r="D828" s="425"/>
      <c r="E828" s="425"/>
      <c r="F828" s="425"/>
      <c r="G828" s="425"/>
      <c r="H828" s="425"/>
      <c r="I828" s="425"/>
    </row>
    <row r="829" spans="1:9" x14ac:dyDescent="0.2">
      <c r="A829" s="425"/>
      <c r="B829" s="425"/>
      <c r="C829" s="425"/>
      <c r="D829" s="425"/>
      <c r="E829" s="425"/>
      <c r="F829" s="425"/>
      <c r="G829" s="425"/>
      <c r="H829" s="425"/>
      <c r="I829" s="425"/>
    </row>
    <row r="830" spans="1:9" x14ac:dyDescent="0.2">
      <c r="A830" s="425"/>
      <c r="B830" s="425"/>
      <c r="C830" s="425"/>
      <c r="D830" s="425"/>
      <c r="E830" s="425"/>
      <c r="F830" s="425"/>
      <c r="G830" s="425"/>
      <c r="H830" s="425"/>
      <c r="I830" s="425"/>
    </row>
    <row r="831" spans="1:9" x14ac:dyDescent="0.2">
      <c r="A831" s="425"/>
      <c r="B831" s="425"/>
      <c r="C831" s="425"/>
      <c r="D831" s="425"/>
      <c r="E831" s="425"/>
      <c r="F831" s="425"/>
      <c r="G831" s="425"/>
      <c r="H831" s="425"/>
      <c r="I831" s="425"/>
    </row>
    <row r="832" spans="1:9" x14ac:dyDescent="0.2">
      <c r="A832" s="425"/>
      <c r="B832" s="425"/>
      <c r="C832" s="425"/>
      <c r="D832" s="425"/>
      <c r="E832" s="425"/>
      <c r="F832" s="425"/>
      <c r="G832" s="425"/>
      <c r="H832" s="425"/>
      <c r="I832" s="425"/>
    </row>
    <row r="833" spans="1:9" x14ac:dyDescent="0.2">
      <c r="A833" s="425"/>
      <c r="B833" s="425"/>
      <c r="C833" s="425"/>
      <c r="D833" s="425"/>
      <c r="E833" s="425"/>
      <c r="F833" s="425"/>
      <c r="G833" s="425"/>
      <c r="H833" s="425"/>
      <c r="I833" s="425"/>
    </row>
    <row r="834" spans="1:9" x14ac:dyDescent="0.2">
      <c r="A834" s="425"/>
      <c r="B834" s="425"/>
      <c r="C834" s="425"/>
      <c r="D834" s="425"/>
      <c r="E834" s="425"/>
      <c r="F834" s="425"/>
      <c r="G834" s="425"/>
      <c r="H834" s="425"/>
      <c r="I834" s="425"/>
    </row>
    <row r="835" spans="1:9" x14ac:dyDescent="0.2">
      <c r="A835" s="425"/>
      <c r="B835" s="425"/>
      <c r="C835" s="425"/>
      <c r="D835" s="425"/>
      <c r="E835" s="425"/>
      <c r="F835" s="425"/>
      <c r="G835" s="425"/>
      <c r="H835" s="425"/>
      <c r="I835" s="425"/>
    </row>
    <row r="836" spans="1:9" x14ac:dyDescent="0.2">
      <c r="A836" s="425"/>
      <c r="B836" s="425"/>
      <c r="C836" s="425"/>
      <c r="D836" s="425"/>
      <c r="E836" s="425"/>
      <c r="F836" s="425"/>
      <c r="G836" s="425"/>
      <c r="H836" s="425"/>
      <c r="I836" s="425"/>
    </row>
    <row r="837" spans="1:9" x14ac:dyDescent="0.2">
      <c r="A837" s="425"/>
      <c r="B837" s="425"/>
      <c r="C837" s="425"/>
      <c r="D837" s="425"/>
      <c r="E837" s="425"/>
      <c r="F837" s="425"/>
      <c r="G837" s="425"/>
      <c r="H837" s="425"/>
      <c r="I837" s="425"/>
    </row>
    <row r="838" spans="1:9" x14ac:dyDescent="0.2">
      <c r="A838" s="425"/>
      <c r="B838" s="425"/>
      <c r="C838" s="425"/>
      <c r="D838" s="425"/>
      <c r="E838" s="425"/>
      <c r="F838" s="425"/>
      <c r="G838" s="425"/>
      <c r="H838" s="425"/>
      <c r="I838" s="425"/>
    </row>
    <row r="839" spans="1:9" x14ac:dyDescent="0.2">
      <c r="A839" s="425"/>
      <c r="B839" s="425"/>
      <c r="C839" s="425"/>
      <c r="D839" s="425"/>
      <c r="E839" s="425"/>
      <c r="F839" s="425"/>
      <c r="G839" s="425"/>
      <c r="H839" s="425"/>
      <c r="I839" s="425"/>
    </row>
    <row r="840" spans="1:9" x14ac:dyDescent="0.2">
      <c r="A840" s="425"/>
      <c r="B840" s="425"/>
      <c r="C840" s="425"/>
      <c r="D840" s="425"/>
      <c r="E840" s="425"/>
      <c r="F840" s="425"/>
      <c r="G840" s="425"/>
      <c r="H840" s="425"/>
      <c r="I840" s="425"/>
    </row>
    <row r="841" spans="1:9" x14ac:dyDescent="0.2">
      <c r="A841" s="425"/>
      <c r="B841" s="425"/>
      <c r="C841" s="425"/>
      <c r="D841" s="425"/>
      <c r="E841" s="425"/>
      <c r="F841" s="425"/>
      <c r="G841" s="425"/>
      <c r="H841" s="425"/>
      <c r="I841" s="425"/>
    </row>
    <row r="842" spans="1:9" x14ac:dyDescent="0.2">
      <c r="A842" s="425"/>
      <c r="B842" s="425"/>
      <c r="C842" s="425"/>
      <c r="D842" s="425"/>
      <c r="E842" s="425"/>
      <c r="F842" s="425"/>
      <c r="G842" s="425"/>
      <c r="H842" s="425"/>
      <c r="I842" s="425"/>
    </row>
    <row r="843" spans="1:9" x14ac:dyDescent="0.2">
      <c r="A843" s="425"/>
      <c r="B843" s="425"/>
      <c r="C843" s="425"/>
      <c r="D843" s="425"/>
      <c r="E843" s="425"/>
      <c r="F843" s="425"/>
      <c r="G843" s="425"/>
      <c r="H843" s="425"/>
      <c r="I843" s="425"/>
    </row>
    <row r="844" spans="1:9" x14ac:dyDescent="0.2">
      <c r="A844" s="425"/>
      <c r="B844" s="425"/>
      <c r="C844" s="425"/>
      <c r="D844" s="425"/>
      <c r="E844" s="425"/>
      <c r="F844" s="425"/>
      <c r="G844" s="425"/>
      <c r="H844" s="425"/>
      <c r="I844" s="425"/>
    </row>
    <row r="845" spans="1:9" x14ac:dyDescent="0.2">
      <c r="A845" s="425"/>
      <c r="B845" s="425"/>
      <c r="C845" s="425"/>
      <c r="D845" s="425"/>
      <c r="E845" s="425"/>
      <c r="F845" s="425"/>
      <c r="G845" s="425"/>
      <c r="H845" s="425"/>
      <c r="I845" s="425"/>
    </row>
    <row r="846" spans="1:9" x14ac:dyDescent="0.2">
      <c r="A846" s="425"/>
      <c r="B846" s="425"/>
      <c r="C846" s="425"/>
      <c r="D846" s="425"/>
      <c r="E846" s="425"/>
      <c r="F846" s="425"/>
      <c r="G846" s="425"/>
      <c r="H846" s="425"/>
      <c r="I846" s="425"/>
    </row>
    <row r="847" spans="1:9" x14ac:dyDescent="0.2">
      <c r="A847" s="425"/>
      <c r="B847" s="425"/>
      <c r="C847" s="425"/>
      <c r="D847" s="425"/>
      <c r="E847" s="425"/>
      <c r="F847" s="425"/>
      <c r="G847" s="425"/>
      <c r="H847" s="425"/>
      <c r="I847" s="425"/>
    </row>
    <row r="848" spans="1:9" x14ac:dyDescent="0.2">
      <c r="A848" s="425"/>
      <c r="B848" s="425"/>
      <c r="C848" s="425"/>
      <c r="D848" s="425"/>
      <c r="E848" s="425"/>
      <c r="F848" s="425"/>
      <c r="G848" s="425"/>
      <c r="H848" s="425"/>
      <c r="I848" s="425"/>
    </row>
    <row r="849" spans="1:9" x14ac:dyDescent="0.2">
      <c r="A849" s="425"/>
      <c r="B849" s="425"/>
      <c r="C849" s="425"/>
      <c r="D849" s="425"/>
      <c r="E849" s="425"/>
      <c r="F849" s="425"/>
      <c r="G849" s="425"/>
      <c r="H849" s="425"/>
      <c r="I849" s="425"/>
    </row>
    <row r="850" spans="1:9" x14ac:dyDescent="0.2">
      <c r="A850" s="425"/>
      <c r="B850" s="425"/>
      <c r="C850" s="425"/>
      <c r="D850" s="425"/>
      <c r="E850" s="425"/>
      <c r="F850" s="425"/>
      <c r="G850" s="425"/>
      <c r="H850" s="425"/>
      <c r="I850" s="425"/>
    </row>
    <row r="851" spans="1:9" x14ac:dyDescent="0.2">
      <c r="A851" s="425"/>
      <c r="B851" s="425"/>
      <c r="C851" s="425"/>
      <c r="D851" s="425"/>
      <c r="E851" s="425"/>
      <c r="F851" s="425"/>
      <c r="G851" s="425"/>
      <c r="H851" s="425"/>
      <c r="I851" s="425"/>
    </row>
    <row r="852" spans="1:9" x14ac:dyDescent="0.2">
      <c r="A852" s="425"/>
      <c r="B852" s="425"/>
      <c r="C852" s="425"/>
      <c r="D852" s="425"/>
      <c r="E852" s="425"/>
      <c r="F852" s="425"/>
      <c r="G852" s="425"/>
      <c r="H852" s="425"/>
      <c r="I852" s="425"/>
    </row>
    <row r="853" spans="1:9" x14ac:dyDescent="0.2">
      <c r="A853" s="425"/>
      <c r="B853" s="425"/>
      <c r="C853" s="425"/>
      <c r="D853" s="425"/>
      <c r="E853" s="425"/>
      <c r="F853" s="425"/>
      <c r="G853" s="425"/>
      <c r="H853" s="425"/>
      <c r="I853" s="425"/>
    </row>
    <row r="854" spans="1:9" x14ac:dyDescent="0.2">
      <c r="A854" s="425"/>
      <c r="B854" s="425"/>
      <c r="C854" s="425"/>
      <c r="D854" s="425"/>
      <c r="E854" s="425"/>
      <c r="F854" s="425"/>
      <c r="G854" s="425"/>
      <c r="H854" s="425"/>
      <c r="I854" s="425"/>
    </row>
    <row r="855" spans="1:9" x14ac:dyDescent="0.2">
      <c r="A855" s="425"/>
      <c r="B855" s="425"/>
      <c r="C855" s="425"/>
      <c r="D855" s="425"/>
      <c r="E855" s="425"/>
      <c r="F855" s="425"/>
      <c r="G855" s="425"/>
      <c r="H855" s="425"/>
      <c r="I855" s="425"/>
    </row>
    <row r="856" spans="1:9" x14ac:dyDescent="0.2">
      <c r="A856" s="425"/>
      <c r="B856" s="425"/>
      <c r="C856" s="425"/>
      <c r="D856" s="425"/>
      <c r="E856" s="425"/>
      <c r="F856" s="425"/>
      <c r="G856" s="425"/>
      <c r="H856" s="425"/>
      <c r="I856" s="425"/>
    </row>
    <row r="857" spans="1:9" x14ac:dyDescent="0.2">
      <c r="A857" s="425"/>
      <c r="B857" s="425"/>
      <c r="C857" s="425"/>
      <c r="D857" s="425"/>
      <c r="E857" s="425"/>
      <c r="F857" s="425"/>
      <c r="G857" s="425"/>
      <c r="H857" s="425"/>
      <c r="I857" s="425"/>
    </row>
    <row r="858" spans="1:9" x14ac:dyDescent="0.2">
      <c r="A858" s="425"/>
      <c r="B858" s="425"/>
      <c r="C858" s="425"/>
      <c r="D858" s="425"/>
      <c r="E858" s="425"/>
      <c r="F858" s="425"/>
      <c r="G858" s="425"/>
      <c r="H858" s="425"/>
      <c r="I858" s="425"/>
    </row>
    <row r="859" spans="1:9" x14ac:dyDescent="0.2">
      <c r="A859" s="425"/>
      <c r="B859" s="425"/>
      <c r="C859" s="425"/>
      <c r="D859" s="425"/>
      <c r="E859" s="425"/>
      <c r="F859" s="425"/>
      <c r="G859" s="425"/>
      <c r="H859" s="425"/>
      <c r="I859" s="425"/>
    </row>
    <row r="860" spans="1:9" x14ac:dyDescent="0.2">
      <c r="A860" s="425"/>
      <c r="B860" s="425"/>
      <c r="C860" s="425"/>
      <c r="D860" s="425"/>
      <c r="E860" s="425"/>
      <c r="F860" s="425"/>
      <c r="G860" s="425"/>
      <c r="H860" s="425"/>
      <c r="I860" s="425"/>
    </row>
    <row r="861" spans="1:9" x14ac:dyDescent="0.2">
      <c r="A861" s="425"/>
      <c r="B861" s="425"/>
      <c r="C861" s="425"/>
      <c r="D861" s="425"/>
      <c r="E861" s="425"/>
      <c r="F861" s="425"/>
      <c r="G861" s="425"/>
      <c r="H861" s="425"/>
      <c r="I861" s="425"/>
    </row>
    <row r="862" spans="1:9" x14ac:dyDescent="0.2">
      <c r="A862" s="425"/>
      <c r="B862" s="425"/>
      <c r="C862" s="425"/>
      <c r="D862" s="425"/>
      <c r="E862" s="425"/>
      <c r="F862" s="425"/>
      <c r="G862" s="425"/>
      <c r="H862" s="425"/>
      <c r="I862" s="425"/>
    </row>
    <row r="863" spans="1:9" x14ac:dyDescent="0.2">
      <c r="A863" s="425"/>
      <c r="B863" s="425"/>
      <c r="C863" s="425"/>
      <c r="D863" s="425"/>
      <c r="E863" s="425"/>
      <c r="F863" s="425"/>
      <c r="G863" s="425"/>
      <c r="H863" s="425"/>
      <c r="I863" s="425"/>
    </row>
    <row r="864" spans="1:9" x14ac:dyDescent="0.2">
      <c r="A864" s="425"/>
      <c r="B864" s="425"/>
      <c r="C864" s="425"/>
      <c r="D864" s="425"/>
      <c r="E864" s="425"/>
      <c r="F864" s="425"/>
      <c r="G864" s="425"/>
      <c r="H864" s="425"/>
      <c r="I864" s="425"/>
    </row>
    <row r="865" spans="1:9" x14ac:dyDescent="0.2">
      <c r="A865" s="425"/>
      <c r="B865" s="425"/>
      <c r="C865" s="425"/>
      <c r="D865" s="425"/>
      <c r="E865" s="425"/>
      <c r="F865" s="425"/>
      <c r="G865" s="425"/>
      <c r="H865" s="425"/>
      <c r="I865" s="425"/>
    </row>
    <row r="866" spans="1:9" x14ac:dyDescent="0.2">
      <c r="A866" s="425"/>
      <c r="B866" s="425"/>
      <c r="C866" s="425"/>
      <c r="D866" s="425"/>
      <c r="E866" s="425"/>
      <c r="F866" s="425"/>
      <c r="G866" s="425"/>
      <c r="H866" s="425"/>
      <c r="I866" s="425"/>
    </row>
    <row r="867" spans="1:9" x14ac:dyDescent="0.2">
      <c r="A867" s="425"/>
      <c r="B867" s="425"/>
      <c r="C867" s="425"/>
      <c r="D867" s="425"/>
      <c r="E867" s="425"/>
      <c r="F867" s="425"/>
      <c r="G867" s="425"/>
      <c r="H867" s="425"/>
      <c r="I867" s="425"/>
    </row>
    <row r="868" spans="1:9" x14ac:dyDescent="0.2">
      <c r="A868" s="425"/>
      <c r="B868" s="425"/>
      <c r="C868" s="425"/>
      <c r="D868" s="425"/>
      <c r="E868" s="425"/>
      <c r="F868" s="425"/>
      <c r="G868" s="425"/>
      <c r="H868" s="425"/>
      <c r="I868" s="425"/>
    </row>
    <row r="869" spans="1:9" x14ac:dyDescent="0.2">
      <c r="A869" s="425"/>
      <c r="B869" s="425"/>
      <c r="C869" s="425"/>
      <c r="D869" s="425"/>
      <c r="E869" s="425"/>
      <c r="F869" s="425"/>
      <c r="G869" s="425"/>
      <c r="H869" s="425"/>
      <c r="I869" s="425"/>
    </row>
    <row r="870" spans="1:9" x14ac:dyDescent="0.2">
      <c r="A870" s="425"/>
      <c r="B870" s="425"/>
      <c r="C870" s="425"/>
      <c r="D870" s="425"/>
      <c r="E870" s="425"/>
      <c r="F870" s="425"/>
      <c r="G870" s="425"/>
      <c r="H870" s="425"/>
      <c r="I870" s="425"/>
    </row>
    <row r="871" spans="1:9" x14ac:dyDescent="0.2">
      <c r="A871" s="425"/>
      <c r="B871" s="425"/>
      <c r="C871" s="425"/>
      <c r="D871" s="425"/>
      <c r="E871" s="425"/>
      <c r="F871" s="425"/>
      <c r="G871" s="425"/>
      <c r="H871" s="425"/>
      <c r="I871" s="425"/>
    </row>
    <row r="872" spans="1:9" x14ac:dyDescent="0.2">
      <c r="A872" s="425"/>
      <c r="B872" s="425"/>
      <c r="C872" s="425"/>
      <c r="D872" s="425"/>
      <c r="E872" s="425"/>
      <c r="F872" s="425"/>
      <c r="G872" s="425"/>
      <c r="H872" s="425"/>
      <c r="I872" s="425"/>
    </row>
    <row r="873" spans="1:9" x14ac:dyDescent="0.2">
      <c r="A873" s="425"/>
      <c r="B873" s="425"/>
      <c r="C873" s="425"/>
      <c r="D873" s="425"/>
      <c r="E873" s="425"/>
      <c r="F873" s="425"/>
      <c r="G873" s="425"/>
      <c r="H873" s="425"/>
      <c r="I873" s="425"/>
    </row>
    <row r="874" spans="1:9" x14ac:dyDescent="0.2">
      <c r="A874" s="425"/>
      <c r="B874" s="425"/>
      <c r="C874" s="425"/>
      <c r="D874" s="425"/>
      <c r="E874" s="425"/>
      <c r="F874" s="425"/>
      <c r="G874" s="425"/>
      <c r="H874" s="425"/>
      <c r="I874" s="425"/>
    </row>
    <row r="875" spans="1:9" x14ac:dyDescent="0.2">
      <c r="A875" s="425"/>
      <c r="B875" s="425"/>
      <c r="C875" s="425"/>
      <c r="D875" s="425"/>
      <c r="E875" s="425"/>
      <c r="F875" s="425"/>
      <c r="G875" s="425"/>
      <c r="H875" s="425"/>
      <c r="I875" s="425"/>
    </row>
    <row r="876" spans="1:9" x14ac:dyDescent="0.2">
      <c r="A876" s="425"/>
      <c r="B876" s="425"/>
      <c r="C876" s="425"/>
      <c r="D876" s="425"/>
      <c r="E876" s="425"/>
      <c r="F876" s="425"/>
      <c r="G876" s="425"/>
      <c r="H876" s="425"/>
      <c r="I876" s="425"/>
    </row>
    <row r="877" spans="1:9" x14ac:dyDescent="0.2">
      <c r="A877" s="425"/>
      <c r="B877" s="425"/>
      <c r="C877" s="425"/>
      <c r="D877" s="425"/>
      <c r="E877" s="425"/>
      <c r="F877" s="425"/>
      <c r="G877" s="425"/>
      <c r="H877" s="425"/>
      <c r="I877" s="425"/>
    </row>
    <row r="878" spans="1:9" x14ac:dyDescent="0.2">
      <c r="A878" s="425"/>
      <c r="B878" s="425"/>
      <c r="C878" s="425"/>
      <c r="D878" s="425"/>
      <c r="E878" s="425"/>
      <c r="F878" s="425"/>
      <c r="G878" s="425"/>
      <c r="H878" s="425"/>
      <c r="I878" s="425"/>
    </row>
    <row r="879" spans="1:9" x14ac:dyDescent="0.2">
      <c r="A879" s="425"/>
      <c r="B879" s="425"/>
      <c r="C879" s="425"/>
      <c r="D879" s="425"/>
      <c r="E879" s="425"/>
      <c r="F879" s="425"/>
      <c r="G879" s="425"/>
      <c r="H879" s="425"/>
      <c r="I879" s="425"/>
    </row>
    <row r="880" spans="1:9" x14ac:dyDescent="0.2">
      <c r="A880" s="425"/>
      <c r="B880" s="425"/>
      <c r="C880" s="425"/>
      <c r="D880" s="425"/>
      <c r="E880" s="425"/>
      <c r="F880" s="425"/>
      <c r="G880" s="425"/>
      <c r="H880" s="425"/>
      <c r="I880" s="425"/>
    </row>
    <row r="881" spans="1:9" x14ac:dyDescent="0.2">
      <c r="A881" s="425"/>
      <c r="B881" s="425"/>
      <c r="C881" s="425"/>
      <c r="D881" s="425"/>
      <c r="E881" s="425"/>
      <c r="F881" s="425"/>
      <c r="G881" s="425"/>
      <c r="H881" s="425"/>
      <c r="I881" s="425"/>
    </row>
    <row r="882" spans="1:9" x14ac:dyDescent="0.2">
      <c r="A882" s="425"/>
      <c r="B882" s="425"/>
      <c r="C882" s="425"/>
      <c r="D882" s="425"/>
      <c r="E882" s="425"/>
      <c r="F882" s="425"/>
      <c r="G882" s="425"/>
      <c r="H882" s="425"/>
      <c r="I882" s="425"/>
    </row>
    <row r="883" spans="1:9" x14ac:dyDescent="0.2">
      <c r="A883" s="425"/>
      <c r="B883" s="425"/>
      <c r="C883" s="425"/>
      <c r="D883" s="425"/>
      <c r="E883" s="425"/>
      <c r="F883" s="425"/>
      <c r="G883" s="425"/>
      <c r="H883" s="425"/>
      <c r="I883" s="425"/>
    </row>
    <row r="884" spans="1:9" x14ac:dyDescent="0.2">
      <c r="A884" s="425"/>
      <c r="B884" s="425"/>
      <c r="C884" s="425"/>
      <c r="D884" s="425"/>
      <c r="E884" s="425"/>
      <c r="F884" s="425"/>
      <c r="G884" s="425"/>
      <c r="H884" s="425"/>
      <c r="I884" s="425"/>
    </row>
    <row r="885" spans="1:9" x14ac:dyDescent="0.2">
      <c r="A885" s="425"/>
      <c r="B885" s="425"/>
      <c r="C885" s="425"/>
      <c r="D885" s="425"/>
      <c r="E885" s="425"/>
      <c r="F885" s="425"/>
      <c r="G885" s="425"/>
      <c r="H885" s="425"/>
      <c r="I885" s="425"/>
    </row>
    <row r="886" spans="1:9" x14ac:dyDescent="0.2">
      <c r="A886" s="425"/>
      <c r="B886" s="425"/>
      <c r="C886" s="425"/>
      <c r="D886" s="425"/>
      <c r="E886" s="425"/>
      <c r="F886" s="425"/>
      <c r="G886" s="425"/>
      <c r="H886" s="425"/>
      <c r="I886" s="425"/>
    </row>
    <row r="887" spans="1:9" x14ac:dyDescent="0.2">
      <c r="A887" s="425"/>
      <c r="B887" s="425"/>
      <c r="C887" s="425"/>
      <c r="D887" s="425"/>
      <c r="E887" s="425"/>
      <c r="F887" s="425"/>
      <c r="G887" s="425"/>
      <c r="H887" s="425"/>
      <c r="I887" s="425"/>
    </row>
    <row r="888" spans="1:9" x14ac:dyDescent="0.2">
      <c r="A888" s="425"/>
      <c r="B888" s="425"/>
      <c r="C888" s="425"/>
      <c r="D888" s="425"/>
      <c r="E888" s="425"/>
      <c r="F888" s="425"/>
      <c r="G888" s="425"/>
      <c r="H888" s="425"/>
      <c r="I888" s="425"/>
    </row>
    <row r="889" spans="1:9" x14ac:dyDescent="0.2">
      <c r="A889" s="425"/>
      <c r="B889" s="425"/>
      <c r="C889" s="425"/>
      <c r="D889" s="425"/>
      <c r="E889" s="425"/>
      <c r="F889" s="425"/>
      <c r="G889" s="425"/>
      <c r="H889" s="425"/>
      <c r="I889" s="425"/>
    </row>
    <row r="890" spans="1:9" x14ac:dyDescent="0.2">
      <c r="A890" s="425"/>
      <c r="B890" s="425"/>
      <c r="C890" s="425"/>
      <c r="D890" s="425"/>
      <c r="E890" s="425"/>
      <c r="F890" s="425"/>
      <c r="G890" s="425"/>
      <c r="H890" s="425"/>
      <c r="I890" s="425"/>
    </row>
    <row r="891" spans="1:9" x14ac:dyDescent="0.2">
      <c r="A891" s="425"/>
      <c r="B891" s="425"/>
      <c r="C891" s="425"/>
      <c r="D891" s="425"/>
      <c r="E891" s="425"/>
      <c r="F891" s="425"/>
      <c r="G891" s="425"/>
      <c r="H891" s="425"/>
      <c r="I891" s="425"/>
    </row>
    <row r="892" spans="1:9" x14ac:dyDescent="0.2">
      <c r="A892" s="425"/>
      <c r="B892" s="425"/>
      <c r="C892" s="425"/>
      <c r="D892" s="425"/>
      <c r="E892" s="425"/>
      <c r="F892" s="425"/>
      <c r="G892" s="425"/>
      <c r="H892" s="425"/>
      <c r="I892" s="425"/>
    </row>
    <row r="893" spans="1:9" x14ac:dyDescent="0.2">
      <c r="A893" s="425"/>
      <c r="B893" s="425"/>
      <c r="C893" s="425"/>
      <c r="D893" s="425"/>
      <c r="E893" s="425"/>
      <c r="F893" s="425"/>
      <c r="G893" s="425"/>
      <c r="H893" s="425"/>
      <c r="I893" s="425"/>
    </row>
    <row r="894" spans="1:9" x14ac:dyDescent="0.2">
      <c r="A894" s="425"/>
      <c r="B894" s="425"/>
      <c r="C894" s="425"/>
      <c r="D894" s="425"/>
      <c r="E894" s="425"/>
      <c r="F894" s="425"/>
      <c r="G894" s="425"/>
      <c r="H894" s="425"/>
      <c r="I894" s="425"/>
    </row>
    <row r="895" spans="1:9" x14ac:dyDescent="0.2">
      <c r="A895" s="425"/>
      <c r="B895" s="425"/>
      <c r="C895" s="425"/>
      <c r="D895" s="425"/>
      <c r="E895" s="425"/>
      <c r="F895" s="425"/>
      <c r="G895" s="425"/>
      <c r="H895" s="425"/>
      <c r="I895" s="425"/>
    </row>
    <row r="896" spans="1:9" x14ac:dyDescent="0.2">
      <c r="A896" s="425"/>
      <c r="B896" s="425"/>
      <c r="C896" s="425"/>
      <c r="D896" s="425"/>
      <c r="E896" s="425"/>
      <c r="F896" s="425"/>
      <c r="G896" s="425"/>
      <c r="H896" s="425"/>
      <c r="I896" s="425"/>
    </row>
    <row r="897" spans="1:9" x14ac:dyDescent="0.2">
      <c r="A897" s="425"/>
      <c r="B897" s="425"/>
      <c r="C897" s="425"/>
      <c r="D897" s="425"/>
      <c r="E897" s="425"/>
      <c r="F897" s="425"/>
      <c r="G897" s="425"/>
      <c r="H897" s="425"/>
      <c r="I897" s="425"/>
    </row>
    <row r="898" spans="1:9" x14ac:dyDescent="0.2">
      <c r="A898" s="425"/>
      <c r="B898" s="425"/>
      <c r="C898" s="425"/>
      <c r="D898" s="425"/>
      <c r="E898" s="425"/>
      <c r="F898" s="425"/>
      <c r="G898" s="425"/>
      <c r="H898" s="425"/>
      <c r="I898" s="425"/>
    </row>
    <row r="899" spans="1:9" x14ac:dyDescent="0.2">
      <c r="A899" s="425"/>
      <c r="B899" s="425"/>
      <c r="C899" s="425"/>
      <c r="D899" s="425"/>
      <c r="E899" s="425"/>
      <c r="F899" s="425"/>
      <c r="G899" s="425"/>
      <c r="H899" s="425"/>
      <c r="I899" s="425"/>
    </row>
    <row r="900" spans="1:9" x14ac:dyDescent="0.2">
      <c r="A900" s="425"/>
      <c r="B900" s="425"/>
      <c r="C900" s="425"/>
      <c r="D900" s="425"/>
      <c r="E900" s="425"/>
      <c r="F900" s="425"/>
      <c r="G900" s="425"/>
      <c r="H900" s="425"/>
      <c r="I900" s="425"/>
    </row>
    <row r="901" spans="1:9" x14ac:dyDescent="0.2">
      <c r="A901" s="425"/>
      <c r="B901" s="425"/>
      <c r="C901" s="425"/>
      <c r="D901" s="425"/>
      <c r="E901" s="425"/>
      <c r="F901" s="425"/>
      <c r="G901" s="425"/>
      <c r="H901" s="425"/>
      <c r="I901" s="425"/>
    </row>
    <row r="902" spans="1:9" x14ac:dyDescent="0.2">
      <c r="A902" s="425"/>
      <c r="B902" s="425"/>
      <c r="C902" s="425"/>
      <c r="D902" s="425"/>
      <c r="E902" s="425"/>
      <c r="F902" s="425"/>
      <c r="G902" s="425"/>
      <c r="H902" s="425"/>
      <c r="I902" s="425"/>
    </row>
    <row r="903" spans="1:9" x14ac:dyDescent="0.2">
      <c r="A903" s="425"/>
      <c r="B903" s="425"/>
      <c r="C903" s="425"/>
      <c r="D903" s="425"/>
      <c r="E903" s="425"/>
      <c r="F903" s="425"/>
      <c r="G903" s="425"/>
      <c r="H903" s="425"/>
      <c r="I903" s="425"/>
    </row>
    <row r="904" spans="1:9" x14ac:dyDescent="0.2">
      <c r="A904" s="425"/>
      <c r="B904" s="425"/>
      <c r="C904" s="425"/>
      <c r="D904" s="425"/>
      <c r="E904" s="425"/>
      <c r="F904" s="425"/>
      <c r="G904" s="425"/>
      <c r="H904" s="425"/>
      <c r="I904" s="425"/>
    </row>
    <row r="905" spans="1:9" x14ac:dyDescent="0.2">
      <c r="A905" s="425"/>
      <c r="B905" s="425"/>
      <c r="C905" s="425"/>
      <c r="D905" s="425"/>
      <c r="E905" s="425"/>
      <c r="F905" s="425"/>
      <c r="G905" s="425"/>
      <c r="H905" s="425"/>
      <c r="I905" s="425"/>
    </row>
    <row r="906" spans="1:9" x14ac:dyDescent="0.2">
      <c r="A906" s="425"/>
      <c r="B906" s="425"/>
      <c r="C906" s="425"/>
      <c r="D906" s="425"/>
      <c r="E906" s="425"/>
      <c r="F906" s="425"/>
      <c r="G906" s="425"/>
      <c r="H906" s="425"/>
      <c r="I906" s="425"/>
    </row>
    <row r="907" spans="1:9" x14ac:dyDescent="0.2">
      <c r="A907" s="425"/>
      <c r="B907" s="425"/>
      <c r="C907" s="425"/>
      <c r="D907" s="425"/>
      <c r="E907" s="425"/>
      <c r="F907" s="425"/>
      <c r="G907" s="425"/>
      <c r="H907" s="425"/>
      <c r="I907" s="425"/>
    </row>
    <row r="908" spans="1:9" x14ac:dyDescent="0.2">
      <c r="A908" s="425"/>
      <c r="B908" s="425"/>
      <c r="C908" s="425"/>
      <c r="D908" s="425"/>
      <c r="E908" s="425"/>
      <c r="F908" s="425"/>
      <c r="G908" s="425"/>
      <c r="H908" s="425"/>
      <c r="I908" s="425"/>
    </row>
    <row r="909" spans="1:9" x14ac:dyDescent="0.2">
      <c r="A909" s="425"/>
      <c r="B909" s="425"/>
      <c r="C909" s="425"/>
      <c r="D909" s="425"/>
      <c r="E909" s="425"/>
      <c r="F909" s="425"/>
      <c r="G909" s="425"/>
      <c r="H909" s="425"/>
      <c r="I909" s="425"/>
    </row>
    <row r="910" spans="1:9" x14ac:dyDescent="0.2">
      <c r="A910" s="425"/>
      <c r="B910" s="425"/>
      <c r="C910" s="425"/>
      <c r="D910" s="425"/>
      <c r="E910" s="425"/>
      <c r="F910" s="425"/>
      <c r="G910" s="425"/>
      <c r="H910" s="425"/>
      <c r="I910" s="425"/>
    </row>
    <row r="911" spans="1:9" x14ac:dyDescent="0.2">
      <c r="A911" s="425"/>
      <c r="B911" s="425"/>
      <c r="C911" s="425"/>
      <c r="D911" s="425"/>
      <c r="E911" s="425"/>
      <c r="F911" s="425"/>
      <c r="G911" s="425"/>
      <c r="H911" s="425"/>
      <c r="I911" s="425"/>
    </row>
    <row r="912" spans="1:9" x14ac:dyDescent="0.2">
      <c r="A912" s="425"/>
      <c r="B912" s="425"/>
      <c r="C912" s="425"/>
      <c r="D912" s="425"/>
      <c r="E912" s="425"/>
      <c r="F912" s="425"/>
      <c r="G912" s="425"/>
      <c r="H912" s="425"/>
      <c r="I912" s="425"/>
    </row>
    <row r="913" spans="1:9" x14ac:dyDescent="0.2">
      <c r="A913" s="425"/>
      <c r="B913" s="425"/>
      <c r="C913" s="425"/>
      <c r="D913" s="425"/>
      <c r="E913" s="425"/>
      <c r="F913" s="425"/>
      <c r="G913" s="425"/>
      <c r="H913" s="425"/>
      <c r="I913" s="425"/>
    </row>
    <row r="914" spans="1:9" x14ac:dyDescent="0.2">
      <c r="A914" s="425"/>
      <c r="B914" s="425"/>
      <c r="C914" s="425"/>
      <c r="D914" s="425"/>
      <c r="E914" s="425"/>
      <c r="F914" s="425"/>
      <c r="G914" s="425"/>
      <c r="H914" s="425"/>
      <c r="I914" s="425"/>
    </row>
    <row r="915" spans="1:9" x14ac:dyDescent="0.2">
      <c r="A915" s="425"/>
      <c r="B915" s="425"/>
      <c r="C915" s="425"/>
      <c r="D915" s="425"/>
      <c r="E915" s="425"/>
      <c r="F915" s="425"/>
      <c r="G915" s="425"/>
      <c r="H915" s="425"/>
      <c r="I915" s="425"/>
    </row>
    <row r="916" spans="1:9" x14ac:dyDescent="0.2">
      <c r="A916" s="425"/>
      <c r="B916" s="425"/>
      <c r="C916" s="425"/>
      <c r="D916" s="425"/>
      <c r="E916" s="425"/>
      <c r="F916" s="425"/>
      <c r="G916" s="425"/>
      <c r="H916" s="425"/>
      <c r="I916" s="425"/>
    </row>
    <row r="917" spans="1:9" x14ac:dyDescent="0.2">
      <c r="A917" s="425"/>
      <c r="B917" s="425"/>
      <c r="C917" s="425"/>
      <c r="D917" s="425"/>
      <c r="E917" s="425"/>
      <c r="F917" s="425"/>
      <c r="G917" s="425"/>
      <c r="H917" s="425"/>
      <c r="I917" s="425"/>
    </row>
    <row r="918" spans="1:9" x14ac:dyDescent="0.2">
      <c r="A918" s="425"/>
      <c r="B918" s="425"/>
      <c r="C918" s="425"/>
      <c r="D918" s="425"/>
      <c r="E918" s="425"/>
      <c r="F918" s="425"/>
      <c r="G918" s="425"/>
      <c r="H918" s="425"/>
      <c r="I918" s="425"/>
    </row>
    <row r="919" spans="1:9" x14ac:dyDescent="0.2">
      <c r="A919" s="425"/>
      <c r="B919" s="425"/>
      <c r="C919" s="425"/>
      <c r="D919" s="425"/>
      <c r="E919" s="425"/>
      <c r="F919" s="425"/>
      <c r="G919" s="425"/>
      <c r="H919" s="425"/>
      <c r="I919" s="425"/>
    </row>
    <row r="920" spans="1:9" x14ac:dyDescent="0.2">
      <c r="A920" s="425"/>
      <c r="B920" s="425"/>
      <c r="C920" s="425"/>
      <c r="D920" s="425"/>
      <c r="E920" s="425"/>
      <c r="F920" s="425"/>
      <c r="G920" s="425"/>
      <c r="H920" s="425"/>
      <c r="I920" s="425"/>
    </row>
    <row r="921" spans="1:9" x14ac:dyDescent="0.2">
      <c r="A921" s="425"/>
      <c r="B921" s="425"/>
      <c r="C921" s="425"/>
      <c r="D921" s="425"/>
      <c r="E921" s="425"/>
      <c r="F921" s="425"/>
      <c r="G921" s="425"/>
      <c r="H921" s="425"/>
      <c r="I921" s="425"/>
    </row>
    <row r="922" spans="1:9" x14ac:dyDescent="0.2">
      <c r="A922" s="425"/>
      <c r="B922" s="425"/>
      <c r="C922" s="425"/>
      <c r="D922" s="425"/>
      <c r="E922" s="425"/>
      <c r="F922" s="425"/>
      <c r="G922" s="425"/>
      <c r="H922" s="425"/>
      <c r="I922" s="425"/>
    </row>
    <row r="923" spans="1:9" x14ac:dyDescent="0.2">
      <c r="A923" s="425"/>
      <c r="B923" s="425"/>
      <c r="C923" s="425"/>
      <c r="D923" s="425"/>
      <c r="E923" s="425"/>
      <c r="F923" s="425"/>
      <c r="G923" s="425"/>
      <c r="H923" s="425"/>
      <c r="I923" s="425"/>
    </row>
    <row r="924" spans="1:9" x14ac:dyDescent="0.2">
      <c r="A924" s="425"/>
      <c r="B924" s="425"/>
      <c r="C924" s="425"/>
      <c r="D924" s="425"/>
      <c r="E924" s="425"/>
      <c r="F924" s="425"/>
      <c r="G924" s="425"/>
      <c r="H924" s="425"/>
      <c r="I924" s="425"/>
    </row>
    <row r="925" spans="1:9" x14ac:dyDescent="0.2">
      <c r="A925" s="425"/>
      <c r="B925" s="425"/>
      <c r="C925" s="425"/>
      <c r="D925" s="425"/>
      <c r="E925" s="425"/>
      <c r="F925" s="425"/>
      <c r="G925" s="425"/>
      <c r="H925" s="425"/>
      <c r="I925" s="425"/>
    </row>
    <row r="926" spans="1:9" x14ac:dyDescent="0.2">
      <c r="A926" s="425"/>
      <c r="B926" s="425"/>
      <c r="C926" s="425"/>
      <c r="D926" s="425"/>
      <c r="E926" s="425"/>
      <c r="F926" s="425"/>
      <c r="G926" s="425"/>
      <c r="H926" s="425"/>
      <c r="I926" s="425"/>
    </row>
    <row r="927" spans="1:9" x14ac:dyDescent="0.2">
      <c r="A927" s="425"/>
      <c r="B927" s="425"/>
      <c r="C927" s="425"/>
      <c r="D927" s="425"/>
      <c r="E927" s="425"/>
      <c r="F927" s="425"/>
      <c r="G927" s="425"/>
      <c r="H927" s="425"/>
      <c r="I927" s="425"/>
    </row>
    <row r="928" spans="1:9" x14ac:dyDescent="0.2">
      <c r="A928" s="425"/>
      <c r="B928" s="425"/>
      <c r="C928" s="425"/>
      <c r="D928" s="425"/>
      <c r="E928" s="425"/>
      <c r="F928" s="425"/>
      <c r="G928" s="425"/>
      <c r="H928" s="425"/>
      <c r="I928" s="425"/>
    </row>
    <row r="929" spans="1:9" x14ac:dyDescent="0.2">
      <c r="A929" s="425"/>
      <c r="B929" s="425"/>
      <c r="C929" s="425"/>
      <c r="D929" s="425"/>
      <c r="E929" s="425"/>
      <c r="F929" s="425"/>
      <c r="G929" s="425"/>
      <c r="H929" s="425"/>
      <c r="I929" s="425"/>
    </row>
    <row r="930" spans="1:9" x14ac:dyDescent="0.2">
      <c r="A930" s="425"/>
      <c r="B930" s="425"/>
      <c r="C930" s="425"/>
      <c r="D930" s="425"/>
      <c r="E930" s="425"/>
      <c r="F930" s="425"/>
      <c r="G930" s="425"/>
      <c r="H930" s="425"/>
      <c r="I930" s="425"/>
    </row>
    <row r="931" spans="1:9" x14ac:dyDescent="0.2">
      <c r="A931" s="425"/>
      <c r="B931" s="425"/>
      <c r="C931" s="425"/>
      <c r="D931" s="425"/>
      <c r="E931" s="425"/>
      <c r="F931" s="425"/>
      <c r="G931" s="425"/>
      <c r="H931" s="425"/>
      <c r="I931" s="425"/>
    </row>
    <row r="932" spans="1:9" x14ac:dyDescent="0.2">
      <c r="A932" s="425"/>
      <c r="B932" s="425"/>
      <c r="C932" s="425"/>
      <c r="D932" s="425"/>
      <c r="E932" s="425"/>
      <c r="F932" s="425"/>
      <c r="G932" s="425"/>
      <c r="H932" s="425"/>
      <c r="I932" s="425"/>
    </row>
    <row r="933" spans="1:9" x14ac:dyDescent="0.2">
      <c r="A933" s="425"/>
      <c r="B933" s="425"/>
      <c r="C933" s="425"/>
      <c r="D933" s="425"/>
      <c r="E933" s="425"/>
      <c r="F933" s="425"/>
      <c r="G933" s="425"/>
      <c r="H933" s="425"/>
      <c r="I933" s="425"/>
    </row>
    <row r="934" spans="1:9" x14ac:dyDescent="0.2">
      <c r="A934" s="425"/>
      <c r="B934" s="425"/>
      <c r="C934" s="425"/>
      <c r="D934" s="425"/>
      <c r="E934" s="425"/>
      <c r="F934" s="425"/>
      <c r="G934" s="425"/>
      <c r="H934" s="425"/>
      <c r="I934" s="425"/>
    </row>
    <row r="935" spans="1:9" x14ac:dyDescent="0.2">
      <c r="A935" s="425"/>
      <c r="B935" s="425"/>
      <c r="C935" s="425"/>
      <c r="D935" s="425"/>
      <c r="E935" s="425"/>
      <c r="F935" s="425"/>
      <c r="G935" s="425"/>
      <c r="H935" s="425"/>
      <c r="I935" s="425"/>
    </row>
    <row r="936" spans="1:9" x14ac:dyDescent="0.2">
      <c r="A936" s="425"/>
      <c r="B936" s="425"/>
      <c r="C936" s="425"/>
      <c r="D936" s="425"/>
      <c r="E936" s="425"/>
      <c r="F936" s="425"/>
      <c r="G936" s="425"/>
      <c r="H936" s="425"/>
      <c r="I936" s="425"/>
    </row>
    <row r="937" spans="1:9" x14ac:dyDescent="0.2">
      <c r="A937" s="425"/>
      <c r="B937" s="425"/>
      <c r="C937" s="425"/>
      <c r="D937" s="425"/>
      <c r="E937" s="425"/>
      <c r="F937" s="425"/>
      <c r="G937" s="425"/>
      <c r="H937" s="425"/>
      <c r="I937" s="425"/>
    </row>
    <row r="938" spans="1:9" x14ac:dyDescent="0.2">
      <c r="A938" s="425"/>
      <c r="B938" s="425"/>
      <c r="C938" s="425"/>
      <c r="D938" s="425"/>
      <c r="E938" s="425"/>
      <c r="F938" s="425"/>
      <c r="G938" s="425"/>
      <c r="H938" s="425"/>
      <c r="I938" s="425"/>
    </row>
    <row r="939" spans="1:9" x14ac:dyDescent="0.2">
      <c r="A939" s="425"/>
      <c r="B939" s="425"/>
      <c r="C939" s="425"/>
      <c r="D939" s="425"/>
      <c r="E939" s="425"/>
      <c r="F939" s="425"/>
      <c r="G939" s="425"/>
      <c r="H939" s="425"/>
      <c r="I939" s="425"/>
    </row>
    <row r="940" spans="1:9" x14ac:dyDescent="0.2">
      <c r="A940" s="425"/>
      <c r="B940" s="425"/>
      <c r="C940" s="425"/>
      <c r="D940" s="425"/>
      <c r="E940" s="425"/>
      <c r="F940" s="425"/>
      <c r="G940" s="425"/>
      <c r="H940" s="425"/>
      <c r="I940" s="425"/>
    </row>
    <row r="941" spans="1:9" x14ac:dyDescent="0.2">
      <c r="A941" s="425"/>
      <c r="B941" s="425"/>
      <c r="C941" s="425"/>
      <c r="D941" s="425"/>
      <c r="E941" s="425"/>
      <c r="F941" s="425"/>
      <c r="G941" s="425"/>
      <c r="H941" s="425"/>
      <c r="I941" s="425"/>
    </row>
    <row r="942" spans="1:9" x14ac:dyDescent="0.2">
      <c r="A942" s="425"/>
      <c r="B942" s="425"/>
      <c r="C942" s="425"/>
      <c r="D942" s="425"/>
      <c r="E942" s="425"/>
      <c r="F942" s="425"/>
      <c r="G942" s="425"/>
      <c r="H942" s="425"/>
      <c r="I942" s="425"/>
    </row>
    <row r="943" spans="1:9" x14ac:dyDescent="0.2">
      <c r="A943" s="425"/>
      <c r="B943" s="425"/>
      <c r="C943" s="425"/>
      <c r="D943" s="425"/>
      <c r="E943" s="425"/>
      <c r="F943" s="425"/>
      <c r="G943" s="425"/>
      <c r="H943" s="425"/>
      <c r="I943" s="425"/>
    </row>
    <row r="944" spans="1:9" x14ac:dyDescent="0.2">
      <c r="A944" s="425"/>
      <c r="B944" s="425"/>
      <c r="C944" s="425"/>
      <c r="D944" s="425"/>
      <c r="E944" s="425"/>
      <c r="F944" s="425"/>
      <c r="G944" s="425"/>
      <c r="H944" s="425"/>
      <c r="I944" s="425"/>
    </row>
    <row r="945" spans="1:9" x14ac:dyDescent="0.2">
      <c r="A945" s="425"/>
      <c r="B945" s="425"/>
      <c r="C945" s="425"/>
      <c r="D945" s="425"/>
      <c r="E945" s="425"/>
      <c r="F945" s="425"/>
      <c r="G945" s="425"/>
      <c r="H945" s="425"/>
      <c r="I945" s="425"/>
    </row>
    <row r="946" spans="1:9" x14ac:dyDescent="0.2">
      <c r="A946" s="425"/>
      <c r="B946" s="425"/>
      <c r="C946" s="425"/>
      <c r="D946" s="425"/>
      <c r="E946" s="425"/>
      <c r="F946" s="425"/>
      <c r="G946" s="425"/>
      <c r="H946" s="425"/>
      <c r="I946" s="425"/>
    </row>
    <row r="947" spans="1:9" x14ac:dyDescent="0.2">
      <c r="A947" s="425"/>
      <c r="B947" s="425"/>
      <c r="C947" s="425"/>
      <c r="D947" s="425"/>
      <c r="E947" s="425"/>
      <c r="F947" s="425"/>
      <c r="G947" s="425"/>
      <c r="H947" s="425"/>
      <c r="I947" s="425"/>
    </row>
    <row r="948" spans="1:9" x14ac:dyDescent="0.2">
      <c r="A948" s="425"/>
      <c r="B948" s="425"/>
      <c r="C948" s="425"/>
      <c r="D948" s="425"/>
      <c r="E948" s="425"/>
      <c r="F948" s="425"/>
      <c r="G948" s="425"/>
      <c r="H948" s="425"/>
      <c r="I948" s="425"/>
    </row>
    <row r="949" spans="1:9" x14ac:dyDescent="0.2">
      <c r="A949" s="425"/>
      <c r="B949" s="425"/>
      <c r="C949" s="425"/>
      <c r="D949" s="425"/>
      <c r="E949" s="425"/>
      <c r="F949" s="425"/>
      <c r="G949" s="425"/>
      <c r="H949" s="425"/>
      <c r="I949" s="425"/>
    </row>
    <row r="950" spans="1:9" x14ac:dyDescent="0.2">
      <c r="A950" s="425"/>
      <c r="B950" s="425"/>
      <c r="C950" s="425"/>
      <c r="D950" s="425"/>
      <c r="E950" s="425"/>
      <c r="F950" s="425"/>
      <c r="G950" s="425"/>
      <c r="H950" s="425"/>
      <c r="I950" s="425"/>
    </row>
    <row r="951" spans="1:9" x14ac:dyDescent="0.2">
      <c r="A951" s="425"/>
      <c r="B951" s="425"/>
      <c r="C951" s="425"/>
      <c r="D951" s="425"/>
      <c r="E951" s="425"/>
      <c r="F951" s="425"/>
      <c r="G951" s="425"/>
      <c r="H951" s="425"/>
      <c r="I951" s="425"/>
    </row>
    <row r="952" spans="1:9" x14ac:dyDescent="0.2">
      <c r="A952" s="425"/>
      <c r="B952" s="425"/>
      <c r="C952" s="425"/>
      <c r="D952" s="425"/>
      <c r="E952" s="425"/>
      <c r="F952" s="425"/>
      <c r="G952" s="425"/>
      <c r="H952" s="425"/>
      <c r="I952" s="425"/>
    </row>
    <row r="953" spans="1:9" x14ac:dyDescent="0.2">
      <c r="A953" s="425"/>
      <c r="B953" s="425"/>
      <c r="C953" s="425"/>
      <c r="D953" s="425"/>
      <c r="E953" s="425"/>
      <c r="F953" s="425"/>
      <c r="G953" s="425"/>
      <c r="H953" s="425"/>
      <c r="I953" s="425"/>
    </row>
    <row r="954" spans="1:9" x14ac:dyDescent="0.2">
      <c r="A954" s="425"/>
      <c r="B954" s="425"/>
      <c r="C954" s="425"/>
      <c r="D954" s="425"/>
      <c r="E954" s="425"/>
      <c r="F954" s="425"/>
      <c r="G954" s="425"/>
      <c r="H954" s="425"/>
      <c r="I954" s="425"/>
    </row>
    <row r="955" spans="1:9" x14ac:dyDescent="0.2">
      <c r="A955" s="425"/>
      <c r="B955" s="425"/>
      <c r="C955" s="425"/>
      <c r="D955" s="425"/>
      <c r="E955" s="425"/>
      <c r="F955" s="425"/>
      <c r="G955" s="425"/>
      <c r="H955" s="425"/>
      <c r="I955" s="425"/>
    </row>
    <row r="956" spans="1:9" x14ac:dyDescent="0.2">
      <c r="A956" s="425"/>
      <c r="B956" s="425"/>
      <c r="C956" s="425"/>
      <c r="D956" s="425"/>
      <c r="E956" s="425"/>
      <c r="F956" s="425"/>
      <c r="G956" s="425"/>
      <c r="H956" s="425"/>
      <c r="I956" s="425"/>
    </row>
    <row r="957" spans="1:9" x14ac:dyDescent="0.2">
      <c r="A957" s="425"/>
      <c r="B957" s="425"/>
      <c r="C957" s="425"/>
      <c r="D957" s="425"/>
      <c r="E957" s="425"/>
      <c r="F957" s="425"/>
      <c r="G957" s="425"/>
      <c r="H957" s="425"/>
      <c r="I957" s="425"/>
    </row>
    <row r="958" spans="1:9" x14ac:dyDescent="0.2">
      <c r="A958" s="425"/>
      <c r="B958" s="425"/>
      <c r="C958" s="425"/>
      <c r="D958" s="425"/>
      <c r="E958" s="425"/>
      <c r="F958" s="425"/>
      <c r="G958" s="425"/>
      <c r="H958" s="425"/>
      <c r="I958" s="425"/>
    </row>
    <row r="959" spans="1:9" x14ac:dyDescent="0.2">
      <c r="A959" s="425"/>
      <c r="B959" s="425"/>
      <c r="C959" s="425"/>
      <c r="D959" s="425"/>
      <c r="E959" s="425"/>
      <c r="F959" s="425"/>
      <c r="G959" s="425"/>
      <c r="H959" s="425"/>
      <c r="I959" s="425"/>
    </row>
    <row r="960" spans="1:9" x14ac:dyDescent="0.2">
      <c r="A960" s="425"/>
      <c r="B960" s="425"/>
      <c r="C960" s="425"/>
      <c r="D960" s="425"/>
      <c r="E960" s="425"/>
      <c r="F960" s="425"/>
      <c r="G960" s="425"/>
      <c r="H960" s="425"/>
      <c r="I960" s="425"/>
    </row>
    <row r="961" spans="1:9" x14ac:dyDescent="0.2">
      <c r="A961" s="425"/>
      <c r="B961" s="425"/>
      <c r="C961" s="425"/>
      <c r="D961" s="425"/>
      <c r="E961" s="425"/>
      <c r="F961" s="425"/>
      <c r="G961" s="425"/>
      <c r="H961" s="425"/>
      <c r="I961" s="425"/>
    </row>
    <row r="962" spans="1:9" x14ac:dyDescent="0.2">
      <c r="A962" s="425"/>
      <c r="B962" s="425"/>
      <c r="C962" s="425"/>
      <c r="D962" s="425"/>
      <c r="E962" s="425"/>
      <c r="F962" s="425"/>
      <c r="G962" s="425"/>
      <c r="H962" s="425"/>
      <c r="I962" s="425"/>
    </row>
    <row r="963" spans="1:9" x14ac:dyDescent="0.2">
      <c r="A963" s="425"/>
      <c r="B963" s="425"/>
      <c r="C963" s="425"/>
      <c r="D963" s="425"/>
      <c r="E963" s="425"/>
      <c r="F963" s="425"/>
      <c r="G963" s="425"/>
      <c r="H963" s="425"/>
      <c r="I963" s="425"/>
    </row>
    <row r="964" spans="1:9" x14ac:dyDescent="0.2">
      <c r="A964" s="425"/>
      <c r="B964" s="425"/>
      <c r="C964" s="425"/>
      <c r="D964" s="425"/>
      <c r="E964" s="425"/>
      <c r="F964" s="425"/>
      <c r="G964" s="425"/>
      <c r="H964" s="425"/>
      <c r="I964" s="425"/>
    </row>
    <row r="965" spans="1:9" x14ac:dyDescent="0.2">
      <c r="A965" s="425"/>
      <c r="B965" s="425"/>
      <c r="C965" s="425"/>
      <c r="D965" s="425"/>
      <c r="E965" s="425"/>
      <c r="F965" s="425"/>
      <c r="G965" s="425"/>
      <c r="H965" s="425"/>
      <c r="I965" s="425"/>
    </row>
    <row r="966" spans="1:9" x14ac:dyDescent="0.2">
      <c r="A966" s="425"/>
      <c r="B966" s="425"/>
      <c r="C966" s="425"/>
      <c r="D966" s="425"/>
      <c r="E966" s="425"/>
      <c r="F966" s="425"/>
      <c r="G966" s="425"/>
      <c r="H966" s="425"/>
      <c r="I966" s="425"/>
    </row>
    <row r="967" spans="1:9" x14ac:dyDescent="0.2">
      <c r="A967" s="425"/>
      <c r="B967" s="425"/>
      <c r="C967" s="425"/>
      <c r="D967" s="425"/>
      <c r="E967" s="425"/>
      <c r="F967" s="425"/>
      <c r="G967" s="425"/>
      <c r="H967" s="425"/>
      <c r="I967" s="425"/>
    </row>
    <row r="968" spans="1:9" x14ac:dyDescent="0.2">
      <c r="A968" s="425"/>
      <c r="B968" s="425"/>
      <c r="C968" s="425"/>
      <c r="D968" s="425"/>
      <c r="E968" s="425"/>
      <c r="F968" s="425"/>
      <c r="G968" s="425"/>
      <c r="H968" s="425"/>
      <c r="I968" s="425"/>
    </row>
    <row r="969" spans="1:9" x14ac:dyDescent="0.2">
      <c r="A969" s="425"/>
      <c r="B969" s="425"/>
      <c r="C969" s="425"/>
      <c r="D969" s="425"/>
      <c r="E969" s="425"/>
      <c r="F969" s="425"/>
      <c r="G969" s="425"/>
      <c r="H969" s="425"/>
      <c r="I969" s="425"/>
    </row>
    <row r="970" spans="1:9" x14ac:dyDescent="0.2">
      <c r="A970" s="425"/>
      <c r="B970" s="425"/>
      <c r="C970" s="425"/>
      <c r="D970" s="425"/>
      <c r="E970" s="425"/>
      <c r="F970" s="425"/>
      <c r="G970" s="425"/>
      <c r="H970" s="425"/>
      <c r="I970" s="425"/>
    </row>
    <row r="971" spans="1:9" x14ac:dyDescent="0.2">
      <c r="A971" s="425"/>
      <c r="B971" s="425"/>
      <c r="C971" s="425"/>
      <c r="D971" s="425"/>
      <c r="E971" s="425"/>
      <c r="F971" s="425"/>
      <c r="G971" s="425"/>
      <c r="H971" s="425"/>
      <c r="I971" s="425"/>
    </row>
    <row r="972" spans="1:9" x14ac:dyDescent="0.2">
      <c r="A972" s="425"/>
      <c r="B972" s="425"/>
      <c r="C972" s="425"/>
      <c r="D972" s="425"/>
      <c r="E972" s="425"/>
      <c r="F972" s="425"/>
      <c r="G972" s="425"/>
      <c r="H972" s="425"/>
      <c r="I972" s="425"/>
    </row>
    <row r="973" spans="1:9" x14ac:dyDescent="0.2">
      <c r="A973" s="425"/>
      <c r="B973" s="425"/>
      <c r="C973" s="425"/>
      <c r="D973" s="425"/>
      <c r="E973" s="425"/>
      <c r="F973" s="425"/>
      <c r="G973" s="425"/>
      <c r="H973" s="425"/>
      <c r="I973" s="425"/>
    </row>
    <row r="974" spans="1:9" x14ac:dyDescent="0.2">
      <c r="A974" s="425"/>
      <c r="B974" s="425"/>
      <c r="C974" s="425"/>
      <c r="D974" s="425"/>
      <c r="E974" s="425"/>
      <c r="F974" s="425"/>
      <c r="G974" s="425"/>
      <c r="H974" s="425"/>
      <c r="I974" s="425"/>
    </row>
    <row r="975" spans="1:9" x14ac:dyDescent="0.2">
      <c r="A975" s="425"/>
      <c r="B975" s="425"/>
      <c r="C975" s="425"/>
      <c r="D975" s="425"/>
      <c r="E975" s="425"/>
      <c r="F975" s="425"/>
      <c r="G975" s="425"/>
      <c r="H975" s="425"/>
      <c r="I975" s="425"/>
    </row>
    <row r="976" spans="1:9" x14ac:dyDescent="0.2">
      <c r="A976" s="425"/>
      <c r="B976" s="425"/>
      <c r="C976" s="425"/>
      <c r="D976" s="425"/>
      <c r="E976" s="425"/>
      <c r="F976" s="425"/>
      <c r="G976" s="425"/>
      <c r="H976" s="425"/>
      <c r="I976" s="425"/>
    </row>
    <row r="977" spans="1:9" x14ac:dyDescent="0.2">
      <c r="A977" s="425"/>
      <c r="B977" s="425"/>
      <c r="C977" s="425"/>
      <c r="D977" s="425"/>
      <c r="E977" s="425"/>
      <c r="F977" s="425"/>
      <c r="G977" s="425"/>
      <c r="H977" s="425"/>
      <c r="I977" s="425"/>
    </row>
    <row r="978" spans="1:9" x14ac:dyDescent="0.2">
      <c r="A978" s="425"/>
      <c r="B978" s="425"/>
      <c r="C978" s="425"/>
      <c r="D978" s="425"/>
      <c r="E978" s="425"/>
      <c r="F978" s="425"/>
      <c r="G978" s="425"/>
      <c r="H978" s="425"/>
      <c r="I978" s="425"/>
    </row>
    <row r="979" spans="1:9" x14ac:dyDescent="0.2">
      <c r="A979" s="425"/>
      <c r="B979" s="425"/>
      <c r="C979" s="425"/>
      <c r="D979" s="425"/>
      <c r="E979" s="425"/>
      <c r="F979" s="425"/>
      <c r="G979" s="425"/>
      <c r="H979" s="425"/>
      <c r="I979" s="425"/>
    </row>
    <row r="980" spans="1:9" x14ac:dyDescent="0.2">
      <c r="A980" s="425"/>
      <c r="B980" s="425"/>
      <c r="C980" s="425"/>
      <c r="D980" s="425"/>
      <c r="E980" s="425"/>
      <c r="F980" s="425"/>
      <c r="G980" s="425"/>
      <c r="H980" s="425"/>
      <c r="I980" s="425"/>
    </row>
    <row r="981" spans="1:9" x14ac:dyDescent="0.2">
      <c r="A981" s="425"/>
      <c r="B981" s="425"/>
      <c r="C981" s="425"/>
      <c r="D981" s="425"/>
      <c r="E981" s="425"/>
      <c r="F981" s="425"/>
      <c r="G981" s="425"/>
      <c r="H981" s="425"/>
      <c r="I981" s="425"/>
    </row>
    <row r="982" spans="1:9" x14ac:dyDescent="0.2">
      <c r="A982" s="425"/>
      <c r="B982" s="425"/>
      <c r="C982" s="425"/>
      <c r="D982" s="425"/>
      <c r="E982" s="425"/>
      <c r="F982" s="425"/>
      <c r="G982" s="425"/>
      <c r="H982" s="425"/>
      <c r="I982" s="425"/>
    </row>
    <row r="983" spans="1:9" x14ac:dyDescent="0.2">
      <c r="A983" s="425"/>
      <c r="B983" s="425"/>
      <c r="C983" s="425"/>
      <c r="D983" s="425"/>
      <c r="E983" s="425"/>
      <c r="F983" s="425"/>
      <c r="G983" s="425"/>
      <c r="H983" s="425"/>
      <c r="I983" s="425"/>
    </row>
    <row r="984" spans="1:9" x14ac:dyDescent="0.2">
      <c r="A984" s="425"/>
      <c r="B984" s="425"/>
      <c r="C984" s="425"/>
      <c r="D984" s="425"/>
      <c r="E984" s="425"/>
      <c r="F984" s="425"/>
      <c r="G984" s="425"/>
      <c r="H984" s="425"/>
      <c r="I984" s="425"/>
    </row>
    <row r="985" spans="1:9" x14ac:dyDescent="0.2">
      <c r="A985" s="425"/>
      <c r="B985" s="425"/>
      <c r="C985" s="425"/>
      <c r="D985" s="425"/>
      <c r="E985" s="425"/>
      <c r="F985" s="425"/>
      <c r="G985" s="425"/>
      <c r="H985" s="425"/>
      <c r="I985" s="425"/>
    </row>
    <row r="986" spans="1:9" x14ac:dyDescent="0.2">
      <c r="A986" s="425"/>
      <c r="B986" s="425"/>
      <c r="C986" s="425"/>
      <c r="D986" s="425"/>
      <c r="E986" s="425"/>
      <c r="F986" s="425"/>
      <c r="G986" s="425"/>
      <c r="H986" s="425"/>
      <c r="I986" s="425"/>
    </row>
    <row r="987" spans="1:9" x14ac:dyDescent="0.2">
      <c r="A987" s="425"/>
      <c r="B987" s="425"/>
      <c r="C987" s="425"/>
      <c r="D987" s="425"/>
      <c r="E987" s="425"/>
      <c r="F987" s="425"/>
      <c r="G987" s="425"/>
      <c r="H987" s="425"/>
      <c r="I987" s="425"/>
    </row>
    <row r="988" spans="1:9" x14ac:dyDescent="0.2">
      <c r="A988" s="425"/>
      <c r="B988" s="425"/>
      <c r="C988" s="425"/>
      <c r="D988" s="425"/>
      <c r="E988" s="425"/>
      <c r="F988" s="425"/>
      <c r="G988" s="425"/>
      <c r="H988" s="425"/>
      <c r="I988" s="425"/>
    </row>
    <row r="989" spans="1:9" x14ac:dyDescent="0.2">
      <c r="A989" s="425"/>
      <c r="B989" s="425"/>
      <c r="C989" s="425"/>
      <c r="D989" s="425"/>
      <c r="E989" s="425"/>
      <c r="F989" s="425"/>
      <c r="G989" s="425"/>
      <c r="H989" s="425"/>
      <c r="I989" s="425"/>
    </row>
    <row r="990" spans="1:9" x14ac:dyDescent="0.2">
      <c r="A990" s="425"/>
      <c r="B990" s="425"/>
      <c r="C990" s="425"/>
      <c r="D990" s="425"/>
      <c r="E990" s="425"/>
      <c r="F990" s="425"/>
      <c r="G990" s="425"/>
      <c r="H990" s="425"/>
      <c r="I990" s="425"/>
    </row>
    <row r="991" spans="1:9" x14ac:dyDescent="0.2">
      <c r="A991" s="425"/>
      <c r="B991" s="425"/>
      <c r="C991" s="425"/>
      <c r="D991" s="425"/>
      <c r="E991" s="425"/>
      <c r="F991" s="425"/>
      <c r="G991" s="425"/>
      <c r="H991" s="425"/>
      <c r="I991" s="425"/>
    </row>
    <row r="992" spans="1:9" x14ac:dyDescent="0.2">
      <c r="A992" s="425"/>
      <c r="B992" s="425"/>
      <c r="C992" s="425"/>
      <c r="D992" s="425"/>
      <c r="E992" s="425"/>
      <c r="F992" s="425"/>
      <c r="G992" s="425"/>
      <c r="H992" s="425"/>
      <c r="I992" s="425"/>
    </row>
    <row r="993" spans="1:9" x14ac:dyDescent="0.2">
      <c r="A993" s="425"/>
      <c r="B993" s="425"/>
      <c r="C993" s="425"/>
      <c r="D993" s="425"/>
      <c r="E993" s="425"/>
      <c r="F993" s="425"/>
      <c r="G993" s="425"/>
      <c r="H993" s="425"/>
      <c r="I993" s="425"/>
    </row>
    <row r="994" spans="1:9" x14ac:dyDescent="0.2">
      <c r="A994" s="425"/>
      <c r="B994" s="425"/>
      <c r="C994" s="425"/>
      <c r="D994" s="425"/>
      <c r="E994" s="425"/>
      <c r="F994" s="425"/>
      <c r="G994" s="425"/>
      <c r="H994" s="425"/>
      <c r="I994" s="425"/>
    </row>
    <row r="995" spans="1:9" x14ac:dyDescent="0.2">
      <c r="A995" s="425"/>
      <c r="B995" s="425"/>
      <c r="C995" s="425"/>
      <c r="D995" s="425"/>
      <c r="E995" s="425"/>
      <c r="F995" s="425"/>
      <c r="G995" s="425"/>
      <c r="H995" s="425"/>
      <c r="I995" s="425"/>
    </row>
    <row r="996" spans="1:9" x14ac:dyDescent="0.2">
      <c r="A996" s="425"/>
      <c r="B996" s="425"/>
      <c r="C996" s="425"/>
      <c r="D996" s="425"/>
      <c r="E996" s="425"/>
      <c r="F996" s="425"/>
      <c r="G996" s="425"/>
      <c r="H996" s="425"/>
      <c r="I996" s="425"/>
    </row>
    <row r="997" spans="1:9" x14ac:dyDescent="0.2">
      <c r="A997" s="425"/>
      <c r="B997" s="425"/>
      <c r="C997" s="425"/>
      <c r="D997" s="425"/>
      <c r="E997" s="425"/>
      <c r="F997" s="425"/>
      <c r="G997" s="425"/>
      <c r="H997" s="425"/>
      <c r="I997" s="425"/>
    </row>
    <row r="998" spans="1:9" x14ac:dyDescent="0.2">
      <c r="A998" s="425"/>
      <c r="B998" s="425"/>
      <c r="C998" s="425"/>
      <c r="D998" s="425"/>
      <c r="E998" s="425"/>
      <c r="F998" s="425"/>
      <c r="G998" s="425"/>
      <c r="H998" s="425"/>
      <c r="I998" s="425"/>
    </row>
    <row r="999" spans="1:9" x14ac:dyDescent="0.2">
      <c r="A999" s="425"/>
      <c r="B999" s="425"/>
      <c r="C999" s="425"/>
      <c r="D999" s="425"/>
      <c r="E999" s="425"/>
      <c r="F999" s="425"/>
      <c r="G999" s="425"/>
      <c r="H999" s="425"/>
      <c r="I999" s="425"/>
    </row>
    <row r="1000" spans="1:9" x14ac:dyDescent="0.2">
      <c r="A1000" s="425"/>
      <c r="B1000" s="425"/>
      <c r="C1000" s="425"/>
      <c r="D1000" s="425"/>
      <c r="E1000" s="425"/>
      <c r="F1000" s="425"/>
      <c r="G1000" s="425"/>
      <c r="H1000" s="425"/>
      <c r="I1000" s="425"/>
    </row>
    <row r="1001" spans="1:9" x14ac:dyDescent="0.2">
      <c r="A1001" s="425"/>
      <c r="B1001" s="425"/>
      <c r="C1001" s="425"/>
      <c r="D1001" s="425"/>
      <c r="E1001" s="425"/>
      <c r="F1001" s="425"/>
      <c r="G1001" s="425"/>
      <c r="H1001" s="425"/>
      <c r="I1001" s="425"/>
    </row>
    <row r="1002" spans="1:9" x14ac:dyDescent="0.2">
      <c r="A1002" s="425"/>
      <c r="B1002" s="425"/>
      <c r="C1002" s="425"/>
      <c r="D1002" s="425"/>
      <c r="E1002" s="425"/>
      <c r="F1002" s="425"/>
      <c r="G1002" s="425"/>
      <c r="H1002" s="425"/>
      <c r="I1002" s="425"/>
    </row>
    <row r="1003" spans="1:9" x14ac:dyDescent="0.2">
      <c r="A1003" s="425"/>
      <c r="B1003" s="425"/>
      <c r="C1003" s="425"/>
      <c r="D1003" s="425"/>
      <c r="E1003" s="425"/>
      <c r="F1003" s="425"/>
      <c r="G1003" s="425"/>
      <c r="H1003" s="425"/>
      <c r="I1003" s="425"/>
    </row>
    <row r="1004" spans="1:9" x14ac:dyDescent="0.2">
      <c r="A1004" s="425"/>
      <c r="B1004" s="425"/>
      <c r="C1004" s="425"/>
      <c r="D1004" s="425"/>
      <c r="E1004" s="425"/>
      <c r="F1004" s="425"/>
      <c r="G1004" s="425"/>
      <c r="H1004" s="425"/>
      <c r="I1004" s="425"/>
    </row>
    <row r="1005" spans="1:9" x14ac:dyDescent="0.2">
      <c r="A1005" s="425"/>
      <c r="B1005" s="425"/>
      <c r="C1005" s="425"/>
      <c r="D1005" s="425"/>
      <c r="E1005" s="425"/>
      <c r="F1005" s="425"/>
      <c r="G1005" s="425"/>
      <c r="H1005" s="425"/>
      <c r="I1005" s="425"/>
    </row>
    <row r="1006" spans="1:9" x14ac:dyDescent="0.2">
      <c r="A1006" s="425"/>
      <c r="B1006" s="425"/>
      <c r="C1006" s="425"/>
      <c r="D1006" s="425"/>
      <c r="E1006" s="425"/>
      <c r="F1006" s="425"/>
      <c r="G1006" s="425"/>
      <c r="H1006" s="425"/>
      <c r="I1006" s="425"/>
    </row>
    <row r="1007" spans="1:9" x14ac:dyDescent="0.2">
      <c r="A1007" s="425"/>
      <c r="B1007" s="425"/>
      <c r="C1007" s="425"/>
      <c r="D1007" s="425"/>
      <c r="E1007" s="425"/>
      <c r="F1007" s="425"/>
      <c r="G1007" s="425"/>
      <c r="H1007" s="425"/>
      <c r="I1007" s="425"/>
    </row>
    <row r="1008" spans="1:9" x14ac:dyDescent="0.2">
      <c r="A1008" s="425"/>
      <c r="B1008" s="425"/>
      <c r="C1008" s="425"/>
      <c r="D1008" s="425"/>
      <c r="E1008" s="425"/>
      <c r="F1008" s="425"/>
      <c r="G1008" s="425"/>
      <c r="H1008" s="425"/>
      <c r="I1008" s="425"/>
    </row>
    <row r="1009" spans="1:9" x14ac:dyDescent="0.2">
      <c r="A1009" s="425"/>
      <c r="B1009" s="425"/>
      <c r="C1009" s="425"/>
      <c r="D1009" s="425"/>
      <c r="E1009" s="425"/>
      <c r="F1009" s="425"/>
      <c r="G1009" s="425"/>
      <c r="H1009" s="425"/>
      <c r="I1009" s="425"/>
    </row>
    <row r="1010" spans="1:9" x14ac:dyDescent="0.2">
      <c r="A1010" s="425"/>
      <c r="B1010" s="425"/>
      <c r="C1010" s="425"/>
      <c r="D1010" s="425"/>
      <c r="E1010" s="425"/>
      <c r="F1010" s="425"/>
      <c r="G1010" s="425"/>
      <c r="H1010" s="425"/>
      <c r="I1010" s="425"/>
    </row>
    <row r="1011" spans="1:9" x14ac:dyDescent="0.2">
      <c r="A1011" s="425"/>
      <c r="B1011" s="425"/>
      <c r="C1011" s="425"/>
      <c r="D1011" s="425"/>
      <c r="E1011" s="425"/>
      <c r="F1011" s="425"/>
      <c r="G1011" s="425"/>
      <c r="H1011" s="425"/>
      <c r="I1011" s="425"/>
    </row>
    <row r="1012" spans="1:9" x14ac:dyDescent="0.2">
      <c r="A1012" s="425"/>
      <c r="B1012" s="425"/>
      <c r="C1012" s="425"/>
      <c r="D1012" s="425"/>
      <c r="E1012" s="425"/>
      <c r="F1012" s="425"/>
      <c r="G1012" s="425"/>
      <c r="H1012" s="425"/>
      <c r="I1012" s="425"/>
    </row>
    <row r="1013" spans="1:9" x14ac:dyDescent="0.2">
      <c r="A1013" s="425"/>
      <c r="B1013" s="425"/>
      <c r="C1013" s="425"/>
      <c r="D1013" s="425"/>
      <c r="E1013" s="425"/>
      <c r="F1013" s="425"/>
      <c r="G1013" s="425"/>
      <c r="H1013" s="425"/>
      <c r="I1013" s="425"/>
    </row>
    <row r="1014" spans="1:9" x14ac:dyDescent="0.2">
      <c r="A1014" s="425"/>
      <c r="B1014" s="425"/>
      <c r="C1014" s="425"/>
      <c r="D1014" s="425"/>
      <c r="E1014" s="425"/>
      <c r="F1014" s="425"/>
      <c r="G1014" s="425"/>
      <c r="H1014" s="425"/>
      <c r="I1014" s="425"/>
    </row>
    <row r="1015" spans="1:9" x14ac:dyDescent="0.2">
      <c r="A1015" s="425"/>
      <c r="B1015" s="425"/>
      <c r="C1015" s="425"/>
      <c r="D1015" s="425"/>
      <c r="E1015" s="425"/>
      <c r="F1015" s="425"/>
      <c r="G1015" s="425"/>
      <c r="H1015" s="425"/>
      <c r="I1015" s="425"/>
    </row>
    <row r="1016" spans="1:9" x14ac:dyDescent="0.2">
      <c r="A1016" s="425"/>
      <c r="B1016" s="425"/>
      <c r="C1016" s="425"/>
      <c r="D1016" s="425"/>
      <c r="E1016" s="425"/>
      <c r="F1016" s="425"/>
      <c r="G1016" s="425"/>
      <c r="H1016" s="425"/>
      <c r="I1016" s="425"/>
    </row>
    <row r="1017" spans="1:9" x14ac:dyDescent="0.2">
      <c r="A1017" s="425"/>
      <c r="B1017" s="425"/>
      <c r="C1017" s="425"/>
      <c r="D1017" s="425"/>
      <c r="E1017" s="425"/>
      <c r="F1017" s="425"/>
      <c r="G1017" s="425"/>
      <c r="H1017" s="425"/>
      <c r="I1017" s="425"/>
    </row>
    <row r="1018" spans="1:9" x14ac:dyDescent="0.2">
      <c r="A1018" s="425"/>
      <c r="B1018" s="425"/>
      <c r="C1018" s="425"/>
      <c r="D1018" s="425"/>
      <c r="E1018" s="425"/>
      <c r="F1018" s="425"/>
      <c r="G1018" s="425"/>
      <c r="H1018" s="425"/>
      <c r="I1018" s="425"/>
    </row>
    <row r="1019" spans="1:9" x14ac:dyDescent="0.2">
      <c r="A1019" s="425"/>
      <c r="B1019" s="425"/>
      <c r="C1019" s="425"/>
      <c r="D1019" s="425"/>
      <c r="E1019" s="425"/>
      <c r="F1019" s="425"/>
      <c r="G1019" s="425"/>
      <c r="H1019" s="425"/>
      <c r="I1019" s="425"/>
    </row>
    <row r="1020" spans="1:9" x14ac:dyDescent="0.2">
      <c r="A1020" s="425"/>
      <c r="B1020" s="425"/>
      <c r="C1020" s="425"/>
      <c r="D1020" s="425"/>
      <c r="E1020" s="425"/>
      <c r="F1020" s="425"/>
      <c r="G1020" s="425"/>
      <c r="H1020" s="425"/>
      <c r="I1020" s="425"/>
    </row>
    <row r="1021" spans="1:9" x14ac:dyDescent="0.2">
      <c r="A1021" s="425"/>
      <c r="B1021" s="425"/>
      <c r="C1021" s="425"/>
      <c r="D1021" s="425"/>
      <c r="E1021" s="425"/>
      <c r="F1021" s="425"/>
      <c r="G1021" s="425"/>
      <c r="H1021" s="425"/>
      <c r="I1021" s="425"/>
    </row>
    <row r="1022" spans="1:9" x14ac:dyDescent="0.2">
      <c r="A1022" s="425"/>
      <c r="B1022" s="425"/>
      <c r="C1022" s="425"/>
      <c r="D1022" s="425"/>
      <c r="E1022" s="425"/>
      <c r="F1022" s="425"/>
      <c r="G1022" s="425"/>
      <c r="H1022" s="425"/>
      <c r="I1022" s="425"/>
    </row>
    <row r="1023" spans="1:9" x14ac:dyDescent="0.2">
      <c r="A1023" s="425"/>
      <c r="B1023" s="425"/>
      <c r="C1023" s="425"/>
      <c r="D1023" s="425"/>
      <c r="E1023" s="425"/>
      <c r="F1023" s="425"/>
      <c r="G1023" s="425"/>
      <c r="H1023" s="425"/>
      <c r="I1023" s="425"/>
    </row>
    <row r="1024" spans="1:9" x14ac:dyDescent="0.2">
      <c r="A1024" s="425"/>
      <c r="B1024" s="425"/>
      <c r="C1024" s="425"/>
      <c r="D1024" s="425"/>
      <c r="E1024" s="425"/>
      <c r="F1024" s="425"/>
      <c r="G1024" s="425"/>
      <c r="H1024" s="425"/>
      <c r="I1024" s="425"/>
    </row>
    <row r="1025" spans="1:9" x14ac:dyDescent="0.2">
      <c r="A1025" s="425"/>
      <c r="B1025" s="425"/>
      <c r="C1025" s="425"/>
      <c r="D1025" s="425"/>
      <c r="E1025" s="425"/>
      <c r="F1025" s="425"/>
      <c r="G1025" s="425"/>
      <c r="H1025" s="425"/>
      <c r="I1025" s="425"/>
    </row>
    <row r="1026" spans="1:9" x14ac:dyDescent="0.2">
      <c r="A1026" s="425"/>
      <c r="B1026" s="425"/>
      <c r="C1026" s="425"/>
      <c r="D1026" s="425"/>
      <c r="E1026" s="425"/>
      <c r="F1026" s="425"/>
      <c r="G1026" s="425"/>
      <c r="H1026" s="425"/>
      <c r="I1026" s="425"/>
    </row>
    <row r="1027" spans="1:9" x14ac:dyDescent="0.2">
      <c r="A1027" s="425"/>
      <c r="B1027" s="425"/>
      <c r="C1027" s="425"/>
      <c r="D1027" s="425"/>
      <c r="E1027" s="425"/>
      <c r="F1027" s="425"/>
      <c r="G1027" s="425"/>
      <c r="H1027" s="425"/>
      <c r="I1027" s="425"/>
    </row>
    <row r="1028" spans="1:9" x14ac:dyDescent="0.2">
      <c r="A1028" s="425"/>
      <c r="B1028" s="425"/>
      <c r="C1028" s="425"/>
      <c r="D1028" s="425"/>
      <c r="E1028" s="425"/>
      <c r="F1028" s="425"/>
      <c r="G1028" s="425"/>
      <c r="H1028" s="425"/>
      <c r="I1028" s="425"/>
    </row>
    <row r="1029" spans="1:9" x14ac:dyDescent="0.2">
      <c r="A1029" s="425"/>
      <c r="B1029" s="425"/>
      <c r="C1029" s="425"/>
      <c r="D1029" s="425"/>
      <c r="E1029" s="425"/>
      <c r="F1029" s="425"/>
      <c r="G1029" s="425"/>
      <c r="H1029" s="425"/>
      <c r="I1029" s="425"/>
    </row>
    <row r="1030" spans="1:9" x14ac:dyDescent="0.2">
      <c r="A1030" s="425"/>
      <c r="B1030" s="425"/>
      <c r="C1030" s="425"/>
      <c r="D1030" s="425"/>
      <c r="E1030" s="425"/>
      <c r="F1030" s="425"/>
      <c r="G1030" s="425"/>
      <c r="H1030" s="425"/>
      <c r="I1030" s="425"/>
    </row>
    <row r="1031" spans="1:9" x14ac:dyDescent="0.2">
      <c r="A1031" s="425"/>
      <c r="B1031" s="425"/>
      <c r="C1031" s="425"/>
      <c r="D1031" s="425"/>
      <c r="E1031" s="425"/>
      <c r="F1031" s="425"/>
      <c r="G1031" s="425"/>
      <c r="H1031" s="425"/>
      <c r="I1031" s="425"/>
    </row>
    <row r="1032" spans="1:9" x14ac:dyDescent="0.2">
      <c r="A1032" s="425"/>
      <c r="B1032" s="425"/>
      <c r="C1032" s="425"/>
      <c r="D1032" s="425"/>
      <c r="E1032" s="425"/>
      <c r="F1032" s="425"/>
      <c r="G1032" s="425"/>
      <c r="H1032" s="425"/>
      <c r="I1032" s="425"/>
    </row>
    <row r="1033" spans="1:9" x14ac:dyDescent="0.2">
      <c r="A1033" s="425"/>
      <c r="B1033" s="425"/>
      <c r="C1033" s="425"/>
      <c r="D1033" s="425"/>
      <c r="E1033" s="425"/>
      <c r="F1033" s="425"/>
      <c r="G1033" s="425"/>
      <c r="H1033" s="425"/>
      <c r="I1033" s="425"/>
    </row>
    <row r="1034" spans="1:9" x14ac:dyDescent="0.2">
      <c r="A1034" s="425"/>
      <c r="B1034" s="425"/>
      <c r="C1034" s="425"/>
      <c r="D1034" s="425"/>
      <c r="E1034" s="425"/>
      <c r="F1034" s="425"/>
      <c r="G1034" s="425"/>
      <c r="H1034" s="425"/>
      <c r="I1034" s="425"/>
    </row>
    <row r="1035" spans="1:9" x14ac:dyDescent="0.2">
      <c r="A1035" s="425"/>
      <c r="B1035" s="425"/>
      <c r="C1035" s="425"/>
      <c r="D1035" s="425"/>
      <c r="E1035" s="425"/>
      <c r="F1035" s="425"/>
      <c r="G1035" s="425"/>
      <c r="H1035" s="425"/>
      <c r="I1035" s="425"/>
    </row>
    <row r="1036" spans="1:9" x14ac:dyDescent="0.2">
      <c r="A1036" s="425"/>
      <c r="B1036" s="425"/>
      <c r="C1036" s="425"/>
      <c r="D1036" s="425"/>
      <c r="E1036" s="425"/>
      <c r="F1036" s="425"/>
      <c r="G1036" s="425"/>
      <c r="H1036" s="425"/>
      <c r="I1036" s="425"/>
    </row>
    <row r="1037" spans="1:9" x14ac:dyDescent="0.2">
      <c r="A1037" s="425"/>
      <c r="B1037" s="425"/>
      <c r="C1037" s="425"/>
      <c r="D1037" s="425"/>
      <c r="E1037" s="425"/>
      <c r="F1037" s="425"/>
      <c r="G1037" s="425"/>
      <c r="H1037" s="425"/>
      <c r="I1037" s="425"/>
    </row>
    <row r="1038" spans="1:9" x14ac:dyDescent="0.2">
      <c r="A1038" s="425"/>
      <c r="B1038" s="425"/>
      <c r="C1038" s="425"/>
      <c r="D1038" s="425"/>
      <c r="E1038" s="425"/>
      <c r="F1038" s="425"/>
      <c r="G1038" s="425"/>
      <c r="H1038" s="425"/>
      <c r="I1038" s="425"/>
    </row>
    <row r="1039" spans="1:9" x14ac:dyDescent="0.2">
      <c r="A1039" s="425"/>
      <c r="B1039" s="425"/>
      <c r="C1039" s="425"/>
      <c r="D1039" s="425"/>
      <c r="E1039" s="425"/>
      <c r="F1039" s="425"/>
      <c r="G1039" s="425"/>
      <c r="H1039" s="425"/>
      <c r="I1039" s="425"/>
    </row>
    <row r="1040" spans="1:9" x14ac:dyDescent="0.2">
      <c r="A1040" s="425"/>
      <c r="B1040" s="425"/>
      <c r="C1040" s="425"/>
      <c r="D1040" s="425"/>
      <c r="E1040" s="425"/>
      <c r="F1040" s="425"/>
      <c r="G1040" s="425"/>
      <c r="H1040" s="425"/>
      <c r="I1040" s="425"/>
    </row>
    <row r="1041" spans="1:9" x14ac:dyDescent="0.2">
      <c r="A1041" s="425"/>
      <c r="B1041" s="425"/>
      <c r="C1041" s="425"/>
      <c r="D1041" s="425"/>
      <c r="E1041" s="425"/>
      <c r="F1041" s="425"/>
      <c r="G1041" s="425"/>
      <c r="H1041" s="425"/>
      <c r="I1041" s="425"/>
    </row>
    <row r="1042" spans="1:9" x14ac:dyDescent="0.2">
      <c r="A1042" s="425"/>
      <c r="B1042" s="425"/>
      <c r="C1042" s="425"/>
      <c r="D1042" s="425"/>
      <c r="E1042" s="425"/>
      <c r="F1042" s="425"/>
      <c r="G1042" s="425"/>
      <c r="H1042" s="425"/>
      <c r="I1042" s="425"/>
    </row>
    <row r="1043" spans="1:9" x14ac:dyDescent="0.2">
      <c r="A1043" s="425"/>
      <c r="B1043" s="425"/>
      <c r="C1043" s="425"/>
      <c r="D1043" s="425"/>
      <c r="E1043" s="425"/>
      <c r="F1043" s="425"/>
      <c r="G1043" s="425"/>
      <c r="H1043" s="425"/>
      <c r="I1043" s="425"/>
    </row>
    <row r="1044" spans="1:9" x14ac:dyDescent="0.2">
      <c r="A1044" s="425"/>
      <c r="B1044" s="425"/>
      <c r="C1044" s="425"/>
      <c r="D1044" s="425"/>
      <c r="E1044" s="425"/>
      <c r="F1044" s="425"/>
      <c r="G1044" s="425"/>
      <c r="H1044" s="425"/>
      <c r="I1044" s="425"/>
    </row>
    <row r="1045" spans="1:9" x14ac:dyDescent="0.2">
      <c r="A1045" s="425"/>
      <c r="B1045" s="425"/>
      <c r="C1045" s="425"/>
      <c r="D1045" s="425"/>
      <c r="E1045" s="425"/>
      <c r="F1045" s="425"/>
      <c r="G1045" s="425"/>
      <c r="H1045" s="425"/>
      <c r="I1045" s="425"/>
    </row>
    <row r="1046" spans="1:9" x14ac:dyDescent="0.2">
      <c r="A1046" s="425"/>
      <c r="B1046" s="425"/>
      <c r="C1046" s="425"/>
      <c r="D1046" s="425"/>
      <c r="E1046" s="425"/>
      <c r="F1046" s="425"/>
      <c r="G1046" s="425"/>
      <c r="H1046" s="425"/>
      <c r="I1046" s="425"/>
    </row>
    <row r="1047" spans="1:9" x14ac:dyDescent="0.2">
      <c r="A1047" s="425"/>
      <c r="B1047" s="425"/>
      <c r="C1047" s="425"/>
      <c r="D1047" s="425"/>
      <c r="E1047" s="425"/>
      <c r="F1047" s="425"/>
      <c r="G1047" s="425"/>
      <c r="H1047" s="425"/>
      <c r="I1047" s="425"/>
    </row>
    <row r="1048" spans="1:9" x14ac:dyDescent="0.2">
      <c r="A1048" s="425"/>
      <c r="B1048" s="425"/>
      <c r="C1048" s="425"/>
      <c r="D1048" s="425"/>
      <c r="E1048" s="425"/>
      <c r="F1048" s="425"/>
      <c r="G1048" s="425"/>
      <c r="H1048" s="425"/>
      <c r="I1048" s="425"/>
    </row>
    <row r="1049" spans="1:9" x14ac:dyDescent="0.2">
      <c r="A1049" s="425"/>
      <c r="B1049" s="425"/>
      <c r="C1049" s="425"/>
      <c r="D1049" s="425"/>
      <c r="E1049" s="425"/>
      <c r="F1049" s="425"/>
      <c r="G1049" s="425"/>
      <c r="H1049" s="425"/>
      <c r="I1049" s="425"/>
    </row>
    <row r="1050" spans="1:9" x14ac:dyDescent="0.2">
      <c r="A1050" s="425"/>
      <c r="B1050" s="425"/>
      <c r="C1050" s="425"/>
      <c r="D1050" s="425"/>
      <c r="E1050" s="425"/>
      <c r="F1050" s="425"/>
      <c r="G1050" s="425"/>
      <c r="H1050" s="425"/>
      <c r="I1050" s="425"/>
    </row>
    <row r="1051" spans="1:9" x14ac:dyDescent="0.2">
      <c r="A1051" s="425"/>
      <c r="B1051" s="425"/>
      <c r="C1051" s="425"/>
      <c r="D1051" s="425"/>
      <c r="E1051" s="425"/>
      <c r="F1051" s="425"/>
      <c r="G1051" s="425"/>
      <c r="H1051" s="425"/>
      <c r="I1051" s="425"/>
    </row>
    <row r="1052" spans="1:9" x14ac:dyDescent="0.2">
      <c r="A1052" s="425"/>
      <c r="B1052" s="425"/>
      <c r="C1052" s="425"/>
      <c r="D1052" s="425"/>
      <c r="E1052" s="425"/>
      <c r="F1052" s="425"/>
      <c r="G1052" s="425"/>
      <c r="H1052" s="425"/>
      <c r="I1052" s="425"/>
    </row>
    <row r="1053" spans="1:9" x14ac:dyDescent="0.2">
      <c r="A1053" s="425"/>
      <c r="B1053" s="425"/>
      <c r="C1053" s="425"/>
      <c r="D1053" s="425"/>
      <c r="E1053" s="425"/>
      <c r="F1053" s="425"/>
      <c r="G1053" s="425"/>
      <c r="H1053" s="425"/>
      <c r="I1053" s="425"/>
    </row>
    <row r="1054" spans="1:9" x14ac:dyDescent="0.2">
      <c r="A1054" s="425"/>
      <c r="B1054" s="425"/>
      <c r="C1054" s="425"/>
      <c r="D1054" s="425"/>
      <c r="E1054" s="425"/>
      <c r="F1054" s="425"/>
      <c r="G1054" s="425"/>
      <c r="H1054" s="425"/>
      <c r="I1054" s="425"/>
    </row>
    <row r="1055" spans="1:9" x14ac:dyDescent="0.2">
      <c r="A1055" s="425"/>
      <c r="B1055" s="425"/>
      <c r="C1055" s="425"/>
      <c r="D1055" s="425"/>
      <c r="E1055" s="425"/>
      <c r="F1055" s="425"/>
      <c r="G1055" s="425"/>
      <c r="H1055" s="425"/>
      <c r="I1055" s="425"/>
    </row>
    <row r="1056" spans="1:9" x14ac:dyDescent="0.2">
      <c r="A1056" s="425"/>
      <c r="B1056" s="425"/>
      <c r="C1056" s="425"/>
      <c r="D1056" s="425"/>
      <c r="E1056" s="425"/>
      <c r="F1056" s="425"/>
      <c r="G1056" s="425"/>
      <c r="H1056" s="425"/>
      <c r="I1056" s="425"/>
    </row>
    <row r="1057" spans="1:9" x14ac:dyDescent="0.2">
      <c r="A1057" s="425"/>
      <c r="B1057" s="425"/>
      <c r="C1057" s="425"/>
      <c r="D1057" s="425"/>
      <c r="E1057" s="425"/>
      <c r="F1057" s="425"/>
      <c r="G1057" s="425"/>
      <c r="H1057" s="425"/>
      <c r="I1057" s="425"/>
    </row>
    <row r="1058" spans="1:9" x14ac:dyDescent="0.2">
      <c r="A1058" s="425"/>
      <c r="B1058" s="425"/>
      <c r="C1058" s="425"/>
      <c r="D1058" s="425"/>
      <c r="E1058" s="425"/>
      <c r="F1058" s="425"/>
      <c r="G1058" s="425"/>
      <c r="H1058" s="425"/>
      <c r="I1058" s="425"/>
    </row>
    <row r="1059" spans="1:9" x14ac:dyDescent="0.2">
      <c r="A1059" s="425"/>
      <c r="B1059" s="425"/>
      <c r="C1059" s="425"/>
      <c r="D1059" s="425"/>
      <c r="E1059" s="425"/>
      <c r="F1059" s="425"/>
      <c r="G1059" s="425"/>
      <c r="H1059" s="425"/>
      <c r="I1059" s="425"/>
    </row>
    <row r="1060" spans="1:9" x14ac:dyDescent="0.2">
      <c r="A1060" s="425"/>
      <c r="B1060" s="425"/>
      <c r="C1060" s="425"/>
      <c r="D1060" s="425"/>
      <c r="E1060" s="425"/>
      <c r="F1060" s="425"/>
      <c r="G1060" s="425"/>
      <c r="H1060" s="425"/>
      <c r="I1060" s="425"/>
    </row>
    <row r="1061" spans="1:9" x14ac:dyDescent="0.2">
      <c r="A1061" s="425"/>
      <c r="B1061" s="425"/>
      <c r="C1061" s="425"/>
      <c r="D1061" s="425"/>
      <c r="E1061" s="425"/>
      <c r="F1061" s="425"/>
      <c r="G1061" s="425"/>
      <c r="H1061" s="425"/>
      <c r="I1061" s="425"/>
    </row>
    <row r="1062" spans="1:9" x14ac:dyDescent="0.2">
      <c r="A1062" s="425"/>
      <c r="B1062" s="425"/>
      <c r="C1062" s="425"/>
      <c r="D1062" s="425"/>
      <c r="E1062" s="425"/>
      <c r="F1062" s="425"/>
      <c r="G1062" s="425"/>
      <c r="H1062" s="425"/>
      <c r="I1062" s="425"/>
    </row>
    <row r="1063" spans="1:9" x14ac:dyDescent="0.2">
      <c r="A1063" s="425"/>
      <c r="B1063" s="425"/>
      <c r="C1063" s="425"/>
      <c r="D1063" s="425"/>
      <c r="E1063" s="425"/>
      <c r="F1063" s="425"/>
      <c r="G1063" s="425"/>
      <c r="H1063" s="425"/>
      <c r="I1063" s="425"/>
    </row>
    <row r="1064" spans="1:9" x14ac:dyDescent="0.2">
      <c r="A1064" s="425"/>
      <c r="B1064" s="425"/>
      <c r="C1064" s="425"/>
      <c r="D1064" s="425"/>
      <c r="E1064" s="425"/>
      <c r="F1064" s="425"/>
      <c r="G1064" s="425"/>
      <c r="H1064" s="425"/>
      <c r="I1064" s="425"/>
    </row>
    <row r="1065" spans="1:9" x14ac:dyDescent="0.2">
      <c r="A1065" s="425"/>
      <c r="B1065" s="425"/>
      <c r="C1065" s="425"/>
      <c r="D1065" s="425"/>
      <c r="E1065" s="425"/>
      <c r="F1065" s="425"/>
      <c r="G1065" s="425"/>
      <c r="H1065" s="425"/>
      <c r="I1065" s="425"/>
    </row>
    <row r="1066" spans="1:9" x14ac:dyDescent="0.2">
      <c r="A1066" s="425"/>
      <c r="B1066" s="425"/>
      <c r="C1066" s="425"/>
      <c r="D1066" s="425"/>
      <c r="E1066" s="425"/>
      <c r="F1066" s="425"/>
      <c r="G1066" s="425"/>
      <c r="H1066" s="425"/>
      <c r="I1066" s="425"/>
    </row>
    <row r="1067" spans="1:9" x14ac:dyDescent="0.2">
      <c r="A1067" s="425"/>
      <c r="B1067" s="425"/>
      <c r="C1067" s="425"/>
      <c r="D1067" s="425"/>
      <c r="E1067" s="425"/>
      <c r="F1067" s="425"/>
      <c r="G1067" s="425"/>
      <c r="H1067" s="425"/>
      <c r="I1067" s="425"/>
    </row>
    <row r="1068" spans="1:9" x14ac:dyDescent="0.2">
      <c r="A1068" s="425"/>
      <c r="B1068" s="425"/>
      <c r="C1068" s="425"/>
      <c r="D1068" s="425"/>
      <c r="E1068" s="425"/>
      <c r="F1068" s="425"/>
      <c r="G1068" s="425"/>
      <c r="H1068" s="425"/>
      <c r="I1068" s="425"/>
    </row>
    <row r="1069" spans="1:9" x14ac:dyDescent="0.2">
      <c r="A1069" s="425"/>
      <c r="B1069" s="425"/>
      <c r="C1069" s="425"/>
      <c r="D1069" s="425"/>
      <c r="E1069" s="425"/>
      <c r="F1069" s="425"/>
      <c r="G1069" s="425"/>
      <c r="H1069" s="425"/>
      <c r="I1069" s="425"/>
    </row>
    <row r="1070" spans="1:9" x14ac:dyDescent="0.2">
      <c r="A1070" s="425"/>
      <c r="B1070" s="425"/>
      <c r="C1070" s="425"/>
      <c r="D1070" s="425"/>
      <c r="E1070" s="425"/>
      <c r="F1070" s="425"/>
      <c r="G1070" s="425"/>
      <c r="H1070" s="425"/>
      <c r="I1070" s="425"/>
    </row>
    <row r="1071" spans="1:9" x14ac:dyDescent="0.2">
      <c r="A1071" s="425"/>
      <c r="B1071" s="425"/>
      <c r="C1071" s="425"/>
      <c r="D1071" s="425"/>
      <c r="E1071" s="425"/>
      <c r="F1071" s="425"/>
      <c r="G1071" s="425"/>
      <c r="H1071" s="425"/>
      <c r="I1071" s="425"/>
    </row>
    <row r="1072" spans="1:9" x14ac:dyDescent="0.2">
      <c r="A1072" s="425"/>
      <c r="B1072" s="425"/>
      <c r="C1072" s="425"/>
      <c r="D1072" s="425"/>
      <c r="E1072" s="425"/>
      <c r="F1072" s="425"/>
      <c r="G1072" s="425"/>
      <c r="H1072" s="425"/>
      <c r="I1072" s="425"/>
    </row>
    <row r="1073" spans="1:9" x14ac:dyDescent="0.2">
      <c r="A1073" s="425"/>
      <c r="B1073" s="425"/>
      <c r="C1073" s="425"/>
      <c r="D1073" s="425"/>
      <c r="E1073" s="425"/>
      <c r="F1073" s="425"/>
      <c r="G1073" s="425"/>
      <c r="H1073" s="425"/>
      <c r="I1073" s="425"/>
    </row>
    <row r="1074" spans="1:9" x14ac:dyDescent="0.2">
      <c r="A1074" s="425"/>
      <c r="B1074" s="425"/>
      <c r="C1074" s="425"/>
      <c r="D1074" s="425"/>
      <c r="E1074" s="425"/>
      <c r="F1074" s="425"/>
      <c r="G1074" s="425"/>
      <c r="H1074" s="425"/>
      <c r="I1074" s="425"/>
    </row>
    <row r="1075" spans="1:9" x14ac:dyDescent="0.2">
      <c r="A1075" s="425"/>
      <c r="B1075" s="425"/>
      <c r="C1075" s="425"/>
      <c r="D1075" s="425"/>
      <c r="E1075" s="425"/>
      <c r="F1075" s="425"/>
      <c r="G1075" s="425"/>
      <c r="H1075" s="425"/>
      <c r="I1075" s="425"/>
    </row>
    <row r="1076" spans="1:9" x14ac:dyDescent="0.2">
      <c r="A1076" s="425"/>
      <c r="B1076" s="425"/>
      <c r="C1076" s="425"/>
      <c r="D1076" s="425"/>
      <c r="E1076" s="425"/>
      <c r="F1076" s="425"/>
      <c r="G1076" s="425"/>
      <c r="H1076" s="425"/>
      <c r="I1076" s="425"/>
    </row>
    <row r="1077" spans="1:9" x14ac:dyDescent="0.2">
      <c r="A1077" s="425"/>
      <c r="B1077" s="425"/>
      <c r="C1077" s="425"/>
      <c r="D1077" s="425"/>
      <c r="E1077" s="425"/>
      <c r="F1077" s="425"/>
      <c r="G1077" s="425"/>
      <c r="H1077" s="425"/>
      <c r="I1077" s="425"/>
    </row>
    <row r="1078" spans="1:9" x14ac:dyDescent="0.2">
      <c r="A1078" s="425"/>
      <c r="B1078" s="425"/>
      <c r="C1078" s="425"/>
      <c r="D1078" s="425"/>
      <c r="E1078" s="425"/>
      <c r="F1078" s="425"/>
      <c r="G1078" s="425"/>
      <c r="H1078" s="425"/>
      <c r="I1078" s="425"/>
    </row>
    <row r="1079" spans="1:9" x14ac:dyDescent="0.2">
      <c r="A1079" s="425"/>
      <c r="B1079" s="425"/>
      <c r="C1079" s="425"/>
      <c r="D1079" s="425"/>
      <c r="E1079" s="425"/>
      <c r="F1079" s="425"/>
      <c r="G1079" s="425"/>
      <c r="H1079" s="425"/>
      <c r="I1079" s="425"/>
    </row>
    <row r="1080" spans="1:9" x14ac:dyDescent="0.2">
      <c r="A1080" s="425"/>
      <c r="B1080" s="425"/>
      <c r="C1080" s="425"/>
      <c r="D1080" s="425"/>
      <c r="E1080" s="425"/>
      <c r="F1080" s="425"/>
      <c r="G1080" s="425"/>
      <c r="H1080" s="425"/>
      <c r="I1080" s="425"/>
    </row>
    <row r="1081" spans="1:9" x14ac:dyDescent="0.2">
      <c r="A1081" s="425"/>
      <c r="B1081" s="425"/>
      <c r="C1081" s="425"/>
      <c r="D1081" s="425"/>
      <c r="E1081" s="425"/>
      <c r="F1081" s="425"/>
      <c r="G1081" s="425"/>
      <c r="H1081" s="425"/>
      <c r="I1081" s="425"/>
    </row>
    <row r="1082" spans="1:9" x14ac:dyDescent="0.2">
      <c r="A1082" s="425"/>
      <c r="B1082" s="425"/>
      <c r="C1082" s="425"/>
      <c r="D1082" s="425"/>
      <c r="E1082" s="425"/>
      <c r="F1082" s="425"/>
      <c r="G1082" s="425"/>
      <c r="H1082" s="425"/>
      <c r="I1082" s="425"/>
    </row>
    <row r="1083" spans="1:9" x14ac:dyDescent="0.2">
      <c r="A1083" s="425"/>
      <c r="B1083" s="425"/>
      <c r="C1083" s="425"/>
      <c r="D1083" s="425"/>
      <c r="E1083" s="425"/>
      <c r="F1083" s="425"/>
      <c r="G1083" s="425"/>
      <c r="H1083" s="425"/>
      <c r="I1083" s="425"/>
    </row>
    <row r="1084" spans="1:9" x14ac:dyDescent="0.2">
      <c r="A1084" s="425"/>
      <c r="B1084" s="425"/>
      <c r="C1084" s="425"/>
      <c r="D1084" s="425"/>
      <c r="E1084" s="425"/>
      <c r="F1084" s="425"/>
      <c r="G1084" s="425"/>
      <c r="H1084" s="425"/>
      <c r="I1084" s="425"/>
    </row>
    <row r="1085" spans="1:9" x14ac:dyDescent="0.2">
      <c r="A1085" s="425"/>
      <c r="B1085" s="425"/>
      <c r="C1085" s="425"/>
      <c r="D1085" s="425"/>
      <c r="E1085" s="425"/>
      <c r="F1085" s="425"/>
      <c r="G1085" s="425"/>
      <c r="H1085" s="425"/>
      <c r="I1085" s="425"/>
    </row>
    <row r="1086" spans="1:9" x14ac:dyDescent="0.2">
      <c r="A1086" s="425"/>
      <c r="B1086" s="425"/>
      <c r="C1086" s="425"/>
      <c r="D1086" s="425"/>
      <c r="E1086" s="425"/>
      <c r="F1086" s="425"/>
      <c r="G1086" s="425"/>
      <c r="H1086" s="425"/>
      <c r="I1086" s="425"/>
    </row>
    <row r="1087" spans="1:9" x14ac:dyDescent="0.2">
      <c r="A1087" s="425"/>
      <c r="B1087" s="425"/>
      <c r="C1087" s="425"/>
      <c r="D1087" s="425"/>
      <c r="E1087" s="425"/>
      <c r="F1087" s="425"/>
      <c r="G1087" s="425"/>
      <c r="H1087" s="425"/>
      <c r="I1087" s="425"/>
    </row>
    <row r="1088" spans="1:9" x14ac:dyDescent="0.2">
      <c r="A1088" s="425"/>
      <c r="B1088" s="425"/>
      <c r="C1088" s="425"/>
      <c r="D1088" s="425"/>
      <c r="E1088" s="425"/>
      <c r="F1088" s="425"/>
      <c r="G1088" s="425"/>
      <c r="H1088" s="425"/>
      <c r="I1088" s="425"/>
    </row>
    <row r="1089" spans="1:9" x14ac:dyDescent="0.2">
      <c r="A1089" s="425"/>
      <c r="B1089" s="425"/>
      <c r="C1089" s="425"/>
      <c r="D1089" s="425"/>
      <c r="E1089" s="425"/>
      <c r="F1089" s="425"/>
      <c r="G1089" s="425"/>
      <c r="H1089" s="425"/>
      <c r="I1089" s="425"/>
    </row>
    <row r="1090" spans="1:9" x14ac:dyDescent="0.2">
      <c r="A1090" s="425"/>
      <c r="B1090" s="425"/>
      <c r="C1090" s="425"/>
      <c r="D1090" s="425"/>
      <c r="E1090" s="425"/>
      <c r="F1090" s="425"/>
      <c r="G1090" s="425"/>
      <c r="H1090" s="425"/>
      <c r="I1090" s="425"/>
    </row>
    <row r="1091" spans="1:9" x14ac:dyDescent="0.2">
      <c r="A1091" s="425"/>
      <c r="B1091" s="425"/>
      <c r="C1091" s="425"/>
      <c r="D1091" s="425"/>
      <c r="E1091" s="425"/>
      <c r="F1091" s="425"/>
      <c r="G1091" s="425"/>
      <c r="H1091" s="425"/>
      <c r="I1091" s="425"/>
    </row>
    <row r="1092" spans="1:9" x14ac:dyDescent="0.2">
      <c r="A1092" s="425"/>
      <c r="B1092" s="425"/>
      <c r="C1092" s="425"/>
      <c r="D1092" s="425"/>
      <c r="E1092" s="425"/>
      <c r="F1092" s="425"/>
      <c r="G1092" s="425"/>
      <c r="H1092" s="425"/>
      <c r="I1092" s="425"/>
    </row>
    <row r="1093" spans="1:9" x14ac:dyDescent="0.2">
      <c r="A1093" s="425"/>
      <c r="B1093" s="425"/>
      <c r="C1093" s="425"/>
      <c r="D1093" s="425"/>
      <c r="E1093" s="425"/>
      <c r="F1093" s="425"/>
      <c r="G1093" s="425"/>
      <c r="H1093" s="425"/>
      <c r="I1093" s="425"/>
    </row>
    <row r="1094" spans="1:9" x14ac:dyDescent="0.2">
      <c r="A1094" s="425"/>
      <c r="B1094" s="425"/>
      <c r="C1094" s="425"/>
      <c r="D1094" s="425"/>
      <c r="E1094" s="425"/>
      <c r="F1094" s="425"/>
      <c r="G1094" s="425"/>
      <c r="H1094" s="425"/>
      <c r="I1094" s="425"/>
    </row>
    <row r="1095" spans="1:9" x14ac:dyDescent="0.2">
      <c r="A1095" s="425"/>
      <c r="B1095" s="425"/>
      <c r="C1095" s="425"/>
      <c r="D1095" s="425"/>
      <c r="E1095" s="425"/>
      <c r="F1095" s="425"/>
      <c r="G1095" s="425"/>
      <c r="H1095" s="425"/>
      <c r="I1095" s="425"/>
    </row>
    <row r="1096" spans="1:9" x14ac:dyDescent="0.2">
      <c r="A1096" s="425"/>
      <c r="B1096" s="425"/>
      <c r="C1096" s="425"/>
      <c r="D1096" s="425"/>
      <c r="E1096" s="425"/>
      <c r="F1096" s="425"/>
      <c r="G1096" s="425"/>
      <c r="H1096" s="425"/>
      <c r="I1096" s="425"/>
    </row>
    <row r="1097" spans="1:9" x14ac:dyDescent="0.2">
      <c r="A1097" s="425"/>
      <c r="B1097" s="425"/>
      <c r="C1097" s="425"/>
      <c r="D1097" s="425"/>
      <c r="E1097" s="425"/>
      <c r="F1097" s="425"/>
      <c r="G1097" s="425"/>
      <c r="H1097" s="425"/>
      <c r="I1097" s="425"/>
    </row>
    <row r="1098" spans="1:9" x14ac:dyDescent="0.2">
      <c r="A1098" s="425"/>
      <c r="B1098" s="425"/>
      <c r="C1098" s="425"/>
      <c r="D1098" s="425"/>
      <c r="E1098" s="425"/>
      <c r="F1098" s="425"/>
      <c r="G1098" s="425"/>
      <c r="H1098" s="425"/>
      <c r="I1098" s="425"/>
    </row>
    <row r="1099" spans="1:9" x14ac:dyDescent="0.2">
      <c r="A1099" s="425"/>
      <c r="B1099" s="425"/>
      <c r="C1099" s="425"/>
      <c r="D1099" s="425"/>
      <c r="E1099" s="425"/>
      <c r="F1099" s="425"/>
      <c r="G1099" s="425"/>
      <c r="H1099" s="425"/>
      <c r="I1099" s="425"/>
    </row>
    <row r="1100" spans="1:9" x14ac:dyDescent="0.2">
      <c r="A1100" s="425"/>
      <c r="B1100" s="425"/>
      <c r="C1100" s="425"/>
      <c r="D1100" s="425"/>
      <c r="E1100" s="425"/>
      <c r="F1100" s="425"/>
      <c r="G1100" s="425"/>
      <c r="H1100" s="425"/>
      <c r="I1100" s="425"/>
    </row>
    <row r="1101" spans="1:9" x14ac:dyDescent="0.2">
      <c r="A1101" s="425"/>
      <c r="B1101" s="425"/>
      <c r="C1101" s="425"/>
      <c r="D1101" s="425"/>
      <c r="E1101" s="425"/>
      <c r="F1101" s="425"/>
      <c r="G1101" s="425"/>
      <c r="H1101" s="425"/>
      <c r="I1101" s="425"/>
    </row>
    <row r="1102" spans="1:9" x14ac:dyDescent="0.2">
      <c r="A1102" s="425"/>
      <c r="B1102" s="425"/>
      <c r="C1102" s="425"/>
      <c r="D1102" s="425"/>
      <c r="E1102" s="425"/>
      <c r="F1102" s="425"/>
      <c r="G1102" s="425"/>
      <c r="H1102" s="425"/>
      <c r="I1102" s="425"/>
    </row>
    <row r="1103" spans="1:9" x14ac:dyDescent="0.2">
      <c r="A1103" s="425"/>
      <c r="B1103" s="425"/>
      <c r="C1103" s="425"/>
      <c r="D1103" s="425"/>
      <c r="E1103" s="425"/>
      <c r="F1103" s="425"/>
      <c r="G1103" s="425"/>
      <c r="H1103" s="425"/>
      <c r="I1103" s="425"/>
    </row>
    <row r="1104" spans="1:9" x14ac:dyDescent="0.2">
      <c r="A1104" s="425"/>
      <c r="B1104" s="425"/>
      <c r="C1104" s="425"/>
      <c r="D1104" s="425"/>
      <c r="E1104" s="425"/>
      <c r="F1104" s="425"/>
      <c r="G1104" s="425"/>
      <c r="H1104" s="425"/>
      <c r="I1104" s="425"/>
    </row>
    <row r="1105" spans="1:9" x14ac:dyDescent="0.2">
      <c r="A1105" s="425"/>
      <c r="B1105" s="425"/>
      <c r="C1105" s="425"/>
      <c r="D1105" s="425"/>
      <c r="E1105" s="425"/>
      <c r="F1105" s="425"/>
      <c r="G1105" s="425"/>
      <c r="H1105" s="425"/>
      <c r="I1105" s="425"/>
    </row>
    <row r="1106" spans="1:9" x14ac:dyDescent="0.2">
      <c r="A1106" s="425"/>
      <c r="B1106" s="425"/>
      <c r="C1106" s="425"/>
      <c r="D1106" s="425"/>
      <c r="E1106" s="425"/>
      <c r="F1106" s="425"/>
      <c r="G1106" s="425"/>
      <c r="H1106" s="425"/>
      <c r="I1106" s="425"/>
    </row>
    <row r="1107" spans="1:9" x14ac:dyDescent="0.2">
      <c r="A1107" s="425"/>
      <c r="B1107" s="425"/>
      <c r="C1107" s="425"/>
      <c r="D1107" s="425"/>
      <c r="E1107" s="425"/>
      <c r="F1107" s="425"/>
      <c r="G1107" s="425"/>
      <c r="H1107" s="425"/>
      <c r="I1107" s="425"/>
    </row>
    <row r="1108" spans="1:9" x14ac:dyDescent="0.2">
      <c r="A1108" s="425"/>
      <c r="B1108" s="425"/>
      <c r="C1108" s="425"/>
      <c r="D1108" s="425"/>
      <c r="E1108" s="425"/>
      <c r="F1108" s="425"/>
      <c r="G1108" s="425"/>
      <c r="H1108" s="425"/>
      <c r="I1108" s="425"/>
    </row>
    <row r="1109" spans="1:9" x14ac:dyDescent="0.2">
      <c r="A1109" s="425"/>
      <c r="B1109" s="425"/>
      <c r="C1109" s="425"/>
      <c r="D1109" s="425"/>
      <c r="E1109" s="425"/>
      <c r="F1109" s="425"/>
      <c r="G1109" s="425"/>
      <c r="H1109" s="425"/>
      <c r="I1109" s="425"/>
    </row>
    <row r="1110" spans="1:9" x14ac:dyDescent="0.2">
      <c r="A1110" s="425"/>
      <c r="B1110" s="425"/>
      <c r="C1110" s="425"/>
      <c r="D1110" s="425"/>
      <c r="E1110" s="425"/>
      <c r="F1110" s="425"/>
      <c r="G1110" s="425"/>
      <c r="H1110" s="425"/>
      <c r="I1110" s="425"/>
    </row>
    <row r="1111" spans="1:9" x14ac:dyDescent="0.2">
      <c r="A1111" s="425"/>
      <c r="B1111" s="425"/>
      <c r="C1111" s="425"/>
      <c r="D1111" s="425"/>
      <c r="E1111" s="425"/>
      <c r="F1111" s="425"/>
      <c r="G1111" s="425"/>
      <c r="H1111" s="425"/>
      <c r="I1111" s="425"/>
    </row>
    <row r="1112" spans="1:9" x14ac:dyDescent="0.2">
      <c r="A1112" s="425"/>
      <c r="B1112" s="425"/>
      <c r="C1112" s="425"/>
      <c r="D1112" s="425"/>
      <c r="E1112" s="425"/>
      <c r="F1112" s="425"/>
      <c r="G1112" s="425"/>
      <c r="H1112" s="425"/>
      <c r="I1112" s="425"/>
    </row>
    <row r="1113" spans="1:9" x14ac:dyDescent="0.2">
      <c r="A1113" s="425"/>
      <c r="B1113" s="425"/>
      <c r="C1113" s="425"/>
      <c r="D1113" s="425"/>
      <c r="E1113" s="425"/>
      <c r="F1113" s="425"/>
      <c r="G1113" s="425"/>
      <c r="H1113" s="425"/>
      <c r="I1113" s="425"/>
    </row>
    <row r="1114" spans="1:9" x14ac:dyDescent="0.2">
      <c r="A1114" s="425"/>
      <c r="B1114" s="425"/>
      <c r="C1114" s="425"/>
      <c r="D1114" s="425"/>
      <c r="E1114" s="425"/>
      <c r="F1114" s="425"/>
      <c r="G1114" s="425"/>
      <c r="H1114" s="425"/>
      <c r="I1114" s="425"/>
    </row>
    <row r="1115" spans="1:9" x14ac:dyDescent="0.2">
      <c r="A1115" s="425"/>
      <c r="B1115" s="425"/>
      <c r="C1115" s="425"/>
      <c r="D1115" s="425"/>
      <c r="E1115" s="425"/>
      <c r="F1115" s="425"/>
      <c r="G1115" s="425"/>
      <c r="H1115" s="425"/>
      <c r="I1115" s="425"/>
    </row>
    <row r="1116" spans="1:9" x14ac:dyDescent="0.2">
      <c r="A1116" s="425"/>
      <c r="B1116" s="425"/>
      <c r="C1116" s="425"/>
      <c r="D1116" s="425"/>
      <c r="E1116" s="425"/>
      <c r="F1116" s="425"/>
      <c r="G1116" s="425"/>
      <c r="H1116" s="425"/>
      <c r="I1116" s="425"/>
    </row>
    <row r="1117" spans="1:9" x14ac:dyDescent="0.2">
      <c r="A1117" s="425"/>
      <c r="B1117" s="425"/>
      <c r="C1117" s="425"/>
      <c r="D1117" s="425"/>
      <c r="E1117" s="425"/>
      <c r="F1117" s="425"/>
      <c r="G1117" s="425"/>
      <c r="H1117" s="425"/>
      <c r="I1117" s="425"/>
    </row>
    <row r="1118" spans="1:9" x14ac:dyDescent="0.2">
      <c r="A1118" s="425"/>
      <c r="B1118" s="425"/>
      <c r="C1118" s="425"/>
      <c r="D1118" s="425"/>
      <c r="E1118" s="425"/>
      <c r="F1118" s="425"/>
      <c r="G1118" s="425"/>
      <c r="H1118" s="425"/>
      <c r="I1118" s="425"/>
    </row>
    <row r="1119" spans="1:9" x14ac:dyDescent="0.2">
      <c r="A1119" s="425"/>
      <c r="B1119" s="425"/>
      <c r="C1119" s="425"/>
      <c r="D1119" s="425"/>
      <c r="E1119" s="425"/>
      <c r="F1119" s="425"/>
      <c r="G1119" s="425"/>
      <c r="H1119" s="425"/>
      <c r="I1119" s="425"/>
    </row>
    <row r="1120" spans="1:9" x14ac:dyDescent="0.2">
      <c r="A1120" s="425"/>
      <c r="B1120" s="425"/>
      <c r="C1120" s="425"/>
      <c r="D1120" s="425"/>
      <c r="E1120" s="425"/>
      <c r="F1120" s="425"/>
      <c r="G1120" s="425"/>
      <c r="H1120" s="425"/>
      <c r="I1120" s="425"/>
    </row>
    <row r="1121" spans="1:9" x14ac:dyDescent="0.2">
      <c r="A1121" s="425"/>
      <c r="B1121" s="425"/>
      <c r="C1121" s="425"/>
      <c r="D1121" s="425"/>
      <c r="E1121" s="425"/>
      <c r="F1121" s="425"/>
      <c r="G1121" s="425"/>
      <c r="H1121" s="425"/>
      <c r="I1121" s="425"/>
    </row>
    <row r="1122" spans="1:9" x14ac:dyDescent="0.2">
      <c r="A1122" s="425"/>
      <c r="B1122" s="425"/>
      <c r="C1122" s="425"/>
      <c r="D1122" s="425"/>
      <c r="E1122" s="425"/>
      <c r="F1122" s="425"/>
      <c r="G1122" s="425"/>
      <c r="H1122" s="425"/>
      <c r="I1122" s="425"/>
    </row>
    <row r="1123" spans="1:9" x14ac:dyDescent="0.2">
      <c r="A1123" s="425"/>
      <c r="B1123" s="425"/>
      <c r="C1123" s="425"/>
      <c r="D1123" s="425"/>
      <c r="E1123" s="425"/>
      <c r="F1123" s="425"/>
      <c r="G1123" s="425"/>
      <c r="H1123" s="425"/>
      <c r="I1123" s="425"/>
    </row>
    <row r="1124" spans="1:9" x14ac:dyDescent="0.2">
      <c r="A1124" s="425"/>
      <c r="B1124" s="425"/>
      <c r="C1124" s="425"/>
      <c r="D1124" s="425"/>
      <c r="E1124" s="425"/>
      <c r="F1124" s="425"/>
      <c r="G1124" s="425"/>
      <c r="H1124" s="425"/>
      <c r="I1124" s="425"/>
    </row>
    <row r="1125" spans="1:9" x14ac:dyDescent="0.2">
      <c r="A1125" s="425"/>
      <c r="B1125" s="425"/>
      <c r="C1125" s="425"/>
      <c r="D1125" s="425"/>
      <c r="E1125" s="425"/>
      <c r="F1125" s="425"/>
      <c r="G1125" s="425"/>
      <c r="H1125" s="425"/>
      <c r="I1125" s="425"/>
    </row>
    <row r="1126" spans="1:9" x14ac:dyDescent="0.2">
      <c r="A1126" s="425"/>
      <c r="B1126" s="425"/>
      <c r="C1126" s="425"/>
      <c r="D1126" s="425"/>
      <c r="E1126" s="425"/>
      <c r="F1126" s="425"/>
      <c r="G1126" s="425"/>
      <c r="H1126" s="425"/>
      <c r="I1126" s="425"/>
    </row>
    <row r="1127" spans="1:9" x14ac:dyDescent="0.2">
      <c r="A1127" s="425"/>
      <c r="B1127" s="425"/>
      <c r="C1127" s="425"/>
      <c r="D1127" s="425"/>
      <c r="E1127" s="425"/>
      <c r="F1127" s="425"/>
      <c r="G1127" s="425"/>
      <c r="H1127" s="425"/>
      <c r="I1127" s="425"/>
    </row>
    <row r="1128" spans="1:9" x14ac:dyDescent="0.2">
      <c r="A1128" s="425"/>
      <c r="B1128" s="425"/>
      <c r="C1128" s="425"/>
      <c r="D1128" s="425"/>
      <c r="E1128" s="425"/>
      <c r="F1128" s="425"/>
      <c r="G1128" s="425"/>
      <c r="H1128" s="425"/>
      <c r="I1128" s="425"/>
    </row>
    <row r="1129" spans="1:9" x14ac:dyDescent="0.2">
      <c r="A1129" s="425"/>
      <c r="B1129" s="425"/>
      <c r="C1129" s="425"/>
      <c r="D1129" s="425"/>
      <c r="E1129" s="425"/>
      <c r="F1129" s="425"/>
      <c r="G1129" s="425"/>
      <c r="H1129" s="425"/>
      <c r="I1129" s="425"/>
    </row>
    <row r="1130" spans="1:9" x14ac:dyDescent="0.2">
      <c r="A1130" s="425"/>
      <c r="B1130" s="425"/>
      <c r="C1130" s="425"/>
      <c r="D1130" s="425"/>
      <c r="E1130" s="425"/>
      <c r="F1130" s="425"/>
      <c r="G1130" s="425"/>
      <c r="H1130" s="425"/>
      <c r="I1130" s="425"/>
    </row>
    <row r="1131" spans="1:9" x14ac:dyDescent="0.2">
      <c r="A1131" s="425"/>
      <c r="B1131" s="425"/>
      <c r="C1131" s="425"/>
      <c r="D1131" s="425"/>
      <c r="E1131" s="425"/>
      <c r="F1131" s="425"/>
      <c r="G1131" s="425"/>
      <c r="H1131" s="425"/>
      <c r="I1131" s="425"/>
    </row>
    <row r="1132" spans="1:9" x14ac:dyDescent="0.2">
      <c r="A1132" s="425"/>
      <c r="B1132" s="425"/>
      <c r="C1132" s="425"/>
      <c r="D1132" s="425"/>
      <c r="E1132" s="425"/>
      <c r="F1132" s="425"/>
      <c r="G1132" s="425"/>
      <c r="H1132" s="425"/>
      <c r="I1132" s="425"/>
    </row>
    <row r="1133" spans="1:9" x14ac:dyDescent="0.2">
      <c r="A1133" s="425"/>
      <c r="B1133" s="425"/>
      <c r="C1133" s="425"/>
      <c r="D1133" s="425"/>
      <c r="E1133" s="425"/>
      <c r="F1133" s="425"/>
      <c r="G1133" s="425"/>
      <c r="H1133" s="425"/>
      <c r="I1133" s="425"/>
    </row>
    <row r="1134" spans="1:9" x14ac:dyDescent="0.2">
      <c r="A1134" s="425"/>
      <c r="B1134" s="425"/>
      <c r="C1134" s="425"/>
      <c r="D1134" s="425"/>
      <c r="E1134" s="425"/>
      <c r="F1134" s="425"/>
      <c r="G1134" s="425"/>
      <c r="H1134" s="425"/>
      <c r="I1134" s="425"/>
    </row>
    <row r="1135" spans="1:9" x14ac:dyDescent="0.2">
      <c r="A1135" s="425"/>
      <c r="B1135" s="425"/>
      <c r="C1135" s="425"/>
      <c r="D1135" s="425"/>
      <c r="E1135" s="425"/>
      <c r="F1135" s="425"/>
      <c r="G1135" s="425"/>
      <c r="H1135" s="425"/>
      <c r="I1135" s="425"/>
    </row>
    <row r="1136" spans="1:9" x14ac:dyDescent="0.2">
      <c r="A1136" s="425"/>
      <c r="B1136" s="425"/>
      <c r="C1136" s="425"/>
      <c r="D1136" s="425"/>
      <c r="E1136" s="425"/>
      <c r="F1136" s="425"/>
      <c r="G1136" s="425"/>
      <c r="H1136" s="425"/>
      <c r="I1136" s="425"/>
    </row>
    <row r="1137" spans="1:9" x14ac:dyDescent="0.2">
      <c r="A1137" s="425"/>
      <c r="B1137" s="425"/>
      <c r="C1137" s="425"/>
      <c r="D1137" s="425"/>
      <c r="E1137" s="425"/>
      <c r="F1137" s="425"/>
      <c r="G1137" s="425"/>
      <c r="H1137" s="425"/>
      <c r="I1137" s="425"/>
    </row>
    <row r="1138" spans="1:9" x14ac:dyDescent="0.2">
      <c r="A1138" s="425"/>
      <c r="B1138" s="425"/>
      <c r="C1138" s="425"/>
      <c r="D1138" s="425"/>
      <c r="E1138" s="425"/>
      <c r="F1138" s="425"/>
      <c r="G1138" s="425"/>
      <c r="H1138" s="425"/>
      <c r="I1138" s="425"/>
    </row>
    <row r="1139" spans="1:9" x14ac:dyDescent="0.2">
      <c r="A1139" s="425"/>
      <c r="B1139" s="425"/>
      <c r="C1139" s="425"/>
      <c r="D1139" s="425"/>
      <c r="E1139" s="425"/>
      <c r="F1139" s="425"/>
      <c r="G1139" s="425"/>
      <c r="H1139" s="425"/>
      <c r="I1139" s="425"/>
    </row>
    <row r="1140" spans="1:9" x14ac:dyDescent="0.2">
      <c r="A1140" s="425"/>
      <c r="B1140" s="425"/>
      <c r="C1140" s="425"/>
      <c r="D1140" s="425"/>
      <c r="E1140" s="425"/>
      <c r="F1140" s="425"/>
      <c r="G1140" s="425"/>
      <c r="H1140" s="425"/>
      <c r="I1140" s="425"/>
    </row>
    <row r="1141" spans="1:9" x14ac:dyDescent="0.2">
      <c r="A1141" s="425"/>
      <c r="B1141" s="425"/>
      <c r="C1141" s="425"/>
      <c r="D1141" s="425"/>
      <c r="E1141" s="425"/>
      <c r="F1141" s="425"/>
      <c r="G1141" s="425"/>
      <c r="H1141" s="425"/>
      <c r="I1141" s="425"/>
    </row>
    <row r="1142" spans="1:9" x14ac:dyDescent="0.2">
      <c r="A1142" s="425"/>
      <c r="B1142" s="425"/>
      <c r="C1142" s="425"/>
      <c r="D1142" s="425"/>
      <c r="E1142" s="425"/>
      <c r="F1142" s="425"/>
      <c r="G1142" s="425"/>
      <c r="H1142" s="425"/>
      <c r="I1142" s="425"/>
    </row>
    <row r="1143" spans="1:9" x14ac:dyDescent="0.2">
      <c r="A1143" s="425"/>
      <c r="B1143" s="425"/>
      <c r="C1143" s="425"/>
      <c r="D1143" s="425"/>
      <c r="E1143" s="425"/>
      <c r="F1143" s="425"/>
      <c r="G1143" s="425"/>
      <c r="H1143" s="425"/>
      <c r="I1143" s="425"/>
    </row>
    <row r="1144" spans="1:9" x14ac:dyDescent="0.2">
      <c r="A1144" s="425"/>
      <c r="B1144" s="425"/>
      <c r="C1144" s="425"/>
      <c r="D1144" s="425"/>
      <c r="E1144" s="425"/>
      <c r="F1144" s="425"/>
      <c r="G1144" s="425"/>
      <c r="H1144" s="425"/>
      <c r="I1144" s="425"/>
    </row>
    <row r="1145" spans="1:9" x14ac:dyDescent="0.2">
      <c r="A1145" s="425"/>
      <c r="B1145" s="425"/>
      <c r="C1145" s="425"/>
      <c r="D1145" s="425"/>
      <c r="E1145" s="425"/>
      <c r="F1145" s="425"/>
      <c r="G1145" s="425"/>
      <c r="H1145" s="425"/>
      <c r="I1145" s="425"/>
    </row>
    <row r="1146" spans="1:9" x14ac:dyDescent="0.2">
      <c r="A1146" s="425"/>
      <c r="B1146" s="425"/>
      <c r="C1146" s="425"/>
      <c r="D1146" s="425"/>
      <c r="E1146" s="425"/>
      <c r="F1146" s="425"/>
      <c r="G1146" s="425"/>
      <c r="H1146" s="425"/>
      <c r="I1146" s="425"/>
    </row>
    <row r="1147" spans="1:9" x14ac:dyDescent="0.2">
      <c r="A1147" s="425"/>
      <c r="B1147" s="425"/>
      <c r="C1147" s="425"/>
      <c r="D1147" s="425"/>
      <c r="E1147" s="425"/>
      <c r="F1147" s="425"/>
      <c r="G1147" s="425"/>
      <c r="H1147" s="425"/>
      <c r="I1147" s="425"/>
    </row>
    <row r="1148" spans="1:9" x14ac:dyDescent="0.2">
      <c r="A1148" s="425"/>
      <c r="B1148" s="425"/>
      <c r="C1148" s="425"/>
      <c r="D1148" s="425"/>
      <c r="E1148" s="425"/>
      <c r="F1148" s="425"/>
      <c r="G1148" s="425"/>
      <c r="H1148" s="425"/>
      <c r="I1148" s="425"/>
    </row>
    <row r="1149" spans="1:9" x14ac:dyDescent="0.2">
      <c r="A1149" s="425"/>
      <c r="B1149" s="425"/>
      <c r="C1149" s="425"/>
      <c r="D1149" s="425"/>
      <c r="E1149" s="425"/>
      <c r="F1149" s="425"/>
      <c r="G1149" s="425"/>
      <c r="H1149" s="425"/>
      <c r="I1149" s="425"/>
    </row>
    <row r="1150" spans="1:9" x14ac:dyDescent="0.2">
      <c r="A1150" s="425"/>
      <c r="B1150" s="425"/>
      <c r="C1150" s="425"/>
      <c r="D1150" s="425"/>
      <c r="E1150" s="425"/>
      <c r="F1150" s="425"/>
      <c r="G1150" s="425"/>
      <c r="H1150" s="425"/>
      <c r="I1150" s="425"/>
    </row>
    <row r="1151" spans="1:9" x14ac:dyDescent="0.2">
      <c r="A1151" s="425"/>
      <c r="B1151" s="425"/>
      <c r="C1151" s="425"/>
      <c r="D1151" s="425"/>
      <c r="E1151" s="425"/>
      <c r="F1151" s="425"/>
      <c r="G1151" s="425"/>
      <c r="H1151" s="425"/>
      <c r="I1151" s="425"/>
    </row>
    <row r="1152" spans="1:9" x14ac:dyDescent="0.2">
      <c r="A1152" s="425"/>
      <c r="B1152" s="425"/>
      <c r="C1152" s="425"/>
      <c r="D1152" s="425"/>
      <c r="E1152" s="425"/>
      <c r="F1152" s="425"/>
      <c r="G1152" s="425"/>
      <c r="H1152" s="425"/>
      <c r="I1152" s="425"/>
    </row>
    <row r="1153" spans="1:9" x14ac:dyDescent="0.2">
      <c r="A1153" s="425"/>
      <c r="B1153" s="425"/>
      <c r="C1153" s="425"/>
      <c r="D1153" s="425"/>
      <c r="E1153" s="425"/>
      <c r="F1153" s="425"/>
      <c r="G1153" s="425"/>
      <c r="H1153" s="425"/>
      <c r="I1153" s="425"/>
    </row>
    <row r="1154" spans="1:9" x14ac:dyDescent="0.2">
      <c r="A1154" s="425"/>
      <c r="B1154" s="425"/>
      <c r="C1154" s="425"/>
      <c r="D1154" s="425"/>
      <c r="E1154" s="425"/>
      <c r="F1154" s="425"/>
      <c r="G1154" s="425"/>
      <c r="H1154" s="425"/>
      <c r="I1154" s="425"/>
    </row>
    <row r="1155" spans="1:9" x14ac:dyDescent="0.2">
      <c r="A1155" s="425"/>
      <c r="B1155" s="425"/>
      <c r="C1155" s="425"/>
      <c r="D1155" s="425"/>
      <c r="E1155" s="425"/>
      <c r="F1155" s="425"/>
      <c r="G1155" s="425"/>
      <c r="H1155" s="425"/>
      <c r="I1155" s="425"/>
    </row>
    <row r="1156" spans="1:9" x14ac:dyDescent="0.2">
      <c r="A1156" s="425"/>
      <c r="B1156" s="425"/>
      <c r="C1156" s="425"/>
      <c r="D1156" s="425"/>
      <c r="E1156" s="425"/>
      <c r="F1156" s="425"/>
      <c r="G1156" s="425"/>
      <c r="H1156" s="425"/>
      <c r="I1156" s="425"/>
    </row>
    <row r="1157" spans="1:9" x14ac:dyDescent="0.2">
      <c r="A1157" s="425"/>
      <c r="B1157" s="425"/>
      <c r="C1157" s="425"/>
      <c r="D1157" s="425"/>
      <c r="E1157" s="425"/>
      <c r="F1157" s="425"/>
      <c r="G1157" s="425"/>
      <c r="H1157" s="425"/>
      <c r="I1157" s="425"/>
    </row>
    <row r="1158" spans="1:9" x14ac:dyDescent="0.2">
      <c r="A1158" s="425"/>
      <c r="B1158" s="425"/>
      <c r="C1158" s="425"/>
      <c r="D1158" s="425"/>
      <c r="E1158" s="425"/>
      <c r="F1158" s="425"/>
      <c r="G1158" s="425"/>
      <c r="H1158" s="425"/>
      <c r="I1158" s="425"/>
    </row>
    <row r="1159" spans="1:9" x14ac:dyDescent="0.2">
      <c r="A1159" s="425"/>
      <c r="B1159" s="425"/>
      <c r="C1159" s="425"/>
      <c r="D1159" s="425"/>
      <c r="E1159" s="425"/>
      <c r="F1159" s="425"/>
      <c r="G1159" s="425"/>
      <c r="H1159" s="425"/>
      <c r="I1159" s="425"/>
    </row>
    <row r="1160" spans="1:9" x14ac:dyDescent="0.2">
      <c r="A1160" s="425"/>
      <c r="B1160" s="425"/>
      <c r="C1160" s="425"/>
      <c r="D1160" s="425"/>
      <c r="E1160" s="425"/>
      <c r="F1160" s="425"/>
      <c r="G1160" s="425"/>
      <c r="H1160" s="425"/>
      <c r="I1160" s="425"/>
    </row>
    <row r="1161" spans="1:9" x14ac:dyDescent="0.2">
      <c r="A1161" s="425"/>
      <c r="B1161" s="425"/>
      <c r="C1161" s="425"/>
      <c r="D1161" s="425"/>
      <c r="E1161" s="425"/>
      <c r="F1161" s="425"/>
      <c r="G1161" s="425"/>
      <c r="H1161" s="425"/>
      <c r="I1161" s="425"/>
    </row>
    <row r="1162" spans="1:9" x14ac:dyDescent="0.2">
      <c r="A1162" s="425"/>
      <c r="B1162" s="425"/>
      <c r="C1162" s="425"/>
      <c r="D1162" s="425"/>
      <c r="E1162" s="425"/>
      <c r="F1162" s="425"/>
      <c r="G1162" s="425"/>
      <c r="H1162" s="425"/>
      <c r="I1162" s="425"/>
    </row>
    <row r="1163" spans="1:9" x14ac:dyDescent="0.2">
      <c r="A1163" s="425"/>
      <c r="B1163" s="425"/>
      <c r="C1163" s="425"/>
      <c r="D1163" s="425"/>
      <c r="E1163" s="425"/>
      <c r="F1163" s="425"/>
      <c r="G1163" s="425"/>
      <c r="H1163" s="425"/>
      <c r="I1163" s="425"/>
    </row>
    <row r="1164" spans="1:9" x14ac:dyDescent="0.2">
      <c r="A1164" s="425"/>
      <c r="B1164" s="425"/>
      <c r="C1164" s="425"/>
      <c r="D1164" s="425"/>
      <c r="E1164" s="425"/>
      <c r="F1164" s="425"/>
      <c r="G1164" s="425"/>
      <c r="H1164" s="425"/>
      <c r="I1164" s="425"/>
    </row>
    <row r="1165" spans="1:9" x14ac:dyDescent="0.2">
      <c r="A1165" s="425"/>
      <c r="B1165" s="425"/>
      <c r="C1165" s="425"/>
      <c r="D1165" s="425"/>
      <c r="E1165" s="425"/>
      <c r="F1165" s="425"/>
      <c r="G1165" s="425"/>
      <c r="H1165" s="425"/>
      <c r="I1165" s="425"/>
    </row>
    <row r="1166" spans="1:9" x14ac:dyDescent="0.2">
      <c r="A1166" s="425"/>
      <c r="B1166" s="425"/>
      <c r="C1166" s="425"/>
      <c r="D1166" s="425"/>
      <c r="E1166" s="425"/>
      <c r="F1166" s="425"/>
      <c r="G1166" s="425"/>
      <c r="H1166" s="425"/>
      <c r="I1166" s="425"/>
    </row>
    <row r="1167" spans="1:9" x14ac:dyDescent="0.2">
      <c r="A1167" s="425"/>
      <c r="B1167" s="425"/>
      <c r="C1167" s="425"/>
      <c r="D1167" s="425"/>
      <c r="E1167" s="425"/>
      <c r="F1167" s="425"/>
      <c r="G1167" s="425"/>
      <c r="H1167" s="425"/>
      <c r="I1167" s="425"/>
    </row>
    <row r="1168" spans="1:9" x14ac:dyDescent="0.2">
      <c r="A1168" s="425"/>
      <c r="B1168" s="425"/>
      <c r="C1168" s="425"/>
      <c r="D1168" s="425"/>
      <c r="E1168" s="425"/>
      <c r="F1168" s="425"/>
      <c r="G1168" s="425"/>
      <c r="H1168" s="425"/>
      <c r="I1168" s="425"/>
    </row>
    <row r="1169" spans="1:9" x14ac:dyDescent="0.2">
      <c r="A1169" s="425"/>
      <c r="B1169" s="425"/>
      <c r="C1169" s="425"/>
      <c r="D1169" s="425"/>
      <c r="E1169" s="425"/>
      <c r="F1169" s="425"/>
      <c r="G1169" s="425"/>
      <c r="H1169" s="425"/>
      <c r="I1169" s="425"/>
    </row>
    <row r="1170" spans="1:9" x14ac:dyDescent="0.2">
      <c r="A1170" s="425"/>
      <c r="B1170" s="425"/>
      <c r="C1170" s="425"/>
      <c r="D1170" s="425"/>
      <c r="E1170" s="425"/>
      <c r="F1170" s="425"/>
      <c r="G1170" s="425"/>
      <c r="H1170" s="425"/>
      <c r="I1170" s="425"/>
    </row>
    <row r="1171" spans="1:9" x14ac:dyDescent="0.2">
      <c r="A1171" s="425"/>
      <c r="B1171" s="425"/>
      <c r="C1171" s="425"/>
      <c r="D1171" s="425"/>
      <c r="E1171" s="425"/>
      <c r="F1171" s="425"/>
      <c r="G1171" s="425"/>
      <c r="H1171" s="425"/>
      <c r="I1171" s="425"/>
    </row>
    <row r="1172" spans="1:9" x14ac:dyDescent="0.2">
      <c r="A1172" s="425"/>
      <c r="B1172" s="425"/>
      <c r="C1172" s="425"/>
      <c r="D1172" s="425"/>
      <c r="E1172" s="425"/>
      <c r="F1172" s="425"/>
      <c r="G1172" s="425"/>
      <c r="H1172" s="425"/>
      <c r="I1172" s="425"/>
    </row>
    <row r="1173" spans="1:9" x14ac:dyDescent="0.2">
      <c r="A1173" s="425"/>
      <c r="B1173" s="425"/>
      <c r="C1173" s="425"/>
      <c r="D1173" s="425"/>
      <c r="E1173" s="425"/>
      <c r="F1173" s="425"/>
      <c r="G1173" s="425"/>
      <c r="H1173" s="425"/>
      <c r="I1173" s="425"/>
    </row>
    <row r="1174" spans="1:9" x14ac:dyDescent="0.2">
      <c r="A1174" s="425"/>
      <c r="B1174" s="425"/>
      <c r="C1174" s="425"/>
      <c r="D1174" s="425"/>
      <c r="E1174" s="425"/>
      <c r="F1174" s="425"/>
      <c r="G1174" s="425"/>
      <c r="H1174" s="425"/>
      <c r="I1174" s="425"/>
    </row>
    <row r="1175" spans="1:9" x14ac:dyDescent="0.2">
      <c r="A1175" s="425"/>
      <c r="B1175" s="425"/>
      <c r="C1175" s="425"/>
      <c r="D1175" s="425"/>
      <c r="E1175" s="425"/>
      <c r="F1175" s="425"/>
      <c r="G1175" s="425"/>
      <c r="H1175" s="425"/>
      <c r="I1175" s="425"/>
    </row>
    <row r="1176" spans="1:9" x14ac:dyDescent="0.2">
      <c r="A1176" s="425"/>
      <c r="B1176" s="425"/>
      <c r="C1176" s="425"/>
      <c r="D1176" s="425"/>
      <c r="E1176" s="425"/>
      <c r="F1176" s="425"/>
      <c r="G1176" s="425"/>
      <c r="H1176" s="425"/>
      <c r="I1176" s="425"/>
    </row>
    <row r="1177" spans="1:9" x14ac:dyDescent="0.2">
      <c r="A1177" s="425"/>
      <c r="B1177" s="425"/>
      <c r="C1177" s="425"/>
      <c r="D1177" s="425"/>
      <c r="E1177" s="425"/>
      <c r="F1177" s="425"/>
      <c r="G1177" s="425"/>
      <c r="H1177" s="425"/>
      <c r="I1177" s="425"/>
    </row>
    <row r="1178" spans="1:9" x14ac:dyDescent="0.2">
      <c r="A1178" s="425"/>
      <c r="B1178" s="425"/>
      <c r="C1178" s="425"/>
      <c r="D1178" s="425"/>
      <c r="E1178" s="425"/>
      <c r="F1178" s="425"/>
      <c r="G1178" s="425"/>
      <c r="H1178" s="425"/>
      <c r="I1178" s="425"/>
    </row>
    <row r="1179" spans="1:9" x14ac:dyDescent="0.2">
      <c r="A1179" s="425"/>
      <c r="B1179" s="425"/>
      <c r="C1179" s="425"/>
      <c r="D1179" s="425"/>
      <c r="E1179" s="425"/>
      <c r="F1179" s="425"/>
      <c r="G1179" s="425"/>
      <c r="H1179" s="425"/>
      <c r="I1179" s="425"/>
    </row>
    <row r="1180" spans="1:9" x14ac:dyDescent="0.2">
      <c r="A1180" s="425"/>
      <c r="B1180" s="425"/>
      <c r="C1180" s="425"/>
      <c r="D1180" s="425"/>
      <c r="E1180" s="425"/>
      <c r="F1180" s="425"/>
      <c r="G1180" s="425"/>
      <c r="H1180" s="425"/>
      <c r="I1180" s="425"/>
    </row>
    <row r="1181" spans="1:9" x14ac:dyDescent="0.2">
      <c r="A1181" s="425"/>
      <c r="B1181" s="425"/>
      <c r="C1181" s="425"/>
      <c r="D1181" s="425"/>
      <c r="E1181" s="425"/>
      <c r="F1181" s="425"/>
      <c r="G1181" s="425"/>
      <c r="H1181" s="425"/>
      <c r="I1181" s="425"/>
    </row>
    <row r="1182" spans="1:9" x14ac:dyDescent="0.2">
      <c r="A1182" s="425"/>
      <c r="B1182" s="425"/>
      <c r="C1182" s="425"/>
      <c r="D1182" s="425"/>
      <c r="E1182" s="425"/>
      <c r="F1182" s="425"/>
      <c r="G1182" s="425"/>
      <c r="H1182" s="425"/>
      <c r="I1182" s="425"/>
    </row>
    <row r="1183" spans="1:9" x14ac:dyDescent="0.2">
      <c r="A1183" s="425"/>
      <c r="B1183" s="425"/>
      <c r="C1183" s="425"/>
      <c r="D1183" s="425"/>
      <c r="E1183" s="425"/>
      <c r="F1183" s="425"/>
      <c r="G1183" s="425"/>
      <c r="H1183" s="425"/>
      <c r="I1183" s="425"/>
    </row>
    <row r="1184" spans="1:9" x14ac:dyDescent="0.2">
      <c r="A1184" s="425"/>
      <c r="B1184" s="425"/>
      <c r="C1184" s="425"/>
      <c r="D1184" s="425"/>
      <c r="E1184" s="425"/>
      <c r="F1184" s="425"/>
      <c r="G1184" s="425"/>
      <c r="H1184" s="425"/>
      <c r="I1184" s="425"/>
    </row>
    <row r="1185" spans="1:9" x14ac:dyDescent="0.2">
      <c r="A1185" s="425"/>
      <c r="B1185" s="425"/>
      <c r="C1185" s="425"/>
      <c r="D1185" s="425"/>
      <c r="E1185" s="425"/>
      <c r="F1185" s="425"/>
      <c r="G1185" s="425"/>
      <c r="H1185" s="425"/>
      <c r="I1185" s="425"/>
    </row>
    <row r="1186" spans="1:9" x14ac:dyDescent="0.2">
      <c r="A1186" s="425"/>
      <c r="B1186" s="425"/>
      <c r="C1186" s="425"/>
      <c r="D1186" s="425"/>
      <c r="E1186" s="425"/>
      <c r="F1186" s="425"/>
      <c r="G1186" s="425"/>
      <c r="H1186" s="425"/>
      <c r="I1186" s="425"/>
    </row>
    <row r="1187" spans="1:9" x14ac:dyDescent="0.2">
      <c r="A1187" s="425"/>
      <c r="B1187" s="425"/>
      <c r="C1187" s="425"/>
      <c r="D1187" s="425"/>
      <c r="E1187" s="425"/>
      <c r="F1187" s="425"/>
      <c r="G1187" s="425"/>
      <c r="H1187" s="425"/>
      <c r="I1187" s="425"/>
    </row>
    <row r="1188" spans="1:9" x14ac:dyDescent="0.2">
      <c r="A1188" s="425"/>
      <c r="B1188" s="425"/>
      <c r="C1188" s="425"/>
      <c r="D1188" s="425"/>
      <c r="E1188" s="425"/>
      <c r="F1188" s="425"/>
      <c r="G1188" s="425"/>
      <c r="H1188" s="425"/>
      <c r="I1188" s="425"/>
    </row>
    <row r="1189" spans="1:9" x14ac:dyDescent="0.2">
      <c r="A1189" s="425"/>
      <c r="B1189" s="425"/>
      <c r="C1189" s="425"/>
      <c r="D1189" s="425"/>
      <c r="E1189" s="425"/>
      <c r="F1189" s="425"/>
      <c r="G1189" s="425"/>
      <c r="H1189" s="425"/>
      <c r="I1189" s="425"/>
    </row>
    <row r="1190" spans="1:9" x14ac:dyDescent="0.2">
      <c r="A1190" s="425"/>
      <c r="B1190" s="425"/>
      <c r="C1190" s="425"/>
      <c r="D1190" s="425"/>
      <c r="E1190" s="425"/>
      <c r="F1190" s="425"/>
      <c r="G1190" s="425"/>
      <c r="H1190" s="425"/>
      <c r="I1190" s="425"/>
    </row>
    <row r="1191" spans="1:9" x14ac:dyDescent="0.2">
      <c r="A1191" s="425"/>
      <c r="B1191" s="425"/>
      <c r="C1191" s="425"/>
      <c r="D1191" s="425"/>
      <c r="E1191" s="425"/>
      <c r="F1191" s="425"/>
      <c r="G1191" s="425"/>
      <c r="H1191" s="425"/>
      <c r="I1191" s="425"/>
    </row>
    <row r="1192" spans="1:9" x14ac:dyDescent="0.2">
      <c r="A1192" s="425"/>
      <c r="B1192" s="425"/>
      <c r="C1192" s="425"/>
      <c r="D1192" s="425"/>
      <c r="E1192" s="425"/>
      <c r="F1192" s="425"/>
      <c r="G1192" s="425"/>
      <c r="H1192" s="425"/>
      <c r="I1192" s="425"/>
    </row>
    <row r="1193" spans="1:9" x14ac:dyDescent="0.2">
      <c r="A1193" s="425"/>
      <c r="B1193" s="425"/>
      <c r="C1193" s="425"/>
      <c r="D1193" s="425"/>
      <c r="E1193" s="425"/>
      <c r="F1193" s="425"/>
      <c r="G1193" s="425"/>
      <c r="H1193" s="425"/>
      <c r="I1193" s="425"/>
    </row>
    <row r="1194" spans="1:9" x14ac:dyDescent="0.2">
      <c r="A1194" s="425"/>
      <c r="B1194" s="425"/>
      <c r="C1194" s="425"/>
      <c r="D1194" s="425"/>
      <c r="E1194" s="425"/>
      <c r="F1194" s="425"/>
      <c r="G1194" s="425"/>
      <c r="H1194" s="425"/>
      <c r="I1194" s="425"/>
    </row>
    <row r="1195" spans="1:9" x14ac:dyDescent="0.2">
      <c r="A1195" s="425"/>
      <c r="B1195" s="425"/>
      <c r="C1195" s="425"/>
      <c r="D1195" s="425"/>
      <c r="E1195" s="425"/>
      <c r="F1195" s="425"/>
      <c r="G1195" s="425"/>
      <c r="H1195" s="425"/>
      <c r="I1195" s="425"/>
    </row>
    <row r="1196" spans="1:9" x14ac:dyDescent="0.2">
      <c r="A1196" s="425"/>
      <c r="B1196" s="425"/>
      <c r="C1196" s="425"/>
      <c r="D1196" s="425"/>
      <c r="E1196" s="425"/>
      <c r="F1196" s="425"/>
      <c r="G1196" s="425"/>
      <c r="H1196" s="425"/>
      <c r="I1196" s="425"/>
    </row>
    <row r="1197" spans="1:9" x14ac:dyDescent="0.2">
      <c r="A1197" s="425"/>
      <c r="B1197" s="425"/>
      <c r="C1197" s="425"/>
      <c r="D1197" s="425"/>
      <c r="E1197" s="425"/>
      <c r="F1197" s="425"/>
      <c r="G1197" s="425"/>
      <c r="H1197" s="425"/>
      <c r="I1197" s="425"/>
    </row>
    <row r="1198" spans="1:9" x14ac:dyDescent="0.2">
      <c r="A1198" s="425"/>
      <c r="B1198" s="425"/>
      <c r="C1198" s="425"/>
      <c r="D1198" s="425"/>
      <c r="E1198" s="425"/>
      <c r="F1198" s="425"/>
      <c r="G1198" s="425"/>
      <c r="H1198" s="425"/>
      <c r="I1198" s="425"/>
    </row>
    <row r="1199" spans="1:9" x14ac:dyDescent="0.2">
      <c r="A1199" s="425"/>
      <c r="B1199" s="425"/>
      <c r="C1199" s="425"/>
      <c r="D1199" s="425"/>
      <c r="E1199" s="425"/>
      <c r="F1199" s="425"/>
      <c r="G1199" s="425"/>
      <c r="H1199" s="425"/>
      <c r="I1199" s="425"/>
    </row>
    <row r="1200" spans="1:9" x14ac:dyDescent="0.2">
      <c r="A1200" s="425"/>
      <c r="B1200" s="425"/>
      <c r="C1200" s="425"/>
      <c r="D1200" s="425"/>
      <c r="E1200" s="425"/>
      <c r="F1200" s="425"/>
      <c r="G1200" s="425"/>
      <c r="H1200" s="425"/>
      <c r="I1200" s="425"/>
    </row>
    <row r="1201" spans="1:9" x14ac:dyDescent="0.2">
      <c r="A1201" s="425"/>
      <c r="B1201" s="425"/>
      <c r="C1201" s="425"/>
      <c r="D1201" s="425"/>
      <c r="E1201" s="425"/>
      <c r="F1201" s="425"/>
      <c r="G1201" s="425"/>
      <c r="H1201" s="425"/>
      <c r="I1201" s="425"/>
    </row>
    <row r="1202" spans="1:9" x14ac:dyDescent="0.2">
      <c r="A1202" s="425"/>
      <c r="B1202" s="425"/>
      <c r="C1202" s="425"/>
      <c r="D1202" s="425"/>
      <c r="E1202" s="425"/>
      <c r="F1202" s="425"/>
      <c r="G1202" s="425"/>
      <c r="H1202" s="425"/>
      <c r="I1202" s="425"/>
    </row>
    <row r="1203" spans="1:9" x14ac:dyDescent="0.2">
      <c r="A1203" s="425"/>
      <c r="B1203" s="425"/>
      <c r="C1203" s="425"/>
      <c r="D1203" s="425"/>
      <c r="E1203" s="425"/>
      <c r="F1203" s="425"/>
      <c r="G1203" s="425"/>
      <c r="H1203" s="425"/>
      <c r="I1203" s="425"/>
    </row>
    <row r="1204" spans="1:9" x14ac:dyDescent="0.2">
      <c r="A1204" s="425"/>
      <c r="B1204" s="425"/>
      <c r="C1204" s="425"/>
      <c r="D1204" s="425"/>
      <c r="E1204" s="425"/>
      <c r="F1204" s="425"/>
      <c r="G1204" s="425"/>
      <c r="H1204" s="425"/>
      <c r="I1204" s="425"/>
    </row>
    <row r="1205" spans="1:9" x14ac:dyDescent="0.2">
      <c r="A1205" s="425"/>
      <c r="B1205" s="425"/>
      <c r="C1205" s="425"/>
      <c r="D1205" s="425"/>
      <c r="E1205" s="425"/>
      <c r="F1205" s="425"/>
      <c r="G1205" s="425"/>
      <c r="H1205" s="425"/>
      <c r="I1205" s="425"/>
    </row>
    <row r="1206" spans="1:9" x14ac:dyDescent="0.2">
      <c r="A1206" s="425"/>
      <c r="B1206" s="425"/>
      <c r="C1206" s="425"/>
      <c r="D1206" s="425"/>
      <c r="E1206" s="425"/>
      <c r="F1206" s="425"/>
      <c r="G1206" s="425"/>
      <c r="H1206" s="425"/>
      <c r="I1206" s="425"/>
    </row>
    <row r="1207" spans="1:9" x14ac:dyDescent="0.2">
      <c r="A1207" s="425"/>
      <c r="B1207" s="425"/>
      <c r="C1207" s="425"/>
      <c r="D1207" s="425"/>
      <c r="E1207" s="425"/>
      <c r="F1207" s="425"/>
      <c r="G1207" s="425"/>
      <c r="H1207" s="425"/>
      <c r="I1207" s="425"/>
    </row>
    <row r="1208" spans="1:9" x14ac:dyDescent="0.2">
      <c r="A1208" s="425"/>
      <c r="B1208" s="425"/>
      <c r="C1208" s="425"/>
      <c r="D1208" s="425"/>
      <c r="E1208" s="425"/>
      <c r="F1208" s="425"/>
      <c r="G1208" s="425"/>
      <c r="H1208" s="425"/>
      <c r="I1208" s="425"/>
    </row>
    <row r="1209" spans="1:9" x14ac:dyDescent="0.2">
      <c r="A1209" s="425"/>
      <c r="B1209" s="425"/>
      <c r="C1209" s="425"/>
      <c r="D1209" s="425"/>
      <c r="E1209" s="425"/>
      <c r="F1209" s="425"/>
      <c r="G1209" s="425"/>
      <c r="H1209" s="425"/>
      <c r="I1209" s="425"/>
    </row>
    <row r="1210" spans="1:9" x14ac:dyDescent="0.2">
      <c r="A1210" s="425"/>
      <c r="B1210" s="425"/>
      <c r="C1210" s="425"/>
      <c r="D1210" s="425"/>
      <c r="E1210" s="425"/>
      <c r="F1210" s="425"/>
      <c r="G1210" s="425"/>
      <c r="H1210" s="425"/>
      <c r="I1210" s="425"/>
    </row>
    <row r="1211" spans="1:9" x14ac:dyDescent="0.2">
      <c r="A1211" s="425"/>
      <c r="B1211" s="425"/>
      <c r="C1211" s="425"/>
      <c r="D1211" s="425"/>
      <c r="E1211" s="425"/>
      <c r="F1211" s="425"/>
      <c r="G1211" s="425"/>
      <c r="H1211" s="425"/>
      <c r="I1211" s="425"/>
    </row>
    <row r="1212" spans="1:9" x14ac:dyDescent="0.2">
      <c r="A1212" s="425"/>
      <c r="B1212" s="425"/>
      <c r="C1212" s="425"/>
      <c r="D1212" s="425"/>
      <c r="E1212" s="425"/>
      <c r="F1212" s="425"/>
      <c r="G1212" s="425"/>
      <c r="H1212" s="425"/>
      <c r="I1212" s="425"/>
    </row>
    <row r="1213" spans="1:9" x14ac:dyDescent="0.2">
      <c r="A1213" s="425"/>
      <c r="B1213" s="425"/>
      <c r="C1213" s="425"/>
      <c r="D1213" s="425"/>
      <c r="E1213" s="425"/>
      <c r="F1213" s="425"/>
      <c r="G1213" s="425"/>
      <c r="H1213" s="425"/>
      <c r="I1213" s="425"/>
    </row>
    <row r="1214" spans="1:9" x14ac:dyDescent="0.2">
      <c r="A1214" s="425"/>
      <c r="B1214" s="425"/>
      <c r="C1214" s="425"/>
      <c r="D1214" s="425"/>
      <c r="E1214" s="425"/>
      <c r="F1214" s="425"/>
      <c r="G1214" s="425"/>
      <c r="H1214" s="425"/>
      <c r="I1214" s="425"/>
    </row>
    <row r="1215" spans="1:9" x14ac:dyDescent="0.2">
      <c r="A1215" s="425"/>
      <c r="B1215" s="425"/>
      <c r="C1215" s="425"/>
      <c r="D1215" s="425"/>
      <c r="E1215" s="425"/>
      <c r="F1215" s="425"/>
      <c r="G1215" s="425"/>
      <c r="H1215" s="425"/>
      <c r="I1215" s="425"/>
    </row>
    <row r="1216" spans="1:9" x14ac:dyDescent="0.2">
      <c r="A1216" s="425"/>
      <c r="B1216" s="425"/>
      <c r="C1216" s="425"/>
      <c r="D1216" s="425"/>
      <c r="E1216" s="425"/>
      <c r="F1216" s="425"/>
      <c r="G1216" s="425"/>
      <c r="H1216" s="425"/>
      <c r="I1216" s="425"/>
    </row>
    <row r="1217" spans="1:9" x14ac:dyDescent="0.2">
      <c r="A1217" s="425"/>
      <c r="B1217" s="425"/>
      <c r="C1217" s="425"/>
      <c r="D1217" s="425"/>
      <c r="E1217" s="425"/>
      <c r="F1217" s="425"/>
      <c r="G1217" s="425"/>
      <c r="H1217" s="425"/>
      <c r="I1217" s="425"/>
    </row>
    <row r="1218" spans="1:9" x14ac:dyDescent="0.2">
      <c r="A1218" s="425"/>
      <c r="B1218" s="425"/>
      <c r="C1218" s="425"/>
      <c r="D1218" s="425"/>
      <c r="E1218" s="425"/>
      <c r="F1218" s="425"/>
      <c r="G1218" s="425"/>
      <c r="H1218" s="425"/>
      <c r="I1218" s="425"/>
    </row>
    <row r="1219" spans="1:9" x14ac:dyDescent="0.2">
      <c r="A1219" s="425"/>
      <c r="B1219" s="425"/>
      <c r="C1219" s="425"/>
      <c r="D1219" s="425"/>
      <c r="E1219" s="425"/>
      <c r="F1219" s="425"/>
      <c r="G1219" s="425"/>
      <c r="H1219" s="425"/>
      <c r="I1219" s="425"/>
    </row>
    <row r="1220" spans="1:9" x14ac:dyDescent="0.2">
      <c r="A1220" s="425"/>
      <c r="B1220" s="425"/>
      <c r="C1220" s="425"/>
      <c r="D1220" s="425"/>
      <c r="E1220" s="425"/>
      <c r="F1220" s="425"/>
      <c r="G1220" s="425"/>
      <c r="H1220" s="425"/>
      <c r="I1220" s="425"/>
    </row>
    <row r="1221" spans="1:9" x14ac:dyDescent="0.2">
      <c r="A1221" s="425"/>
      <c r="B1221" s="425"/>
      <c r="C1221" s="425"/>
      <c r="D1221" s="425"/>
      <c r="E1221" s="425"/>
      <c r="F1221" s="425"/>
      <c r="G1221" s="425"/>
      <c r="H1221" s="425"/>
      <c r="I1221" s="425"/>
    </row>
    <row r="1222" spans="1:9" x14ac:dyDescent="0.2">
      <c r="A1222" s="425"/>
      <c r="B1222" s="425"/>
      <c r="C1222" s="425"/>
      <c r="D1222" s="425"/>
      <c r="E1222" s="425"/>
      <c r="F1222" s="425"/>
      <c r="G1222" s="425"/>
      <c r="H1222" s="425"/>
      <c r="I1222" s="425"/>
    </row>
    <row r="1223" spans="1:9" x14ac:dyDescent="0.2">
      <c r="A1223" s="425"/>
      <c r="B1223" s="425"/>
      <c r="C1223" s="425"/>
      <c r="D1223" s="425"/>
      <c r="E1223" s="425"/>
      <c r="F1223" s="425"/>
      <c r="G1223" s="425"/>
      <c r="H1223" s="425"/>
      <c r="I1223" s="425"/>
    </row>
    <row r="1224" spans="1:9" x14ac:dyDescent="0.2">
      <c r="A1224" s="425"/>
      <c r="B1224" s="425"/>
      <c r="C1224" s="425"/>
      <c r="D1224" s="425"/>
      <c r="E1224" s="425"/>
      <c r="F1224" s="425"/>
      <c r="G1224" s="425"/>
      <c r="H1224" s="425"/>
      <c r="I1224" s="425"/>
    </row>
    <row r="1225" spans="1:9" x14ac:dyDescent="0.2">
      <c r="A1225" s="425"/>
      <c r="B1225" s="425"/>
      <c r="C1225" s="425"/>
      <c r="D1225" s="425"/>
      <c r="E1225" s="425"/>
      <c r="F1225" s="425"/>
      <c r="G1225" s="425"/>
      <c r="H1225" s="425"/>
      <c r="I1225" s="425"/>
    </row>
    <row r="1226" spans="1:9" x14ac:dyDescent="0.2">
      <c r="A1226" s="425"/>
      <c r="B1226" s="425"/>
      <c r="C1226" s="425"/>
      <c r="D1226" s="425"/>
      <c r="E1226" s="425"/>
      <c r="F1226" s="425"/>
      <c r="G1226" s="425"/>
      <c r="H1226" s="425"/>
      <c r="I1226" s="425"/>
    </row>
    <row r="1227" spans="1:9" x14ac:dyDescent="0.2">
      <c r="A1227" s="425"/>
      <c r="B1227" s="425"/>
      <c r="C1227" s="425"/>
      <c r="D1227" s="425"/>
      <c r="E1227" s="425"/>
      <c r="F1227" s="425"/>
      <c r="G1227" s="425"/>
      <c r="H1227" s="425"/>
      <c r="I1227" s="425"/>
    </row>
    <row r="1228" spans="1:9" x14ac:dyDescent="0.2">
      <c r="A1228" s="425"/>
      <c r="B1228" s="425"/>
      <c r="C1228" s="425"/>
      <c r="D1228" s="425"/>
      <c r="E1228" s="425"/>
      <c r="F1228" s="425"/>
      <c r="G1228" s="425"/>
      <c r="H1228" s="425"/>
      <c r="I1228" s="425"/>
    </row>
    <row r="1229" spans="1:9" x14ac:dyDescent="0.2">
      <c r="A1229" s="425"/>
      <c r="B1229" s="425"/>
      <c r="C1229" s="425"/>
      <c r="D1229" s="425"/>
      <c r="E1229" s="425"/>
      <c r="F1229" s="425"/>
      <c r="G1229" s="425"/>
      <c r="H1229" s="425"/>
      <c r="I1229" s="425"/>
    </row>
    <row r="1230" spans="1:9" x14ac:dyDescent="0.2">
      <c r="A1230" s="425"/>
      <c r="B1230" s="425"/>
      <c r="C1230" s="425"/>
      <c r="D1230" s="425"/>
      <c r="E1230" s="425"/>
      <c r="F1230" s="425"/>
      <c r="G1230" s="425"/>
      <c r="H1230" s="425"/>
      <c r="I1230" s="425"/>
    </row>
    <row r="1231" spans="1:9" x14ac:dyDescent="0.2">
      <c r="A1231" s="425"/>
      <c r="B1231" s="425"/>
      <c r="C1231" s="425"/>
      <c r="D1231" s="425"/>
      <c r="E1231" s="425"/>
      <c r="F1231" s="425"/>
      <c r="G1231" s="425"/>
      <c r="H1231" s="425"/>
      <c r="I1231" s="425"/>
    </row>
    <row r="1232" spans="1:9" x14ac:dyDescent="0.2">
      <c r="A1232" s="425"/>
      <c r="B1232" s="425"/>
      <c r="C1232" s="425"/>
      <c r="D1232" s="425"/>
      <c r="E1232" s="425"/>
      <c r="F1232" s="425"/>
      <c r="G1232" s="425"/>
      <c r="H1232" s="425"/>
      <c r="I1232" s="425"/>
    </row>
    <row r="1233" spans="1:9" x14ac:dyDescent="0.2">
      <c r="A1233" s="425"/>
      <c r="B1233" s="425"/>
      <c r="C1233" s="425"/>
      <c r="D1233" s="425"/>
      <c r="E1233" s="425"/>
      <c r="F1233" s="425"/>
      <c r="G1233" s="425"/>
      <c r="H1233" s="425"/>
      <c r="I1233" s="425"/>
    </row>
    <row r="1234" spans="1:9" x14ac:dyDescent="0.2">
      <c r="A1234" s="425"/>
      <c r="B1234" s="425"/>
      <c r="C1234" s="425"/>
      <c r="D1234" s="425"/>
      <c r="E1234" s="425"/>
      <c r="F1234" s="425"/>
      <c r="G1234" s="425"/>
      <c r="H1234" s="425"/>
      <c r="I1234" s="425"/>
    </row>
    <row r="1235" spans="1:9" x14ac:dyDescent="0.2">
      <c r="A1235" s="425"/>
      <c r="B1235" s="425"/>
      <c r="C1235" s="425"/>
      <c r="D1235" s="425"/>
      <c r="E1235" s="425"/>
      <c r="F1235" s="425"/>
      <c r="G1235" s="425"/>
      <c r="H1235" s="425"/>
      <c r="I1235" s="425"/>
    </row>
    <row r="1236" spans="1:9" x14ac:dyDescent="0.2">
      <c r="A1236" s="425"/>
      <c r="B1236" s="425"/>
      <c r="C1236" s="425"/>
      <c r="D1236" s="425"/>
      <c r="E1236" s="425"/>
      <c r="F1236" s="425"/>
      <c r="G1236" s="425"/>
      <c r="H1236" s="425"/>
      <c r="I1236" s="425"/>
    </row>
    <row r="1237" spans="1:9" x14ac:dyDescent="0.2">
      <c r="A1237" s="425"/>
      <c r="B1237" s="425"/>
      <c r="C1237" s="425"/>
      <c r="D1237" s="425"/>
      <c r="E1237" s="425"/>
      <c r="F1237" s="425"/>
      <c r="G1237" s="425"/>
      <c r="H1237" s="425"/>
      <c r="I1237" s="425"/>
    </row>
    <row r="1238" spans="1:9" x14ac:dyDescent="0.2">
      <c r="A1238" s="425"/>
      <c r="B1238" s="425"/>
      <c r="C1238" s="425"/>
      <c r="D1238" s="425"/>
      <c r="E1238" s="425"/>
      <c r="F1238" s="425"/>
      <c r="G1238" s="425"/>
      <c r="H1238" s="425"/>
      <c r="I1238" s="425"/>
    </row>
    <row r="1239" spans="1:9" x14ac:dyDescent="0.2">
      <c r="A1239" s="425"/>
      <c r="B1239" s="425"/>
      <c r="C1239" s="425"/>
      <c r="D1239" s="425"/>
      <c r="E1239" s="425"/>
      <c r="F1239" s="425"/>
      <c r="G1239" s="425"/>
      <c r="H1239" s="425"/>
      <c r="I1239" s="425"/>
    </row>
    <row r="1240" spans="1:9" x14ac:dyDescent="0.2">
      <c r="A1240" s="425"/>
      <c r="B1240" s="425"/>
      <c r="C1240" s="425"/>
      <c r="D1240" s="425"/>
      <c r="E1240" s="425"/>
      <c r="F1240" s="425"/>
      <c r="G1240" s="425"/>
      <c r="H1240" s="425"/>
      <c r="I1240" s="425"/>
    </row>
    <row r="1241" spans="1:9" x14ac:dyDescent="0.2">
      <c r="A1241" s="425"/>
      <c r="B1241" s="425"/>
      <c r="C1241" s="425"/>
      <c r="D1241" s="425"/>
      <c r="E1241" s="425"/>
      <c r="F1241" s="425"/>
      <c r="G1241" s="425"/>
      <c r="H1241" s="425"/>
      <c r="I1241" s="425"/>
    </row>
    <row r="1242" spans="1:9" x14ac:dyDescent="0.2">
      <c r="A1242" s="425"/>
      <c r="B1242" s="425"/>
      <c r="C1242" s="425"/>
      <c r="D1242" s="425"/>
      <c r="E1242" s="425"/>
      <c r="F1242" s="425"/>
      <c r="G1242" s="425"/>
      <c r="H1242" s="425"/>
      <c r="I1242" s="425"/>
    </row>
    <row r="1243" spans="1:9" x14ac:dyDescent="0.2">
      <c r="A1243" s="425"/>
      <c r="B1243" s="425"/>
      <c r="C1243" s="425"/>
      <c r="D1243" s="425"/>
      <c r="E1243" s="425"/>
      <c r="F1243" s="425"/>
      <c r="G1243" s="425"/>
      <c r="H1243" s="425"/>
      <c r="I1243" s="425"/>
    </row>
    <row r="1244" spans="1:9" x14ac:dyDescent="0.2">
      <c r="A1244" s="425"/>
      <c r="B1244" s="425"/>
      <c r="C1244" s="425"/>
      <c r="D1244" s="425"/>
      <c r="E1244" s="425"/>
      <c r="F1244" s="425"/>
      <c r="G1244" s="425"/>
      <c r="H1244" s="425"/>
      <c r="I1244" s="425"/>
    </row>
    <row r="1245" spans="1:9" x14ac:dyDescent="0.2">
      <c r="A1245" s="425"/>
      <c r="B1245" s="425"/>
      <c r="C1245" s="425"/>
      <c r="D1245" s="425"/>
      <c r="E1245" s="425"/>
      <c r="F1245" s="425"/>
      <c r="G1245" s="425"/>
      <c r="H1245" s="425"/>
      <c r="I1245" s="425"/>
    </row>
    <row r="1246" spans="1:9" x14ac:dyDescent="0.2">
      <c r="A1246" s="425"/>
      <c r="B1246" s="425"/>
      <c r="C1246" s="425"/>
      <c r="D1246" s="425"/>
      <c r="E1246" s="425"/>
      <c r="F1246" s="425"/>
      <c r="G1246" s="425"/>
      <c r="H1246" s="425"/>
      <c r="I1246" s="425"/>
    </row>
    <row r="1247" spans="1:9" x14ac:dyDescent="0.2">
      <c r="A1247" s="425"/>
      <c r="B1247" s="425"/>
      <c r="C1247" s="425"/>
      <c r="D1247" s="425"/>
      <c r="E1247" s="425"/>
      <c r="F1247" s="425"/>
      <c r="G1247" s="425"/>
      <c r="H1247" s="425"/>
      <c r="I1247" s="425"/>
    </row>
    <row r="1248" spans="1:9" x14ac:dyDescent="0.2">
      <c r="A1248" s="425"/>
      <c r="B1248" s="425"/>
      <c r="C1248" s="425"/>
      <c r="D1248" s="425"/>
      <c r="E1248" s="425"/>
      <c r="F1248" s="425"/>
      <c r="G1248" s="425"/>
      <c r="H1248" s="425"/>
      <c r="I1248" s="425"/>
    </row>
    <row r="1249" spans="1:9" x14ac:dyDescent="0.2">
      <c r="A1249" s="425"/>
      <c r="B1249" s="425"/>
      <c r="C1249" s="425"/>
      <c r="D1249" s="425"/>
      <c r="E1249" s="425"/>
      <c r="F1249" s="425"/>
      <c r="G1249" s="425"/>
      <c r="H1249" s="425"/>
      <c r="I1249" s="425"/>
    </row>
    <row r="1250" spans="1:9" x14ac:dyDescent="0.2">
      <c r="A1250" s="425"/>
      <c r="B1250" s="425"/>
      <c r="C1250" s="425"/>
      <c r="D1250" s="425"/>
      <c r="E1250" s="425"/>
      <c r="F1250" s="425"/>
      <c r="G1250" s="425"/>
      <c r="H1250" s="425"/>
      <c r="I1250" s="425"/>
    </row>
    <row r="1251" spans="1:9" x14ac:dyDescent="0.2">
      <c r="A1251" s="425"/>
      <c r="B1251" s="425"/>
      <c r="C1251" s="425"/>
      <c r="D1251" s="425"/>
      <c r="E1251" s="425"/>
      <c r="F1251" s="425"/>
      <c r="G1251" s="425"/>
      <c r="H1251" s="425"/>
      <c r="I1251" s="425"/>
    </row>
    <row r="1252" spans="1:9" x14ac:dyDescent="0.2">
      <c r="A1252" s="425"/>
      <c r="B1252" s="425"/>
      <c r="C1252" s="425"/>
      <c r="D1252" s="425"/>
      <c r="E1252" s="425"/>
      <c r="F1252" s="425"/>
      <c r="G1252" s="425"/>
      <c r="H1252" s="425"/>
      <c r="I1252" s="425"/>
    </row>
    <row r="1253" spans="1:9" x14ac:dyDescent="0.2">
      <c r="A1253" s="425"/>
      <c r="B1253" s="425"/>
      <c r="C1253" s="425"/>
      <c r="D1253" s="425"/>
      <c r="E1253" s="425"/>
      <c r="F1253" s="425"/>
      <c r="G1253" s="425"/>
      <c r="H1253" s="425"/>
      <c r="I1253" s="425"/>
    </row>
    <row r="1254" spans="1:9" x14ac:dyDescent="0.2">
      <c r="A1254" s="425"/>
      <c r="B1254" s="425"/>
      <c r="C1254" s="425"/>
      <c r="D1254" s="425"/>
      <c r="E1254" s="425"/>
      <c r="F1254" s="425"/>
      <c r="G1254" s="425"/>
      <c r="H1254" s="425"/>
      <c r="I1254" s="425"/>
    </row>
    <row r="1255" spans="1:9" x14ac:dyDescent="0.2">
      <c r="A1255" s="425"/>
      <c r="B1255" s="425"/>
      <c r="C1255" s="425"/>
      <c r="D1255" s="425"/>
      <c r="E1255" s="425"/>
      <c r="F1255" s="425"/>
      <c r="G1255" s="425"/>
      <c r="H1255" s="425"/>
      <c r="I1255" s="425"/>
    </row>
    <row r="1256" spans="1:9" x14ac:dyDescent="0.2">
      <c r="A1256" s="425"/>
      <c r="B1256" s="425"/>
      <c r="C1256" s="425"/>
      <c r="D1256" s="425"/>
      <c r="E1256" s="425"/>
      <c r="F1256" s="425"/>
      <c r="G1256" s="425"/>
      <c r="H1256" s="425"/>
      <c r="I1256" s="425"/>
    </row>
    <row r="1257" spans="1:9" x14ac:dyDescent="0.2">
      <c r="A1257" s="425"/>
      <c r="B1257" s="425"/>
      <c r="C1257" s="425"/>
      <c r="D1257" s="425"/>
      <c r="E1257" s="425"/>
      <c r="F1257" s="425"/>
      <c r="G1257" s="425"/>
      <c r="H1257" s="425"/>
      <c r="I1257" s="425"/>
    </row>
    <row r="1258" spans="1:9" x14ac:dyDescent="0.2">
      <c r="A1258" s="425"/>
      <c r="B1258" s="425"/>
      <c r="C1258" s="425"/>
      <c r="D1258" s="425"/>
      <c r="E1258" s="425"/>
      <c r="F1258" s="425"/>
      <c r="G1258" s="425"/>
      <c r="H1258" s="425"/>
      <c r="I1258" s="425"/>
    </row>
    <row r="1259" spans="1:9" x14ac:dyDescent="0.2">
      <c r="A1259" s="425"/>
      <c r="B1259" s="425"/>
      <c r="C1259" s="425"/>
      <c r="D1259" s="425"/>
      <c r="E1259" s="425"/>
      <c r="F1259" s="425"/>
      <c r="G1259" s="425"/>
      <c r="H1259" s="425"/>
      <c r="I1259" s="425"/>
    </row>
    <row r="1260" spans="1:9" x14ac:dyDescent="0.2">
      <c r="A1260" s="425"/>
      <c r="B1260" s="425"/>
      <c r="C1260" s="425"/>
      <c r="D1260" s="425"/>
      <c r="E1260" s="425"/>
      <c r="F1260" s="425"/>
      <c r="G1260" s="425"/>
      <c r="H1260" s="425"/>
      <c r="I1260" s="425"/>
    </row>
    <row r="1261" spans="1:9" x14ac:dyDescent="0.2">
      <c r="A1261" s="425"/>
      <c r="B1261" s="425"/>
      <c r="C1261" s="425"/>
      <c r="D1261" s="425"/>
      <c r="E1261" s="425"/>
      <c r="F1261" s="425"/>
      <c r="G1261" s="425"/>
      <c r="H1261" s="425"/>
      <c r="I1261" s="425"/>
    </row>
    <row r="1262" spans="1:9" x14ac:dyDescent="0.2">
      <c r="A1262" s="425"/>
      <c r="B1262" s="425"/>
      <c r="C1262" s="425"/>
      <c r="D1262" s="425"/>
      <c r="E1262" s="425"/>
      <c r="F1262" s="425"/>
      <c r="G1262" s="425"/>
      <c r="H1262" s="425"/>
      <c r="I1262" s="425"/>
    </row>
    <row r="1263" spans="1:9" x14ac:dyDescent="0.2">
      <c r="A1263" s="425"/>
      <c r="B1263" s="425"/>
      <c r="C1263" s="425"/>
      <c r="D1263" s="425"/>
      <c r="E1263" s="425"/>
      <c r="F1263" s="425"/>
      <c r="G1263" s="425"/>
      <c r="H1263" s="425"/>
      <c r="I1263" s="425"/>
    </row>
    <row r="1264" spans="1:9" x14ac:dyDescent="0.2">
      <c r="A1264" s="425"/>
      <c r="B1264" s="425"/>
      <c r="C1264" s="425"/>
      <c r="D1264" s="425"/>
      <c r="E1264" s="425"/>
      <c r="F1264" s="425"/>
      <c r="G1264" s="425"/>
      <c r="H1264" s="425"/>
      <c r="I1264" s="425"/>
    </row>
    <row r="1265" spans="1:9" x14ac:dyDescent="0.2">
      <c r="A1265" s="425"/>
      <c r="B1265" s="425"/>
      <c r="C1265" s="425"/>
      <c r="D1265" s="425"/>
      <c r="E1265" s="425"/>
      <c r="F1265" s="425"/>
      <c r="G1265" s="425"/>
      <c r="H1265" s="425"/>
      <c r="I1265" s="425"/>
    </row>
    <row r="1266" spans="1:9" x14ac:dyDescent="0.2">
      <c r="A1266" s="425"/>
      <c r="B1266" s="425"/>
      <c r="C1266" s="425"/>
      <c r="D1266" s="425"/>
      <c r="E1266" s="425"/>
      <c r="F1266" s="425"/>
      <c r="G1266" s="425"/>
      <c r="H1266" s="425"/>
      <c r="I1266" s="425"/>
    </row>
    <row r="1267" spans="1:9" x14ac:dyDescent="0.2">
      <c r="A1267" s="425"/>
      <c r="B1267" s="425"/>
      <c r="C1267" s="425"/>
      <c r="D1267" s="425"/>
      <c r="E1267" s="425"/>
      <c r="F1267" s="425"/>
      <c r="G1267" s="425"/>
      <c r="H1267" s="425"/>
      <c r="I1267" s="425"/>
    </row>
    <row r="1268" spans="1:9" x14ac:dyDescent="0.2">
      <c r="A1268" s="425"/>
      <c r="B1268" s="425"/>
      <c r="C1268" s="425"/>
      <c r="D1268" s="425"/>
      <c r="E1268" s="425"/>
      <c r="F1268" s="425"/>
      <c r="G1268" s="425"/>
      <c r="H1268" s="425"/>
      <c r="I1268" s="425"/>
    </row>
    <row r="1269" spans="1:9" x14ac:dyDescent="0.2">
      <c r="A1269" s="425"/>
      <c r="B1269" s="425"/>
      <c r="C1269" s="425"/>
      <c r="D1269" s="425"/>
      <c r="E1269" s="425"/>
      <c r="F1269" s="425"/>
      <c r="G1269" s="425"/>
      <c r="H1269" s="425"/>
      <c r="I1269" s="425"/>
    </row>
    <row r="1270" spans="1:9" x14ac:dyDescent="0.2">
      <c r="A1270" s="425"/>
      <c r="B1270" s="425"/>
      <c r="C1270" s="425"/>
      <c r="D1270" s="425"/>
      <c r="E1270" s="425"/>
      <c r="F1270" s="425"/>
      <c r="G1270" s="425"/>
      <c r="H1270" s="425"/>
      <c r="I1270" s="425"/>
    </row>
    <row r="1271" spans="1:9" x14ac:dyDescent="0.2">
      <c r="A1271" s="425"/>
      <c r="B1271" s="425"/>
      <c r="C1271" s="425"/>
      <c r="D1271" s="425"/>
      <c r="E1271" s="425"/>
      <c r="F1271" s="425"/>
      <c r="G1271" s="425"/>
      <c r="H1271" s="425"/>
      <c r="I1271" s="425"/>
    </row>
    <row r="1272" spans="1:9" x14ac:dyDescent="0.2">
      <c r="A1272" s="425"/>
      <c r="B1272" s="425"/>
      <c r="C1272" s="425"/>
      <c r="D1272" s="425"/>
      <c r="E1272" s="425"/>
      <c r="F1272" s="425"/>
      <c r="G1272" s="425"/>
      <c r="H1272" s="425"/>
      <c r="I1272" s="425"/>
    </row>
    <row r="1273" spans="1:9" x14ac:dyDescent="0.2">
      <c r="A1273" s="425"/>
      <c r="B1273" s="425"/>
      <c r="C1273" s="425"/>
      <c r="D1273" s="425"/>
      <c r="E1273" s="425"/>
      <c r="F1273" s="425"/>
      <c r="G1273" s="425"/>
      <c r="H1273" s="425"/>
      <c r="I1273" s="425"/>
    </row>
    <row r="1274" spans="1:9" x14ac:dyDescent="0.2">
      <c r="A1274" s="425"/>
      <c r="B1274" s="425"/>
      <c r="C1274" s="425"/>
      <c r="D1274" s="425"/>
      <c r="E1274" s="425"/>
      <c r="F1274" s="425"/>
      <c r="G1274" s="425"/>
      <c r="H1274" s="425"/>
      <c r="I1274" s="425"/>
    </row>
    <row r="1275" spans="1:9" x14ac:dyDescent="0.2">
      <c r="A1275" s="425"/>
      <c r="B1275" s="425"/>
      <c r="C1275" s="425"/>
      <c r="D1275" s="425"/>
      <c r="E1275" s="425"/>
      <c r="F1275" s="425"/>
      <c r="G1275" s="425"/>
      <c r="H1275" s="425"/>
      <c r="I1275" s="425"/>
    </row>
    <row r="1276" spans="1:9" x14ac:dyDescent="0.2">
      <c r="A1276" s="425"/>
      <c r="B1276" s="425"/>
      <c r="C1276" s="425"/>
      <c r="D1276" s="425"/>
      <c r="E1276" s="425"/>
      <c r="F1276" s="425"/>
      <c r="G1276" s="425"/>
      <c r="H1276" s="425"/>
      <c r="I1276" s="425"/>
    </row>
    <row r="1277" spans="1:9" x14ac:dyDescent="0.2">
      <c r="A1277" s="425"/>
      <c r="B1277" s="425"/>
      <c r="C1277" s="425"/>
      <c r="D1277" s="425"/>
      <c r="E1277" s="425"/>
      <c r="F1277" s="425"/>
      <c r="G1277" s="425"/>
      <c r="H1277" s="425"/>
      <c r="I1277" s="425"/>
    </row>
    <row r="1278" spans="1:9" x14ac:dyDescent="0.2">
      <c r="A1278" s="425"/>
      <c r="B1278" s="425"/>
      <c r="C1278" s="425"/>
      <c r="D1278" s="425"/>
      <c r="E1278" s="425"/>
      <c r="F1278" s="425"/>
      <c r="G1278" s="425"/>
      <c r="H1278" s="425"/>
      <c r="I1278" s="425"/>
    </row>
    <row r="1279" spans="1:9" x14ac:dyDescent="0.2">
      <c r="A1279" s="425"/>
      <c r="B1279" s="425"/>
      <c r="C1279" s="425"/>
      <c r="D1279" s="425"/>
      <c r="E1279" s="425"/>
      <c r="F1279" s="425"/>
      <c r="G1279" s="425"/>
      <c r="H1279" s="425"/>
      <c r="I1279" s="425"/>
    </row>
    <row r="1280" spans="1:9" x14ac:dyDescent="0.2">
      <c r="A1280" s="425"/>
      <c r="B1280" s="425"/>
      <c r="C1280" s="425"/>
      <c r="D1280" s="425"/>
      <c r="E1280" s="425"/>
      <c r="F1280" s="425"/>
      <c r="G1280" s="425"/>
      <c r="H1280" s="425"/>
      <c r="I1280" s="425"/>
    </row>
    <row r="1281" spans="1:9" x14ac:dyDescent="0.2">
      <c r="A1281" s="425"/>
      <c r="B1281" s="425"/>
      <c r="C1281" s="425"/>
      <c r="D1281" s="425"/>
      <c r="E1281" s="425"/>
      <c r="F1281" s="425"/>
      <c r="G1281" s="425"/>
      <c r="H1281" s="425"/>
      <c r="I1281" s="425"/>
    </row>
    <row r="1282" spans="1:9" x14ac:dyDescent="0.2">
      <c r="A1282" s="425"/>
      <c r="B1282" s="425"/>
      <c r="C1282" s="425"/>
      <c r="D1282" s="425"/>
      <c r="E1282" s="425"/>
      <c r="F1282" s="425"/>
      <c r="G1282" s="425"/>
      <c r="H1282" s="425"/>
      <c r="I1282" s="425"/>
    </row>
    <row r="1283" spans="1:9" x14ac:dyDescent="0.2">
      <c r="A1283" s="425"/>
      <c r="B1283" s="425"/>
      <c r="C1283" s="425"/>
      <c r="D1283" s="425"/>
      <c r="E1283" s="425"/>
      <c r="F1283" s="425"/>
      <c r="G1283" s="425"/>
      <c r="H1283" s="425"/>
      <c r="I1283" s="425"/>
    </row>
    <row r="1284" spans="1:9" x14ac:dyDescent="0.2">
      <c r="A1284" s="425"/>
      <c r="B1284" s="425"/>
      <c r="C1284" s="425"/>
      <c r="D1284" s="425"/>
      <c r="E1284" s="425"/>
      <c r="F1284" s="425"/>
      <c r="G1284" s="425"/>
      <c r="H1284" s="425"/>
      <c r="I1284" s="425"/>
    </row>
    <row r="1285" spans="1:9" x14ac:dyDescent="0.2">
      <c r="A1285" s="425"/>
      <c r="B1285" s="425"/>
      <c r="C1285" s="425"/>
      <c r="D1285" s="425"/>
      <c r="E1285" s="425"/>
      <c r="F1285" s="425"/>
      <c r="G1285" s="425"/>
      <c r="H1285" s="425"/>
      <c r="I1285" s="425"/>
    </row>
    <row r="1286" spans="1:9" x14ac:dyDescent="0.2">
      <c r="A1286" s="425"/>
      <c r="B1286" s="425"/>
      <c r="C1286" s="425"/>
      <c r="D1286" s="425"/>
      <c r="E1286" s="425"/>
      <c r="F1286" s="425"/>
      <c r="G1286" s="425"/>
      <c r="H1286" s="425"/>
      <c r="I1286" s="425"/>
    </row>
    <row r="1287" spans="1:9" x14ac:dyDescent="0.2">
      <c r="A1287" s="425"/>
      <c r="B1287" s="425"/>
      <c r="C1287" s="425"/>
      <c r="D1287" s="425"/>
      <c r="E1287" s="425"/>
      <c r="F1287" s="425"/>
      <c r="G1287" s="425"/>
      <c r="H1287" s="425"/>
      <c r="I1287" s="425"/>
    </row>
    <row r="1288" spans="1:9" x14ac:dyDescent="0.2">
      <c r="A1288" s="425"/>
      <c r="B1288" s="425"/>
      <c r="C1288" s="425"/>
      <c r="D1288" s="425"/>
      <c r="E1288" s="425"/>
      <c r="F1288" s="425"/>
      <c r="G1288" s="425"/>
      <c r="H1288" s="425"/>
      <c r="I1288" s="425"/>
    </row>
    <row r="1289" spans="1:9" x14ac:dyDescent="0.2">
      <c r="A1289" s="425"/>
      <c r="B1289" s="425"/>
      <c r="C1289" s="425"/>
      <c r="D1289" s="425"/>
      <c r="E1289" s="425"/>
      <c r="F1289" s="425"/>
      <c r="G1289" s="425"/>
      <c r="H1289" s="425"/>
      <c r="I1289" s="425"/>
    </row>
    <row r="1290" spans="1:9" x14ac:dyDescent="0.2">
      <c r="A1290" s="425"/>
      <c r="B1290" s="425"/>
      <c r="C1290" s="425"/>
      <c r="D1290" s="425"/>
      <c r="E1290" s="425"/>
      <c r="F1290" s="425"/>
      <c r="G1290" s="425"/>
      <c r="H1290" s="425"/>
      <c r="I1290" s="425"/>
    </row>
    <row r="1291" spans="1:9" x14ac:dyDescent="0.2">
      <c r="A1291" s="425"/>
      <c r="B1291" s="425"/>
      <c r="C1291" s="425"/>
      <c r="D1291" s="425"/>
      <c r="E1291" s="425"/>
      <c r="F1291" s="425"/>
      <c r="G1291" s="425"/>
      <c r="H1291" s="425"/>
      <c r="I1291" s="425"/>
    </row>
    <row r="1292" spans="1:9" x14ac:dyDescent="0.2">
      <c r="A1292" s="425"/>
      <c r="B1292" s="425"/>
      <c r="C1292" s="425"/>
      <c r="D1292" s="425"/>
      <c r="E1292" s="425"/>
      <c r="F1292" s="425"/>
      <c r="G1292" s="425"/>
      <c r="H1292" s="425"/>
      <c r="I1292" s="425"/>
    </row>
    <row r="1293" spans="1:9" x14ac:dyDescent="0.2">
      <c r="A1293" s="425"/>
      <c r="B1293" s="425"/>
      <c r="C1293" s="425"/>
      <c r="D1293" s="425"/>
      <c r="E1293" s="425"/>
      <c r="F1293" s="425"/>
      <c r="G1293" s="425"/>
      <c r="H1293" s="425"/>
      <c r="I1293" s="425"/>
    </row>
    <row r="1294" spans="1:9" x14ac:dyDescent="0.2">
      <c r="A1294" s="425"/>
      <c r="B1294" s="425"/>
      <c r="C1294" s="425"/>
      <c r="D1294" s="425"/>
      <c r="E1294" s="425"/>
      <c r="F1294" s="425"/>
      <c r="G1294" s="425"/>
      <c r="H1294" s="425"/>
      <c r="I1294" s="425"/>
    </row>
    <row r="1295" spans="1:9" x14ac:dyDescent="0.2">
      <c r="A1295" s="425"/>
      <c r="B1295" s="425"/>
      <c r="C1295" s="425"/>
      <c r="D1295" s="425"/>
      <c r="E1295" s="425"/>
      <c r="F1295" s="425"/>
      <c r="G1295" s="425"/>
      <c r="H1295" s="425"/>
      <c r="I1295" s="425"/>
    </row>
    <row r="1296" spans="1:9" x14ac:dyDescent="0.2">
      <c r="A1296" s="425"/>
      <c r="B1296" s="425"/>
      <c r="C1296" s="425"/>
      <c r="D1296" s="425"/>
      <c r="E1296" s="425"/>
      <c r="F1296" s="425"/>
      <c r="G1296" s="425"/>
      <c r="H1296" s="425"/>
      <c r="I1296" s="425"/>
    </row>
    <row r="1297" spans="1:9" x14ac:dyDescent="0.2">
      <c r="A1297" s="425"/>
      <c r="B1297" s="425"/>
      <c r="C1297" s="425"/>
      <c r="D1297" s="425"/>
      <c r="E1297" s="425"/>
      <c r="F1297" s="425"/>
      <c r="G1297" s="425"/>
      <c r="H1297" s="425"/>
      <c r="I1297" s="425"/>
    </row>
    <row r="1298" spans="1:9" x14ac:dyDescent="0.2">
      <c r="A1298" s="425"/>
      <c r="B1298" s="425"/>
      <c r="C1298" s="425"/>
      <c r="D1298" s="425"/>
      <c r="E1298" s="425"/>
      <c r="F1298" s="425"/>
      <c r="G1298" s="425"/>
      <c r="H1298" s="425"/>
      <c r="I1298" s="425"/>
    </row>
    <row r="1299" spans="1:9" x14ac:dyDescent="0.2">
      <c r="A1299" s="425"/>
      <c r="B1299" s="425"/>
      <c r="C1299" s="425"/>
      <c r="D1299" s="425"/>
      <c r="E1299" s="425"/>
      <c r="F1299" s="425"/>
      <c r="G1299" s="425"/>
      <c r="H1299" s="425"/>
      <c r="I1299" s="425"/>
    </row>
    <row r="1300" spans="1:9" x14ac:dyDescent="0.2">
      <c r="A1300" s="425"/>
      <c r="B1300" s="425"/>
      <c r="C1300" s="425"/>
      <c r="D1300" s="425"/>
      <c r="E1300" s="425"/>
      <c r="F1300" s="425"/>
      <c r="G1300" s="425"/>
      <c r="H1300" s="425"/>
      <c r="I1300" s="425"/>
    </row>
    <row r="1301" spans="1:9" x14ac:dyDescent="0.2">
      <c r="A1301" s="425"/>
      <c r="B1301" s="425"/>
      <c r="C1301" s="425"/>
      <c r="D1301" s="425"/>
      <c r="E1301" s="425"/>
      <c r="F1301" s="425"/>
      <c r="G1301" s="425"/>
      <c r="H1301" s="425"/>
      <c r="I1301" s="425"/>
    </row>
    <row r="1302" spans="1:9" x14ac:dyDescent="0.2">
      <c r="A1302" s="425"/>
      <c r="B1302" s="425"/>
      <c r="C1302" s="425"/>
      <c r="D1302" s="425"/>
      <c r="E1302" s="425"/>
      <c r="F1302" s="425"/>
      <c r="G1302" s="425"/>
      <c r="H1302" s="425"/>
      <c r="I1302" s="425"/>
    </row>
    <row r="1303" spans="1:9" x14ac:dyDescent="0.2">
      <c r="A1303" s="425"/>
      <c r="B1303" s="425"/>
      <c r="C1303" s="425"/>
      <c r="D1303" s="425"/>
      <c r="E1303" s="425"/>
      <c r="F1303" s="425"/>
      <c r="G1303" s="425"/>
      <c r="H1303" s="425"/>
      <c r="I1303" s="425"/>
    </row>
    <row r="1304" spans="1:9" x14ac:dyDescent="0.2">
      <c r="A1304" s="425"/>
      <c r="B1304" s="425"/>
      <c r="C1304" s="425"/>
      <c r="D1304" s="425"/>
      <c r="E1304" s="425"/>
      <c r="F1304" s="425"/>
      <c r="G1304" s="425"/>
      <c r="H1304" s="425"/>
      <c r="I1304" s="425"/>
    </row>
    <row r="1305" spans="1:9" x14ac:dyDescent="0.2">
      <c r="A1305" s="425"/>
      <c r="B1305" s="425"/>
      <c r="C1305" s="425"/>
      <c r="D1305" s="425"/>
      <c r="E1305" s="425"/>
      <c r="F1305" s="425"/>
      <c r="G1305" s="425"/>
      <c r="H1305" s="425"/>
      <c r="I1305" s="425"/>
    </row>
    <row r="1306" spans="1:9" x14ac:dyDescent="0.2">
      <c r="A1306" s="425"/>
      <c r="B1306" s="425"/>
      <c r="C1306" s="425"/>
      <c r="D1306" s="425"/>
      <c r="E1306" s="425"/>
      <c r="F1306" s="425"/>
      <c r="G1306" s="425"/>
      <c r="H1306" s="425"/>
      <c r="I1306" s="425"/>
    </row>
    <row r="1307" spans="1:9" x14ac:dyDescent="0.2">
      <c r="A1307" s="425"/>
      <c r="B1307" s="425"/>
      <c r="C1307" s="425"/>
      <c r="D1307" s="425"/>
      <c r="E1307" s="425"/>
      <c r="F1307" s="425"/>
      <c r="G1307" s="425"/>
      <c r="H1307" s="425"/>
      <c r="I1307" s="425"/>
    </row>
    <row r="1308" spans="1:9" x14ac:dyDescent="0.2">
      <c r="A1308" s="425"/>
      <c r="B1308" s="425"/>
      <c r="C1308" s="425"/>
      <c r="D1308" s="425"/>
      <c r="E1308" s="425"/>
      <c r="F1308" s="425"/>
      <c r="G1308" s="425"/>
      <c r="H1308" s="425"/>
      <c r="I1308" s="425"/>
    </row>
    <row r="1309" spans="1:9" x14ac:dyDescent="0.2">
      <c r="A1309" s="425"/>
      <c r="B1309" s="425"/>
      <c r="C1309" s="425"/>
      <c r="D1309" s="425"/>
      <c r="E1309" s="425"/>
      <c r="F1309" s="425"/>
      <c r="G1309" s="425"/>
      <c r="H1309" s="425"/>
      <c r="I1309" s="425"/>
    </row>
    <row r="1310" spans="1:9" x14ac:dyDescent="0.2">
      <c r="A1310" s="425"/>
      <c r="B1310" s="425"/>
      <c r="C1310" s="425"/>
      <c r="D1310" s="425"/>
      <c r="E1310" s="425"/>
      <c r="F1310" s="425"/>
      <c r="G1310" s="425"/>
      <c r="H1310" s="425"/>
      <c r="I1310" s="425"/>
    </row>
    <row r="1311" spans="1:9" x14ac:dyDescent="0.2">
      <c r="A1311" s="425"/>
      <c r="B1311" s="425"/>
      <c r="C1311" s="425"/>
      <c r="D1311" s="425"/>
      <c r="E1311" s="425"/>
      <c r="F1311" s="425"/>
      <c r="G1311" s="425"/>
      <c r="H1311" s="425"/>
      <c r="I1311" s="425"/>
    </row>
    <row r="1312" spans="1:9" x14ac:dyDescent="0.2">
      <c r="A1312" s="425"/>
      <c r="B1312" s="425"/>
      <c r="C1312" s="425"/>
      <c r="D1312" s="425"/>
      <c r="E1312" s="425"/>
      <c r="F1312" s="425"/>
      <c r="G1312" s="425"/>
      <c r="H1312" s="425"/>
      <c r="I1312" s="425"/>
    </row>
    <row r="1313" spans="1:9" x14ac:dyDescent="0.2">
      <c r="A1313" s="425"/>
      <c r="B1313" s="425"/>
      <c r="C1313" s="425"/>
      <c r="D1313" s="425"/>
      <c r="E1313" s="425"/>
      <c r="F1313" s="425"/>
      <c r="G1313" s="425"/>
      <c r="H1313" s="425"/>
      <c r="I1313" s="425"/>
    </row>
    <row r="1314" spans="1:9" x14ac:dyDescent="0.2">
      <c r="A1314" s="425"/>
      <c r="B1314" s="425"/>
      <c r="C1314" s="425"/>
      <c r="D1314" s="425"/>
      <c r="E1314" s="425"/>
      <c r="F1314" s="425"/>
      <c r="G1314" s="425"/>
      <c r="H1314" s="425"/>
      <c r="I1314" s="425"/>
    </row>
    <row r="1315" spans="1:9" x14ac:dyDescent="0.2">
      <c r="A1315" s="425"/>
      <c r="B1315" s="425"/>
      <c r="C1315" s="425"/>
      <c r="D1315" s="425"/>
      <c r="E1315" s="425"/>
      <c r="F1315" s="425"/>
      <c r="G1315" s="425"/>
      <c r="H1315" s="425"/>
      <c r="I1315" s="425"/>
    </row>
    <row r="1316" spans="1:9" x14ac:dyDescent="0.2">
      <c r="A1316" s="425"/>
      <c r="B1316" s="425"/>
      <c r="C1316" s="425"/>
      <c r="D1316" s="425"/>
      <c r="E1316" s="425"/>
      <c r="F1316" s="425"/>
      <c r="G1316" s="425"/>
      <c r="H1316" s="425"/>
      <c r="I1316" s="425"/>
    </row>
    <row r="1317" spans="1:9" x14ac:dyDescent="0.2">
      <c r="A1317" s="425"/>
      <c r="B1317" s="425"/>
      <c r="C1317" s="425"/>
      <c r="D1317" s="425"/>
      <c r="E1317" s="425"/>
      <c r="F1317" s="425"/>
      <c r="G1317" s="425"/>
      <c r="H1317" s="425"/>
      <c r="I1317" s="425"/>
    </row>
    <row r="1318" spans="1:9" x14ac:dyDescent="0.2">
      <c r="A1318" s="425"/>
      <c r="B1318" s="425"/>
      <c r="C1318" s="425"/>
      <c r="D1318" s="425"/>
      <c r="E1318" s="425"/>
      <c r="F1318" s="425"/>
      <c r="G1318" s="425"/>
      <c r="H1318" s="425"/>
      <c r="I1318" s="425"/>
    </row>
    <row r="1319" spans="1:9" x14ac:dyDescent="0.2">
      <c r="A1319" s="425"/>
      <c r="B1319" s="425"/>
      <c r="C1319" s="425"/>
      <c r="D1319" s="425"/>
      <c r="E1319" s="425"/>
      <c r="F1319" s="425"/>
      <c r="G1319" s="425"/>
      <c r="H1319" s="425"/>
      <c r="I1319" s="425"/>
    </row>
    <row r="1320" spans="1:9" x14ac:dyDescent="0.2">
      <c r="A1320" s="425"/>
      <c r="B1320" s="425"/>
      <c r="C1320" s="425"/>
      <c r="D1320" s="425"/>
      <c r="E1320" s="425"/>
      <c r="F1320" s="425"/>
      <c r="G1320" s="425"/>
      <c r="H1320" s="425"/>
      <c r="I1320" s="425"/>
    </row>
    <row r="1321" spans="1:9" x14ac:dyDescent="0.2">
      <c r="A1321" s="425"/>
      <c r="B1321" s="425"/>
      <c r="C1321" s="425"/>
      <c r="D1321" s="425"/>
      <c r="E1321" s="425"/>
      <c r="F1321" s="425"/>
      <c r="G1321" s="425"/>
      <c r="H1321" s="425"/>
      <c r="I1321" s="425"/>
    </row>
    <row r="1322" spans="1:9" x14ac:dyDescent="0.2">
      <c r="A1322" s="425"/>
      <c r="B1322" s="425"/>
      <c r="C1322" s="425"/>
      <c r="D1322" s="425"/>
      <c r="E1322" s="425"/>
      <c r="F1322" s="425"/>
      <c r="G1322" s="425"/>
      <c r="H1322" s="425"/>
      <c r="I1322" s="425"/>
    </row>
    <row r="1323" spans="1:9" x14ac:dyDescent="0.2">
      <c r="A1323" s="425"/>
      <c r="B1323" s="425"/>
      <c r="C1323" s="425"/>
      <c r="D1323" s="425"/>
      <c r="E1323" s="425"/>
      <c r="F1323" s="425"/>
      <c r="G1323" s="425"/>
      <c r="H1323" s="425"/>
      <c r="I1323" s="425"/>
    </row>
    <row r="1324" spans="1:9" x14ac:dyDescent="0.2">
      <c r="A1324" s="425"/>
      <c r="B1324" s="425"/>
      <c r="C1324" s="425"/>
      <c r="D1324" s="425"/>
      <c r="E1324" s="425"/>
      <c r="F1324" s="425"/>
      <c r="G1324" s="425"/>
      <c r="H1324" s="425"/>
      <c r="I1324" s="425"/>
    </row>
    <row r="1325" spans="1:9" x14ac:dyDescent="0.2">
      <c r="A1325" s="425"/>
      <c r="B1325" s="425"/>
      <c r="C1325" s="425"/>
      <c r="D1325" s="425"/>
      <c r="E1325" s="425"/>
      <c r="F1325" s="425"/>
      <c r="G1325" s="425"/>
      <c r="H1325" s="425"/>
      <c r="I1325" s="425"/>
    </row>
    <row r="1326" spans="1:9" x14ac:dyDescent="0.2">
      <c r="A1326" s="425"/>
      <c r="B1326" s="425"/>
      <c r="C1326" s="425"/>
      <c r="D1326" s="425"/>
      <c r="E1326" s="425"/>
      <c r="F1326" s="425"/>
      <c r="G1326" s="425"/>
      <c r="H1326" s="425"/>
      <c r="I1326" s="425"/>
    </row>
    <row r="1327" spans="1:9" x14ac:dyDescent="0.2">
      <c r="A1327" s="425"/>
      <c r="B1327" s="425"/>
      <c r="C1327" s="425"/>
      <c r="D1327" s="425"/>
      <c r="E1327" s="425"/>
      <c r="F1327" s="425"/>
      <c r="G1327" s="425"/>
      <c r="H1327" s="425"/>
      <c r="I1327" s="425"/>
    </row>
    <row r="1328" spans="1:9" x14ac:dyDescent="0.2">
      <c r="A1328" s="425"/>
      <c r="B1328" s="425"/>
      <c r="C1328" s="425"/>
      <c r="D1328" s="425"/>
      <c r="E1328" s="425"/>
      <c r="F1328" s="425"/>
      <c r="G1328" s="425"/>
      <c r="H1328" s="425"/>
      <c r="I1328" s="425"/>
    </row>
    <row r="1329" spans="1:9" x14ac:dyDescent="0.2">
      <c r="A1329" s="425"/>
      <c r="B1329" s="425"/>
      <c r="C1329" s="425"/>
      <c r="D1329" s="425"/>
      <c r="E1329" s="425"/>
      <c r="F1329" s="425"/>
      <c r="G1329" s="425"/>
      <c r="H1329" s="425"/>
      <c r="I1329" s="425"/>
    </row>
    <row r="1330" spans="1:9" x14ac:dyDescent="0.2">
      <c r="A1330" s="425"/>
      <c r="B1330" s="425"/>
      <c r="C1330" s="425"/>
      <c r="D1330" s="425"/>
      <c r="E1330" s="425"/>
      <c r="F1330" s="425"/>
      <c r="G1330" s="425"/>
      <c r="H1330" s="425"/>
      <c r="I1330" s="425"/>
    </row>
    <row r="1331" spans="1:9" x14ac:dyDescent="0.2">
      <c r="A1331" s="425"/>
      <c r="B1331" s="425"/>
      <c r="C1331" s="425"/>
      <c r="D1331" s="425"/>
      <c r="E1331" s="425"/>
      <c r="F1331" s="425"/>
      <c r="G1331" s="425"/>
      <c r="H1331" s="425"/>
      <c r="I1331" s="425"/>
    </row>
    <row r="1332" spans="1:9" x14ac:dyDescent="0.2">
      <c r="A1332" s="425"/>
      <c r="B1332" s="425"/>
      <c r="C1332" s="425"/>
      <c r="D1332" s="425"/>
      <c r="E1332" s="425"/>
      <c r="F1332" s="425"/>
      <c r="G1332" s="425"/>
      <c r="H1332" s="425"/>
      <c r="I1332" s="425"/>
    </row>
    <row r="1333" spans="1:9" x14ac:dyDescent="0.2">
      <c r="A1333" s="425"/>
      <c r="B1333" s="425"/>
      <c r="C1333" s="425"/>
      <c r="D1333" s="425"/>
      <c r="E1333" s="425"/>
      <c r="F1333" s="425"/>
      <c r="G1333" s="425"/>
      <c r="H1333" s="425"/>
      <c r="I1333" s="425"/>
    </row>
    <row r="1334" spans="1:9" x14ac:dyDescent="0.2">
      <c r="A1334" s="425"/>
      <c r="B1334" s="425"/>
      <c r="C1334" s="425"/>
      <c r="D1334" s="425"/>
      <c r="E1334" s="425"/>
      <c r="F1334" s="425"/>
      <c r="G1334" s="425"/>
      <c r="H1334" s="425"/>
      <c r="I1334" s="425"/>
    </row>
    <row r="1335" spans="1:9" x14ac:dyDescent="0.2">
      <c r="A1335" s="425"/>
      <c r="B1335" s="425"/>
      <c r="C1335" s="425"/>
      <c r="D1335" s="425"/>
      <c r="E1335" s="425"/>
      <c r="F1335" s="425"/>
      <c r="G1335" s="425"/>
      <c r="H1335" s="425"/>
      <c r="I1335" s="425"/>
    </row>
    <row r="1336" spans="1:9" x14ac:dyDescent="0.2">
      <c r="A1336" s="425"/>
      <c r="B1336" s="425"/>
      <c r="C1336" s="425"/>
      <c r="D1336" s="425"/>
      <c r="E1336" s="425"/>
      <c r="F1336" s="425"/>
      <c r="G1336" s="425"/>
      <c r="H1336" s="425"/>
      <c r="I1336" s="425"/>
    </row>
    <row r="1337" spans="1:9" x14ac:dyDescent="0.2">
      <c r="A1337" s="425"/>
      <c r="B1337" s="425"/>
      <c r="C1337" s="425"/>
      <c r="D1337" s="425"/>
      <c r="E1337" s="425"/>
      <c r="F1337" s="425"/>
      <c r="G1337" s="425"/>
      <c r="H1337" s="425"/>
      <c r="I1337" s="425"/>
    </row>
    <row r="1338" spans="1:9" x14ac:dyDescent="0.2">
      <c r="A1338" s="425"/>
      <c r="B1338" s="425"/>
      <c r="C1338" s="425"/>
      <c r="D1338" s="425"/>
      <c r="E1338" s="425"/>
      <c r="F1338" s="425"/>
      <c r="G1338" s="425"/>
      <c r="H1338" s="425"/>
      <c r="I1338" s="425"/>
    </row>
    <row r="1339" spans="1:9" x14ac:dyDescent="0.2">
      <c r="A1339" s="425"/>
      <c r="B1339" s="425"/>
      <c r="C1339" s="425"/>
      <c r="D1339" s="425"/>
      <c r="E1339" s="425"/>
      <c r="F1339" s="425"/>
      <c r="G1339" s="425"/>
      <c r="H1339" s="425"/>
      <c r="I1339" s="425"/>
    </row>
    <row r="1340" spans="1:9" x14ac:dyDescent="0.2">
      <c r="A1340" s="425"/>
      <c r="B1340" s="425"/>
      <c r="C1340" s="425"/>
      <c r="D1340" s="425"/>
      <c r="E1340" s="425"/>
      <c r="F1340" s="425"/>
      <c r="G1340" s="425"/>
      <c r="H1340" s="425"/>
      <c r="I1340" s="425"/>
    </row>
    <row r="1341" spans="1:9" x14ac:dyDescent="0.2">
      <c r="A1341" s="425"/>
      <c r="B1341" s="425"/>
      <c r="C1341" s="425"/>
      <c r="D1341" s="425"/>
      <c r="E1341" s="425"/>
      <c r="F1341" s="425"/>
      <c r="G1341" s="425"/>
      <c r="H1341" s="425"/>
      <c r="I1341" s="425"/>
    </row>
    <row r="1342" spans="1:9" x14ac:dyDescent="0.2">
      <c r="A1342" s="425"/>
      <c r="B1342" s="425"/>
      <c r="C1342" s="425"/>
      <c r="D1342" s="425"/>
      <c r="E1342" s="425"/>
      <c r="F1342" s="425"/>
      <c r="G1342" s="425"/>
      <c r="H1342" s="425"/>
      <c r="I1342" s="425"/>
    </row>
    <row r="1343" spans="1:9" x14ac:dyDescent="0.2">
      <c r="A1343" s="425"/>
      <c r="B1343" s="425"/>
      <c r="C1343" s="425"/>
      <c r="D1343" s="425"/>
      <c r="E1343" s="425"/>
      <c r="F1343" s="425"/>
      <c r="G1343" s="425"/>
      <c r="H1343" s="425"/>
      <c r="I1343" s="425"/>
    </row>
    <row r="1344" spans="1:9" x14ac:dyDescent="0.2">
      <c r="A1344" s="425"/>
      <c r="B1344" s="425"/>
      <c r="C1344" s="425"/>
      <c r="D1344" s="425"/>
      <c r="E1344" s="425"/>
      <c r="F1344" s="425"/>
      <c r="G1344" s="425"/>
      <c r="H1344" s="425"/>
      <c r="I1344" s="425"/>
    </row>
    <row r="1345" spans="1:9" x14ac:dyDescent="0.2">
      <c r="A1345" s="425"/>
      <c r="B1345" s="425"/>
      <c r="C1345" s="425"/>
      <c r="D1345" s="425"/>
      <c r="E1345" s="425"/>
      <c r="F1345" s="425"/>
      <c r="G1345" s="425"/>
      <c r="H1345" s="425"/>
      <c r="I1345" s="425"/>
    </row>
    <row r="1346" spans="1:9" x14ac:dyDescent="0.2">
      <c r="A1346" s="425"/>
      <c r="B1346" s="425"/>
      <c r="C1346" s="425"/>
      <c r="D1346" s="425"/>
      <c r="E1346" s="425"/>
      <c r="F1346" s="425"/>
      <c r="G1346" s="425"/>
      <c r="H1346" s="425"/>
      <c r="I1346" s="425"/>
    </row>
    <row r="1347" spans="1:9" x14ac:dyDescent="0.2">
      <c r="A1347" s="425"/>
      <c r="B1347" s="425"/>
      <c r="C1347" s="425"/>
      <c r="D1347" s="425"/>
      <c r="E1347" s="425"/>
      <c r="F1347" s="425"/>
      <c r="G1347" s="425"/>
      <c r="H1347" s="425"/>
      <c r="I1347" s="425"/>
    </row>
    <row r="1348" spans="1:9" x14ac:dyDescent="0.2">
      <c r="A1348" s="425"/>
      <c r="B1348" s="425"/>
      <c r="C1348" s="425"/>
      <c r="D1348" s="425"/>
      <c r="E1348" s="425"/>
      <c r="F1348" s="425"/>
      <c r="G1348" s="425"/>
      <c r="H1348" s="425"/>
      <c r="I1348" s="425"/>
    </row>
    <row r="1349" spans="1:9" x14ac:dyDescent="0.2">
      <c r="A1349" s="425"/>
      <c r="B1349" s="425"/>
      <c r="C1349" s="425"/>
      <c r="D1349" s="425"/>
      <c r="E1349" s="425"/>
      <c r="F1349" s="425"/>
      <c r="G1349" s="425"/>
      <c r="H1349" s="425"/>
      <c r="I1349" s="425"/>
    </row>
    <row r="1350" spans="1:9" x14ac:dyDescent="0.2">
      <c r="A1350" s="425"/>
      <c r="B1350" s="425"/>
      <c r="C1350" s="425"/>
      <c r="D1350" s="425"/>
      <c r="E1350" s="425"/>
      <c r="F1350" s="425"/>
      <c r="G1350" s="425"/>
      <c r="H1350" s="425"/>
      <c r="I1350" s="425"/>
    </row>
    <row r="1351" spans="1:9" x14ac:dyDescent="0.2">
      <c r="A1351" s="425"/>
      <c r="B1351" s="425"/>
      <c r="C1351" s="425"/>
      <c r="D1351" s="425"/>
      <c r="E1351" s="425"/>
      <c r="F1351" s="425"/>
      <c r="G1351" s="425"/>
      <c r="H1351" s="425"/>
      <c r="I1351" s="425"/>
    </row>
    <row r="1352" spans="1:9" x14ac:dyDescent="0.2">
      <c r="A1352" s="425"/>
      <c r="B1352" s="425"/>
      <c r="C1352" s="425"/>
      <c r="D1352" s="425"/>
      <c r="E1352" s="425"/>
      <c r="F1352" s="425"/>
      <c r="G1352" s="425"/>
      <c r="H1352" s="425"/>
      <c r="I1352" s="425"/>
    </row>
    <row r="1353" spans="1:9" x14ac:dyDescent="0.2">
      <c r="A1353" s="425"/>
      <c r="B1353" s="425"/>
      <c r="C1353" s="425"/>
      <c r="D1353" s="425"/>
      <c r="E1353" s="425"/>
      <c r="F1353" s="425"/>
      <c r="G1353" s="425"/>
      <c r="H1353" s="425"/>
      <c r="I1353" s="425"/>
    </row>
    <row r="1354" spans="1:9" x14ac:dyDescent="0.2">
      <c r="A1354" s="425"/>
      <c r="B1354" s="425"/>
      <c r="C1354" s="425"/>
      <c r="D1354" s="425"/>
      <c r="E1354" s="425"/>
      <c r="F1354" s="425"/>
      <c r="G1354" s="425"/>
      <c r="H1354" s="425"/>
      <c r="I1354" s="425"/>
    </row>
    <row r="1355" spans="1:9" x14ac:dyDescent="0.2">
      <c r="A1355" s="425"/>
      <c r="B1355" s="425"/>
      <c r="C1355" s="425"/>
      <c r="D1355" s="425"/>
      <c r="E1355" s="425"/>
      <c r="F1355" s="425"/>
      <c r="G1355" s="425"/>
      <c r="H1355" s="425"/>
      <c r="I1355" s="425"/>
    </row>
    <row r="1356" spans="1:9" x14ac:dyDescent="0.2">
      <c r="A1356" s="425"/>
      <c r="B1356" s="425"/>
      <c r="C1356" s="425"/>
      <c r="D1356" s="425"/>
      <c r="E1356" s="425"/>
      <c r="F1356" s="425"/>
      <c r="G1356" s="425"/>
      <c r="H1356" s="425"/>
      <c r="I1356" s="425"/>
    </row>
    <row r="1357" spans="1:9" x14ac:dyDescent="0.2">
      <c r="A1357" s="425"/>
      <c r="B1357" s="425"/>
      <c r="C1357" s="425"/>
      <c r="D1357" s="425"/>
      <c r="E1357" s="425"/>
      <c r="F1357" s="425"/>
      <c r="G1357" s="425"/>
      <c r="H1357" s="425"/>
      <c r="I1357" s="425"/>
    </row>
    <row r="1358" spans="1:9" x14ac:dyDescent="0.2">
      <c r="A1358" s="425"/>
      <c r="B1358" s="425"/>
      <c r="C1358" s="425"/>
      <c r="D1358" s="425"/>
      <c r="E1358" s="425"/>
      <c r="F1358" s="425"/>
      <c r="G1358" s="425"/>
      <c r="H1358" s="425"/>
      <c r="I1358" s="425"/>
    </row>
    <row r="1359" spans="1:9" x14ac:dyDescent="0.2">
      <c r="A1359" s="425"/>
      <c r="B1359" s="425"/>
      <c r="C1359" s="425"/>
      <c r="D1359" s="425"/>
      <c r="E1359" s="425"/>
      <c r="F1359" s="425"/>
      <c r="G1359" s="425"/>
      <c r="H1359" s="425"/>
      <c r="I1359" s="425"/>
    </row>
    <row r="1360" spans="1:9" x14ac:dyDescent="0.2">
      <c r="A1360" s="425"/>
      <c r="B1360" s="425"/>
      <c r="C1360" s="425"/>
      <c r="D1360" s="425"/>
      <c r="E1360" s="425"/>
      <c r="F1360" s="425"/>
      <c r="G1360" s="425"/>
      <c r="H1360" s="425"/>
      <c r="I1360" s="425"/>
    </row>
    <row r="1361" spans="1:9" x14ac:dyDescent="0.2">
      <c r="A1361" s="425"/>
      <c r="B1361" s="425"/>
      <c r="C1361" s="425"/>
      <c r="D1361" s="425"/>
      <c r="E1361" s="425"/>
      <c r="F1361" s="425"/>
      <c r="G1361" s="425"/>
      <c r="H1361" s="425"/>
      <c r="I1361" s="425"/>
    </row>
    <row r="1362" spans="1:9" x14ac:dyDescent="0.2">
      <c r="A1362" s="425"/>
      <c r="B1362" s="425"/>
      <c r="C1362" s="425"/>
      <c r="D1362" s="425"/>
      <c r="E1362" s="425"/>
      <c r="F1362" s="425"/>
      <c r="G1362" s="425"/>
      <c r="H1362" s="425"/>
      <c r="I1362" s="425"/>
    </row>
    <row r="1363" spans="1:9" x14ac:dyDescent="0.2">
      <c r="A1363" s="425"/>
      <c r="B1363" s="425"/>
      <c r="C1363" s="425"/>
      <c r="D1363" s="425"/>
      <c r="E1363" s="425"/>
      <c r="F1363" s="425"/>
      <c r="G1363" s="425"/>
      <c r="H1363" s="425"/>
      <c r="I1363" s="425"/>
    </row>
    <row r="1364" spans="1:9" x14ac:dyDescent="0.2">
      <c r="A1364" s="425"/>
      <c r="B1364" s="425"/>
      <c r="C1364" s="425"/>
      <c r="D1364" s="425"/>
      <c r="E1364" s="425"/>
      <c r="F1364" s="425"/>
      <c r="G1364" s="425"/>
      <c r="H1364" s="425"/>
      <c r="I1364" s="425"/>
    </row>
    <row r="1365" spans="1:9" x14ac:dyDescent="0.2">
      <c r="A1365" s="425"/>
      <c r="B1365" s="425"/>
      <c r="C1365" s="425"/>
      <c r="D1365" s="425"/>
      <c r="E1365" s="425"/>
      <c r="F1365" s="425"/>
      <c r="G1365" s="425"/>
      <c r="H1365" s="425"/>
      <c r="I1365" s="425"/>
    </row>
    <row r="1366" spans="1:9" x14ac:dyDescent="0.2">
      <c r="A1366" s="425"/>
      <c r="B1366" s="425"/>
      <c r="C1366" s="425"/>
      <c r="D1366" s="425"/>
      <c r="E1366" s="425"/>
      <c r="F1366" s="425"/>
      <c r="G1366" s="425"/>
      <c r="H1366" s="425"/>
      <c r="I1366" s="425"/>
    </row>
    <row r="1367" spans="1:9" x14ac:dyDescent="0.2">
      <c r="A1367" s="425"/>
      <c r="B1367" s="425"/>
      <c r="C1367" s="425"/>
      <c r="D1367" s="425"/>
      <c r="E1367" s="425"/>
      <c r="F1367" s="425"/>
      <c r="G1367" s="425"/>
      <c r="H1367" s="425"/>
      <c r="I1367" s="425"/>
    </row>
    <row r="1368" spans="1:9" x14ac:dyDescent="0.2">
      <c r="A1368" s="425"/>
      <c r="B1368" s="425"/>
      <c r="C1368" s="425"/>
      <c r="D1368" s="425"/>
      <c r="E1368" s="425"/>
      <c r="F1368" s="425"/>
      <c r="G1368" s="425"/>
      <c r="H1368" s="425"/>
      <c r="I1368" s="425"/>
    </row>
    <row r="1369" spans="1:9" x14ac:dyDescent="0.2">
      <c r="A1369" s="425"/>
      <c r="B1369" s="425"/>
      <c r="C1369" s="425"/>
      <c r="D1369" s="425"/>
      <c r="E1369" s="425"/>
      <c r="F1369" s="425"/>
      <c r="G1369" s="425"/>
      <c r="H1369" s="425"/>
      <c r="I1369" s="425"/>
    </row>
    <row r="1370" spans="1:9" x14ac:dyDescent="0.2">
      <c r="A1370" s="425"/>
      <c r="B1370" s="425"/>
      <c r="C1370" s="425"/>
      <c r="D1370" s="425"/>
      <c r="E1370" s="425"/>
      <c r="F1370" s="425"/>
      <c r="G1370" s="425"/>
      <c r="H1370" s="425"/>
      <c r="I1370" s="425"/>
    </row>
    <row r="1371" spans="1:9" x14ac:dyDescent="0.2">
      <c r="A1371" s="425"/>
      <c r="B1371" s="425"/>
      <c r="C1371" s="425"/>
      <c r="D1371" s="425"/>
      <c r="E1371" s="425"/>
      <c r="F1371" s="425"/>
      <c r="G1371" s="425"/>
      <c r="H1371" s="425"/>
      <c r="I1371" s="425"/>
    </row>
    <row r="1372" spans="1:9" x14ac:dyDescent="0.2">
      <c r="A1372" s="425"/>
      <c r="B1372" s="425"/>
      <c r="C1372" s="425"/>
      <c r="D1372" s="425"/>
      <c r="E1372" s="425"/>
      <c r="F1372" s="425"/>
      <c r="G1372" s="425"/>
      <c r="H1372" s="425"/>
      <c r="I1372" s="425"/>
    </row>
    <row r="1373" spans="1:9" x14ac:dyDescent="0.2">
      <c r="A1373" s="425"/>
      <c r="B1373" s="425"/>
      <c r="C1373" s="425"/>
      <c r="D1373" s="425"/>
      <c r="E1373" s="425"/>
      <c r="F1373" s="425"/>
      <c r="G1373" s="425"/>
      <c r="H1373" s="425"/>
      <c r="I1373" s="425"/>
    </row>
    <row r="1374" spans="1:9" x14ac:dyDescent="0.2">
      <c r="A1374" s="425"/>
      <c r="B1374" s="425"/>
      <c r="C1374" s="425"/>
      <c r="D1374" s="425"/>
      <c r="E1374" s="425"/>
      <c r="F1374" s="425"/>
      <c r="G1374" s="425"/>
      <c r="H1374" s="425"/>
      <c r="I1374" s="425"/>
    </row>
    <row r="1375" spans="1:9" x14ac:dyDescent="0.2">
      <c r="A1375" s="425"/>
      <c r="B1375" s="425"/>
      <c r="C1375" s="425"/>
      <c r="D1375" s="425"/>
      <c r="E1375" s="425"/>
      <c r="F1375" s="425"/>
      <c r="G1375" s="425"/>
      <c r="H1375" s="425"/>
      <c r="I1375" s="425"/>
    </row>
    <row r="1376" spans="1:9" x14ac:dyDescent="0.2">
      <c r="A1376" s="425"/>
      <c r="B1376" s="425"/>
      <c r="C1376" s="425"/>
      <c r="D1376" s="425"/>
      <c r="E1376" s="425"/>
      <c r="F1376" s="425"/>
      <c r="G1376" s="425"/>
      <c r="H1376" s="425"/>
      <c r="I1376" s="425"/>
    </row>
    <row r="1377" spans="1:9" x14ac:dyDescent="0.2">
      <c r="A1377" s="425"/>
      <c r="B1377" s="425"/>
      <c r="C1377" s="425"/>
      <c r="D1377" s="425"/>
      <c r="E1377" s="425"/>
      <c r="F1377" s="425"/>
      <c r="G1377" s="425"/>
      <c r="H1377" s="425"/>
      <c r="I1377" s="425"/>
    </row>
    <row r="1378" spans="1:9" x14ac:dyDescent="0.2">
      <c r="A1378" s="425"/>
      <c r="B1378" s="425"/>
      <c r="C1378" s="425"/>
      <c r="D1378" s="425"/>
      <c r="E1378" s="425"/>
      <c r="F1378" s="425"/>
      <c r="G1378" s="425"/>
      <c r="H1378" s="425"/>
      <c r="I1378" s="425"/>
    </row>
    <row r="1379" spans="1:9" x14ac:dyDescent="0.2">
      <c r="A1379" s="425"/>
      <c r="B1379" s="425"/>
      <c r="C1379" s="425"/>
      <c r="D1379" s="425"/>
      <c r="E1379" s="425"/>
      <c r="F1379" s="425"/>
      <c r="G1379" s="425"/>
      <c r="H1379" s="425"/>
      <c r="I1379" s="425"/>
    </row>
    <row r="1380" spans="1:9" x14ac:dyDescent="0.2">
      <c r="A1380" s="425"/>
      <c r="B1380" s="425"/>
      <c r="C1380" s="425"/>
      <c r="D1380" s="425"/>
      <c r="E1380" s="425"/>
      <c r="F1380" s="425"/>
      <c r="G1380" s="425"/>
      <c r="H1380" s="425"/>
      <c r="I1380" s="425"/>
    </row>
    <row r="1381" spans="1:9" x14ac:dyDescent="0.2">
      <c r="A1381" s="425"/>
      <c r="B1381" s="425"/>
      <c r="C1381" s="425"/>
      <c r="D1381" s="425"/>
      <c r="E1381" s="425"/>
      <c r="F1381" s="425"/>
      <c r="G1381" s="425"/>
      <c r="H1381" s="425"/>
      <c r="I1381" s="425"/>
    </row>
    <row r="1382" spans="1:9" x14ac:dyDescent="0.2">
      <c r="A1382" s="425"/>
      <c r="B1382" s="425"/>
      <c r="C1382" s="425"/>
      <c r="D1382" s="425"/>
      <c r="E1382" s="425"/>
      <c r="F1382" s="425"/>
      <c r="G1382" s="425"/>
      <c r="H1382" s="425"/>
      <c r="I1382" s="425"/>
    </row>
    <row r="1383" spans="1:9" x14ac:dyDescent="0.2">
      <c r="A1383" s="425"/>
      <c r="B1383" s="425"/>
      <c r="C1383" s="425"/>
      <c r="D1383" s="425"/>
      <c r="E1383" s="425"/>
      <c r="F1383" s="425"/>
      <c r="G1383" s="425"/>
      <c r="H1383" s="425"/>
      <c r="I1383" s="425"/>
    </row>
    <row r="1384" spans="1:9" x14ac:dyDescent="0.2">
      <c r="A1384" s="425"/>
      <c r="B1384" s="425"/>
      <c r="C1384" s="425"/>
      <c r="D1384" s="425"/>
      <c r="E1384" s="425"/>
      <c r="F1384" s="425"/>
      <c r="G1384" s="425"/>
      <c r="H1384" s="425"/>
      <c r="I1384" s="425"/>
    </row>
    <row r="1385" spans="1:9" x14ac:dyDescent="0.2">
      <c r="A1385" s="425"/>
      <c r="B1385" s="425"/>
      <c r="C1385" s="425"/>
      <c r="D1385" s="425"/>
      <c r="E1385" s="425"/>
      <c r="F1385" s="425"/>
      <c r="G1385" s="425"/>
      <c r="H1385" s="425"/>
      <c r="I1385" s="425"/>
    </row>
    <row r="1386" spans="1:9" x14ac:dyDescent="0.2">
      <c r="A1386" s="425"/>
      <c r="B1386" s="425"/>
      <c r="C1386" s="425"/>
      <c r="D1386" s="425"/>
      <c r="E1386" s="425"/>
      <c r="F1386" s="425"/>
      <c r="G1386" s="425"/>
      <c r="H1386" s="425"/>
      <c r="I1386" s="425"/>
    </row>
    <row r="1387" spans="1:9" x14ac:dyDescent="0.2">
      <c r="A1387" s="425"/>
      <c r="B1387" s="425"/>
      <c r="C1387" s="425"/>
      <c r="D1387" s="425"/>
      <c r="E1387" s="425"/>
      <c r="F1387" s="425"/>
      <c r="G1387" s="425"/>
      <c r="H1387" s="425"/>
      <c r="I1387" s="425"/>
    </row>
    <row r="1388" spans="1:9" x14ac:dyDescent="0.2">
      <c r="A1388" s="425"/>
      <c r="B1388" s="425"/>
      <c r="C1388" s="425"/>
      <c r="D1388" s="425"/>
      <c r="E1388" s="425"/>
      <c r="F1388" s="425"/>
      <c r="G1388" s="425"/>
      <c r="H1388" s="425"/>
      <c r="I1388" s="425"/>
    </row>
    <row r="1389" spans="1:9" x14ac:dyDescent="0.2">
      <c r="A1389" s="425"/>
      <c r="B1389" s="425"/>
      <c r="C1389" s="425"/>
      <c r="D1389" s="425"/>
      <c r="E1389" s="425"/>
      <c r="F1389" s="425"/>
      <c r="G1389" s="425"/>
      <c r="H1389" s="425"/>
      <c r="I1389" s="425"/>
    </row>
    <row r="1390" spans="1:9" x14ac:dyDescent="0.2">
      <c r="A1390" s="425"/>
      <c r="B1390" s="425"/>
      <c r="C1390" s="425"/>
      <c r="D1390" s="425"/>
      <c r="E1390" s="425"/>
      <c r="F1390" s="425"/>
      <c r="G1390" s="425"/>
      <c r="H1390" s="425"/>
      <c r="I1390" s="425"/>
    </row>
    <row r="1391" spans="1:9" x14ac:dyDescent="0.2">
      <c r="A1391" s="425"/>
      <c r="B1391" s="425"/>
      <c r="C1391" s="425"/>
      <c r="D1391" s="425"/>
      <c r="E1391" s="425"/>
      <c r="F1391" s="425"/>
      <c r="G1391" s="425"/>
      <c r="H1391" s="425"/>
      <c r="I1391" s="425"/>
    </row>
    <row r="1392" spans="1:9" x14ac:dyDescent="0.2">
      <c r="A1392" s="425"/>
      <c r="B1392" s="425"/>
      <c r="C1392" s="425"/>
      <c r="D1392" s="425"/>
      <c r="E1392" s="425"/>
      <c r="F1392" s="425"/>
      <c r="G1392" s="425"/>
      <c r="H1392" s="425"/>
      <c r="I1392" s="425"/>
    </row>
    <row r="1393" spans="1:9" x14ac:dyDescent="0.2">
      <c r="A1393" s="425"/>
      <c r="B1393" s="425"/>
      <c r="C1393" s="425"/>
      <c r="D1393" s="425"/>
      <c r="E1393" s="425"/>
      <c r="F1393" s="425"/>
      <c r="G1393" s="425"/>
      <c r="H1393" s="425"/>
      <c r="I1393" s="425"/>
    </row>
    <row r="1394" spans="1:9" x14ac:dyDescent="0.2">
      <c r="A1394" s="425"/>
      <c r="B1394" s="425"/>
      <c r="C1394" s="425"/>
      <c r="D1394" s="425"/>
      <c r="E1394" s="425"/>
      <c r="F1394" s="425"/>
      <c r="G1394" s="425"/>
      <c r="H1394" s="425"/>
      <c r="I1394" s="425"/>
    </row>
    <row r="1395" spans="1:9" x14ac:dyDescent="0.2">
      <c r="A1395" s="425"/>
      <c r="B1395" s="425"/>
      <c r="C1395" s="425"/>
      <c r="D1395" s="425"/>
      <c r="E1395" s="425"/>
      <c r="F1395" s="425"/>
      <c r="G1395" s="425"/>
      <c r="H1395" s="425"/>
      <c r="I1395" s="425"/>
    </row>
    <row r="1396" spans="1:9" x14ac:dyDescent="0.2">
      <c r="A1396" s="425"/>
      <c r="B1396" s="425"/>
      <c r="C1396" s="425"/>
      <c r="D1396" s="425"/>
      <c r="E1396" s="425"/>
      <c r="F1396" s="425"/>
      <c r="G1396" s="425"/>
      <c r="H1396" s="425"/>
      <c r="I1396" s="425"/>
    </row>
    <row r="1397" spans="1:9" x14ac:dyDescent="0.2">
      <c r="A1397" s="425"/>
      <c r="B1397" s="425"/>
      <c r="C1397" s="425"/>
      <c r="D1397" s="425"/>
      <c r="E1397" s="425"/>
      <c r="F1397" s="425"/>
      <c r="G1397" s="425"/>
      <c r="H1397" s="425"/>
      <c r="I1397" s="425"/>
    </row>
    <row r="1398" spans="1:9" x14ac:dyDescent="0.2">
      <c r="A1398" s="425"/>
      <c r="B1398" s="425"/>
      <c r="C1398" s="425"/>
      <c r="D1398" s="425"/>
      <c r="E1398" s="425"/>
      <c r="F1398" s="425"/>
      <c r="G1398" s="425"/>
      <c r="H1398" s="425"/>
      <c r="I1398" s="425"/>
    </row>
    <row r="1399" spans="1:9" x14ac:dyDescent="0.2">
      <c r="A1399" s="425"/>
      <c r="B1399" s="425"/>
      <c r="C1399" s="425"/>
      <c r="D1399" s="425"/>
      <c r="E1399" s="425"/>
      <c r="F1399" s="425"/>
      <c r="G1399" s="425"/>
      <c r="H1399" s="425"/>
      <c r="I1399" s="425"/>
    </row>
    <row r="1400" spans="1:9" x14ac:dyDescent="0.2">
      <c r="A1400" s="425"/>
      <c r="B1400" s="425"/>
      <c r="C1400" s="425"/>
      <c r="D1400" s="425"/>
      <c r="E1400" s="425"/>
      <c r="F1400" s="425"/>
      <c r="G1400" s="425"/>
      <c r="H1400" s="425"/>
      <c r="I1400" s="425"/>
    </row>
    <row r="1401" spans="1:9" x14ac:dyDescent="0.2">
      <c r="A1401" s="425"/>
      <c r="B1401" s="425"/>
      <c r="C1401" s="425"/>
      <c r="D1401" s="425"/>
      <c r="E1401" s="425"/>
      <c r="F1401" s="425"/>
      <c r="G1401" s="425"/>
      <c r="H1401" s="425"/>
      <c r="I1401" s="425"/>
    </row>
    <row r="1402" spans="1:9" x14ac:dyDescent="0.2">
      <c r="A1402" s="425"/>
      <c r="B1402" s="425"/>
      <c r="C1402" s="425"/>
      <c r="D1402" s="425"/>
      <c r="E1402" s="425"/>
      <c r="F1402" s="425"/>
      <c r="G1402" s="425"/>
      <c r="H1402" s="425"/>
      <c r="I1402" s="425"/>
    </row>
    <row r="1403" spans="1:9" x14ac:dyDescent="0.2">
      <c r="A1403" s="425"/>
      <c r="B1403" s="425"/>
      <c r="C1403" s="425"/>
      <c r="D1403" s="425"/>
      <c r="E1403" s="425"/>
      <c r="F1403" s="425"/>
      <c r="G1403" s="425"/>
      <c r="H1403" s="425"/>
      <c r="I1403" s="425"/>
    </row>
    <row r="1404" spans="1:9" x14ac:dyDescent="0.2">
      <c r="A1404" s="425"/>
      <c r="B1404" s="425"/>
      <c r="C1404" s="425"/>
      <c r="D1404" s="425"/>
      <c r="E1404" s="425"/>
      <c r="F1404" s="425"/>
      <c r="G1404" s="425"/>
      <c r="H1404" s="425"/>
      <c r="I1404" s="425"/>
    </row>
    <row r="1405" spans="1:9" x14ac:dyDescent="0.2">
      <c r="A1405" s="425"/>
      <c r="B1405" s="425"/>
      <c r="C1405" s="425"/>
      <c r="D1405" s="425"/>
      <c r="E1405" s="425"/>
      <c r="F1405" s="425"/>
      <c r="G1405" s="425"/>
      <c r="H1405" s="425"/>
      <c r="I1405" s="425"/>
    </row>
    <row r="1406" spans="1:9" x14ac:dyDescent="0.2">
      <c r="A1406" s="425"/>
      <c r="B1406" s="425"/>
      <c r="C1406" s="425"/>
      <c r="D1406" s="425"/>
      <c r="E1406" s="425"/>
      <c r="F1406" s="425"/>
      <c r="G1406" s="425"/>
      <c r="H1406" s="425"/>
      <c r="I1406" s="425"/>
    </row>
    <row r="1407" spans="1:9" x14ac:dyDescent="0.2">
      <c r="A1407" s="425"/>
      <c r="B1407" s="425"/>
      <c r="C1407" s="425"/>
      <c r="D1407" s="425"/>
      <c r="E1407" s="425"/>
      <c r="F1407" s="425"/>
      <c r="G1407" s="425"/>
      <c r="H1407" s="425"/>
      <c r="I1407" s="425"/>
    </row>
    <row r="1408" spans="1:9" x14ac:dyDescent="0.2">
      <c r="A1408" s="425"/>
      <c r="B1408" s="425"/>
      <c r="C1408" s="425"/>
      <c r="D1408" s="425"/>
      <c r="E1408" s="425"/>
      <c r="F1408" s="425"/>
      <c r="G1408" s="425"/>
      <c r="H1408" s="425"/>
      <c r="I1408" s="425"/>
    </row>
    <row r="1409" spans="1:9" x14ac:dyDescent="0.2">
      <c r="A1409" s="425"/>
      <c r="B1409" s="425"/>
      <c r="C1409" s="425"/>
      <c r="D1409" s="425"/>
      <c r="E1409" s="425"/>
      <c r="F1409" s="425"/>
      <c r="G1409" s="425"/>
      <c r="H1409" s="425"/>
      <c r="I1409" s="425"/>
    </row>
    <row r="1410" spans="1:9" x14ac:dyDescent="0.2">
      <c r="A1410" s="425"/>
      <c r="B1410" s="425"/>
      <c r="C1410" s="425"/>
      <c r="D1410" s="425"/>
      <c r="E1410" s="425"/>
      <c r="F1410" s="425"/>
      <c r="G1410" s="425"/>
      <c r="H1410" s="425"/>
      <c r="I1410" s="425"/>
    </row>
    <row r="1411" spans="1:9" x14ac:dyDescent="0.2">
      <c r="A1411" s="425"/>
      <c r="B1411" s="425"/>
      <c r="C1411" s="425"/>
      <c r="D1411" s="425"/>
      <c r="E1411" s="425"/>
      <c r="F1411" s="425"/>
      <c r="G1411" s="425"/>
      <c r="H1411" s="425"/>
      <c r="I1411" s="425"/>
    </row>
    <row r="1412" spans="1:9" x14ac:dyDescent="0.2">
      <c r="A1412" s="425"/>
      <c r="B1412" s="425"/>
      <c r="C1412" s="425"/>
      <c r="D1412" s="425"/>
      <c r="E1412" s="425"/>
      <c r="F1412" s="425"/>
      <c r="G1412" s="425"/>
      <c r="H1412" s="425"/>
      <c r="I1412" s="425"/>
    </row>
    <row r="1413" spans="1:9" x14ac:dyDescent="0.2">
      <c r="A1413" s="425"/>
      <c r="B1413" s="425"/>
      <c r="C1413" s="425"/>
      <c r="D1413" s="425"/>
      <c r="E1413" s="425"/>
      <c r="F1413" s="425"/>
      <c r="G1413" s="425"/>
      <c r="H1413" s="425"/>
      <c r="I1413" s="425"/>
    </row>
    <row r="1414" spans="1:9" x14ac:dyDescent="0.2">
      <c r="A1414" s="425"/>
      <c r="B1414" s="425"/>
      <c r="C1414" s="425"/>
      <c r="D1414" s="425"/>
      <c r="E1414" s="425"/>
      <c r="F1414" s="425"/>
      <c r="G1414" s="425"/>
      <c r="H1414" s="425"/>
      <c r="I1414" s="425"/>
    </row>
    <row r="1415" spans="1:9" x14ac:dyDescent="0.2">
      <c r="A1415" s="425"/>
      <c r="B1415" s="425"/>
      <c r="C1415" s="425"/>
      <c r="D1415" s="425"/>
      <c r="E1415" s="425"/>
      <c r="F1415" s="425"/>
      <c r="G1415" s="425"/>
      <c r="H1415" s="425"/>
      <c r="I1415" s="425"/>
    </row>
    <row r="1416" spans="1:9" x14ac:dyDescent="0.2">
      <c r="A1416" s="425"/>
      <c r="B1416" s="425"/>
      <c r="C1416" s="425"/>
      <c r="D1416" s="425"/>
      <c r="E1416" s="425"/>
      <c r="F1416" s="425"/>
      <c r="G1416" s="425"/>
      <c r="H1416" s="425"/>
      <c r="I1416" s="425"/>
    </row>
    <row r="1417" spans="1:9" x14ac:dyDescent="0.2">
      <c r="A1417" s="425"/>
      <c r="B1417" s="425"/>
      <c r="C1417" s="425"/>
      <c r="D1417" s="425"/>
      <c r="E1417" s="425"/>
      <c r="F1417" s="425"/>
      <c r="G1417" s="425"/>
      <c r="H1417" s="425"/>
      <c r="I1417" s="425"/>
    </row>
    <row r="1418" spans="1:9" x14ac:dyDescent="0.2">
      <c r="A1418" s="425"/>
      <c r="B1418" s="425"/>
      <c r="C1418" s="425"/>
      <c r="D1418" s="425"/>
      <c r="E1418" s="425"/>
      <c r="F1418" s="425"/>
      <c r="G1418" s="425"/>
      <c r="H1418" s="425"/>
      <c r="I1418" s="425"/>
    </row>
    <row r="1419" spans="1:9" x14ac:dyDescent="0.2">
      <c r="A1419" s="425"/>
      <c r="B1419" s="425"/>
      <c r="C1419" s="425"/>
      <c r="D1419" s="425"/>
      <c r="E1419" s="425"/>
      <c r="F1419" s="425"/>
      <c r="G1419" s="425"/>
      <c r="H1419" s="425"/>
      <c r="I1419" s="425"/>
    </row>
    <row r="1420" spans="1:9" x14ac:dyDescent="0.2">
      <c r="A1420" s="425"/>
      <c r="B1420" s="425"/>
      <c r="C1420" s="425"/>
      <c r="D1420" s="425"/>
      <c r="E1420" s="425"/>
      <c r="F1420" s="425"/>
      <c r="G1420" s="425"/>
      <c r="H1420" s="425"/>
      <c r="I1420" s="425"/>
    </row>
    <row r="1421" spans="1:9" x14ac:dyDescent="0.2">
      <c r="A1421" s="425"/>
      <c r="B1421" s="425"/>
      <c r="C1421" s="425"/>
      <c r="D1421" s="425"/>
      <c r="E1421" s="425"/>
      <c r="F1421" s="425"/>
      <c r="G1421" s="425"/>
      <c r="H1421" s="425"/>
      <c r="I1421" s="425"/>
    </row>
    <row r="1422" spans="1:9" x14ac:dyDescent="0.2">
      <c r="A1422" s="425"/>
      <c r="B1422" s="425"/>
      <c r="C1422" s="425"/>
      <c r="D1422" s="425"/>
      <c r="E1422" s="425"/>
      <c r="F1422" s="425"/>
      <c r="G1422" s="425"/>
      <c r="H1422" s="425"/>
      <c r="I1422" s="425"/>
    </row>
    <row r="1423" spans="1:9" x14ac:dyDescent="0.2">
      <c r="A1423" s="425"/>
      <c r="B1423" s="425"/>
      <c r="C1423" s="425"/>
      <c r="D1423" s="425"/>
      <c r="E1423" s="425"/>
      <c r="F1423" s="425"/>
      <c r="G1423" s="425"/>
      <c r="H1423" s="425"/>
      <c r="I1423" s="425"/>
    </row>
    <row r="1424" spans="1:9" x14ac:dyDescent="0.2">
      <c r="A1424" s="425"/>
      <c r="B1424" s="425"/>
      <c r="C1424" s="425"/>
      <c r="D1424" s="425"/>
      <c r="E1424" s="425"/>
      <c r="F1424" s="425"/>
      <c r="G1424" s="425"/>
      <c r="H1424" s="425"/>
      <c r="I1424" s="425"/>
    </row>
    <row r="1425" spans="1:9" x14ac:dyDescent="0.2">
      <c r="A1425" s="425"/>
      <c r="B1425" s="425"/>
      <c r="C1425" s="425"/>
      <c r="D1425" s="425"/>
      <c r="E1425" s="425"/>
      <c r="F1425" s="425"/>
      <c r="G1425" s="425"/>
      <c r="H1425" s="425"/>
      <c r="I1425" s="425"/>
    </row>
    <row r="1426" spans="1:9" x14ac:dyDescent="0.2">
      <c r="A1426" s="425"/>
      <c r="B1426" s="425"/>
      <c r="C1426" s="425"/>
      <c r="D1426" s="425"/>
      <c r="E1426" s="425"/>
      <c r="F1426" s="425"/>
      <c r="G1426" s="425"/>
      <c r="H1426" s="425"/>
      <c r="I1426" s="425"/>
    </row>
    <row r="1427" spans="1:9" x14ac:dyDescent="0.2">
      <c r="A1427" s="425"/>
      <c r="B1427" s="425"/>
      <c r="C1427" s="425"/>
      <c r="D1427" s="425"/>
      <c r="E1427" s="425"/>
      <c r="F1427" s="425"/>
      <c r="G1427" s="425"/>
      <c r="H1427" s="425"/>
      <c r="I1427" s="425"/>
    </row>
    <row r="1428" spans="1:9" x14ac:dyDescent="0.2">
      <c r="A1428" s="425"/>
      <c r="B1428" s="425"/>
      <c r="C1428" s="425"/>
      <c r="D1428" s="425"/>
      <c r="E1428" s="425"/>
      <c r="F1428" s="425"/>
      <c r="G1428" s="425"/>
      <c r="H1428" s="425"/>
      <c r="I1428" s="425"/>
    </row>
    <row r="1429" spans="1:9" x14ac:dyDescent="0.2">
      <c r="A1429" s="425"/>
      <c r="B1429" s="425"/>
      <c r="C1429" s="425"/>
      <c r="D1429" s="425"/>
      <c r="E1429" s="425"/>
      <c r="F1429" s="425"/>
      <c r="G1429" s="425"/>
      <c r="H1429" s="425"/>
      <c r="I1429" s="425"/>
    </row>
    <row r="1430" spans="1:9" x14ac:dyDescent="0.2">
      <c r="A1430" s="425"/>
      <c r="B1430" s="425"/>
      <c r="C1430" s="425"/>
      <c r="D1430" s="425"/>
      <c r="E1430" s="425"/>
      <c r="F1430" s="425"/>
      <c r="G1430" s="425"/>
      <c r="H1430" s="425"/>
      <c r="I1430" s="425"/>
    </row>
    <row r="1431" spans="1:9" x14ac:dyDescent="0.2">
      <c r="A1431" s="425"/>
      <c r="B1431" s="425"/>
      <c r="C1431" s="425"/>
      <c r="D1431" s="425"/>
      <c r="E1431" s="425"/>
      <c r="F1431" s="425"/>
      <c r="G1431" s="425"/>
      <c r="H1431" s="425"/>
      <c r="I1431" s="425"/>
    </row>
    <row r="1432" spans="1:9" x14ac:dyDescent="0.2">
      <c r="A1432" s="425"/>
      <c r="B1432" s="425"/>
      <c r="C1432" s="425"/>
      <c r="D1432" s="425"/>
      <c r="E1432" s="425"/>
      <c r="F1432" s="425"/>
      <c r="G1432" s="425"/>
      <c r="H1432" s="425"/>
      <c r="I1432" s="425"/>
    </row>
    <row r="1433" spans="1:9" x14ac:dyDescent="0.2">
      <c r="A1433" s="425"/>
      <c r="B1433" s="425"/>
      <c r="C1433" s="425"/>
      <c r="D1433" s="425"/>
      <c r="E1433" s="425"/>
      <c r="F1433" s="425"/>
      <c r="G1433" s="425"/>
      <c r="H1433" s="425"/>
      <c r="I1433" s="425"/>
    </row>
    <row r="1434" spans="1:9" x14ac:dyDescent="0.2">
      <c r="A1434" s="425"/>
      <c r="B1434" s="425"/>
      <c r="C1434" s="425"/>
      <c r="D1434" s="425"/>
      <c r="E1434" s="425"/>
      <c r="F1434" s="425"/>
      <c r="G1434" s="425"/>
      <c r="H1434" s="425"/>
      <c r="I1434" s="425"/>
    </row>
    <row r="1435" spans="1:9" x14ac:dyDescent="0.2">
      <c r="A1435" s="425"/>
      <c r="B1435" s="425"/>
      <c r="C1435" s="425"/>
      <c r="D1435" s="425"/>
      <c r="E1435" s="425"/>
      <c r="F1435" s="425"/>
      <c r="G1435" s="425"/>
      <c r="H1435" s="425"/>
      <c r="I1435" s="425"/>
    </row>
    <row r="1436" spans="1:9" x14ac:dyDescent="0.2">
      <c r="A1436" s="425"/>
      <c r="B1436" s="425"/>
      <c r="C1436" s="425"/>
      <c r="D1436" s="425"/>
      <c r="E1436" s="425"/>
      <c r="F1436" s="425"/>
      <c r="G1436" s="425"/>
      <c r="H1436" s="425"/>
      <c r="I1436" s="425"/>
    </row>
    <row r="1437" spans="1:9" x14ac:dyDescent="0.2">
      <c r="A1437" s="425"/>
      <c r="B1437" s="425"/>
      <c r="C1437" s="425"/>
      <c r="D1437" s="425"/>
      <c r="E1437" s="425"/>
      <c r="F1437" s="425"/>
      <c r="G1437" s="425"/>
      <c r="H1437" s="425"/>
      <c r="I1437" s="425"/>
    </row>
    <row r="1438" spans="1:9" x14ac:dyDescent="0.2">
      <c r="A1438" s="425"/>
      <c r="B1438" s="425"/>
      <c r="C1438" s="425"/>
      <c r="D1438" s="425"/>
      <c r="E1438" s="425"/>
      <c r="F1438" s="425"/>
      <c r="G1438" s="425"/>
      <c r="H1438" s="425"/>
      <c r="I1438" s="425"/>
    </row>
    <row r="1439" spans="1:9" x14ac:dyDescent="0.2">
      <c r="A1439" s="425"/>
      <c r="B1439" s="425"/>
      <c r="C1439" s="425"/>
      <c r="D1439" s="425"/>
      <c r="E1439" s="425"/>
      <c r="F1439" s="425"/>
      <c r="G1439" s="425"/>
      <c r="H1439" s="425"/>
      <c r="I1439" s="425"/>
    </row>
    <row r="1440" spans="1:9" x14ac:dyDescent="0.2">
      <c r="A1440" s="425"/>
      <c r="B1440" s="425"/>
      <c r="C1440" s="425"/>
      <c r="D1440" s="425"/>
      <c r="E1440" s="425"/>
      <c r="F1440" s="425"/>
      <c r="G1440" s="425"/>
      <c r="H1440" s="425"/>
      <c r="I1440" s="425"/>
    </row>
    <row r="1441" spans="1:9" x14ac:dyDescent="0.2">
      <c r="A1441" s="425"/>
      <c r="B1441" s="425"/>
      <c r="C1441" s="425"/>
      <c r="D1441" s="425"/>
      <c r="E1441" s="425"/>
      <c r="F1441" s="425"/>
      <c r="G1441" s="425"/>
      <c r="H1441" s="425"/>
      <c r="I1441" s="425"/>
    </row>
    <row r="1442" spans="1:9" x14ac:dyDescent="0.2">
      <c r="A1442" s="425"/>
      <c r="B1442" s="425"/>
      <c r="C1442" s="425"/>
      <c r="D1442" s="425"/>
      <c r="E1442" s="425"/>
      <c r="F1442" s="425"/>
      <c r="G1442" s="425"/>
      <c r="H1442" s="425"/>
      <c r="I1442" s="425"/>
    </row>
    <row r="1443" spans="1:9" x14ac:dyDescent="0.2">
      <c r="A1443" s="425"/>
      <c r="B1443" s="425"/>
      <c r="C1443" s="425"/>
      <c r="D1443" s="425"/>
      <c r="E1443" s="425"/>
      <c r="F1443" s="425"/>
      <c r="G1443" s="425"/>
      <c r="H1443" s="425"/>
      <c r="I1443" s="425"/>
    </row>
    <row r="1444" spans="1:9" x14ac:dyDescent="0.2">
      <c r="A1444" s="425"/>
      <c r="B1444" s="425"/>
      <c r="C1444" s="425"/>
      <c r="D1444" s="425"/>
      <c r="E1444" s="425"/>
      <c r="F1444" s="425"/>
      <c r="G1444" s="425"/>
      <c r="H1444" s="425"/>
      <c r="I1444" s="425"/>
    </row>
    <row r="1445" spans="1:9" x14ac:dyDescent="0.2">
      <c r="A1445" s="425"/>
      <c r="B1445" s="425"/>
      <c r="C1445" s="425"/>
      <c r="D1445" s="425"/>
      <c r="E1445" s="425"/>
      <c r="F1445" s="425"/>
      <c r="G1445" s="425"/>
      <c r="H1445" s="425"/>
      <c r="I1445" s="425"/>
    </row>
    <row r="1446" spans="1:9" x14ac:dyDescent="0.2">
      <c r="A1446" s="425"/>
      <c r="B1446" s="425"/>
      <c r="C1446" s="425"/>
      <c r="D1446" s="425"/>
      <c r="E1446" s="425"/>
      <c r="F1446" s="425"/>
      <c r="G1446" s="425"/>
      <c r="H1446" s="425"/>
      <c r="I1446" s="425"/>
    </row>
    <row r="1447" spans="1:9" x14ac:dyDescent="0.2">
      <c r="A1447" s="425"/>
      <c r="B1447" s="425"/>
      <c r="C1447" s="425"/>
      <c r="D1447" s="425"/>
      <c r="E1447" s="425"/>
      <c r="F1447" s="425"/>
      <c r="G1447" s="425"/>
      <c r="H1447" s="425"/>
      <c r="I1447" s="425"/>
    </row>
    <row r="1448" spans="1:9" x14ac:dyDescent="0.2">
      <c r="A1448" s="425"/>
      <c r="B1448" s="425"/>
      <c r="C1448" s="425"/>
      <c r="D1448" s="425"/>
      <c r="E1448" s="425"/>
      <c r="F1448" s="425"/>
      <c r="G1448" s="425"/>
      <c r="H1448" s="425"/>
      <c r="I1448" s="425"/>
    </row>
    <row r="1449" spans="1:9" x14ac:dyDescent="0.2">
      <c r="A1449" s="425"/>
      <c r="B1449" s="425"/>
      <c r="C1449" s="425"/>
      <c r="D1449" s="425"/>
      <c r="E1449" s="425"/>
      <c r="F1449" s="425"/>
      <c r="G1449" s="425"/>
      <c r="H1449" s="425"/>
      <c r="I1449" s="425"/>
    </row>
    <row r="1450" spans="1:9" x14ac:dyDescent="0.2">
      <c r="A1450" s="425"/>
      <c r="B1450" s="425"/>
      <c r="C1450" s="425"/>
      <c r="D1450" s="425"/>
      <c r="E1450" s="425"/>
      <c r="F1450" s="425"/>
      <c r="G1450" s="425"/>
      <c r="H1450" s="425"/>
      <c r="I1450" s="425"/>
    </row>
    <row r="1451" spans="1:9" x14ac:dyDescent="0.2">
      <c r="A1451" s="425"/>
      <c r="B1451" s="425"/>
      <c r="C1451" s="425"/>
      <c r="D1451" s="425"/>
      <c r="E1451" s="425"/>
      <c r="F1451" s="425"/>
      <c r="G1451" s="425"/>
      <c r="H1451" s="425"/>
      <c r="I1451" s="425"/>
    </row>
    <row r="1452" spans="1:9" x14ac:dyDescent="0.2">
      <c r="A1452" s="425"/>
      <c r="B1452" s="425"/>
      <c r="C1452" s="425"/>
      <c r="D1452" s="425"/>
      <c r="E1452" s="425"/>
      <c r="F1452" s="425"/>
      <c r="G1452" s="425"/>
      <c r="H1452" s="425"/>
      <c r="I1452" s="425"/>
    </row>
    <row r="1453" spans="1:9" x14ac:dyDescent="0.2">
      <c r="A1453" s="425"/>
      <c r="B1453" s="425"/>
      <c r="C1453" s="425"/>
      <c r="D1453" s="425"/>
      <c r="E1453" s="425"/>
      <c r="F1453" s="425"/>
      <c r="G1453" s="425"/>
      <c r="H1453" s="425"/>
      <c r="I1453" s="425"/>
    </row>
    <row r="1454" spans="1:9" x14ac:dyDescent="0.2">
      <c r="A1454" s="425"/>
      <c r="B1454" s="425"/>
      <c r="C1454" s="425"/>
      <c r="D1454" s="425"/>
      <c r="E1454" s="425"/>
      <c r="F1454" s="425"/>
      <c r="G1454" s="425"/>
      <c r="H1454" s="425"/>
      <c r="I1454" s="425"/>
    </row>
    <row r="1455" spans="1:9" x14ac:dyDescent="0.2">
      <c r="A1455" s="425"/>
      <c r="B1455" s="425"/>
      <c r="C1455" s="425"/>
      <c r="D1455" s="425"/>
      <c r="E1455" s="425"/>
      <c r="F1455" s="425"/>
      <c r="G1455" s="425"/>
      <c r="H1455" s="425"/>
      <c r="I1455" s="425"/>
    </row>
    <row r="1456" spans="1:9" x14ac:dyDescent="0.2">
      <c r="A1456" s="425"/>
      <c r="B1456" s="425"/>
      <c r="C1456" s="425"/>
      <c r="D1456" s="425"/>
      <c r="E1456" s="425"/>
      <c r="F1456" s="425"/>
      <c r="G1456" s="425"/>
      <c r="H1456" s="425"/>
      <c r="I1456" s="425"/>
    </row>
    <row r="1457" spans="1:9" x14ac:dyDescent="0.2">
      <c r="A1457" s="425"/>
      <c r="B1457" s="425"/>
      <c r="C1457" s="425"/>
      <c r="D1457" s="425"/>
      <c r="E1457" s="425"/>
      <c r="F1457" s="425"/>
      <c r="G1457" s="425"/>
      <c r="H1457" s="425"/>
      <c r="I1457" s="425"/>
    </row>
    <row r="1458" spans="1:9" x14ac:dyDescent="0.2">
      <c r="A1458" s="425"/>
      <c r="B1458" s="425"/>
      <c r="C1458" s="425"/>
      <c r="D1458" s="425"/>
      <c r="E1458" s="425"/>
      <c r="F1458" s="425"/>
      <c r="G1458" s="425"/>
      <c r="H1458" s="425"/>
      <c r="I1458" s="425"/>
    </row>
    <row r="1459" spans="1:9" x14ac:dyDescent="0.2">
      <c r="A1459" s="425"/>
      <c r="B1459" s="425"/>
      <c r="C1459" s="425"/>
      <c r="D1459" s="425"/>
      <c r="E1459" s="425"/>
      <c r="F1459" s="425"/>
      <c r="G1459" s="425"/>
      <c r="H1459" s="425"/>
      <c r="I1459" s="425"/>
    </row>
    <row r="1460" spans="1:9" x14ac:dyDescent="0.2">
      <c r="A1460" s="425"/>
      <c r="B1460" s="425"/>
      <c r="C1460" s="425"/>
      <c r="D1460" s="425"/>
      <c r="E1460" s="425"/>
      <c r="F1460" s="425"/>
      <c r="G1460" s="425"/>
      <c r="H1460" s="425"/>
      <c r="I1460" s="425"/>
    </row>
    <row r="1461" spans="1:9" x14ac:dyDescent="0.2">
      <c r="A1461" s="425"/>
      <c r="B1461" s="425"/>
      <c r="C1461" s="425"/>
      <c r="D1461" s="425"/>
      <c r="E1461" s="425"/>
      <c r="F1461" s="425"/>
      <c r="G1461" s="425"/>
      <c r="H1461" s="425"/>
      <c r="I1461" s="425"/>
    </row>
    <row r="1462" spans="1:9" x14ac:dyDescent="0.2">
      <c r="A1462" s="425"/>
      <c r="B1462" s="425"/>
      <c r="C1462" s="425"/>
      <c r="D1462" s="425"/>
      <c r="E1462" s="425"/>
      <c r="F1462" s="425"/>
      <c r="G1462" s="425"/>
      <c r="H1462" s="425"/>
      <c r="I1462" s="425"/>
    </row>
    <row r="1463" spans="1:9" x14ac:dyDescent="0.2">
      <c r="A1463" s="425"/>
      <c r="B1463" s="425"/>
      <c r="C1463" s="425"/>
      <c r="D1463" s="425"/>
      <c r="E1463" s="425"/>
      <c r="F1463" s="425"/>
      <c r="G1463" s="425"/>
      <c r="H1463" s="425"/>
      <c r="I1463" s="425"/>
    </row>
    <row r="1464" spans="1:9" x14ac:dyDescent="0.2">
      <c r="A1464" s="425"/>
      <c r="B1464" s="425"/>
      <c r="C1464" s="425"/>
      <c r="D1464" s="425"/>
      <c r="E1464" s="425"/>
      <c r="F1464" s="425"/>
      <c r="G1464" s="425"/>
      <c r="H1464" s="425"/>
      <c r="I1464" s="425"/>
    </row>
    <row r="1465" spans="1:9" x14ac:dyDescent="0.2">
      <c r="A1465" s="425"/>
      <c r="B1465" s="425"/>
      <c r="C1465" s="425"/>
      <c r="D1465" s="425"/>
      <c r="E1465" s="425"/>
      <c r="F1465" s="425"/>
      <c r="G1465" s="425"/>
      <c r="H1465" s="425"/>
      <c r="I1465" s="425"/>
    </row>
    <row r="1466" spans="1:9" x14ac:dyDescent="0.2">
      <c r="A1466" s="425"/>
      <c r="B1466" s="425"/>
      <c r="C1466" s="425"/>
      <c r="D1466" s="425"/>
      <c r="E1466" s="425"/>
      <c r="F1466" s="425"/>
      <c r="G1466" s="425"/>
      <c r="H1466" s="425"/>
      <c r="I1466" s="425"/>
    </row>
    <row r="1467" spans="1:9" x14ac:dyDescent="0.2">
      <c r="A1467" s="425"/>
      <c r="B1467" s="425"/>
      <c r="C1467" s="425"/>
      <c r="D1467" s="425"/>
      <c r="E1467" s="425"/>
      <c r="F1467" s="425"/>
      <c r="G1467" s="425"/>
      <c r="H1467" s="425"/>
      <c r="I1467" s="425"/>
    </row>
    <row r="1468" spans="1:9" x14ac:dyDescent="0.2">
      <c r="A1468" s="425"/>
      <c r="B1468" s="425"/>
      <c r="C1468" s="425"/>
      <c r="D1468" s="425"/>
      <c r="E1468" s="425"/>
      <c r="F1468" s="425"/>
      <c r="G1468" s="425"/>
      <c r="H1468" s="425"/>
      <c r="I1468" s="425"/>
    </row>
    <row r="1469" spans="1:9" x14ac:dyDescent="0.2">
      <c r="A1469" s="425"/>
      <c r="B1469" s="425"/>
      <c r="C1469" s="425"/>
      <c r="D1469" s="425"/>
      <c r="E1469" s="425"/>
      <c r="F1469" s="425"/>
      <c r="G1469" s="425"/>
      <c r="H1469" s="425"/>
      <c r="I1469" s="425"/>
    </row>
    <row r="1470" spans="1:9" x14ac:dyDescent="0.2">
      <c r="A1470" s="425"/>
      <c r="B1470" s="425"/>
      <c r="C1470" s="425"/>
      <c r="D1470" s="425"/>
      <c r="E1470" s="425"/>
      <c r="F1470" s="425"/>
      <c r="G1470" s="425"/>
      <c r="H1470" s="425"/>
      <c r="I1470" s="425"/>
    </row>
    <row r="1471" spans="1:9" x14ac:dyDescent="0.2">
      <c r="A1471" s="425"/>
      <c r="B1471" s="425"/>
      <c r="C1471" s="425"/>
      <c r="D1471" s="425"/>
      <c r="E1471" s="425"/>
      <c r="F1471" s="425"/>
      <c r="G1471" s="425"/>
      <c r="H1471" s="425"/>
      <c r="I1471" s="425"/>
    </row>
    <row r="1472" spans="1:9" x14ac:dyDescent="0.2">
      <c r="A1472" s="425"/>
      <c r="B1472" s="425"/>
      <c r="C1472" s="425"/>
      <c r="D1472" s="425"/>
      <c r="E1472" s="425"/>
      <c r="F1472" s="425"/>
      <c r="G1472" s="425"/>
      <c r="H1472" s="425"/>
      <c r="I1472" s="425"/>
    </row>
    <row r="1473" spans="1:9" x14ac:dyDescent="0.2">
      <c r="A1473" s="425"/>
      <c r="B1473" s="425"/>
      <c r="C1473" s="425"/>
      <c r="D1473" s="425"/>
      <c r="E1473" s="425"/>
      <c r="F1473" s="425"/>
      <c r="G1473" s="425"/>
      <c r="H1473" s="425"/>
      <c r="I1473" s="425"/>
    </row>
    <row r="1474" spans="1:9" x14ac:dyDescent="0.2">
      <c r="A1474" s="425"/>
      <c r="B1474" s="425"/>
      <c r="C1474" s="425"/>
      <c r="D1474" s="425"/>
      <c r="E1474" s="425"/>
      <c r="F1474" s="425"/>
      <c r="G1474" s="425"/>
      <c r="H1474" s="425"/>
      <c r="I1474" s="425"/>
    </row>
    <row r="1475" spans="1:9" x14ac:dyDescent="0.2">
      <c r="A1475" s="425"/>
      <c r="B1475" s="425"/>
      <c r="C1475" s="425"/>
      <c r="D1475" s="425"/>
      <c r="E1475" s="425"/>
      <c r="F1475" s="425"/>
      <c r="G1475" s="425"/>
      <c r="H1475" s="425"/>
      <c r="I1475" s="425"/>
    </row>
    <row r="1476" spans="1:9" x14ac:dyDescent="0.2">
      <c r="A1476" s="425"/>
      <c r="B1476" s="425"/>
      <c r="C1476" s="425"/>
      <c r="D1476" s="425"/>
      <c r="E1476" s="425"/>
      <c r="F1476" s="425"/>
      <c r="G1476" s="425"/>
      <c r="H1476" s="425"/>
      <c r="I1476" s="425"/>
    </row>
    <row r="1477" spans="1:9" x14ac:dyDescent="0.2">
      <c r="A1477" s="425"/>
      <c r="B1477" s="425"/>
      <c r="C1477" s="425"/>
      <c r="D1477" s="425"/>
      <c r="E1477" s="425"/>
      <c r="F1477" s="425"/>
      <c r="G1477" s="425"/>
      <c r="H1477" s="425"/>
      <c r="I1477" s="425"/>
    </row>
    <row r="1478" spans="1:9" x14ac:dyDescent="0.2">
      <c r="A1478" s="425"/>
      <c r="B1478" s="425"/>
      <c r="C1478" s="425"/>
      <c r="D1478" s="425"/>
      <c r="E1478" s="425"/>
      <c r="F1478" s="425"/>
      <c r="G1478" s="425"/>
      <c r="H1478" s="425"/>
      <c r="I1478" s="425"/>
    </row>
    <row r="1479" spans="1:9" x14ac:dyDescent="0.2">
      <c r="A1479" s="425"/>
      <c r="B1479" s="425"/>
      <c r="C1479" s="425"/>
      <c r="D1479" s="425"/>
      <c r="E1479" s="425"/>
      <c r="F1479" s="425"/>
      <c r="G1479" s="425"/>
      <c r="H1479" s="425"/>
      <c r="I1479" s="425"/>
    </row>
    <row r="1480" spans="1:9" x14ac:dyDescent="0.2">
      <c r="A1480" s="425"/>
      <c r="B1480" s="425"/>
      <c r="C1480" s="425"/>
      <c r="D1480" s="425"/>
      <c r="E1480" s="425"/>
      <c r="F1480" s="425"/>
      <c r="G1480" s="425"/>
      <c r="H1480" s="425"/>
      <c r="I1480" s="425"/>
    </row>
    <row r="1481" spans="1:9" x14ac:dyDescent="0.2">
      <c r="A1481" s="425"/>
      <c r="B1481" s="425"/>
      <c r="C1481" s="425"/>
      <c r="D1481" s="425"/>
      <c r="E1481" s="425"/>
      <c r="F1481" s="425"/>
      <c r="G1481" s="425"/>
      <c r="H1481" s="425"/>
      <c r="I1481" s="425"/>
    </row>
    <row r="1482" spans="1:9" x14ac:dyDescent="0.2">
      <c r="A1482" s="425"/>
      <c r="B1482" s="425"/>
      <c r="C1482" s="425"/>
      <c r="D1482" s="425"/>
      <c r="E1482" s="425"/>
      <c r="F1482" s="425"/>
      <c r="G1482" s="425"/>
      <c r="H1482" s="425"/>
      <c r="I1482" s="425"/>
    </row>
    <row r="1483" spans="1:9" x14ac:dyDescent="0.2">
      <c r="A1483" s="425"/>
      <c r="B1483" s="425"/>
      <c r="C1483" s="425"/>
      <c r="D1483" s="425"/>
      <c r="E1483" s="425"/>
      <c r="F1483" s="425"/>
      <c r="G1483" s="425"/>
      <c r="H1483" s="425"/>
      <c r="I1483" s="425"/>
    </row>
    <row r="1484" spans="1:9" x14ac:dyDescent="0.2">
      <c r="A1484" s="425"/>
      <c r="B1484" s="425"/>
      <c r="C1484" s="425"/>
      <c r="D1484" s="425"/>
      <c r="E1484" s="425"/>
      <c r="F1484" s="425"/>
      <c r="G1484" s="425"/>
      <c r="H1484" s="425"/>
      <c r="I1484" s="425"/>
    </row>
    <row r="1485" spans="1:9" x14ac:dyDescent="0.2">
      <c r="A1485" s="425"/>
      <c r="B1485" s="425"/>
      <c r="C1485" s="425"/>
      <c r="D1485" s="425"/>
      <c r="E1485" s="425"/>
      <c r="F1485" s="425"/>
      <c r="G1485" s="425"/>
      <c r="H1485" s="425"/>
      <c r="I1485" s="425"/>
    </row>
    <row r="1486" spans="1:9" x14ac:dyDescent="0.2">
      <c r="A1486" s="425"/>
      <c r="B1486" s="425"/>
      <c r="C1486" s="425"/>
      <c r="D1486" s="425"/>
      <c r="E1486" s="425"/>
      <c r="F1486" s="425"/>
      <c r="G1486" s="425"/>
      <c r="H1486" s="425"/>
      <c r="I1486" s="425"/>
    </row>
    <row r="1487" spans="1:9" x14ac:dyDescent="0.2">
      <c r="A1487" s="425"/>
      <c r="B1487" s="425"/>
      <c r="C1487" s="425"/>
      <c r="D1487" s="425"/>
      <c r="E1487" s="425"/>
      <c r="F1487" s="425"/>
      <c r="G1487" s="425"/>
      <c r="H1487" s="425"/>
      <c r="I1487" s="425"/>
    </row>
    <row r="1488" spans="1:9" x14ac:dyDescent="0.2">
      <c r="A1488" s="425"/>
      <c r="B1488" s="425"/>
      <c r="C1488" s="425"/>
      <c r="D1488" s="425"/>
      <c r="E1488" s="425"/>
      <c r="F1488" s="425"/>
      <c r="G1488" s="425"/>
      <c r="H1488" s="425"/>
      <c r="I1488" s="425"/>
    </row>
    <row r="1489" spans="1:9" x14ac:dyDescent="0.2">
      <c r="A1489" s="425"/>
      <c r="B1489" s="425"/>
      <c r="C1489" s="425"/>
      <c r="D1489" s="425"/>
      <c r="E1489" s="425"/>
      <c r="F1489" s="425"/>
      <c r="G1489" s="425"/>
      <c r="H1489" s="425"/>
      <c r="I1489" s="425"/>
    </row>
    <row r="1490" spans="1:9" x14ac:dyDescent="0.2">
      <c r="A1490" s="425"/>
      <c r="B1490" s="425"/>
      <c r="C1490" s="425"/>
      <c r="D1490" s="425"/>
      <c r="E1490" s="425"/>
      <c r="F1490" s="425"/>
      <c r="G1490" s="425"/>
      <c r="H1490" s="425"/>
      <c r="I1490" s="425"/>
    </row>
    <row r="1491" spans="1:9" x14ac:dyDescent="0.2">
      <c r="A1491" s="425"/>
      <c r="B1491" s="425"/>
      <c r="C1491" s="425"/>
      <c r="D1491" s="425"/>
      <c r="E1491" s="425"/>
      <c r="F1491" s="425"/>
      <c r="G1491" s="425"/>
      <c r="H1491" s="425"/>
      <c r="I1491" s="425"/>
    </row>
    <row r="1492" spans="1:9" x14ac:dyDescent="0.2">
      <c r="A1492" s="425"/>
      <c r="B1492" s="425"/>
      <c r="C1492" s="425"/>
      <c r="D1492" s="425"/>
      <c r="E1492" s="425"/>
      <c r="F1492" s="425"/>
      <c r="G1492" s="425"/>
      <c r="H1492" s="425"/>
      <c r="I1492" s="425"/>
    </row>
    <row r="1493" spans="1:9" x14ac:dyDescent="0.2">
      <c r="A1493" s="425"/>
      <c r="B1493" s="425"/>
      <c r="C1493" s="425"/>
      <c r="D1493" s="425"/>
      <c r="E1493" s="425"/>
      <c r="F1493" s="425"/>
      <c r="G1493" s="425"/>
      <c r="H1493" s="425"/>
      <c r="I1493" s="425"/>
    </row>
    <row r="1494" spans="1:9" x14ac:dyDescent="0.2">
      <c r="A1494" s="425"/>
      <c r="B1494" s="425"/>
      <c r="C1494" s="425"/>
      <c r="D1494" s="425"/>
      <c r="E1494" s="425"/>
      <c r="F1494" s="425"/>
      <c r="G1494" s="425"/>
      <c r="H1494" s="425"/>
      <c r="I1494" s="425"/>
    </row>
    <row r="1495" spans="1:9" x14ac:dyDescent="0.2">
      <c r="A1495" s="425"/>
      <c r="B1495" s="425"/>
      <c r="C1495" s="425"/>
      <c r="D1495" s="425"/>
      <c r="E1495" s="425"/>
      <c r="F1495" s="425"/>
      <c r="G1495" s="425"/>
      <c r="H1495" s="425"/>
      <c r="I1495" s="425"/>
    </row>
    <row r="1496" spans="1:9" x14ac:dyDescent="0.2">
      <c r="A1496" s="425"/>
      <c r="B1496" s="425"/>
      <c r="C1496" s="425"/>
      <c r="D1496" s="425"/>
      <c r="E1496" s="425"/>
      <c r="F1496" s="425"/>
      <c r="G1496" s="425"/>
      <c r="H1496" s="425"/>
      <c r="I1496" s="425"/>
    </row>
    <row r="1497" spans="1:9" x14ac:dyDescent="0.2">
      <c r="A1497" s="425"/>
      <c r="B1497" s="425"/>
      <c r="C1497" s="425"/>
      <c r="D1497" s="425"/>
      <c r="E1497" s="425"/>
      <c r="F1497" s="425"/>
      <c r="G1497" s="425"/>
      <c r="H1497" s="425"/>
      <c r="I1497" s="425"/>
    </row>
    <row r="1498" spans="1:9" x14ac:dyDescent="0.2">
      <c r="A1498" s="425"/>
      <c r="B1498" s="425"/>
      <c r="C1498" s="425"/>
      <c r="D1498" s="425"/>
      <c r="E1498" s="425"/>
      <c r="F1498" s="425"/>
      <c r="G1498" s="425"/>
      <c r="H1498" s="425"/>
      <c r="I1498" s="425"/>
    </row>
    <row r="1499" spans="1:9" x14ac:dyDescent="0.2">
      <c r="A1499" s="425"/>
      <c r="B1499" s="425"/>
      <c r="C1499" s="425"/>
      <c r="D1499" s="425"/>
      <c r="E1499" s="425"/>
      <c r="F1499" s="425"/>
      <c r="G1499" s="425"/>
      <c r="H1499" s="425"/>
      <c r="I1499" s="425"/>
    </row>
    <row r="1500" spans="1:9" x14ac:dyDescent="0.2">
      <c r="A1500" s="425"/>
      <c r="B1500" s="425"/>
      <c r="C1500" s="425"/>
      <c r="D1500" s="425"/>
      <c r="E1500" s="425"/>
      <c r="F1500" s="425"/>
      <c r="G1500" s="425"/>
      <c r="H1500" s="425"/>
      <c r="I1500" s="425"/>
    </row>
    <row r="1501" spans="1:9" x14ac:dyDescent="0.2">
      <c r="A1501" s="425"/>
      <c r="B1501" s="425"/>
      <c r="C1501" s="425"/>
      <c r="D1501" s="425"/>
      <c r="E1501" s="425"/>
      <c r="F1501" s="425"/>
      <c r="G1501" s="425"/>
      <c r="H1501" s="425"/>
      <c r="I1501" s="425"/>
    </row>
    <row r="1502" spans="1:9" x14ac:dyDescent="0.2">
      <c r="A1502" s="425"/>
      <c r="B1502" s="425"/>
      <c r="C1502" s="425"/>
      <c r="D1502" s="425"/>
      <c r="E1502" s="425"/>
      <c r="F1502" s="425"/>
      <c r="G1502" s="425"/>
      <c r="H1502" s="425"/>
      <c r="I1502" s="425"/>
    </row>
    <row r="1503" spans="1:9" x14ac:dyDescent="0.2">
      <c r="A1503" s="425"/>
      <c r="B1503" s="425"/>
      <c r="C1503" s="425"/>
      <c r="D1503" s="425"/>
      <c r="E1503" s="425"/>
      <c r="F1503" s="425"/>
      <c r="G1503" s="425"/>
      <c r="H1503" s="425"/>
      <c r="I1503" s="425"/>
    </row>
    <row r="1504" spans="1:9" x14ac:dyDescent="0.2">
      <c r="A1504" s="425"/>
      <c r="B1504" s="425"/>
      <c r="C1504" s="425"/>
      <c r="D1504" s="425"/>
      <c r="E1504" s="425"/>
      <c r="F1504" s="425"/>
      <c r="G1504" s="425"/>
      <c r="H1504" s="425"/>
      <c r="I1504" s="425"/>
    </row>
    <row r="1505" spans="1:9" x14ac:dyDescent="0.2">
      <c r="A1505" s="425"/>
      <c r="B1505" s="425"/>
      <c r="C1505" s="425"/>
      <c r="D1505" s="425"/>
      <c r="E1505" s="425"/>
      <c r="F1505" s="425"/>
      <c r="G1505" s="425"/>
      <c r="H1505" s="425"/>
      <c r="I1505" s="425"/>
    </row>
    <row r="1506" spans="1:9" x14ac:dyDescent="0.2">
      <c r="A1506" s="425"/>
      <c r="B1506" s="425"/>
      <c r="C1506" s="425"/>
      <c r="D1506" s="425"/>
      <c r="E1506" s="425"/>
      <c r="F1506" s="425"/>
      <c r="G1506" s="425"/>
      <c r="H1506" s="425"/>
      <c r="I1506" s="425"/>
    </row>
    <row r="1507" spans="1:9" x14ac:dyDescent="0.2">
      <c r="A1507" s="425"/>
      <c r="B1507" s="425"/>
      <c r="C1507" s="425"/>
      <c r="D1507" s="425"/>
      <c r="E1507" s="425"/>
      <c r="F1507" s="425"/>
      <c r="G1507" s="425"/>
      <c r="H1507" s="425"/>
      <c r="I1507" s="425"/>
    </row>
    <row r="1508" spans="1:9" x14ac:dyDescent="0.2">
      <c r="A1508" s="425"/>
      <c r="B1508" s="425"/>
      <c r="C1508" s="425"/>
      <c r="D1508" s="425"/>
      <c r="E1508" s="425"/>
      <c r="F1508" s="425"/>
      <c r="G1508" s="425"/>
      <c r="H1508" s="425"/>
      <c r="I1508" s="425"/>
    </row>
    <row r="1509" spans="1:9" x14ac:dyDescent="0.2">
      <c r="A1509" s="425"/>
      <c r="B1509" s="425"/>
      <c r="C1509" s="425"/>
      <c r="D1509" s="425"/>
      <c r="E1509" s="425"/>
      <c r="F1509" s="425"/>
      <c r="G1509" s="425"/>
      <c r="H1509" s="425"/>
      <c r="I1509" s="425"/>
    </row>
    <row r="1510" spans="1:9" x14ac:dyDescent="0.2">
      <c r="A1510" s="425"/>
      <c r="B1510" s="425"/>
      <c r="C1510" s="425"/>
      <c r="D1510" s="425"/>
      <c r="E1510" s="425"/>
      <c r="F1510" s="425"/>
      <c r="G1510" s="425"/>
      <c r="H1510" s="425"/>
      <c r="I1510" s="425"/>
    </row>
    <row r="1511" spans="1:9" x14ac:dyDescent="0.2">
      <c r="A1511" s="425"/>
      <c r="B1511" s="425"/>
      <c r="C1511" s="425"/>
      <c r="D1511" s="425"/>
      <c r="E1511" s="425"/>
      <c r="F1511" s="425"/>
      <c r="G1511" s="425"/>
      <c r="H1511" s="425"/>
      <c r="I1511" s="425"/>
    </row>
    <row r="1512" spans="1:9" x14ac:dyDescent="0.2">
      <c r="A1512" s="425"/>
      <c r="B1512" s="425"/>
      <c r="C1512" s="425"/>
      <c r="D1512" s="425"/>
      <c r="E1512" s="425"/>
      <c r="F1512" s="425"/>
      <c r="G1512" s="425"/>
      <c r="H1512" s="425"/>
      <c r="I1512" s="425"/>
    </row>
    <row r="1513" spans="1:9" x14ac:dyDescent="0.2">
      <c r="A1513" s="425"/>
      <c r="B1513" s="425"/>
      <c r="C1513" s="425"/>
      <c r="D1513" s="425"/>
      <c r="E1513" s="425"/>
      <c r="F1513" s="425"/>
      <c r="G1513" s="425"/>
      <c r="H1513" s="425"/>
      <c r="I1513" s="425"/>
    </row>
    <row r="1514" spans="1:9" x14ac:dyDescent="0.2">
      <c r="A1514" s="425"/>
      <c r="B1514" s="425"/>
      <c r="C1514" s="425"/>
      <c r="D1514" s="425"/>
      <c r="E1514" s="425"/>
      <c r="F1514" s="425"/>
      <c r="G1514" s="425"/>
      <c r="H1514" s="425"/>
      <c r="I1514" s="425"/>
    </row>
    <row r="1515" spans="1:9" x14ac:dyDescent="0.2">
      <c r="A1515" s="425"/>
      <c r="B1515" s="425"/>
      <c r="C1515" s="425"/>
      <c r="D1515" s="425"/>
      <c r="E1515" s="425"/>
      <c r="F1515" s="425"/>
      <c r="G1515" s="425"/>
      <c r="H1515" s="425"/>
      <c r="I1515" s="425"/>
    </row>
    <row r="1516" spans="1:9" x14ac:dyDescent="0.2">
      <c r="A1516" s="425"/>
      <c r="B1516" s="425"/>
      <c r="C1516" s="425"/>
      <c r="D1516" s="425"/>
      <c r="E1516" s="425"/>
      <c r="F1516" s="425"/>
      <c r="G1516" s="425"/>
      <c r="H1516" s="425"/>
      <c r="I1516" s="425"/>
    </row>
    <row r="1517" spans="1:9" x14ac:dyDescent="0.2">
      <c r="A1517" s="425"/>
      <c r="B1517" s="425"/>
      <c r="C1517" s="425"/>
      <c r="D1517" s="425"/>
      <c r="E1517" s="425"/>
      <c r="F1517" s="425"/>
      <c r="G1517" s="425"/>
      <c r="H1517" s="425"/>
      <c r="I1517" s="425"/>
    </row>
    <row r="1518" spans="1:9" x14ac:dyDescent="0.2">
      <c r="A1518" s="425"/>
      <c r="B1518" s="425"/>
      <c r="C1518" s="425"/>
      <c r="D1518" s="425"/>
      <c r="E1518" s="425"/>
      <c r="F1518" s="425"/>
      <c r="G1518" s="425"/>
      <c r="H1518" s="425"/>
      <c r="I1518" s="425"/>
    </row>
    <row r="1519" spans="1:9" x14ac:dyDescent="0.2">
      <c r="A1519" s="425"/>
      <c r="B1519" s="425"/>
      <c r="C1519" s="425"/>
      <c r="D1519" s="425"/>
      <c r="E1519" s="425"/>
      <c r="F1519" s="425"/>
      <c r="G1519" s="425"/>
      <c r="H1519" s="425"/>
      <c r="I1519" s="425"/>
    </row>
    <row r="1520" spans="1:9" x14ac:dyDescent="0.2">
      <c r="A1520" s="425"/>
      <c r="B1520" s="425"/>
      <c r="C1520" s="425"/>
      <c r="D1520" s="425"/>
      <c r="E1520" s="425"/>
      <c r="F1520" s="425"/>
      <c r="G1520" s="425"/>
      <c r="H1520" s="425"/>
      <c r="I1520" s="425"/>
    </row>
    <row r="1521" spans="1:9" x14ac:dyDescent="0.2">
      <c r="A1521" s="425"/>
      <c r="B1521" s="425"/>
      <c r="C1521" s="425"/>
      <c r="D1521" s="425"/>
      <c r="E1521" s="425"/>
      <c r="F1521" s="425"/>
      <c r="G1521" s="425"/>
      <c r="H1521" s="425"/>
      <c r="I1521" s="425"/>
    </row>
    <row r="1522" spans="1:9" x14ac:dyDescent="0.2">
      <c r="A1522" s="425"/>
      <c r="B1522" s="425"/>
      <c r="C1522" s="425"/>
      <c r="D1522" s="425"/>
      <c r="E1522" s="425"/>
      <c r="F1522" s="425"/>
      <c r="G1522" s="425"/>
      <c r="H1522" s="425"/>
      <c r="I1522" s="425"/>
    </row>
    <row r="1523" spans="1:9" x14ac:dyDescent="0.2">
      <c r="A1523" s="425"/>
      <c r="B1523" s="425"/>
      <c r="C1523" s="425"/>
      <c r="D1523" s="425"/>
      <c r="E1523" s="425"/>
      <c r="F1523" s="425"/>
      <c r="G1523" s="425"/>
      <c r="H1523" s="425"/>
      <c r="I1523" s="425"/>
    </row>
    <row r="1524" spans="1:9" x14ac:dyDescent="0.2">
      <c r="A1524" s="425"/>
      <c r="B1524" s="425"/>
      <c r="C1524" s="425"/>
      <c r="D1524" s="425"/>
      <c r="E1524" s="425"/>
      <c r="F1524" s="425"/>
      <c r="G1524" s="425"/>
      <c r="H1524" s="425"/>
      <c r="I1524" s="425"/>
    </row>
    <row r="1525" spans="1:9" x14ac:dyDescent="0.2">
      <c r="A1525" s="425"/>
      <c r="B1525" s="425"/>
      <c r="C1525" s="425"/>
      <c r="D1525" s="425"/>
      <c r="E1525" s="425"/>
      <c r="F1525" s="425"/>
      <c r="G1525" s="425"/>
      <c r="H1525" s="425"/>
      <c r="I1525" s="425"/>
    </row>
    <row r="1526" spans="1:9" x14ac:dyDescent="0.2">
      <c r="A1526" s="425"/>
      <c r="B1526" s="425"/>
      <c r="C1526" s="425"/>
      <c r="D1526" s="425"/>
      <c r="E1526" s="425"/>
      <c r="F1526" s="425"/>
      <c r="G1526" s="425"/>
      <c r="H1526" s="425"/>
      <c r="I1526" s="425"/>
    </row>
    <row r="1527" spans="1:9" x14ac:dyDescent="0.2">
      <c r="A1527" s="425"/>
      <c r="B1527" s="425"/>
      <c r="C1527" s="425"/>
      <c r="D1527" s="425"/>
      <c r="E1527" s="425"/>
      <c r="F1527" s="425"/>
      <c r="G1527" s="425"/>
      <c r="H1527" s="425"/>
      <c r="I1527" s="425"/>
    </row>
    <row r="1528" spans="1:9" x14ac:dyDescent="0.2">
      <c r="A1528" s="425"/>
      <c r="B1528" s="425"/>
      <c r="C1528" s="425"/>
      <c r="D1528" s="425"/>
      <c r="E1528" s="425"/>
      <c r="F1528" s="425"/>
      <c r="G1528" s="425"/>
      <c r="H1528" s="425"/>
      <c r="I1528" s="425"/>
    </row>
    <row r="1529" spans="1:9" x14ac:dyDescent="0.2">
      <c r="A1529" s="425"/>
      <c r="B1529" s="425"/>
      <c r="C1529" s="425"/>
      <c r="D1529" s="425"/>
      <c r="E1529" s="425"/>
      <c r="F1529" s="425"/>
      <c r="G1529" s="425"/>
      <c r="H1529" s="425"/>
      <c r="I1529" s="425"/>
    </row>
    <row r="1530" spans="1:9" x14ac:dyDescent="0.2">
      <c r="A1530" s="425"/>
      <c r="B1530" s="425"/>
      <c r="C1530" s="425"/>
      <c r="D1530" s="425"/>
      <c r="E1530" s="425"/>
      <c r="F1530" s="425"/>
      <c r="G1530" s="425"/>
      <c r="H1530" s="425"/>
      <c r="I1530" s="425"/>
    </row>
    <row r="1531" spans="1:9" x14ac:dyDescent="0.2">
      <c r="A1531" s="425"/>
      <c r="B1531" s="425"/>
      <c r="C1531" s="425"/>
      <c r="D1531" s="425"/>
      <c r="E1531" s="425"/>
      <c r="F1531" s="425"/>
      <c r="G1531" s="425"/>
      <c r="H1531" s="425"/>
      <c r="I1531" s="425"/>
    </row>
    <row r="1532" spans="1:9" x14ac:dyDescent="0.2">
      <c r="A1532" s="425"/>
      <c r="B1532" s="425"/>
      <c r="C1532" s="425"/>
      <c r="D1532" s="425"/>
      <c r="E1532" s="425"/>
      <c r="F1532" s="425"/>
      <c r="G1532" s="425"/>
      <c r="H1532" s="425"/>
      <c r="I1532" s="425"/>
    </row>
    <row r="1533" spans="1:9" x14ac:dyDescent="0.2">
      <c r="A1533" s="425"/>
      <c r="B1533" s="425"/>
      <c r="C1533" s="425"/>
      <c r="D1533" s="425"/>
      <c r="E1533" s="425"/>
      <c r="F1533" s="425"/>
      <c r="G1533" s="425"/>
      <c r="H1533" s="425"/>
      <c r="I1533" s="425"/>
    </row>
    <row r="1534" spans="1:9" x14ac:dyDescent="0.2">
      <c r="A1534" s="425"/>
      <c r="B1534" s="425"/>
      <c r="C1534" s="425"/>
      <c r="D1534" s="425"/>
      <c r="E1534" s="425"/>
      <c r="F1534" s="425"/>
      <c r="G1534" s="425"/>
      <c r="H1534" s="425"/>
      <c r="I1534" s="425"/>
    </row>
    <row r="1535" spans="1:9" x14ac:dyDescent="0.2">
      <c r="A1535" s="425"/>
      <c r="B1535" s="425"/>
      <c r="C1535" s="425"/>
      <c r="D1535" s="425"/>
      <c r="E1535" s="425"/>
      <c r="F1535" s="425"/>
      <c r="G1535" s="425"/>
      <c r="H1535" s="425"/>
      <c r="I1535" s="425"/>
    </row>
    <row r="1536" spans="1:9" x14ac:dyDescent="0.2">
      <c r="A1536" s="425"/>
      <c r="B1536" s="425"/>
      <c r="C1536" s="425"/>
      <c r="D1536" s="425"/>
      <c r="E1536" s="425"/>
      <c r="F1536" s="425"/>
      <c r="G1536" s="425"/>
      <c r="H1536" s="425"/>
      <c r="I1536" s="425"/>
    </row>
    <row r="1537" spans="1:9" x14ac:dyDescent="0.2">
      <c r="A1537" s="425"/>
      <c r="B1537" s="425"/>
      <c r="C1537" s="425"/>
      <c r="D1537" s="425"/>
      <c r="E1537" s="425"/>
      <c r="F1537" s="425"/>
      <c r="G1537" s="425"/>
      <c r="H1537" s="425"/>
      <c r="I1537" s="425"/>
    </row>
    <row r="1538" spans="1:9" x14ac:dyDescent="0.2">
      <c r="A1538" s="425"/>
      <c r="B1538" s="425"/>
      <c r="C1538" s="425"/>
      <c r="D1538" s="425"/>
      <c r="E1538" s="425"/>
      <c r="F1538" s="425"/>
      <c r="G1538" s="425"/>
      <c r="H1538" s="425"/>
      <c r="I1538" s="425"/>
    </row>
    <row r="1539" spans="1:9" x14ac:dyDescent="0.2">
      <c r="A1539" s="425"/>
      <c r="B1539" s="425"/>
      <c r="C1539" s="425"/>
      <c r="D1539" s="425"/>
      <c r="E1539" s="425"/>
      <c r="F1539" s="425"/>
      <c r="G1539" s="425"/>
      <c r="H1539" s="425"/>
      <c r="I1539" s="425"/>
    </row>
    <row r="1540" spans="1:9" x14ac:dyDescent="0.2">
      <c r="A1540" s="425"/>
      <c r="B1540" s="425"/>
      <c r="C1540" s="425"/>
      <c r="D1540" s="425"/>
      <c r="E1540" s="425"/>
      <c r="F1540" s="425"/>
      <c r="G1540" s="425"/>
      <c r="H1540" s="425"/>
      <c r="I1540" s="425"/>
    </row>
    <row r="1541" spans="1:9" x14ac:dyDescent="0.2">
      <c r="A1541" s="425"/>
      <c r="B1541" s="425"/>
      <c r="C1541" s="425"/>
      <c r="D1541" s="425"/>
      <c r="E1541" s="425"/>
      <c r="F1541" s="425"/>
      <c r="G1541" s="425"/>
      <c r="H1541" s="425"/>
      <c r="I1541" s="425"/>
    </row>
    <row r="1542" spans="1:9" x14ac:dyDescent="0.2">
      <c r="A1542" s="425"/>
      <c r="B1542" s="425"/>
      <c r="C1542" s="425"/>
      <c r="D1542" s="425"/>
      <c r="E1542" s="425"/>
      <c r="F1542" s="425"/>
      <c r="G1542" s="425"/>
      <c r="H1542" s="425"/>
      <c r="I1542" s="425"/>
    </row>
    <row r="1543" spans="1:9" x14ac:dyDescent="0.2">
      <c r="A1543" s="425"/>
      <c r="B1543" s="425"/>
      <c r="C1543" s="425"/>
      <c r="D1543" s="425"/>
      <c r="E1543" s="425"/>
      <c r="F1543" s="425"/>
      <c r="G1543" s="425"/>
      <c r="H1543" s="425"/>
      <c r="I1543" s="425"/>
    </row>
    <row r="1544" spans="1:9" x14ac:dyDescent="0.2">
      <c r="A1544" s="425"/>
      <c r="B1544" s="425"/>
      <c r="C1544" s="425"/>
      <c r="D1544" s="425"/>
      <c r="E1544" s="425"/>
      <c r="F1544" s="425"/>
      <c r="G1544" s="425"/>
      <c r="H1544" s="425"/>
      <c r="I1544" s="425"/>
    </row>
    <row r="1545" spans="1:9" x14ac:dyDescent="0.2">
      <c r="A1545" s="425"/>
      <c r="B1545" s="425"/>
      <c r="C1545" s="425"/>
      <c r="D1545" s="425"/>
      <c r="E1545" s="425"/>
      <c r="F1545" s="425"/>
      <c r="G1545" s="425"/>
      <c r="H1545" s="425"/>
      <c r="I1545" s="425"/>
    </row>
    <row r="1546" spans="1:9" x14ac:dyDescent="0.2">
      <c r="A1546" s="425"/>
      <c r="B1546" s="425"/>
      <c r="C1546" s="425"/>
      <c r="D1546" s="425"/>
      <c r="E1546" s="425"/>
      <c r="F1546" s="425"/>
      <c r="G1546" s="425"/>
      <c r="H1546" s="425"/>
      <c r="I1546" s="425"/>
    </row>
    <row r="1547" spans="1:9" x14ac:dyDescent="0.2">
      <c r="A1547" s="425"/>
      <c r="B1547" s="425"/>
      <c r="C1547" s="425"/>
      <c r="D1547" s="425"/>
      <c r="E1547" s="425"/>
      <c r="F1547" s="425"/>
      <c r="G1547" s="425"/>
      <c r="H1547" s="425"/>
      <c r="I1547" s="425"/>
    </row>
    <row r="1548" spans="1:9" x14ac:dyDescent="0.2">
      <c r="A1548" s="425"/>
      <c r="B1548" s="425"/>
      <c r="C1548" s="425"/>
      <c r="D1548" s="425"/>
      <c r="E1548" s="425"/>
      <c r="F1548" s="425"/>
      <c r="G1548" s="425"/>
      <c r="H1548" s="425"/>
      <c r="I1548" s="425"/>
    </row>
    <row r="1549" spans="1:9" x14ac:dyDescent="0.2">
      <c r="A1549" s="425"/>
      <c r="B1549" s="425"/>
      <c r="C1549" s="425"/>
      <c r="D1549" s="425"/>
      <c r="E1549" s="425"/>
      <c r="F1549" s="425"/>
      <c r="G1549" s="425"/>
      <c r="H1549" s="425"/>
      <c r="I1549" s="425"/>
    </row>
    <row r="1550" spans="1:9" x14ac:dyDescent="0.2">
      <c r="A1550" s="425"/>
      <c r="B1550" s="425"/>
      <c r="C1550" s="425"/>
      <c r="D1550" s="425"/>
      <c r="E1550" s="425"/>
      <c r="F1550" s="425"/>
      <c r="G1550" s="425"/>
      <c r="H1550" s="425"/>
      <c r="I1550" s="425"/>
    </row>
    <row r="1551" spans="1:9" x14ac:dyDescent="0.2">
      <c r="A1551" s="425"/>
      <c r="B1551" s="425"/>
      <c r="C1551" s="425"/>
      <c r="D1551" s="425"/>
      <c r="E1551" s="425"/>
      <c r="F1551" s="425"/>
      <c r="G1551" s="425"/>
      <c r="H1551" s="425"/>
      <c r="I1551" s="425"/>
    </row>
    <row r="1552" spans="1:9" x14ac:dyDescent="0.2">
      <c r="A1552" s="425"/>
      <c r="B1552" s="425"/>
      <c r="C1552" s="425"/>
      <c r="D1552" s="425"/>
      <c r="E1552" s="425"/>
      <c r="F1552" s="425"/>
      <c r="G1552" s="425"/>
      <c r="H1552" s="425"/>
      <c r="I1552" s="425"/>
    </row>
    <row r="1553" spans="1:9" x14ac:dyDescent="0.2">
      <c r="A1553" s="425"/>
      <c r="B1553" s="425"/>
      <c r="C1553" s="425"/>
      <c r="D1553" s="425"/>
      <c r="E1553" s="425"/>
      <c r="F1553" s="425"/>
      <c r="G1553" s="425"/>
      <c r="H1553" s="425"/>
      <c r="I1553" s="425"/>
    </row>
    <row r="1554" spans="1:9" x14ac:dyDescent="0.2">
      <c r="A1554" s="425"/>
      <c r="B1554" s="425"/>
      <c r="C1554" s="425"/>
      <c r="D1554" s="425"/>
      <c r="E1554" s="425"/>
      <c r="F1554" s="425"/>
      <c r="G1554" s="425"/>
      <c r="H1554" s="425"/>
      <c r="I1554" s="425"/>
    </row>
    <row r="1555" spans="1:9" x14ac:dyDescent="0.2">
      <c r="A1555" s="425"/>
      <c r="B1555" s="425"/>
      <c r="C1555" s="425"/>
      <c r="D1555" s="425"/>
      <c r="E1555" s="425"/>
      <c r="F1555" s="425"/>
      <c r="G1555" s="425"/>
      <c r="H1555" s="425"/>
      <c r="I1555" s="425"/>
    </row>
    <row r="1556" spans="1:9" x14ac:dyDescent="0.2">
      <c r="A1556" s="425"/>
      <c r="B1556" s="425"/>
      <c r="C1556" s="425"/>
      <c r="D1556" s="425"/>
      <c r="E1556" s="425"/>
      <c r="F1556" s="425"/>
      <c r="G1556" s="425"/>
      <c r="H1556" s="425"/>
      <c r="I1556" s="425"/>
    </row>
    <row r="1557" spans="1:9" x14ac:dyDescent="0.2">
      <c r="A1557" s="425"/>
      <c r="B1557" s="425"/>
      <c r="C1557" s="425"/>
      <c r="D1557" s="425"/>
      <c r="E1557" s="425"/>
      <c r="F1557" s="425"/>
      <c r="G1557" s="425"/>
      <c r="H1557" s="425"/>
      <c r="I1557" s="425"/>
    </row>
    <row r="1558" spans="1:9" x14ac:dyDescent="0.2">
      <c r="A1558" s="425"/>
      <c r="B1558" s="425"/>
      <c r="C1558" s="425"/>
      <c r="D1558" s="425"/>
      <c r="E1558" s="425"/>
      <c r="F1558" s="425"/>
      <c r="G1558" s="425"/>
      <c r="H1558" s="425"/>
      <c r="I1558" s="425"/>
    </row>
    <row r="1559" spans="1:9" x14ac:dyDescent="0.2">
      <c r="A1559" s="425"/>
      <c r="B1559" s="425"/>
      <c r="C1559" s="425"/>
      <c r="D1559" s="425"/>
      <c r="E1559" s="425"/>
      <c r="F1559" s="425"/>
      <c r="G1559" s="425"/>
      <c r="H1559" s="425"/>
      <c r="I1559" s="425"/>
    </row>
    <row r="1560" spans="1:9" x14ac:dyDescent="0.2">
      <c r="A1560" s="425"/>
      <c r="B1560" s="425"/>
      <c r="C1560" s="425"/>
      <c r="D1560" s="425"/>
      <c r="E1560" s="425"/>
      <c r="F1560" s="425"/>
      <c r="G1560" s="425"/>
      <c r="H1560" s="425"/>
      <c r="I1560" s="425"/>
    </row>
    <row r="1561" spans="1:9" x14ac:dyDescent="0.2">
      <c r="A1561" s="425"/>
      <c r="B1561" s="425"/>
      <c r="C1561" s="425"/>
      <c r="D1561" s="425"/>
      <c r="E1561" s="425"/>
      <c r="F1561" s="425"/>
      <c r="G1561" s="425"/>
      <c r="H1561" s="425"/>
      <c r="I1561" s="425"/>
    </row>
    <row r="1562" spans="1:9" x14ac:dyDescent="0.2">
      <c r="A1562" s="425"/>
      <c r="B1562" s="425"/>
      <c r="C1562" s="425"/>
      <c r="D1562" s="425"/>
      <c r="E1562" s="425"/>
      <c r="F1562" s="425"/>
      <c r="G1562" s="425"/>
      <c r="H1562" s="425"/>
      <c r="I1562" s="425"/>
    </row>
    <row r="1563" spans="1:9" x14ac:dyDescent="0.2">
      <c r="A1563" s="425"/>
      <c r="B1563" s="425"/>
      <c r="C1563" s="425"/>
      <c r="D1563" s="425"/>
      <c r="E1563" s="425"/>
      <c r="F1563" s="425"/>
      <c r="G1563" s="425"/>
      <c r="H1563" s="425"/>
      <c r="I1563" s="425"/>
    </row>
    <row r="1564" spans="1:9" x14ac:dyDescent="0.2">
      <c r="A1564" s="425"/>
      <c r="B1564" s="425"/>
      <c r="C1564" s="425"/>
      <c r="D1564" s="425"/>
      <c r="E1564" s="425"/>
      <c r="F1564" s="425"/>
      <c r="G1564" s="425"/>
      <c r="H1564" s="425"/>
      <c r="I1564" s="425"/>
    </row>
    <row r="1565" spans="1:9" x14ac:dyDescent="0.2">
      <c r="A1565" s="425"/>
      <c r="B1565" s="425"/>
      <c r="C1565" s="425"/>
      <c r="D1565" s="425"/>
      <c r="E1565" s="425"/>
      <c r="F1565" s="425"/>
      <c r="G1565" s="425"/>
      <c r="H1565" s="425"/>
      <c r="I1565" s="425"/>
    </row>
    <row r="1566" spans="1:9" x14ac:dyDescent="0.2">
      <c r="A1566" s="425"/>
      <c r="B1566" s="425"/>
      <c r="C1566" s="425"/>
      <c r="D1566" s="425"/>
      <c r="E1566" s="425"/>
      <c r="F1566" s="425"/>
      <c r="G1566" s="425"/>
      <c r="H1566" s="425"/>
      <c r="I1566" s="425"/>
    </row>
    <row r="1567" spans="1:9" x14ac:dyDescent="0.2">
      <c r="A1567" s="425"/>
      <c r="B1567" s="425"/>
      <c r="C1567" s="425"/>
      <c r="D1567" s="425"/>
      <c r="E1567" s="425"/>
      <c r="F1567" s="425"/>
      <c r="G1567" s="425"/>
      <c r="H1567" s="425"/>
      <c r="I1567" s="425"/>
    </row>
    <row r="1568" spans="1:9" x14ac:dyDescent="0.2">
      <c r="A1568" s="425"/>
      <c r="B1568" s="425"/>
      <c r="C1568" s="425"/>
      <c r="D1568" s="425"/>
      <c r="E1568" s="425"/>
      <c r="F1568" s="425"/>
      <c r="G1568" s="425"/>
      <c r="H1568" s="425"/>
      <c r="I1568" s="425"/>
    </row>
    <row r="1569" spans="1:9" x14ac:dyDescent="0.2">
      <c r="A1569" s="425"/>
      <c r="B1569" s="425"/>
      <c r="C1569" s="425"/>
      <c r="D1569" s="425"/>
      <c r="E1569" s="425"/>
      <c r="F1569" s="425"/>
      <c r="G1569" s="425"/>
      <c r="H1569" s="425"/>
      <c r="I1569" s="425"/>
    </row>
    <row r="1570" spans="1:9" x14ac:dyDescent="0.2">
      <c r="A1570" s="425"/>
      <c r="B1570" s="425"/>
      <c r="C1570" s="425"/>
      <c r="D1570" s="425"/>
      <c r="E1570" s="425"/>
      <c r="F1570" s="425"/>
      <c r="G1570" s="425"/>
      <c r="H1570" s="425"/>
      <c r="I1570" s="425"/>
    </row>
    <row r="1571" spans="1:9" x14ac:dyDescent="0.2">
      <c r="A1571" s="425"/>
      <c r="B1571" s="425"/>
      <c r="C1571" s="425"/>
      <c r="D1571" s="425"/>
      <c r="E1571" s="425"/>
      <c r="F1571" s="425"/>
      <c r="G1571" s="425"/>
      <c r="H1571" s="425"/>
      <c r="I1571" s="425"/>
    </row>
    <row r="1572" spans="1:9" x14ac:dyDescent="0.2">
      <c r="A1572" s="425"/>
      <c r="B1572" s="425"/>
      <c r="C1572" s="425"/>
      <c r="D1572" s="425"/>
      <c r="E1572" s="425"/>
      <c r="F1572" s="425"/>
      <c r="G1572" s="425"/>
      <c r="H1572" s="425"/>
      <c r="I1572" s="425"/>
    </row>
    <row r="1573" spans="1:9" x14ac:dyDescent="0.2">
      <c r="A1573" s="425"/>
      <c r="B1573" s="425"/>
      <c r="C1573" s="425"/>
      <c r="D1573" s="425"/>
      <c r="E1573" s="425"/>
      <c r="F1573" s="425"/>
      <c r="G1573" s="425"/>
      <c r="H1573" s="425"/>
      <c r="I1573" s="425"/>
    </row>
    <row r="1574" spans="1:9" x14ac:dyDescent="0.2">
      <c r="A1574" s="425"/>
      <c r="B1574" s="425"/>
      <c r="C1574" s="425"/>
      <c r="D1574" s="425"/>
      <c r="E1574" s="425"/>
      <c r="F1574" s="425"/>
      <c r="G1574" s="425"/>
      <c r="H1574" s="425"/>
      <c r="I1574" s="425"/>
    </row>
    <row r="1575" spans="1:9" x14ac:dyDescent="0.2">
      <c r="A1575" s="425"/>
      <c r="B1575" s="425"/>
      <c r="C1575" s="425"/>
      <c r="D1575" s="425"/>
      <c r="E1575" s="425"/>
      <c r="F1575" s="425"/>
      <c r="G1575" s="425"/>
      <c r="H1575" s="425"/>
      <c r="I1575" s="425"/>
    </row>
    <row r="1576" spans="1:9" x14ac:dyDescent="0.2">
      <c r="A1576" s="425"/>
      <c r="B1576" s="425"/>
      <c r="C1576" s="425"/>
      <c r="D1576" s="425"/>
      <c r="E1576" s="425"/>
      <c r="F1576" s="425"/>
      <c r="G1576" s="425"/>
      <c r="H1576" s="425"/>
      <c r="I1576" s="425"/>
    </row>
    <row r="1577" spans="1:9" x14ac:dyDescent="0.2">
      <c r="A1577" s="425"/>
      <c r="B1577" s="425"/>
      <c r="C1577" s="425"/>
      <c r="D1577" s="425"/>
      <c r="E1577" s="425"/>
      <c r="F1577" s="425"/>
      <c r="G1577" s="425"/>
      <c r="H1577" s="425"/>
      <c r="I1577" s="425"/>
    </row>
    <row r="1578" spans="1:9" x14ac:dyDescent="0.2">
      <c r="A1578" s="425"/>
      <c r="B1578" s="425"/>
      <c r="C1578" s="425"/>
      <c r="D1578" s="425"/>
      <c r="E1578" s="425"/>
      <c r="F1578" s="425"/>
      <c r="G1578" s="425"/>
      <c r="H1578" s="425"/>
      <c r="I1578" s="425"/>
    </row>
    <row r="1579" spans="1:9" x14ac:dyDescent="0.2">
      <c r="A1579" s="425"/>
      <c r="B1579" s="425"/>
      <c r="C1579" s="425"/>
      <c r="D1579" s="425"/>
      <c r="E1579" s="425"/>
      <c r="F1579" s="425"/>
      <c r="G1579" s="425"/>
      <c r="H1579" s="425"/>
      <c r="I1579" s="425"/>
    </row>
    <row r="1580" spans="1:9" x14ac:dyDescent="0.2">
      <c r="A1580" s="425"/>
      <c r="B1580" s="425"/>
      <c r="C1580" s="425"/>
      <c r="D1580" s="425"/>
      <c r="E1580" s="425"/>
      <c r="F1580" s="425"/>
      <c r="G1580" s="425"/>
      <c r="H1580" s="425"/>
      <c r="I1580" s="425"/>
    </row>
    <row r="1581" spans="1:9" x14ac:dyDescent="0.2">
      <c r="A1581" s="425"/>
      <c r="B1581" s="425"/>
      <c r="C1581" s="425"/>
      <c r="D1581" s="425"/>
      <c r="E1581" s="425"/>
      <c r="F1581" s="425"/>
      <c r="G1581" s="425"/>
      <c r="H1581" s="425"/>
      <c r="I1581" s="425"/>
    </row>
    <row r="1582" spans="1:9" x14ac:dyDescent="0.2">
      <c r="A1582" s="425"/>
      <c r="B1582" s="425"/>
      <c r="C1582" s="425"/>
      <c r="D1582" s="425"/>
      <c r="E1582" s="425"/>
      <c r="F1582" s="425"/>
      <c r="G1582" s="425"/>
      <c r="H1582" s="425"/>
      <c r="I1582" s="425"/>
    </row>
    <row r="1583" spans="1:9" x14ac:dyDescent="0.2">
      <c r="A1583" s="425"/>
      <c r="B1583" s="425"/>
      <c r="C1583" s="425"/>
      <c r="D1583" s="425"/>
      <c r="E1583" s="425"/>
      <c r="F1583" s="425"/>
      <c r="G1583" s="425"/>
      <c r="H1583" s="425"/>
      <c r="I1583" s="425"/>
    </row>
    <row r="1584" spans="1:9" x14ac:dyDescent="0.2">
      <c r="A1584" s="425"/>
      <c r="B1584" s="425"/>
      <c r="C1584" s="425"/>
      <c r="D1584" s="425"/>
      <c r="E1584" s="425"/>
      <c r="F1584" s="425"/>
      <c r="G1584" s="425"/>
      <c r="H1584" s="425"/>
      <c r="I1584" s="425"/>
    </row>
    <row r="1585" spans="1:9" x14ac:dyDescent="0.2">
      <c r="A1585" s="425"/>
      <c r="B1585" s="425"/>
      <c r="C1585" s="425"/>
      <c r="D1585" s="425"/>
      <c r="E1585" s="425"/>
      <c r="F1585" s="425"/>
      <c r="G1585" s="425"/>
      <c r="H1585" s="425"/>
      <c r="I1585" s="425"/>
    </row>
    <row r="1586" spans="1:9" x14ac:dyDescent="0.2">
      <c r="A1586" s="425"/>
      <c r="B1586" s="425"/>
      <c r="C1586" s="425"/>
      <c r="D1586" s="425"/>
      <c r="E1586" s="425"/>
      <c r="F1586" s="425"/>
      <c r="G1586" s="425"/>
      <c r="H1586" s="425"/>
      <c r="I1586" s="425"/>
    </row>
    <row r="1587" spans="1:9" x14ac:dyDescent="0.2">
      <c r="A1587" s="425"/>
      <c r="B1587" s="425"/>
      <c r="C1587" s="425"/>
      <c r="D1587" s="425"/>
      <c r="E1587" s="425"/>
      <c r="F1587" s="425"/>
      <c r="G1587" s="425"/>
      <c r="H1587" s="425"/>
      <c r="I1587" s="425"/>
    </row>
    <row r="1588" spans="1:9" x14ac:dyDescent="0.2">
      <c r="A1588" s="425"/>
      <c r="B1588" s="425"/>
      <c r="C1588" s="425"/>
      <c r="D1588" s="425"/>
      <c r="E1588" s="425"/>
      <c r="F1588" s="425"/>
      <c r="G1588" s="425"/>
      <c r="H1588" s="425"/>
      <c r="I1588" s="425"/>
    </row>
    <row r="1589" spans="1:9" x14ac:dyDescent="0.2">
      <c r="A1589" s="425"/>
      <c r="B1589" s="425"/>
      <c r="C1589" s="425"/>
      <c r="D1589" s="425"/>
      <c r="E1589" s="425"/>
      <c r="F1589" s="425"/>
      <c r="G1589" s="425"/>
      <c r="H1589" s="425"/>
      <c r="I1589" s="425"/>
    </row>
    <row r="1590" spans="1:9" x14ac:dyDescent="0.2">
      <c r="A1590" s="425"/>
      <c r="B1590" s="425"/>
      <c r="C1590" s="425"/>
      <c r="D1590" s="425"/>
      <c r="E1590" s="425"/>
      <c r="F1590" s="425"/>
      <c r="G1590" s="425"/>
      <c r="H1590" s="425"/>
      <c r="I1590" s="425"/>
    </row>
    <row r="1591" spans="1:9" x14ac:dyDescent="0.2">
      <c r="A1591" s="425"/>
      <c r="B1591" s="425"/>
      <c r="C1591" s="425"/>
      <c r="D1591" s="425"/>
      <c r="E1591" s="425"/>
      <c r="F1591" s="425"/>
      <c r="G1591" s="425"/>
      <c r="H1591" s="425"/>
      <c r="I1591" s="425"/>
    </row>
    <row r="1592" spans="1:9" x14ac:dyDescent="0.2">
      <c r="A1592" s="425"/>
      <c r="B1592" s="425"/>
      <c r="C1592" s="425"/>
      <c r="D1592" s="425"/>
      <c r="E1592" s="425"/>
      <c r="F1592" s="425"/>
      <c r="G1592" s="425"/>
      <c r="H1592" s="425"/>
      <c r="I1592" s="425"/>
    </row>
    <row r="1593" spans="1:9" x14ac:dyDescent="0.2">
      <c r="A1593" s="425"/>
      <c r="B1593" s="425"/>
      <c r="C1593" s="425"/>
      <c r="D1593" s="425"/>
      <c r="E1593" s="425"/>
      <c r="F1593" s="425"/>
      <c r="G1593" s="425"/>
      <c r="H1593" s="425"/>
      <c r="I1593" s="425"/>
    </row>
    <row r="1594" spans="1:9" x14ac:dyDescent="0.2">
      <c r="A1594" s="425"/>
      <c r="B1594" s="425"/>
      <c r="C1594" s="425"/>
      <c r="D1594" s="425"/>
      <c r="E1594" s="425"/>
      <c r="F1594" s="425"/>
      <c r="G1594" s="425"/>
      <c r="H1594" s="425"/>
      <c r="I1594" s="425"/>
    </row>
    <row r="1595" spans="1:9" x14ac:dyDescent="0.2">
      <c r="A1595" s="425"/>
      <c r="B1595" s="425"/>
      <c r="C1595" s="425"/>
      <c r="D1595" s="425"/>
      <c r="E1595" s="425"/>
      <c r="F1595" s="425"/>
      <c r="G1595" s="425"/>
      <c r="H1595" s="425"/>
      <c r="I1595" s="425"/>
    </row>
    <row r="1596" spans="1:9" x14ac:dyDescent="0.2">
      <c r="A1596" s="425"/>
      <c r="B1596" s="425"/>
      <c r="C1596" s="425"/>
      <c r="D1596" s="425"/>
      <c r="E1596" s="425"/>
      <c r="F1596" s="425"/>
      <c r="G1596" s="425"/>
      <c r="H1596" s="425"/>
      <c r="I1596" s="425"/>
    </row>
    <row r="1597" spans="1:9" x14ac:dyDescent="0.2">
      <c r="A1597" s="425"/>
      <c r="B1597" s="425"/>
      <c r="C1597" s="425"/>
      <c r="D1597" s="425"/>
      <c r="E1597" s="425"/>
      <c r="F1597" s="425"/>
      <c r="G1597" s="425"/>
      <c r="H1597" s="425"/>
      <c r="I1597" s="425"/>
    </row>
    <row r="1598" spans="1:9" x14ac:dyDescent="0.2">
      <c r="A1598" s="425"/>
      <c r="B1598" s="425"/>
      <c r="C1598" s="425"/>
      <c r="D1598" s="425"/>
      <c r="E1598" s="425"/>
      <c r="F1598" s="425"/>
      <c r="G1598" s="425"/>
      <c r="H1598" s="425"/>
      <c r="I1598" s="425"/>
    </row>
    <row r="1599" spans="1:9" x14ac:dyDescent="0.2">
      <c r="A1599" s="425"/>
      <c r="B1599" s="425"/>
      <c r="C1599" s="425"/>
      <c r="D1599" s="425"/>
      <c r="E1599" s="425"/>
      <c r="F1599" s="425"/>
      <c r="G1599" s="425"/>
      <c r="H1599" s="425"/>
      <c r="I1599" s="425"/>
    </row>
    <row r="1600" spans="1:9" x14ac:dyDescent="0.2">
      <c r="A1600" s="425"/>
      <c r="B1600" s="425"/>
      <c r="C1600" s="425"/>
      <c r="D1600" s="425"/>
      <c r="E1600" s="425"/>
      <c r="F1600" s="425"/>
      <c r="G1600" s="425"/>
      <c r="H1600" s="425"/>
      <c r="I1600" s="425"/>
    </row>
    <row r="1601" spans="1:9" x14ac:dyDescent="0.2">
      <c r="A1601" s="425"/>
      <c r="B1601" s="425"/>
      <c r="C1601" s="425"/>
      <c r="D1601" s="425"/>
      <c r="E1601" s="425"/>
      <c r="F1601" s="425"/>
      <c r="G1601" s="425"/>
      <c r="H1601" s="425"/>
      <c r="I1601" s="425"/>
    </row>
    <row r="1602" spans="1:9" x14ac:dyDescent="0.2">
      <c r="A1602" s="425"/>
      <c r="B1602" s="425"/>
      <c r="C1602" s="425"/>
      <c r="D1602" s="425"/>
      <c r="E1602" s="425"/>
      <c r="F1602" s="425"/>
      <c r="G1602" s="425"/>
      <c r="H1602" s="425"/>
      <c r="I1602" s="425"/>
    </row>
    <row r="1603" spans="1:9" x14ac:dyDescent="0.2">
      <c r="A1603" s="425"/>
      <c r="B1603" s="425"/>
      <c r="C1603" s="425"/>
      <c r="D1603" s="425"/>
      <c r="E1603" s="425"/>
      <c r="F1603" s="425"/>
      <c r="G1603" s="425"/>
      <c r="H1603" s="425"/>
      <c r="I1603" s="425"/>
    </row>
    <row r="1604" spans="1:9" x14ac:dyDescent="0.2">
      <c r="A1604" s="425"/>
      <c r="B1604" s="425"/>
      <c r="C1604" s="425"/>
      <c r="D1604" s="425"/>
      <c r="E1604" s="425"/>
      <c r="F1604" s="425"/>
      <c r="G1604" s="425"/>
      <c r="H1604" s="425"/>
      <c r="I1604" s="425"/>
    </row>
    <row r="1605" spans="1:9" x14ac:dyDescent="0.2">
      <c r="A1605" s="425"/>
      <c r="B1605" s="425"/>
      <c r="C1605" s="425"/>
      <c r="D1605" s="425"/>
      <c r="E1605" s="425"/>
      <c r="F1605" s="425"/>
      <c r="G1605" s="425"/>
      <c r="H1605" s="425"/>
      <c r="I1605" s="425"/>
    </row>
    <row r="1606" spans="1:9" x14ac:dyDescent="0.2">
      <c r="A1606" s="425"/>
      <c r="B1606" s="425"/>
      <c r="C1606" s="425"/>
      <c r="D1606" s="425"/>
      <c r="E1606" s="425"/>
      <c r="F1606" s="425"/>
      <c r="G1606" s="425"/>
      <c r="H1606" s="425"/>
      <c r="I1606" s="425"/>
    </row>
    <row r="1607" spans="1:9" x14ac:dyDescent="0.2">
      <c r="A1607" s="425"/>
      <c r="B1607" s="425"/>
      <c r="C1607" s="425"/>
      <c r="D1607" s="425"/>
      <c r="E1607" s="425"/>
      <c r="F1607" s="425"/>
      <c r="G1607" s="425"/>
      <c r="H1607" s="425"/>
      <c r="I1607" s="425"/>
    </row>
    <row r="1608" spans="1:9" x14ac:dyDescent="0.2">
      <c r="A1608" s="425"/>
      <c r="B1608" s="425"/>
      <c r="C1608" s="425"/>
      <c r="D1608" s="425"/>
      <c r="E1608" s="425"/>
      <c r="F1608" s="425"/>
      <c r="G1608" s="425"/>
      <c r="H1608" s="425"/>
      <c r="I1608" s="425"/>
    </row>
    <row r="1609" spans="1:9" x14ac:dyDescent="0.2">
      <c r="A1609" s="425"/>
      <c r="B1609" s="425"/>
      <c r="C1609" s="425"/>
      <c r="D1609" s="425"/>
      <c r="E1609" s="425"/>
      <c r="F1609" s="425"/>
      <c r="G1609" s="425"/>
      <c r="H1609" s="425"/>
      <c r="I1609" s="425"/>
    </row>
    <row r="1610" spans="1:9" x14ac:dyDescent="0.2">
      <c r="A1610" s="425"/>
      <c r="B1610" s="425"/>
      <c r="C1610" s="425"/>
      <c r="D1610" s="425"/>
      <c r="E1610" s="425"/>
      <c r="F1610" s="425"/>
      <c r="G1610" s="425"/>
      <c r="H1610" s="425"/>
      <c r="I1610" s="425"/>
    </row>
    <row r="1611" spans="1:9" x14ac:dyDescent="0.2">
      <c r="A1611" s="425"/>
      <c r="B1611" s="425"/>
      <c r="C1611" s="425"/>
      <c r="D1611" s="425"/>
      <c r="E1611" s="425"/>
      <c r="F1611" s="425"/>
      <c r="G1611" s="425"/>
      <c r="H1611" s="425"/>
      <c r="I1611" s="425"/>
    </row>
    <row r="1612" spans="1:9" x14ac:dyDescent="0.2">
      <c r="A1612" s="425"/>
      <c r="B1612" s="425"/>
      <c r="C1612" s="425"/>
      <c r="D1612" s="425"/>
      <c r="E1612" s="425"/>
      <c r="F1612" s="425"/>
      <c r="G1612" s="425"/>
      <c r="H1612" s="425"/>
      <c r="I1612" s="425"/>
    </row>
    <row r="1613" spans="1:9" x14ac:dyDescent="0.2">
      <c r="A1613" s="425"/>
      <c r="B1613" s="425"/>
      <c r="C1613" s="425"/>
      <c r="D1613" s="425"/>
      <c r="E1613" s="425"/>
      <c r="F1613" s="425"/>
      <c r="G1613" s="425"/>
      <c r="H1613" s="425"/>
      <c r="I1613" s="425"/>
    </row>
    <row r="1614" spans="1:9" x14ac:dyDescent="0.2">
      <c r="A1614" s="425"/>
      <c r="B1614" s="425"/>
      <c r="C1614" s="425"/>
      <c r="D1614" s="425"/>
      <c r="E1614" s="425"/>
      <c r="F1614" s="425"/>
      <c r="G1614" s="425"/>
      <c r="H1614" s="425"/>
      <c r="I1614" s="425"/>
    </row>
    <row r="1615" spans="1:9" x14ac:dyDescent="0.2">
      <c r="A1615" s="425"/>
      <c r="B1615" s="425"/>
      <c r="C1615" s="425"/>
      <c r="D1615" s="425"/>
      <c r="E1615" s="425"/>
      <c r="F1615" s="425"/>
      <c r="G1615" s="425"/>
      <c r="H1615" s="425"/>
      <c r="I1615" s="425"/>
    </row>
    <row r="1616" spans="1:9" x14ac:dyDescent="0.2">
      <c r="A1616" s="425"/>
      <c r="B1616" s="425"/>
      <c r="C1616" s="425"/>
      <c r="D1616" s="425"/>
      <c r="E1616" s="425"/>
      <c r="F1616" s="425"/>
      <c r="G1616" s="425"/>
      <c r="H1616" s="425"/>
      <c r="I1616" s="425"/>
    </row>
    <row r="1617" spans="1:9" x14ac:dyDescent="0.2">
      <c r="A1617" s="425"/>
      <c r="B1617" s="425"/>
      <c r="C1617" s="425"/>
      <c r="D1617" s="425"/>
      <c r="E1617" s="425"/>
      <c r="F1617" s="425"/>
      <c r="G1617" s="425"/>
      <c r="H1617" s="425"/>
      <c r="I1617" s="425"/>
    </row>
    <row r="1618" spans="1:9" x14ac:dyDescent="0.2">
      <c r="A1618" s="425"/>
      <c r="B1618" s="425"/>
      <c r="C1618" s="425"/>
      <c r="D1618" s="425"/>
      <c r="E1618" s="425"/>
      <c r="F1618" s="425"/>
      <c r="G1618" s="425"/>
      <c r="H1618" s="425"/>
      <c r="I1618" s="425"/>
    </row>
    <row r="1619" spans="1:9" x14ac:dyDescent="0.2">
      <c r="A1619" s="425"/>
      <c r="B1619" s="425"/>
      <c r="C1619" s="425"/>
      <c r="D1619" s="425"/>
      <c r="E1619" s="425"/>
      <c r="F1619" s="425"/>
      <c r="G1619" s="425"/>
      <c r="H1619" s="425"/>
      <c r="I1619" s="425"/>
    </row>
    <row r="1620" spans="1:9" x14ac:dyDescent="0.2">
      <c r="A1620" s="425"/>
      <c r="B1620" s="425"/>
      <c r="C1620" s="425"/>
      <c r="D1620" s="425"/>
      <c r="E1620" s="425"/>
      <c r="F1620" s="425"/>
      <c r="G1620" s="425"/>
      <c r="H1620" s="425"/>
      <c r="I1620" s="425"/>
    </row>
    <row r="1621" spans="1:9" x14ac:dyDescent="0.2">
      <c r="A1621" s="425"/>
      <c r="B1621" s="425"/>
      <c r="C1621" s="425"/>
      <c r="D1621" s="425"/>
      <c r="E1621" s="425"/>
      <c r="F1621" s="425"/>
      <c r="G1621" s="425"/>
      <c r="H1621" s="425"/>
      <c r="I1621" s="425"/>
    </row>
    <row r="1622" spans="1:9" x14ac:dyDescent="0.2">
      <c r="A1622" s="425"/>
      <c r="B1622" s="425"/>
      <c r="C1622" s="425"/>
      <c r="D1622" s="425"/>
      <c r="E1622" s="425"/>
      <c r="F1622" s="425"/>
      <c r="G1622" s="425"/>
      <c r="H1622" s="425"/>
      <c r="I1622" s="425"/>
    </row>
    <row r="1623" spans="1:9" x14ac:dyDescent="0.2">
      <c r="A1623" s="425"/>
      <c r="B1623" s="425"/>
      <c r="C1623" s="425"/>
      <c r="D1623" s="425"/>
      <c r="E1623" s="425"/>
      <c r="F1623" s="425"/>
      <c r="G1623" s="425"/>
      <c r="H1623" s="425"/>
      <c r="I1623" s="425"/>
    </row>
    <row r="1624" spans="1:9" x14ac:dyDescent="0.2">
      <c r="A1624" s="425"/>
      <c r="B1624" s="425"/>
      <c r="C1624" s="425"/>
      <c r="D1624" s="425"/>
      <c r="E1624" s="425"/>
      <c r="F1624" s="425"/>
      <c r="G1624" s="425"/>
      <c r="H1624" s="425"/>
      <c r="I1624" s="425"/>
    </row>
    <row r="1625" spans="1:9" x14ac:dyDescent="0.2">
      <c r="A1625" s="425"/>
      <c r="B1625" s="425"/>
      <c r="C1625" s="425"/>
      <c r="D1625" s="425"/>
      <c r="E1625" s="425"/>
      <c r="F1625" s="425"/>
      <c r="G1625" s="425"/>
      <c r="H1625" s="425"/>
      <c r="I1625" s="425"/>
    </row>
    <row r="1626" spans="1:9" x14ac:dyDescent="0.2">
      <c r="A1626" s="425"/>
      <c r="B1626" s="425"/>
      <c r="C1626" s="425"/>
      <c r="D1626" s="425"/>
      <c r="E1626" s="425"/>
      <c r="F1626" s="425"/>
      <c r="G1626" s="425"/>
      <c r="H1626" s="425"/>
      <c r="I1626" s="425"/>
    </row>
    <row r="1627" spans="1:9" x14ac:dyDescent="0.2">
      <c r="A1627" s="425"/>
      <c r="B1627" s="425"/>
      <c r="C1627" s="425"/>
      <c r="D1627" s="425"/>
      <c r="E1627" s="425"/>
      <c r="F1627" s="425"/>
      <c r="G1627" s="425"/>
      <c r="H1627" s="425"/>
      <c r="I1627" s="425"/>
    </row>
    <row r="1628" spans="1:9" x14ac:dyDescent="0.2">
      <c r="A1628" s="425"/>
      <c r="B1628" s="425"/>
      <c r="C1628" s="425"/>
      <c r="D1628" s="425"/>
      <c r="E1628" s="425"/>
      <c r="F1628" s="425"/>
      <c r="G1628" s="425"/>
      <c r="H1628" s="425"/>
      <c r="I1628" s="425"/>
    </row>
    <row r="1629" spans="1:9" x14ac:dyDescent="0.2">
      <c r="A1629" s="425"/>
      <c r="B1629" s="425"/>
      <c r="C1629" s="425"/>
      <c r="D1629" s="425"/>
      <c r="E1629" s="425"/>
      <c r="F1629" s="425"/>
      <c r="G1629" s="425"/>
      <c r="H1629" s="425"/>
      <c r="I1629" s="425"/>
    </row>
    <row r="1630" spans="1:9" x14ac:dyDescent="0.2">
      <c r="A1630" s="425"/>
      <c r="B1630" s="425"/>
      <c r="C1630" s="425"/>
      <c r="D1630" s="425"/>
      <c r="E1630" s="425"/>
      <c r="F1630" s="425"/>
      <c r="G1630" s="425"/>
      <c r="H1630" s="425"/>
      <c r="I1630" s="425"/>
    </row>
    <row r="1631" spans="1:9" x14ac:dyDescent="0.2">
      <c r="A1631" s="425"/>
      <c r="B1631" s="425"/>
      <c r="C1631" s="425"/>
      <c r="D1631" s="425"/>
      <c r="E1631" s="425"/>
      <c r="F1631" s="425"/>
      <c r="G1631" s="425"/>
      <c r="H1631" s="425"/>
      <c r="I1631" s="425"/>
    </row>
    <row r="1632" spans="1:9" x14ac:dyDescent="0.2">
      <c r="A1632" s="425"/>
      <c r="B1632" s="425"/>
      <c r="C1632" s="425"/>
      <c r="D1632" s="425"/>
      <c r="E1632" s="425"/>
      <c r="F1632" s="425"/>
      <c r="G1632" s="425"/>
      <c r="H1632" s="425"/>
      <c r="I1632" s="425"/>
    </row>
    <row r="1633" spans="1:9" x14ac:dyDescent="0.2">
      <c r="A1633" s="425"/>
      <c r="B1633" s="425"/>
      <c r="C1633" s="425"/>
      <c r="D1633" s="425"/>
      <c r="E1633" s="425"/>
      <c r="F1633" s="425"/>
      <c r="G1633" s="425"/>
      <c r="H1633" s="425"/>
      <c r="I1633" s="425"/>
    </row>
    <row r="1634" spans="1:9" x14ac:dyDescent="0.2">
      <c r="A1634" s="425"/>
      <c r="B1634" s="425"/>
      <c r="C1634" s="425"/>
      <c r="D1634" s="425"/>
      <c r="E1634" s="425"/>
      <c r="F1634" s="425"/>
      <c r="G1634" s="425"/>
      <c r="H1634" s="425"/>
      <c r="I1634" s="425"/>
    </row>
    <row r="1635" spans="1:9" x14ac:dyDescent="0.2">
      <c r="A1635" s="425"/>
      <c r="B1635" s="425"/>
      <c r="C1635" s="425"/>
      <c r="D1635" s="425"/>
      <c r="E1635" s="425"/>
      <c r="F1635" s="425"/>
      <c r="G1635" s="425"/>
      <c r="H1635" s="425"/>
      <c r="I1635" s="425"/>
    </row>
    <row r="1636" spans="1:9" x14ac:dyDescent="0.2">
      <c r="A1636" s="425"/>
      <c r="B1636" s="425"/>
      <c r="C1636" s="425"/>
      <c r="D1636" s="425"/>
      <c r="E1636" s="425"/>
      <c r="F1636" s="425"/>
      <c r="G1636" s="425"/>
      <c r="H1636" s="425"/>
      <c r="I1636" s="425"/>
    </row>
    <row r="1637" spans="1:9" x14ac:dyDescent="0.2">
      <c r="A1637" s="425"/>
      <c r="B1637" s="425"/>
      <c r="C1637" s="425"/>
      <c r="D1637" s="425"/>
      <c r="E1637" s="425"/>
      <c r="F1637" s="425"/>
      <c r="G1637" s="425"/>
      <c r="H1637" s="425"/>
      <c r="I1637" s="425"/>
    </row>
    <row r="1638" spans="1:9" x14ac:dyDescent="0.2">
      <c r="A1638" s="425"/>
      <c r="B1638" s="425"/>
      <c r="C1638" s="425"/>
      <c r="D1638" s="425"/>
      <c r="E1638" s="425"/>
      <c r="F1638" s="425"/>
      <c r="G1638" s="425"/>
      <c r="H1638" s="425"/>
      <c r="I1638" s="425"/>
    </row>
    <row r="1639" spans="1:9" x14ac:dyDescent="0.2">
      <c r="A1639" s="425"/>
      <c r="B1639" s="425"/>
      <c r="C1639" s="425"/>
      <c r="D1639" s="425"/>
      <c r="E1639" s="425"/>
      <c r="F1639" s="425"/>
      <c r="G1639" s="425"/>
      <c r="H1639" s="425"/>
      <c r="I1639" s="425"/>
    </row>
    <row r="1640" spans="1:9" x14ac:dyDescent="0.2">
      <c r="A1640" s="425"/>
      <c r="B1640" s="425"/>
      <c r="C1640" s="425"/>
      <c r="D1640" s="425"/>
      <c r="E1640" s="425"/>
      <c r="F1640" s="425"/>
      <c r="G1640" s="425"/>
      <c r="H1640" s="425"/>
      <c r="I1640" s="425"/>
    </row>
    <row r="1641" spans="1:9" x14ac:dyDescent="0.2">
      <c r="A1641" s="425"/>
      <c r="B1641" s="425"/>
      <c r="C1641" s="425"/>
      <c r="D1641" s="425"/>
      <c r="E1641" s="425"/>
      <c r="F1641" s="425"/>
      <c r="G1641" s="425"/>
      <c r="H1641" s="425"/>
      <c r="I1641" s="425"/>
    </row>
    <row r="1642" spans="1:9" x14ac:dyDescent="0.2">
      <c r="A1642" s="425"/>
      <c r="B1642" s="425"/>
      <c r="C1642" s="425"/>
      <c r="D1642" s="425"/>
      <c r="E1642" s="425"/>
      <c r="F1642" s="425"/>
      <c r="G1642" s="425"/>
      <c r="H1642" s="425"/>
      <c r="I1642" s="425"/>
    </row>
    <row r="1643" spans="1:9" x14ac:dyDescent="0.2">
      <c r="A1643" s="425"/>
      <c r="B1643" s="425"/>
      <c r="C1643" s="425"/>
      <c r="D1643" s="425"/>
      <c r="E1643" s="425"/>
      <c r="F1643" s="425"/>
      <c r="G1643" s="425"/>
      <c r="H1643" s="425"/>
      <c r="I1643" s="425"/>
    </row>
    <row r="1644" spans="1:9" x14ac:dyDescent="0.2">
      <c r="A1644" s="425"/>
      <c r="B1644" s="425"/>
      <c r="C1644" s="425"/>
      <c r="D1644" s="425"/>
      <c r="E1644" s="425"/>
      <c r="F1644" s="425"/>
      <c r="G1644" s="425"/>
      <c r="H1644" s="425"/>
      <c r="I1644" s="425"/>
    </row>
    <row r="1645" spans="1:9" x14ac:dyDescent="0.2">
      <c r="A1645" s="425"/>
      <c r="B1645" s="425"/>
      <c r="C1645" s="425"/>
      <c r="D1645" s="425"/>
      <c r="E1645" s="425"/>
      <c r="F1645" s="425"/>
      <c r="G1645" s="425"/>
      <c r="H1645" s="425"/>
      <c r="I1645" s="425"/>
    </row>
    <row r="1646" spans="1:9" x14ac:dyDescent="0.2">
      <c r="A1646" s="425"/>
      <c r="B1646" s="425"/>
      <c r="C1646" s="425"/>
      <c r="D1646" s="425"/>
      <c r="E1646" s="425"/>
      <c r="F1646" s="425"/>
      <c r="G1646" s="425"/>
      <c r="H1646" s="425"/>
      <c r="I1646" s="425"/>
    </row>
    <row r="1647" spans="1:9" x14ac:dyDescent="0.2">
      <c r="A1647" s="425"/>
      <c r="B1647" s="425"/>
      <c r="C1647" s="425"/>
      <c r="D1647" s="425"/>
      <c r="E1647" s="425"/>
      <c r="F1647" s="425"/>
      <c r="G1647" s="425"/>
      <c r="H1647" s="425"/>
      <c r="I1647" s="425"/>
    </row>
    <row r="1648" spans="1:9" x14ac:dyDescent="0.2">
      <c r="A1648" s="425"/>
      <c r="B1648" s="425"/>
      <c r="C1648" s="425"/>
      <c r="D1648" s="425"/>
      <c r="E1648" s="425"/>
      <c r="F1648" s="425"/>
      <c r="G1648" s="425"/>
      <c r="H1648" s="425"/>
      <c r="I1648" s="425"/>
    </row>
    <row r="1649" spans="1:9" x14ac:dyDescent="0.2">
      <c r="A1649" s="425"/>
      <c r="B1649" s="425"/>
      <c r="C1649" s="425"/>
      <c r="D1649" s="425"/>
      <c r="E1649" s="425"/>
      <c r="F1649" s="425"/>
      <c r="G1649" s="425"/>
      <c r="H1649" s="425"/>
      <c r="I1649" s="425"/>
    </row>
    <row r="1650" spans="1:9" x14ac:dyDescent="0.2">
      <c r="A1650" s="425"/>
      <c r="B1650" s="425"/>
      <c r="C1650" s="425"/>
      <c r="D1650" s="425"/>
      <c r="E1650" s="425"/>
      <c r="F1650" s="425"/>
      <c r="G1650" s="425"/>
      <c r="H1650" s="425"/>
      <c r="I1650" s="425"/>
    </row>
    <row r="1651" spans="1:9" x14ac:dyDescent="0.2">
      <c r="A1651" s="425"/>
      <c r="B1651" s="425"/>
      <c r="C1651" s="425"/>
      <c r="D1651" s="425"/>
      <c r="E1651" s="425"/>
      <c r="F1651" s="425"/>
      <c r="G1651" s="425"/>
      <c r="H1651" s="425"/>
      <c r="I1651" s="425"/>
    </row>
    <row r="1652" spans="1:9" x14ac:dyDescent="0.2">
      <c r="A1652" s="425"/>
      <c r="B1652" s="425"/>
      <c r="C1652" s="425"/>
      <c r="D1652" s="425"/>
      <c r="E1652" s="425"/>
      <c r="F1652" s="425"/>
      <c r="G1652" s="425"/>
      <c r="H1652" s="425"/>
      <c r="I1652" s="425"/>
    </row>
    <row r="1653" spans="1:9" x14ac:dyDescent="0.2">
      <c r="A1653" s="425"/>
      <c r="B1653" s="425"/>
      <c r="C1653" s="425"/>
      <c r="D1653" s="425"/>
      <c r="E1653" s="425"/>
      <c r="F1653" s="425"/>
      <c r="G1653" s="425"/>
      <c r="H1653" s="425"/>
      <c r="I1653" s="425"/>
    </row>
    <row r="1654" spans="1:9" x14ac:dyDescent="0.2">
      <c r="A1654" s="425"/>
      <c r="B1654" s="425"/>
      <c r="C1654" s="425"/>
      <c r="D1654" s="425"/>
      <c r="E1654" s="425"/>
      <c r="F1654" s="425"/>
      <c r="G1654" s="425"/>
      <c r="H1654" s="425"/>
      <c r="I1654" s="425"/>
    </row>
    <row r="1655" spans="1:9" x14ac:dyDescent="0.2">
      <c r="A1655" s="425"/>
      <c r="B1655" s="425"/>
      <c r="C1655" s="425"/>
      <c r="D1655" s="425"/>
      <c r="E1655" s="425"/>
      <c r="F1655" s="425"/>
      <c r="G1655" s="425"/>
      <c r="H1655" s="425"/>
      <c r="I1655" s="425"/>
    </row>
    <row r="1656" spans="1:9" x14ac:dyDescent="0.2">
      <c r="A1656" s="425"/>
      <c r="B1656" s="425"/>
      <c r="C1656" s="425"/>
      <c r="D1656" s="425"/>
      <c r="E1656" s="425"/>
      <c r="F1656" s="425"/>
      <c r="G1656" s="425"/>
      <c r="H1656" s="425"/>
      <c r="I1656" s="425"/>
    </row>
    <row r="1657" spans="1:9" x14ac:dyDescent="0.2">
      <c r="A1657" s="425"/>
      <c r="B1657" s="425"/>
      <c r="C1657" s="425"/>
      <c r="D1657" s="425"/>
      <c r="E1657" s="425"/>
      <c r="F1657" s="425"/>
      <c r="G1657" s="425"/>
      <c r="H1657" s="425"/>
      <c r="I1657" s="425"/>
    </row>
    <row r="1658" spans="1:9" x14ac:dyDescent="0.2">
      <c r="A1658" s="425"/>
      <c r="B1658" s="425"/>
      <c r="C1658" s="425"/>
      <c r="D1658" s="425"/>
      <c r="E1658" s="425"/>
      <c r="F1658" s="425"/>
      <c r="G1658" s="425"/>
      <c r="H1658" s="425"/>
      <c r="I1658" s="425"/>
    </row>
    <row r="1659" spans="1:9" x14ac:dyDescent="0.2">
      <c r="A1659" s="425"/>
      <c r="B1659" s="425"/>
      <c r="C1659" s="425"/>
      <c r="D1659" s="425"/>
      <c r="E1659" s="425"/>
      <c r="F1659" s="425"/>
      <c r="G1659" s="425"/>
      <c r="H1659" s="425"/>
      <c r="I1659" s="425"/>
    </row>
    <row r="1660" spans="1:9" x14ac:dyDescent="0.2">
      <c r="A1660" s="425"/>
      <c r="B1660" s="425"/>
      <c r="C1660" s="425"/>
      <c r="D1660" s="425"/>
      <c r="E1660" s="425"/>
      <c r="F1660" s="425"/>
      <c r="G1660" s="425"/>
      <c r="H1660" s="425"/>
      <c r="I1660" s="425"/>
    </row>
    <row r="1661" spans="1:9" x14ac:dyDescent="0.2">
      <c r="A1661" s="425"/>
      <c r="B1661" s="425"/>
      <c r="C1661" s="425"/>
      <c r="D1661" s="425"/>
      <c r="E1661" s="425"/>
      <c r="F1661" s="425"/>
      <c r="G1661" s="425"/>
      <c r="H1661" s="425"/>
      <c r="I1661" s="425"/>
    </row>
    <row r="1662" spans="1:9" x14ac:dyDescent="0.2">
      <c r="A1662" s="425"/>
      <c r="B1662" s="425"/>
      <c r="C1662" s="425"/>
      <c r="D1662" s="425"/>
      <c r="E1662" s="425"/>
      <c r="F1662" s="425"/>
      <c r="G1662" s="425"/>
      <c r="H1662" s="425"/>
      <c r="I1662" s="425"/>
    </row>
    <row r="1663" spans="1:9" x14ac:dyDescent="0.2">
      <c r="A1663" s="425"/>
      <c r="B1663" s="425"/>
      <c r="C1663" s="425"/>
      <c r="D1663" s="425"/>
      <c r="E1663" s="425"/>
      <c r="F1663" s="425"/>
      <c r="G1663" s="425"/>
      <c r="H1663" s="425"/>
      <c r="I1663" s="425"/>
    </row>
    <row r="1664" spans="1:9" x14ac:dyDescent="0.2">
      <c r="A1664" s="425"/>
      <c r="B1664" s="425"/>
      <c r="C1664" s="425"/>
      <c r="D1664" s="425"/>
      <c r="E1664" s="425"/>
      <c r="F1664" s="425"/>
      <c r="G1664" s="425"/>
      <c r="H1664" s="425"/>
      <c r="I1664" s="425"/>
    </row>
    <row r="1665" spans="1:9" x14ac:dyDescent="0.2">
      <c r="A1665" s="425"/>
      <c r="B1665" s="425"/>
      <c r="C1665" s="425"/>
      <c r="D1665" s="425"/>
      <c r="E1665" s="425"/>
      <c r="F1665" s="425"/>
      <c r="G1665" s="425"/>
      <c r="H1665" s="425"/>
      <c r="I1665" s="425"/>
    </row>
    <row r="1666" spans="1:9" x14ac:dyDescent="0.2">
      <c r="A1666" s="425"/>
      <c r="B1666" s="425"/>
      <c r="C1666" s="425"/>
      <c r="D1666" s="425"/>
      <c r="E1666" s="425"/>
      <c r="F1666" s="425"/>
      <c r="G1666" s="425"/>
      <c r="H1666" s="425"/>
      <c r="I1666" s="425"/>
    </row>
    <row r="1667" spans="1:9" x14ac:dyDescent="0.2">
      <c r="A1667" s="425"/>
      <c r="B1667" s="425"/>
      <c r="C1667" s="425"/>
      <c r="D1667" s="425"/>
      <c r="E1667" s="425"/>
      <c r="F1667" s="425"/>
      <c r="G1667" s="425"/>
      <c r="H1667" s="425"/>
      <c r="I1667" s="425"/>
    </row>
    <row r="1668" spans="1:9" x14ac:dyDescent="0.2">
      <c r="A1668" s="425"/>
      <c r="B1668" s="425"/>
      <c r="C1668" s="425"/>
      <c r="D1668" s="425"/>
      <c r="E1668" s="425"/>
      <c r="F1668" s="425"/>
      <c r="G1668" s="425"/>
      <c r="H1668" s="425"/>
      <c r="I1668" s="425"/>
    </row>
    <row r="1669" spans="1:9" x14ac:dyDescent="0.2">
      <c r="A1669" s="425"/>
      <c r="B1669" s="425"/>
      <c r="C1669" s="425"/>
      <c r="D1669" s="425"/>
      <c r="E1669" s="425"/>
      <c r="F1669" s="425"/>
      <c r="G1669" s="425"/>
      <c r="H1669" s="425"/>
      <c r="I1669" s="425"/>
    </row>
    <row r="1670" spans="1:9" x14ac:dyDescent="0.2">
      <c r="A1670" s="425"/>
      <c r="B1670" s="425"/>
      <c r="C1670" s="425"/>
      <c r="D1670" s="425"/>
      <c r="E1670" s="425"/>
      <c r="F1670" s="425"/>
      <c r="G1670" s="425"/>
      <c r="H1670" s="425"/>
      <c r="I1670" s="425"/>
    </row>
    <row r="1671" spans="1:9" x14ac:dyDescent="0.2">
      <c r="A1671" s="425"/>
      <c r="B1671" s="425"/>
      <c r="C1671" s="425"/>
      <c r="D1671" s="425"/>
      <c r="E1671" s="425"/>
      <c r="F1671" s="425"/>
      <c r="G1671" s="425"/>
      <c r="H1671" s="425"/>
      <c r="I1671" s="425"/>
    </row>
    <row r="1672" spans="1:9" x14ac:dyDescent="0.2">
      <c r="A1672" s="425"/>
      <c r="B1672" s="425"/>
      <c r="C1672" s="425"/>
      <c r="D1672" s="425"/>
      <c r="E1672" s="425"/>
      <c r="F1672" s="425"/>
      <c r="G1672" s="425"/>
      <c r="H1672" s="425"/>
      <c r="I1672" s="425"/>
    </row>
    <row r="1673" spans="1:9" x14ac:dyDescent="0.2">
      <c r="A1673" s="425"/>
      <c r="B1673" s="425"/>
      <c r="C1673" s="425"/>
      <c r="D1673" s="425"/>
      <c r="E1673" s="425"/>
      <c r="F1673" s="425"/>
      <c r="G1673" s="425"/>
      <c r="H1673" s="425"/>
      <c r="I1673" s="425"/>
    </row>
    <row r="1674" spans="1:9" x14ac:dyDescent="0.2">
      <c r="A1674" s="425"/>
      <c r="B1674" s="425"/>
      <c r="C1674" s="425"/>
      <c r="D1674" s="425"/>
      <c r="E1674" s="425"/>
      <c r="F1674" s="425"/>
      <c r="G1674" s="425"/>
      <c r="H1674" s="425"/>
      <c r="I1674" s="425"/>
    </row>
    <row r="1675" spans="1:9" x14ac:dyDescent="0.2">
      <c r="A1675" s="425"/>
      <c r="B1675" s="425"/>
      <c r="C1675" s="425"/>
      <c r="D1675" s="425"/>
      <c r="E1675" s="425"/>
      <c r="F1675" s="425"/>
      <c r="G1675" s="425"/>
      <c r="H1675" s="425"/>
      <c r="I1675" s="425"/>
    </row>
    <row r="1676" spans="1:9" x14ac:dyDescent="0.2">
      <c r="A1676" s="425"/>
      <c r="B1676" s="425"/>
      <c r="C1676" s="425"/>
      <c r="D1676" s="425"/>
      <c r="E1676" s="425"/>
      <c r="F1676" s="425"/>
      <c r="G1676" s="425"/>
      <c r="H1676" s="425"/>
      <c r="I1676" s="425"/>
    </row>
    <row r="1677" spans="1:9" x14ac:dyDescent="0.2">
      <c r="A1677" s="425"/>
      <c r="B1677" s="425"/>
      <c r="C1677" s="425"/>
      <c r="D1677" s="425"/>
      <c r="E1677" s="425"/>
      <c r="F1677" s="425"/>
      <c r="G1677" s="425"/>
      <c r="H1677" s="425"/>
      <c r="I1677" s="425"/>
    </row>
    <row r="1678" spans="1:9" x14ac:dyDescent="0.2">
      <c r="A1678" s="425"/>
      <c r="B1678" s="425"/>
      <c r="C1678" s="425"/>
      <c r="D1678" s="425"/>
      <c r="E1678" s="425"/>
      <c r="F1678" s="425"/>
      <c r="G1678" s="425"/>
      <c r="H1678" s="425"/>
      <c r="I1678" s="425"/>
    </row>
    <row r="1679" spans="1:9" x14ac:dyDescent="0.2">
      <c r="A1679" s="425"/>
      <c r="B1679" s="425"/>
      <c r="C1679" s="425"/>
      <c r="D1679" s="425"/>
      <c r="E1679" s="425"/>
      <c r="F1679" s="425"/>
      <c r="G1679" s="425"/>
      <c r="H1679" s="425"/>
      <c r="I1679" s="425"/>
    </row>
    <row r="1680" spans="1:9" x14ac:dyDescent="0.2">
      <c r="A1680" s="425"/>
      <c r="B1680" s="425"/>
      <c r="C1680" s="425"/>
      <c r="D1680" s="425"/>
      <c r="E1680" s="425"/>
      <c r="F1680" s="425"/>
      <c r="G1680" s="425"/>
      <c r="H1680" s="425"/>
      <c r="I1680" s="425"/>
    </row>
    <row r="1681" spans="1:9" x14ac:dyDescent="0.2">
      <c r="A1681" s="425"/>
      <c r="B1681" s="425"/>
      <c r="C1681" s="425"/>
      <c r="D1681" s="425"/>
      <c r="E1681" s="425"/>
      <c r="F1681" s="425"/>
      <c r="G1681" s="425"/>
      <c r="H1681" s="425"/>
      <c r="I1681" s="425"/>
    </row>
    <row r="1682" spans="1:9" x14ac:dyDescent="0.2">
      <c r="A1682" s="425"/>
      <c r="B1682" s="425"/>
      <c r="C1682" s="425"/>
      <c r="D1682" s="425"/>
      <c r="E1682" s="425"/>
      <c r="F1682" s="425"/>
      <c r="G1682" s="425"/>
      <c r="H1682" s="425"/>
      <c r="I1682" s="425"/>
    </row>
    <row r="1683" spans="1:9" x14ac:dyDescent="0.2">
      <c r="A1683" s="425"/>
      <c r="B1683" s="425"/>
      <c r="C1683" s="425"/>
      <c r="D1683" s="425"/>
      <c r="E1683" s="425"/>
      <c r="F1683" s="425"/>
      <c r="G1683" s="425"/>
      <c r="H1683" s="425"/>
      <c r="I1683" s="425"/>
    </row>
    <row r="1684" spans="1:9" x14ac:dyDescent="0.2">
      <c r="A1684" s="425"/>
      <c r="B1684" s="425"/>
      <c r="C1684" s="425"/>
      <c r="D1684" s="425"/>
      <c r="E1684" s="425"/>
      <c r="F1684" s="425"/>
      <c r="G1684" s="425"/>
      <c r="H1684" s="425"/>
      <c r="I1684" s="425"/>
    </row>
    <row r="1685" spans="1:9" x14ac:dyDescent="0.2">
      <c r="A1685" s="425"/>
      <c r="B1685" s="425"/>
      <c r="C1685" s="425"/>
      <c r="D1685" s="425"/>
      <c r="E1685" s="425"/>
      <c r="F1685" s="425"/>
      <c r="G1685" s="425"/>
      <c r="H1685" s="425"/>
      <c r="I1685" s="425"/>
    </row>
    <row r="1686" spans="1:9" x14ac:dyDescent="0.2">
      <c r="A1686" s="425"/>
      <c r="B1686" s="425"/>
      <c r="C1686" s="425"/>
      <c r="D1686" s="425"/>
      <c r="E1686" s="425"/>
      <c r="F1686" s="425"/>
      <c r="G1686" s="425"/>
      <c r="H1686" s="425"/>
      <c r="I1686" s="425"/>
    </row>
    <row r="1687" spans="1:9" x14ac:dyDescent="0.2">
      <c r="A1687" s="425"/>
      <c r="B1687" s="425"/>
      <c r="C1687" s="425"/>
      <c r="D1687" s="425"/>
      <c r="E1687" s="425"/>
      <c r="F1687" s="425"/>
      <c r="G1687" s="425"/>
      <c r="H1687" s="425"/>
      <c r="I1687" s="425"/>
    </row>
    <row r="1688" spans="1:9" x14ac:dyDescent="0.2">
      <c r="A1688" s="425"/>
      <c r="B1688" s="425"/>
      <c r="C1688" s="425"/>
      <c r="D1688" s="425"/>
      <c r="E1688" s="425"/>
      <c r="F1688" s="425"/>
      <c r="G1688" s="425"/>
      <c r="H1688" s="425"/>
      <c r="I1688" s="425"/>
    </row>
    <row r="1689" spans="1:9" x14ac:dyDescent="0.2">
      <c r="A1689" s="425"/>
      <c r="B1689" s="425"/>
      <c r="C1689" s="425"/>
      <c r="D1689" s="425"/>
      <c r="E1689" s="425"/>
      <c r="F1689" s="425"/>
      <c r="G1689" s="425"/>
      <c r="H1689" s="425"/>
      <c r="I1689" s="425"/>
    </row>
    <row r="1690" spans="1:9" x14ac:dyDescent="0.2">
      <c r="A1690" s="425"/>
      <c r="B1690" s="425"/>
      <c r="C1690" s="425"/>
      <c r="D1690" s="425"/>
      <c r="E1690" s="425"/>
      <c r="F1690" s="425"/>
      <c r="G1690" s="425"/>
      <c r="H1690" s="425"/>
      <c r="I1690" s="425"/>
    </row>
    <row r="1691" spans="1:9" x14ac:dyDescent="0.2">
      <c r="A1691" s="425"/>
      <c r="B1691" s="425"/>
      <c r="C1691" s="425"/>
      <c r="D1691" s="425"/>
      <c r="E1691" s="425"/>
      <c r="F1691" s="425"/>
      <c r="G1691" s="425"/>
      <c r="H1691" s="425"/>
      <c r="I1691" s="425"/>
    </row>
    <row r="1692" spans="1:9" x14ac:dyDescent="0.2">
      <c r="A1692" s="425"/>
      <c r="B1692" s="425"/>
      <c r="C1692" s="425"/>
      <c r="D1692" s="425"/>
      <c r="E1692" s="425"/>
      <c r="F1692" s="425"/>
      <c r="G1692" s="425"/>
      <c r="H1692" s="425"/>
      <c r="I1692" s="425"/>
    </row>
    <row r="1693" spans="1:9" x14ac:dyDescent="0.2">
      <c r="A1693" s="425"/>
      <c r="B1693" s="425"/>
      <c r="C1693" s="425"/>
      <c r="D1693" s="425"/>
      <c r="E1693" s="425"/>
      <c r="F1693" s="425"/>
      <c r="G1693" s="425"/>
      <c r="H1693" s="425"/>
      <c r="I1693" s="425"/>
    </row>
    <row r="1694" spans="1:9" x14ac:dyDescent="0.2">
      <c r="A1694" s="425"/>
      <c r="B1694" s="425"/>
      <c r="C1694" s="425"/>
      <c r="D1694" s="425"/>
      <c r="E1694" s="425"/>
      <c r="F1694" s="425"/>
      <c r="G1694" s="425"/>
      <c r="H1694" s="425"/>
      <c r="I1694" s="425"/>
    </row>
    <row r="1695" spans="1:9" x14ac:dyDescent="0.2">
      <c r="A1695" s="425"/>
      <c r="B1695" s="425"/>
      <c r="C1695" s="425"/>
      <c r="D1695" s="425"/>
      <c r="E1695" s="425"/>
      <c r="F1695" s="425"/>
      <c r="G1695" s="425"/>
      <c r="H1695" s="425"/>
      <c r="I1695" s="425"/>
    </row>
    <row r="1696" spans="1:9" x14ac:dyDescent="0.2">
      <c r="A1696" s="425"/>
      <c r="B1696" s="425"/>
      <c r="C1696" s="425"/>
      <c r="D1696" s="425"/>
      <c r="E1696" s="425"/>
      <c r="F1696" s="425"/>
      <c r="G1696" s="425"/>
      <c r="H1696" s="425"/>
      <c r="I1696" s="425"/>
    </row>
    <row r="1697" spans="1:9" x14ac:dyDescent="0.2">
      <c r="A1697" s="425"/>
      <c r="B1697" s="425"/>
      <c r="C1697" s="425"/>
      <c r="D1697" s="425"/>
      <c r="E1697" s="425"/>
      <c r="F1697" s="425"/>
      <c r="G1697" s="425"/>
      <c r="H1697" s="425"/>
      <c r="I1697" s="425"/>
    </row>
    <row r="1698" spans="1:9" x14ac:dyDescent="0.2">
      <c r="A1698" s="425"/>
      <c r="B1698" s="425"/>
      <c r="C1698" s="425"/>
      <c r="D1698" s="425"/>
      <c r="E1698" s="425"/>
      <c r="F1698" s="425"/>
      <c r="G1698" s="425"/>
      <c r="H1698" s="425"/>
      <c r="I1698" s="425"/>
    </row>
    <row r="1699" spans="1:9" x14ac:dyDescent="0.2">
      <c r="A1699" s="425"/>
      <c r="B1699" s="425"/>
      <c r="C1699" s="425"/>
      <c r="D1699" s="425"/>
      <c r="E1699" s="425"/>
      <c r="F1699" s="425"/>
      <c r="G1699" s="425"/>
      <c r="H1699" s="425"/>
      <c r="I1699" s="425"/>
    </row>
    <row r="1700" spans="1:9" x14ac:dyDescent="0.2">
      <c r="A1700" s="425"/>
      <c r="B1700" s="425"/>
      <c r="C1700" s="425"/>
      <c r="D1700" s="425"/>
      <c r="E1700" s="425"/>
      <c r="F1700" s="425"/>
      <c r="G1700" s="425"/>
      <c r="H1700" s="425"/>
      <c r="I1700" s="425"/>
    </row>
    <row r="1701" spans="1:9" x14ac:dyDescent="0.2">
      <c r="A1701" s="425"/>
      <c r="B1701" s="425"/>
      <c r="C1701" s="425"/>
      <c r="D1701" s="425"/>
      <c r="E1701" s="425"/>
      <c r="F1701" s="425"/>
      <c r="G1701" s="425"/>
      <c r="H1701" s="425"/>
      <c r="I1701" s="425"/>
    </row>
    <row r="1702" spans="1:9" x14ac:dyDescent="0.2">
      <c r="A1702" s="425"/>
      <c r="B1702" s="425"/>
      <c r="C1702" s="425"/>
      <c r="D1702" s="425"/>
      <c r="E1702" s="425"/>
      <c r="F1702" s="425"/>
      <c r="G1702" s="425"/>
      <c r="H1702" s="425"/>
      <c r="I1702" s="425"/>
    </row>
    <row r="1703" spans="1:9" x14ac:dyDescent="0.2">
      <c r="A1703" s="425"/>
      <c r="B1703" s="425"/>
      <c r="C1703" s="425"/>
      <c r="D1703" s="425"/>
      <c r="E1703" s="425"/>
      <c r="F1703" s="425"/>
      <c r="G1703" s="425"/>
      <c r="H1703" s="425"/>
      <c r="I1703" s="425"/>
    </row>
    <row r="1704" spans="1:9" x14ac:dyDescent="0.2">
      <c r="A1704" s="425"/>
      <c r="B1704" s="425"/>
      <c r="C1704" s="425"/>
      <c r="D1704" s="425"/>
      <c r="E1704" s="425"/>
      <c r="F1704" s="425"/>
      <c r="G1704" s="425"/>
      <c r="H1704" s="425"/>
      <c r="I1704" s="425"/>
    </row>
    <row r="1705" spans="1:9" x14ac:dyDescent="0.2">
      <c r="A1705" s="425"/>
      <c r="B1705" s="425"/>
      <c r="C1705" s="425"/>
      <c r="D1705" s="425"/>
      <c r="E1705" s="425"/>
      <c r="F1705" s="425"/>
      <c r="G1705" s="425"/>
      <c r="H1705" s="425"/>
      <c r="I1705" s="425"/>
    </row>
    <row r="1706" spans="1:9" x14ac:dyDescent="0.2">
      <c r="A1706" s="425"/>
      <c r="B1706" s="425"/>
      <c r="C1706" s="425"/>
      <c r="D1706" s="425"/>
      <c r="E1706" s="425"/>
      <c r="F1706" s="425"/>
      <c r="G1706" s="425"/>
      <c r="H1706" s="425"/>
      <c r="I1706" s="425"/>
    </row>
    <row r="1707" spans="1:9" x14ac:dyDescent="0.2">
      <c r="A1707" s="425"/>
      <c r="B1707" s="425"/>
      <c r="C1707" s="425"/>
      <c r="D1707" s="425"/>
      <c r="E1707" s="425"/>
      <c r="F1707" s="425"/>
      <c r="G1707" s="425"/>
      <c r="H1707" s="425"/>
      <c r="I1707" s="425"/>
    </row>
    <row r="1708" spans="1:9" x14ac:dyDescent="0.2">
      <c r="A1708" s="425"/>
      <c r="B1708" s="425"/>
      <c r="C1708" s="425"/>
      <c r="D1708" s="425"/>
      <c r="E1708" s="425"/>
      <c r="F1708" s="425"/>
      <c r="G1708" s="425"/>
      <c r="H1708" s="425"/>
      <c r="I1708" s="425"/>
    </row>
    <row r="1709" spans="1:9" x14ac:dyDescent="0.2">
      <c r="A1709" s="425"/>
      <c r="B1709" s="425"/>
      <c r="C1709" s="425"/>
      <c r="D1709" s="425"/>
      <c r="E1709" s="425"/>
      <c r="F1709" s="425"/>
      <c r="G1709" s="425"/>
      <c r="H1709" s="425"/>
      <c r="I1709" s="425"/>
    </row>
    <row r="1710" spans="1:9" x14ac:dyDescent="0.2">
      <c r="A1710" s="425"/>
      <c r="B1710" s="425"/>
      <c r="C1710" s="425"/>
      <c r="D1710" s="425"/>
      <c r="E1710" s="425"/>
      <c r="F1710" s="425"/>
      <c r="G1710" s="425"/>
      <c r="H1710" s="425"/>
      <c r="I1710" s="425"/>
    </row>
    <row r="1711" spans="1:9" x14ac:dyDescent="0.2">
      <c r="A1711" s="425"/>
      <c r="B1711" s="425"/>
      <c r="C1711" s="425"/>
      <c r="D1711" s="425"/>
      <c r="E1711" s="425"/>
      <c r="F1711" s="425"/>
      <c r="G1711" s="425"/>
      <c r="H1711" s="425"/>
      <c r="I1711" s="425"/>
    </row>
    <row r="1712" spans="1:9" x14ac:dyDescent="0.2">
      <c r="A1712" s="425"/>
      <c r="B1712" s="425"/>
      <c r="C1712" s="425"/>
      <c r="D1712" s="425"/>
      <c r="E1712" s="425"/>
      <c r="F1712" s="425"/>
      <c r="G1712" s="425"/>
      <c r="H1712" s="425"/>
      <c r="I1712" s="425"/>
    </row>
    <row r="1713" spans="1:9" x14ac:dyDescent="0.2">
      <c r="A1713" s="425"/>
      <c r="B1713" s="425"/>
      <c r="C1713" s="425"/>
      <c r="D1713" s="425"/>
      <c r="E1713" s="425"/>
      <c r="F1713" s="425"/>
      <c r="G1713" s="425"/>
      <c r="H1713" s="425"/>
      <c r="I1713" s="425"/>
    </row>
    <row r="1714" spans="1:9" x14ac:dyDescent="0.2">
      <c r="A1714" s="425"/>
      <c r="B1714" s="425"/>
      <c r="C1714" s="425"/>
      <c r="D1714" s="425"/>
      <c r="E1714" s="425"/>
      <c r="F1714" s="425"/>
      <c r="G1714" s="425"/>
      <c r="H1714" s="425"/>
      <c r="I1714" s="425"/>
    </row>
    <row r="1715" spans="1:9" x14ac:dyDescent="0.2">
      <c r="A1715" s="425"/>
      <c r="B1715" s="425"/>
      <c r="C1715" s="425"/>
      <c r="D1715" s="425"/>
      <c r="E1715" s="425"/>
      <c r="F1715" s="425"/>
      <c r="G1715" s="425"/>
      <c r="H1715" s="425"/>
      <c r="I1715" s="425"/>
    </row>
    <row r="1716" spans="1:9" x14ac:dyDescent="0.2">
      <c r="A1716" s="425"/>
      <c r="B1716" s="425"/>
      <c r="C1716" s="425"/>
      <c r="D1716" s="425"/>
      <c r="E1716" s="425"/>
      <c r="F1716" s="425"/>
      <c r="G1716" s="425"/>
      <c r="H1716" s="425"/>
      <c r="I1716" s="425"/>
    </row>
    <row r="1717" spans="1:9" x14ac:dyDescent="0.2">
      <c r="A1717" s="425"/>
      <c r="B1717" s="425"/>
      <c r="C1717" s="425"/>
      <c r="D1717" s="425"/>
      <c r="E1717" s="425"/>
      <c r="F1717" s="425"/>
      <c r="G1717" s="425"/>
      <c r="H1717" s="425"/>
      <c r="I1717" s="425"/>
    </row>
    <row r="1718" spans="1:9" x14ac:dyDescent="0.2">
      <c r="A1718" s="425"/>
      <c r="B1718" s="425"/>
      <c r="C1718" s="425"/>
      <c r="D1718" s="425"/>
      <c r="E1718" s="425"/>
      <c r="F1718" s="425"/>
      <c r="G1718" s="425"/>
      <c r="H1718" s="425"/>
      <c r="I1718" s="425"/>
    </row>
    <row r="1719" spans="1:9" x14ac:dyDescent="0.2">
      <c r="A1719" s="425"/>
      <c r="B1719" s="425"/>
      <c r="C1719" s="425"/>
      <c r="D1719" s="425"/>
      <c r="E1719" s="425"/>
      <c r="F1719" s="425"/>
      <c r="G1719" s="425"/>
      <c r="H1719" s="425"/>
      <c r="I1719" s="425"/>
    </row>
    <row r="1720" spans="1:9" x14ac:dyDescent="0.2">
      <c r="A1720" s="425"/>
      <c r="B1720" s="425"/>
      <c r="C1720" s="425"/>
      <c r="D1720" s="425"/>
      <c r="E1720" s="425"/>
      <c r="F1720" s="425"/>
      <c r="G1720" s="425"/>
      <c r="H1720" s="425"/>
      <c r="I1720" s="425"/>
    </row>
    <row r="1721" spans="1:9" x14ac:dyDescent="0.2">
      <c r="A1721" s="425"/>
      <c r="B1721" s="425"/>
      <c r="C1721" s="425"/>
      <c r="D1721" s="425"/>
      <c r="E1721" s="425"/>
      <c r="F1721" s="425"/>
      <c r="G1721" s="425"/>
      <c r="H1721" s="425"/>
      <c r="I1721" s="425"/>
    </row>
    <row r="1722" spans="1:9" x14ac:dyDescent="0.2">
      <c r="A1722" s="425"/>
      <c r="B1722" s="425"/>
      <c r="C1722" s="425"/>
      <c r="D1722" s="425"/>
      <c r="E1722" s="425"/>
      <c r="F1722" s="425"/>
      <c r="G1722" s="425"/>
      <c r="H1722" s="425"/>
      <c r="I1722" s="425"/>
    </row>
    <row r="1723" spans="1:9" x14ac:dyDescent="0.2">
      <c r="A1723" s="425"/>
      <c r="B1723" s="425"/>
      <c r="C1723" s="425"/>
      <c r="D1723" s="425"/>
      <c r="E1723" s="425"/>
      <c r="F1723" s="425"/>
      <c r="G1723" s="425"/>
      <c r="H1723" s="425"/>
      <c r="I1723" s="425"/>
    </row>
    <row r="1724" spans="1:9" x14ac:dyDescent="0.2">
      <c r="A1724" s="425"/>
      <c r="B1724" s="425"/>
      <c r="C1724" s="425"/>
      <c r="D1724" s="425"/>
      <c r="E1724" s="425"/>
      <c r="F1724" s="425"/>
      <c r="G1724" s="425"/>
      <c r="H1724" s="425"/>
      <c r="I1724" s="425"/>
    </row>
    <row r="1725" spans="1:9" x14ac:dyDescent="0.2">
      <c r="A1725" s="425"/>
      <c r="B1725" s="425"/>
      <c r="C1725" s="425"/>
      <c r="D1725" s="425"/>
      <c r="E1725" s="425"/>
      <c r="F1725" s="425"/>
      <c r="G1725" s="425"/>
      <c r="H1725" s="425"/>
      <c r="I1725" s="425"/>
    </row>
    <row r="1726" spans="1:9" x14ac:dyDescent="0.2">
      <c r="A1726" s="425"/>
      <c r="B1726" s="425"/>
      <c r="C1726" s="425"/>
      <c r="D1726" s="425"/>
      <c r="E1726" s="425"/>
      <c r="F1726" s="425"/>
      <c r="G1726" s="425"/>
      <c r="H1726" s="425"/>
      <c r="I1726" s="425"/>
    </row>
    <row r="1727" spans="1:9" x14ac:dyDescent="0.2">
      <c r="A1727" s="425"/>
      <c r="B1727" s="425"/>
      <c r="C1727" s="425"/>
      <c r="D1727" s="425"/>
      <c r="E1727" s="425"/>
      <c r="F1727" s="425"/>
      <c r="G1727" s="425"/>
      <c r="H1727" s="425"/>
      <c r="I1727" s="425"/>
    </row>
    <row r="1728" spans="1:9" x14ac:dyDescent="0.2">
      <c r="A1728" s="425"/>
      <c r="B1728" s="425"/>
      <c r="C1728" s="425"/>
      <c r="D1728" s="425"/>
      <c r="E1728" s="425"/>
      <c r="F1728" s="425"/>
      <c r="G1728" s="425"/>
      <c r="H1728" s="425"/>
      <c r="I1728" s="425"/>
    </row>
    <row r="1729" spans="1:9" x14ac:dyDescent="0.2">
      <c r="A1729" s="425"/>
      <c r="B1729" s="425"/>
      <c r="C1729" s="425"/>
      <c r="D1729" s="425"/>
      <c r="E1729" s="425"/>
      <c r="F1729" s="425"/>
      <c r="G1729" s="425"/>
      <c r="H1729" s="425"/>
      <c r="I1729" s="425"/>
    </row>
    <row r="1730" spans="1:9" x14ac:dyDescent="0.2">
      <c r="A1730" s="425"/>
      <c r="B1730" s="425"/>
      <c r="C1730" s="425"/>
      <c r="D1730" s="425"/>
      <c r="E1730" s="425"/>
      <c r="F1730" s="425"/>
      <c r="G1730" s="425"/>
      <c r="H1730" s="425"/>
      <c r="I1730" s="425"/>
    </row>
    <row r="1731" spans="1:9" x14ac:dyDescent="0.2">
      <c r="A1731" s="425"/>
      <c r="B1731" s="425"/>
      <c r="C1731" s="425"/>
      <c r="D1731" s="425"/>
      <c r="E1731" s="425"/>
      <c r="F1731" s="425"/>
      <c r="G1731" s="425"/>
      <c r="H1731" s="425"/>
      <c r="I1731" s="425"/>
    </row>
    <row r="1732" spans="1:9" x14ac:dyDescent="0.2">
      <c r="A1732" s="425"/>
      <c r="B1732" s="425"/>
      <c r="C1732" s="425"/>
      <c r="D1732" s="425"/>
      <c r="E1732" s="425"/>
      <c r="F1732" s="425"/>
      <c r="G1732" s="425"/>
      <c r="H1732" s="425"/>
      <c r="I1732" s="425"/>
    </row>
    <row r="1733" spans="1:9" x14ac:dyDescent="0.2">
      <c r="A1733" s="425"/>
      <c r="B1733" s="425"/>
      <c r="C1733" s="425"/>
      <c r="D1733" s="425"/>
      <c r="E1733" s="425"/>
      <c r="F1733" s="425"/>
      <c r="G1733" s="425"/>
      <c r="H1733" s="425"/>
      <c r="I1733" s="425"/>
    </row>
    <row r="1734" spans="1:9" x14ac:dyDescent="0.2">
      <c r="A1734" s="425"/>
      <c r="B1734" s="425"/>
      <c r="C1734" s="425"/>
      <c r="D1734" s="425"/>
      <c r="E1734" s="425"/>
      <c r="F1734" s="425"/>
      <c r="G1734" s="425"/>
      <c r="H1734" s="425"/>
      <c r="I1734" s="425"/>
    </row>
    <row r="1735" spans="1:9" x14ac:dyDescent="0.2">
      <c r="A1735" s="425"/>
      <c r="B1735" s="425"/>
      <c r="C1735" s="425"/>
      <c r="D1735" s="425"/>
      <c r="E1735" s="425"/>
      <c r="F1735" s="425"/>
      <c r="G1735" s="425"/>
      <c r="H1735" s="425"/>
      <c r="I1735" s="425"/>
    </row>
    <row r="1736" spans="1:9" x14ac:dyDescent="0.2">
      <c r="A1736" s="425"/>
      <c r="B1736" s="425"/>
      <c r="C1736" s="425"/>
      <c r="D1736" s="425"/>
      <c r="E1736" s="425"/>
      <c r="F1736" s="425"/>
      <c r="G1736" s="425"/>
      <c r="H1736" s="425"/>
      <c r="I1736" s="425"/>
    </row>
    <row r="1737" spans="1:9" x14ac:dyDescent="0.2">
      <c r="A1737" s="425"/>
      <c r="B1737" s="425"/>
      <c r="C1737" s="425"/>
      <c r="D1737" s="425"/>
      <c r="E1737" s="425"/>
      <c r="F1737" s="425"/>
      <c r="G1737" s="425"/>
      <c r="H1737" s="425"/>
      <c r="I1737" s="425"/>
    </row>
    <row r="1738" spans="1:9" x14ac:dyDescent="0.2">
      <c r="A1738" s="425"/>
      <c r="B1738" s="425"/>
      <c r="C1738" s="425"/>
      <c r="D1738" s="425"/>
      <c r="E1738" s="425"/>
      <c r="F1738" s="425"/>
      <c r="G1738" s="425"/>
      <c r="H1738" s="425"/>
      <c r="I1738" s="425"/>
    </row>
    <row r="1739" spans="1:9" x14ac:dyDescent="0.2">
      <c r="A1739" s="425"/>
      <c r="B1739" s="425"/>
      <c r="C1739" s="425"/>
      <c r="D1739" s="425"/>
      <c r="E1739" s="425"/>
      <c r="F1739" s="425"/>
      <c r="G1739" s="425"/>
      <c r="H1739" s="425"/>
      <c r="I1739" s="425"/>
    </row>
    <row r="1740" spans="1:9" x14ac:dyDescent="0.2">
      <c r="A1740" s="425"/>
      <c r="B1740" s="425"/>
      <c r="C1740" s="425"/>
      <c r="D1740" s="425"/>
      <c r="E1740" s="425"/>
      <c r="F1740" s="425"/>
      <c r="G1740" s="425"/>
      <c r="H1740" s="425"/>
      <c r="I1740" s="425"/>
    </row>
    <row r="1741" spans="1:9" x14ac:dyDescent="0.2">
      <c r="A1741" s="425"/>
      <c r="B1741" s="425"/>
      <c r="C1741" s="425"/>
      <c r="D1741" s="425"/>
      <c r="E1741" s="425"/>
      <c r="F1741" s="425"/>
      <c r="G1741" s="425"/>
      <c r="H1741" s="425"/>
      <c r="I1741" s="425"/>
    </row>
    <row r="1742" spans="1:9" x14ac:dyDescent="0.2">
      <c r="A1742" s="425"/>
      <c r="B1742" s="425"/>
      <c r="C1742" s="425"/>
      <c r="D1742" s="425"/>
      <c r="E1742" s="425"/>
      <c r="F1742" s="425"/>
      <c r="G1742" s="425"/>
      <c r="H1742" s="425"/>
      <c r="I1742" s="425"/>
    </row>
    <row r="1743" spans="1:9" x14ac:dyDescent="0.2">
      <c r="A1743" s="425"/>
      <c r="B1743" s="425"/>
      <c r="C1743" s="425"/>
      <c r="D1743" s="425"/>
      <c r="E1743" s="425"/>
      <c r="F1743" s="425"/>
      <c r="G1743" s="425"/>
      <c r="H1743" s="425"/>
      <c r="I1743" s="425"/>
    </row>
    <row r="1744" spans="1:9" x14ac:dyDescent="0.2">
      <c r="A1744" s="425"/>
      <c r="B1744" s="425"/>
      <c r="C1744" s="425"/>
      <c r="D1744" s="425"/>
      <c r="E1744" s="425"/>
      <c r="F1744" s="425"/>
      <c r="G1744" s="425"/>
      <c r="H1744" s="425"/>
      <c r="I1744" s="425"/>
    </row>
    <row r="1745" spans="1:9" x14ac:dyDescent="0.2">
      <c r="A1745" s="425"/>
      <c r="B1745" s="425"/>
      <c r="C1745" s="425"/>
      <c r="D1745" s="425"/>
      <c r="E1745" s="425"/>
      <c r="F1745" s="425"/>
      <c r="G1745" s="425"/>
      <c r="H1745" s="425"/>
      <c r="I1745" s="425"/>
    </row>
    <row r="1746" spans="1:9" x14ac:dyDescent="0.2">
      <c r="A1746" s="425"/>
      <c r="B1746" s="425"/>
      <c r="C1746" s="425"/>
      <c r="D1746" s="425"/>
      <c r="E1746" s="425"/>
      <c r="F1746" s="425"/>
      <c r="G1746" s="425"/>
      <c r="H1746" s="425"/>
      <c r="I1746" s="425"/>
    </row>
    <row r="1747" spans="1:9" x14ac:dyDescent="0.2">
      <c r="A1747" s="425"/>
      <c r="B1747" s="425"/>
      <c r="C1747" s="425"/>
      <c r="D1747" s="425"/>
      <c r="E1747" s="425"/>
      <c r="F1747" s="425"/>
      <c r="G1747" s="425"/>
      <c r="H1747" s="425"/>
      <c r="I1747" s="425"/>
    </row>
    <row r="1748" spans="1:9" x14ac:dyDescent="0.2">
      <c r="A1748" s="425"/>
      <c r="B1748" s="425"/>
      <c r="C1748" s="425"/>
      <c r="D1748" s="425"/>
      <c r="E1748" s="425"/>
      <c r="F1748" s="425"/>
      <c r="G1748" s="425"/>
      <c r="H1748" s="425"/>
      <c r="I1748" s="425"/>
    </row>
    <row r="1749" spans="1:9" x14ac:dyDescent="0.2">
      <c r="A1749" s="425"/>
      <c r="B1749" s="425"/>
      <c r="C1749" s="425"/>
      <c r="D1749" s="425"/>
      <c r="E1749" s="425"/>
      <c r="F1749" s="425"/>
      <c r="G1749" s="425"/>
      <c r="H1749" s="425"/>
      <c r="I1749" s="425"/>
    </row>
    <row r="1750" spans="1:9" x14ac:dyDescent="0.2">
      <c r="A1750" s="425"/>
      <c r="B1750" s="425"/>
      <c r="C1750" s="425"/>
      <c r="D1750" s="425"/>
      <c r="E1750" s="425"/>
      <c r="F1750" s="425"/>
      <c r="G1750" s="425"/>
      <c r="H1750" s="425"/>
      <c r="I1750" s="425"/>
    </row>
    <row r="1751" spans="1:9" x14ac:dyDescent="0.2">
      <c r="A1751" s="425"/>
      <c r="B1751" s="425"/>
      <c r="C1751" s="425"/>
      <c r="D1751" s="425"/>
      <c r="E1751" s="425"/>
      <c r="F1751" s="425"/>
      <c r="G1751" s="425"/>
      <c r="H1751" s="425"/>
      <c r="I1751" s="425"/>
    </row>
    <row r="1752" spans="1:9" x14ac:dyDescent="0.2">
      <c r="A1752" s="425"/>
      <c r="B1752" s="425"/>
      <c r="C1752" s="425"/>
      <c r="D1752" s="425"/>
      <c r="E1752" s="425"/>
      <c r="F1752" s="425"/>
      <c r="G1752" s="425"/>
      <c r="H1752" s="425"/>
      <c r="I1752" s="425"/>
    </row>
    <row r="1753" spans="1:9" x14ac:dyDescent="0.2">
      <c r="A1753" s="425"/>
      <c r="B1753" s="425"/>
      <c r="C1753" s="425"/>
      <c r="D1753" s="425"/>
      <c r="E1753" s="425"/>
      <c r="F1753" s="425"/>
      <c r="G1753" s="425"/>
      <c r="H1753" s="425"/>
      <c r="I1753" s="425"/>
    </row>
    <row r="1754" spans="1:9" x14ac:dyDescent="0.2">
      <c r="A1754" s="425"/>
      <c r="B1754" s="425"/>
      <c r="C1754" s="425"/>
      <c r="D1754" s="425"/>
      <c r="E1754" s="425"/>
      <c r="F1754" s="425"/>
      <c r="G1754" s="425"/>
      <c r="H1754" s="425"/>
      <c r="I1754" s="425"/>
    </row>
    <row r="1755" spans="1:9" x14ac:dyDescent="0.2">
      <c r="A1755" s="425"/>
      <c r="B1755" s="425"/>
      <c r="C1755" s="425"/>
      <c r="D1755" s="425"/>
      <c r="E1755" s="425"/>
      <c r="F1755" s="425"/>
      <c r="G1755" s="425"/>
      <c r="H1755" s="425"/>
      <c r="I1755" s="425"/>
    </row>
    <row r="1756" spans="1:9" x14ac:dyDescent="0.2">
      <c r="A1756" s="425"/>
      <c r="B1756" s="425"/>
      <c r="C1756" s="425"/>
      <c r="D1756" s="425"/>
      <c r="E1756" s="425"/>
      <c r="F1756" s="425"/>
      <c r="G1756" s="425"/>
      <c r="H1756" s="425"/>
      <c r="I1756" s="425"/>
    </row>
    <row r="1757" spans="1:9" x14ac:dyDescent="0.2">
      <c r="A1757" s="425"/>
      <c r="B1757" s="425"/>
      <c r="C1757" s="425"/>
      <c r="D1757" s="425"/>
      <c r="E1757" s="425"/>
      <c r="F1757" s="425"/>
      <c r="G1757" s="425"/>
      <c r="H1757" s="425"/>
      <c r="I1757" s="425"/>
    </row>
    <row r="1758" spans="1:9" x14ac:dyDescent="0.2">
      <c r="A1758" s="425"/>
      <c r="B1758" s="425"/>
      <c r="C1758" s="425"/>
      <c r="D1758" s="425"/>
      <c r="E1758" s="425"/>
      <c r="F1758" s="425"/>
      <c r="G1758" s="425"/>
      <c r="H1758" s="425"/>
      <c r="I1758" s="425"/>
    </row>
    <row r="1759" spans="1:9" x14ac:dyDescent="0.2">
      <c r="A1759" s="425"/>
      <c r="B1759" s="425"/>
      <c r="C1759" s="425"/>
      <c r="D1759" s="425"/>
      <c r="E1759" s="425"/>
      <c r="F1759" s="425"/>
      <c r="G1759" s="425"/>
      <c r="H1759" s="425"/>
      <c r="I1759" s="425"/>
    </row>
    <row r="1760" spans="1:9" x14ac:dyDescent="0.2">
      <c r="A1760" s="425"/>
      <c r="B1760" s="425"/>
      <c r="C1760" s="425"/>
      <c r="D1760" s="425"/>
      <c r="E1760" s="425"/>
      <c r="F1760" s="425"/>
      <c r="G1760" s="425"/>
      <c r="H1760" s="425"/>
      <c r="I1760" s="425"/>
    </row>
    <row r="1761" spans="1:9" x14ac:dyDescent="0.2">
      <c r="A1761" s="425"/>
      <c r="B1761" s="425"/>
      <c r="C1761" s="425"/>
      <c r="D1761" s="425"/>
      <c r="E1761" s="425"/>
      <c r="F1761" s="425"/>
      <c r="G1761" s="425"/>
      <c r="H1761" s="425"/>
      <c r="I1761" s="425"/>
    </row>
    <row r="1762" spans="1:9" x14ac:dyDescent="0.2">
      <c r="A1762" s="425"/>
      <c r="B1762" s="425"/>
      <c r="C1762" s="425"/>
      <c r="D1762" s="425"/>
      <c r="E1762" s="425"/>
      <c r="F1762" s="425"/>
      <c r="G1762" s="425"/>
      <c r="H1762" s="425"/>
      <c r="I1762" s="425"/>
    </row>
    <row r="1763" spans="1:9" x14ac:dyDescent="0.2">
      <c r="A1763" s="425"/>
      <c r="B1763" s="425"/>
      <c r="C1763" s="425"/>
      <c r="D1763" s="425"/>
      <c r="E1763" s="425"/>
      <c r="F1763" s="425"/>
      <c r="G1763" s="425"/>
      <c r="H1763" s="425"/>
      <c r="I1763" s="425"/>
    </row>
    <row r="1764" spans="1:9" x14ac:dyDescent="0.2">
      <c r="A1764" s="425"/>
      <c r="B1764" s="425"/>
      <c r="C1764" s="425"/>
      <c r="D1764" s="425"/>
      <c r="E1764" s="425"/>
      <c r="F1764" s="425"/>
      <c r="G1764" s="425"/>
      <c r="H1764" s="425"/>
      <c r="I1764" s="425"/>
    </row>
    <row r="1765" spans="1:9" x14ac:dyDescent="0.2">
      <c r="A1765" s="425"/>
      <c r="B1765" s="425"/>
      <c r="C1765" s="425"/>
      <c r="D1765" s="425"/>
      <c r="E1765" s="425"/>
      <c r="F1765" s="425"/>
      <c r="G1765" s="425"/>
      <c r="H1765" s="425"/>
      <c r="I1765" s="425"/>
    </row>
    <row r="1766" spans="1:9" x14ac:dyDescent="0.2">
      <c r="A1766" s="425"/>
      <c r="B1766" s="425"/>
      <c r="C1766" s="425"/>
      <c r="D1766" s="425"/>
      <c r="E1766" s="425"/>
      <c r="F1766" s="425"/>
      <c r="G1766" s="425"/>
      <c r="H1766" s="425"/>
      <c r="I1766" s="425"/>
    </row>
    <row r="1767" spans="1:9" x14ac:dyDescent="0.2">
      <c r="A1767" s="425"/>
      <c r="B1767" s="425"/>
      <c r="C1767" s="425"/>
      <c r="D1767" s="425"/>
      <c r="E1767" s="425"/>
      <c r="F1767" s="425"/>
      <c r="G1767" s="425"/>
      <c r="H1767" s="425"/>
      <c r="I1767" s="425"/>
    </row>
    <row r="1768" spans="1:9" x14ac:dyDescent="0.2">
      <c r="A1768" s="425"/>
      <c r="B1768" s="425"/>
      <c r="C1768" s="425"/>
      <c r="D1768" s="425"/>
      <c r="E1768" s="425"/>
      <c r="F1768" s="425"/>
      <c r="G1768" s="425"/>
      <c r="H1768" s="425"/>
      <c r="I1768" s="425"/>
    </row>
    <row r="1769" spans="1:9" x14ac:dyDescent="0.2">
      <c r="A1769" s="425"/>
      <c r="B1769" s="425"/>
      <c r="C1769" s="425"/>
      <c r="D1769" s="425"/>
      <c r="E1769" s="425"/>
      <c r="F1769" s="425"/>
      <c r="G1769" s="425"/>
      <c r="H1769" s="425"/>
      <c r="I1769" s="425"/>
    </row>
    <row r="1770" spans="1:9" x14ac:dyDescent="0.2">
      <c r="A1770" s="425"/>
      <c r="B1770" s="425"/>
      <c r="C1770" s="425"/>
      <c r="D1770" s="425"/>
      <c r="E1770" s="425"/>
      <c r="F1770" s="425"/>
      <c r="G1770" s="425"/>
      <c r="H1770" s="425"/>
      <c r="I1770" s="425"/>
    </row>
    <row r="1771" spans="1:9" x14ac:dyDescent="0.2">
      <c r="A1771" s="425"/>
      <c r="B1771" s="425"/>
      <c r="C1771" s="425"/>
      <c r="D1771" s="425"/>
      <c r="E1771" s="425"/>
      <c r="F1771" s="425"/>
      <c r="G1771" s="425"/>
      <c r="H1771" s="425"/>
      <c r="I1771" s="425"/>
    </row>
    <row r="1772" spans="1:9" x14ac:dyDescent="0.2">
      <c r="A1772" s="425"/>
      <c r="B1772" s="425"/>
      <c r="C1772" s="425"/>
      <c r="D1772" s="425"/>
      <c r="E1772" s="425"/>
      <c r="F1772" s="425"/>
      <c r="G1772" s="425"/>
      <c r="H1772" s="425"/>
      <c r="I1772" s="425"/>
    </row>
    <row r="1773" spans="1:9" x14ac:dyDescent="0.2">
      <c r="A1773" s="425"/>
      <c r="B1773" s="425"/>
      <c r="C1773" s="425"/>
      <c r="D1773" s="425"/>
      <c r="E1773" s="425"/>
      <c r="F1773" s="425"/>
      <c r="G1773" s="425"/>
      <c r="H1773" s="425"/>
      <c r="I1773" s="425"/>
    </row>
    <row r="1774" spans="1:9" x14ac:dyDescent="0.2">
      <c r="A1774" s="425"/>
      <c r="B1774" s="425"/>
      <c r="C1774" s="425"/>
      <c r="D1774" s="425"/>
      <c r="E1774" s="425"/>
      <c r="F1774" s="425"/>
      <c r="G1774" s="425"/>
      <c r="H1774" s="425"/>
      <c r="I1774" s="425"/>
    </row>
    <row r="1775" spans="1:9" x14ac:dyDescent="0.2">
      <c r="A1775" s="425"/>
      <c r="B1775" s="425"/>
      <c r="C1775" s="425"/>
      <c r="D1775" s="425"/>
      <c r="E1775" s="425"/>
      <c r="F1775" s="425"/>
      <c r="G1775" s="425"/>
      <c r="H1775" s="425"/>
      <c r="I1775" s="425"/>
    </row>
    <row r="1776" spans="1:9" x14ac:dyDescent="0.2">
      <c r="A1776" s="425"/>
      <c r="B1776" s="425"/>
      <c r="C1776" s="425"/>
      <c r="D1776" s="425"/>
      <c r="E1776" s="425"/>
      <c r="F1776" s="425"/>
      <c r="G1776" s="425"/>
      <c r="H1776" s="425"/>
      <c r="I1776" s="425"/>
    </row>
    <row r="1777" spans="1:9" x14ac:dyDescent="0.2">
      <c r="A1777" s="425"/>
      <c r="B1777" s="425"/>
      <c r="C1777" s="425"/>
      <c r="D1777" s="425"/>
      <c r="E1777" s="425"/>
      <c r="F1777" s="425"/>
      <c r="G1777" s="425"/>
      <c r="H1777" s="425"/>
      <c r="I1777" s="425"/>
    </row>
    <row r="1778" spans="1:9" x14ac:dyDescent="0.2">
      <c r="A1778" s="425"/>
      <c r="B1778" s="425"/>
      <c r="C1778" s="425"/>
      <c r="D1778" s="425"/>
      <c r="E1778" s="425"/>
      <c r="F1778" s="425"/>
      <c r="G1778" s="425"/>
      <c r="H1778" s="425"/>
      <c r="I1778" s="425"/>
    </row>
    <row r="1779" spans="1:9" x14ac:dyDescent="0.2">
      <c r="A1779" s="425"/>
      <c r="B1779" s="425"/>
      <c r="C1779" s="425"/>
      <c r="D1779" s="425"/>
      <c r="E1779" s="425"/>
      <c r="F1779" s="425"/>
      <c r="G1779" s="425"/>
      <c r="H1779" s="425"/>
      <c r="I1779" s="425"/>
    </row>
    <row r="1780" spans="1:9" x14ac:dyDescent="0.2">
      <c r="A1780" s="425"/>
      <c r="B1780" s="425"/>
      <c r="C1780" s="425"/>
      <c r="D1780" s="425"/>
      <c r="E1780" s="425"/>
      <c r="F1780" s="425"/>
      <c r="G1780" s="425"/>
      <c r="H1780" s="425"/>
      <c r="I1780" s="425"/>
    </row>
    <row r="1781" spans="1:9" x14ac:dyDescent="0.2">
      <c r="A1781" s="425"/>
      <c r="B1781" s="425"/>
      <c r="C1781" s="425"/>
      <c r="D1781" s="425"/>
      <c r="E1781" s="425"/>
      <c r="F1781" s="425"/>
      <c r="G1781" s="425"/>
      <c r="H1781" s="425"/>
      <c r="I1781" s="425"/>
    </row>
    <row r="1782" spans="1:9" x14ac:dyDescent="0.2">
      <c r="A1782" s="425"/>
      <c r="B1782" s="425"/>
      <c r="C1782" s="425"/>
      <c r="D1782" s="425"/>
      <c r="E1782" s="425"/>
      <c r="F1782" s="425"/>
      <c r="G1782" s="425"/>
      <c r="H1782" s="425"/>
      <c r="I1782" s="425"/>
    </row>
    <row r="1783" spans="1:9" x14ac:dyDescent="0.2">
      <c r="A1783" s="425"/>
      <c r="B1783" s="425"/>
      <c r="C1783" s="425"/>
      <c r="D1783" s="425"/>
      <c r="E1783" s="425"/>
      <c r="F1783" s="425"/>
      <c r="G1783" s="425"/>
      <c r="H1783" s="425"/>
      <c r="I1783" s="425"/>
    </row>
    <row r="1784" spans="1:9" x14ac:dyDescent="0.2">
      <c r="A1784" s="425"/>
      <c r="B1784" s="425"/>
      <c r="C1784" s="425"/>
      <c r="D1784" s="425"/>
      <c r="E1784" s="425"/>
      <c r="F1784" s="425"/>
      <c r="G1784" s="425"/>
      <c r="H1784" s="425"/>
      <c r="I1784" s="425"/>
    </row>
    <row r="1785" spans="1:9" x14ac:dyDescent="0.2">
      <c r="A1785" s="425"/>
      <c r="B1785" s="425"/>
      <c r="C1785" s="425"/>
      <c r="D1785" s="425"/>
      <c r="E1785" s="425"/>
      <c r="F1785" s="425"/>
      <c r="G1785" s="425"/>
      <c r="H1785" s="425"/>
      <c r="I1785" s="425"/>
    </row>
    <row r="1786" spans="1:9" x14ac:dyDescent="0.2">
      <c r="A1786" s="425"/>
      <c r="B1786" s="425"/>
      <c r="C1786" s="425"/>
      <c r="D1786" s="425"/>
      <c r="E1786" s="425"/>
      <c r="F1786" s="425"/>
      <c r="G1786" s="425"/>
      <c r="H1786" s="425"/>
      <c r="I1786" s="425"/>
    </row>
    <row r="1787" spans="1:9" x14ac:dyDescent="0.2">
      <c r="A1787" s="425"/>
      <c r="B1787" s="425"/>
      <c r="C1787" s="425"/>
      <c r="D1787" s="425"/>
      <c r="E1787" s="425"/>
      <c r="F1787" s="425"/>
      <c r="G1787" s="425"/>
      <c r="H1787" s="425"/>
      <c r="I1787" s="425"/>
    </row>
    <row r="1788" spans="1:9" x14ac:dyDescent="0.2">
      <c r="A1788" s="425"/>
      <c r="B1788" s="425"/>
      <c r="C1788" s="425"/>
      <c r="D1788" s="425"/>
      <c r="E1788" s="425"/>
      <c r="F1788" s="425"/>
      <c r="G1788" s="425"/>
      <c r="H1788" s="425"/>
      <c r="I1788" s="425"/>
    </row>
    <row r="1789" spans="1:9" x14ac:dyDescent="0.2">
      <c r="A1789" s="425"/>
      <c r="B1789" s="425"/>
      <c r="C1789" s="425"/>
      <c r="D1789" s="425"/>
      <c r="E1789" s="425"/>
      <c r="F1789" s="425"/>
      <c r="G1789" s="425"/>
      <c r="H1789" s="425"/>
      <c r="I1789" s="425"/>
    </row>
    <row r="1790" spans="1:9" x14ac:dyDescent="0.2">
      <c r="A1790" s="425"/>
      <c r="B1790" s="425"/>
      <c r="C1790" s="425"/>
      <c r="D1790" s="425"/>
      <c r="E1790" s="425"/>
      <c r="F1790" s="425"/>
      <c r="G1790" s="425"/>
      <c r="H1790" s="425"/>
      <c r="I1790" s="425"/>
    </row>
    <row r="1791" spans="1:9" x14ac:dyDescent="0.2">
      <c r="A1791" s="425"/>
      <c r="B1791" s="425"/>
      <c r="C1791" s="425"/>
      <c r="D1791" s="425"/>
      <c r="E1791" s="425"/>
      <c r="F1791" s="425"/>
      <c r="G1791" s="425"/>
      <c r="H1791" s="425"/>
      <c r="I1791" s="425"/>
    </row>
    <row r="1792" spans="1:9" x14ac:dyDescent="0.2">
      <c r="A1792" s="425"/>
      <c r="B1792" s="425"/>
      <c r="C1792" s="425"/>
      <c r="D1792" s="425"/>
      <c r="E1792" s="425"/>
      <c r="F1792" s="425"/>
      <c r="G1792" s="425"/>
      <c r="H1792" s="425"/>
      <c r="I1792" s="425"/>
    </row>
    <row r="1793" spans="1:9" x14ac:dyDescent="0.2">
      <c r="A1793" s="425"/>
      <c r="B1793" s="425"/>
      <c r="C1793" s="425"/>
      <c r="D1793" s="425"/>
      <c r="E1793" s="425"/>
      <c r="F1793" s="425"/>
      <c r="G1793" s="425"/>
      <c r="H1793" s="425"/>
      <c r="I1793" s="425"/>
    </row>
    <row r="1794" spans="1:9" x14ac:dyDescent="0.2">
      <c r="A1794" s="425"/>
      <c r="B1794" s="425"/>
      <c r="C1794" s="425"/>
      <c r="D1794" s="425"/>
      <c r="E1794" s="425"/>
      <c r="F1794" s="425"/>
      <c r="G1794" s="425"/>
      <c r="H1794" s="425"/>
      <c r="I1794" s="425"/>
    </row>
    <row r="1795" spans="1:9" x14ac:dyDescent="0.2">
      <c r="A1795" s="425"/>
      <c r="B1795" s="425"/>
      <c r="C1795" s="425"/>
      <c r="D1795" s="425"/>
      <c r="E1795" s="425"/>
      <c r="F1795" s="425"/>
      <c r="G1795" s="425"/>
      <c r="H1795" s="425"/>
      <c r="I1795" s="425"/>
    </row>
    <row r="1796" spans="1:9" x14ac:dyDescent="0.2">
      <c r="A1796" s="425"/>
      <c r="B1796" s="425"/>
      <c r="C1796" s="425"/>
      <c r="D1796" s="425"/>
      <c r="E1796" s="425"/>
      <c r="F1796" s="425"/>
      <c r="G1796" s="425"/>
      <c r="H1796" s="425"/>
      <c r="I1796" s="425"/>
    </row>
    <row r="1797" spans="1:9" x14ac:dyDescent="0.2">
      <c r="A1797" s="425"/>
      <c r="B1797" s="425"/>
      <c r="C1797" s="425"/>
      <c r="D1797" s="425"/>
      <c r="E1797" s="425"/>
      <c r="F1797" s="425"/>
      <c r="G1797" s="425"/>
      <c r="H1797" s="425"/>
      <c r="I1797" s="425"/>
    </row>
    <row r="1798" spans="1:9" x14ac:dyDescent="0.2">
      <c r="A1798" s="425"/>
      <c r="B1798" s="425"/>
      <c r="C1798" s="425"/>
      <c r="D1798" s="425"/>
      <c r="E1798" s="425"/>
      <c r="F1798" s="425"/>
      <c r="G1798" s="425"/>
      <c r="H1798" s="425"/>
      <c r="I1798" s="425"/>
    </row>
    <row r="1799" spans="1:9" x14ac:dyDescent="0.2">
      <c r="A1799" s="425"/>
      <c r="B1799" s="425"/>
      <c r="C1799" s="425"/>
      <c r="D1799" s="425"/>
      <c r="E1799" s="425"/>
      <c r="F1799" s="425"/>
      <c r="G1799" s="425"/>
      <c r="H1799" s="425"/>
      <c r="I1799" s="425"/>
    </row>
    <row r="1800" spans="1:9" x14ac:dyDescent="0.2">
      <c r="A1800" s="425"/>
      <c r="B1800" s="425"/>
      <c r="C1800" s="425"/>
      <c r="D1800" s="425"/>
      <c r="E1800" s="425"/>
      <c r="F1800" s="425"/>
      <c r="G1800" s="425"/>
      <c r="H1800" s="425"/>
      <c r="I1800" s="425"/>
    </row>
    <row r="1801" spans="1:9" x14ac:dyDescent="0.2">
      <c r="A1801" s="425"/>
      <c r="B1801" s="425"/>
      <c r="C1801" s="425"/>
      <c r="D1801" s="425"/>
      <c r="E1801" s="425"/>
      <c r="F1801" s="425"/>
      <c r="G1801" s="425"/>
      <c r="H1801" s="425"/>
      <c r="I1801" s="425"/>
    </row>
    <row r="1802" spans="1:9" x14ac:dyDescent="0.2">
      <c r="A1802" s="425"/>
      <c r="B1802" s="425"/>
      <c r="C1802" s="425"/>
      <c r="D1802" s="425"/>
      <c r="E1802" s="425"/>
      <c r="F1802" s="425"/>
      <c r="G1802" s="425"/>
      <c r="H1802" s="425"/>
      <c r="I1802" s="425"/>
    </row>
    <row r="1803" spans="1:9" x14ac:dyDescent="0.2">
      <c r="A1803" s="425"/>
      <c r="B1803" s="425"/>
      <c r="C1803" s="425"/>
      <c r="D1803" s="425"/>
      <c r="E1803" s="425"/>
      <c r="F1803" s="425"/>
      <c r="G1803" s="425"/>
      <c r="H1803" s="425"/>
      <c r="I1803" s="425"/>
    </row>
    <row r="1804" spans="1:9" x14ac:dyDescent="0.2">
      <c r="A1804" s="425"/>
      <c r="B1804" s="425"/>
      <c r="C1804" s="425"/>
      <c r="D1804" s="425"/>
      <c r="E1804" s="425"/>
      <c r="F1804" s="425"/>
      <c r="G1804" s="425"/>
      <c r="H1804" s="425"/>
      <c r="I1804" s="425"/>
    </row>
    <row r="1805" spans="1:9" x14ac:dyDescent="0.2">
      <c r="A1805" s="425"/>
      <c r="B1805" s="425"/>
      <c r="C1805" s="425"/>
      <c r="D1805" s="425"/>
      <c r="E1805" s="425"/>
      <c r="F1805" s="425"/>
      <c r="G1805" s="425"/>
      <c r="H1805" s="425"/>
      <c r="I1805" s="425"/>
    </row>
    <row r="1806" spans="1:9" x14ac:dyDescent="0.2">
      <c r="A1806" s="425"/>
      <c r="B1806" s="425"/>
      <c r="C1806" s="425"/>
      <c r="D1806" s="425"/>
      <c r="E1806" s="425"/>
      <c r="F1806" s="425"/>
      <c r="G1806" s="425"/>
      <c r="H1806" s="425"/>
      <c r="I1806" s="425"/>
    </row>
    <row r="1807" spans="1:9" x14ac:dyDescent="0.2">
      <c r="A1807" s="425"/>
      <c r="B1807" s="425"/>
      <c r="C1807" s="425"/>
      <c r="D1807" s="425"/>
      <c r="E1807" s="425"/>
      <c r="F1807" s="425"/>
      <c r="G1807" s="425"/>
      <c r="H1807" s="425"/>
      <c r="I1807" s="425"/>
    </row>
    <row r="1808" spans="1:9" x14ac:dyDescent="0.2">
      <c r="A1808" s="425"/>
      <c r="B1808" s="425"/>
      <c r="C1808" s="425"/>
      <c r="D1808" s="425"/>
      <c r="E1808" s="425"/>
      <c r="F1808" s="425"/>
      <c r="G1808" s="425"/>
      <c r="H1808" s="425"/>
      <c r="I1808" s="425"/>
    </row>
    <row r="1809" spans="1:9" x14ac:dyDescent="0.2">
      <c r="A1809" s="425"/>
      <c r="B1809" s="425"/>
      <c r="C1809" s="425"/>
      <c r="D1809" s="425"/>
      <c r="E1809" s="425"/>
      <c r="F1809" s="425"/>
      <c r="G1809" s="425"/>
      <c r="H1809" s="425"/>
      <c r="I1809" s="425"/>
    </row>
    <row r="1810" spans="1:9" x14ac:dyDescent="0.2">
      <c r="A1810" s="425"/>
      <c r="B1810" s="425"/>
      <c r="C1810" s="425"/>
      <c r="D1810" s="425"/>
      <c r="E1810" s="425"/>
      <c r="F1810" s="425"/>
      <c r="G1810" s="425"/>
      <c r="H1810" s="425"/>
      <c r="I1810" s="425"/>
    </row>
    <row r="1811" spans="1:9" x14ac:dyDescent="0.2">
      <c r="A1811" s="425"/>
      <c r="B1811" s="425"/>
      <c r="C1811" s="425"/>
      <c r="D1811" s="425"/>
      <c r="E1811" s="425"/>
      <c r="F1811" s="425"/>
      <c r="G1811" s="425"/>
      <c r="H1811" s="425"/>
      <c r="I1811" s="425"/>
    </row>
    <row r="1812" spans="1:9" x14ac:dyDescent="0.2">
      <c r="A1812" s="425"/>
      <c r="B1812" s="425"/>
      <c r="C1812" s="425"/>
      <c r="D1812" s="425"/>
      <c r="E1812" s="425"/>
      <c r="F1812" s="425"/>
      <c r="G1812" s="425"/>
      <c r="H1812" s="425"/>
      <c r="I1812" s="425"/>
    </row>
    <row r="1813" spans="1:9" x14ac:dyDescent="0.2">
      <c r="A1813" s="425"/>
      <c r="B1813" s="425"/>
      <c r="C1813" s="425"/>
      <c r="D1813" s="425"/>
      <c r="E1813" s="425"/>
      <c r="F1813" s="425"/>
      <c r="G1813" s="425"/>
      <c r="H1813" s="425"/>
      <c r="I1813" s="425"/>
    </row>
    <row r="1814" spans="1:9" x14ac:dyDescent="0.2">
      <c r="A1814" s="425"/>
      <c r="B1814" s="425"/>
      <c r="C1814" s="425"/>
      <c r="D1814" s="425"/>
      <c r="E1814" s="425"/>
      <c r="F1814" s="425"/>
      <c r="G1814" s="425"/>
      <c r="H1814" s="425"/>
      <c r="I1814" s="425"/>
    </row>
    <row r="1815" spans="1:9" x14ac:dyDescent="0.2">
      <c r="A1815" s="425"/>
      <c r="B1815" s="425"/>
      <c r="C1815" s="425"/>
      <c r="D1815" s="425"/>
      <c r="E1815" s="425"/>
      <c r="F1815" s="425"/>
      <c r="G1815" s="425"/>
      <c r="H1815" s="425"/>
      <c r="I1815" s="425"/>
    </row>
    <row r="1816" spans="1:9" x14ac:dyDescent="0.2">
      <c r="A1816" s="425"/>
      <c r="B1816" s="425"/>
      <c r="C1816" s="425"/>
      <c r="D1816" s="425"/>
      <c r="E1816" s="425"/>
      <c r="F1816" s="425"/>
      <c r="G1816" s="425"/>
      <c r="H1816" s="425"/>
      <c r="I1816" s="425"/>
    </row>
    <row r="1817" spans="1:9" x14ac:dyDescent="0.2">
      <c r="A1817" s="425"/>
      <c r="B1817" s="425"/>
      <c r="C1817" s="425"/>
      <c r="D1817" s="425"/>
      <c r="E1817" s="425"/>
      <c r="F1817" s="425"/>
      <c r="G1817" s="425"/>
      <c r="H1817" s="425"/>
      <c r="I1817" s="425"/>
    </row>
    <row r="1818" spans="1:9" x14ac:dyDescent="0.2">
      <c r="A1818" s="425"/>
      <c r="B1818" s="425"/>
      <c r="C1818" s="425"/>
      <c r="D1818" s="425"/>
      <c r="E1818" s="425"/>
      <c r="F1818" s="425"/>
      <c r="G1818" s="425"/>
      <c r="H1818" s="425"/>
      <c r="I1818" s="425"/>
    </row>
    <row r="1819" spans="1:9" x14ac:dyDescent="0.2">
      <c r="A1819" s="425"/>
      <c r="B1819" s="425"/>
      <c r="C1819" s="425"/>
      <c r="D1819" s="425"/>
      <c r="E1819" s="425"/>
      <c r="F1819" s="425"/>
      <c r="G1819" s="425"/>
      <c r="H1819" s="425"/>
      <c r="I1819" s="425"/>
    </row>
    <row r="1820" spans="1:9" x14ac:dyDescent="0.2">
      <c r="A1820" s="425"/>
      <c r="B1820" s="425"/>
      <c r="C1820" s="425"/>
      <c r="D1820" s="425"/>
      <c r="E1820" s="425"/>
      <c r="F1820" s="425"/>
      <c r="G1820" s="425"/>
      <c r="H1820" s="425"/>
      <c r="I1820" s="425"/>
    </row>
    <row r="1821" spans="1:9" x14ac:dyDescent="0.2">
      <c r="A1821" s="425"/>
      <c r="B1821" s="425"/>
      <c r="C1821" s="425"/>
      <c r="D1821" s="425"/>
      <c r="E1821" s="425"/>
      <c r="F1821" s="425"/>
      <c r="G1821" s="425"/>
      <c r="H1821" s="425"/>
      <c r="I1821" s="425"/>
    </row>
    <row r="1822" spans="1:9" x14ac:dyDescent="0.2">
      <c r="A1822" s="425"/>
      <c r="B1822" s="425"/>
      <c r="C1822" s="425"/>
      <c r="D1822" s="425"/>
      <c r="E1822" s="425"/>
      <c r="F1822" s="425"/>
      <c r="G1822" s="425"/>
      <c r="H1822" s="425"/>
      <c r="I1822" s="425"/>
    </row>
    <row r="1823" spans="1:9" x14ac:dyDescent="0.2">
      <c r="A1823" s="425"/>
      <c r="B1823" s="425"/>
      <c r="C1823" s="425"/>
      <c r="D1823" s="425"/>
      <c r="E1823" s="425"/>
      <c r="F1823" s="425"/>
      <c r="G1823" s="425"/>
      <c r="H1823" s="425"/>
      <c r="I1823" s="425"/>
    </row>
    <row r="1824" spans="1:9" x14ac:dyDescent="0.2">
      <c r="A1824" s="425"/>
      <c r="B1824" s="425"/>
      <c r="C1824" s="425"/>
      <c r="D1824" s="425"/>
      <c r="E1824" s="425"/>
      <c r="F1824" s="425"/>
      <c r="G1824" s="425"/>
      <c r="H1824" s="425"/>
      <c r="I1824" s="425"/>
    </row>
    <row r="1825" spans="1:9" x14ac:dyDescent="0.2">
      <c r="A1825" s="425"/>
      <c r="B1825" s="425"/>
      <c r="C1825" s="425"/>
      <c r="D1825" s="425"/>
      <c r="E1825" s="425"/>
      <c r="F1825" s="425"/>
      <c r="G1825" s="425"/>
      <c r="H1825" s="425"/>
      <c r="I1825" s="425"/>
    </row>
    <row r="1826" spans="1:9" x14ac:dyDescent="0.2">
      <c r="A1826" s="425"/>
      <c r="B1826" s="425"/>
      <c r="C1826" s="425"/>
      <c r="D1826" s="425"/>
      <c r="E1826" s="425"/>
      <c r="F1826" s="425"/>
      <c r="G1826" s="425"/>
      <c r="H1826" s="425"/>
      <c r="I1826" s="425"/>
    </row>
    <row r="1827" spans="1:9" x14ac:dyDescent="0.2">
      <c r="A1827" s="425"/>
      <c r="B1827" s="425"/>
      <c r="C1827" s="425"/>
      <c r="D1827" s="425"/>
      <c r="E1827" s="425"/>
      <c r="F1827" s="425"/>
      <c r="G1827" s="425"/>
      <c r="H1827" s="425"/>
      <c r="I1827" s="425"/>
    </row>
    <row r="1828" spans="1:9" x14ac:dyDescent="0.2">
      <c r="A1828" s="425"/>
      <c r="B1828" s="425"/>
      <c r="C1828" s="425"/>
      <c r="D1828" s="425"/>
      <c r="E1828" s="425"/>
      <c r="F1828" s="425"/>
      <c r="G1828" s="425"/>
      <c r="H1828" s="425"/>
      <c r="I1828" s="425"/>
    </row>
    <row r="1829" spans="1:9" x14ac:dyDescent="0.2">
      <c r="A1829" s="425"/>
      <c r="B1829" s="425"/>
      <c r="C1829" s="425"/>
      <c r="D1829" s="425"/>
      <c r="E1829" s="425"/>
      <c r="F1829" s="425"/>
      <c r="G1829" s="425"/>
      <c r="H1829" s="425"/>
      <c r="I1829" s="425"/>
    </row>
    <row r="1830" spans="1:9" x14ac:dyDescent="0.2">
      <c r="A1830" s="425"/>
      <c r="B1830" s="425"/>
      <c r="C1830" s="425"/>
      <c r="D1830" s="425"/>
      <c r="E1830" s="425"/>
      <c r="F1830" s="425"/>
      <c r="G1830" s="425"/>
      <c r="H1830" s="425"/>
      <c r="I1830" s="425"/>
    </row>
    <row r="1831" spans="1:9" x14ac:dyDescent="0.2">
      <c r="A1831" s="425"/>
      <c r="B1831" s="425"/>
      <c r="C1831" s="425"/>
      <c r="D1831" s="425"/>
      <c r="E1831" s="425"/>
      <c r="F1831" s="425"/>
      <c r="G1831" s="425"/>
      <c r="H1831" s="425"/>
      <c r="I1831" s="425"/>
    </row>
    <row r="1832" spans="1:9" x14ac:dyDescent="0.2">
      <c r="A1832" s="425"/>
      <c r="B1832" s="425"/>
      <c r="C1832" s="425"/>
      <c r="D1832" s="425"/>
      <c r="E1832" s="425"/>
      <c r="F1832" s="425"/>
      <c r="G1832" s="425"/>
      <c r="H1832" s="425"/>
      <c r="I1832" s="425"/>
    </row>
    <row r="1833" spans="1:9" x14ac:dyDescent="0.2">
      <c r="A1833" s="425"/>
      <c r="B1833" s="425"/>
      <c r="C1833" s="425"/>
      <c r="D1833" s="425"/>
      <c r="E1833" s="425"/>
      <c r="F1833" s="425"/>
      <c r="G1833" s="425"/>
      <c r="H1833" s="425"/>
      <c r="I1833" s="425"/>
    </row>
    <row r="1834" spans="1:9" x14ac:dyDescent="0.2">
      <c r="A1834" s="425"/>
      <c r="B1834" s="425"/>
      <c r="C1834" s="425"/>
      <c r="D1834" s="425"/>
      <c r="E1834" s="425"/>
      <c r="F1834" s="425"/>
      <c r="G1834" s="425"/>
      <c r="H1834" s="425"/>
      <c r="I1834" s="425"/>
    </row>
    <row r="1835" spans="1:9" x14ac:dyDescent="0.2">
      <c r="A1835" s="425"/>
      <c r="B1835" s="425"/>
      <c r="C1835" s="425"/>
      <c r="D1835" s="425"/>
      <c r="E1835" s="425"/>
      <c r="F1835" s="425"/>
      <c r="G1835" s="425"/>
      <c r="H1835" s="425"/>
      <c r="I1835" s="425"/>
    </row>
    <row r="1836" spans="1:9" x14ac:dyDescent="0.2">
      <c r="A1836" s="425"/>
      <c r="B1836" s="425"/>
      <c r="C1836" s="425"/>
      <c r="D1836" s="425"/>
      <c r="E1836" s="425"/>
      <c r="F1836" s="425"/>
      <c r="G1836" s="425"/>
      <c r="H1836" s="425"/>
      <c r="I1836" s="425"/>
    </row>
    <row r="1837" spans="1:9" x14ac:dyDescent="0.2">
      <c r="A1837" s="425"/>
      <c r="B1837" s="425"/>
      <c r="C1837" s="425"/>
      <c r="D1837" s="425"/>
      <c r="E1837" s="425"/>
      <c r="F1837" s="425"/>
      <c r="G1837" s="425"/>
      <c r="H1837" s="425"/>
      <c r="I1837" s="425"/>
    </row>
    <row r="1838" spans="1:9" x14ac:dyDescent="0.2">
      <c r="A1838" s="425"/>
      <c r="B1838" s="425"/>
      <c r="C1838" s="425"/>
      <c r="D1838" s="425"/>
      <c r="E1838" s="425"/>
      <c r="F1838" s="425"/>
      <c r="G1838" s="425"/>
      <c r="H1838" s="425"/>
      <c r="I1838" s="425"/>
    </row>
    <row r="1839" spans="1:9" x14ac:dyDescent="0.2">
      <c r="A1839" s="425"/>
      <c r="B1839" s="425"/>
      <c r="C1839" s="425"/>
      <c r="D1839" s="425"/>
      <c r="E1839" s="425"/>
      <c r="F1839" s="425"/>
      <c r="G1839" s="425"/>
      <c r="H1839" s="425"/>
      <c r="I1839" s="425"/>
    </row>
    <row r="1840" spans="1:9" x14ac:dyDescent="0.2">
      <c r="A1840" s="425"/>
      <c r="B1840" s="425"/>
      <c r="C1840" s="425"/>
      <c r="D1840" s="425"/>
      <c r="E1840" s="425"/>
      <c r="F1840" s="425"/>
      <c r="G1840" s="425"/>
      <c r="H1840" s="425"/>
      <c r="I1840" s="425"/>
    </row>
    <row r="1841" spans="1:9" x14ac:dyDescent="0.2">
      <c r="A1841" s="425"/>
      <c r="B1841" s="425"/>
      <c r="C1841" s="425"/>
      <c r="D1841" s="425"/>
      <c r="E1841" s="425"/>
      <c r="F1841" s="425"/>
      <c r="G1841" s="425"/>
      <c r="H1841" s="425"/>
      <c r="I1841" s="425"/>
    </row>
    <row r="1842" spans="1:9" x14ac:dyDescent="0.2">
      <c r="A1842" s="425"/>
      <c r="B1842" s="425"/>
      <c r="C1842" s="425"/>
      <c r="D1842" s="425"/>
      <c r="E1842" s="425"/>
      <c r="F1842" s="425"/>
      <c r="G1842" s="425"/>
      <c r="H1842" s="425"/>
      <c r="I1842" s="425"/>
    </row>
    <row r="1843" spans="1:9" x14ac:dyDescent="0.2">
      <c r="A1843" s="425"/>
      <c r="B1843" s="425"/>
      <c r="C1843" s="425"/>
      <c r="D1843" s="425"/>
      <c r="E1843" s="425"/>
      <c r="F1843" s="425"/>
      <c r="G1843" s="425"/>
      <c r="H1843" s="425"/>
      <c r="I1843" s="425"/>
    </row>
    <row r="1844" spans="1:9" x14ac:dyDescent="0.2">
      <c r="A1844" s="425"/>
      <c r="B1844" s="425"/>
      <c r="C1844" s="425"/>
      <c r="D1844" s="425"/>
      <c r="E1844" s="425"/>
      <c r="F1844" s="425"/>
      <c r="G1844" s="425"/>
      <c r="H1844" s="425"/>
      <c r="I1844" s="425"/>
    </row>
    <row r="1845" spans="1:9" x14ac:dyDescent="0.2">
      <c r="A1845" s="425"/>
      <c r="B1845" s="425"/>
      <c r="C1845" s="425"/>
      <c r="D1845" s="425"/>
      <c r="E1845" s="425"/>
      <c r="F1845" s="425"/>
      <c r="G1845" s="425"/>
      <c r="H1845" s="425"/>
      <c r="I1845" s="425"/>
    </row>
    <row r="1846" spans="1:9" x14ac:dyDescent="0.2">
      <c r="A1846" s="425"/>
      <c r="B1846" s="425"/>
      <c r="C1846" s="425"/>
      <c r="D1846" s="425"/>
      <c r="E1846" s="425"/>
      <c r="F1846" s="425"/>
      <c r="G1846" s="425"/>
      <c r="H1846" s="425"/>
      <c r="I1846" s="425"/>
    </row>
    <row r="1847" spans="1:9" x14ac:dyDescent="0.2">
      <c r="A1847" s="425"/>
      <c r="B1847" s="425"/>
      <c r="C1847" s="425"/>
      <c r="D1847" s="425"/>
      <c r="E1847" s="425"/>
      <c r="F1847" s="425"/>
      <c r="G1847" s="425"/>
      <c r="H1847" s="425"/>
      <c r="I1847" s="425"/>
    </row>
    <row r="1848" spans="1:9" x14ac:dyDescent="0.2">
      <c r="A1848" s="425"/>
      <c r="B1848" s="425"/>
      <c r="C1848" s="425"/>
      <c r="D1848" s="425"/>
      <c r="E1848" s="425"/>
      <c r="F1848" s="425"/>
      <c r="G1848" s="425"/>
      <c r="H1848" s="425"/>
      <c r="I1848" s="425"/>
    </row>
    <row r="1849" spans="1:9" x14ac:dyDescent="0.2">
      <c r="A1849" s="425"/>
      <c r="B1849" s="425"/>
      <c r="C1849" s="425"/>
      <c r="D1849" s="425"/>
      <c r="E1849" s="425"/>
      <c r="F1849" s="425"/>
      <c r="G1849" s="425"/>
      <c r="H1849" s="425"/>
      <c r="I1849" s="425"/>
    </row>
    <row r="1850" spans="1:9" x14ac:dyDescent="0.2">
      <c r="A1850" s="425"/>
      <c r="B1850" s="425"/>
      <c r="C1850" s="425"/>
      <c r="D1850" s="425"/>
      <c r="E1850" s="425"/>
      <c r="F1850" s="425"/>
      <c r="G1850" s="425"/>
      <c r="H1850" s="425"/>
      <c r="I1850" s="425"/>
    </row>
    <row r="1851" spans="1:9" x14ac:dyDescent="0.2">
      <c r="A1851" s="425"/>
      <c r="B1851" s="425"/>
      <c r="C1851" s="425"/>
      <c r="D1851" s="425"/>
      <c r="E1851" s="425"/>
      <c r="F1851" s="425"/>
      <c r="G1851" s="425"/>
      <c r="H1851" s="425"/>
      <c r="I1851" s="425"/>
    </row>
    <row r="1852" spans="1:9" x14ac:dyDescent="0.2">
      <c r="A1852" s="425"/>
      <c r="B1852" s="425"/>
      <c r="C1852" s="425"/>
      <c r="D1852" s="425"/>
      <c r="E1852" s="425"/>
      <c r="F1852" s="425"/>
      <c r="G1852" s="425"/>
      <c r="H1852" s="425"/>
      <c r="I1852" s="425"/>
    </row>
    <row r="1853" spans="1:9" x14ac:dyDescent="0.2">
      <c r="A1853" s="425"/>
      <c r="B1853" s="425"/>
      <c r="C1853" s="425"/>
      <c r="D1853" s="425"/>
      <c r="E1853" s="425"/>
      <c r="F1853" s="425"/>
      <c r="G1853" s="425"/>
      <c r="H1853" s="425"/>
      <c r="I1853" s="425"/>
    </row>
    <row r="1854" spans="1:9" x14ac:dyDescent="0.2">
      <c r="A1854" s="425"/>
      <c r="B1854" s="425"/>
      <c r="C1854" s="425"/>
      <c r="D1854" s="425"/>
      <c r="E1854" s="425"/>
      <c r="F1854" s="425"/>
      <c r="G1854" s="425"/>
      <c r="H1854" s="425"/>
      <c r="I1854" s="425"/>
    </row>
    <row r="1855" spans="1:9" x14ac:dyDescent="0.2">
      <c r="A1855" s="425"/>
      <c r="B1855" s="425"/>
      <c r="C1855" s="425"/>
      <c r="D1855" s="425"/>
      <c r="E1855" s="425"/>
      <c r="F1855" s="425"/>
      <c r="G1855" s="425"/>
      <c r="H1855" s="425"/>
      <c r="I1855" s="425"/>
    </row>
    <row r="1856" spans="1:9" x14ac:dyDescent="0.2">
      <c r="A1856" s="425"/>
      <c r="B1856" s="425"/>
      <c r="C1856" s="425"/>
      <c r="D1856" s="425"/>
      <c r="E1856" s="425"/>
      <c r="F1856" s="425"/>
      <c r="G1856" s="425"/>
      <c r="H1856" s="425"/>
      <c r="I1856" s="425"/>
    </row>
    <row r="1857" spans="1:9" x14ac:dyDescent="0.2">
      <c r="A1857" s="425"/>
      <c r="B1857" s="425"/>
      <c r="C1857" s="425"/>
      <c r="D1857" s="425"/>
      <c r="E1857" s="425"/>
      <c r="F1857" s="425"/>
      <c r="G1857" s="425"/>
      <c r="H1857" s="425"/>
      <c r="I1857" s="425"/>
    </row>
    <row r="1858" spans="1:9" x14ac:dyDescent="0.2">
      <c r="A1858" s="425"/>
      <c r="B1858" s="425"/>
      <c r="C1858" s="425"/>
      <c r="D1858" s="425"/>
      <c r="E1858" s="425"/>
      <c r="F1858" s="425"/>
      <c r="G1858" s="425"/>
      <c r="H1858" s="425"/>
      <c r="I1858" s="425"/>
    </row>
    <row r="1859" spans="1:9" x14ac:dyDescent="0.2">
      <c r="A1859" s="425"/>
      <c r="B1859" s="425"/>
      <c r="C1859" s="425"/>
      <c r="D1859" s="425"/>
      <c r="E1859" s="425"/>
      <c r="F1859" s="425"/>
      <c r="G1859" s="425"/>
      <c r="H1859" s="425"/>
      <c r="I1859" s="425"/>
    </row>
    <row r="1860" spans="1:9" x14ac:dyDescent="0.2">
      <c r="A1860" s="425"/>
      <c r="B1860" s="425"/>
      <c r="C1860" s="425"/>
      <c r="D1860" s="425"/>
      <c r="E1860" s="425"/>
      <c r="F1860" s="425"/>
      <c r="G1860" s="425"/>
      <c r="H1860" s="425"/>
      <c r="I1860" s="425"/>
    </row>
    <row r="1861" spans="1:9" x14ac:dyDescent="0.2">
      <c r="A1861" s="425"/>
      <c r="B1861" s="425"/>
      <c r="C1861" s="425"/>
      <c r="D1861" s="425"/>
      <c r="E1861" s="425"/>
      <c r="F1861" s="425"/>
      <c r="G1861" s="425"/>
      <c r="H1861" s="425"/>
      <c r="I1861" s="425"/>
    </row>
    <row r="1862" spans="1:9" x14ac:dyDescent="0.2">
      <c r="A1862" s="425"/>
      <c r="B1862" s="425"/>
      <c r="C1862" s="425"/>
      <c r="D1862" s="425"/>
      <c r="E1862" s="425"/>
      <c r="F1862" s="425"/>
      <c r="G1862" s="425"/>
      <c r="H1862" s="425"/>
      <c r="I1862" s="425"/>
    </row>
    <row r="1863" spans="1:9" x14ac:dyDescent="0.2">
      <c r="A1863" s="425"/>
      <c r="B1863" s="425"/>
      <c r="C1863" s="425"/>
      <c r="D1863" s="425"/>
      <c r="E1863" s="425"/>
      <c r="F1863" s="425"/>
      <c r="G1863" s="425"/>
      <c r="H1863" s="425"/>
      <c r="I1863" s="425"/>
    </row>
    <row r="1864" spans="1:9" x14ac:dyDescent="0.2">
      <c r="A1864" s="425"/>
      <c r="B1864" s="425"/>
      <c r="C1864" s="425"/>
      <c r="D1864" s="425"/>
      <c r="E1864" s="425"/>
      <c r="F1864" s="425"/>
      <c r="G1864" s="425"/>
      <c r="H1864" s="425"/>
      <c r="I1864" s="425"/>
    </row>
    <row r="1865" spans="1:9" x14ac:dyDescent="0.2">
      <c r="A1865" s="425"/>
      <c r="B1865" s="425"/>
      <c r="C1865" s="425"/>
      <c r="D1865" s="425"/>
      <c r="E1865" s="425"/>
      <c r="F1865" s="425"/>
      <c r="G1865" s="425"/>
      <c r="H1865" s="425"/>
      <c r="I1865" s="425"/>
    </row>
    <row r="1866" spans="1:9" x14ac:dyDescent="0.2">
      <c r="A1866" s="425"/>
      <c r="B1866" s="425"/>
      <c r="C1866" s="425"/>
      <c r="D1866" s="425"/>
      <c r="E1866" s="425"/>
      <c r="F1866" s="425"/>
      <c r="G1866" s="425"/>
      <c r="H1866" s="425"/>
      <c r="I1866" s="425"/>
    </row>
    <row r="1867" spans="1:9" x14ac:dyDescent="0.2">
      <c r="A1867" s="425"/>
      <c r="B1867" s="425"/>
      <c r="C1867" s="425"/>
      <c r="D1867" s="425"/>
      <c r="E1867" s="425"/>
      <c r="F1867" s="425"/>
      <c r="G1867" s="425"/>
      <c r="H1867" s="425"/>
      <c r="I1867" s="425"/>
    </row>
    <row r="1868" spans="1:9" x14ac:dyDescent="0.2">
      <c r="A1868" s="425"/>
      <c r="B1868" s="425"/>
      <c r="C1868" s="425"/>
      <c r="D1868" s="425"/>
      <c r="E1868" s="425"/>
      <c r="F1868" s="425"/>
      <c r="G1868" s="425"/>
      <c r="H1868" s="425"/>
      <c r="I1868" s="425"/>
    </row>
    <row r="1869" spans="1:9" x14ac:dyDescent="0.2">
      <c r="A1869" s="425"/>
      <c r="B1869" s="425"/>
      <c r="C1869" s="425"/>
      <c r="D1869" s="425"/>
      <c r="E1869" s="425"/>
      <c r="F1869" s="425"/>
      <c r="G1869" s="425"/>
      <c r="H1869" s="425"/>
      <c r="I1869" s="425"/>
    </row>
    <row r="1870" spans="1:9" x14ac:dyDescent="0.2">
      <c r="A1870" s="425"/>
      <c r="B1870" s="425"/>
      <c r="C1870" s="425"/>
      <c r="D1870" s="425"/>
      <c r="E1870" s="425"/>
      <c r="F1870" s="425"/>
      <c r="G1870" s="425"/>
      <c r="H1870" s="425"/>
      <c r="I1870" s="425"/>
    </row>
    <row r="1871" spans="1:9" x14ac:dyDescent="0.2">
      <c r="A1871" s="425"/>
      <c r="B1871" s="425"/>
      <c r="C1871" s="425"/>
      <c r="D1871" s="425"/>
      <c r="E1871" s="425"/>
      <c r="F1871" s="425"/>
      <c r="G1871" s="425"/>
      <c r="H1871" s="425"/>
      <c r="I1871" s="425"/>
    </row>
    <row r="1872" spans="1:9" x14ac:dyDescent="0.2">
      <c r="A1872" s="425"/>
      <c r="B1872" s="425"/>
      <c r="C1872" s="425"/>
      <c r="D1872" s="425"/>
      <c r="E1872" s="425"/>
      <c r="F1872" s="425"/>
      <c r="G1872" s="425"/>
      <c r="H1872" s="425"/>
      <c r="I1872" s="425"/>
    </row>
    <row r="1873" spans="1:9" x14ac:dyDescent="0.2">
      <c r="A1873" s="425"/>
      <c r="B1873" s="425"/>
      <c r="C1873" s="425"/>
      <c r="D1873" s="425"/>
      <c r="E1873" s="425"/>
      <c r="F1873" s="425"/>
      <c r="G1873" s="425"/>
      <c r="H1873" s="425"/>
      <c r="I1873" s="425"/>
    </row>
    <row r="1874" spans="1:9" x14ac:dyDescent="0.2">
      <c r="A1874" s="425"/>
      <c r="B1874" s="425"/>
      <c r="C1874" s="425"/>
      <c r="D1874" s="425"/>
      <c r="E1874" s="425"/>
      <c r="F1874" s="425"/>
      <c r="G1874" s="425"/>
      <c r="H1874" s="425"/>
      <c r="I1874" s="425"/>
    </row>
    <row r="1875" spans="1:9" x14ac:dyDescent="0.2">
      <c r="A1875" s="425"/>
      <c r="B1875" s="425"/>
      <c r="C1875" s="425"/>
      <c r="D1875" s="425"/>
      <c r="E1875" s="425"/>
      <c r="F1875" s="425"/>
      <c r="G1875" s="425"/>
      <c r="H1875" s="425"/>
      <c r="I1875" s="425"/>
    </row>
    <row r="1876" spans="1:9" x14ac:dyDescent="0.2">
      <c r="A1876" s="425"/>
      <c r="B1876" s="425"/>
      <c r="C1876" s="425"/>
      <c r="D1876" s="425"/>
      <c r="E1876" s="425"/>
      <c r="F1876" s="425"/>
      <c r="G1876" s="425"/>
      <c r="H1876" s="425"/>
      <c r="I1876" s="425"/>
    </row>
    <row r="1877" spans="1:9" x14ac:dyDescent="0.2">
      <c r="A1877" s="425"/>
      <c r="B1877" s="425"/>
      <c r="C1877" s="425"/>
      <c r="D1877" s="425"/>
      <c r="E1877" s="425"/>
      <c r="F1877" s="425"/>
      <c r="G1877" s="425"/>
      <c r="H1877" s="425"/>
      <c r="I1877" s="425"/>
    </row>
    <row r="1878" spans="1:9" x14ac:dyDescent="0.2">
      <c r="A1878" s="425"/>
      <c r="B1878" s="425"/>
      <c r="C1878" s="425"/>
      <c r="D1878" s="425"/>
      <c r="E1878" s="425"/>
      <c r="F1878" s="425"/>
      <c r="G1878" s="425"/>
      <c r="H1878" s="425"/>
      <c r="I1878" s="425"/>
    </row>
    <row r="1879" spans="1:9" x14ac:dyDescent="0.2">
      <c r="A1879" s="425"/>
      <c r="B1879" s="425"/>
      <c r="C1879" s="425"/>
      <c r="D1879" s="425"/>
      <c r="E1879" s="425"/>
      <c r="F1879" s="425"/>
      <c r="G1879" s="425"/>
      <c r="H1879" s="425"/>
      <c r="I1879" s="425"/>
    </row>
    <row r="1880" spans="1:9" x14ac:dyDescent="0.2">
      <c r="A1880" s="425"/>
      <c r="B1880" s="425"/>
      <c r="C1880" s="425"/>
      <c r="D1880" s="425"/>
      <c r="E1880" s="425"/>
      <c r="F1880" s="425"/>
      <c r="G1880" s="425"/>
      <c r="H1880" s="425"/>
      <c r="I1880" s="425"/>
    </row>
    <row r="1881" spans="1:9" x14ac:dyDescent="0.2">
      <c r="A1881" s="425"/>
      <c r="B1881" s="425"/>
      <c r="C1881" s="425"/>
      <c r="D1881" s="425"/>
      <c r="E1881" s="425"/>
      <c r="F1881" s="425"/>
      <c r="G1881" s="425"/>
      <c r="H1881" s="425"/>
      <c r="I1881" s="425"/>
    </row>
    <row r="1882" spans="1:9" x14ac:dyDescent="0.2">
      <c r="A1882" s="425"/>
      <c r="B1882" s="425"/>
      <c r="C1882" s="425"/>
      <c r="D1882" s="425"/>
      <c r="E1882" s="425"/>
      <c r="F1882" s="425"/>
      <c r="G1882" s="425"/>
      <c r="H1882" s="425"/>
      <c r="I1882" s="425"/>
    </row>
    <row r="1883" spans="1:9" x14ac:dyDescent="0.2">
      <c r="A1883" s="425"/>
      <c r="B1883" s="425"/>
      <c r="C1883" s="425"/>
      <c r="D1883" s="425"/>
      <c r="E1883" s="425"/>
      <c r="F1883" s="425"/>
      <c r="G1883" s="425"/>
      <c r="H1883" s="425"/>
      <c r="I1883" s="425"/>
    </row>
    <row r="1884" spans="1:9" x14ac:dyDescent="0.2">
      <c r="A1884" s="425"/>
      <c r="B1884" s="425"/>
      <c r="C1884" s="425"/>
      <c r="D1884" s="425"/>
      <c r="E1884" s="425"/>
      <c r="F1884" s="425"/>
      <c r="G1884" s="425"/>
      <c r="H1884" s="425"/>
      <c r="I1884" s="425"/>
    </row>
    <row r="1885" spans="1:9" x14ac:dyDescent="0.2">
      <c r="A1885" s="425"/>
      <c r="B1885" s="425"/>
      <c r="C1885" s="425"/>
      <c r="D1885" s="425"/>
      <c r="E1885" s="425"/>
      <c r="F1885" s="425"/>
      <c r="G1885" s="425"/>
      <c r="H1885" s="425"/>
      <c r="I1885" s="425"/>
    </row>
    <row r="1886" spans="1:9" x14ac:dyDescent="0.2">
      <c r="A1886" s="425"/>
      <c r="B1886" s="425"/>
      <c r="C1886" s="425"/>
      <c r="D1886" s="425"/>
      <c r="E1886" s="425"/>
      <c r="F1886" s="425"/>
      <c r="G1886" s="425"/>
      <c r="H1886" s="425"/>
      <c r="I1886" s="425"/>
    </row>
    <row r="1887" spans="1:9" x14ac:dyDescent="0.2">
      <c r="A1887" s="425"/>
      <c r="B1887" s="425"/>
      <c r="C1887" s="425"/>
      <c r="D1887" s="425"/>
      <c r="E1887" s="425"/>
      <c r="F1887" s="425"/>
      <c r="G1887" s="425"/>
      <c r="H1887" s="425"/>
      <c r="I1887" s="425"/>
    </row>
    <row r="1888" spans="1:9" x14ac:dyDescent="0.2">
      <c r="A1888" s="425"/>
      <c r="B1888" s="425"/>
      <c r="C1888" s="425"/>
      <c r="D1888" s="425"/>
      <c r="E1888" s="425"/>
      <c r="F1888" s="425"/>
      <c r="G1888" s="425"/>
      <c r="H1888" s="425"/>
      <c r="I1888" s="425"/>
    </row>
    <row r="1889" spans="1:9" x14ac:dyDescent="0.2">
      <c r="A1889" s="425"/>
      <c r="B1889" s="425"/>
      <c r="C1889" s="425"/>
      <c r="D1889" s="425"/>
      <c r="E1889" s="425"/>
      <c r="F1889" s="425"/>
      <c r="G1889" s="425"/>
      <c r="H1889" s="425"/>
      <c r="I1889" s="425"/>
    </row>
    <row r="1890" spans="1:9" x14ac:dyDescent="0.2">
      <c r="A1890" s="425"/>
      <c r="B1890" s="425"/>
      <c r="C1890" s="425"/>
      <c r="D1890" s="425"/>
      <c r="E1890" s="425"/>
      <c r="F1890" s="425"/>
      <c r="G1890" s="425"/>
      <c r="H1890" s="425"/>
      <c r="I1890" s="425"/>
    </row>
    <row r="1891" spans="1:9" x14ac:dyDescent="0.2">
      <c r="A1891" s="425"/>
      <c r="B1891" s="425"/>
      <c r="C1891" s="425"/>
      <c r="D1891" s="425"/>
      <c r="E1891" s="425"/>
      <c r="F1891" s="425"/>
      <c r="G1891" s="425"/>
      <c r="H1891" s="425"/>
      <c r="I1891" s="425"/>
    </row>
    <row r="1892" spans="1:9" x14ac:dyDescent="0.2">
      <c r="A1892" s="425"/>
      <c r="B1892" s="425"/>
      <c r="C1892" s="425"/>
      <c r="D1892" s="425"/>
      <c r="E1892" s="425"/>
      <c r="F1892" s="425"/>
      <c r="G1892" s="425"/>
      <c r="H1892" s="425"/>
      <c r="I1892" s="425"/>
    </row>
    <row r="1893" spans="1:9" x14ac:dyDescent="0.2">
      <c r="A1893" s="425"/>
      <c r="B1893" s="425"/>
      <c r="C1893" s="425"/>
      <c r="D1893" s="425"/>
      <c r="E1893" s="425"/>
      <c r="F1893" s="425"/>
      <c r="G1893" s="425"/>
      <c r="H1893" s="425"/>
      <c r="I1893" s="425"/>
    </row>
    <row r="1894" spans="1:9" x14ac:dyDescent="0.2">
      <c r="A1894" s="425"/>
      <c r="B1894" s="425"/>
      <c r="C1894" s="425"/>
      <c r="D1894" s="425"/>
      <c r="E1894" s="425"/>
      <c r="F1894" s="425"/>
      <c r="G1894" s="425"/>
      <c r="H1894" s="425"/>
      <c r="I1894" s="425"/>
    </row>
    <row r="1895" spans="1:9" x14ac:dyDescent="0.2">
      <c r="A1895" s="425"/>
      <c r="B1895" s="425"/>
      <c r="C1895" s="425"/>
      <c r="D1895" s="425"/>
      <c r="E1895" s="425"/>
      <c r="F1895" s="425"/>
      <c r="G1895" s="425"/>
      <c r="H1895" s="425"/>
      <c r="I1895" s="425"/>
    </row>
    <row r="1896" spans="1:9" x14ac:dyDescent="0.2">
      <c r="A1896" s="425"/>
      <c r="B1896" s="425"/>
      <c r="C1896" s="425"/>
      <c r="D1896" s="425"/>
      <c r="E1896" s="425"/>
      <c r="F1896" s="425"/>
      <c r="G1896" s="425"/>
      <c r="H1896" s="425"/>
      <c r="I1896" s="425"/>
    </row>
    <row r="1897" spans="1:9" x14ac:dyDescent="0.2">
      <c r="A1897" s="425"/>
      <c r="B1897" s="425"/>
      <c r="C1897" s="425"/>
      <c r="D1897" s="425"/>
      <c r="E1897" s="425"/>
      <c r="F1897" s="425"/>
      <c r="G1897" s="425"/>
      <c r="H1897" s="425"/>
      <c r="I1897" s="425"/>
    </row>
    <row r="1898" spans="1:9" x14ac:dyDescent="0.2">
      <c r="A1898" s="425"/>
      <c r="B1898" s="425"/>
      <c r="C1898" s="425"/>
      <c r="D1898" s="425"/>
      <c r="E1898" s="425"/>
      <c r="F1898" s="425"/>
      <c r="G1898" s="425"/>
      <c r="H1898" s="425"/>
      <c r="I1898" s="425"/>
    </row>
    <row r="1899" spans="1:9" x14ac:dyDescent="0.2">
      <c r="A1899" s="425"/>
      <c r="B1899" s="425"/>
      <c r="C1899" s="425"/>
      <c r="D1899" s="425"/>
      <c r="E1899" s="425"/>
      <c r="F1899" s="425"/>
      <c r="G1899" s="425"/>
      <c r="H1899" s="425"/>
      <c r="I1899" s="425"/>
    </row>
    <row r="1900" spans="1:9" x14ac:dyDescent="0.2">
      <c r="A1900" s="425"/>
      <c r="B1900" s="425"/>
      <c r="C1900" s="425"/>
      <c r="D1900" s="425"/>
      <c r="E1900" s="425"/>
      <c r="F1900" s="425"/>
      <c r="G1900" s="425"/>
      <c r="H1900" s="425"/>
      <c r="I1900" s="425"/>
    </row>
    <row r="1901" spans="1:9" x14ac:dyDescent="0.2">
      <c r="A1901" s="425"/>
      <c r="B1901" s="425"/>
      <c r="C1901" s="425"/>
      <c r="D1901" s="425"/>
      <c r="E1901" s="425"/>
      <c r="F1901" s="425"/>
      <c r="G1901" s="425"/>
      <c r="H1901" s="425"/>
      <c r="I1901" s="425"/>
    </row>
    <row r="1902" spans="1:9" x14ac:dyDescent="0.2">
      <c r="A1902" s="425"/>
      <c r="B1902" s="425"/>
      <c r="C1902" s="425"/>
      <c r="D1902" s="425"/>
      <c r="E1902" s="425"/>
      <c r="F1902" s="425"/>
      <c r="G1902" s="425"/>
      <c r="H1902" s="425"/>
      <c r="I1902" s="425"/>
    </row>
    <row r="1903" spans="1:9" x14ac:dyDescent="0.2">
      <c r="A1903" s="425"/>
      <c r="B1903" s="425"/>
      <c r="C1903" s="425"/>
      <c r="D1903" s="425"/>
      <c r="E1903" s="425"/>
      <c r="F1903" s="425"/>
      <c r="G1903" s="425"/>
      <c r="H1903" s="425"/>
      <c r="I1903" s="425"/>
    </row>
    <row r="1904" spans="1:9" x14ac:dyDescent="0.2">
      <c r="A1904" s="425"/>
      <c r="B1904" s="425"/>
      <c r="C1904" s="425"/>
      <c r="D1904" s="425"/>
      <c r="E1904" s="425"/>
      <c r="F1904" s="425"/>
      <c r="G1904" s="425"/>
      <c r="H1904" s="425"/>
      <c r="I1904" s="425"/>
    </row>
    <row r="1905" spans="1:9" x14ac:dyDescent="0.2">
      <c r="A1905" s="425"/>
      <c r="B1905" s="425"/>
      <c r="C1905" s="425"/>
      <c r="D1905" s="425"/>
      <c r="E1905" s="425"/>
      <c r="F1905" s="425"/>
      <c r="G1905" s="425"/>
      <c r="H1905" s="425"/>
      <c r="I1905" s="425"/>
    </row>
    <row r="1906" spans="1:9" x14ac:dyDescent="0.2">
      <c r="A1906" s="425"/>
      <c r="B1906" s="425"/>
      <c r="C1906" s="425"/>
      <c r="D1906" s="425"/>
      <c r="E1906" s="425"/>
      <c r="F1906" s="425"/>
      <c r="G1906" s="425"/>
      <c r="H1906" s="425"/>
      <c r="I1906" s="425"/>
    </row>
    <row r="1907" spans="1:9" x14ac:dyDescent="0.2">
      <c r="A1907" s="425"/>
      <c r="B1907" s="425"/>
      <c r="C1907" s="425"/>
      <c r="D1907" s="425"/>
      <c r="E1907" s="425"/>
      <c r="F1907" s="425"/>
      <c r="G1907" s="425"/>
      <c r="H1907" s="425"/>
      <c r="I1907" s="425"/>
    </row>
    <row r="1908" spans="1:9" x14ac:dyDescent="0.2">
      <c r="A1908" s="425"/>
      <c r="B1908" s="425"/>
      <c r="C1908" s="425"/>
      <c r="D1908" s="425"/>
      <c r="E1908" s="425"/>
      <c r="F1908" s="425"/>
      <c r="G1908" s="425"/>
      <c r="H1908" s="425"/>
      <c r="I1908" s="425"/>
    </row>
    <row r="1909" spans="1:9" x14ac:dyDescent="0.2">
      <c r="A1909" s="425"/>
      <c r="B1909" s="425"/>
      <c r="C1909" s="425"/>
      <c r="D1909" s="425"/>
      <c r="E1909" s="425"/>
      <c r="F1909" s="425"/>
      <c r="G1909" s="425"/>
      <c r="H1909" s="425"/>
      <c r="I1909" s="425"/>
    </row>
    <row r="1910" spans="1:9" x14ac:dyDescent="0.2">
      <c r="A1910" s="425"/>
      <c r="B1910" s="425"/>
      <c r="C1910" s="425"/>
      <c r="D1910" s="425"/>
      <c r="E1910" s="425"/>
      <c r="F1910" s="425"/>
      <c r="G1910" s="425"/>
      <c r="H1910" s="425"/>
      <c r="I1910" s="425"/>
    </row>
    <row r="1911" spans="1:9" x14ac:dyDescent="0.2">
      <c r="A1911" s="425"/>
      <c r="B1911" s="425"/>
      <c r="C1911" s="425"/>
      <c r="D1911" s="425"/>
      <c r="E1911" s="425"/>
      <c r="F1911" s="425"/>
      <c r="G1911" s="425"/>
      <c r="H1911" s="425"/>
      <c r="I1911" s="425"/>
    </row>
    <row r="1912" spans="1:9" x14ac:dyDescent="0.2">
      <c r="A1912" s="425"/>
      <c r="B1912" s="425"/>
      <c r="C1912" s="425"/>
      <c r="D1912" s="425"/>
      <c r="E1912" s="425"/>
      <c r="F1912" s="425"/>
      <c r="G1912" s="425"/>
      <c r="H1912" s="425"/>
      <c r="I1912" s="425"/>
    </row>
    <row r="1913" spans="1:9" x14ac:dyDescent="0.2">
      <c r="A1913" s="425"/>
      <c r="B1913" s="425"/>
      <c r="C1913" s="425"/>
      <c r="D1913" s="425"/>
      <c r="E1913" s="425"/>
      <c r="F1913" s="425"/>
      <c r="G1913" s="425"/>
      <c r="H1913" s="425"/>
      <c r="I1913" s="425"/>
    </row>
    <row r="1914" spans="1:9" x14ac:dyDescent="0.2">
      <c r="A1914" s="425"/>
      <c r="B1914" s="425"/>
      <c r="C1914" s="425"/>
      <c r="D1914" s="425"/>
      <c r="E1914" s="425"/>
      <c r="F1914" s="425"/>
      <c r="G1914" s="425"/>
      <c r="H1914" s="425"/>
      <c r="I1914" s="425"/>
    </row>
    <row r="1915" spans="1:9" x14ac:dyDescent="0.2">
      <c r="A1915" s="425"/>
      <c r="B1915" s="425"/>
      <c r="C1915" s="425"/>
      <c r="D1915" s="425"/>
      <c r="E1915" s="425"/>
      <c r="F1915" s="425"/>
      <c r="G1915" s="425"/>
      <c r="H1915" s="425"/>
      <c r="I1915" s="425"/>
    </row>
    <row r="1916" spans="1:9" x14ac:dyDescent="0.2">
      <c r="A1916" s="425"/>
      <c r="B1916" s="425"/>
      <c r="C1916" s="425"/>
      <c r="D1916" s="425"/>
      <c r="E1916" s="425"/>
      <c r="F1916" s="425"/>
      <c r="G1916" s="425"/>
      <c r="H1916" s="425"/>
      <c r="I1916" s="425"/>
    </row>
    <row r="1917" spans="1:9" x14ac:dyDescent="0.2">
      <c r="A1917" s="425"/>
      <c r="B1917" s="425"/>
      <c r="C1917" s="425"/>
      <c r="D1917" s="425"/>
      <c r="E1917" s="425"/>
      <c r="F1917" s="425"/>
      <c r="G1917" s="425"/>
      <c r="H1917" s="425"/>
      <c r="I1917" s="425"/>
    </row>
    <row r="1918" spans="1:9" x14ac:dyDescent="0.2">
      <c r="A1918" s="425"/>
      <c r="B1918" s="425"/>
      <c r="C1918" s="425"/>
      <c r="D1918" s="425"/>
      <c r="E1918" s="425"/>
      <c r="F1918" s="425"/>
      <c r="G1918" s="425"/>
      <c r="H1918" s="425"/>
      <c r="I1918" s="425"/>
    </row>
    <row r="1919" spans="1:9" x14ac:dyDescent="0.2">
      <c r="A1919" s="425"/>
      <c r="B1919" s="425"/>
      <c r="C1919" s="425"/>
      <c r="D1919" s="425"/>
      <c r="E1919" s="425"/>
      <c r="F1919" s="425"/>
      <c r="G1919" s="425"/>
      <c r="H1919" s="425"/>
      <c r="I1919" s="425"/>
    </row>
    <row r="1920" spans="1:9" x14ac:dyDescent="0.2">
      <c r="A1920" s="425"/>
      <c r="B1920" s="425"/>
      <c r="C1920" s="425"/>
      <c r="D1920" s="425"/>
      <c r="E1920" s="425"/>
      <c r="F1920" s="425"/>
      <c r="G1920" s="425"/>
      <c r="H1920" s="425"/>
      <c r="I1920" s="425"/>
    </row>
    <row r="1921" spans="1:9" x14ac:dyDescent="0.2">
      <c r="A1921" s="425"/>
      <c r="B1921" s="425"/>
      <c r="C1921" s="425"/>
      <c r="D1921" s="425"/>
      <c r="E1921" s="425"/>
      <c r="F1921" s="425"/>
      <c r="G1921" s="425"/>
      <c r="H1921" s="425"/>
      <c r="I1921" s="425"/>
    </row>
    <row r="1922" spans="1:9" x14ac:dyDescent="0.2">
      <c r="A1922" s="425"/>
      <c r="B1922" s="425"/>
      <c r="C1922" s="425"/>
      <c r="D1922" s="425"/>
      <c r="E1922" s="425"/>
      <c r="F1922" s="425"/>
      <c r="G1922" s="425"/>
      <c r="H1922" s="425"/>
      <c r="I1922" s="425"/>
    </row>
    <row r="1923" spans="1:9" x14ac:dyDescent="0.2">
      <c r="A1923" s="425"/>
      <c r="B1923" s="425"/>
      <c r="C1923" s="425"/>
      <c r="D1923" s="425"/>
      <c r="E1923" s="425"/>
      <c r="F1923" s="425"/>
      <c r="G1923" s="425"/>
      <c r="H1923" s="425"/>
      <c r="I1923" s="425"/>
    </row>
    <row r="1924" spans="1:9" x14ac:dyDescent="0.2">
      <c r="A1924" s="425"/>
      <c r="B1924" s="425"/>
      <c r="C1924" s="425"/>
      <c r="D1924" s="425"/>
      <c r="E1924" s="425"/>
      <c r="F1924" s="425"/>
      <c r="G1924" s="425"/>
      <c r="H1924" s="425"/>
      <c r="I1924" s="425"/>
    </row>
    <row r="1925" spans="1:9" x14ac:dyDescent="0.2">
      <c r="A1925" s="425"/>
      <c r="B1925" s="425"/>
      <c r="C1925" s="425"/>
      <c r="D1925" s="425"/>
      <c r="E1925" s="425"/>
      <c r="F1925" s="425"/>
      <c r="G1925" s="425"/>
      <c r="H1925" s="425"/>
      <c r="I1925" s="425"/>
    </row>
    <row r="1926" spans="1:9" x14ac:dyDescent="0.2">
      <c r="A1926" s="425"/>
      <c r="B1926" s="425"/>
      <c r="C1926" s="425"/>
      <c r="D1926" s="425"/>
      <c r="E1926" s="425"/>
      <c r="F1926" s="425"/>
      <c r="G1926" s="425"/>
      <c r="H1926" s="425"/>
      <c r="I1926" s="425"/>
    </row>
    <row r="1927" spans="1:9" x14ac:dyDescent="0.2">
      <c r="A1927" s="425"/>
      <c r="B1927" s="425"/>
      <c r="C1927" s="425"/>
      <c r="D1927" s="425"/>
      <c r="E1927" s="425"/>
      <c r="F1927" s="425"/>
      <c r="G1927" s="425"/>
      <c r="H1927" s="425"/>
      <c r="I1927" s="425"/>
    </row>
    <row r="1928" spans="1:9" x14ac:dyDescent="0.2">
      <c r="A1928" s="425"/>
      <c r="B1928" s="425"/>
      <c r="C1928" s="425"/>
      <c r="D1928" s="425"/>
      <c r="E1928" s="425"/>
      <c r="F1928" s="425"/>
      <c r="G1928" s="425"/>
      <c r="H1928" s="425"/>
      <c r="I1928" s="425"/>
    </row>
    <row r="1929" spans="1:9" x14ac:dyDescent="0.2">
      <c r="A1929" s="425"/>
      <c r="B1929" s="425"/>
      <c r="C1929" s="425"/>
      <c r="D1929" s="425"/>
      <c r="E1929" s="425"/>
      <c r="F1929" s="425"/>
      <c r="G1929" s="425"/>
      <c r="H1929" s="425"/>
      <c r="I1929" s="425"/>
    </row>
    <row r="1930" spans="1:9" x14ac:dyDescent="0.2">
      <c r="A1930" s="425"/>
      <c r="B1930" s="425"/>
      <c r="C1930" s="425"/>
      <c r="D1930" s="425"/>
      <c r="E1930" s="425"/>
      <c r="F1930" s="425"/>
      <c r="G1930" s="425"/>
      <c r="H1930" s="425"/>
      <c r="I1930" s="425"/>
    </row>
    <row r="1931" spans="1:9" x14ac:dyDescent="0.2">
      <c r="A1931" s="425"/>
      <c r="B1931" s="425"/>
      <c r="C1931" s="425"/>
      <c r="D1931" s="425"/>
      <c r="E1931" s="425"/>
      <c r="F1931" s="425"/>
      <c r="G1931" s="425"/>
      <c r="H1931" s="425"/>
      <c r="I1931" s="425"/>
    </row>
    <row r="1932" spans="1:9" x14ac:dyDescent="0.2">
      <c r="A1932" s="425"/>
      <c r="B1932" s="425"/>
      <c r="C1932" s="425"/>
      <c r="D1932" s="425"/>
      <c r="E1932" s="425"/>
      <c r="F1932" s="425"/>
      <c r="G1932" s="425"/>
      <c r="H1932" s="425"/>
      <c r="I1932" s="425"/>
    </row>
    <row r="1933" spans="1:9" x14ac:dyDescent="0.2">
      <c r="A1933" s="425"/>
      <c r="B1933" s="425"/>
      <c r="C1933" s="425"/>
      <c r="D1933" s="425"/>
      <c r="E1933" s="425"/>
      <c r="F1933" s="425"/>
      <c r="G1933" s="425"/>
      <c r="H1933" s="425"/>
      <c r="I1933" s="425"/>
    </row>
    <row r="1934" spans="1:9" x14ac:dyDescent="0.2">
      <c r="A1934" s="425"/>
      <c r="B1934" s="425"/>
      <c r="C1934" s="425"/>
      <c r="D1934" s="425"/>
      <c r="E1934" s="425"/>
      <c r="F1934" s="425"/>
      <c r="G1934" s="425"/>
      <c r="H1934" s="425"/>
      <c r="I1934" s="425"/>
    </row>
    <row r="1935" spans="1:9" x14ac:dyDescent="0.2">
      <c r="A1935" s="425"/>
      <c r="B1935" s="425"/>
      <c r="C1935" s="425"/>
      <c r="D1935" s="425"/>
      <c r="E1935" s="425"/>
      <c r="F1935" s="425"/>
      <c r="G1935" s="425"/>
      <c r="H1935" s="425"/>
      <c r="I1935" s="425"/>
    </row>
    <row r="1936" spans="1:9" x14ac:dyDescent="0.2">
      <c r="A1936" s="425"/>
      <c r="B1936" s="425"/>
      <c r="C1936" s="425"/>
      <c r="D1936" s="425"/>
      <c r="E1936" s="425"/>
      <c r="F1936" s="425"/>
      <c r="G1936" s="425"/>
      <c r="H1936" s="425"/>
      <c r="I1936" s="425"/>
    </row>
    <row r="1937" spans="1:9" x14ac:dyDescent="0.2">
      <c r="A1937" s="425"/>
      <c r="B1937" s="425"/>
      <c r="C1937" s="425"/>
      <c r="D1937" s="425"/>
      <c r="E1937" s="425"/>
      <c r="F1937" s="425"/>
      <c r="G1937" s="425"/>
      <c r="H1937" s="425"/>
      <c r="I1937" s="425"/>
    </row>
    <row r="1938" spans="1:9" x14ac:dyDescent="0.2">
      <c r="A1938" s="425"/>
      <c r="B1938" s="425"/>
      <c r="C1938" s="425"/>
      <c r="D1938" s="425"/>
      <c r="E1938" s="425"/>
      <c r="F1938" s="425"/>
      <c r="G1938" s="425"/>
      <c r="H1938" s="425"/>
      <c r="I1938" s="425"/>
    </row>
    <row r="1939" spans="1:9" x14ac:dyDescent="0.2">
      <c r="A1939" s="425"/>
      <c r="B1939" s="425"/>
      <c r="C1939" s="425"/>
      <c r="D1939" s="425"/>
      <c r="E1939" s="425"/>
      <c r="F1939" s="425"/>
      <c r="G1939" s="425"/>
      <c r="H1939" s="425"/>
      <c r="I1939" s="425"/>
    </row>
    <row r="1940" spans="1:9" x14ac:dyDescent="0.2">
      <c r="A1940" s="425"/>
      <c r="B1940" s="425"/>
      <c r="C1940" s="425"/>
      <c r="D1940" s="425"/>
      <c r="E1940" s="425"/>
      <c r="F1940" s="425"/>
      <c r="G1940" s="425"/>
      <c r="H1940" s="425"/>
      <c r="I1940" s="425"/>
    </row>
    <row r="1941" spans="1:9" x14ac:dyDescent="0.2">
      <c r="A1941" s="425"/>
      <c r="B1941" s="425"/>
      <c r="C1941" s="425"/>
      <c r="D1941" s="425"/>
      <c r="E1941" s="425"/>
      <c r="F1941" s="425"/>
      <c r="G1941" s="425"/>
      <c r="H1941" s="425"/>
      <c r="I1941" s="425"/>
    </row>
    <row r="1942" spans="1:9" x14ac:dyDescent="0.2">
      <c r="A1942" s="425"/>
      <c r="B1942" s="425"/>
      <c r="C1942" s="425"/>
      <c r="D1942" s="425"/>
      <c r="E1942" s="425"/>
      <c r="F1942" s="425"/>
      <c r="G1942" s="425"/>
      <c r="H1942" s="425"/>
      <c r="I1942" s="425"/>
    </row>
    <row r="1943" spans="1:9" x14ac:dyDescent="0.2">
      <c r="A1943" s="425"/>
      <c r="B1943" s="425"/>
      <c r="C1943" s="425"/>
      <c r="D1943" s="425"/>
      <c r="E1943" s="425"/>
      <c r="F1943" s="425"/>
      <c r="G1943" s="425"/>
      <c r="H1943" s="425"/>
      <c r="I1943" s="425"/>
    </row>
    <row r="1944" spans="1:9" x14ac:dyDescent="0.2">
      <c r="A1944" s="425"/>
      <c r="B1944" s="425"/>
      <c r="C1944" s="425"/>
      <c r="D1944" s="425"/>
      <c r="E1944" s="425"/>
      <c r="F1944" s="425"/>
      <c r="G1944" s="425"/>
      <c r="H1944" s="425"/>
      <c r="I1944" s="425"/>
    </row>
    <row r="1945" spans="1:9" x14ac:dyDescent="0.2">
      <c r="A1945" s="425"/>
      <c r="B1945" s="425"/>
      <c r="C1945" s="425"/>
      <c r="D1945" s="425"/>
      <c r="E1945" s="425"/>
      <c r="F1945" s="425"/>
      <c r="G1945" s="425"/>
      <c r="H1945" s="425"/>
      <c r="I1945" s="425"/>
    </row>
    <row r="1946" spans="1:9" x14ac:dyDescent="0.2">
      <c r="A1946" s="425"/>
      <c r="B1946" s="425"/>
      <c r="C1946" s="425"/>
      <c r="D1946" s="425"/>
      <c r="E1946" s="425"/>
      <c r="F1946" s="425"/>
      <c r="G1946" s="425"/>
      <c r="H1946" s="425"/>
      <c r="I1946" s="425"/>
    </row>
    <row r="1947" spans="1:9" x14ac:dyDescent="0.2">
      <c r="A1947" s="425"/>
      <c r="B1947" s="425"/>
      <c r="C1947" s="425"/>
      <c r="D1947" s="425"/>
      <c r="E1947" s="425"/>
      <c r="F1947" s="425"/>
      <c r="G1947" s="425"/>
      <c r="H1947" s="425"/>
      <c r="I1947" s="425"/>
    </row>
    <row r="1948" spans="1:9" x14ac:dyDescent="0.2">
      <c r="A1948" s="425"/>
      <c r="B1948" s="425"/>
      <c r="C1948" s="425"/>
      <c r="D1948" s="425"/>
      <c r="E1948" s="425"/>
      <c r="F1948" s="425"/>
      <c r="G1948" s="425"/>
      <c r="H1948" s="425"/>
      <c r="I1948" s="425"/>
    </row>
    <row r="1949" spans="1:9" x14ac:dyDescent="0.2">
      <c r="A1949" s="425"/>
      <c r="B1949" s="425"/>
      <c r="C1949" s="425"/>
      <c r="D1949" s="425"/>
      <c r="E1949" s="425"/>
      <c r="F1949" s="425"/>
      <c r="G1949" s="425"/>
      <c r="H1949" s="425"/>
      <c r="I1949" s="425"/>
    </row>
    <row r="1950" spans="1:9" x14ac:dyDescent="0.2">
      <c r="A1950" s="425"/>
      <c r="B1950" s="425"/>
      <c r="C1950" s="425"/>
      <c r="D1950" s="425"/>
      <c r="E1950" s="425"/>
      <c r="F1950" s="425"/>
      <c r="G1950" s="425"/>
      <c r="H1950" s="425"/>
      <c r="I1950" s="425"/>
    </row>
    <row r="1951" spans="1:9" x14ac:dyDescent="0.2">
      <c r="A1951" s="425"/>
      <c r="B1951" s="425"/>
      <c r="C1951" s="425"/>
      <c r="D1951" s="425"/>
      <c r="E1951" s="425"/>
      <c r="F1951" s="425"/>
      <c r="G1951" s="425"/>
      <c r="H1951" s="425"/>
      <c r="I1951" s="425"/>
    </row>
    <row r="1952" spans="1:9" x14ac:dyDescent="0.2">
      <c r="A1952" s="425"/>
      <c r="B1952" s="425"/>
      <c r="C1952" s="425"/>
      <c r="D1952" s="425"/>
      <c r="E1952" s="425"/>
      <c r="F1952" s="425"/>
      <c r="G1952" s="425"/>
      <c r="H1952" s="425"/>
      <c r="I1952" s="425"/>
    </row>
    <row r="1953" spans="1:9" x14ac:dyDescent="0.2">
      <c r="A1953" s="425"/>
      <c r="B1953" s="425"/>
      <c r="C1953" s="425"/>
      <c r="D1953" s="425"/>
      <c r="E1953" s="425"/>
      <c r="F1953" s="425"/>
      <c r="G1953" s="425"/>
      <c r="H1953" s="425"/>
      <c r="I1953" s="425"/>
    </row>
    <row r="1954" spans="1:9" x14ac:dyDescent="0.2">
      <c r="A1954" s="425"/>
      <c r="B1954" s="425"/>
      <c r="C1954" s="425"/>
      <c r="D1954" s="425"/>
      <c r="E1954" s="425"/>
      <c r="F1954" s="425"/>
      <c r="G1954" s="425"/>
      <c r="H1954" s="425"/>
      <c r="I1954" s="425"/>
    </row>
    <row r="1955" spans="1:9" x14ac:dyDescent="0.2">
      <c r="A1955" s="425"/>
      <c r="B1955" s="425"/>
      <c r="C1955" s="425"/>
      <c r="D1955" s="425"/>
      <c r="E1955" s="425"/>
      <c r="F1955" s="425"/>
      <c r="G1955" s="425"/>
      <c r="H1955" s="425"/>
      <c r="I1955" s="425"/>
    </row>
    <row r="1956" spans="1:9" x14ac:dyDescent="0.2">
      <c r="A1956" s="425"/>
      <c r="B1956" s="425"/>
      <c r="C1956" s="425"/>
      <c r="D1956" s="425"/>
      <c r="E1956" s="425"/>
      <c r="F1956" s="425"/>
      <c r="G1956" s="425"/>
      <c r="H1956" s="425"/>
      <c r="I1956" s="425"/>
    </row>
    <row r="1957" spans="1:9" x14ac:dyDescent="0.2">
      <c r="A1957" s="425"/>
      <c r="B1957" s="425"/>
      <c r="C1957" s="425"/>
      <c r="D1957" s="425"/>
      <c r="E1957" s="425"/>
      <c r="F1957" s="425"/>
      <c r="G1957" s="425"/>
      <c r="H1957" s="425"/>
      <c r="I1957" s="425"/>
    </row>
    <row r="1958" spans="1:9" x14ac:dyDescent="0.2">
      <c r="A1958" s="425"/>
      <c r="B1958" s="425"/>
      <c r="C1958" s="425"/>
      <c r="D1958" s="425"/>
      <c r="E1958" s="425"/>
      <c r="F1958" s="425"/>
      <c r="G1958" s="425"/>
      <c r="H1958" s="425"/>
      <c r="I1958" s="425"/>
    </row>
    <row r="1959" spans="1:9" x14ac:dyDescent="0.2">
      <c r="A1959" s="425"/>
      <c r="B1959" s="425"/>
      <c r="C1959" s="425"/>
      <c r="D1959" s="425"/>
      <c r="E1959" s="425"/>
      <c r="F1959" s="425"/>
      <c r="G1959" s="425"/>
      <c r="H1959" s="425"/>
      <c r="I1959" s="425"/>
    </row>
    <row r="1960" spans="1:9" x14ac:dyDescent="0.2">
      <c r="A1960" s="425"/>
      <c r="B1960" s="425"/>
      <c r="C1960" s="425"/>
      <c r="D1960" s="425"/>
      <c r="E1960" s="425"/>
      <c r="F1960" s="425"/>
      <c r="G1960" s="425"/>
      <c r="H1960" s="425"/>
      <c r="I1960" s="425"/>
    </row>
    <row r="1961" spans="1:9" x14ac:dyDescent="0.2">
      <c r="A1961" s="425"/>
      <c r="B1961" s="425"/>
      <c r="C1961" s="425"/>
      <c r="D1961" s="425"/>
      <c r="E1961" s="425"/>
      <c r="F1961" s="425"/>
      <c r="G1961" s="425"/>
      <c r="H1961" s="425"/>
      <c r="I1961" s="425"/>
    </row>
    <row r="1962" spans="1:9" x14ac:dyDescent="0.2">
      <c r="A1962" s="425"/>
      <c r="B1962" s="425"/>
      <c r="C1962" s="425"/>
      <c r="D1962" s="425"/>
      <c r="E1962" s="425"/>
      <c r="F1962" s="425"/>
      <c r="G1962" s="425"/>
      <c r="H1962" s="425"/>
      <c r="I1962" s="425"/>
    </row>
    <row r="1963" spans="1:9" x14ac:dyDescent="0.2">
      <c r="A1963" s="425"/>
      <c r="B1963" s="425"/>
      <c r="C1963" s="425"/>
      <c r="D1963" s="425"/>
      <c r="E1963" s="425"/>
      <c r="F1963" s="425"/>
      <c r="G1963" s="425"/>
      <c r="H1963" s="425"/>
      <c r="I1963" s="425"/>
    </row>
    <row r="1964" spans="1:9" x14ac:dyDescent="0.2">
      <c r="A1964" s="425"/>
      <c r="B1964" s="425"/>
      <c r="C1964" s="425"/>
      <c r="D1964" s="425"/>
      <c r="E1964" s="425"/>
      <c r="F1964" s="425"/>
      <c r="G1964" s="425"/>
      <c r="H1964" s="425"/>
      <c r="I1964" s="425"/>
    </row>
    <row r="1965" spans="1:9" x14ac:dyDescent="0.2">
      <c r="A1965" s="425"/>
      <c r="B1965" s="425"/>
      <c r="C1965" s="425"/>
      <c r="D1965" s="425"/>
      <c r="E1965" s="425"/>
      <c r="F1965" s="425"/>
      <c r="G1965" s="425"/>
      <c r="H1965" s="425"/>
      <c r="I1965" s="425"/>
    </row>
    <row r="1966" spans="1:9" x14ac:dyDescent="0.2">
      <c r="A1966" s="425"/>
      <c r="B1966" s="425"/>
      <c r="C1966" s="425"/>
      <c r="D1966" s="425"/>
      <c r="E1966" s="425"/>
      <c r="F1966" s="425"/>
      <c r="G1966" s="425"/>
      <c r="H1966" s="425"/>
      <c r="I1966" s="425"/>
    </row>
    <row r="1967" spans="1:9" x14ac:dyDescent="0.2">
      <c r="A1967" s="425"/>
      <c r="B1967" s="425"/>
      <c r="C1967" s="425"/>
      <c r="D1967" s="425"/>
      <c r="E1967" s="425"/>
      <c r="F1967" s="425"/>
      <c r="G1967" s="425"/>
      <c r="H1967" s="425"/>
      <c r="I1967" s="425"/>
    </row>
    <row r="1968" spans="1:9" x14ac:dyDescent="0.2">
      <c r="A1968" s="425"/>
      <c r="B1968" s="425"/>
      <c r="C1968" s="425"/>
      <c r="D1968" s="425"/>
      <c r="E1968" s="425"/>
      <c r="F1968" s="425"/>
      <c r="G1968" s="425"/>
      <c r="H1968" s="425"/>
      <c r="I1968" s="425"/>
    </row>
    <row r="1969" spans="1:9" x14ac:dyDescent="0.2">
      <c r="A1969" s="425"/>
      <c r="B1969" s="425"/>
      <c r="C1969" s="425"/>
      <c r="D1969" s="425"/>
      <c r="E1969" s="425"/>
      <c r="F1969" s="425"/>
      <c r="G1969" s="425"/>
      <c r="H1969" s="425"/>
      <c r="I1969" s="425"/>
    </row>
    <row r="1970" spans="1:9" x14ac:dyDescent="0.2">
      <c r="A1970" s="425"/>
      <c r="B1970" s="425"/>
      <c r="C1970" s="425"/>
      <c r="D1970" s="425"/>
      <c r="E1970" s="425"/>
      <c r="F1970" s="425"/>
      <c r="G1970" s="425"/>
      <c r="H1970" s="425"/>
      <c r="I1970" s="425"/>
    </row>
    <row r="1971" spans="1:9" x14ac:dyDescent="0.2">
      <c r="A1971" s="425"/>
      <c r="B1971" s="425"/>
      <c r="C1971" s="425"/>
      <c r="D1971" s="425"/>
      <c r="E1971" s="425"/>
      <c r="F1971" s="425"/>
      <c r="G1971" s="425"/>
      <c r="H1971" s="425"/>
      <c r="I1971" s="425"/>
    </row>
    <row r="1972" spans="1:9" x14ac:dyDescent="0.2">
      <c r="A1972" s="425"/>
      <c r="B1972" s="425"/>
      <c r="C1972" s="425"/>
      <c r="D1972" s="425"/>
      <c r="E1972" s="425"/>
      <c r="F1972" s="425"/>
      <c r="G1972" s="425"/>
      <c r="H1972" s="425"/>
      <c r="I1972" s="425"/>
    </row>
    <row r="1973" spans="1:9" x14ac:dyDescent="0.2">
      <c r="A1973" s="425"/>
      <c r="B1973" s="425"/>
      <c r="C1973" s="425"/>
      <c r="D1973" s="425"/>
      <c r="E1973" s="425"/>
      <c r="F1973" s="425"/>
      <c r="G1973" s="425"/>
      <c r="H1973" s="425"/>
      <c r="I1973" s="425"/>
    </row>
    <row r="1974" spans="1:9" x14ac:dyDescent="0.2">
      <c r="A1974" s="425"/>
      <c r="B1974" s="425"/>
      <c r="C1974" s="425"/>
      <c r="D1974" s="425"/>
      <c r="E1974" s="425"/>
      <c r="F1974" s="425"/>
      <c r="G1974" s="425"/>
      <c r="H1974" s="425"/>
      <c r="I1974" s="425"/>
    </row>
    <row r="1975" spans="1:9" x14ac:dyDescent="0.2">
      <c r="A1975" s="425"/>
      <c r="B1975" s="425"/>
      <c r="C1975" s="425"/>
      <c r="D1975" s="425"/>
      <c r="E1975" s="425"/>
      <c r="F1975" s="425"/>
      <c r="G1975" s="425"/>
      <c r="H1975" s="425"/>
      <c r="I1975" s="425"/>
    </row>
    <row r="1976" spans="1:9" x14ac:dyDescent="0.2">
      <c r="A1976" s="425"/>
      <c r="B1976" s="425"/>
      <c r="C1976" s="425"/>
      <c r="D1976" s="425"/>
      <c r="E1976" s="425"/>
      <c r="F1976" s="425"/>
      <c r="G1976" s="425"/>
      <c r="H1976" s="425"/>
      <c r="I1976" s="425"/>
    </row>
    <row r="1977" spans="1:9" x14ac:dyDescent="0.2">
      <c r="A1977" s="425"/>
      <c r="B1977" s="425"/>
      <c r="C1977" s="425"/>
      <c r="D1977" s="425"/>
      <c r="E1977" s="425"/>
      <c r="F1977" s="425"/>
      <c r="G1977" s="425"/>
      <c r="H1977" s="425"/>
      <c r="I1977" s="425"/>
    </row>
    <row r="1978" spans="1:9" x14ac:dyDescent="0.2">
      <c r="A1978" s="425"/>
      <c r="B1978" s="425"/>
      <c r="C1978" s="425"/>
      <c r="D1978" s="425"/>
      <c r="E1978" s="425"/>
      <c r="F1978" s="425"/>
      <c r="G1978" s="425"/>
      <c r="H1978" s="425"/>
      <c r="I1978" s="425"/>
    </row>
    <row r="1979" spans="1:9" x14ac:dyDescent="0.2">
      <c r="A1979" s="425"/>
      <c r="B1979" s="425"/>
      <c r="C1979" s="425"/>
      <c r="D1979" s="425"/>
      <c r="E1979" s="425"/>
      <c r="F1979" s="425"/>
      <c r="G1979" s="425"/>
      <c r="H1979" s="425"/>
      <c r="I1979" s="425"/>
    </row>
    <row r="1980" spans="1:9" x14ac:dyDescent="0.2">
      <c r="A1980" s="425"/>
      <c r="B1980" s="425"/>
      <c r="C1980" s="425"/>
      <c r="D1980" s="425"/>
      <c r="E1980" s="425"/>
      <c r="F1980" s="425"/>
      <c r="G1980" s="425"/>
      <c r="H1980" s="425"/>
      <c r="I1980" s="425"/>
    </row>
    <row r="1981" spans="1:9" x14ac:dyDescent="0.2">
      <c r="A1981" s="425"/>
      <c r="B1981" s="425"/>
      <c r="C1981" s="425"/>
      <c r="D1981" s="425"/>
      <c r="E1981" s="425"/>
      <c r="F1981" s="425"/>
      <c r="G1981" s="425"/>
      <c r="H1981" s="425"/>
      <c r="I1981" s="425"/>
    </row>
    <row r="1982" spans="1:9" x14ac:dyDescent="0.2">
      <c r="A1982" s="425"/>
      <c r="B1982" s="425"/>
      <c r="C1982" s="425"/>
      <c r="D1982" s="425"/>
      <c r="E1982" s="425"/>
      <c r="F1982" s="425"/>
      <c r="G1982" s="425"/>
      <c r="H1982" s="425"/>
      <c r="I1982" s="425"/>
    </row>
    <row r="1983" spans="1:9" x14ac:dyDescent="0.2">
      <c r="A1983" s="425"/>
      <c r="B1983" s="425"/>
      <c r="C1983" s="425"/>
      <c r="D1983" s="425"/>
      <c r="E1983" s="425"/>
      <c r="F1983" s="425"/>
      <c r="G1983" s="425"/>
      <c r="H1983" s="425"/>
      <c r="I1983" s="425"/>
    </row>
    <row r="1984" spans="1:9" x14ac:dyDescent="0.2">
      <c r="A1984" s="425"/>
      <c r="B1984" s="425"/>
      <c r="C1984" s="425"/>
      <c r="D1984" s="425"/>
      <c r="E1984" s="425"/>
      <c r="F1984" s="425"/>
      <c r="G1984" s="425"/>
      <c r="H1984" s="425"/>
      <c r="I1984" s="425"/>
    </row>
    <row r="1985" spans="1:9" x14ac:dyDescent="0.2">
      <c r="A1985" s="425"/>
      <c r="B1985" s="425"/>
      <c r="C1985" s="425"/>
      <c r="D1985" s="425"/>
      <c r="E1985" s="425"/>
      <c r="F1985" s="425"/>
      <c r="G1985" s="425"/>
      <c r="H1985" s="425"/>
      <c r="I1985" s="425"/>
    </row>
    <row r="1986" spans="1:9" x14ac:dyDescent="0.2">
      <c r="A1986" s="425"/>
      <c r="B1986" s="425"/>
      <c r="C1986" s="425"/>
      <c r="D1986" s="425"/>
      <c r="E1986" s="425"/>
      <c r="F1986" s="425"/>
      <c r="G1986" s="425"/>
      <c r="H1986" s="425"/>
      <c r="I1986" s="425"/>
    </row>
    <row r="1987" spans="1:9" x14ac:dyDescent="0.2">
      <c r="A1987" s="425"/>
      <c r="B1987" s="425"/>
      <c r="C1987" s="425"/>
      <c r="D1987" s="425"/>
      <c r="E1987" s="425"/>
      <c r="F1987" s="425"/>
      <c r="G1987" s="425"/>
      <c r="H1987" s="425"/>
      <c r="I1987" s="425"/>
    </row>
    <row r="1988" spans="1:9" x14ac:dyDescent="0.2">
      <c r="A1988" s="425"/>
      <c r="B1988" s="425"/>
      <c r="C1988" s="425"/>
      <c r="D1988" s="425"/>
      <c r="E1988" s="425"/>
      <c r="F1988" s="425"/>
      <c r="G1988" s="425"/>
      <c r="H1988" s="425"/>
      <c r="I1988" s="425"/>
    </row>
    <row r="1989" spans="1:9" x14ac:dyDescent="0.2">
      <c r="A1989" s="425"/>
      <c r="B1989" s="425"/>
      <c r="C1989" s="425"/>
      <c r="D1989" s="425"/>
      <c r="E1989" s="425"/>
      <c r="F1989" s="425"/>
      <c r="G1989" s="425"/>
      <c r="H1989" s="425"/>
      <c r="I1989" s="425"/>
    </row>
    <row r="1990" spans="1:9" x14ac:dyDescent="0.2">
      <c r="A1990" s="425"/>
      <c r="B1990" s="425"/>
      <c r="C1990" s="425"/>
      <c r="D1990" s="425"/>
      <c r="E1990" s="425"/>
      <c r="F1990" s="425"/>
      <c r="G1990" s="425"/>
      <c r="H1990" s="425"/>
      <c r="I1990" s="425"/>
    </row>
    <row r="1991" spans="1:9" x14ac:dyDescent="0.2">
      <c r="A1991" s="425"/>
      <c r="B1991" s="425"/>
      <c r="C1991" s="425"/>
      <c r="D1991" s="425"/>
      <c r="E1991" s="425"/>
      <c r="F1991" s="425"/>
      <c r="G1991" s="425"/>
      <c r="H1991" s="425"/>
      <c r="I1991" s="425"/>
    </row>
    <row r="1992" spans="1:9" x14ac:dyDescent="0.2">
      <c r="A1992" s="425"/>
      <c r="B1992" s="425"/>
      <c r="C1992" s="425"/>
      <c r="D1992" s="425"/>
      <c r="E1992" s="425"/>
      <c r="F1992" s="425"/>
      <c r="G1992" s="425"/>
      <c r="H1992" s="425"/>
      <c r="I1992" s="425"/>
    </row>
    <row r="1993" spans="1:9" x14ac:dyDescent="0.2">
      <c r="A1993" s="425"/>
      <c r="B1993" s="425"/>
      <c r="C1993" s="425"/>
      <c r="D1993" s="425"/>
      <c r="E1993" s="425"/>
      <c r="F1993" s="425"/>
      <c r="G1993" s="425"/>
      <c r="H1993" s="425"/>
      <c r="I1993" s="425"/>
    </row>
    <row r="1994" spans="1:9" x14ac:dyDescent="0.2">
      <c r="A1994" s="425"/>
      <c r="B1994" s="425"/>
      <c r="C1994" s="425"/>
      <c r="D1994" s="425"/>
      <c r="E1994" s="425"/>
      <c r="F1994" s="425"/>
      <c r="G1994" s="425"/>
      <c r="H1994" s="425"/>
      <c r="I1994" s="425"/>
    </row>
    <row r="1995" spans="1:9" x14ac:dyDescent="0.2">
      <c r="A1995" s="425"/>
      <c r="B1995" s="425"/>
      <c r="C1995" s="425"/>
      <c r="D1995" s="425"/>
      <c r="E1995" s="425"/>
      <c r="F1995" s="425"/>
      <c r="G1995" s="425"/>
      <c r="H1995" s="425"/>
      <c r="I1995" s="425"/>
    </row>
    <row r="1996" spans="1:9" x14ac:dyDescent="0.2">
      <c r="A1996" s="425"/>
      <c r="B1996" s="425"/>
      <c r="C1996" s="425"/>
      <c r="D1996" s="425"/>
      <c r="E1996" s="425"/>
      <c r="F1996" s="425"/>
      <c r="G1996" s="425"/>
      <c r="H1996" s="425"/>
      <c r="I1996" s="425"/>
    </row>
    <row r="1997" spans="1:9" x14ac:dyDescent="0.2">
      <c r="A1997" s="425"/>
      <c r="B1997" s="425"/>
      <c r="C1997" s="425"/>
      <c r="D1997" s="425"/>
      <c r="E1997" s="425"/>
      <c r="F1997" s="425"/>
      <c r="G1997" s="425"/>
      <c r="H1997" s="425"/>
      <c r="I1997" s="425"/>
    </row>
    <row r="1998" spans="1:9" x14ac:dyDescent="0.2">
      <c r="A1998" s="425"/>
      <c r="B1998" s="425"/>
      <c r="C1998" s="425"/>
      <c r="D1998" s="425"/>
      <c r="E1998" s="425"/>
      <c r="F1998" s="425"/>
      <c r="G1998" s="425"/>
      <c r="H1998" s="425"/>
      <c r="I1998" s="425"/>
    </row>
    <row r="1999" spans="1:9" x14ac:dyDescent="0.2">
      <c r="A1999" s="425"/>
      <c r="B1999" s="425"/>
      <c r="C1999" s="425"/>
      <c r="D1999" s="425"/>
      <c r="E1999" s="425"/>
      <c r="F1999" s="425"/>
      <c r="G1999" s="425"/>
      <c r="H1999" s="425"/>
      <c r="I1999" s="425"/>
    </row>
    <row r="2000" spans="1:9" x14ac:dyDescent="0.2">
      <c r="A2000" s="425"/>
      <c r="B2000" s="425"/>
      <c r="C2000" s="425"/>
      <c r="D2000" s="425"/>
      <c r="E2000" s="425"/>
      <c r="F2000" s="425"/>
      <c r="G2000" s="425"/>
      <c r="H2000" s="425"/>
      <c r="I2000" s="425"/>
    </row>
    <row r="2001" spans="1:9" x14ac:dyDescent="0.2">
      <c r="A2001" s="425"/>
      <c r="B2001" s="425"/>
      <c r="C2001" s="425"/>
      <c r="D2001" s="425"/>
      <c r="E2001" s="425"/>
      <c r="F2001" s="425"/>
      <c r="G2001" s="425"/>
      <c r="H2001" s="425"/>
      <c r="I2001" s="425"/>
    </row>
    <row r="2002" spans="1:9" x14ac:dyDescent="0.2">
      <c r="A2002" s="425"/>
      <c r="B2002" s="425"/>
      <c r="C2002" s="425"/>
      <c r="D2002" s="425"/>
      <c r="E2002" s="425"/>
      <c r="F2002" s="425"/>
      <c r="G2002" s="425"/>
      <c r="H2002" s="425"/>
      <c r="I2002" s="425"/>
    </row>
    <row r="2003" spans="1:9" x14ac:dyDescent="0.2">
      <c r="A2003" s="425"/>
      <c r="B2003" s="425"/>
      <c r="C2003" s="425"/>
      <c r="D2003" s="425"/>
      <c r="E2003" s="425"/>
      <c r="F2003" s="425"/>
      <c r="G2003" s="425"/>
      <c r="H2003" s="425"/>
      <c r="I2003" s="425"/>
    </row>
    <row r="2004" spans="1:9" x14ac:dyDescent="0.2">
      <c r="A2004" s="425"/>
      <c r="B2004" s="425"/>
      <c r="C2004" s="425"/>
      <c r="D2004" s="425"/>
      <c r="E2004" s="425"/>
      <c r="F2004" s="425"/>
      <c r="G2004" s="425"/>
      <c r="H2004" s="425"/>
      <c r="I2004" s="425"/>
    </row>
    <row r="2005" spans="1:9" x14ac:dyDescent="0.2">
      <c r="A2005" s="425"/>
      <c r="B2005" s="425"/>
      <c r="C2005" s="425"/>
      <c r="D2005" s="425"/>
      <c r="E2005" s="425"/>
      <c r="F2005" s="425"/>
      <c r="G2005" s="425"/>
      <c r="H2005" s="425"/>
      <c r="I2005" s="425"/>
    </row>
    <row r="2006" spans="1:9" x14ac:dyDescent="0.2">
      <c r="A2006" s="425"/>
      <c r="B2006" s="425"/>
      <c r="C2006" s="425"/>
      <c r="D2006" s="425"/>
      <c r="E2006" s="425"/>
      <c r="F2006" s="425"/>
      <c r="G2006" s="425"/>
      <c r="H2006" s="425"/>
      <c r="I2006" s="425"/>
    </row>
    <row r="2007" spans="1:9" x14ac:dyDescent="0.2">
      <c r="A2007" s="425"/>
      <c r="B2007" s="425"/>
      <c r="C2007" s="425"/>
      <c r="D2007" s="425"/>
      <c r="E2007" s="425"/>
      <c r="F2007" s="425"/>
      <c r="G2007" s="425"/>
      <c r="H2007" s="425"/>
      <c r="I2007" s="425"/>
    </row>
    <row r="2008" spans="1:9" x14ac:dyDescent="0.2">
      <c r="A2008" s="425"/>
      <c r="B2008" s="425"/>
      <c r="C2008" s="425"/>
      <c r="D2008" s="425"/>
      <c r="E2008" s="425"/>
      <c r="F2008" s="425"/>
      <c r="G2008" s="425"/>
      <c r="H2008" s="425"/>
      <c r="I2008" s="425"/>
    </row>
    <row r="2009" spans="1:9" x14ac:dyDescent="0.2">
      <c r="A2009" s="425"/>
      <c r="B2009" s="425"/>
      <c r="C2009" s="425"/>
      <c r="D2009" s="425"/>
      <c r="E2009" s="425"/>
      <c r="F2009" s="425"/>
      <c r="G2009" s="425"/>
      <c r="H2009" s="425"/>
      <c r="I2009" s="425"/>
    </row>
    <row r="2010" spans="1:9" x14ac:dyDescent="0.2">
      <c r="A2010" s="425"/>
      <c r="B2010" s="425"/>
      <c r="C2010" s="425"/>
      <c r="D2010" s="425"/>
      <c r="E2010" s="425"/>
      <c r="F2010" s="425"/>
      <c r="G2010" s="425"/>
      <c r="H2010" s="425"/>
      <c r="I2010" s="425"/>
    </row>
    <row r="2011" spans="1:9" x14ac:dyDescent="0.2">
      <c r="A2011" s="425"/>
      <c r="B2011" s="425"/>
      <c r="C2011" s="425"/>
      <c r="D2011" s="425"/>
      <c r="E2011" s="425"/>
      <c r="F2011" s="425"/>
      <c r="G2011" s="425"/>
      <c r="H2011" s="425"/>
      <c r="I2011" s="425"/>
    </row>
    <row r="2012" spans="1:9" x14ac:dyDescent="0.2">
      <c r="A2012" s="425"/>
      <c r="B2012" s="425"/>
      <c r="C2012" s="425"/>
      <c r="D2012" s="425"/>
      <c r="E2012" s="425"/>
      <c r="F2012" s="425"/>
      <c r="G2012" s="425"/>
      <c r="H2012" s="425"/>
      <c r="I2012" s="425"/>
    </row>
    <row r="2013" spans="1:9" x14ac:dyDescent="0.2">
      <c r="A2013" s="425"/>
      <c r="B2013" s="425"/>
      <c r="C2013" s="425"/>
      <c r="D2013" s="425"/>
      <c r="E2013" s="425"/>
      <c r="F2013" s="425"/>
      <c r="G2013" s="425"/>
      <c r="H2013" s="425"/>
      <c r="I2013" s="425"/>
    </row>
    <row r="2014" spans="1:9" x14ac:dyDescent="0.2">
      <c r="A2014" s="425"/>
      <c r="B2014" s="425"/>
      <c r="C2014" s="425"/>
      <c r="D2014" s="425"/>
      <c r="E2014" s="425"/>
      <c r="F2014" s="425"/>
      <c r="G2014" s="425"/>
      <c r="H2014" s="425"/>
      <c r="I2014" s="425"/>
    </row>
    <row r="2015" spans="1:9" x14ac:dyDescent="0.2">
      <c r="A2015" s="425"/>
      <c r="B2015" s="425"/>
      <c r="C2015" s="425"/>
      <c r="D2015" s="425"/>
      <c r="E2015" s="425"/>
      <c r="F2015" s="425"/>
      <c r="G2015" s="425"/>
      <c r="H2015" s="425"/>
      <c r="I2015" s="425"/>
    </row>
    <row r="2016" spans="1:9" x14ac:dyDescent="0.2">
      <c r="A2016" s="425"/>
      <c r="B2016" s="425"/>
      <c r="C2016" s="425"/>
      <c r="D2016" s="425"/>
      <c r="E2016" s="425"/>
      <c r="F2016" s="425"/>
      <c r="G2016" s="425"/>
      <c r="H2016" s="425"/>
      <c r="I2016" s="425"/>
    </row>
    <row r="2017" spans="1:9" x14ac:dyDescent="0.2">
      <c r="A2017" s="425"/>
      <c r="B2017" s="425"/>
      <c r="C2017" s="425"/>
      <c r="D2017" s="425"/>
      <c r="E2017" s="425"/>
      <c r="F2017" s="425"/>
      <c r="G2017" s="425"/>
      <c r="H2017" s="425"/>
      <c r="I2017" s="425"/>
    </row>
    <row r="2018" spans="1:9" x14ac:dyDescent="0.2">
      <c r="A2018" s="425"/>
      <c r="B2018" s="425"/>
      <c r="C2018" s="425"/>
      <c r="D2018" s="425"/>
      <c r="E2018" s="425"/>
      <c r="F2018" s="425"/>
      <c r="G2018" s="425"/>
      <c r="H2018" s="425"/>
      <c r="I2018" s="425"/>
    </row>
    <row r="2019" spans="1:9" x14ac:dyDescent="0.2">
      <c r="A2019" s="425"/>
      <c r="B2019" s="425"/>
      <c r="C2019" s="425"/>
      <c r="D2019" s="425"/>
      <c r="E2019" s="425"/>
      <c r="F2019" s="425"/>
      <c r="G2019" s="425"/>
      <c r="H2019" s="425"/>
      <c r="I2019" s="425"/>
    </row>
    <row r="2020" spans="1:9" x14ac:dyDescent="0.2">
      <c r="A2020" s="425"/>
      <c r="B2020" s="425"/>
      <c r="C2020" s="425"/>
      <c r="D2020" s="425"/>
      <c r="E2020" s="425"/>
      <c r="F2020" s="425"/>
      <c r="G2020" s="425"/>
      <c r="H2020" s="425"/>
      <c r="I2020" s="425"/>
    </row>
    <row r="2021" spans="1:9" x14ac:dyDescent="0.2">
      <c r="A2021" s="425"/>
      <c r="B2021" s="425"/>
      <c r="C2021" s="425"/>
      <c r="D2021" s="425"/>
      <c r="E2021" s="425"/>
      <c r="F2021" s="425"/>
      <c r="G2021" s="425"/>
      <c r="H2021" s="425"/>
      <c r="I2021" s="425"/>
    </row>
    <row r="2022" spans="1:9" x14ac:dyDescent="0.2">
      <c r="A2022" s="425"/>
      <c r="B2022" s="425"/>
      <c r="C2022" s="425"/>
      <c r="D2022" s="425"/>
      <c r="E2022" s="425"/>
      <c r="F2022" s="425"/>
      <c r="G2022" s="425"/>
      <c r="H2022" s="425"/>
      <c r="I2022" s="425"/>
    </row>
    <row r="2023" spans="1:9" x14ac:dyDescent="0.2">
      <c r="A2023" s="425"/>
      <c r="B2023" s="425"/>
      <c r="C2023" s="425"/>
      <c r="D2023" s="425"/>
      <c r="E2023" s="425"/>
      <c r="F2023" s="425"/>
      <c r="G2023" s="425"/>
      <c r="H2023" s="425"/>
      <c r="I2023" s="425"/>
    </row>
    <row r="2024" spans="1:9" x14ac:dyDescent="0.2">
      <c r="A2024" s="425"/>
      <c r="B2024" s="425"/>
      <c r="C2024" s="425"/>
      <c r="D2024" s="425"/>
      <c r="E2024" s="425"/>
      <c r="F2024" s="425"/>
      <c r="G2024" s="425"/>
      <c r="H2024" s="425"/>
      <c r="I2024" s="425"/>
    </row>
    <row r="2025" spans="1:9" x14ac:dyDescent="0.2">
      <c r="A2025" s="425"/>
      <c r="B2025" s="425"/>
      <c r="C2025" s="425"/>
      <c r="D2025" s="425"/>
      <c r="E2025" s="425"/>
      <c r="F2025" s="425"/>
      <c r="G2025" s="425"/>
      <c r="H2025" s="425"/>
      <c r="I2025" s="425"/>
    </row>
    <row r="2026" spans="1:9" x14ac:dyDescent="0.2">
      <c r="A2026" s="425"/>
      <c r="B2026" s="425"/>
      <c r="C2026" s="425"/>
      <c r="D2026" s="425"/>
      <c r="E2026" s="425"/>
      <c r="F2026" s="425"/>
      <c r="G2026" s="425"/>
      <c r="H2026" s="425"/>
      <c r="I2026" s="425"/>
    </row>
    <row r="2027" spans="1:9" x14ac:dyDescent="0.2">
      <c r="A2027" s="425"/>
      <c r="B2027" s="425"/>
      <c r="C2027" s="425"/>
      <c r="D2027" s="425"/>
      <c r="E2027" s="425"/>
      <c r="F2027" s="425"/>
      <c r="G2027" s="425"/>
      <c r="H2027" s="425"/>
      <c r="I2027" s="425"/>
    </row>
    <row r="2028" spans="1:9" x14ac:dyDescent="0.2">
      <c r="A2028" s="425"/>
      <c r="B2028" s="425"/>
      <c r="C2028" s="425"/>
      <c r="D2028" s="425"/>
      <c r="E2028" s="425"/>
      <c r="F2028" s="425"/>
      <c r="G2028" s="425"/>
      <c r="H2028" s="425"/>
      <c r="I2028" s="425"/>
    </row>
    <row r="2029" spans="1:9" x14ac:dyDescent="0.2">
      <c r="A2029" s="425"/>
      <c r="B2029" s="425"/>
      <c r="C2029" s="425"/>
      <c r="D2029" s="425"/>
      <c r="E2029" s="425"/>
      <c r="F2029" s="425"/>
      <c r="G2029" s="425"/>
      <c r="H2029" s="425"/>
      <c r="I2029" s="425"/>
    </row>
    <row r="2030" spans="1:9" x14ac:dyDescent="0.2">
      <c r="A2030" s="425"/>
      <c r="B2030" s="425"/>
      <c r="C2030" s="425"/>
      <c r="D2030" s="425"/>
      <c r="E2030" s="425"/>
      <c r="F2030" s="425"/>
      <c r="G2030" s="425"/>
      <c r="H2030" s="425"/>
      <c r="I2030" s="425"/>
    </row>
    <row r="2031" spans="1:9" x14ac:dyDescent="0.2">
      <c r="A2031" s="425"/>
      <c r="B2031" s="425"/>
      <c r="C2031" s="425"/>
      <c r="D2031" s="425"/>
      <c r="E2031" s="425"/>
      <c r="F2031" s="425"/>
      <c r="G2031" s="425"/>
      <c r="H2031" s="425"/>
      <c r="I2031" s="425"/>
    </row>
    <row r="2032" spans="1:9" x14ac:dyDescent="0.2">
      <c r="A2032" s="425"/>
      <c r="B2032" s="425"/>
      <c r="C2032" s="425"/>
      <c r="D2032" s="425"/>
      <c r="E2032" s="425"/>
      <c r="F2032" s="425"/>
      <c r="G2032" s="425"/>
      <c r="H2032" s="425"/>
      <c r="I2032" s="425"/>
    </row>
    <row r="2033" spans="1:9" x14ac:dyDescent="0.2">
      <c r="A2033" s="425"/>
      <c r="B2033" s="425"/>
      <c r="C2033" s="425"/>
      <c r="D2033" s="425"/>
      <c r="E2033" s="425"/>
      <c r="F2033" s="425"/>
      <c r="G2033" s="425"/>
      <c r="H2033" s="425"/>
      <c r="I2033" s="425"/>
    </row>
    <row r="2034" spans="1:9" x14ac:dyDescent="0.2">
      <c r="A2034" s="425"/>
      <c r="B2034" s="425"/>
      <c r="C2034" s="425"/>
      <c r="D2034" s="425"/>
      <c r="E2034" s="425"/>
      <c r="F2034" s="425"/>
      <c r="G2034" s="425"/>
      <c r="H2034" s="425"/>
      <c r="I2034" s="425"/>
    </row>
    <row r="2035" spans="1:9" x14ac:dyDescent="0.2">
      <c r="A2035" s="425"/>
      <c r="B2035" s="425"/>
      <c r="C2035" s="425"/>
      <c r="D2035" s="425"/>
      <c r="E2035" s="425"/>
      <c r="F2035" s="425"/>
      <c r="G2035" s="425"/>
      <c r="H2035" s="425"/>
      <c r="I2035" s="425"/>
    </row>
    <row r="2036" spans="1:9" x14ac:dyDescent="0.2">
      <c r="A2036" s="425"/>
      <c r="B2036" s="425"/>
      <c r="C2036" s="425"/>
      <c r="D2036" s="425"/>
      <c r="E2036" s="425"/>
      <c r="F2036" s="425"/>
      <c r="G2036" s="425"/>
      <c r="H2036" s="425"/>
      <c r="I2036" s="425"/>
    </row>
    <row r="2037" spans="1:9" x14ac:dyDescent="0.2">
      <c r="A2037" s="425"/>
      <c r="B2037" s="425"/>
      <c r="C2037" s="425"/>
      <c r="D2037" s="425"/>
      <c r="E2037" s="425"/>
      <c r="F2037" s="425"/>
      <c r="G2037" s="425"/>
      <c r="H2037" s="425"/>
      <c r="I2037" s="425"/>
    </row>
    <row r="2038" spans="1:9" x14ac:dyDescent="0.2">
      <c r="A2038" s="425"/>
      <c r="B2038" s="425"/>
      <c r="C2038" s="425"/>
      <c r="D2038" s="425"/>
      <c r="E2038" s="425"/>
      <c r="F2038" s="425"/>
      <c r="G2038" s="425"/>
      <c r="H2038" s="425"/>
      <c r="I2038" s="425"/>
    </row>
    <row r="2039" spans="1:9" x14ac:dyDescent="0.2">
      <c r="A2039" s="425"/>
      <c r="B2039" s="425"/>
      <c r="C2039" s="425"/>
      <c r="D2039" s="425"/>
      <c r="E2039" s="425"/>
      <c r="F2039" s="425"/>
      <c r="G2039" s="425"/>
      <c r="H2039" s="425"/>
      <c r="I2039" s="425"/>
    </row>
    <row r="2040" spans="1:9" x14ac:dyDescent="0.2">
      <c r="A2040" s="425"/>
      <c r="B2040" s="425"/>
      <c r="C2040" s="425"/>
      <c r="D2040" s="425"/>
      <c r="E2040" s="425"/>
      <c r="F2040" s="425"/>
      <c r="G2040" s="425"/>
      <c r="H2040" s="425"/>
      <c r="I2040" s="425"/>
    </row>
    <row r="2041" spans="1:9" x14ac:dyDescent="0.2">
      <c r="A2041" s="425"/>
      <c r="B2041" s="425"/>
      <c r="C2041" s="425"/>
      <c r="D2041" s="425"/>
      <c r="E2041" s="425"/>
      <c r="F2041" s="425"/>
      <c r="G2041" s="425"/>
      <c r="H2041" s="425"/>
      <c r="I2041" s="425"/>
    </row>
    <row r="2042" spans="1:9" x14ac:dyDescent="0.2">
      <c r="A2042" s="425"/>
      <c r="B2042" s="425"/>
      <c r="C2042" s="425"/>
      <c r="D2042" s="425"/>
      <c r="E2042" s="425"/>
      <c r="F2042" s="425"/>
      <c r="G2042" s="425"/>
      <c r="H2042" s="425"/>
      <c r="I2042" s="425"/>
    </row>
    <row r="2043" spans="1:9" x14ac:dyDescent="0.2">
      <c r="A2043" s="425"/>
      <c r="B2043" s="425"/>
      <c r="C2043" s="425"/>
      <c r="D2043" s="425"/>
      <c r="E2043" s="425"/>
      <c r="F2043" s="425"/>
      <c r="G2043" s="425"/>
      <c r="H2043" s="425"/>
      <c r="I2043" s="425"/>
    </row>
    <row r="2044" spans="1:9" x14ac:dyDescent="0.2">
      <c r="A2044" s="425"/>
      <c r="B2044" s="425"/>
      <c r="C2044" s="425"/>
      <c r="D2044" s="425"/>
      <c r="E2044" s="425"/>
      <c r="F2044" s="425"/>
      <c r="G2044" s="425"/>
      <c r="H2044" s="425"/>
      <c r="I2044" s="425"/>
    </row>
    <row r="2045" spans="1:9" x14ac:dyDescent="0.2">
      <c r="A2045" s="425"/>
      <c r="B2045" s="425"/>
      <c r="C2045" s="425"/>
      <c r="D2045" s="425"/>
      <c r="E2045" s="425"/>
      <c r="F2045" s="425"/>
      <c r="G2045" s="425"/>
      <c r="H2045" s="425"/>
      <c r="I2045" s="425"/>
    </row>
    <row r="2046" spans="1:9" x14ac:dyDescent="0.2">
      <c r="A2046" s="425"/>
      <c r="B2046" s="425"/>
      <c r="C2046" s="425"/>
      <c r="D2046" s="425"/>
      <c r="E2046" s="425"/>
      <c r="F2046" s="425"/>
      <c r="G2046" s="425"/>
      <c r="H2046" s="425"/>
      <c r="I2046" s="425"/>
    </row>
    <row r="2047" spans="1:9" x14ac:dyDescent="0.2">
      <c r="A2047" s="425"/>
      <c r="B2047" s="425"/>
      <c r="C2047" s="425"/>
      <c r="D2047" s="425"/>
      <c r="E2047" s="425"/>
      <c r="F2047" s="425"/>
      <c r="G2047" s="425"/>
      <c r="H2047" s="425"/>
      <c r="I2047" s="425"/>
    </row>
    <row r="2048" spans="1:9" x14ac:dyDescent="0.2">
      <c r="A2048" s="425"/>
      <c r="B2048" s="425"/>
      <c r="C2048" s="425"/>
      <c r="D2048" s="425"/>
      <c r="E2048" s="425"/>
      <c r="F2048" s="425"/>
      <c r="G2048" s="425"/>
      <c r="H2048" s="425"/>
      <c r="I2048" s="425"/>
    </row>
    <row r="2049" spans="1:9" x14ac:dyDescent="0.2">
      <c r="A2049" s="425"/>
      <c r="B2049" s="425"/>
      <c r="C2049" s="425"/>
      <c r="D2049" s="425"/>
      <c r="E2049" s="425"/>
      <c r="F2049" s="425"/>
      <c r="G2049" s="425"/>
      <c r="H2049" s="425"/>
      <c r="I2049" s="425"/>
    </row>
    <row r="2050" spans="1:9" x14ac:dyDescent="0.2">
      <c r="A2050" s="425"/>
      <c r="B2050" s="425"/>
      <c r="C2050" s="425"/>
      <c r="D2050" s="425"/>
      <c r="E2050" s="425"/>
      <c r="F2050" s="425"/>
      <c r="G2050" s="425"/>
      <c r="H2050" s="425"/>
      <c r="I2050" s="425"/>
    </row>
    <row r="2051" spans="1:9" x14ac:dyDescent="0.2">
      <c r="A2051" s="425"/>
      <c r="B2051" s="425"/>
      <c r="C2051" s="425"/>
      <c r="D2051" s="425"/>
      <c r="E2051" s="425"/>
      <c r="F2051" s="425"/>
      <c r="G2051" s="425"/>
      <c r="H2051" s="425"/>
      <c r="I2051" s="425"/>
    </row>
    <row r="2052" spans="1:9" x14ac:dyDescent="0.2">
      <c r="A2052" s="425"/>
      <c r="B2052" s="425"/>
      <c r="C2052" s="425"/>
      <c r="D2052" s="425"/>
      <c r="E2052" s="425"/>
      <c r="F2052" s="425"/>
      <c r="G2052" s="425"/>
      <c r="H2052" s="425"/>
      <c r="I2052" s="425"/>
    </row>
    <row r="2053" spans="1:9" x14ac:dyDescent="0.2">
      <c r="A2053" s="425"/>
      <c r="B2053" s="425"/>
      <c r="C2053" s="425"/>
      <c r="D2053" s="425"/>
      <c r="E2053" s="425"/>
      <c r="F2053" s="425"/>
      <c r="G2053" s="425"/>
      <c r="H2053" s="425"/>
      <c r="I2053" s="425"/>
    </row>
    <row r="2054" spans="1:9" x14ac:dyDescent="0.2">
      <c r="A2054" s="425"/>
      <c r="B2054" s="425"/>
      <c r="C2054" s="425"/>
      <c r="D2054" s="425"/>
      <c r="E2054" s="425"/>
      <c r="F2054" s="425"/>
      <c r="G2054" s="425"/>
      <c r="H2054" s="425"/>
      <c r="I2054" s="425"/>
    </row>
    <row r="2055" spans="1:9" x14ac:dyDescent="0.2">
      <c r="A2055" s="425"/>
      <c r="B2055" s="425"/>
      <c r="C2055" s="425"/>
      <c r="D2055" s="425"/>
      <c r="E2055" s="425"/>
      <c r="F2055" s="425"/>
      <c r="G2055" s="425"/>
      <c r="H2055" s="425"/>
      <c r="I2055" s="425"/>
    </row>
    <row r="2056" spans="1:9" x14ac:dyDescent="0.2">
      <c r="A2056" s="425"/>
      <c r="B2056" s="425"/>
      <c r="C2056" s="425"/>
      <c r="D2056" s="425"/>
      <c r="E2056" s="425"/>
      <c r="F2056" s="425"/>
      <c r="G2056" s="425"/>
      <c r="H2056" s="425"/>
      <c r="I2056" s="425"/>
    </row>
    <row r="2057" spans="1:9" x14ac:dyDescent="0.2">
      <c r="A2057" s="425"/>
      <c r="B2057" s="425"/>
      <c r="C2057" s="425"/>
      <c r="D2057" s="425"/>
      <c r="E2057" s="425"/>
      <c r="F2057" s="425"/>
      <c r="G2057" s="425"/>
      <c r="H2057" s="425"/>
      <c r="I2057" s="425"/>
    </row>
    <row r="2058" spans="1:9" x14ac:dyDescent="0.2">
      <c r="A2058" s="425"/>
      <c r="B2058" s="425"/>
      <c r="C2058" s="425"/>
      <c r="D2058" s="425"/>
      <c r="E2058" s="425"/>
      <c r="F2058" s="425"/>
      <c r="G2058" s="425"/>
      <c r="H2058" s="425"/>
      <c r="I2058" s="425"/>
    </row>
    <row r="2059" spans="1:9" x14ac:dyDescent="0.2">
      <c r="A2059" s="425"/>
      <c r="B2059" s="425"/>
      <c r="C2059" s="425"/>
      <c r="D2059" s="425"/>
      <c r="E2059" s="425"/>
      <c r="F2059" s="425"/>
      <c r="G2059" s="425"/>
      <c r="H2059" s="425"/>
      <c r="I2059" s="425"/>
    </row>
    <row r="2060" spans="1:9" x14ac:dyDescent="0.2">
      <c r="A2060" s="425"/>
      <c r="B2060" s="425"/>
      <c r="C2060" s="425"/>
      <c r="D2060" s="425"/>
      <c r="E2060" s="425"/>
      <c r="F2060" s="425"/>
      <c r="G2060" s="425"/>
      <c r="H2060" s="425"/>
      <c r="I2060" s="425"/>
    </row>
    <row r="2061" spans="1:9" x14ac:dyDescent="0.2">
      <c r="A2061" s="425"/>
      <c r="B2061" s="425"/>
      <c r="C2061" s="425"/>
      <c r="D2061" s="425"/>
      <c r="E2061" s="425"/>
      <c r="F2061" s="425"/>
      <c r="G2061" s="425"/>
      <c r="H2061" s="425"/>
      <c r="I2061" s="425"/>
    </row>
    <row r="2062" spans="1:9" x14ac:dyDescent="0.2">
      <c r="A2062" s="425"/>
      <c r="B2062" s="425"/>
      <c r="C2062" s="425"/>
      <c r="D2062" s="425"/>
      <c r="E2062" s="425"/>
      <c r="F2062" s="425"/>
      <c r="G2062" s="425"/>
      <c r="H2062" s="425"/>
      <c r="I2062" s="425"/>
    </row>
    <row r="2063" spans="1:9" x14ac:dyDescent="0.2">
      <c r="A2063" s="425"/>
      <c r="B2063" s="425"/>
      <c r="C2063" s="425"/>
      <c r="D2063" s="425"/>
      <c r="E2063" s="425"/>
      <c r="F2063" s="425"/>
      <c r="G2063" s="425"/>
      <c r="H2063" s="425"/>
      <c r="I2063" s="425"/>
    </row>
    <row r="2064" spans="1:9" x14ac:dyDescent="0.2">
      <c r="A2064" s="425"/>
      <c r="B2064" s="425"/>
      <c r="C2064" s="425"/>
      <c r="D2064" s="425"/>
      <c r="E2064" s="425"/>
      <c r="F2064" s="425"/>
      <c r="G2064" s="425"/>
      <c r="H2064" s="425"/>
      <c r="I2064" s="425"/>
    </row>
    <row r="2065" spans="1:9" x14ac:dyDescent="0.2">
      <c r="A2065" s="425"/>
      <c r="B2065" s="425"/>
      <c r="C2065" s="425"/>
      <c r="D2065" s="425"/>
      <c r="E2065" s="425"/>
      <c r="F2065" s="425"/>
      <c r="G2065" s="425"/>
      <c r="H2065" s="425"/>
      <c r="I2065" s="425"/>
    </row>
    <row r="2066" spans="1:9" x14ac:dyDescent="0.2">
      <c r="A2066" s="425"/>
      <c r="B2066" s="425"/>
      <c r="C2066" s="425"/>
      <c r="D2066" s="425"/>
      <c r="E2066" s="425"/>
      <c r="F2066" s="425"/>
      <c r="G2066" s="425"/>
      <c r="H2066" s="425"/>
      <c r="I2066" s="425"/>
    </row>
    <row r="2067" spans="1:9" x14ac:dyDescent="0.2">
      <c r="A2067" s="425"/>
      <c r="B2067" s="425"/>
      <c r="C2067" s="425"/>
      <c r="D2067" s="425"/>
      <c r="E2067" s="425"/>
      <c r="F2067" s="425"/>
      <c r="G2067" s="425"/>
      <c r="H2067" s="425"/>
      <c r="I2067" s="425"/>
    </row>
    <row r="2068" spans="1:9" x14ac:dyDescent="0.2">
      <c r="A2068" s="425"/>
      <c r="B2068" s="425"/>
      <c r="C2068" s="425"/>
      <c r="D2068" s="425"/>
      <c r="E2068" s="425"/>
      <c r="F2068" s="425"/>
      <c r="G2068" s="425"/>
      <c r="H2068" s="425"/>
      <c r="I2068" s="425"/>
    </row>
    <row r="2069" spans="1:9" x14ac:dyDescent="0.2">
      <c r="A2069" s="425"/>
      <c r="B2069" s="425"/>
      <c r="C2069" s="425"/>
      <c r="D2069" s="425"/>
      <c r="E2069" s="425"/>
      <c r="F2069" s="425"/>
      <c r="G2069" s="425"/>
      <c r="H2069" s="425"/>
      <c r="I2069" s="425"/>
    </row>
    <row r="2070" spans="1:9" x14ac:dyDescent="0.2">
      <c r="A2070" s="425"/>
      <c r="B2070" s="425"/>
      <c r="C2070" s="425"/>
      <c r="D2070" s="425"/>
      <c r="E2070" s="425"/>
      <c r="F2070" s="425"/>
      <c r="G2070" s="425"/>
      <c r="H2070" s="425"/>
      <c r="I2070" s="425"/>
    </row>
    <row r="2071" spans="1:9" x14ac:dyDescent="0.2">
      <c r="A2071" s="425"/>
      <c r="B2071" s="425"/>
      <c r="C2071" s="425"/>
      <c r="D2071" s="425"/>
      <c r="E2071" s="425"/>
      <c r="F2071" s="425"/>
      <c r="G2071" s="425"/>
      <c r="H2071" s="425"/>
      <c r="I2071" s="425"/>
    </row>
    <row r="2072" spans="1:9" x14ac:dyDescent="0.2">
      <c r="A2072" s="425"/>
      <c r="B2072" s="425"/>
      <c r="C2072" s="425"/>
      <c r="D2072" s="425"/>
      <c r="E2072" s="425"/>
      <c r="F2072" s="425"/>
      <c r="G2072" s="425"/>
      <c r="H2072" s="425"/>
      <c r="I2072" s="425"/>
    </row>
    <row r="2073" spans="1:9" x14ac:dyDescent="0.2">
      <c r="A2073" s="425"/>
      <c r="B2073" s="425"/>
      <c r="C2073" s="425"/>
      <c r="D2073" s="425"/>
      <c r="E2073" s="425"/>
      <c r="F2073" s="425"/>
      <c r="G2073" s="425"/>
      <c r="H2073" s="425"/>
      <c r="I2073" s="425"/>
    </row>
    <row r="2074" spans="1:9" x14ac:dyDescent="0.2">
      <c r="A2074" s="425"/>
      <c r="B2074" s="425"/>
      <c r="C2074" s="425"/>
      <c r="D2074" s="425"/>
      <c r="E2074" s="425"/>
      <c r="F2074" s="425"/>
      <c r="G2074" s="425"/>
      <c r="H2074" s="425"/>
      <c r="I2074" s="425"/>
    </row>
    <row r="2075" spans="1:9" x14ac:dyDescent="0.2">
      <c r="A2075" s="425"/>
      <c r="B2075" s="425"/>
      <c r="C2075" s="425"/>
      <c r="D2075" s="425"/>
      <c r="E2075" s="425"/>
      <c r="F2075" s="425"/>
      <c r="G2075" s="425"/>
      <c r="H2075" s="425"/>
      <c r="I2075" s="425"/>
    </row>
    <row r="2076" spans="1:9" x14ac:dyDescent="0.2">
      <c r="A2076" s="425"/>
      <c r="B2076" s="425"/>
      <c r="C2076" s="425"/>
      <c r="D2076" s="425"/>
      <c r="E2076" s="425"/>
      <c r="F2076" s="425"/>
      <c r="G2076" s="425"/>
      <c r="H2076" s="425"/>
      <c r="I2076" s="425"/>
    </row>
    <row r="2077" spans="1:9" x14ac:dyDescent="0.2">
      <c r="A2077" s="425"/>
      <c r="B2077" s="425"/>
      <c r="C2077" s="425"/>
      <c r="D2077" s="425"/>
      <c r="E2077" s="425"/>
      <c r="F2077" s="425"/>
      <c r="G2077" s="425"/>
      <c r="H2077" s="425"/>
      <c r="I2077" s="425"/>
    </row>
    <row r="2078" spans="1:9" x14ac:dyDescent="0.2">
      <c r="A2078" s="425"/>
      <c r="B2078" s="425"/>
      <c r="C2078" s="425"/>
      <c r="D2078" s="425"/>
      <c r="E2078" s="425"/>
      <c r="F2078" s="425"/>
      <c r="G2078" s="425"/>
      <c r="H2078" s="425"/>
      <c r="I2078" s="425"/>
    </row>
    <row r="2079" spans="1:9" x14ac:dyDescent="0.2">
      <c r="A2079" s="425"/>
      <c r="B2079" s="425"/>
      <c r="C2079" s="425"/>
      <c r="D2079" s="425"/>
      <c r="E2079" s="425"/>
      <c r="F2079" s="425"/>
      <c r="G2079" s="425"/>
      <c r="H2079" s="425"/>
      <c r="I2079" s="425"/>
    </row>
    <row r="2080" spans="1:9" x14ac:dyDescent="0.2">
      <c r="A2080" s="425"/>
      <c r="B2080" s="425"/>
      <c r="C2080" s="425"/>
      <c r="D2080" s="425"/>
      <c r="E2080" s="425"/>
      <c r="F2080" s="425"/>
      <c r="G2080" s="425"/>
      <c r="H2080" s="425"/>
      <c r="I2080" s="425"/>
    </row>
    <row r="2081" spans="1:9" x14ac:dyDescent="0.2">
      <c r="A2081" s="425"/>
      <c r="B2081" s="425"/>
      <c r="C2081" s="425"/>
      <c r="D2081" s="425"/>
      <c r="E2081" s="425"/>
      <c r="F2081" s="425"/>
      <c r="G2081" s="425"/>
      <c r="H2081" s="425"/>
      <c r="I2081" s="425"/>
    </row>
    <row r="2082" spans="1:9" x14ac:dyDescent="0.2">
      <c r="A2082" s="425"/>
      <c r="B2082" s="425"/>
      <c r="C2082" s="425"/>
      <c r="D2082" s="425"/>
      <c r="E2082" s="425"/>
      <c r="F2082" s="425"/>
      <c r="G2082" s="425"/>
      <c r="H2082" s="425"/>
      <c r="I2082" s="425"/>
    </row>
    <row r="2083" spans="1:9" x14ac:dyDescent="0.2">
      <c r="A2083" s="425"/>
      <c r="B2083" s="425"/>
      <c r="C2083" s="425"/>
      <c r="D2083" s="425"/>
      <c r="E2083" s="425"/>
      <c r="F2083" s="425"/>
      <c r="G2083" s="425"/>
      <c r="H2083" s="425"/>
      <c r="I2083" s="425"/>
    </row>
    <row r="2084" spans="1:9" x14ac:dyDescent="0.2">
      <c r="A2084" s="425"/>
      <c r="B2084" s="425"/>
      <c r="C2084" s="425"/>
      <c r="D2084" s="425"/>
      <c r="E2084" s="425"/>
      <c r="F2084" s="425"/>
      <c r="G2084" s="425"/>
      <c r="H2084" s="425"/>
      <c r="I2084" s="425"/>
    </row>
    <row r="2085" spans="1:9" x14ac:dyDescent="0.2">
      <c r="A2085" s="425"/>
      <c r="B2085" s="425"/>
      <c r="C2085" s="425"/>
      <c r="D2085" s="425"/>
      <c r="E2085" s="425"/>
      <c r="F2085" s="425"/>
      <c r="G2085" s="425"/>
      <c r="H2085" s="425"/>
      <c r="I2085" s="425"/>
    </row>
    <row r="2086" spans="1:9" x14ac:dyDescent="0.2">
      <c r="A2086" s="425"/>
      <c r="B2086" s="425"/>
      <c r="C2086" s="425"/>
      <c r="D2086" s="425"/>
      <c r="E2086" s="425"/>
      <c r="F2086" s="425"/>
      <c r="G2086" s="425"/>
      <c r="H2086" s="425"/>
      <c r="I2086" s="425"/>
    </row>
    <row r="2087" spans="1:9" x14ac:dyDescent="0.2">
      <c r="A2087" s="425"/>
      <c r="B2087" s="425"/>
      <c r="C2087" s="425"/>
      <c r="D2087" s="425"/>
      <c r="E2087" s="425"/>
      <c r="F2087" s="425"/>
      <c r="G2087" s="425"/>
      <c r="H2087" s="425"/>
      <c r="I2087" s="425"/>
    </row>
    <row r="2088" spans="1:9" x14ac:dyDescent="0.2">
      <c r="A2088" s="425"/>
      <c r="B2088" s="425"/>
      <c r="C2088" s="425"/>
      <c r="D2088" s="425"/>
      <c r="E2088" s="425"/>
      <c r="F2088" s="425"/>
      <c r="G2088" s="425"/>
      <c r="H2088" s="425"/>
      <c r="I2088" s="425"/>
    </row>
    <row r="2089" spans="1:9" x14ac:dyDescent="0.2">
      <c r="A2089" s="425"/>
      <c r="B2089" s="425"/>
      <c r="C2089" s="425"/>
      <c r="D2089" s="425"/>
      <c r="E2089" s="425"/>
      <c r="F2089" s="425"/>
      <c r="G2089" s="425"/>
      <c r="H2089" s="425"/>
      <c r="I2089" s="425"/>
    </row>
    <row r="2090" spans="1:9" x14ac:dyDescent="0.2">
      <c r="A2090" s="425"/>
      <c r="B2090" s="425"/>
      <c r="C2090" s="425"/>
      <c r="D2090" s="425"/>
      <c r="E2090" s="425"/>
      <c r="F2090" s="425"/>
      <c r="G2090" s="425"/>
      <c r="H2090" s="425"/>
      <c r="I2090" s="425"/>
    </row>
    <row r="2091" spans="1:9" x14ac:dyDescent="0.2">
      <c r="A2091" s="425"/>
      <c r="B2091" s="425"/>
      <c r="C2091" s="425"/>
      <c r="D2091" s="425"/>
      <c r="E2091" s="425"/>
      <c r="F2091" s="425"/>
      <c r="G2091" s="425"/>
      <c r="H2091" s="425"/>
      <c r="I2091" s="425"/>
    </row>
    <row r="2092" spans="1:9" x14ac:dyDescent="0.2">
      <c r="A2092" s="425"/>
      <c r="B2092" s="425"/>
      <c r="C2092" s="425"/>
      <c r="D2092" s="425"/>
      <c r="E2092" s="425"/>
      <c r="F2092" s="425"/>
      <c r="G2092" s="425"/>
      <c r="H2092" s="425"/>
      <c r="I2092" s="425"/>
    </row>
    <row r="2093" spans="1:9" x14ac:dyDescent="0.2">
      <c r="A2093" s="425"/>
      <c r="B2093" s="425"/>
      <c r="C2093" s="425"/>
      <c r="D2093" s="425"/>
      <c r="E2093" s="425"/>
      <c r="F2093" s="425"/>
      <c r="G2093" s="425"/>
      <c r="H2093" s="425"/>
      <c r="I2093" s="425"/>
    </row>
    <row r="2094" spans="1:9" x14ac:dyDescent="0.2">
      <c r="A2094" s="425"/>
      <c r="B2094" s="425"/>
      <c r="C2094" s="425"/>
      <c r="D2094" s="425"/>
      <c r="E2094" s="425"/>
      <c r="F2094" s="425"/>
      <c r="G2094" s="425"/>
      <c r="H2094" s="425"/>
      <c r="I2094" s="425"/>
    </row>
    <row r="2095" spans="1:9" x14ac:dyDescent="0.2">
      <c r="A2095" s="425"/>
      <c r="B2095" s="425"/>
      <c r="C2095" s="425"/>
      <c r="D2095" s="425"/>
      <c r="E2095" s="425"/>
      <c r="F2095" s="425"/>
      <c r="G2095" s="425"/>
      <c r="H2095" s="425"/>
      <c r="I2095" s="425"/>
    </row>
    <row r="2096" spans="1:9" x14ac:dyDescent="0.2">
      <c r="A2096" s="425"/>
      <c r="B2096" s="425"/>
      <c r="C2096" s="425"/>
      <c r="D2096" s="425"/>
      <c r="E2096" s="425"/>
      <c r="F2096" s="425"/>
      <c r="G2096" s="425"/>
      <c r="H2096" s="425"/>
      <c r="I2096" s="425"/>
    </row>
    <row r="2097" spans="1:9" x14ac:dyDescent="0.2">
      <c r="A2097" s="425"/>
      <c r="B2097" s="425"/>
      <c r="C2097" s="425"/>
      <c r="D2097" s="425"/>
      <c r="E2097" s="425"/>
      <c r="F2097" s="425"/>
      <c r="G2097" s="425"/>
      <c r="H2097" s="425"/>
      <c r="I2097" s="425"/>
    </row>
    <row r="2098" spans="1:9" x14ac:dyDescent="0.2">
      <c r="A2098" s="425"/>
      <c r="B2098" s="425"/>
      <c r="C2098" s="425"/>
      <c r="D2098" s="425"/>
      <c r="E2098" s="425"/>
      <c r="F2098" s="425"/>
      <c r="G2098" s="425"/>
      <c r="H2098" s="425"/>
      <c r="I2098" s="425"/>
    </row>
    <row r="2099" spans="1:9" x14ac:dyDescent="0.2">
      <c r="A2099" s="425"/>
      <c r="B2099" s="425"/>
      <c r="C2099" s="425"/>
      <c r="D2099" s="425"/>
      <c r="E2099" s="425"/>
      <c r="F2099" s="425"/>
      <c r="G2099" s="425"/>
      <c r="H2099" s="425"/>
      <c r="I2099" s="425"/>
    </row>
    <row r="2100" spans="1:9" x14ac:dyDescent="0.2">
      <c r="A2100" s="425"/>
      <c r="B2100" s="425"/>
      <c r="C2100" s="425"/>
      <c r="D2100" s="425"/>
      <c r="E2100" s="425"/>
      <c r="F2100" s="425"/>
      <c r="G2100" s="425"/>
      <c r="H2100" s="425"/>
      <c r="I2100" s="425"/>
    </row>
    <row r="2101" spans="1:9" x14ac:dyDescent="0.2">
      <c r="A2101" s="425"/>
      <c r="B2101" s="425"/>
      <c r="C2101" s="425"/>
      <c r="D2101" s="425"/>
      <c r="E2101" s="425"/>
      <c r="F2101" s="425"/>
      <c r="G2101" s="425"/>
      <c r="H2101" s="425"/>
      <c r="I2101" s="425"/>
    </row>
    <row r="2102" spans="1:9" x14ac:dyDescent="0.2">
      <c r="A2102" s="425"/>
      <c r="B2102" s="425"/>
      <c r="C2102" s="425"/>
      <c r="D2102" s="425"/>
      <c r="E2102" s="425"/>
      <c r="F2102" s="425"/>
      <c r="G2102" s="425"/>
      <c r="H2102" s="425"/>
      <c r="I2102" s="425"/>
    </row>
    <row r="2103" spans="1:9" x14ac:dyDescent="0.2">
      <c r="A2103" s="425"/>
      <c r="B2103" s="425"/>
      <c r="C2103" s="425"/>
      <c r="D2103" s="425"/>
      <c r="E2103" s="425"/>
      <c r="F2103" s="425"/>
      <c r="G2103" s="425"/>
      <c r="H2103" s="425"/>
      <c r="I2103" s="425"/>
    </row>
    <row r="2104" spans="1:9" x14ac:dyDescent="0.2">
      <c r="A2104" s="425"/>
      <c r="B2104" s="425"/>
      <c r="C2104" s="425"/>
      <c r="D2104" s="425"/>
      <c r="E2104" s="425"/>
      <c r="F2104" s="425"/>
      <c r="G2104" s="425"/>
      <c r="H2104" s="425"/>
      <c r="I2104" s="425"/>
    </row>
    <row r="2105" spans="1:9" x14ac:dyDescent="0.2">
      <c r="A2105" s="425"/>
      <c r="B2105" s="425"/>
      <c r="C2105" s="425"/>
      <c r="D2105" s="425"/>
      <c r="E2105" s="425"/>
      <c r="F2105" s="425"/>
      <c r="G2105" s="425"/>
      <c r="H2105" s="425"/>
      <c r="I2105" s="425"/>
    </row>
    <row r="2106" spans="1:9" x14ac:dyDescent="0.2">
      <c r="A2106" s="425"/>
      <c r="B2106" s="425"/>
      <c r="C2106" s="425"/>
      <c r="D2106" s="425"/>
      <c r="E2106" s="425"/>
      <c r="F2106" s="425"/>
      <c r="G2106" s="425"/>
      <c r="H2106" s="425"/>
      <c r="I2106" s="425"/>
    </row>
    <row r="2107" spans="1:9" x14ac:dyDescent="0.2">
      <c r="A2107" s="425"/>
      <c r="B2107" s="425"/>
      <c r="C2107" s="425"/>
      <c r="D2107" s="425"/>
      <c r="E2107" s="425"/>
      <c r="F2107" s="425"/>
      <c r="G2107" s="425"/>
      <c r="H2107" s="425"/>
      <c r="I2107" s="425"/>
    </row>
    <row r="2108" spans="1:9" x14ac:dyDescent="0.2">
      <c r="A2108" s="425"/>
      <c r="B2108" s="425"/>
      <c r="C2108" s="425"/>
      <c r="D2108" s="425"/>
      <c r="E2108" s="425"/>
      <c r="F2108" s="425"/>
      <c r="G2108" s="425"/>
      <c r="H2108" s="425"/>
      <c r="I2108" s="425"/>
    </row>
    <row r="2109" spans="1:9" x14ac:dyDescent="0.2">
      <c r="A2109" s="425"/>
      <c r="B2109" s="425"/>
      <c r="C2109" s="425"/>
      <c r="D2109" s="425"/>
      <c r="E2109" s="425"/>
      <c r="F2109" s="425"/>
      <c r="G2109" s="425"/>
      <c r="H2109" s="425"/>
      <c r="I2109" s="425"/>
    </row>
    <row r="2110" spans="1:9" x14ac:dyDescent="0.2">
      <c r="A2110" s="425"/>
      <c r="B2110" s="425"/>
      <c r="C2110" s="425"/>
      <c r="D2110" s="425"/>
      <c r="E2110" s="425"/>
      <c r="F2110" s="425"/>
      <c r="G2110" s="425"/>
      <c r="H2110" s="425"/>
      <c r="I2110" s="425"/>
    </row>
    <row r="2111" spans="1:9" x14ac:dyDescent="0.2">
      <c r="A2111" s="425"/>
      <c r="B2111" s="425"/>
      <c r="C2111" s="425"/>
      <c r="D2111" s="425"/>
      <c r="E2111" s="425"/>
      <c r="F2111" s="425"/>
      <c r="G2111" s="425"/>
      <c r="H2111" s="425"/>
      <c r="I2111" s="425"/>
    </row>
    <row r="2112" spans="1:9" x14ac:dyDescent="0.2">
      <c r="A2112" s="425"/>
      <c r="B2112" s="425"/>
      <c r="C2112" s="425"/>
      <c r="D2112" s="425"/>
      <c r="E2112" s="425"/>
      <c r="F2112" s="425"/>
      <c r="G2112" s="425"/>
      <c r="H2112" s="425"/>
      <c r="I2112" s="425"/>
    </row>
    <row r="2113" spans="1:9" x14ac:dyDescent="0.2">
      <c r="A2113" s="425"/>
      <c r="B2113" s="425"/>
      <c r="C2113" s="425"/>
      <c r="D2113" s="425"/>
      <c r="E2113" s="425"/>
      <c r="F2113" s="425"/>
      <c r="G2113" s="425"/>
      <c r="H2113" s="425"/>
      <c r="I2113" s="425"/>
    </row>
    <row r="2114" spans="1:9" x14ac:dyDescent="0.2">
      <c r="A2114" s="425"/>
      <c r="B2114" s="425"/>
      <c r="C2114" s="425"/>
      <c r="D2114" s="425"/>
      <c r="E2114" s="425"/>
      <c r="F2114" s="425"/>
      <c r="G2114" s="425"/>
      <c r="H2114" s="425"/>
      <c r="I2114" s="425"/>
    </row>
    <row r="2115" spans="1:9" x14ac:dyDescent="0.2">
      <c r="A2115" s="425"/>
      <c r="B2115" s="425"/>
      <c r="C2115" s="425"/>
      <c r="D2115" s="425"/>
      <c r="E2115" s="425"/>
      <c r="F2115" s="425"/>
      <c r="G2115" s="425"/>
      <c r="H2115" s="425"/>
      <c r="I2115" s="425"/>
    </row>
    <row r="2116" spans="1:9" x14ac:dyDescent="0.2">
      <c r="A2116" s="425"/>
      <c r="B2116" s="425"/>
      <c r="C2116" s="425"/>
      <c r="D2116" s="425"/>
      <c r="E2116" s="425"/>
      <c r="F2116" s="425"/>
      <c r="G2116" s="425"/>
      <c r="H2116" s="425"/>
      <c r="I2116" s="425"/>
    </row>
    <row r="2117" spans="1:9" x14ac:dyDescent="0.2">
      <c r="A2117" s="425"/>
      <c r="B2117" s="425"/>
      <c r="C2117" s="425"/>
      <c r="D2117" s="425"/>
      <c r="E2117" s="425"/>
      <c r="F2117" s="425"/>
      <c r="G2117" s="425"/>
      <c r="H2117" s="425"/>
      <c r="I2117" s="425"/>
    </row>
    <row r="2118" spans="1:9" x14ac:dyDescent="0.2">
      <c r="A2118" s="425"/>
      <c r="B2118" s="425"/>
      <c r="C2118" s="425"/>
      <c r="D2118" s="425"/>
      <c r="E2118" s="425"/>
      <c r="F2118" s="425"/>
      <c r="G2118" s="425"/>
      <c r="H2118" s="425"/>
      <c r="I2118" s="425"/>
    </row>
    <row r="2119" spans="1:9" x14ac:dyDescent="0.2">
      <c r="A2119" s="425"/>
      <c r="B2119" s="425"/>
      <c r="C2119" s="425"/>
      <c r="D2119" s="425"/>
      <c r="E2119" s="425"/>
      <c r="F2119" s="425"/>
      <c r="G2119" s="425"/>
      <c r="H2119" s="425"/>
      <c r="I2119" s="425"/>
    </row>
    <row r="2120" spans="1:9" x14ac:dyDescent="0.2">
      <c r="A2120" s="425"/>
      <c r="B2120" s="425"/>
      <c r="C2120" s="425"/>
      <c r="D2120" s="425"/>
      <c r="E2120" s="425"/>
      <c r="F2120" s="425"/>
      <c r="G2120" s="425"/>
      <c r="H2120" s="425"/>
      <c r="I2120" s="425"/>
    </row>
    <row r="2121" spans="1:9" x14ac:dyDescent="0.2">
      <c r="A2121" s="425"/>
      <c r="B2121" s="425"/>
      <c r="C2121" s="425"/>
      <c r="D2121" s="425"/>
      <c r="E2121" s="425"/>
      <c r="F2121" s="425"/>
      <c r="G2121" s="425"/>
      <c r="H2121" s="425"/>
      <c r="I2121" s="425"/>
    </row>
    <row r="2122" spans="1:9" x14ac:dyDescent="0.2">
      <c r="A2122" s="425"/>
      <c r="B2122" s="425"/>
      <c r="C2122" s="425"/>
      <c r="D2122" s="425"/>
      <c r="E2122" s="425"/>
      <c r="F2122" s="425"/>
      <c r="G2122" s="425"/>
      <c r="H2122" s="425"/>
      <c r="I2122" s="425"/>
    </row>
    <row r="2123" spans="1:9" x14ac:dyDescent="0.2">
      <c r="A2123" s="425"/>
      <c r="B2123" s="425"/>
      <c r="C2123" s="425"/>
      <c r="D2123" s="425"/>
      <c r="E2123" s="425"/>
      <c r="F2123" s="425"/>
      <c r="G2123" s="425"/>
      <c r="H2123" s="425"/>
      <c r="I2123" s="425"/>
    </row>
    <row r="2124" spans="1:9" x14ac:dyDescent="0.2">
      <c r="A2124" s="425"/>
      <c r="B2124" s="425"/>
      <c r="C2124" s="425"/>
      <c r="D2124" s="425"/>
      <c r="E2124" s="425"/>
      <c r="F2124" s="425"/>
      <c r="G2124" s="425"/>
      <c r="H2124" s="425"/>
      <c r="I2124" s="425"/>
    </row>
    <row r="2125" spans="1:9" x14ac:dyDescent="0.2">
      <c r="A2125" s="425"/>
      <c r="B2125" s="425"/>
      <c r="C2125" s="425"/>
      <c r="D2125" s="425"/>
      <c r="E2125" s="425"/>
      <c r="F2125" s="425"/>
      <c r="G2125" s="425"/>
      <c r="H2125" s="425"/>
      <c r="I2125" s="425"/>
    </row>
    <row r="2126" spans="1:9" x14ac:dyDescent="0.2">
      <c r="A2126" s="425"/>
      <c r="B2126" s="425"/>
      <c r="C2126" s="425"/>
      <c r="D2126" s="425"/>
      <c r="E2126" s="425"/>
      <c r="F2126" s="425"/>
      <c r="G2126" s="425"/>
      <c r="H2126" s="425"/>
      <c r="I2126" s="425"/>
    </row>
    <row r="2127" spans="1:9" x14ac:dyDescent="0.2">
      <c r="A2127" s="425"/>
      <c r="B2127" s="425"/>
      <c r="C2127" s="425"/>
      <c r="D2127" s="425"/>
      <c r="E2127" s="425"/>
      <c r="F2127" s="425"/>
      <c r="G2127" s="425"/>
      <c r="H2127" s="425"/>
      <c r="I2127" s="425"/>
    </row>
    <row r="2128" spans="1:9" x14ac:dyDescent="0.2">
      <c r="A2128" s="425"/>
      <c r="B2128" s="425"/>
      <c r="C2128" s="425"/>
      <c r="D2128" s="425"/>
      <c r="E2128" s="425"/>
      <c r="F2128" s="425"/>
      <c r="G2128" s="425"/>
      <c r="H2128" s="425"/>
      <c r="I2128" s="425"/>
    </row>
    <row r="2129" spans="1:9" x14ac:dyDescent="0.2">
      <c r="A2129" s="425"/>
      <c r="B2129" s="425"/>
      <c r="C2129" s="425"/>
      <c r="D2129" s="425"/>
      <c r="E2129" s="425"/>
      <c r="F2129" s="425"/>
      <c r="G2129" s="425"/>
      <c r="H2129" s="425"/>
      <c r="I2129" s="425"/>
    </row>
    <row r="2130" spans="1:9" x14ac:dyDescent="0.2">
      <c r="A2130" s="425"/>
      <c r="B2130" s="425"/>
      <c r="C2130" s="425"/>
      <c r="D2130" s="425"/>
      <c r="E2130" s="425"/>
      <c r="F2130" s="425"/>
      <c r="G2130" s="425"/>
      <c r="H2130" s="425"/>
      <c r="I2130" s="425"/>
    </row>
    <row r="2131" spans="1:9" x14ac:dyDescent="0.2">
      <c r="A2131" s="425"/>
      <c r="B2131" s="425"/>
      <c r="C2131" s="425"/>
      <c r="D2131" s="425"/>
      <c r="E2131" s="425"/>
      <c r="F2131" s="425"/>
      <c r="G2131" s="425"/>
      <c r="H2131" s="425"/>
      <c r="I2131" s="425"/>
    </row>
    <row r="2132" spans="1:9" x14ac:dyDescent="0.2">
      <c r="A2132" s="425"/>
      <c r="B2132" s="425"/>
      <c r="C2132" s="425"/>
      <c r="D2132" s="425"/>
      <c r="E2132" s="425"/>
      <c r="F2132" s="425"/>
      <c r="G2132" s="425"/>
      <c r="H2132" s="425"/>
      <c r="I2132" s="425"/>
    </row>
    <row r="2133" spans="1:9" x14ac:dyDescent="0.2">
      <c r="A2133" s="425"/>
      <c r="B2133" s="425"/>
      <c r="C2133" s="425"/>
      <c r="D2133" s="425"/>
      <c r="E2133" s="425"/>
      <c r="F2133" s="425"/>
      <c r="G2133" s="425"/>
      <c r="H2133" s="425"/>
      <c r="I2133" s="425"/>
    </row>
    <row r="2134" spans="1:9" x14ac:dyDescent="0.2">
      <c r="A2134" s="425"/>
      <c r="B2134" s="425"/>
      <c r="C2134" s="425"/>
      <c r="D2134" s="425"/>
      <c r="E2134" s="425"/>
      <c r="F2134" s="425"/>
      <c r="G2134" s="425"/>
      <c r="H2134" s="425"/>
      <c r="I2134" s="425"/>
    </row>
    <row r="2135" spans="1:9" x14ac:dyDescent="0.2">
      <c r="A2135" s="425"/>
      <c r="B2135" s="425"/>
      <c r="C2135" s="425"/>
      <c r="D2135" s="425"/>
      <c r="E2135" s="425"/>
      <c r="F2135" s="425"/>
      <c r="G2135" s="425"/>
      <c r="H2135" s="425"/>
      <c r="I2135" s="425"/>
    </row>
    <row r="2136" spans="1:9" x14ac:dyDescent="0.2">
      <c r="A2136" s="425"/>
      <c r="B2136" s="425"/>
      <c r="C2136" s="425"/>
      <c r="D2136" s="425"/>
      <c r="E2136" s="425"/>
      <c r="F2136" s="425"/>
      <c r="G2136" s="425"/>
      <c r="H2136" s="425"/>
      <c r="I2136" s="425"/>
    </row>
    <row r="2137" spans="1:9" x14ac:dyDescent="0.2">
      <c r="A2137" s="425"/>
      <c r="B2137" s="425"/>
      <c r="C2137" s="425"/>
      <c r="D2137" s="425"/>
      <c r="E2137" s="425"/>
      <c r="F2137" s="425"/>
      <c r="G2137" s="425"/>
      <c r="H2137" s="425"/>
      <c r="I2137" s="425"/>
    </row>
    <row r="2138" spans="1:9" x14ac:dyDescent="0.2">
      <c r="A2138" s="425"/>
      <c r="B2138" s="425"/>
      <c r="C2138" s="425"/>
      <c r="D2138" s="425"/>
      <c r="E2138" s="425"/>
      <c r="F2138" s="425"/>
      <c r="G2138" s="425"/>
      <c r="H2138" s="425"/>
      <c r="I2138" s="425"/>
    </row>
    <row r="2139" spans="1:9" x14ac:dyDescent="0.2">
      <c r="A2139" s="425"/>
      <c r="B2139" s="425"/>
      <c r="C2139" s="425"/>
      <c r="D2139" s="425"/>
      <c r="E2139" s="425"/>
      <c r="F2139" s="425"/>
      <c r="G2139" s="425"/>
      <c r="H2139" s="425"/>
      <c r="I2139" s="425"/>
    </row>
    <row r="2140" spans="1:9" x14ac:dyDescent="0.2">
      <c r="A2140" s="425"/>
      <c r="B2140" s="425"/>
      <c r="C2140" s="425"/>
      <c r="D2140" s="425"/>
      <c r="E2140" s="425"/>
      <c r="F2140" s="425"/>
      <c r="G2140" s="425"/>
      <c r="H2140" s="425"/>
      <c r="I2140" s="425"/>
    </row>
    <row r="2141" spans="1:9" x14ac:dyDescent="0.2">
      <c r="A2141" s="425"/>
      <c r="B2141" s="425"/>
      <c r="C2141" s="425"/>
      <c r="D2141" s="425"/>
      <c r="E2141" s="425"/>
      <c r="F2141" s="425"/>
      <c r="G2141" s="425"/>
      <c r="H2141" s="425"/>
      <c r="I2141" s="425"/>
    </row>
    <row r="2142" spans="1:9" x14ac:dyDescent="0.2">
      <c r="A2142" s="425"/>
      <c r="B2142" s="425"/>
      <c r="C2142" s="425"/>
      <c r="D2142" s="425"/>
      <c r="E2142" s="425"/>
      <c r="F2142" s="425"/>
      <c r="G2142" s="425"/>
      <c r="H2142" s="425"/>
      <c r="I2142" s="425"/>
    </row>
    <row r="2143" spans="1:9" x14ac:dyDescent="0.2">
      <c r="A2143" s="425"/>
      <c r="B2143" s="425"/>
      <c r="C2143" s="425"/>
      <c r="D2143" s="425"/>
      <c r="E2143" s="425"/>
      <c r="F2143" s="425"/>
      <c r="G2143" s="425"/>
      <c r="H2143" s="425"/>
      <c r="I2143" s="425"/>
    </row>
    <row r="2144" spans="1:9" x14ac:dyDescent="0.2">
      <c r="A2144" s="425"/>
      <c r="B2144" s="425"/>
      <c r="C2144" s="425"/>
      <c r="D2144" s="425"/>
      <c r="E2144" s="425"/>
      <c r="F2144" s="425"/>
      <c r="G2144" s="425"/>
      <c r="H2144" s="425"/>
      <c r="I2144" s="425"/>
    </row>
    <row r="2145" spans="1:9" x14ac:dyDescent="0.2">
      <c r="A2145" s="425"/>
      <c r="B2145" s="425"/>
      <c r="C2145" s="425"/>
      <c r="D2145" s="425"/>
      <c r="E2145" s="425"/>
      <c r="F2145" s="425"/>
      <c r="G2145" s="425"/>
      <c r="H2145" s="425"/>
      <c r="I2145" s="425"/>
    </row>
    <row r="2146" spans="1:9" x14ac:dyDescent="0.2">
      <c r="A2146" s="425"/>
      <c r="B2146" s="425"/>
      <c r="C2146" s="425"/>
      <c r="D2146" s="425"/>
      <c r="E2146" s="425"/>
      <c r="F2146" s="425"/>
      <c r="G2146" s="425"/>
      <c r="H2146" s="425"/>
      <c r="I2146" s="425"/>
    </row>
    <row r="2147" spans="1:9" x14ac:dyDescent="0.2">
      <c r="A2147" s="425"/>
      <c r="B2147" s="425"/>
      <c r="C2147" s="425"/>
      <c r="D2147" s="425"/>
      <c r="E2147" s="425"/>
      <c r="F2147" s="425"/>
      <c r="G2147" s="425"/>
      <c r="H2147" s="425"/>
      <c r="I2147" s="425"/>
    </row>
    <row r="2148" spans="1:9" x14ac:dyDescent="0.2">
      <c r="A2148" s="425"/>
      <c r="B2148" s="425"/>
      <c r="C2148" s="425"/>
      <c r="D2148" s="425"/>
      <c r="E2148" s="425"/>
      <c r="F2148" s="425"/>
      <c r="G2148" s="425"/>
      <c r="H2148" s="425"/>
      <c r="I2148" s="425"/>
    </row>
    <row r="2149" spans="1:9" x14ac:dyDescent="0.2">
      <c r="A2149" s="425"/>
      <c r="B2149" s="425"/>
      <c r="C2149" s="425"/>
      <c r="D2149" s="425"/>
      <c r="E2149" s="425"/>
      <c r="F2149" s="425"/>
      <c r="G2149" s="425"/>
      <c r="H2149" s="425"/>
      <c r="I2149" s="425"/>
    </row>
    <row r="2150" spans="1:9" x14ac:dyDescent="0.2">
      <c r="A2150" s="425"/>
      <c r="B2150" s="425"/>
      <c r="C2150" s="425"/>
      <c r="D2150" s="425"/>
      <c r="E2150" s="425"/>
      <c r="F2150" s="425"/>
      <c r="G2150" s="425"/>
      <c r="H2150" s="425"/>
      <c r="I2150" s="425"/>
    </row>
    <row r="2151" spans="1:9" x14ac:dyDescent="0.2">
      <c r="A2151" s="425"/>
      <c r="B2151" s="425"/>
      <c r="C2151" s="425"/>
      <c r="D2151" s="425"/>
      <c r="E2151" s="425"/>
      <c r="F2151" s="425"/>
      <c r="G2151" s="425"/>
      <c r="H2151" s="425"/>
      <c r="I2151" s="425"/>
    </row>
    <row r="2152" spans="1:9" x14ac:dyDescent="0.2">
      <c r="A2152" s="425"/>
      <c r="B2152" s="425"/>
      <c r="C2152" s="425"/>
      <c r="D2152" s="425"/>
      <c r="E2152" s="425"/>
      <c r="F2152" s="425"/>
      <c r="G2152" s="425"/>
      <c r="H2152" s="425"/>
      <c r="I2152" s="425"/>
    </row>
    <row r="2153" spans="1:9" x14ac:dyDescent="0.2">
      <c r="A2153" s="425"/>
      <c r="B2153" s="425"/>
      <c r="C2153" s="425"/>
      <c r="D2153" s="425"/>
      <c r="E2153" s="425"/>
      <c r="F2153" s="425"/>
      <c r="G2153" s="425"/>
      <c r="H2153" s="425"/>
      <c r="I2153" s="425"/>
    </row>
    <row r="2154" spans="1:9" x14ac:dyDescent="0.2">
      <c r="A2154" s="425"/>
      <c r="B2154" s="425"/>
      <c r="C2154" s="425"/>
      <c r="D2154" s="425"/>
      <c r="E2154" s="425"/>
      <c r="F2154" s="425"/>
      <c r="G2154" s="425"/>
      <c r="H2154" s="425"/>
      <c r="I2154" s="425"/>
    </row>
    <row r="2155" spans="1:9" x14ac:dyDescent="0.2">
      <c r="A2155" s="425"/>
      <c r="B2155" s="425"/>
      <c r="C2155" s="425"/>
      <c r="D2155" s="425"/>
      <c r="E2155" s="425"/>
      <c r="F2155" s="425"/>
      <c r="G2155" s="425"/>
      <c r="H2155" s="425"/>
      <c r="I2155" s="425"/>
    </row>
    <row r="2156" spans="1:9" x14ac:dyDescent="0.2">
      <c r="A2156" s="425"/>
      <c r="B2156" s="425"/>
      <c r="C2156" s="425"/>
      <c r="D2156" s="425"/>
      <c r="E2156" s="425"/>
      <c r="F2156" s="425"/>
      <c r="G2156" s="425"/>
      <c r="H2156" s="425"/>
      <c r="I2156" s="425"/>
    </row>
    <row r="2157" spans="1:9" x14ac:dyDescent="0.2">
      <c r="A2157" s="425"/>
      <c r="B2157" s="425"/>
      <c r="C2157" s="425"/>
      <c r="D2157" s="425"/>
      <c r="E2157" s="425"/>
      <c r="F2157" s="425"/>
      <c r="G2157" s="425"/>
      <c r="H2157" s="425"/>
      <c r="I2157" s="425"/>
    </row>
    <row r="2158" spans="1:9" x14ac:dyDescent="0.2">
      <c r="A2158" s="425"/>
      <c r="B2158" s="425"/>
      <c r="C2158" s="425"/>
      <c r="D2158" s="425"/>
      <c r="E2158" s="425"/>
      <c r="F2158" s="425"/>
      <c r="G2158" s="425"/>
      <c r="H2158" s="425"/>
      <c r="I2158" s="425"/>
    </row>
    <row r="2159" spans="1:9" x14ac:dyDescent="0.2">
      <c r="A2159" s="425"/>
      <c r="B2159" s="425"/>
      <c r="C2159" s="425"/>
      <c r="D2159" s="425"/>
      <c r="E2159" s="425"/>
      <c r="F2159" s="425"/>
      <c r="G2159" s="425"/>
      <c r="H2159" s="425"/>
      <c r="I2159" s="425"/>
    </row>
    <row r="2160" spans="1:9" x14ac:dyDescent="0.2">
      <c r="A2160" s="425"/>
      <c r="B2160" s="425"/>
      <c r="C2160" s="425"/>
      <c r="D2160" s="425"/>
      <c r="E2160" s="425"/>
      <c r="F2160" s="425"/>
      <c r="G2160" s="425"/>
      <c r="H2160" s="425"/>
      <c r="I2160" s="425"/>
    </row>
    <row r="2161" spans="1:9" x14ac:dyDescent="0.2">
      <c r="A2161" s="425"/>
      <c r="B2161" s="425"/>
      <c r="C2161" s="425"/>
      <c r="D2161" s="425"/>
      <c r="E2161" s="425"/>
      <c r="F2161" s="425"/>
      <c r="G2161" s="425"/>
      <c r="H2161" s="425"/>
      <c r="I2161" s="425"/>
    </row>
    <row r="2162" spans="1:9" x14ac:dyDescent="0.2">
      <c r="A2162" s="425"/>
      <c r="B2162" s="425"/>
      <c r="C2162" s="425"/>
      <c r="D2162" s="425"/>
      <c r="E2162" s="425"/>
      <c r="F2162" s="425"/>
      <c r="G2162" s="425"/>
      <c r="H2162" s="425"/>
      <c r="I2162" s="425"/>
    </row>
    <row r="2163" spans="1:9" x14ac:dyDescent="0.2">
      <c r="A2163" s="425"/>
      <c r="B2163" s="425"/>
      <c r="C2163" s="425"/>
      <c r="D2163" s="425"/>
      <c r="E2163" s="425"/>
      <c r="F2163" s="425"/>
      <c r="G2163" s="425"/>
      <c r="H2163" s="425"/>
      <c r="I2163" s="425"/>
    </row>
    <row r="2164" spans="1:9" x14ac:dyDescent="0.2">
      <c r="A2164" s="425"/>
      <c r="B2164" s="425"/>
      <c r="C2164" s="425"/>
      <c r="D2164" s="425"/>
      <c r="E2164" s="425"/>
      <c r="F2164" s="425"/>
      <c r="G2164" s="425"/>
      <c r="H2164" s="425"/>
      <c r="I2164" s="425"/>
    </row>
    <row r="2165" spans="1:9" x14ac:dyDescent="0.2">
      <c r="A2165" s="425"/>
      <c r="B2165" s="425"/>
      <c r="C2165" s="425"/>
      <c r="D2165" s="425"/>
      <c r="E2165" s="425"/>
      <c r="F2165" s="425"/>
      <c r="G2165" s="425"/>
      <c r="H2165" s="425"/>
      <c r="I2165" s="425"/>
    </row>
    <row r="2166" spans="1:9" x14ac:dyDescent="0.2">
      <c r="A2166" s="425"/>
      <c r="B2166" s="425"/>
      <c r="C2166" s="425"/>
      <c r="D2166" s="425"/>
      <c r="E2166" s="425"/>
      <c r="F2166" s="425"/>
      <c r="G2166" s="425"/>
      <c r="H2166" s="425"/>
      <c r="I2166" s="425"/>
    </row>
    <row r="2167" spans="1:9" x14ac:dyDescent="0.2">
      <c r="A2167" s="425"/>
      <c r="B2167" s="425"/>
      <c r="C2167" s="425"/>
      <c r="D2167" s="425"/>
      <c r="E2167" s="425"/>
      <c r="F2167" s="425"/>
      <c r="G2167" s="425"/>
      <c r="H2167" s="425"/>
      <c r="I2167" s="425"/>
    </row>
    <row r="2168" spans="1:9" x14ac:dyDescent="0.2">
      <c r="A2168" s="425"/>
      <c r="B2168" s="425"/>
      <c r="C2168" s="425"/>
      <c r="D2168" s="425"/>
      <c r="E2168" s="425"/>
      <c r="F2168" s="425"/>
      <c r="G2168" s="425"/>
      <c r="H2168" s="425"/>
      <c r="I2168" s="425"/>
    </row>
    <row r="2169" spans="1:9" x14ac:dyDescent="0.2">
      <c r="A2169" s="425"/>
      <c r="B2169" s="425"/>
      <c r="C2169" s="425"/>
      <c r="D2169" s="425"/>
      <c r="E2169" s="425"/>
      <c r="F2169" s="425"/>
      <c r="G2169" s="425"/>
      <c r="H2169" s="425"/>
      <c r="I2169" s="425"/>
    </row>
    <row r="2170" spans="1:9" x14ac:dyDescent="0.2">
      <c r="A2170" s="425"/>
      <c r="B2170" s="425"/>
      <c r="C2170" s="425"/>
      <c r="D2170" s="425"/>
      <c r="E2170" s="425"/>
      <c r="F2170" s="425"/>
      <c r="G2170" s="425"/>
      <c r="H2170" s="425"/>
      <c r="I2170" s="425"/>
    </row>
    <row r="2171" spans="1:9" x14ac:dyDescent="0.2">
      <c r="A2171" s="425"/>
      <c r="B2171" s="425"/>
      <c r="C2171" s="425"/>
      <c r="D2171" s="425"/>
      <c r="E2171" s="425"/>
      <c r="F2171" s="425"/>
      <c r="G2171" s="425"/>
      <c r="H2171" s="425"/>
      <c r="I2171" s="425"/>
    </row>
    <row r="2172" spans="1:9" x14ac:dyDescent="0.2">
      <c r="A2172" s="425"/>
      <c r="B2172" s="425"/>
      <c r="C2172" s="425"/>
      <c r="D2172" s="425"/>
      <c r="E2172" s="425"/>
      <c r="F2172" s="425"/>
      <c r="G2172" s="425"/>
      <c r="H2172" s="425"/>
      <c r="I2172" s="425"/>
    </row>
    <row r="2173" spans="1:9" x14ac:dyDescent="0.2">
      <c r="A2173" s="425"/>
      <c r="B2173" s="425"/>
      <c r="C2173" s="425"/>
      <c r="D2173" s="425"/>
      <c r="E2173" s="425"/>
      <c r="F2173" s="425"/>
      <c r="G2173" s="425"/>
      <c r="H2173" s="425"/>
      <c r="I2173" s="425"/>
    </row>
    <row r="2174" spans="1:9" x14ac:dyDescent="0.2">
      <c r="A2174" s="425"/>
      <c r="B2174" s="425"/>
      <c r="C2174" s="425"/>
      <c r="D2174" s="425"/>
      <c r="E2174" s="425"/>
      <c r="F2174" s="425"/>
      <c r="G2174" s="425"/>
      <c r="H2174" s="425"/>
      <c r="I2174" s="425"/>
    </row>
    <row r="2175" spans="1:9" x14ac:dyDescent="0.2">
      <c r="A2175" s="425"/>
      <c r="B2175" s="425"/>
      <c r="C2175" s="425"/>
      <c r="D2175" s="425"/>
      <c r="E2175" s="425"/>
      <c r="F2175" s="425"/>
      <c r="G2175" s="425"/>
      <c r="H2175" s="425"/>
      <c r="I2175" s="425"/>
    </row>
    <row r="2176" spans="1:9" x14ac:dyDescent="0.2">
      <c r="A2176" s="425"/>
      <c r="B2176" s="425"/>
      <c r="C2176" s="425"/>
      <c r="D2176" s="425"/>
      <c r="E2176" s="425"/>
      <c r="F2176" s="425"/>
      <c r="G2176" s="425"/>
      <c r="H2176" s="425"/>
      <c r="I2176" s="425"/>
    </row>
    <row r="2177" spans="1:9" x14ac:dyDescent="0.2">
      <c r="A2177" s="425"/>
      <c r="B2177" s="425"/>
      <c r="C2177" s="425"/>
      <c r="D2177" s="425"/>
      <c r="E2177" s="425"/>
      <c r="F2177" s="425"/>
      <c r="G2177" s="425"/>
      <c r="H2177" s="425"/>
      <c r="I2177" s="425"/>
    </row>
    <row r="2178" spans="1:9" x14ac:dyDescent="0.2">
      <c r="A2178" s="425"/>
      <c r="B2178" s="425"/>
      <c r="C2178" s="425"/>
      <c r="D2178" s="425"/>
      <c r="E2178" s="425"/>
      <c r="F2178" s="425"/>
      <c r="G2178" s="425"/>
      <c r="H2178" s="425"/>
      <c r="I2178" s="425"/>
    </row>
    <row r="2179" spans="1:9" x14ac:dyDescent="0.2">
      <c r="A2179" s="425"/>
      <c r="B2179" s="425"/>
      <c r="C2179" s="425"/>
      <c r="D2179" s="425"/>
      <c r="E2179" s="425"/>
      <c r="F2179" s="425"/>
      <c r="G2179" s="425"/>
      <c r="H2179" s="425"/>
      <c r="I2179" s="425"/>
    </row>
    <row r="2180" spans="1:9" x14ac:dyDescent="0.2">
      <c r="A2180" s="425"/>
      <c r="B2180" s="425"/>
      <c r="C2180" s="425"/>
      <c r="D2180" s="425"/>
      <c r="E2180" s="425"/>
      <c r="F2180" s="425"/>
      <c r="G2180" s="425"/>
      <c r="H2180" s="425"/>
      <c r="I2180" s="425"/>
    </row>
    <row r="2181" spans="1:9" x14ac:dyDescent="0.2">
      <c r="A2181" s="425"/>
      <c r="B2181" s="425"/>
      <c r="C2181" s="425"/>
      <c r="D2181" s="425"/>
      <c r="E2181" s="425"/>
      <c r="F2181" s="425"/>
      <c r="G2181" s="425"/>
      <c r="H2181" s="425"/>
      <c r="I2181" s="425"/>
    </row>
    <row r="2182" spans="1:9" x14ac:dyDescent="0.2">
      <c r="A2182" s="425"/>
      <c r="B2182" s="425"/>
      <c r="C2182" s="425"/>
      <c r="D2182" s="425"/>
      <c r="E2182" s="425"/>
      <c r="F2182" s="425"/>
      <c r="G2182" s="425"/>
      <c r="H2182" s="425"/>
      <c r="I2182" s="425"/>
    </row>
    <row r="2183" spans="1:9" x14ac:dyDescent="0.2">
      <c r="A2183" s="425"/>
      <c r="B2183" s="425"/>
      <c r="C2183" s="425"/>
      <c r="D2183" s="425"/>
      <c r="E2183" s="425"/>
      <c r="F2183" s="425"/>
      <c r="G2183" s="425"/>
      <c r="H2183" s="425"/>
      <c r="I2183" s="425"/>
    </row>
    <row r="2184" spans="1:9" x14ac:dyDescent="0.2">
      <c r="A2184" s="425"/>
      <c r="B2184" s="425"/>
      <c r="C2184" s="425"/>
      <c r="D2184" s="425"/>
      <c r="E2184" s="425"/>
      <c r="F2184" s="425"/>
      <c r="G2184" s="425"/>
      <c r="H2184" s="425"/>
      <c r="I2184" s="425"/>
    </row>
    <row r="2185" spans="1:9" x14ac:dyDescent="0.2">
      <c r="A2185" s="425"/>
      <c r="B2185" s="425"/>
      <c r="C2185" s="425"/>
      <c r="D2185" s="425"/>
      <c r="E2185" s="425"/>
      <c r="F2185" s="425"/>
      <c r="G2185" s="425"/>
      <c r="H2185" s="425"/>
      <c r="I2185" s="425"/>
    </row>
    <row r="2186" spans="1:9" x14ac:dyDescent="0.2">
      <c r="A2186" s="425"/>
      <c r="B2186" s="425"/>
      <c r="C2186" s="425"/>
      <c r="D2186" s="425"/>
      <c r="E2186" s="425"/>
      <c r="F2186" s="425"/>
      <c r="G2186" s="425"/>
      <c r="H2186" s="425"/>
      <c r="I2186" s="425"/>
    </row>
    <row r="2187" spans="1:9" x14ac:dyDescent="0.2">
      <c r="A2187" s="425"/>
      <c r="B2187" s="425"/>
      <c r="C2187" s="425"/>
      <c r="D2187" s="425"/>
      <c r="E2187" s="425"/>
      <c r="F2187" s="425"/>
      <c r="G2187" s="425"/>
      <c r="H2187" s="425"/>
      <c r="I2187" s="425"/>
    </row>
    <row r="2188" spans="1:9" x14ac:dyDescent="0.2">
      <c r="A2188" s="425"/>
      <c r="B2188" s="425"/>
      <c r="C2188" s="425"/>
      <c r="D2188" s="425"/>
      <c r="E2188" s="425"/>
      <c r="F2188" s="425"/>
      <c r="G2188" s="425"/>
      <c r="H2188" s="425"/>
      <c r="I2188" s="425"/>
    </row>
    <row r="2189" spans="1:9" x14ac:dyDescent="0.2">
      <c r="A2189" s="425"/>
      <c r="B2189" s="425"/>
      <c r="C2189" s="425"/>
      <c r="D2189" s="425"/>
      <c r="E2189" s="425"/>
      <c r="F2189" s="425"/>
      <c r="G2189" s="425"/>
      <c r="H2189" s="425"/>
      <c r="I2189" s="425"/>
    </row>
    <row r="2190" spans="1:9" x14ac:dyDescent="0.2">
      <c r="A2190" s="425"/>
      <c r="B2190" s="425"/>
      <c r="C2190" s="425"/>
      <c r="D2190" s="425"/>
      <c r="E2190" s="425"/>
      <c r="F2190" s="425"/>
      <c r="G2190" s="425"/>
      <c r="H2190" s="425"/>
      <c r="I2190" s="425"/>
    </row>
    <row r="2191" spans="1:9" x14ac:dyDescent="0.2">
      <c r="A2191" s="425"/>
      <c r="B2191" s="425"/>
      <c r="C2191" s="425"/>
      <c r="D2191" s="425"/>
      <c r="E2191" s="425"/>
      <c r="F2191" s="425"/>
      <c r="G2191" s="425"/>
      <c r="H2191" s="425"/>
      <c r="I2191" s="425"/>
    </row>
    <row r="2192" spans="1:9" x14ac:dyDescent="0.2">
      <c r="A2192" s="425"/>
      <c r="B2192" s="425"/>
      <c r="C2192" s="425"/>
      <c r="D2192" s="425"/>
      <c r="E2192" s="425"/>
      <c r="F2192" s="425"/>
      <c r="G2192" s="425"/>
      <c r="H2192" s="425"/>
      <c r="I2192" s="425"/>
    </row>
    <row r="2193" spans="1:9" x14ac:dyDescent="0.2">
      <c r="A2193" s="425"/>
      <c r="B2193" s="425"/>
      <c r="C2193" s="425"/>
      <c r="D2193" s="425"/>
      <c r="E2193" s="425"/>
      <c r="F2193" s="425"/>
      <c r="G2193" s="425"/>
      <c r="H2193" s="425"/>
      <c r="I2193" s="425"/>
    </row>
    <row r="2194" spans="1:9" x14ac:dyDescent="0.2">
      <c r="A2194" s="425"/>
      <c r="B2194" s="425"/>
      <c r="C2194" s="425"/>
      <c r="D2194" s="425"/>
      <c r="E2194" s="425"/>
      <c r="F2194" s="425"/>
      <c r="G2194" s="425"/>
      <c r="H2194" s="425"/>
      <c r="I2194" s="425"/>
    </row>
    <row r="2195" spans="1:9" x14ac:dyDescent="0.2">
      <c r="A2195" s="425"/>
      <c r="B2195" s="425"/>
      <c r="C2195" s="425"/>
      <c r="D2195" s="425"/>
      <c r="E2195" s="425"/>
      <c r="F2195" s="425"/>
      <c r="G2195" s="425"/>
      <c r="H2195" s="425"/>
      <c r="I2195" s="425"/>
    </row>
    <row r="2196" spans="1:9" x14ac:dyDescent="0.2">
      <c r="A2196" s="425"/>
      <c r="B2196" s="425"/>
      <c r="C2196" s="425"/>
      <c r="D2196" s="425"/>
      <c r="E2196" s="425"/>
      <c r="F2196" s="425"/>
      <c r="G2196" s="425"/>
      <c r="H2196" s="425"/>
      <c r="I2196" s="425"/>
    </row>
    <row r="2197" spans="1:9" x14ac:dyDescent="0.2">
      <c r="A2197" s="425"/>
      <c r="B2197" s="425"/>
      <c r="C2197" s="425"/>
      <c r="D2197" s="425"/>
      <c r="E2197" s="425"/>
      <c r="F2197" s="425"/>
      <c r="G2197" s="425"/>
      <c r="H2197" s="425"/>
      <c r="I2197" s="425"/>
    </row>
    <row r="2198" spans="1:9" x14ac:dyDescent="0.2">
      <c r="A2198" s="425"/>
      <c r="B2198" s="425"/>
      <c r="C2198" s="425"/>
      <c r="D2198" s="425"/>
      <c r="E2198" s="425"/>
      <c r="F2198" s="425"/>
      <c r="G2198" s="425"/>
      <c r="H2198" s="425"/>
      <c r="I2198" s="425"/>
    </row>
    <row r="2199" spans="1:9" x14ac:dyDescent="0.2">
      <c r="A2199" s="425"/>
      <c r="B2199" s="425"/>
      <c r="C2199" s="425"/>
      <c r="D2199" s="425"/>
      <c r="E2199" s="425"/>
      <c r="F2199" s="425"/>
      <c r="G2199" s="425"/>
      <c r="H2199" s="425"/>
      <c r="I2199" s="425"/>
    </row>
    <row r="2200" spans="1:9" x14ac:dyDescent="0.2">
      <c r="A2200" s="425"/>
      <c r="B2200" s="425"/>
      <c r="C2200" s="425"/>
      <c r="D2200" s="425"/>
      <c r="E2200" s="425"/>
      <c r="F2200" s="425"/>
      <c r="G2200" s="425"/>
      <c r="H2200" s="425"/>
      <c r="I2200" s="425"/>
    </row>
    <row r="2201" spans="1:9" x14ac:dyDescent="0.2">
      <c r="A2201" s="425"/>
      <c r="B2201" s="425"/>
      <c r="C2201" s="425"/>
      <c r="D2201" s="425"/>
      <c r="E2201" s="425"/>
      <c r="F2201" s="425"/>
      <c r="G2201" s="425"/>
      <c r="H2201" s="425"/>
      <c r="I2201" s="425"/>
    </row>
    <row r="2202" spans="1:9" x14ac:dyDescent="0.2">
      <c r="A2202" s="425"/>
      <c r="B2202" s="425"/>
      <c r="C2202" s="425"/>
      <c r="D2202" s="425"/>
      <c r="E2202" s="425"/>
      <c r="F2202" s="425"/>
      <c r="G2202" s="425"/>
      <c r="H2202" s="425"/>
      <c r="I2202" s="425"/>
    </row>
    <row r="2203" spans="1:9" x14ac:dyDescent="0.2">
      <c r="A2203" s="425"/>
      <c r="B2203" s="425"/>
      <c r="C2203" s="425"/>
      <c r="D2203" s="425"/>
      <c r="E2203" s="425"/>
      <c r="F2203" s="425"/>
      <c r="G2203" s="425"/>
      <c r="H2203" s="425"/>
      <c r="I2203" s="425"/>
    </row>
    <row r="2204" spans="1:9" x14ac:dyDescent="0.2">
      <c r="A2204" s="425"/>
      <c r="B2204" s="425"/>
      <c r="C2204" s="425"/>
      <c r="D2204" s="425"/>
      <c r="E2204" s="425"/>
      <c r="F2204" s="425"/>
      <c r="G2204" s="425"/>
      <c r="H2204" s="425"/>
      <c r="I2204" s="425"/>
    </row>
    <row r="2205" spans="1:9" x14ac:dyDescent="0.2">
      <c r="A2205" s="425"/>
      <c r="B2205" s="425"/>
      <c r="C2205" s="425"/>
      <c r="D2205" s="425"/>
      <c r="E2205" s="425"/>
      <c r="F2205" s="425"/>
      <c r="G2205" s="425"/>
      <c r="H2205" s="425"/>
      <c r="I2205" s="425"/>
    </row>
    <row r="2206" spans="1:9" x14ac:dyDescent="0.2">
      <c r="A2206" s="425"/>
      <c r="B2206" s="425"/>
      <c r="C2206" s="425"/>
      <c r="D2206" s="425"/>
      <c r="E2206" s="425"/>
      <c r="F2206" s="425"/>
      <c r="G2206" s="425"/>
      <c r="H2206" s="425"/>
      <c r="I2206" s="425"/>
    </row>
    <row r="2207" spans="1:9" x14ac:dyDescent="0.2">
      <c r="A2207" s="425"/>
      <c r="B2207" s="425"/>
      <c r="C2207" s="425"/>
      <c r="D2207" s="425"/>
      <c r="E2207" s="425"/>
      <c r="F2207" s="425"/>
      <c r="G2207" s="425"/>
      <c r="H2207" s="425"/>
      <c r="I2207" s="425"/>
    </row>
    <row r="2208" spans="1:9" x14ac:dyDescent="0.2">
      <c r="A2208" s="425"/>
      <c r="B2208" s="425"/>
      <c r="C2208" s="425"/>
      <c r="D2208" s="425"/>
      <c r="E2208" s="425"/>
      <c r="F2208" s="425"/>
      <c r="G2208" s="425"/>
      <c r="H2208" s="425"/>
      <c r="I2208" s="425"/>
    </row>
    <row r="2209" spans="1:9" x14ac:dyDescent="0.2">
      <c r="A2209" s="425"/>
      <c r="B2209" s="425"/>
      <c r="C2209" s="425"/>
      <c r="D2209" s="425"/>
      <c r="E2209" s="425"/>
      <c r="F2209" s="425"/>
      <c r="G2209" s="425"/>
      <c r="H2209" s="425"/>
      <c r="I2209" s="425"/>
    </row>
    <row r="2210" spans="1:9" x14ac:dyDescent="0.2">
      <c r="A2210" s="425"/>
      <c r="B2210" s="425"/>
      <c r="C2210" s="425"/>
      <c r="D2210" s="425"/>
      <c r="E2210" s="425"/>
      <c r="F2210" s="425"/>
      <c r="G2210" s="425"/>
      <c r="H2210" s="425"/>
      <c r="I2210" s="425"/>
    </row>
    <row r="2211" spans="1:9" x14ac:dyDescent="0.2">
      <c r="A2211" s="425"/>
      <c r="B2211" s="425"/>
      <c r="C2211" s="425"/>
      <c r="D2211" s="425"/>
      <c r="E2211" s="425"/>
      <c r="F2211" s="425"/>
      <c r="G2211" s="425"/>
      <c r="H2211" s="425"/>
      <c r="I2211" s="425"/>
    </row>
    <row r="2212" spans="1:9" x14ac:dyDescent="0.2">
      <c r="A2212" s="425"/>
      <c r="B2212" s="425"/>
      <c r="C2212" s="425"/>
      <c r="D2212" s="425"/>
      <c r="E2212" s="425"/>
      <c r="F2212" s="425"/>
      <c r="G2212" s="425"/>
      <c r="H2212" s="425"/>
      <c r="I2212" s="425"/>
    </row>
    <row r="2213" spans="1:9" x14ac:dyDescent="0.2">
      <c r="A2213" s="425"/>
      <c r="B2213" s="425"/>
      <c r="C2213" s="425"/>
      <c r="D2213" s="425"/>
      <c r="E2213" s="425"/>
      <c r="F2213" s="425"/>
      <c r="G2213" s="425"/>
      <c r="H2213" s="425"/>
      <c r="I2213" s="425"/>
    </row>
    <row r="2214" spans="1:9" x14ac:dyDescent="0.2">
      <c r="A2214" s="425"/>
      <c r="B2214" s="425"/>
      <c r="C2214" s="425"/>
      <c r="D2214" s="425"/>
      <c r="E2214" s="425"/>
      <c r="F2214" s="425"/>
      <c r="G2214" s="425"/>
      <c r="H2214" s="425"/>
      <c r="I2214" s="425"/>
    </row>
    <row r="2215" spans="1:9" x14ac:dyDescent="0.2">
      <c r="A2215" s="425"/>
      <c r="B2215" s="425"/>
      <c r="C2215" s="425"/>
      <c r="D2215" s="425"/>
      <c r="E2215" s="425"/>
      <c r="F2215" s="425"/>
      <c r="G2215" s="425"/>
      <c r="H2215" s="425"/>
      <c r="I2215" s="425"/>
    </row>
    <row r="2216" spans="1:9" x14ac:dyDescent="0.2">
      <c r="A2216" s="425"/>
      <c r="B2216" s="425"/>
      <c r="C2216" s="425"/>
      <c r="D2216" s="425"/>
      <c r="E2216" s="425"/>
      <c r="F2216" s="425"/>
      <c r="G2216" s="425"/>
      <c r="H2216" s="425"/>
      <c r="I2216" s="425"/>
    </row>
    <row r="2217" spans="1:9" x14ac:dyDescent="0.2">
      <c r="A2217" s="425"/>
      <c r="B2217" s="425"/>
      <c r="C2217" s="425"/>
      <c r="D2217" s="425"/>
      <c r="E2217" s="425"/>
      <c r="F2217" s="425"/>
      <c r="G2217" s="425"/>
      <c r="H2217" s="425"/>
      <c r="I2217" s="425"/>
    </row>
    <row r="2218" spans="1:9" x14ac:dyDescent="0.2">
      <c r="A2218" s="425"/>
      <c r="B2218" s="425"/>
      <c r="C2218" s="425"/>
      <c r="D2218" s="425"/>
      <c r="E2218" s="425"/>
      <c r="F2218" s="425"/>
      <c r="G2218" s="425"/>
      <c r="H2218" s="425"/>
      <c r="I2218" s="425"/>
    </row>
    <row r="2219" spans="1:9" x14ac:dyDescent="0.2">
      <c r="A2219" s="425"/>
      <c r="B2219" s="425"/>
      <c r="C2219" s="425"/>
      <c r="D2219" s="425"/>
      <c r="E2219" s="425"/>
      <c r="F2219" s="425"/>
      <c r="G2219" s="425"/>
      <c r="H2219" s="425"/>
      <c r="I2219" s="425"/>
    </row>
    <row r="2220" spans="1:9" x14ac:dyDescent="0.2">
      <c r="A2220" s="425"/>
      <c r="B2220" s="425"/>
      <c r="C2220" s="425"/>
      <c r="D2220" s="425"/>
      <c r="E2220" s="425"/>
      <c r="F2220" s="425"/>
      <c r="G2220" s="425"/>
      <c r="H2220" s="425"/>
      <c r="I2220" s="425"/>
    </row>
    <row r="2221" spans="1:9" x14ac:dyDescent="0.2">
      <c r="A2221" s="425"/>
      <c r="B2221" s="425"/>
      <c r="C2221" s="425"/>
      <c r="D2221" s="425"/>
      <c r="E2221" s="425"/>
      <c r="F2221" s="425"/>
      <c r="G2221" s="425"/>
      <c r="H2221" s="425"/>
      <c r="I2221" s="425"/>
    </row>
    <row r="2222" spans="1:9" x14ac:dyDescent="0.2">
      <c r="A2222" s="425"/>
      <c r="B2222" s="425"/>
      <c r="C2222" s="425"/>
      <c r="D2222" s="425"/>
      <c r="E2222" s="425"/>
      <c r="F2222" s="425"/>
      <c r="G2222" s="425"/>
      <c r="H2222" s="425"/>
      <c r="I2222" s="425"/>
    </row>
    <row r="2223" spans="1:9" x14ac:dyDescent="0.2">
      <c r="A2223" s="425"/>
      <c r="B2223" s="425"/>
      <c r="C2223" s="425"/>
      <c r="D2223" s="425"/>
      <c r="E2223" s="425"/>
      <c r="F2223" s="425"/>
      <c r="G2223" s="425"/>
      <c r="H2223" s="425"/>
      <c r="I2223" s="425"/>
    </row>
    <row r="2224" spans="1:9" x14ac:dyDescent="0.2">
      <c r="A2224" s="425"/>
      <c r="B2224" s="425"/>
      <c r="C2224" s="425"/>
      <c r="D2224" s="425"/>
      <c r="E2224" s="425"/>
      <c r="F2224" s="425"/>
      <c r="G2224" s="425"/>
      <c r="H2224" s="425"/>
      <c r="I2224" s="425"/>
    </row>
    <row r="2225" spans="1:9" x14ac:dyDescent="0.2">
      <c r="A2225" s="425"/>
      <c r="B2225" s="425"/>
      <c r="C2225" s="425"/>
      <c r="D2225" s="425"/>
      <c r="E2225" s="425"/>
      <c r="F2225" s="425"/>
      <c r="G2225" s="425"/>
      <c r="H2225" s="425"/>
      <c r="I2225" s="425"/>
    </row>
    <row r="2226" spans="1:9" x14ac:dyDescent="0.2">
      <c r="A2226" s="425"/>
      <c r="B2226" s="425"/>
      <c r="C2226" s="425"/>
      <c r="D2226" s="425"/>
      <c r="E2226" s="425"/>
      <c r="F2226" s="425"/>
      <c r="G2226" s="425"/>
      <c r="H2226" s="425"/>
      <c r="I2226" s="425"/>
    </row>
    <row r="2227" spans="1:9" x14ac:dyDescent="0.2">
      <c r="A2227" s="425"/>
      <c r="B2227" s="425"/>
      <c r="C2227" s="425"/>
      <c r="D2227" s="425"/>
      <c r="E2227" s="425"/>
      <c r="F2227" s="425"/>
      <c r="G2227" s="425"/>
      <c r="H2227" s="425"/>
      <c r="I2227" s="425"/>
    </row>
    <row r="2228" spans="1:9" x14ac:dyDescent="0.2">
      <c r="A2228" s="425"/>
      <c r="B2228" s="425"/>
      <c r="C2228" s="425"/>
      <c r="D2228" s="425"/>
      <c r="E2228" s="425"/>
      <c r="F2228" s="425"/>
      <c r="G2228" s="425"/>
      <c r="H2228" s="425"/>
      <c r="I2228" s="425"/>
    </row>
    <row r="2229" spans="1:9" x14ac:dyDescent="0.2">
      <c r="A2229" s="425"/>
      <c r="B2229" s="425"/>
      <c r="C2229" s="425"/>
      <c r="D2229" s="425"/>
      <c r="E2229" s="425"/>
      <c r="F2229" s="425"/>
      <c r="G2229" s="425"/>
      <c r="H2229" s="425"/>
      <c r="I2229" s="425"/>
    </row>
    <row r="2230" spans="1:9" x14ac:dyDescent="0.2">
      <c r="A2230" s="425"/>
      <c r="B2230" s="425"/>
      <c r="C2230" s="425"/>
      <c r="D2230" s="425"/>
      <c r="E2230" s="425"/>
      <c r="F2230" s="425"/>
      <c r="G2230" s="425"/>
      <c r="H2230" s="425"/>
      <c r="I2230" s="425"/>
    </row>
    <row r="2231" spans="1:9" x14ac:dyDescent="0.2">
      <c r="A2231" s="425"/>
      <c r="B2231" s="425"/>
      <c r="C2231" s="425"/>
      <c r="D2231" s="425"/>
      <c r="E2231" s="425"/>
      <c r="F2231" s="425"/>
      <c r="G2231" s="425"/>
      <c r="H2231" s="425"/>
      <c r="I2231" s="425"/>
    </row>
    <row r="2232" spans="1:9" x14ac:dyDescent="0.2">
      <c r="A2232" s="425"/>
      <c r="B2232" s="425"/>
      <c r="C2232" s="425"/>
      <c r="D2232" s="425"/>
      <c r="E2232" s="425"/>
      <c r="F2232" s="425"/>
      <c r="G2232" s="425"/>
      <c r="H2232" s="425"/>
      <c r="I2232" s="425"/>
    </row>
    <row r="2233" spans="1:9" x14ac:dyDescent="0.2">
      <c r="A2233" s="425"/>
      <c r="B2233" s="425"/>
      <c r="C2233" s="425"/>
      <c r="D2233" s="425"/>
      <c r="E2233" s="425"/>
      <c r="F2233" s="425"/>
      <c r="G2233" s="425"/>
      <c r="H2233" s="425"/>
      <c r="I2233" s="425"/>
    </row>
    <row r="2234" spans="1:9" x14ac:dyDescent="0.2">
      <c r="A2234" s="425"/>
      <c r="B2234" s="425"/>
      <c r="C2234" s="425"/>
      <c r="D2234" s="425"/>
      <c r="E2234" s="425"/>
      <c r="F2234" s="425"/>
      <c r="G2234" s="425"/>
      <c r="H2234" s="425"/>
      <c r="I2234" s="425"/>
    </row>
    <row r="2235" spans="1:9" x14ac:dyDescent="0.2">
      <c r="A2235" s="425"/>
      <c r="B2235" s="425"/>
      <c r="C2235" s="425"/>
      <c r="D2235" s="425"/>
      <c r="E2235" s="425"/>
      <c r="F2235" s="425"/>
      <c r="G2235" s="425"/>
      <c r="H2235" s="425"/>
      <c r="I2235" s="425"/>
    </row>
    <row r="2236" spans="1:9" x14ac:dyDescent="0.2">
      <c r="A2236" s="425"/>
      <c r="B2236" s="425"/>
      <c r="C2236" s="425"/>
      <c r="D2236" s="425"/>
      <c r="E2236" s="425"/>
      <c r="F2236" s="425"/>
      <c r="G2236" s="425"/>
      <c r="H2236" s="425"/>
      <c r="I2236" s="425"/>
    </row>
    <row r="2237" spans="1:9" x14ac:dyDescent="0.2">
      <c r="A2237" s="425"/>
      <c r="B2237" s="425"/>
      <c r="C2237" s="425"/>
      <c r="D2237" s="425"/>
      <c r="E2237" s="425"/>
      <c r="F2237" s="425"/>
      <c r="G2237" s="425"/>
      <c r="H2237" s="425"/>
      <c r="I2237" s="425"/>
    </row>
    <row r="2238" spans="1:9" x14ac:dyDescent="0.2">
      <c r="A2238" s="425"/>
      <c r="B2238" s="425"/>
      <c r="C2238" s="425"/>
      <c r="D2238" s="425"/>
      <c r="E2238" s="425"/>
      <c r="F2238" s="425"/>
      <c r="G2238" s="425"/>
      <c r="H2238" s="425"/>
      <c r="I2238" s="425"/>
    </row>
    <row r="2239" spans="1:9" x14ac:dyDescent="0.2">
      <c r="A2239" s="425"/>
      <c r="B2239" s="425"/>
      <c r="C2239" s="425"/>
      <c r="D2239" s="425"/>
      <c r="E2239" s="425"/>
      <c r="F2239" s="425"/>
      <c r="G2239" s="425"/>
      <c r="H2239" s="425"/>
      <c r="I2239" s="425"/>
    </row>
    <row r="2240" spans="1:9" x14ac:dyDescent="0.2">
      <c r="A2240" s="425"/>
      <c r="B2240" s="425"/>
      <c r="C2240" s="425"/>
      <c r="D2240" s="425"/>
      <c r="E2240" s="425"/>
      <c r="F2240" s="425"/>
      <c r="G2240" s="425"/>
      <c r="H2240" s="425"/>
      <c r="I2240" s="425"/>
    </row>
    <row r="2241" spans="1:9" x14ac:dyDescent="0.2">
      <c r="A2241" s="425"/>
      <c r="B2241" s="425"/>
      <c r="C2241" s="425"/>
      <c r="D2241" s="425"/>
      <c r="E2241" s="425"/>
      <c r="F2241" s="425"/>
      <c r="G2241" s="425"/>
      <c r="H2241" s="425"/>
      <c r="I2241" s="425"/>
    </row>
    <row r="2242" spans="1:9" x14ac:dyDescent="0.2">
      <c r="A2242" s="425"/>
      <c r="B2242" s="425"/>
      <c r="C2242" s="425"/>
      <c r="D2242" s="425"/>
      <c r="E2242" s="425"/>
      <c r="F2242" s="425"/>
      <c r="G2242" s="425"/>
      <c r="H2242" s="425"/>
      <c r="I2242" s="425"/>
    </row>
    <row r="2243" spans="1:9" x14ac:dyDescent="0.2">
      <c r="A2243" s="425"/>
      <c r="B2243" s="425"/>
      <c r="C2243" s="425"/>
      <c r="D2243" s="425"/>
      <c r="E2243" s="425"/>
      <c r="F2243" s="425"/>
      <c r="G2243" s="425"/>
      <c r="H2243" s="425"/>
      <c r="I2243" s="425"/>
    </row>
    <row r="2244" spans="1:9" x14ac:dyDescent="0.2">
      <c r="A2244" s="425"/>
      <c r="B2244" s="425"/>
      <c r="C2244" s="425"/>
      <c r="D2244" s="425"/>
      <c r="E2244" s="425"/>
      <c r="F2244" s="425"/>
      <c r="G2244" s="425"/>
      <c r="H2244" s="425"/>
      <c r="I2244" s="425"/>
    </row>
    <row r="2245" spans="1:9" x14ac:dyDescent="0.2">
      <c r="A2245" s="425"/>
      <c r="B2245" s="425"/>
      <c r="C2245" s="425"/>
      <c r="D2245" s="425"/>
      <c r="E2245" s="425"/>
      <c r="F2245" s="425"/>
      <c r="G2245" s="425"/>
      <c r="H2245" s="425"/>
      <c r="I2245" s="425"/>
    </row>
    <row r="2246" spans="1:9" x14ac:dyDescent="0.2">
      <c r="A2246" s="425"/>
      <c r="B2246" s="425"/>
      <c r="C2246" s="425"/>
      <c r="D2246" s="425"/>
      <c r="E2246" s="425"/>
      <c r="F2246" s="425"/>
      <c r="G2246" s="425"/>
      <c r="H2246" s="425"/>
      <c r="I2246" s="425"/>
    </row>
    <row r="2247" spans="1:9" x14ac:dyDescent="0.2">
      <c r="A2247" s="425"/>
      <c r="B2247" s="425"/>
      <c r="C2247" s="425"/>
      <c r="D2247" s="425"/>
      <c r="E2247" s="425"/>
      <c r="F2247" s="425"/>
      <c r="G2247" s="425"/>
      <c r="H2247" s="425"/>
      <c r="I2247" s="425"/>
    </row>
    <row r="2248" spans="1:9" x14ac:dyDescent="0.2">
      <c r="A2248" s="425"/>
      <c r="B2248" s="425"/>
      <c r="C2248" s="425"/>
      <c r="D2248" s="425"/>
      <c r="E2248" s="425"/>
      <c r="F2248" s="425"/>
      <c r="G2248" s="425"/>
      <c r="H2248" s="425"/>
      <c r="I2248" s="425"/>
    </row>
    <row r="2249" spans="1:9" x14ac:dyDescent="0.2">
      <c r="A2249" s="425"/>
      <c r="B2249" s="425"/>
      <c r="C2249" s="425"/>
      <c r="D2249" s="425"/>
      <c r="E2249" s="425"/>
      <c r="F2249" s="425"/>
      <c r="G2249" s="425"/>
      <c r="H2249" s="425"/>
      <c r="I2249" s="425"/>
    </row>
    <row r="2250" spans="1:9" x14ac:dyDescent="0.2">
      <c r="A2250" s="425"/>
      <c r="B2250" s="425"/>
      <c r="C2250" s="425"/>
      <c r="D2250" s="425"/>
      <c r="E2250" s="425"/>
      <c r="F2250" s="425"/>
      <c r="G2250" s="425"/>
      <c r="H2250" s="425"/>
      <c r="I2250" s="425"/>
    </row>
    <row r="2251" spans="1:9" x14ac:dyDescent="0.2">
      <c r="A2251" s="425"/>
      <c r="B2251" s="425"/>
      <c r="C2251" s="425"/>
      <c r="D2251" s="425"/>
      <c r="E2251" s="425"/>
      <c r="F2251" s="425"/>
      <c r="G2251" s="425"/>
      <c r="H2251" s="425"/>
      <c r="I2251" s="425"/>
    </row>
    <row r="2252" spans="1:9" x14ac:dyDescent="0.2">
      <c r="A2252" s="425"/>
      <c r="B2252" s="425"/>
      <c r="C2252" s="425"/>
      <c r="D2252" s="425"/>
      <c r="E2252" s="425"/>
      <c r="F2252" s="425"/>
      <c r="G2252" s="425"/>
      <c r="H2252" s="425"/>
      <c r="I2252" s="425"/>
    </row>
    <row r="2253" spans="1:9" x14ac:dyDescent="0.2">
      <c r="A2253" s="425"/>
      <c r="B2253" s="425"/>
      <c r="C2253" s="425"/>
      <c r="D2253" s="425"/>
      <c r="E2253" s="425"/>
      <c r="F2253" s="425"/>
      <c r="G2253" s="425"/>
      <c r="H2253" s="425"/>
      <c r="I2253" s="425"/>
    </row>
    <row r="2254" spans="1:9" x14ac:dyDescent="0.2">
      <c r="A2254" s="425"/>
      <c r="B2254" s="425"/>
      <c r="C2254" s="425"/>
      <c r="D2254" s="425"/>
      <c r="E2254" s="425"/>
      <c r="F2254" s="425"/>
      <c r="G2254" s="425"/>
      <c r="H2254" s="425"/>
      <c r="I2254" s="425"/>
    </row>
    <row r="2255" spans="1:9" x14ac:dyDescent="0.2">
      <c r="A2255" s="425"/>
      <c r="B2255" s="425"/>
      <c r="C2255" s="425"/>
      <c r="D2255" s="425"/>
      <c r="E2255" s="425"/>
      <c r="F2255" s="425"/>
      <c r="G2255" s="425"/>
      <c r="H2255" s="425"/>
      <c r="I2255" s="425"/>
    </row>
    <row r="2256" spans="1:9" x14ac:dyDescent="0.2">
      <c r="A2256" s="425"/>
      <c r="B2256" s="425"/>
      <c r="C2256" s="425"/>
      <c r="D2256" s="425"/>
      <c r="E2256" s="425"/>
      <c r="F2256" s="425"/>
      <c r="G2256" s="425"/>
      <c r="H2256" s="425"/>
      <c r="I2256" s="425"/>
    </row>
    <row r="2257" spans="1:9" x14ac:dyDescent="0.2">
      <c r="A2257" s="425"/>
      <c r="B2257" s="425"/>
      <c r="C2257" s="425"/>
      <c r="D2257" s="425"/>
      <c r="E2257" s="425"/>
      <c r="F2257" s="425"/>
      <c r="G2257" s="425"/>
      <c r="H2257" s="425"/>
      <c r="I2257" s="425"/>
    </row>
    <row r="2258" spans="1:9" x14ac:dyDescent="0.2">
      <c r="A2258" s="425"/>
      <c r="B2258" s="425"/>
      <c r="C2258" s="425"/>
      <c r="D2258" s="425"/>
      <c r="E2258" s="425"/>
      <c r="F2258" s="425"/>
      <c r="G2258" s="425"/>
      <c r="H2258" s="425"/>
      <c r="I2258" s="425"/>
    </row>
    <row r="2259" spans="1:9" x14ac:dyDescent="0.2">
      <c r="A2259" s="425"/>
      <c r="B2259" s="425"/>
      <c r="C2259" s="425"/>
      <c r="D2259" s="425"/>
      <c r="E2259" s="425"/>
      <c r="F2259" s="425"/>
      <c r="G2259" s="425"/>
      <c r="H2259" s="425"/>
      <c r="I2259" s="425"/>
    </row>
    <row r="2260" spans="1:9" x14ac:dyDescent="0.2">
      <c r="A2260" s="425"/>
      <c r="B2260" s="425"/>
      <c r="C2260" s="425"/>
      <c r="D2260" s="425"/>
      <c r="E2260" s="425"/>
      <c r="F2260" s="425"/>
      <c r="G2260" s="425"/>
      <c r="H2260" s="425"/>
      <c r="I2260" s="425"/>
    </row>
    <row r="2261" spans="1:9" x14ac:dyDescent="0.2">
      <c r="A2261" s="425"/>
      <c r="B2261" s="425"/>
      <c r="C2261" s="425"/>
      <c r="D2261" s="425"/>
      <c r="E2261" s="425"/>
      <c r="F2261" s="425"/>
      <c r="G2261" s="425"/>
      <c r="H2261" s="425"/>
      <c r="I2261" s="425"/>
    </row>
    <row r="2262" spans="1:9" x14ac:dyDescent="0.2">
      <c r="A2262" s="425"/>
      <c r="B2262" s="425"/>
      <c r="C2262" s="425"/>
      <c r="D2262" s="425"/>
      <c r="E2262" s="425"/>
      <c r="F2262" s="425"/>
      <c r="G2262" s="425"/>
      <c r="H2262" s="425"/>
      <c r="I2262" s="425"/>
    </row>
    <row r="2263" spans="1:9" x14ac:dyDescent="0.2">
      <c r="A2263" s="425"/>
      <c r="B2263" s="425"/>
      <c r="C2263" s="425"/>
      <c r="D2263" s="425"/>
      <c r="E2263" s="425"/>
      <c r="F2263" s="425"/>
      <c r="G2263" s="425"/>
      <c r="H2263" s="425"/>
      <c r="I2263" s="425"/>
    </row>
    <row r="2264" spans="1:9" x14ac:dyDescent="0.2">
      <c r="A2264" s="425"/>
      <c r="B2264" s="425"/>
      <c r="C2264" s="425"/>
      <c r="D2264" s="425"/>
      <c r="E2264" s="425"/>
      <c r="F2264" s="425"/>
      <c r="G2264" s="425"/>
      <c r="H2264" s="425"/>
      <c r="I2264" s="425"/>
    </row>
    <row r="2265" spans="1:9" x14ac:dyDescent="0.2">
      <c r="A2265" s="425"/>
      <c r="B2265" s="425"/>
      <c r="C2265" s="425"/>
      <c r="D2265" s="425"/>
      <c r="E2265" s="425"/>
      <c r="F2265" s="425"/>
      <c r="G2265" s="425"/>
      <c r="H2265" s="425"/>
      <c r="I2265" s="425"/>
    </row>
    <row r="2266" spans="1:9" x14ac:dyDescent="0.2">
      <c r="A2266" s="425"/>
      <c r="B2266" s="425"/>
      <c r="C2266" s="425"/>
      <c r="D2266" s="425"/>
      <c r="E2266" s="425"/>
      <c r="F2266" s="425"/>
      <c r="G2266" s="425"/>
      <c r="H2266" s="425"/>
      <c r="I2266" s="425"/>
    </row>
    <row r="2267" spans="1:9" x14ac:dyDescent="0.2">
      <c r="A2267" s="425"/>
      <c r="B2267" s="425"/>
      <c r="C2267" s="425"/>
      <c r="D2267" s="425"/>
      <c r="E2267" s="425"/>
      <c r="F2267" s="425"/>
      <c r="G2267" s="425"/>
      <c r="H2267" s="425"/>
      <c r="I2267" s="425"/>
    </row>
    <row r="2268" spans="1:9" x14ac:dyDescent="0.2">
      <c r="A2268" s="425"/>
      <c r="B2268" s="425"/>
      <c r="C2268" s="425"/>
      <c r="D2268" s="425"/>
      <c r="E2268" s="425"/>
      <c r="F2268" s="425"/>
      <c r="G2268" s="425"/>
      <c r="H2268" s="425"/>
      <c r="I2268" s="425"/>
    </row>
    <row r="2269" spans="1:9" x14ac:dyDescent="0.2">
      <c r="A2269" s="425"/>
      <c r="B2269" s="425"/>
      <c r="C2269" s="425"/>
      <c r="D2269" s="425"/>
      <c r="E2269" s="425"/>
      <c r="F2269" s="425"/>
      <c r="G2269" s="425"/>
      <c r="H2269" s="425"/>
      <c r="I2269" s="425"/>
    </row>
    <row r="2270" spans="1:9" x14ac:dyDescent="0.2">
      <c r="A2270" s="425"/>
      <c r="B2270" s="425"/>
      <c r="C2270" s="425"/>
      <c r="D2270" s="425"/>
      <c r="E2270" s="425"/>
      <c r="F2270" s="425"/>
      <c r="G2270" s="425"/>
      <c r="H2270" s="425"/>
      <c r="I2270" s="425"/>
    </row>
    <row r="2271" spans="1:9" x14ac:dyDescent="0.2">
      <c r="A2271" s="425"/>
      <c r="B2271" s="425"/>
      <c r="C2271" s="425"/>
      <c r="D2271" s="425"/>
      <c r="E2271" s="425"/>
      <c r="F2271" s="425"/>
      <c r="G2271" s="425"/>
      <c r="H2271" s="425"/>
      <c r="I2271" s="425"/>
    </row>
    <row r="2272" spans="1:9" x14ac:dyDescent="0.2">
      <c r="A2272" s="425"/>
      <c r="B2272" s="425"/>
      <c r="C2272" s="425"/>
      <c r="D2272" s="425"/>
      <c r="E2272" s="425"/>
      <c r="F2272" s="425"/>
      <c r="G2272" s="425"/>
      <c r="H2272" s="425"/>
      <c r="I2272" s="425"/>
    </row>
    <row r="2273" spans="1:9" x14ac:dyDescent="0.2">
      <c r="A2273" s="425"/>
      <c r="B2273" s="425"/>
      <c r="C2273" s="425"/>
      <c r="D2273" s="425"/>
      <c r="E2273" s="425"/>
      <c r="F2273" s="425"/>
      <c r="G2273" s="425"/>
      <c r="H2273" s="425"/>
      <c r="I2273" s="425"/>
    </row>
    <row r="2274" spans="1:9" x14ac:dyDescent="0.2">
      <c r="A2274" s="425"/>
      <c r="B2274" s="425"/>
      <c r="C2274" s="425"/>
      <c r="D2274" s="425"/>
      <c r="E2274" s="425"/>
      <c r="F2274" s="425"/>
      <c r="G2274" s="425"/>
      <c r="H2274" s="425"/>
      <c r="I2274" s="425"/>
    </row>
    <row r="2275" spans="1:9" x14ac:dyDescent="0.2">
      <c r="A2275" s="425"/>
      <c r="B2275" s="425"/>
      <c r="C2275" s="425"/>
      <c r="D2275" s="425"/>
      <c r="E2275" s="425"/>
      <c r="F2275" s="425"/>
      <c r="G2275" s="425"/>
      <c r="H2275" s="425"/>
      <c r="I2275" s="425"/>
    </row>
    <row r="2276" spans="1:9" x14ac:dyDescent="0.2">
      <c r="A2276" s="425"/>
      <c r="B2276" s="425"/>
      <c r="C2276" s="425"/>
      <c r="D2276" s="425"/>
      <c r="E2276" s="425"/>
      <c r="F2276" s="425"/>
      <c r="G2276" s="425"/>
      <c r="H2276" s="425"/>
      <c r="I2276" s="425"/>
    </row>
    <row r="2277" spans="1:9" x14ac:dyDescent="0.2">
      <c r="A2277" s="425"/>
      <c r="B2277" s="425"/>
      <c r="C2277" s="425"/>
      <c r="D2277" s="425"/>
      <c r="E2277" s="425"/>
      <c r="F2277" s="425"/>
      <c r="G2277" s="425"/>
      <c r="H2277" s="425"/>
      <c r="I2277" s="425"/>
    </row>
    <row r="2278" spans="1:9" x14ac:dyDescent="0.2">
      <c r="A2278" s="425"/>
      <c r="B2278" s="425"/>
      <c r="C2278" s="425"/>
      <c r="D2278" s="425"/>
      <c r="E2278" s="425"/>
      <c r="F2278" s="425"/>
      <c r="G2278" s="425"/>
      <c r="H2278" s="425"/>
      <c r="I2278" s="425"/>
    </row>
    <row r="2279" spans="1:9" x14ac:dyDescent="0.2">
      <c r="A2279" s="425"/>
      <c r="B2279" s="425"/>
      <c r="C2279" s="425"/>
      <c r="D2279" s="425"/>
      <c r="E2279" s="425"/>
      <c r="F2279" s="425"/>
      <c r="G2279" s="425"/>
      <c r="H2279" s="425"/>
      <c r="I2279" s="425"/>
    </row>
    <row r="2280" spans="1:9" x14ac:dyDescent="0.2">
      <c r="A2280" s="425"/>
      <c r="B2280" s="425"/>
      <c r="C2280" s="425"/>
      <c r="D2280" s="425"/>
      <c r="E2280" s="425"/>
      <c r="F2280" s="425"/>
      <c r="G2280" s="425"/>
      <c r="H2280" s="425"/>
      <c r="I2280" s="425"/>
    </row>
    <row r="2281" spans="1:9" x14ac:dyDescent="0.2">
      <c r="A2281" s="425"/>
      <c r="B2281" s="425"/>
      <c r="C2281" s="425"/>
      <c r="D2281" s="425"/>
      <c r="E2281" s="425"/>
      <c r="F2281" s="425"/>
      <c r="G2281" s="425"/>
      <c r="H2281" s="425"/>
      <c r="I2281" s="425"/>
    </row>
    <row r="2282" spans="1:9" x14ac:dyDescent="0.2">
      <c r="A2282" s="425"/>
      <c r="B2282" s="425"/>
      <c r="C2282" s="425"/>
      <c r="D2282" s="425"/>
      <c r="E2282" s="425"/>
      <c r="F2282" s="425"/>
      <c r="G2282" s="425"/>
      <c r="H2282" s="425"/>
      <c r="I2282" s="425"/>
    </row>
    <row r="2283" spans="1:9" x14ac:dyDescent="0.2">
      <c r="A2283" s="425"/>
      <c r="B2283" s="425"/>
      <c r="C2283" s="425"/>
      <c r="D2283" s="425"/>
      <c r="E2283" s="425"/>
      <c r="F2283" s="425"/>
      <c r="G2283" s="425"/>
      <c r="H2283" s="425"/>
      <c r="I2283" s="425"/>
    </row>
    <row r="2284" spans="1:9" x14ac:dyDescent="0.2">
      <c r="A2284" s="425"/>
      <c r="B2284" s="425"/>
      <c r="C2284" s="425"/>
      <c r="D2284" s="425"/>
      <c r="E2284" s="425"/>
      <c r="F2284" s="425"/>
      <c r="G2284" s="425"/>
      <c r="H2284" s="425"/>
      <c r="I2284" s="425"/>
    </row>
    <row r="2285" spans="1:9" x14ac:dyDescent="0.2">
      <c r="A2285" s="425"/>
      <c r="B2285" s="425"/>
      <c r="C2285" s="425"/>
      <c r="D2285" s="425"/>
      <c r="E2285" s="425"/>
      <c r="F2285" s="425"/>
      <c r="G2285" s="425"/>
      <c r="H2285" s="425"/>
      <c r="I2285" s="425"/>
    </row>
    <row r="2286" spans="1:9" x14ac:dyDescent="0.2">
      <c r="A2286" s="425"/>
      <c r="B2286" s="425"/>
      <c r="C2286" s="425"/>
      <c r="D2286" s="425"/>
      <c r="E2286" s="425"/>
      <c r="F2286" s="425"/>
      <c r="G2286" s="425"/>
      <c r="H2286" s="425"/>
      <c r="I2286" s="425"/>
    </row>
    <row r="2287" spans="1:9" x14ac:dyDescent="0.2">
      <c r="A2287" s="425"/>
      <c r="B2287" s="425"/>
      <c r="C2287" s="425"/>
      <c r="D2287" s="425"/>
      <c r="E2287" s="425"/>
      <c r="F2287" s="425"/>
      <c r="G2287" s="425"/>
      <c r="H2287" s="425"/>
      <c r="I2287" s="425"/>
    </row>
    <row r="2288" spans="1:9" x14ac:dyDescent="0.2">
      <c r="A2288" s="425"/>
      <c r="B2288" s="425"/>
      <c r="C2288" s="425"/>
      <c r="D2288" s="425"/>
      <c r="E2288" s="425"/>
      <c r="F2288" s="425"/>
      <c r="G2288" s="425"/>
      <c r="H2288" s="425"/>
      <c r="I2288" s="425"/>
    </row>
    <row r="2289" spans="1:9" x14ac:dyDescent="0.2">
      <c r="A2289" s="425"/>
      <c r="B2289" s="425"/>
      <c r="C2289" s="425"/>
      <c r="D2289" s="425"/>
      <c r="E2289" s="425"/>
      <c r="F2289" s="425"/>
      <c r="G2289" s="425"/>
      <c r="H2289" s="425"/>
      <c r="I2289" s="425"/>
    </row>
    <row r="2290" spans="1:9" x14ac:dyDescent="0.2">
      <c r="A2290" s="425"/>
      <c r="B2290" s="425"/>
      <c r="C2290" s="425"/>
      <c r="D2290" s="425"/>
      <c r="E2290" s="425"/>
      <c r="F2290" s="425"/>
      <c r="G2290" s="425"/>
      <c r="H2290" s="425"/>
      <c r="I2290" s="425"/>
    </row>
    <row r="2291" spans="1:9" x14ac:dyDescent="0.2">
      <c r="A2291" s="425"/>
      <c r="B2291" s="425"/>
      <c r="C2291" s="425"/>
      <c r="D2291" s="425"/>
      <c r="E2291" s="425"/>
      <c r="F2291" s="425"/>
      <c r="G2291" s="425"/>
      <c r="H2291" s="425"/>
      <c r="I2291" s="425"/>
    </row>
    <row r="2292" spans="1:9" x14ac:dyDescent="0.2">
      <c r="A2292" s="425"/>
      <c r="B2292" s="425"/>
      <c r="C2292" s="425"/>
      <c r="D2292" s="425"/>
      <c r="E2292" s="425"/>
      <c r="F2292" s="425"/>
      <c r="G2292" s="425"/>
      <c r="H2292" s="425"/>
      <c r="I2292" s="425"/>
    </row>
    <row r="2293" spans="1:9" x14ac:dyDescent="0.2">
      <c r="A2293" s="425"/>
      <c r="B2293" s="425"/>
      <c r="C2293" s="425"/>
      <c r="D2293" s="425"/>
      <c r="E2293" s="425"/>
      <c r="F2293" s="425"/>
      <c r="G2293" s="425"/>
      <c r="H2293" s="425"/>
      <c r="I2293" s="425"/>
    </row>
    <row r="2294" spans="1:9" x14ac:dyDescent="0.2">
      <c r="A2294" s="425"/>
      <c r="B2294" s="425"/>
      <c r="C2294" s="425"/>
      <c r="D2294" s="425"/>
      <c r="E2294" s="425"/>
      <c r="F2294" s="425"/>
      <c r="G2294" s="425"/>
      <c r="H2294" s="425"/>
      <c r="I2294" s="425"/>
    </row>
    <row r="2295" spans="1:9" x14ac:dyDescent="0.2">
      <c r="A2295" s="425"/>
      <c r="B2295" s="425"/>
      <c r="C2295" s="425"/>
      <c r="D2295" s="425"/>
      <c r="E2295" s="425"/>
      <c r="F2295" s="425"/>
      <c r="G2295" s="425"/>
      <c r="H2295" s="425"/>
      <c r="I2295" s="425"/>
    </row>
    <row r="2296" spans="1:9" x14ac:dyDescent="0.2">
      <c r="A2296" s="425"/>
      <c r="B2296" s="425"/>
      <c r="C2296" s="425"/>
      <c r="D2296" s="425"/>
      <c r="E2296" s="425"/>
      <c r="F2296" s="425"/>
      <c r="G2296" s="425"/>
      <c r="H2296" s="425"/>
      <c r="I2296" s="425"/>
    </row>
    <row r="2297" spans="1:9" x14ac:dyDescent="0.2">
      <c r="A2297" s="425"/>
      <c r="B2297" s="425"/>
      <c r="C2297" s="425"/>
      <c r="D2297" s="425"/>
      <c r="E2297" s="425"/>
      <c r="F2297" s="425"/>
      <c r="G2297" s="425"/>
      <c r="H2297" s="425"/>
      <c r="I2297" s="425"/>
    </row>
    <row r="2298" spans="1:9" x14ac:dyDescent="0.2">
      <c r="A2298" s="425"/>
      <c r="B2298" s="425"/>
      <c r="C2298" s="425"/>
      <c r="D2298" s="425"/>
      <c r="E2298" s="425"/>
      <c r="F2298" s="425"/>
      <c r="G2298" s="425"/>
      <c r="H2298" s="425"/>
      <c r="I2298" s="425"/>
    </row>
    <row r="2299" spans="1:9" x14ac:dyDescent="0.2">
      <c r="A2299" s="425"/>
      <c r="B2299" s="425"/>
      <c r="C2299" s="425"/>
      <c r="D2299" s="425"/>
      <c r="E2299" s="425"/>
      <c r="F2299" s="425"/>
      <c r="G2299" s="425"/>
      <c r="H2299" s="425"/>
      <c r="I2299" s="425"/>
    </row>
    <row r="2300" spans="1:9" x14ac:dyDescent="0.2">
      <c r="A2300" s="425"/>
      <c r="B2300" s="425"/>
      <c r="C2300" s="425"/>
      <c r="D2300" s="425"/>
      <c r="E2300" s="425"/>
      <c r="F2300" s="425"/>
      <c r="G2300" s="425"/>
      <c r="H2300" s="425"/>
      <c r="I2300" s="425"/>
    </row>
    <row r="2301" spans="1:9" x14ac:dyDescent="0.2">
      <c r="A2301" s="425"/>
      <c r="B2301" s="425"/>
      <c r="C2301" s="425"/>
      <c r="D2301" s="425"/>
      <c r="E2301" s="425"/>
      <c r="F2301" s="425"/>
      <c r="G2301" s="425"/>
      <c r="H2301" s="425"/>
      <c r="I2301" s="425"/>
    </row>
    <row r="2302" spans="1:9" x14ac:dyDescent="0.2">
      <c r="A2302" s="425"/>
      <c r="B2302" s="425"/>
      <c r="C2302" s="425"/>
      <c r="D2302" s="425"/>
      <c r="E2302" s="425"/>
      <c r="F2302" s="425"/>
      <c r="G2302" s="425"/>
      <c r="H2302" s="425"/>
      <c r="I2302" s="425"/>
    </row>
    <row r="2303" spans="1:9" x14ac:dyDescent="0.2">
      <c r="A2303" s="425"/>
      <c r="B2303" s="425"/>
      <c r="C2303" s="425"/>
      <c r="D2303" s="425"/>
      <c r="E2303" s="425"/>
      <c r="F2303" s="425"/>
      <c r="G2303" s="425"/>
      <c r="H2303" s="425"/>
      <c r="I2303" s="425"/>
    </row>
    <row r="2304" spans="1:9" x14ac:dyDescent="0.2">
      <c r="A2304" s="425"/>
      <c r="B2304" s="425"/>
      <c r="C2304" s="425"/>
      <c r="D2304" s="425"/>
      <c r="E2304" s="425"/>
      <c r="F2304" s="425"/>
      <c r="G2304" s="425"/>
      <c r="H2304" s="425"/>
      <c r="I2304" s="425"/>
    </row>
    <row r="2305" spans="1:9" x14ac:dyDescent="0.2">
      <c r="A2305" s="425"/>
      <c r="B2305" s="425"/>
      <c r="C2305" s="425"/>
      <c r="D2305" s="425"/>
      <c r="E2305" s="425"/>
      <c r="F2305" s="425"/>
      <c r="G2305" s="425"/>
      <c r="H2305" s="425"/>
      <c r="I2305" s="425"/>
    </row>
    <row r="2306" spans="1:9" x14ac:dyDescent="0.2">
      <c r="A2306" s="425"/>
      <c r="B2306" s="425"/>
      <c r="C2306" s="425"/>
      <c r="D2306" s="425"/>
      <c r="E2306" s="425"/>
      <c r="F2306" s="425"/>
      <c r="G2306" s="425"/>
      <c r="H2306" s="425"/>
      <c r="I2306" s="425"/>
    </row>
    <row r="2307" spans="1:9" x14ac:dyDescent="0.2">
      <c r="A2307" s="425"/>
      <c r="B2307" s="425"/>
      <c r="C2307" s="425"/>
      <c r="D2307" s="425"/>
      <c r="E2307" s="425"/>
      <c r="F2307" s="425"/>
      <c r="G2307" s="425"/>
      <c r="H2307" s="425"/>
      <c r="I2307" s="425"/>
    </row>
    <row r="2308" spans="1:9" x14ac:dyDescent="0.2">
      <c r="A2308" s="425"/>
      <c r="B2308" s="425"/>
      <c r="C2308" s="425"/>
      <c r="D2308" s="425"/>
      <c r="E2308" s="425"/>
      <c r="F2308" s="425"/>
      <c r="G2308" s="425"/>
      <c r="H2308" s="425"/>
      <c r="I2308" s="425"/>
    </row>
    <row r="2309" spans="1:9" x14ac:dyDescent="0.2">
      <c r="A2309" s="425"/>
      <c r="B2309" s="425"/>
      <c r="C2309" s="425"/>
      <c r="D2309" s="425"/>
      <c r="E2309" s="425"/>
      <c r="F2309" s="425"/>
      <c r="G2309" s="425"/>
      <c r="H2309" s="425"/>
      <c r="I2309" s="425"/>
    </row>
    <row r="2310" spans="1:9" x14ac:dyDescent="0.2">
      <c r="A2310" s="425"/>
      <c r="B2310" s="425"/>
      <c r="C2310" s="425"/>
      <c r="D2310" s="425"/>
      <c r="E2310" s="425"/>
      <c r="F2310" s="425"/>
      <c r="G2310" s="425"/>
      <c r="H2310" s="425"/>
      <c r="I2310" s="425"/>
    </row>
    <row r="2311" spans="1:9" x14ac:dyDescent="0.2">
      <c r="A2311" s="425"/>
      <c r="B2311" s="425"/>
      <c r="C2311" s="425"/>
      <c r="D2311" s="425"/>
      <c r="E2311" s="425"/>
      <c r="F2311" s="425"/>
      <c r="G2311" s="425"/>
      <c r="H2311" s="425"/>
      <c r="I2311" s="425"/>
    </row>
    <row r="2312" spans="1:9" x14ac:dyDescent="0.2">
      <c r="A2312" s="425"/>
      <c r="B2312" s="425"/>
      <c r="C2312" s="425"/>
      <c r="D2312" s="425"/>
      <c r="E2312" s="425"/>
      <c r="F2312" s="425"/>
      <c r="G2312" s="425"/>
      <c r="H2312" s="425"/>
      <c r="I2312" s="425"/>
    </row>
    <row r="2313" spans="1:9" x14ac:dyDescent="0.2">
      <c r="A2313" s="425"/>
      <c r="B2313" s="425"/>
      <c r="C2313" s="425"/>
      <c r="D2313" s="425"/>
      <c r="E2313" s="425"/>
      <c r="F2313" s="425"/>
      <c r="G2313" s="425"/>
      <c r="H2313" s="425"/>
      <c r="I2313" s="425"/>
    </row>
    <row r="2314" spans="1:9" x14ac:dyDescent="0.2">
      <c r="A2314" s="425"/>
      <c r="B2314" s="425"/>
      <c r="C2314" s="425"/>
      <c r="D2314" s="425"/>
      <c r="E2314" s="425"/>
      <c r="F2314" s="425"/>
      <c r="G2314" s="425"/>
      <c r="H2314" s="425"/>
      <c r="I2314" s="425"/>
    </row>
    <row r="2315" spans="1:9" x14ac:dyDescent="0.2">
      <c r="A2315" s="425"/>
      <c r="B2315" s="425"/>
      <c r="C2315" s="425"/>
      <c r="D2315" s="425"/>
      <c r="E2315" s="425"/>
      <c r="F2315" s="425"/>
      <c r="G2315" s="425"/>
      <c r="H2315" s="425"/>
      <c r="I2315" s="425"/>
    </row>
    <row r="2316" spans="1:9" x14ac:dyDescent="0.2">
      <c r="A2316" s="425"/>
      <c r="B2316" s="425"/>
      <c r="C2316" s="425"/>
      <c r="D2316" s="425"/>
      <c r="E2316" s="425"/>
      <c r="F2316" s="425"/>
      <c r="G2316" s="425"/>
      <c r="H2316" s="425"/>
      <c r="I2316" s="425"/>
    </row>
    <row r="2317" spans="1:9" x14ac:dyDescent="0.2">
      <c r="A2317" s="425"/>
      <c r="B2317" s="425"/>
      <c r="C2317" s="425"/>
      <c r="D2317" s="425"/>
      <c r="E2317" s="425"/>
      <c r="F2317" s="425"/>
      <c r="G2317" s="425"/>
      <c r="H2317" s="425"/>
      <c r="I2317" s="425"/>
    </row>
    <row r="2318" spans="1:9" x14ac:dyDescent="0.2">
      <c r="A2318" s="425"/>
      <c r="B2318" s="425"/>
      <c r="C2318" s="425"/>
      <c r="D2318" s="425"/>
      <c r="E2318" s="425"/>
      <c r="F2318" s="425"/>
      <c r="G2318" s="425"/>
      <c r="H2318" s="425"/>
      <c r="I2318" s="425"/>
    </row>
    <row r="2319" spans="1:9" x14ac:dyDescent="0.2">
      <c r="A2319" s="425"/>
      <c r="B2319" s="425"/>
      <c r="C2319" s="425"/>
      <c r="D2319" s="425"/>
      <c r="E2319" s="425"/>
      <c r="F2319" s="425"/>
      <c r="G2319" s="425"/>
      <c r="H2319" s="425"/>
      <c r="I2319" s="425"/>
    </row>
    <row r="2320" spans="1:9" x14ac:dyDescent="0.2">
      <c r="A2320" s="425"/>
      <c r="B2320" s="425"/>
      <c r="C2320" s="425"/>
      <c r="D2320" s="425"/>
      <c r="E2320" s="425"/>
      <c r="F2320" s="425"/>
      <c r="G2320" s="425"/>
      <c r="H2320" s="425"/>
      <c r="I2320" s="425"/>
    </row>
    <row r="2321" spans="1:9" x14ac:dyDescent="0.2">
      <c r="A2321" s="425"/>
      <c r="B2321" s="425"/>
      <c r="C2321" s="425"/>
      <c r="D2321" s="425"/>
      <c r="E2321" s="425"/>
      <c r="F2321" s="425"/>
      <c r="G2321" s="425"/>
      <c r="H2321" s="425"/>
      <c r="I2321" s="425"/>
    </row>
    <row r="2322" spans="1:9" x14ac:dyDescent="0.2">
      <c r="A2322" s="425"/>
      <c r="B2322" s="425"/>
      <c r="C2322" s="425"/>
      <c r="D2322" s="425"/>
      <c r="E2322" s="425"/>
      <c r="F2322" s="425"/>
      <c r="G2322" s="425"/>
      <c r="H2322" s="425"/>
      <c r="I2322" s="425"/>
    </row>
    <row r="2323" spans="1:9" x14ac:dyDescent="0.2">
      <c r="A2323" s="425"/>
      <c r="B2323" s="425"/>
      <c r="C2323" s="425"/>
      <c r="D2323" s="425"/>
      <c r="E2323" s="425"/>
      <c r="F2323" s="425"/>
      <c r="G2323" s="425"/>
      <c r="H2323" s="425"/>
      <c r="I2323" s="425"/>
    </row>
    <row r="2324" spans="1:9" x14ac:dyDescent="0.2">
      <c r="A2324" s="425"/>
      <c r="B2324" s="425"/>
      <c r="C2324" s="425"/>
      <c r="D2324" s="425"/>
      <c r="E2324" s="425"/>
      <c r="F2324" s="425"/>
      <c r="G2324" s="425"/>
      <c r="H2324" s="425"/>
      <c r="I2324" s="425"/>
    </row>
    <row r="2325" spans="1:9" x14ac:dyDescent="0.2">
      <c r="A2325" s="425"/>
      <c r="B2325" s="425"/>
      <c r="C2325" s="425"/>
      <c r="D2325" s="425"/>
      <c r="E2325" s="425"/>
      <c r="F2325" s="425"/>
      <c r="G2325" s="425"/>
      <c r="H2325" s="425"/>
      <c r="I2325" s="425"/>
    </row>
    <row r="2326" spans="1:9" x14ac:dyDescent="0.2">
      <c r="A2326" s="425"/>
      <c r="B2326" s="425"/>
      <c r="C2326" s="425"/>
      <c r="D2326" s="425"/>
      <c r="E2326" s="425"/>
      <c r="F2326" s="425"/>
      <c r="G2326" s="425"/>
      <c r="H2326" s="425"/>
      <c r="I2326" s="425"/>
    </row>
    <row r="2327" spans="1:9" x14ac:dyDescent="0.2">
      <c r="A2327" s="425"/>
      <c r="B2327" s="425"/>
      <c r="C2327" s="425"/>
      <c r="D2327" s="425"/>
      <c r="E2327" s="425"/>
      <c r="F2327" s="425"/>
      <c r="G2327" s="425"/>
      <c r="H2327" s="425"/>
      <c r="I2327" s="425"/>
    </row>
    <row r="2328" spans="1:9" x14ac:dyDescent="0.2">
      <c r="A2328" s="425"/>
      <c r="B2328" s="425"/>
      <c r="C2328" s="425"/>
      <c r="D2328" s="425"/>
      <c r="E2328" s="425"/>
      <c r="F2328" s="425"/>
      <c r="G2328" s="425"/>
      <c r="H2328" s="425"/>
      <c r="I2328" s="425"/>
    </row>
    <row r="2329" spans="1:9" x14ac:dyDescent="0.2">
      <c r="A2329" s="425"/>
      <c r="B2329" s="425"/>
      <c r="C2329" s="425"/>
      <c r="D2329" s="425"/>
      <c r="E2329" s="425"/>
      <c r="F2329" s="425"/>
      <c r="G2329" s="425"/>
      <c r="H2329" s="425"/>
      <c r="I2329" s="425"/>
    </row>
    <row r="2330" spans="1:9" x14ac:dyDescent="0.2">
      <c r="A2330" s="425"/>
      <c r="B2330" s="425"/>
      <c r="C2330" s="425"/>
      <c r="D2330" s="425"/>
      <c r="E2330" s="425"/>
      <c r="F2330" s="425"/>
      <c r="G2330" s="425"/>
      <c r="H2330" s="425"/>
      <c r="I2330" s="425"/>
    </row>
    <row r="2331" spans="1:9" x14ac:dyDescent="0.2">
      <c r="A2331" s="425"/>
      <c r="B2331" s="425"/>
      <c r="C2331" s="425"/>
      <c r="D2331" s="425"/>
      <c r="E2331" s="425"/>
      <c r="F2331" s="425"/>
      <c r="G2331" s="425"/>
      <c r="H2331" s="425"/>
      <c r="I2331" s="425"/>
    </row>
    <row r="2332" spans="1:9" x14ac:dyDescent="0.2">
      <c r="A2332" s="425"/>
      <c r="B2332" s="425"/>
      <c r="C2332" s="425"/>
      <c r="D2332" s="425"/>
      <c r="E2332" s="425"/>
      <c r="F2332" s="425"/>
      <c r="G2332" s="425"/>
      <c r="H2332" s="425"/>
      <c r="I2332" s="425"/>
    </row>
    <row r="2333" spans="1:9" x14ac:dyDescent="0.2">
      <c r="A2333" s="425"/>
      <c r="B2333" s="425"/>
      <c r="C2333" s="425"/>
      <c r="D2333" s="425"/>
      <c r="E2333" s="425"/>
      <c r="F2333" s="425"/>
      <c r="G2333" s="425"/>
      <c r="H2333" s="425"/>
      <c r="I2333" s="425"/>
    </row>
    <row r="2334" spans="1:9" x14ac:dyDescent="0.2">
      <c r="A2334" s="425"/>
      <c r="B2334" s="425"/>
      <c r="C2334" s="425"/>
      <c r="D2334" s="425"/>
      <c r="E2334" s="425"/>
      <c r="F2334" s="425"/>
      <c r="G2334" s="425"/>
      <c r="H2334" s="425"/>
      <c r="I2334" s="425"/>
    </row>
    <row r="2335" spans="1:9" x14ac:dyDescent="0.2">
      <c r="A2335" s="425"/>
      <c r="B2335" s="425"/>
      <c r="C2335" s="425"/>
      <c r="D2335" s="425"/>
      <c r="E2335" s="425"/>
      <c r="F2335" s="425"/>
      <c r="G2335" s="425"/>
      <c r="H2335" s="425"/>
      <c r="I2335" s="425"/>
    </row>
    <row r="2336" spans="1:9" x14ac:dyDescent="0.2">
      <c r="A2336" s="425"/>
      <c r="B2336" s="425"/>
      <c r="C2336" s="425"/>
      <c r="D2336" s="425"/>
      <c r="E2336" s="425"/>
      <c r="F2336" s="425"/>
      <c r="G2336" s="425"/>
      <c r="H2336" s="425"/>
      <c r="I2336" s="425"/>
    </row>
    <row r="2337" spans="1:9" x14ac:dyDescent="0.2">
      <c r="A2337" s="425"/>
      <c r="B2337" s="425"/>
      <c r="C2337" s="425"/>
      <c r="D2337" s="425"/>
      <c r="E2337" s="425"/>
      <c r="F2337" s="425"/>
      <c r="G2337" s="425"/>
      <c r="H2337" s="425"/>
      <c r="I2337" s="425"/>
    </row>
    <row r="2338" spans="1:9" x14ac:dyDescent="0.2">
      <c r="A2338" s="425"/>
      <c r="B2338" s="425"/>
      <c r="C2338" s="425"/>
      <c r="D2338" s="425"/>
      <c r="E2338" s="425"/>
      <c r="F2338" s="425"/>
      <c r="G2338" s="425"/>
      <c r="H2338" s="425"/>
      <c r="I2338" s="425"/>
    </row>
    <row r="2339" spans="1:9" x14ac:dyDescent="0.2">
      <c r="A2339" s="425"/>
      <c r="B2339" s="425"/>
      <c r="C2339" s="425"/>
      <c r="D2339" s="425"/>
      <c r="E2339" s="425"/>
      <c r="F2339" s="425"/>
      <c r="G2339" s="425"/>
      <c r="H2339" s="425"/>
      <c r="I2339" s="425"/>
    </row>
    <row r="2340" spans="1:9" x14ac:dyDescent="0.2">
      <c r="A2340" s="425"/>
      <c r="B2340" s="425"/>
      <c r="C2340" s="425"/>
      <c r="D2340" s="425"/>
      <c r="E2340" s="425"/>
      <c r="F2340" s="425"/>
      <c r="G2340" s="425"/>
      <c r="H2340" s="425"/>
      <c r="I2340" s="425"/>
    </row>
    <row r="2341" spans="1:9" x14ac:dyDescent="0.2">
      <c r="A2341" s="425"/>
      <c r="B2341" s="425"/>
      <c r="C2341" s="425"/>
      <c r="D2341" s="425"/>
      <c r="E2341" s="425"/>
      <c r="F2341" s="425"/>
      <c r="G2341" s="425"/>
      <c r="H2341" s="425"/>
      <c r="I2341" s="425"/>
    </row>
    <row r="2342" spans="1:9" x14ac:dyDescent="0.2">
      <c r="A2342" s="425"/>
      <c r="B2342" s="425"/>
      <c r="C2342" s="425"/>
      <c r="D2342" s="425"/>
      <c r="E2342" s="425"/>
      <c r="F2342" s="425"/>
      <c r="G2342" s="425"/>
      <c r="H2342" s="425"/>
      <c r="I2342" s="425"/>
    </row>
    <row r="2343" spans="1:9" x14ac:dyDescent="0.2">
      <c r="A2343" s="425"/>
      <c r="B2343" s="425"/>
      <c r="C2343" s="425"/>
      <c r="D2343" s="425"/>
      <c r="E2343" s="425"/>
      <c r="F2343" s="425"/>
      <c r="G2343" s="425"/>
      <c r="H2343" s="425"/>
      <c r="I2343" s="425"/>
    </row>
    <row r="2344" spans="1:9" x14ac:dyDescent="0.2">
      <c r="A2344" s="425"/>
      <c r="B2344" s="425"/>
      <c r="C2344" s="425"/>
      <c r="D2344" s="425"/>
      <c r="E2344" s="425"/>
      <c r="F2344" s="425"/>
      <c r="G2344" s="425"/>
      <c r="H2344" s="425"/>
      <c r="I2344" s="425"/>
    </row>
    <row r="2345" spans="1:9" x14ac:dyDescent="0.2">
      <c r="A2345" s="425"/>
      <c r="B2345" s="425"/>
      <c r="C2345" s="425"/>
      <c r="D2345" s="425"/>
      <c r="E2345" s="425"/>
      <c r="F2345" s="425"/>
      <c r="G2345" s="425"/>
      <c r="H2345" s="425"/>
      <c r="I2345" s="425"/>
    </row>
    <row r="2346" spans="1:9" x14ac:dyDescent="0.2">
      <c r="A2346" s="425"/>
      <c r="B2346" s="425"/>
      <c r="C2346" s="425"/>
      <c r="D2346" s="425"/>
      <c r="E2346" s="425"/>
      <c r="F2346" s="425"/>
      <c r="G2346" s="425"/>
      <c r="H2346" s="425"/>
      <c r="I2346" s="425"/>
    </row>
    <row r="2347" spans="1:9" x14ac:dyDescent="0.2">
      <c r="A2347" s="425"/>
      <c r="B2347" s="425"/>
      <c r="C2347" s="425"/>
      <c r="D2347" s="425"/>
      <c r="E2347" s="425"/>
      <c r="F2347" s="425"/>
      <c r="G2347" s="425"/>
      <c r="H2347" s="425"/>
      <c r="I2347" s="425"/>
    </row>
    <row r="2348" spans="1:9" x14ac:dyDescent="0.2">
      <c r="A2348" s="425"/>
      <c r="B2348" s="425"/>
      <c r="C2348" s="425"/>
      <c r="D2348" s="425"/>
      <c r="E2348" s="425"/>
      <c r="F2348" s="425"/>
      <c r="G2348" s="425"/>
      <c r="H2348" s="425"/>
      <c r="I2348" s="425"/>
    </row>
    <row r="2349" spans="1:9" x14ac:dyDescent="0.2">
      <c r="A2349" s="425"/>
      <c r="B2349" s="425"/>
      <c r="C2349" s="425"/>
      <c r="D2349" s="425"/>
      <c r="E2349" s="425"/>
      <c r="F2349" s="425"/>
      <c r="G2349" s="425"/>
      <c r="H2349" s="425"/>
      <c r="I2349" s="425"/>
    </row>
    <row r="2350" spans="1:9" x14ac:dyDescent="0.2">
      <c r="A2350" s="425"/>
      <c r="B2350" s="425"/>
      <c r="C2350" s="425"/>
      <c r="D2350" s="425"/>
      <c r="E2350" s="425"/>
      <c r="F2350" s="425"/>
      <c r="G2350" s="425"/>
      <c r="H2350" s="425"/>
      <c r="I2350" s="425"/>
    </row>
    <row r="2351" spans="1:9" x14ac:dyDescent="0.2">
      <c r="A2351" s="425"/>
      <c r="B2351" s="425"/>
      <c r="C2351" s="425"/>
      <c r="D2351" s="425"/>
      <c r="E2351" s="425"/>
      <c r="F2351" s="425"/>
      <c r="G2351" s="425"/>
      <c r="H2351" s="425"/>
      <c r="I2351" s="425"/>
    </row>
    <row r="2352" spans="1:9" x14ac:dyDescent="0.2">
      <c r="A2352" s="425"/>
      <c r="B2352" s="425"/>
      <c r="C2352" s="425"/>
      <c r="D2352" s="425"/>
      <c r="E2352" s="425"/>
      <c r="F2352" s="425"/>
      <c r="G2352" s="425"/>
      <c r="H2352" s="425"/>
      <c r="I2352" s="425"/>
    </row>
    <row r="2353" spans="1:9" x14ac:dyDescent="0.2">
      <c r="A2353" s="425"/>
      <c r="B2353" s="425"/>
      <c r="C2353" s="425"/>
      <c r="D2353" s="425"/>
      <c r="E2353" s="425"/>
      <c r="F2353" s="425"/>
      <c r="G2353" s="425"/>
      <c r="H2353" s="425"/>
      <c r="I2353" s="425"/>
    </row>
    <row r="2354" spans="1:9" x14ac:dyDescent="0.2">
      <c r="A2354" s="425"/>
      <c r="B2354" s="425"/>
      <c r="C2354" s="425"/>
      <c r="D2354" s="425"/>
      <c r="E2354" s="425"/>
      <c r="F2354" s="425"/>
      <c r="G2354" s="425"/>
      <c r="H2354" s="425"/>
      <c r="I2354" s="425"/>
    </row>
    <row r="2355" spans="1:9" x14ac:dyDescent="0.2">
      <c r="A2355" s="425"/>
      <c r="B2355" s="425"/>
      <c r="C2355" s="425"/>
      <c r="D2355" s="425"/>
      <c r="E2355" s="425"/>
      <c r="F2355" s="425"/>
      <c r="G2355" s="425"/>
      <c r="H2355" s="425"/>
      <c r="I2355" s="425"/>
    </row>
    <row r="2356" spans="1:9" x14ac:dyDescent="0.2">
      <c r="A2356" s="425"/>
      <c r="B2356" s="425"/>
      <c r="C2356" s="425"/>
      <c r="D2356" s="425"/>
      <c r="E2356" s="425"/>
      <c r="F2356" s="425"/>
      <c r="G2356" s="425"/>
      <c r="H2356" s="425"/>
      <c r="I2356" s="425"/>
    </row>
    <row r="2357" spans="1:9" x14ac:dyDescent="0.2">
      <c r="A2357" s="425"/>
      <c r="B2357" s="425"/>
      <c r="C2357" s="425"/>
      <c r="D2357" s="425"/>
      <c r="E2357" s="425"/>
      <c r="F2357" s="425"/>
      <c r="G2357" s="425"/>
      <c r="H2357" s="425"/>
      <c r="I2357" s="425"/>
    </row>
    <row r="2358" spans="1:9" x14ac:dyDescent="0.2">
      <c r="A2358" s="425"/>
      <c r="B2358" s="425"/>
      <c r="C2358" s="425"/>
      <c r="D2358" s="425"/>
      <c r="E2358" s="425"/>
      <c r="F2358" s="425"/>
      <c r="G2358" s="425"/>
      <c r="H2358" s="425"/>
      <c r="I2358" s="425"/>
    </row>
    <row r="2359" spans="1:9" x14ac:dyDescent="0.2">
      <c r="A2359" s="425"/>
      <c r="B2359" s="425"/>
      <c r="C2359" s="425"/>
      <c r="D2359" s="425"/>
      <c r="E2359" s="425"/>
      <c r="F2359" s="425"/>
      <c r="G2359" s="425"/>
      <c r="H2359" s="425"/>
      <c r="I2359" s="425"/>
    </row>
    <row r="2360" spans="1:9" x14ac:dyDescent="0.2">
      <c r="A2360" s="425"/>
      <c r="B2360" s="425"/>
      <c r="C2360" s="425"/>
      <c r="D2360" s="425"/>
      <c r="E2360" s="425"/>
      <c r="F2360" s="425"/>
      <c r="G2360" s="425"/>
      <c r="H2360" s="425"/>
      <c r="I2360" s="425"/>
    </row>
    <row r="2361" spans="1:9" x14ac:dyDescent="0.2">
      <c r="A2361" s="425"/>
      <c r="B2361" s="425"/>
      <c r="C2361" s="425"/>
      <c r="D2361" s="425"/>
      <c r="E2361" s="425"/>
      <c r="F2361" s="425"/>
      <c r="G2361" s="425"/>
      <c r="H2361" s="425"/>
      <c r="I2361" s="425"/>
    </row>
    <row r="2362" spans="1:9" x14ac:dyDescent="0.2">
      <c r="A2362" s="425"/>
      <c r="B2362" s="425"/>
      <c r="C2362" s="425"/>
      <c r="D2362" s="425"/>
      <c r="E2362" s="425"/>
      <c r="F2362" s="425"/>
      <c r="G2362" s="425"/>
      <c r="H2362" s="425"/>
      <c r="I2362" s="425"/>
    </row>
    <row r="2363" spans="1:9" x14ac:dyDescent="0.2">
      <c r="A2363" s="425"/>
      <c r="B2363" s="425"/>
      <c r="C2363" s="425"/>
      <c r="D2363" s="425"/>
      <c r="E2363" s="425"/>
      <c r="F2363" s="425"/>
      <c r="G2363" s="425"/>
      <c r="H2363" s="425"/>
      <c r="I2363" s="425"/>
    </row>
    <row r="2364" spans="1:9" x14ac:dyDescent="0.2">
      <c r="A2364" s="425"/>
      <c r="B2364" s="425"/>
      <c r="C2364" s="425"/>
      <c r="D2364" s="425"/>
      <c r="E2364" s="425"/>
      <c r="F2364" s="425"/>
      <c r="G2364" s="425"/>
      <c r="H2364" s="425"/>
      <c r="I2364" s="425"/>
    </row>
    <row r="2365" spans="1:9" x14ac:dyDescent="0.2">
      <c r="A2365" s="425"/>
      <c r="B2365" s="425"/>
      <c r="C2365" s="425"/>
      <c r="D2365" s="425"/>
      <c r="E2365" s="425"/>
      <c r="F2365" s="425"/>
      <c r="G2365" s="425"/>
      <c r="H2365" s="425"/>
      <c r="I2365" s="425"/>
    </row>
    <row r="2366" spans="1:9" x14ac:dyDescent="0.2">
      <c r="A2366" s="425"/>
      <c r="B2366" s="425"/>
      <c r="C2366" s="425"/>
      <c r="D2366" s="425"/>
      <c r="E2366" s="425"/>
      <c r="F2366" s="425"/>
      <c r="G2366" s="425"/>
      <c r="H2366" s="425"/>
      <c r="I2366" s="425"/>
    </row>
    <row r="2367" spans="1:9" x14ac:dyDescent="0.2">
      <c r="A2367" s="425"/>
      <c r="B2367" s="425"/>
      <c r="C2367" s="425"/>
      <c r="D2367" s="425"/>
      <c r="E2367" s="425"/>
      <c r="F2367" s="425"/>
      <c r="G2367" s="425"/>
      <c r="H2367" s="425"/>
      <c r="I2367" s="425"/>
    </row>
    <row r="2368" spans="1:9" x14ac:dyDescent="0.2">
      <c r="A2368" s="425"/>
      <c r="B2368" s="425"/>
      <c r="C2368" s="425"/>
      <c r="D2368" s="425"/>
      <c r="E2368" s="425"/>
      <c r="F2368" s="425"/>
      <c r="G2368" s="425"/>
      <c r="H2368" s="425"/>
      <c r="I2368" s="425"/>
    </row>
    <row r="2369" spans="1:9" x14ac:dyDescent="0.2">
      <c r="A2369" s="425"/>
      <c r="B2369" s="425"/>
      <c r="C2369" s="425"/>
      <c r="D2369" s="425"/>
      <c r="E2369" s="425"/>
      <c r="F2369" s="425"/>
      <c r="G2369" s="425"/>
      <c r="H2369" s="425"/>
      <c r="I2369" s="425"/>
    </row>
    <row r="2370" spans="1:9" x14ac:dyDescent="0.2">
      <c r="A2370" s="425"/>
      <c r="B2370" s="425"/>
      <c r="C2370" s="425"/>
      <c r="D2370" s="425"/>
      <c r="E2370" s="425"/>
      <c r="F2370" s="425"/>
      <c r="G2370" s="425"/>
      <c r="H2370" s="425"/>
      <c r="I2370" s="425"/>
    </row>
    <row r="2371" spans="1:9" x14ac:dyDescent="0.2">
      <c r="A2371" s="425"/>
      <c r="B2371" s="425"/>
      <c r="C2371" s="425"/>
      <c r="D2371" s="425"/>
      <c r="E2371" s="425"/>
      <c r="F2371" s="425"/>
      <c r="G2371" s="425"/>
      <c r="H2371" s="425"/>
      <c r="I2371" s="425"/>
    </row>
    <row r="2372" spans="1:9" x14ac:dyDescent="0.2">
      <c r="A2372" s="425"/>
      <c r="B2372" s="425"/>
      <c r="C2372" s="425"/>
      <c r="D2372" s="425"/>
      <c r="E2372" s="425"/>
      <c r="F2372" s="425"/>
      <c r="G2372" s="425"/>
      <c r="H2372" s="425"/>
      <c r="I2372" s="425"/>
    </row>
    <row r="2373" spans="1:9" x14ac:dyDescent="0.2">
      <c r="A2373" s="425"/>
      <c r="B2373" s="425"/>
      <c r="C2373" s="425"/>
      <c r="D2373" s="425"/>
      <c r="E2373" s="425"/>
      <c r="F2373" s="425"/>
      <c r="G2373" s="425"/>
      <c r="H2373" s="425"/>
      <c r="I2373" s="425"/>
    </row>
    <row r="2374" spans="1:9" x14ac:dyDescent="0.2">
      <c r="A2374" s="425"/>
      <c r="B2374" s="425"/>
      <c r="C2374" s="425"/>
      <c r="D2374" s="425"/>
      <c r="E2374" s="425"/>
      <c r="F2374" s="425"/>
      <c r="G2374" s="425"/>
      <c r="H2374" s="425"/>
      <c r="I2374" s="425"/>
    </row>
    <row r="2375" spans="1:9" x14ac:dyDescent="0.2">
      <c r="A2375" s="425"/>
      <c r="B2375" s="425"/>
      <c r="C2375" s="425"/>
      <c r="D2375" s="425"/>
      <c r="E2375" s="425"/>
      <c r="F2375" s="425"/>
      <c r="G2375" s="425"/>
      <c r="H2375" s="425"/>
      <c r="I2375" s="425"/>
    </row>
    <row r="2376" spans="1:9" x14ac:dyDescent="0.2">
      <c r="A2376" s="425"/>
      <c r="B2376" s="425"/>
      <c r="C2376" s="425"/>
      <c r="D2376" s="425"/>
      <c r="E2376" s="425"/>
      <c r="F2376" s="425"/>
      <c r="G2376" s="425"/>
      <c r="H2376" s="425"/>
      <c r="I2376" s="425"/>
    </row>
    <row r="2377" spans="1:9" x14ac:dyDescent="0.2">
      <c r="A2377" s="425"/>
      <c r="B2377" s="425"/>
      <c r="C2377" s="425"/>
      <c r="D2377" s="425"/>
      <c r="E2377" s="425"/>
      <c r="F2377" s="425"/>
      <c r="G2377" s="425"/>
      <c r="H2377" s="425"/>
      <c r="I2377" s="425"/>
    </row>
    <row r="2378" spans="1:9" x14ac:dyDescent="0.2">
      <c r="A2378" s="425"/>
      <c r="B2378" s="425"/>
      <c r="C2378" s="425"/>
      <c r="D2378" s="425"/>
      <c r="E2378" s="425"/>
      <c r="F2378" s="425"/>
      <c r="G2378" s="425"/>
      <c r="H2378" s="425"/>
      <c r="I2378" s="425"/>
    </row>
    <row r="2379" spans="1:9" x14ac:dyDescent="0.2">
      <c r="A2379" s="425"/>
      <c r="B2379" s="425"/>
      <c r="C2379" s="425"/>
      <c r="D2379" s="425"/>
      <c r="E2379" s="425"/>
      <c r="F2379" s="425"/>
      <c r="G2379" s="425"/>
      <c r="H2379" s="425"/>
      <c r="I2379" s="425"/>
    </row>
    <row r="2380" spans="1:9" x14ac:dyDescent="0.2">
      <c r="A2380" s="425"/>
      <c r="B2380" s="425"/>
      <c r="C2380" s="425"/>
      <c r="D2380" s="425"/>
      <c r="E2380" s="425"/>
      <c r="F2380" s="425"/>
      <c r="G2380" s="425"/>
      <c r="H2380" s="425"/>
      <c r="I2380" s="425"/>
    </row>
    <row r="2381" spans="1:9" x14ac:dyDescent="0.2">
      <c r="A2381" s="425"/>
      <c r="B2381" s="425"/>
      <c r="C2381" s="425"/>
      <c r="D2381" s="425"/>
      <c r="E2381" s="425"/>
      <c r="F2381" s="425"/>
      <c r="G2381" s="425"/>
      <c r="H2381" s="425"/>
      <c r="I2381" s="425"/>
    </row>
    <row r="2382" spans="1:9" x14ac:dyDescent="0.2">
      <c r="A2382" s="425"/>
      <c r="B2382" s="425"/>
      <c r="C2382" s="425"/>
      <c r="D2382" s="425"/>
      <c r="E2382" s="425"/>
      <c r="F2382" s="425"/>
      <c r="G2382" s="425"/>
      <c r="H2382" s="425"/>
      <c r="I2382" s="425"/>
    </row>
    <row r="2383" spans="1:9" x14ac:dyDescent="0.2">
      <c r="A2383" s="425"/>
      <c r="B2383" s="425"/>
      <c r="C2383" s="425"/>
      <c r="D2383" s="425"/>
      <c r="E2383" s="425"/>
      <c r="F2383" s="425"/>
      <c r="G2383" s="425"/>
      <c r="H2383" s="425"/>
      <c r="I2383" s="425"/>
    </row>
    <row r="2384" spans="1:9" x14ac:dyDescent="0.2">
      <c r="A2384" s="425"/>
      <c r="B2384" s="425"/>
      <c r="C2384" s="425"/>
      <c r="D2384" s="425"/>
      <c r="E2384" s="425"/>
      <c r="F2384" s="425"/>
      <c r="G2384" s="425"/>
      <c r="H2384" s="425"/>
      <c r="I2384" s="425"/>
    </row>
    <row r="2385" spans="1:9" x14ac:dyDescent="0.2">
      <c r="A2385" s="425"/>
      <c r="B2385" s="425"/>
      <c r="C2385" s="425"/>
      <c r="D2385" s="425"/>
      <c r="E2385" s="425"/>
      <c r="F2385" s="425"/>
      <c r="G2385" s="425"/>
      <c r="H2385" s="425"/>
      <c r="I2385" s="425"/>
    </row>
    <row r="2386" spans="1:9" x14ac:dyDescent="0.2">
      <c r="A2386" s="425"/>
      <c r="B2386" s="425"/>
      <c r="C2386" s="425"/>
      <c r="D2386" s="425"/>
      <c r="E2386" s="425"/>
      <c r="F2386" s="425"/>
      <c r="G2386" s="425"/>
      <c r="H2386" s="425"/>
      <c r="I2386" s="425"/>
    </row>
    <row r="2387" spans="1:9" x14ac:dyDescent="0.2">
      <c r="A2387" s="425"/>
      <c r="B2387" s="425"/>
      <c r="C2387" s="425"/>
      <c r="D2387" s="425"/>
      <c r="E2387" s="425"/>
      <c r="F2387" s="425"/>
      <c r="G2387" s="425"/>
      <c r="H2387" s="425"/>
      <c r="I2387" s="425"/>
    </row>
    <row r="2388" spans="1:9" x14ac:dyDescent="0.2">
      <c r="A2388" s="425"/>
      <c r="B2388" s="425"/>
      <c r="C2388" s="425"/>
      <c r="D2388" s="425"/>
      <c r="E2388" s="425"/>
      <c r="F2388" s="425"/>
      <c r="G2388" s="425"/>
      <c r="H2388" s="425"/>
      <c r="I2388" s="425"/>
    </row>
    <row r="2389" spans="1:9" x14ac:dyDescent="0.2">
      <c r="A2389" s="425"/>
      <c r="B2389" s="425"/>
      <c r="C2389" s="425"/>
      <c r="D2389" s="425"/>
      <c r="E2389" s="425"/>
      <c r="F2389" s="425"/>
      <c r="G2389" s="425"/>
      <c r="H2389" s="425"/>
      <c r="I2389" s="425"/>
    </row>
    <row r="2390" spans="1:9" x14ac:dyDescent="0.2">
      <c r="A2390" s="425"/>
      <c r="B2390" s="425"/>
      <c r="C2390" s="425"/>
      <c r="D2390" s="425"/>
      <c r="E2390" s="425"/>
      <c r="F2390" s="425"/>
      <c r="G2390" s="425"/>
      <c r="H2390" s="425"/>
      <c r="I2390" s="425"/>
    </row>
    <row r="2391" spans="1:9" x14ac:dyDescent="0.2">
      <c r="A2391" s="425"/>
      <c r="B2391" s="425"/>
      <c r="C2391" s="425"/>
      <c r="D2391" s="425"/>
      <c r="E2391" s="425"/>
      <c r="F2391" s="425"/>
      <c r="G2391" s="425"/>
      <c r="H2391" s="425"/>
      <c r="I2391" s="425"/>
    </row>
    <row r="2392" spans="1:9" x14ac:dyDescent="0.2">
      <c r="A2392" s="425"/>
      <c r="B2392" s="425"/>
      <c r="C2392" s="425"/>
      <c r="D2392" s="425"/>
      <c r="E2392" s="425"/>
      <c r="F2392" s="425"/>
      <c r="G2392" s="425"/>
      <c r="H2392" s="425"/>
      <c r="I2392" s="425"/>
    </row>
    <row r="2393" spans="1:9" x14ac:dyDescent="0.2">
      <c r="A2393" s="425"/>
      <c r="B2393" s="425"/>
      <c r="C2393" s="425"/>
      <c r="D2393" s="425"/>
      <c r="E2393" s="425"/>
      <c r="F2393" s="425"/>
      <c r="G2393" s="425"/>
      <c r="H2393" s="425"/>
      <c r="I2393" s="425"/>
    </row>
    <row r="2394" spans="1:9" x14ac:dyDescent="0.2">
      <c r="A2394" s="425"/>
      <c r="B2394" s="425"/>
      <c r="C2394" s="425"/>
      <c r="D2394" s="425"/>
      <c r="E2394" s="425"/>
      <c r="F2394" s="425"/>
      <c r="G2394" s="425"/>
      <c r="H2394" s="425"/>
      <c r="I2394" s="425"/>
    </row>
    <row r="2395" spans="1:9" x14ac:dyDescent="0.2">
      <c r="A2395" s="425"/>
      <c r="B2395" s="425"/>
      <c r="C2395" s="425"/>
      <c r="D2395" s="425"/>
      <c r="E2395" s="425"/>
      <c r="F2395" s="425"/>
      <c r="G2395" s="425"/>
      <c r="H2395" s="425"/>
      <c r="I2395" s="425"/>
    </row>
    <row r="2396" spans="1:9" x14ac:dyDescent="0.2">
      <c r="A2396" s="425"/>
      <c r="B2396" s="425"/>
      <c r="C2396" s="425"/>
      <c r="D2396" s="425"/>
      <c r="E2396" s="425"/>
      <c r="F2396" s="425"/>
      <c r="G2396" s="425"/>
      <c r="H2396" s="425"/>
      <c r="I2396" s="425"/>
    </row>
    <row r="2397" spans="1:9" x14ac:dyDescent="0.2">
      <c r="A2397" s="425"/>
      <c r="B2397" s="425"/>
      <c r="C2397" s="425"/>
      <c r="D2397" s="425"/>
      <c r="E2397" s="425"/>
      <c r="F2397" s="425"/>
      <c r="G2397" s="425"/>
      <c r="H2397" s="425"/>
      <c r="I2397" s="425"/>
    </row>
    <row r="2398" spans="1:9" x14ac:dyDescent="0.2">
      <c r="A2398" s="425"/>
      <c r="B2398" s="425"/>
      <c r="C2398" s="425"/>
      <c r="D2398" s="425"/>
      <c r="E2398" s="425"/>
      <c r="F2398" s="425"/>
      <c r="G2398" s="425"/>
      <c r="H2398" s="425"/>
      <c r="I2398" s="425"/>
    </row>
    <row r="2399" spans="1:9" x14ac:dyDescent="0.2">
      <c r="A2399" s="425"/>
      <c r="B2399" s="425"/>
      <c r="C2399" s="425"/>
      <c r="D2399" s="425"/>
      <c r="E2399" s="425"/>
      <c r="F2399" s="425"/>
      <c r="G2399" s="425"/>
      <c r="H2399" s="425"/>
      <c r="I2399" s="425"/>
    </row>
    <row r="2400" spans="1:9" x14ac:dyDescent="0.2">
      <c r="A2400" s="425"/>
      <c r="B2400" s="425"/>
      <c r="C2400" s="425"/>
      <c r="D2400" s="425"/>
      <c r="E2400" s="425"/>
      <c r="F2400" s="425"/>
      <c r="G2400" s="425"/>
      <c r="H2400" s="425"/>
      <c r="I2400" s="425"/>
    </row>
    <row r="2401" spans="1:9" x14ac:dyDescent="0.2">
      <c r="A2401" s="425"/>
      <c r="B2401" s="425"/>
      <c r="C2401" s="425"/>
      <c r="D2401" s="425"/>
      <c r="E2401" s="425"/>
      <c r="F2401" s="425"/>
      <c r="G2401" s="425"/>
      <c r="H2401" s="425"/>
      <c r="I2401" s="425"/>
    </row>
    <row r="2402" spans="1:9" x14ac:dyDescent="0.2">
      <c r="A2402" s="425"/>
      <c r="B2402" s="425"/>
      <c r="C2402" s="425"/>
      <c r="D2402" s="425"/>
      <c r="E2402" s="425"/>
      <c r="F2402" s="425"/>
      <c r="G2402" s="425"/>
      <c r="H2402" s="425"/>
      <c r="I2402" s="425"/>
    </row>
    <row r="2403" spans="1:9" x14ac:dyDescent="0.2">
      <c r="A2403" s="425"/>
      <c r="B2403" s="425"/>
      <c r="C2403" s="425"/>
      <c r="D2403" s="425"/>
      <c r="E2403" s="425"/>
      <c r="F2403" s="425"/>
      <c r="G2403" s="425"/>
      <c r="H2403" s="425"/>
      <c r="I2403" s="425"/>
    </row>
    <row r="2404" spans="1:9" x14ac:dyDescent="0.2">
      <c r="A2404" s="425"/>
      <c r="B2404" s="425"/>
      <c r="C2404" s="425"/>
      <c r="D2404" s="425"/>
      <c r="E2404" s="425"/>
      <c r="F2404" s="425"/>
      <c r="G2404" s="425"/>
      <c r="H2404" s="425"/>
      <c r="I2404" s="425"/>
    </row>
    <row r="2405" spans="1:9" x14ac:dyDescent="0.2">
      <c r="A2405" s="425"/>
      <c r="B2405" s="425"/>
      <c r="C2405" s="425"/>
      <c r="D2405" s="425"/>
      <c r="E2405" s="425"/>
      <c r="F2405" s="425"/>
      <c r="G2405" s="425"/>
      <c r="H2405" s="425"/>
      <c r="I2405" s="425"/>
    </row>
    <row r="2406" spans="1:9" x14ac:dyDescent="0.2">
      <c r="A2406" s="425"/>
      <c r="B2406" s="425"/>
      <c r="C2406" s="425"/>
      <c r="D2406" s="425"/>
      <c r="E2406" s="425"/>
      <c r="F2406" s="425"/>
      <c r="G2406" s="425"/>
      <c r="H2406" s="425"/>
      <c r="I2406" s="425"/>
    </row>
    <row r="2407" spans="1:9" x14ac:dyDescent="0.2">
      <c r="A2407" s="425"/>
      <c r="B2407" s="425"/>
      <c r="C2407" s="425"/>
      <c r="D2407" s="425"/>
      <c r="E2407" s="425"/>
      <c r="F2407" s="425"/>
      <c r="G2407" s="425"/>
      <c r="H2407" s="425"/>
      <c r="I2407" s="425"/>
    </row>
    <row r="2408" spans="1:9" x14ac:dyDescent="0.2">
      <c r="A2408" s="425"/>
      <c r="B2408" s="425"/>
      <c r="C2408" s="425"/>
      <c r="D2408" s="425"/>
      <c r="E2408" s="425"/>
      <c r="F2408" s="425"/>
      <c r="G2408" s="425"/>
      <c r="H2408" s="425"/>
      <c r="I2408" s="425"/>
    </row>
    <row r="2409" spans="1:9" x14ac:dyDescent="0.2">
      <c r="A2409" s="425"/>
      <c r="B2409" s="425"/>
      <c r="C2409" s="425"/>
      <c r="D2409" s="425"/>
      <c r="E2409" s="425"/>
      <c r="F2409" s="425"/>
      <c r="G2409" s="425"/>
      <c r="H2409" s="425"/>
      <c r="I2409" s="425"/>
    </row>
    <row r="2410" spans="1:9" x14ac:dyDescent="0.2">
      <c r="A2410" s="425"/>
      <c r="B2410" s="425"/>
      <c r="C2410" s="425"/>
      <c r="D2410" s="425"/>
      <c r="E2410" s="425"/>
      <c r="F2410" s="425"/>
      <c r="G2410" s="425"/>
      <c r="H2410" s="425"/>
      <c r="I2410" s="425"/>
    </row>
    <row r="2411" spans="1:9" x14ac:dyDescent="0.2">
      <c r="A2411" s="425"/>
      <c r="B2411" s="425"/>
      <c r="C2411" s="425"/>
      <c r="D2411" s="425"/>
      <c r="E2411" s="425"/>
      <c r="F2411" s="425"/>
      <c r="G2411" s="425"/>
      <c r="H2411" s="425"/>
      <c r="I2411" s="425"/>
    </row>
    <row r="2412" spans="1:9" x14ac:dyDescent="0.2">
      <c r="A2412" s="425"/>
      <c r="B2412" s="425"/>
      <c r="C2412" s="425"/>
      <c r="D2412" s="425"/>
      <c r="E2412" s="425"/>
      <c r="F2412" s="425"/>
      <c r="G2412" s="425"/>
      <c r="H2412" s="425"/>
      <c r="I2412" s="425"/>
    </row>
    <row r="2413" spans="1:9" x14ac:dyDescent="0.2">
      <c r="A2413" s="425"/>
      <c r="B2413" s="425"/>
      <c r="C2413" s="425"/>
      <c r="D2413" s="425"/>
      <c r="E2413" s="425"/>
      <c r="F2413" s="425"/>
      <c r="G2413" s="425"/>
      <c r="H2413" s="425"/>
      <c r="I2413" s="425"/>
    </row>
    <row r="2414" spans="1:9" x14ac:dyDescent="0.2">
      <c r="A2414" s="425"/>
      <c r="B2414" s="425"/>
      <c r="C2414" s="425"/>
      <c r="D2414" s="425"/>
      <c r="E2414" s="425"/>
      <c r="F2414" s="425"/>
      <c r="G2414" s="425"/>
      <c r="H2414" s="425"/>
      <c r="I2414" s="425"/>
    </row>
    <row r="2415" spans="1:9" x14ac:dyDescent="0.2">
      <c r="A2415" s="425"/>
      <c r="B2415" s="425"/>
      <c r="C2415" s="425"/>
      <c r="D2415" s="425"/>
      <c r="E2415" s="425"/>
      <c r="F2415" s="425"/>
      <c r="G2415" s="425"/>
      <c r="H2415" s="425"/>
      <c r="I2415" s="425"/>
    </row>
    <row r="2416" spans="1:9" x14ac:dyDescent="0.2">
      <c r="A2416" s="425"/>
      <c r="B2416" s="425"/>
      <c r="C2416" s="425"/>
      <c r="D2416" s="425"/>
      <c r="E2416" s="425"/>
      <c r="F2416" s="425"/>
      <c r="G2416" s="425"/>
      <c r="H2416" s="425"/>
      <c r="I2416" s="425"/>
    </row>
    <row r="2417" spans="1:9" x14ac:dyDescent="0.2">
      <c r="A2417" s="425"/>
      <c r="B2417" s="425"/>
      <c r="C2417" s="425"/>
      <c r="D2417" s="425"/>
      <c r="E2417" s="425"/>
      <c r="F2417" s="425"/>
      <c r="G2417" s="425"/>
      <c r="H2417" s="425"/>
      <c r="I2417" s="425"/>
    </row>
    <row r="2418" spans="1:9" x14ac:dyDescent="0.2">
      <c r="A2418" s="425"/>
      <c r="B2418" s="425"/>
      <c r="C2418" s="425"/>
      <c r="D2418" s="425"/>
      <c r="E2418" s="425"/>
      <c r="F2418" s="425"/>
      <c r="G2418" s="425"/>
      <c r="H2418" s="425"/>
      <c r="I2418" s="425"/>
    </row>
    <row r="2419" spans="1:9" x14ac:dyDescent="0.2">
      <c r="A2419" s="425"/>
      <c r="B2419" s="425"/>
      <c r="C2419" s="425"/>
      <c r="D2419" s="425"/>
      <c r="E2419" s="425"/>
      <c r="F2419" s="425"/>
      <c r="G2419" s="425"/>
      <c r="H2419" s="425"/>
      <c r="I2419" s="425"/>
    </row>
    <row r="2420" spans="1:9" x14ac:dyDescent="0.2">
      <c r="A2420" s="425"/>
      <c r="B2420" s="425"/>
      <c r="C2420" s="425"/>
      <c r="D2420" s="425"/>
      <c r="E2420" s="425"/>
      <c r="F2420" s="425"/>
      <c r="G2420" s="425"/>
      <c r="H2420" s="425"/>
      <c r="I2420" s="425"/>
    </row>
    <row r="2421" spans="1:9" x14ac:dyDescent="0.2">
      <c r="A2421" s="425"/>
      <c r="B2421" s="425"/>
      <c r="C2421" s="425"/>
      <c r="D2421" s="425"/>
      <c r="E2421" s="425"/>
      <c r="F2421" s="425"/>
      <c r="G2421" s="425"/>
      <c r="H2421" s="425"/>
      <c r="I2421" s="425"/>
    </row>
    <row r="2422" spans="1:9" x14ac:dyDescent="0.2">
      <c r="A2422" s="425"/>
      <c r="B2422" s="425"/>
      <c r="C2422" s="425"/>
      <c r="D2422" s="425"/>
      <c r="E2422" s="425"/>
      <c r="F2422" s="425"/>
      <c r="G2422" s="425"/>
      <c r="H2422" s="425"/>
      <c r="I2422" s="425"/>
    </row>
    <row r="2423" spans="1:9" x14ac:dyDescent="0.2">
      <c r="A2423" s="425"/>
      <c r="B2423" s="425"/>
      <c r="C2423" s="425"/>
      <c r="D2423" s="425"/>
      <c r="E2423" s="425"/>
      <c r="F2423" s="425"/>
      <c r="G2423" s="425"/>
      <c r="H2423" s="425"/>
      <c r="I2423" s="425"/>
    </row>
    <row r="2424" spans="1:9" x14ac:dyDescent="0.2">
      <c r="A2424" s="425"/>
      <c r="B2424" s="425"/>
      <c r="C2424" s="425"/>
      <c r="D2424" s="425"/>
      <c r="E2424" s="425"/>
      <c r="F2424" s="425"/>
      <c r="G2424" s="425"/>
      <c r="H2424" s="425"/>
      <c r="I2424" s="425"/>
    </row>
    <row r="2425" spans="1:9" x14ac:dyDescent="0.2">
      <c r="A2425" s="425"/>
      <c r="B2425" s="425"/>
      <c r="C2425" s="425"/>
      <c r="D2425" s="425"/>
      <c r="E2425" s="425"/>
      <c r="F2425" s="425"/>
      <c r="G2425" s="425"/>
      <c r="H2425" s="425"/>
      <c r="I2425" s="425"/>
    </row>
    <row r="2426" spans="1:9" x14ac:dyDescent="0.2">
      <c r="A2426" s="425"/>
      <c r="B2426" s="425"/>
      <c r="C2426" s="425"/>
      <c r="D2426" s="425"/>
      <c r="E2426" s="425"/>
      <c r="F2426" s="425"/>
      <c r="G2426" s="425"/>
      <c r="H2426" s="425"/>
      <c r="I2426" s="425"/>
    </row>
    <row r="2427" spans="1:9" x14ac:dyDescent="0.2">
      <c r="A2427" s="425"/>
      <c r="B2427" s="425"/>
      <c r="C2427" s="425"/>
      <c r="D2427" s="425"/>
      <c r="E2427" s="425"/>
      <c r="F2427" s="425"/>
      <c r="G2427" s="425"/>
      <c r="H2427" s="425"/>
      <c r="I2427" s="425"/>
    </row>
    <row r="2428" spans="1:9" x14ac:dyDescent="0.2">
      <c r="A2428" s="425"/>
      <c r="B2428" s="425"/>
      <c r="C2428" s="425"/>
      <c r="D2428" s="425"/>
      <c r="E2428" s="425"/>
      <c r="F2428" s="425"/>
      <c r="G2428" s="425"/>
      <c r="H2428" s="425"/>
      <c r="I2428" s="425"/>
    </row>
    <row r="2429" spans="1:9" x14ac:dyDescent="0.2">
      <c r="A2429" s="425"/>
      <c r="B2429" s="425"/>
      <c r="C2429" s="425"/>
      <c r="D2429" s="425"/>
      <c r="E2429" s="425"/>
      <c r="F2429" s="425"/>
      <c r="G2429" s="425"/>
      <c r="H2429" s="425"/>
      <c r="I2429" s="425"/>
    </row>
    <row r="2430" spans="1:9" x14ac:dyDescent="0.2">
      <c r="A2430" s="425"/>
      <c r="B2430" s="425"/>
      <c r="C2430" s="425"/>
      <c r="D2430" s="425"/>
      <c r="E2430" s="425"/>
      <c r="F2430" s="425"/>
      <c r="G2430" s="425"/>
      <c r="H2430" s="425"/>
      <c r="I2430" s="425"/>
    </row>
    <row r="2431" spans="1:9" x14ac:dyDescent="0.2">
      <c r="A2431" s="425"/>
      <c r="B2431" s="425"/>
      <c r="C2431" s="425"/>
      <c r="D2431" s="425"/>
      <c r="E2431" s="425"/>
      <c r="F2431" s="425"/>
      <c r="G2431" s="425"/>
      <c r="H2431" s="425"/>
      <c r="I2431" s="425"/>
    </row>
    <row r="2432" spans="1:9" x14ac:dyDescent="0.2">
      <c r="A2432" s="425"/>
      <c r="B2432" s="425"/>
      <c r="C2432" s="425"/>
      <c r="D2432" s="425"/>
      <c r="E2432" s="425"/>
      <c r="F2432" s="425"/>
      <c r="G2432" s="425"/>
      <c r="H2432" s="425"/>
      <c r="I2432" s="425"/>
    </row>
    <row r="2433" spans="1:9" x14ac:dyDescent="0.2">
      <c r="A2433" s="425"/>
      <c r="B2433" s="425"/>
      <c r="C2433" s="425"/>
      <c r="D2433" s="425"/>
      <c r="E2433" s="425"/>
      <c r="F2433" s="425"/>
      <c r="G2433" s="425"/>
      <c r="H2433" s="425"/>
      <c r="I2433" s="425"/>
    </row>
    <row r="2434" spans="1:9" x14ac:dyDescent="0.2">
      <c r="A2434" s="425"/>
      <c r="B2434" s="425"/>
      <c r="C2434" s="425"/>
      <c r="D2434" s="425"/>
      <c r="E2434" s="425"/>
      <c r="F2434" s="425"/>
      <c r="G2434" s="425"/>
      <c r="H2434" s="425"/>
      <c r="I2434" s="425"/>
    </row>
    <row r="2435" spans="1:9" x14ac:dyDescent="0.2">
      <c r="A2435" s="425"/>
      <c r="B2435" s="425"/>
      <c r="C2435" s="425"/>
      <c r="D2435" s="425"/>
      <c r="E2435" s="425"/>
      <c r="F2435" s="425"/>
      <c r="G2435" s="425"/>
      <c r="H2435" s="425"/>
      <c r="I2435" s="425"/>
    </row>
    <row r="2436" spans="1:9" x14ac:dyDescent="0.2">
      <c r="A2436" s="425"/>
      <c r="B2436" s="425"/>
      <c r="C2436" s="425"/>
      <c r="D2436" s="425"/>
      <c r="E2436" s="425"/>
      <c r="F2436" s="425"/>
      <c r="G2436" s="425"/>
      <c r="H2436" s="425"/>
      <c r="I2436" s="425"/>
    </row>
    <row r="2437" spans="1:9" x14ac:dyDescent="0.2">
      <c r="A2437" s="425"/>
      <c r="B2437" s="425"/>
      <c r="C2437" s="425"/>
      <c r="D2437" s="425"/>
      <c r="E2437" s="425"/>
      <c r="F2437" s="425"/>
      <c r="G2437" s="425"/>
      <c r="H2437" s="425"/>
      <c r="I2437" s="425"/>
    </row>
    <row r="2438" spans="1:9" x14ac:dyDescent="0.2">
      <c r="A2438" s="425"/>
      <c r="B2438" s="425"/>
      <c r="C2438" s="425"/>
      <c r="D2438" s="425"/>
      <c r="E2438" s="425"/>
      <c r="F2438" s="425"/>
      <c r="G2438" s="425"/>
      <c r="H2438" s="425"/>
      <c r="I2438" s="425"/>
    </row>
    <row r="2439" spans="1:9" x14ac:dyDescent="0.2">
      <c r="A2439" s="425"/>
      <c r="B2439" s="425"/>
      <c r="C2439" s="425"/>
      <c r="D2439" s="425"/>
      <c r="E2439" s="425"/>
      <c r="F2439" s="425"/>
      <c r="G2439" s="425"/>
      <c r="H2439" s="425"/>
      <c r="I2439" s="425"/>
    </row>
    <row r="2440" spans="1:9" x14ac:dyDescent="0.2">
      <c r="A2440" s="425"/>
      <c r="B2440" s="425"/>
      <c r="C2440" s="425"/>
      <c r="D2440" s="425"/>
      <c r="E2440" s="425"/>
      <c r="F2440" s="425"/>
      <c r="G2440" s="425"/>
      <c r="H2440" s="425"/>
      <c r="I2440" s="425"/>
    </row>
    <row r="2441" spans="1:9" x14ac:dyDescent="0.2">
      <c r="A2441" s="425"/>
      <c r="B2441" s="425"/>
      <c r="C2441" s="425"/>
      <c r="D2441" s="425"/>
      <c r="E2441" s="425"/>
      <c r="F2441" s="425"/>
      <c r="G2441" s="425"/>
      <c r="H2441" s="425"/>
      <c r="I2441" s="425"/>
    </row>
    <row r="2442" spans="1:9" x14ac:dyDescent="0.2">
      <c r="A2442" s="425"/>
      <c r="B2442" s="425"/>
      <c r="C2442" s="425"/>
      <c r="D2442" s="425"/>
      <c r="E2442" s="425"/>
      <c r="F2442" s="425"/>
      <c r="G2442" s="425"/>
      <c r="H2442" s="425"/>
      <c r="I2442" s="425"/>
    </row>
    <row r="2443" spans="1:9" x14ac:dyDescent="0.2">
      <c r="A2443" s="425"/>
      <c r="B2443" s="425"/>
      <c r="C2443" s="425"/>
      <c r="D2443" s="425"/>
      <c r="E2443" s="425"/>
      <c r="F2443" s="425"/>
      <c r="G2443" s="425"/>
      <c r="H2443" s="425"/>
      <c r="I2443" s="425"/>
    </row>
    <row r="2444" spans="1:9" x14ac:dyDescent="0.2">
      <c r="A2444" s="425"/>
      <c r="B2444" s="425"/>
      <c r="C2444" s="425"/>
      <c r="D2444" s="425"/>
      <c r="E2444" s="425"/>
      <c r="F2444" s="425"/>
      <c r="G2444" s="425"/>
      <c r="H2444" s="425"/>
      <c r="I2444" s="425"/>
    </row>
    <row r="2445" spans="1:9" x14ac:dyDescent="0.2">
      <c r="A2445" s="425"/>
      <c r="B2445" s="425"/>
      <c r="C2445" s="425"/>
      <c r="D2445" s="425"/>
      <c r="E2445" s="425"/>
      <c r="F2445" s="425"/>
      <c r="G2445" s="425"/>
      <c r="H2445" s="425"/>
      <c r="I2445" s="425"/>
    </row>
    <row r="2446" spans="1:9" x14ac:dyDescent="0.2">
      <c r="A2446" s="425"/>
      <c r="B2446" s="425"/>
      <c r="C2446" s="425"/>
      <c r="D2446" s="425"/>
      <c r="E2446" s="425"/>
      <c r="F2446" s="425"/>
      <c r="G2446" s="425"/>
      <c r="H2446" s="425"/>
      <c r="I2446" s="425"/>
    </row>
    <row r="2447" spans="1:9" x14ac:dyDescent="0.2">
      <c r="A2447" s="425"/>
      <c r="B2447" s="425"/>
      <c r="C2447" s="425"/>
      <c r="D2447" s="425"/>
      <c r="E2447" s="425"/>
      <c r="F2447" s="425"/>
      <c r="G2447" s="425"/>
      <c r="H2447" s="425"/>
      <c r="I2447" s="425"/>
    </row>
    <row r="2448" spans="1:9" x14ac:dyDescent="0.2">
      <c r="A2448" s="425"/>
      <c r="B2448" s="425"/>
      <c r="C2448" s="425"/>
      <c r="D2448" s="425"/>
      <c r="E2448" s="425"/>
      <c r="F2448" s="425"/>
      <c r="G2448" s="425"/>
      <c r="H2448" s="425"/>
      <c r="I2448" s="425"/>
    </row>
    <row r="2449" spans="1:9" x14ac:dyDescent="0.2">
      <c r="A2449" s="425"/>
      <c r="B2449" s="425"/>
      <c r="C2449" s="425"/>
      <c r="D2449" s="425"/>
      <c r="E2449" s="425"/>
      <c r="F2449" s="425"/>
      <c r="G2449" s="425"/>
      <c r="H2449" s="425"/>
      <c r="I2449" s="425"/>
    </row>
    <row r="2450" spans="1:9" x14ac:dyDescent="0.2">
      <c r="A2450" s="425"/>
      <c r="B2450" s="425"/>
      <c r="C2450" s="425"/>
      <c r="D2450" s="425"/>
      <c r="E2450" s="425"/>
      <c r="F2450" s="425"/>
      <c r="G2450" s="425"/>
      <c r="H2450" s="425"/>
      <c r="I2450" s="425"/>
    </row>
    <row r="2451" spans="1:9" x14ac:dyDescent="0.2">
      <c r="A2451" s="425"/>
      <c r="B2451" s="425"/>
      <c r="C2451" s="425"/>
      <c r="D2451" s="425"/>
      <c r="E2451" s="425"/>
      <c r="F2451" s="425"/>
      <c r="G2451" s="425"/>
      <c r="H2451" s="425"/>
      <c r="I2451" s="425"/>
    </row>
    <row r="2452" spans="1:9" x14ac:dyDescent="0.2">
      <c r="A2452" s="425"/>
      <c r="B2452" s="425"/>
      <c r="C2452" s="425"/>
      <c r="D2452" s="425"/>
      <c r="E2452" s="425"/>
      <c r="F2452" s="425"/>
      <c r="G2452" s="425"/>
      <c r="H2452" s="425"/>
      <c r="I2452" s="425"/>
    </row>
    <row r="2453" spans="1:9" x14ac:dyDescent="0.2">
      <c r="A2453" s="425"/>
      <c r="B2453" s="425"/>
      <c r="C2453" s="425"/>
      <c r="D2453" s="425"/>
      <c r="E2453" s="425"/>
      <c r="F2453" s="425"/>
      <c r="G2453" s="425"/>
      <c r="H2453" s="425"/>
      <c r="I2453" s="425"/>
    </row>
    <row r="2454" spans="1:9" x14ac:dyDescent="0.2">
      <c r="A2454" s="425"/>
      <c r="B2454" s="425"/>
      <c r="C2454" s="425"/>
      <c r="D2454" s="425"/>
      <c r="E2454" s="425"/>
      <c r="F2454" s="425"/>
      <c r="G2454" s="425"/>
      <c r="H2454" s="425"/>
      <c r="I2454" s="425"/>
    </row>
    <row r="2455" spans="1:9" x14ac:dyDescent="0.2">
      <c r="A2455" s="425"/>
      <c r="B2455" s="425"/>
      <c r="C2455" s="425"/>
      <c r="D2455" s="425"/>
      <c r="E2455" s="425"/>
      <c r="F2455" s="425"/>
      <c r="G2455" s="425"/>
      <c r="H2455" s="425"/>
      <c r="I2455" s="425"/>
    </row>
    <row r="2456" spans="1:9" x14ac:dyDescent="0.2">
      <c r="A2456" s="425"/>
      <c r="B2456" s="425"/>
      <c r="C2456" s="425"/>
      <c r="D2456" s="425"/>
      <c r="E2456" s="425"/>
      <c r="F2456" s="425"/>
      <c r="G2456" s="425"/>
      <c r="H2456" s="425"/>
      <c r="I2456" s="425"/>
    </row>
    <row r="2457" spans="1:9" x14ac:dyDescent="0.2">
      <c r="A2457" s="425"/>
      <c r="B2457" s="425"/>
      <c r="C2457" s="425"/>
      <c r="D2457" s="425"/>
      <c r="E2457" s="425"/>
      <c r="F2457" s="425"/>
      <c r="G2457" s="425"/>
      <c r="H2457" s="425"/>
      <c r="I2457" s="425"/>
    </row>
    <row r="2458" spans="1:9" x14ac:dyDescent="0.2">
      <c r="A2458" s="425"/>
      <c r="B2458" s="425"/>
      <c r="C2458" s="425"/>
      <c r="D2458" s="425"/>
      <c r="E2458" s="425"/>
      <c r="F2458" s="425"/>
      <c r="G2458" s="425"/>
      <c r="H2458" s="425"/>
      <c r="I2458" s="425"/>
    </row>
    <row r="2459" spans="1:9" x14ac:dyDescent="0.2">
      <c r="A2459" s="425"/>
      <c r="B2459" s="425"/>
      <c r="C2459" s="425"/>
      <c r="D2459" s="425"/>
      <c r="E2459" s="425"/>
      <c r="F2459" s="425"/>
      <c r="G2459" s="425"/>
      <c r="H2459" s="425"/>
      <c r="I2459" s="425"/>
    </row>
    <row r="2460" spans="1:9" x14ac:dyDescent="0.2">
      <c r="A2460" s="425"/>
      <c r="B2460" s="425"/>
      <c r="C2460" s="425"/>
      <c r="D2460" s="425"/>
      <c r="E2460" s="425"/>
      <c r="F2460" s="425"/>
      <c r="G2460" s="425"/>
      <c r="H2460" s="425"/>
      <c r="I2460" s="425"/>
    </row>
    <row r="2461" spans="1:9" x14ac:dyDescent="0.2">
      <c r="A2461" s="425"/>
      <c r="B2461" s="425"/>
      <c r="C2461" s="425"/>
      <c r="D2461" s="425"/>
      <c r="E2461" s="425"/>
      <c r="F2461" s="425"/>
      <c r="G2461" s="425"/>
      <c r="H2461" s="425"/>
      <c r="I2461" s="425"/>
    </row>
    <row r="2462" spans="1:9" x14ac:dyDescent="0.2">
      <c r="A2462" s="425"/>
      <c r="B2462" s="425"/>
      <c r="C2462" s="425"/>
      <c r="D2462" s="425"/>
      <c r="E2462" s="425"/>
      <c r="F2462" s="425"/>
      <c r="G2462" s="425"/>
      <c r="H2462" s="425"/>
      <c r="I2462" s="425"/>
    </row>
    <row r="2463" spans="1:9" x14ac:dyDescent="0.2">
      <c r="A2463" s="425"/>
      <c r="B2463" s="425"/>
      <c r="C2463" s="425"/>
      <c r="D2463" s="425"/>
      <c r="E2463" s="425"/>
      <c r="F2463" s="425"/>
      <c r="G2463" s="425"/>
      <c r="H2463" s="425"/>
      <c r="I2463" s="425"/>
    </row>
    <row r="2464" spans="1:9" x14ac:dyDescent="0.2">
      <c r="A2464" s="425"/>
      <c r="B2464" s="425"/>
      <c r="C2464" s="425"/>
      <c r="D2464" s="425"/>
      <c r="E2464" s="425"/>
      <c r="F2464" s="425"/>
      <c r="G2464" s="425"/>
      <c r="H2464" s="425"/>
      <c r="I2464" s="425"/>
    </row>
    <row r="2465" spans="1:9" x14ac:dyDescent="0.2">
      <c r="A2465" s="425"/>
      <c r="B2465" s="425"/>
      <c r="C2465" s="425"/>
      <c r="D2465" s="425"/>
      <c r="E2465" s="425"/>
      <c r="F2465" s="425"/>
      <c r="G2465" s="425"/>
      <c r="H2465" s="425"/>
      <c r="I2465" s="425"/>
    </row>
    <row r="2466" spans="1:9" x14ac:dyDescent="0.2">
      <c r="A2466" s="425"/>
      <c r="B2466" s="425"/>
      <c r="C2466" s="425"/>
      <c r="D2466" s="425"/>
      <c r="E2466" s="425"/>
      <c r="F2466" s="425"/>
      <c r="G2466" s="425"/>
      <c r="H2466" s="425"/>
      <c r="I2466" s="425"/>
    </row>
    <row r="2467" spans="1:9" x14ac:dyDescent="0.2">
      <c r="A2467" s="425"/>
      <c r="B2467" s="425"/>
      <c r="C2467" s="425"/>
      <c r="D2467" s="425"/>
      <c r="E2467" s="425"/>
      <c r="F2467" s="425"/>
      <c r="G2467" s="425"/>
      <c r="H2467" s="425"/>
      <c r="I2467" s="425"/>
    </row>
    <row r="2468" spans="1:9" x14ac:dyDescent="0.2">
      <c r="A2468" s="425"/>
      <c r="B2468" s="425"/>
      <c r="C2468" s="425"/>
      <c r="D2468" s="425"/>
      <c r="E2468" s="425"/>
      <c r="F2468" s="425"/>
      <c r="G2468" s="425"/>
      <c r="H2468" s="425"/>
      <c r="I2468" s="425"/>
    </row>
    <row r="2469" spans="1:9" x14ac:dyDescent="0.2">
      <c r="A2469" s="425"/>
      <c r="B2469" s="425"/>
      <c r="C2469" s="425"/>
      <c r="D2469" s="425"/>
      <c r="E2469" s="425"/>
      <c r="F2469" s="425"/>
      <c r="G2469" s="425"/>
      <c r="H2469" s="425"/>
      <c r="I2469" s="425"/>
    </row>
    <row r="2470" spans="1:9" x14ac:dyDescent="0.2">
      <c r="A2470" s="425"/>
      <c r="B2470" s="425"/>
      <c r="C2470" s="425"/>
      <c r="D2470" s="425"/>
      <c r="E2470" s="425"/>
      <c r="F2470" s="425"/>
      <c r="G2470" s="425"/>
      <c r="H2470" s="425"/>
      <c r="I2470" s="425"/>
    </row>
    <row r="2471" spans="1:9" x14ac:dyDescent="0.2">
      <c r="A2471" s="425"/>
      <c r="B2471" s="425"/>
      <c r="C2471" s="425"/>
      <c r="D2471" s="425"/>
      <c r="E2471" s="425"/>
      <c r="F2471" s="425"/>
      <c r="G2471" s="425"/>
      <c r="H2471" s="425"/>
      <c r="I2471" s="425"/>
    </row>
    <row r="2472" spans="1:9" x14ac:dyDescent="0.2">
      <c r="A2472" s="425"/>
      <c r="B2472" s="425"/>
      <c r="C2472" s="425"/>
      <c r="D2472" s="425"/>
      <c r="E2472" s="425"/>
      <c r="F2472" s="425"/>
      <c r="G2472" s="425"/>
      <c r="H2472" s="425"/>
      <c r="I2472" s="425"/>
    </row>
    <row r="2473" spans="1:9" x14ac:dyDescent="0.2">
      <c r="A2473" s="425"/>
      <c r="B2473" s="425"/>
      <c r="C2473" s="425"/>
      <c r="D2473" s="425"/>
      <c r="E2473" s="425"/>
      <c r="F2473" s="425"/>
      <c r="G2473" s="425"/>
      <c r="H2473" s="425"/>
      <c r="I2473" s="425"/>
    </row>
    <row r="2474" spans="1:9" x14ac:dyDescent="0.2">
      <c r="A2474" s="425"/>
      <c r="B2474" s="425"/>
      <c r="C2474" s="425"/>
      <c r="D2474" s="425"/>
      <c r="E2474" s="425"/>
      <c r="F2474" s="425"/>
      <c r="G2474" s="425"/>
      <c r="H2474" s="425"/>
      <c r="I2474" s="425"/>
    </row>
    <row r="2475" spans="1:9" x14ac:dyDescent="0.2">
      <c r="A2475" s="425"/>
      <c r="B2475" s="425"/>
      <c r="C2475" s="425"/>
      <c r="D2475" s="425"/>
      <c r="E2475" s="425"/>
      <c r="F2475" s="425"/>
      <c r="G2475" s="425"/>
      <c r="H2475" s="425"/>
      <c r="I2475" s="425"/>
    </row>
    <row r="2476" spans="1:9" x14ac:dyDescent="0.2">
      <c r="A2476" s="425"/>
      <c r="B2476" s="425"/>
      <c r="C2476" s="425"/>
      <c r="D2476" s="425"/>
      <c r="E2476" s="425"/>
      <c r="F2476" s="425"/>
      <c r="G2476" s="425"/>
      <c r="H2476" s="425"/>
      <c r="I2476" s="425"/>
    </row>
    <row r="2477" spans="1:9" x14ac:dyDescent="0.2">
      <c r="A2477" s="425"/>
      <c r="B2477" s="425"/>
      <c r="C2477" s="425"/>
      <c r="D2477" s="425"/>
      <c r="E2477" s="425"/>
      <c r="F2477" s="425"/>
      <c r="G2477" s="425"/>
      <c r="H2477" s="425"/>
      <c r="I2477" s="425"/>
    </row>
    <row r="2478" spans="1:9" x14ac:dyDescent="0.2">
      <c r="A2478" s="425"/>
      <c r="B2478" s="425"/>
      <c r="C2478" s="425"/>
      <c r="D2478" s="425"/>
      <c r="E2478" s="425"/>
      <c r="F2478" s="425"/>
      <c r="G2478" s="425"/>
      <c r="H2478" s="425"/>
      <c r="I2478" s="425"/>
    </row>
    <row r="2479" spans="1:9" x14ac:dyDescent="0.2">
      <c r="A2479" s="425"/>
      <c r="B2479" s="425"/>
      <c r="C2479" s="425"/>
      <c r="D2479" s="425"/>
      <c r="E2479" s="425"/>
      <c r="F2479" s="425"/>
      <c r="G2479" s="425"/>
      <c r="H2479" s="425"/>
      <c r="I2479" s="425"/>
    </row>
    <row r="2480" spans="1:9" x14ac:dyDescent="0.2">
      <c r="A2480" s="425"/>
      <c r="B2480" s="425"/>
      <c r="C2480" s="425"/>
      <c r="D2480" s="425"/>
      <c r="E2480" s="425"/>
      <c r="F2480" s="425"/>
      <c r="G2480" s="425"/>
      <c r="H2480" s="425"/>
      <c r="I2480" s="425"/>
    </row>
    <row r="2481" spans="1:9" x14ac:dyDescent="0.2">
      <c r="A2481" s="425"/>
      <c r="B2481" s="425"/>
      <c r="C2481" s="425"/>
      <c r="D2481" s="425"/>
      <c r="E2481" s="425"/>
      <c r="F2481" s="425"/>
      <c r="G2481" s="425"/>
      <c r="H2481" s="425"/>
      <c r="I2481" s="425"/>
    </row>
    <row r="2482" spans="1:9" x14ac:dyDescent="0.2">
      <c r="A2482" s="425"/>
      <c r="B2482" s="425"/>
      <c r="C2482" s="425"/>
      <c r="D2482" s="425"/>
      <c r="E2482" s="425"/>
      <c r="F2482" s="425"/>
      <c r="G2482" s="425"/>
      <c r="H2482" s="425"/>
      <c r="I2482" s="425"/>
    </row>
    <row r="2483" spans="1:9" x14ac:dyDescent="0.2">
      <c r="A2483" s="425"/>
      <c r="B2483" s="425"/>
      <c r="C2483" s="425"/>
      <c r="D2483" s="425"/>
      <c r="E2483" s="425"/>
      <c r="F2483" s="425"/>
      <c r="G2483" s="425"/>
      <c r="H2483" s="425"/>
      <c r="I2483" s="425"/>
    </row>
    <row r="2484" spans="1:9" x14ac:dyDescent="0.2">
      <c r="A2484" s="425"/>
      <c r="B2484" s="425"/>
      <c r="C2484" s="425"/>
      <c r="D2484" s="425"/>
      <c r="E2484" s="425"/>
      <c r="F2484" s="425"/>
      <c r="G2484" s="425"/>
      <c r="H2484" s="425"/>
      <c r="I2484" s="425"/>
    </row>
    <row r="2485" spans="1:9" x14ac:dyDescent="0.2">
      <c r="A2485" s="425"/>
      <c r="B2485" s="425"/>
      <c r="C2485" s="425"/>
      <c r="D2485" s="425"/>
      <c r="E2485" s="425"/>
      <c r="F2485" s="425"/>
      <c r="G2485" s="425"/>
      <c r="H2485" s="425"/>
      <c r="I2485" s="425"/>
    </row>
    <row r="2486" spans="1:9" x14ac:dyDescent="0.2">
      <c r="A2486" s="425"/>
      <c r="B2486" s="425"/>
      <c r="C2486" s="425"/>
      <c r="D2486" s="425"/>
      <c r="E2486" s="425"/>
      <c r="F2486" s="425"/>
      <c r="G2486" s="425"/>
      <c r="H2486" s="425"/>
      <c r="I2486" s="425"/>
    </row>
    <row r="2487" spans="1:9" x14ac:dyDescent="0.2">
      <c r="A2487" s="425"/>
      <c r="B2487" s="425"/>
      <c r="C2487" s="425"/>
      <c r="D2487" s="425"/>
      <c r="E2487" s="425"/>
      <c r="F2487" s="425"/>
      <c r="G2487" s="425"/>
      <c r="H2487" s="425"/>
      <c r="I2487" s="425"/>
    </row>
    <row r="2488" spans="1:9" x14ac:dyDescent="0.2">
      <c r="A2488" s="425"/>
      <c r="B2488" s="425"/>
      <c r="C2488" s="425"/>
      <c r="D2488" s="425"/>
      <c r="E2488" s="425"/>
      <c r="F2488" s="425"/>
      <c r="G2488" s="425"/>
      <c r="H2488" s="425"/>
      <c r="I2488" s="425"/>
    </row>
    <row r="2489" spans="1:9" x14ac:dyDescent="0.2">
      <c r="A2489" s="425"/>
      <c r="B2489" s="425"/>
      <c r="C2489" s="425"/>
      <c r="D2489" s="425"/>
      <c r="E2489" s="425"/>
      <c r="F2489" s="425"/>
      <c r="G2489" s="425"/>
      <c r="H2489" s="425"/>
      <c r="I2489" s="425"/>
    </row>
    <row r="2490" spans="1:9" x14ac:dyDescent="0.2">
      <c r="A2490" s="425"/>
      <c r="B2490" s="425"/>
      <c r="C2490" s="425"/>
      <c r="D2490" s="425"/>
      <c r="E2490" s="425"/>
      <c r="F2490" s="425"/>
      <c r="G2490" s="425"/>
      <c r="H2490" s="425"/>
      <c r="I2490" s="425"/>
    </row>
    <row r="2491" spans="1:9" x14ac:dyDescent="0.2">
      <c r="A2491" s="425"/>
      <c r="B2491" s="425"/>
      <c r="C2491" s="425"/>
      <c r="D2491" s="425"/>
      <c r="E2491" s="425"/>
      <c r="F2491" s="425"/>
      <c r="G2491" s="425"/>
      <c r="H2491" s="425"/>
      <c r="I2491" s="425"/>
    </row>
    <row r="2492" spans="1:9" x14ac:dyDescent="0.2">
      <c r="A2492" s="425"/>
      <c r="B2492" s="425"/>
      <c r="C2492" s="425"/>
      <c r="D2492" s="425"/>
      <c r="E2492" s="425"/>
      <c r="F2492" s="425"/>
      <c r="G2492" s="425"/>
      <c r="H2492" s="425"/>
      <c r="I2492" s="425"/>
    </row>
    <row r="2493" spans="1:9" x14ac:dyDescent="0.2">
      <c r="A2493" s="425"/>
      <c r="B2493" s="425"/>
      <c r="C2493" s="425"/>
      <c r="D2493" s="425"/>
      <c r="E2493" s="425"/>
      <c r="F2493" s="425"/>
      <c r="G2493" s="425"/>
      <c r="H2493" s="425"/>
      <c r="I2493" s="425"/>
    </row>
    <row r="2494" spans="1:9" x14ac:dyDescent="0.2">
      <c r="A2494" s="425"/>
      <c r="B2494" s="425"/>
      <c r="C2494" s="425"/>
      <c r="D2494" s="425"/>
      <c r="E2494" s="425"/>
      <c r="F2494" s="425"/>
      <c r="G2494" s="425"/>
      <c r="H2494" s="425"/>
      <c r="I2494" s="425"/>
    </row>
    <row r="2495" spans="1:9" x14ac:dyDescent="0.2">
      <c r="A2495" s="425"/>
      <c r="B2495" s="425"/>
      <c r="C2495" s="425"/>
      <c r="D2495" s="425"/>
      <c r="E2495" s="425"/>
      <c r="F2495" s="425"/>
      <c r="G2495" s="425"/>
      <c r="H2495" s="425"/>
      <c r="I2495" s="425"/>
    </row>
    <row r="2496" spans="1:9" x14ac:dyDescent="0.2">
      <c r="A2496" s="425"/>
      <c r="B2496" s="425"/>
      <c r="C2496" s="425"/>
      <c r="D2496" s="425"/>
      <c r="E2496" s="425"/>
      <c r="F2496" s="425"/>
      <c r="G2496" s="425"/>
      <c r="H2496" s="425"/>
      <c r="I2496" s="425"/>
    </row>
    <row r="2497" spans="1:9" x14ac:dyDescent="0.2">
      <c r="A2497" s="425"/>
      <c r="B2497" s="425"/>
      <c r="C2497" s="425"/>
      <c r="D2497" s="425"/>
      <c r="E2497" s="425"/>
      <c r="F2497" s="425"/>
      <c r="G2497" s="425"/>
      <c r="H2497" s="425"/>
      <c r="I2497" s="425"/>
    </row>
    <row r="2498" spans="1:9" x14ac:dyDescent="0.2">
      <c r="A2498" s="425"/>
      <c r="B2498" s="425"/>
      <c r="C2498" s="425"/>
      <c r="D2498" s="425"/>
      <c r="E2498" s="425"/>
      <c r="F2498" s="425"/>
      <c r="G2498" s="425"/>
      <c r="H2498" s="425"/>
      <c r="I2498" s="425"/>
    </row>
    <row r="2499" spans="1:9" x14ac:dyDescent="0.2">
      <c r="A2499" s="425"/>
      <c r="B2499" s="425"/>
      <c r="C2499" s="425"/>
      <c r="D2499" s="425"/>
      <c r="E2499" s="425"/>
      <c r="F2499" s="425"/>
      <c r="G2499" s="425"/>
      <c r="H2499" s="425"/>
      <c r="I2499" s="425"/>
    </row>
    <row r="2500" spans="1:9" x14ac:dyDescent="0.2">
      <c r="A2500" s="425"/>
      <c r="B2500" s="425"/>
      <c r="C2500" s="425"/>
      <c r="D2500" s="425"/>
      <c r="E2500" s="425"/>
      <c r="F2500" s="425"/>
      <c r="G2500" s="425"/>
      <c r="H2500" s="425"/>
      <c r="I2500" s="425"/>
    </row>
    <row r="2501" spans="1:9" x14ac:dyDescent="0.2">
      <c r="A2501" s="425"/>
      <c r="B2501" s="425"/>
      <c r="C2501" s="425"/>
      <c r="D2501" s="425"/>
      <c r="E2501" s="425"/>
      <c r="F2501" s="425"/>
      <c r="G2501" s="425"/>
      <c r="H2501" s="425"/>
      <c r="I2501" s="425"/>
    </row>
    <row r="2502" spans="1:9" x14ac:dyDescent="0.2">
      <c r="A2502" s="425"/>
      <c r="B2502" s="425"/>
      <c r="C2502" s="425"/>
      <c r="D2502" s="425"/>
      <c r="E2502" s="425"/>
      <c r="F2502" s="425"/>
      <c r="G2502" s="425"/>
      <c r="H2502" s="425"/>
      <c r="I2502" s="425"/>
    </row>
    <row r="2503" spans="1:9" x14ac:dyDescent="0.2">
      <c r="A2503" s="425"/>
      <c r="B2503" s="425"/>
      <c r="C2503" s="425"/>
      <c r="D2503" s="425"/>
      <c r="E2503" s="425"/>
      <c r="F2503" s="425"/>
      <c r="G2503" s="425"/>
      <c r="H2503" s="425"/>
      <c r="I2503" s="425"/>
    </row>
    <row r="2504" spans="1:9" x14ac:dyDescent="0.2">
      <c r="A2504" s="425"/>
      <c r="B2504" s="425"/>
      <c r="C2504" s="425"/>
      <c r="D2504" s="425"/>
      <c r="E2504" s="425"/>
      <c r="F2504" s="425"/>
      <c r="G2504" s="425"/>
      <c r="H2504" s="425"/>
      <c r="I2504" s="425"/>
    </row>
    <row r="2505" spans="1:9" x14ac:dyDescent="0.2">
      <c r="A2505" s="425"/>
      <c r="B2505" s="425"/>
      <c r="C2505" s="425"/>
      <c r="D2505" s="425"/>
      <c r="E2505" s="425"/>
      <c r="F2505" s="425"/>
      <c r="G2505" s="425"/>
      <c r="H2505" s="425"/>
      <c r="I2505" s="425"/>
    </row>
    <row r="2506" spans="1:9" x14ac:dyDescent="0.2">
      <c r="A2506" s="425"/>
      <c r="B2506" s="425"/>
      <c r="C2506" s="425"/>
      <c r="D2506" s="425"/>
      <c r="E2506" s="425"/>
      <c r="F2506" s="425"/>
      <c r="G2506" s="425"/>
      <c r="H2506" s="425"/>
      <c r="I2506" s="425"/>
    </row>
    <row r="2507" spans="1:9" x14ac:dyDescent="0.2">
      <c r="A2507" s="425"/>
      <c r="B2507" s="425"/>
      <c r="C2507" s="425"/>
      <c r="D2507" s="425"/>
      <c r="E2507" s="425"/>
      <c r="F2507" s="425"/>
      <c r="G2507" s="425"/>
      <c r="H2507" s="425"/>
      <c r="I2507" s="425"/>
    </row>
    <row r="2508" spans="1:9" x14ac:dyDescent="0.2">
      <c r="A2508" s="425"/>
      <c r="B2508" s="425"/>
      <c r="C2508" s="425"/>
      <c r="D2508" s="425"/>
      <c r="E2508" s="425"/>
      <c r="F2508" s="425"/>
      <c r="G2508" s="425"/>
      <c r="H2508" s="425"/>
      <c r="I2508" s="425"/>
    </row>
    <row r="2509" spans="1:9" x14ac:dyDescent="0.2">
      <c r="A2509" s="425"/>
      <c r="B2509" s="425"/>
      <c r="C2509" s="425"/>
      <c r="D2509" s="425"/>
      <c r="E2509" s="425"/>
      <c r="F2509" s="425"/>
      <c r="G2509" s="425"/>
      <c r="H2509" s="425"/>
      <c r="I2509" s="425"/>
    </row>
    <row r="2510" spans="1:9" x14ac:dyDescent="0.2">
      <c r="A2510" s="425"/>
      <c r="B2510" s="425"/>
      <c r="C2510" s="425"/>
      <c r="D2510" s="425"/>
      <c r="E2510" s="425"/>
      <c r="F2510" s="425"/>
      <c r="G2510" s="425"/>
      <c r="H2510" s="425"/>
      <c r="I2510" s="425"/>
    </row>
    <row r="2511" spans="1:9" x14ac:dyDescent="0.2">
      <c r="A2511" s="425"/>
      <c r="B2511" s="425"/>
      <c r="C2511" s="425"/>
      <c r="D2511" s="425"/>
      <c r="E2511" s="425"/>
      <c r="F2511" s="425"/>
      <c r="G2511" s="425"/>
      <c r="H2511" s="425"/>
      <c r="I2511" s="425"/>
    </row>
    <row r="2512" spans="1:9" x14ac:dyDescent="0.2">
      <c r="A2512" s="425"/>
      <c r="B2512" s="425"/>
      <c r="C2512" s="425"/>
      <c r="D2512" s="425"/>
      <c r="E2512" s="425"/>
      <c r="F2512" s="425"/>
      <c r="G2512" s="425"/>
      <c r="H2512" s="425"/>
      <c r="I2512" s="425"/>
    </row>
    <row r="2513" spans="1:9" x14ac:dyDescent="0.2">
      <c r="A2513" s="425"/>
      <c r="B2513" s="425"/>
      <c r="C2513" s="425"/>
      <c r="D2513" s="425"/>
      <c r="E2513" s="425"/>
      <c r="F2513" s="425"/>
      <c r="G2513" s="425"/>
      <c r="H2513" s="425"/>
      <c r="I2513" s="425"/>
    </row>
    <row r="2514" spans="1:9" x14ac:dyDescent="0.2">
      <c r="A2514" s="425"/>
      <c r="B2514" s="425"/>
      <c r="C2514" s="425"/>
      <c r="D2514" s="425"/>
      <c r="E2514" s="425"/>
      <c r="F2514" s="425"/>
      <c r="G2514" s="425"/>
      <c r="H2514" s="425"/>
      <c r="I2514" s="425"/>
    </row>
    <row r="2515" spans="1:9" x14ac:dyDescent="0.2">
      <c r="A2515" s="425"/>
      <c r="B2515" s="425"/>
      <c r="C2515" s="425"/>
      <c r="D2515" s="425"/>
      <c r="E2515" s="425"/>
      <c r="F2515" s="425"/>
      <c r="G2515" s="425"/>
      <c r="H2515" s="425"/>
      <c r="I2515" s="425"/>
    </row>
    <row r="2516" spans="1:9" x14ac:dyDescent="0.2">
      <c r="A2516" s="425"/>
      <c r="B2516" s="425"/>
      <c r="C2516" s="425"/>
      <c r="D2516" s="425"/>
      <c r="E2516" s="425"/>
      <c r="F2516" s="425"/>
      <c r="G2516" s="425"/>
      <c r="H2516" s="425"/>
      <c r="I2516" s="425"/>
    </row>
    <row r="2517" spans="1:9" x14ac:dyDescent="0.2">
      <c r="A2517" s="425"/>
      <c r="B2517" s="425"/>
      <c r="C2517" s="425"/>
      <c r="D2517" s="425"/>
      <c r="E2517" s="425"/>
      <c r="F2517" s="425"/>
      <c r="G2517" s="425"/>
      <c r="H2517" s="425"/>
      <c r="I2517" s="425"/>
    </row>
    <row r="2518" spans="1:9" x14ac:dyDescent="0.2">
      <c r="A2518" s="425"/>
      <c r="B2518" s="425"/>
      <c r="C2518" s="425"/>
      <c r="D2518" s="425"/>
      <c r="E2518" s="425"/>
      <c r="F2518" s="425"/>
      <c r="G2518" s="425"/>
      <c r="H2518" s="425"/>
      <c r="I2518" s="425"/>
    </row>
    <row r="2519" spans="1:9" x14ac:dyDescent="0.2">
      <c r="A2519" s="425"/>
      <c r="B2519" s="425"/>
      <c r="C2519" s="425"/>
      <c r="D2519" s="425"/>
      <c r="E2519" s="425"/>
      <c r="F2519" s="425"/>
      <c r="G2519" s="425"/>
      <c r="H2519" s="425"/>
      <c r="I2519" s="425"/>
    </row>
    <row r="2520" spans="1:9" x14ac:dyDescent="0.2">
      <c r="A2520" s="425"/>
      <c r="B2520" s="425"/>
      <c r="C2520" s="425"/>
      <c r="D2520" s="425"/>
      <c r="E2520" s="425"/>
      <c r="F2520" s="425"/>
      <c r="G2520" s="425"/>
      <c r="H2520" s="425"/>
      <c r="I2520" s="425"/>
    </row>
    <row r="2521" spans="1:9" x14ac:dyDescent="0.2">
      <c r="A2521" s="425"/>
      <c r="B2521" s="425"/>
      <c r="C2521" s="425"/>
      <c r="D2521" s="425"/>
      <c r="E2521" s="425"/>
      <c r="F2521" s="425"/>
      <c r="G2521" s="425"/>
      <c r="H2521" s="425"/>
      <c r="I2521" s="425"/>
    </row>
    <row r="2522" spans="1:9" x14ac:dyDescent="0.2">
      <c r="A2522" s="425"/>
      <c r="B2522" s="425"/>
      <c r="C2522" s="425"/>
      <c r="D2522" s="425"/>
      <c r="E2522" s="425"/>
      <c r="F2522" s="425"/>
      <c r="G2522" s="425"/>
      <c r="H2522" s="425"/>
      <c r="I2522" s="425"/>
    </row>
    <row r="2523" spans="1:9" x14ac:dyDescent="0.2">
      <c r="A2523" s="425"/>
      <c r="B2523" s="425"/>
      <c r="C2523" s="425"/>
      <c r="D2523" s="425"/>
      <c r="E2523" s="425"/>
      <c r="F2523" s="425"/>
      <c r="G2523" s="425"/>
      <c r="H2523" s="425"/>
      <c r="I2523" s="425"/>
    </row>
    <row r="2524" spans="1:9" x14ac:dyDescent="0.2">
      <c r="A2524" s="425"/>
      <c r="B2524" s="425"/>
      <c r="C2524" s="425"/>
      <c r="D2524" s="425"/>
      <c r="E2524" s="425"/>
      <c r="F2524" s="425"/>
      <c r="G2524" s="425"/>
      <c r="H2524" s="425"/>
      <c r="I2524" s="425"/>
    </row>
    <row r="2525" spans="1:9" x14ac:dyDescent="0.2">
      <c r="A2525" s="425"/>
      <c r="B2525" s="425"/>
      <c r="C2525" s="425"/>
      <c r="D2525" s="425"/>
      <c r="E2525" s="425"/>
      <c r="F2525" s="425"/>
      <c r="G2525" s="425"/>
      <c r="H2525" s="425"/>
      <c r="I2525" s="425"/>
    </row>
    <row r="2526" spans="1:9" x14ac:dyDescent="0.2">
      <c r="A2526" s="425"/>
      <c r="B2526" s="425"/>
      <c r="C2526" s="425"/>
      <c r="D2526" s="425"/>
      <c r="E2526" s="425"/>
      <c r="F2526" s="425"/>
      <c r="G2526" s="425"/>
      <c r="H2526" s="425"/>
      <c r="I2526" s="425"/>
    </row>
    <row r="2527" spans="1:9" x14ac:dyDescent="0.2">
      <c r="A2527" s="425"/>
      <c r="B2527" s="425"/>
      <c r="C2527" s="425"/>
      <c r="D2527" s="425"/>
      <c r="E2527" s="425"/>
      <c r="F2527" s="425"/>
      <c r="G2527" s="425"/>
      <c r="H2527" s="425"/>
      <c r="I2527" s="425"/>
    </row>
    <row r="2528" spans="1:9" x14ac:dyDescent="0.2">
      <c r="A2528" s="425"/>
      <c r="B2528" s="425"/>
      <c r="C2528" s="425"/>
      <c r="D2528" s="425"/>
      <c r="E2528" s="425"/>
      <c r="F2528" s="425"/>
      <c r="G2528" s="425"/>
      <c r="H2528" s="425"/>
      <c r="I2528" s="425"/>
    </row>
    <row r="2529" spans="1:9" x14ac:dyDescent="0.2">
      <c r="A2529" s="425"/>
      <c r="B2529" s="425"/>
      <c r="C2529" s="425"/>
      <c r="D2529" s="425"/>
      <c r="E2529" s="425"/>
      <c r="F2529" s="425"/>
      <c r="G2529" s="425"/>
      <c r="H2529" s="425"/>
      <c r="I2529" s="425"/>
    </row>
    <row r="2530" spans="1:9" x14ac:dyDescent="0.2">
      <c r="A2530" s="425"/>
      <c r="B2530" s="425"/>
      <c r="C2530" s="425"/>
      <c r="D2530" s="425"/>
      <c r="E2530" s="425"/>
      <c r="F2530" s="425"/>
      <c r="G2530" s="425"/>
      <c r="H2530" s="425"/>
      <c r="I2530" s="425"/>
    </row>
    <row r="2531" spans="1:9" x14ac:dyDescent="0.2">
      <c r="A2531" s="425"/>
      <c r="B2531" s="425"/>
      <c r="C2531" s="425"/>
      <c r="D2531" s="425"/>
      <c r="E2531" s="425"/>
      <c r="F2531" s="425"/>
      <c r="G2531" s="425"/>
      <c r="H2531" s="425"/>
      <c r="I2531" s="425"/>
    </row>
    <row r="2532" spans="1:9" x14ac:dyDescent="0.2">
      <c r="A2532" s="425"/>
      <c r="B2532" s="425"/>
      <c r="C2532" s="425"/>
      <c r="D2532" s="425"/>
      <c r="E2532" s="425"/>
      <c r="F2532" s="425"/>
      <c r="G2532" s="425"/>
      <c r="H2532" s="425"/>
      <c r="I2532" s="425"/>
    </row>
    <row r="2533" spans="1:9" x14ac:dyDescent="0.2">
      <c r="A2533" s="425"/>
      <c r="B2533" s="425"/>
      <c r="C2533" s="425"/>
      <c r="D2533" s="425"/>
      <c r="E2533" s="425"/>
      <c r="F2533" s="425"/>
      <c r="G2533" s="425"/>
      <c r="H2533" s="425"/>
      <c r="I2533" s="425"/>
    </row>
    <row r="2534" spans="1:9" x14ac:dyDescent="0.2">
      <c r="A2534" s="425"/>
      <c r="B2534" s="425"/>
      <c r="C2534" s="425"/>
      <c r="D2534" s="425"/>
      <c r="E2534" s="425"/>
      <c r="F2534" s="425"/>
      <c r="G2534" s="425"/>
      <c r="H2534" s="425"/>
      <c r="I2534" s="425"/>
    </row>
    <row r="2535" spans="1:9" x14ac:dyDescent="0.2">
      <c r="A2535" s="425"/>
      <c r="B2535" s="425"/>
      <c r="C2535" s="425"/>
      <c r="D2535" s="425"/>
      <c r="E2535" s="425"/>
      <c r="F2535" s="425"/>
      <c r="G2535" s="425"/>
      <c r="H2535" s="425"/>
      <c r="I2535" s="425"/>
    </row>
    <row r="2536" spans="1:9" x14ac:dyDescent="0.2">
      <c r="A2536" s="425"/>
      <c r="B2536" s="425"/>
      <c r="C2536" s="425"/>
      <c r="D2536" s="425"/>
      <c r="E2536" s="425"/>
      <c r="F2536" s="425"/>
      <c r="G2536" s="425"/>
      <c r="H2536" s="425"/>
      <c r="I2536" s="425"/>
    </row>
    <row r="2537" spans="1:9" x14ac:dyDescent="0.2">
      <c r="A2537" s="425"/>
      <c r="B2537" s="425"/>
      <c r="C2537" s="425"/>
      <c r="D2537" s="425"/>
      <c r="E2537" s="425"/>
      <c r="F2537" s="425"/>
      <c r="G2537" s="425"/>
      <c r="H2537" s="425"/>
      <c r="I2537" s="425"/>
    </row>
    <row r="2538" spans="1:9" x14ac:dyDescent="0.2">
      <c r="A2538" s="425"/>
      <c r="B2538" s="425"/>
      <c r="C2538" s="425"/>
      <c r="D2538" s="425"/>
      <c r="E2538" s="425"/>
      <c r="F2538" s="425"/>
      <c r="G2538" s="425"/>
      <c r="H2538" s="425"/>
      <c r="I2538" s="425"/>
    </row>
    <row r="2539" spans="1:9" x14ac:dyDescent="0.2">
      <c r="A2539" s="425"/>
      <c r="B2539" s="425"/>
      <c r="C2539" s="425"/>
      <c r="D2539" s="425"/>
      <c r="E2539" s="425"/>
      <c r="F2539" s="425"/>
      <c r="G2539" s="425"/>
      <c r="H2539" s="425"/>
      <c r="I2539" s="425"/>
    </row>
    <row r="2540" spans="1:9" x14ac:dyDescent="0.2">
      <c r="A2540" s="425"/>
      <c r="B2540" s="425"/>
      <c r="C2540" s="425"/>
      <c r="D2540" s="425"/>
      <c r="E2540" s="425"/>
      <c r="F2540" s="425"/>
      <c r="G2540" s="425"/>
      <c r="H2540" s="425"/>
      <c r="I2540" s="425"/>
    </row>
    <row r="2541" spans="1:9" x14ac:dyDescent="0.2">
      <c r="A2541" s="425"/>
      <c r="B2541" s="425"/>
      <c r="C2541" s="425"/>
      <c r="D2541" s="425"/>
      <c r="E2541" s="425"/>
      <c r="F2541" s="425"/>
      <c r="G2541" s="425"/>
      <c r="H2541" s="425"/>
      <c r="I2541" s="425"/>
    </row>
    <row r="2542" spans="1:9" x14ac:dyDescent="0.2">
      <c r="A2542" s="425"/>
      <c r="B2542" s="425"/>
      <c r="C2542" s="425"/>
      <c r="D2542" s="425"/>
      <c r="E2542" s="425"/>
      <c r="F2542" s="425"/>
      <c r="G2542" s="425"/>
      <c r="H2542" s="425"/>
      <c r="I2542" s="425"/>
    </row>
    <row r="2543" spans="1:9" x14ac:dyDescent="0.2">
      <c r="A2543" s="425"/>
      <c r="B2543" s="425"/>
      <c r="C2543" s="425"/>
      <c r="D2543" s="425"/>
      <c r="E2543" s="425"/>
      <c r="F2543" s="425"/>
      <c r="G2543" s="425"/>
      <c r="H2543" s="425"/>
      <c r="I2543" s="425"/>
    </row>
    <row r="2544" spans="1:9" x14ac:dyDescent="0.2">
      <c r="A2544" s="425"/>
      <c r="B2544" s="425"/>
      <c r="C2544" s="425"/>
      <c r="D2544" s="425"/>
      <c r="E2544" s="425"/>
      <c r="F2544" s="425"/>
      <c r="G2544" s="425"/>
      <c r="H2544" s="425"/>
      <c r="I2544" s="425"/>
    </row>
    <row r="2545" spans="1:9" x14ac:dyDescent="0.2">
      <c r="A2545" s="425"/>
      <c r="B2545" s="425"/>
      <c r="C2545" s="425"/>
      <c r="D2545" s="425"/>
      <c r="E2545" s="425"/>
      <c r="F2545" s="425"/>
      <c r="G2545" s="425"/>
      <c r="H2545" s="425"/>
      <c r="I2545" s="425"/>
    </row>
    <row r="2546" spans="1:9" x14ac:dyDescent="0.2">
      <c r="A2546" s="425"/>
      <c r="B2546" s="425"/>
      <c r="C2546" s="425"/>
      <c r="D2546" s="425"/>
      <c r="E2546" s="425"/>
      <c r="F2546" s="425"/>
      <c r="G2546" s="425"/>
      <c r="H2546" s="425"/>
      <c r="I2546" s="425"/>
    </row>
    <row r="2547" spans="1:9" x14ac:dyDescent="0.2">
      <c r="A2547" s="425"/>
      <c r="B2547" s="425"/>
      <c r="C2547" s="425"/>
      <c r="D2547" s="425"/>
      <c r="E2547" s="425"/>
      <c r="F2547" s="425"/>
      <c r="G2547" s="425"/>
      <c r="H2547" s="425"/>
      <c r="I2547" s="425"/>
    </row>
    <row r="2548" spans="1:9" x14ac:dyDescent="0.2">
      <c r="A2548" s="425"/>
      <c r="B2548" s="425"/>
      <c r="C2548" s="425"/>
      <c r="D2548" s="425"/>
      <c r="E2548" s="425"/>
      <c r="F2548" s="425"/>
      <c r="G2548" s="425"/>
      <c r="H2548" s="425"/>
      <c r="I2548" s="425"/>
    </row>
    <row r="2549" spans="1:9" x14ac:dyDescent="0.2">
      <c r="A2549" s="425"/>
      <c r="B2549" s="425"/>
      <c r="C2549" s="425"/>
      <c r="D2549" s="425"/>
      <c r="E2549" s="425"/>
      <c r="F2549" s="425"/>
      <c r="G2549" s="425"/>
      <c r="H2549" s="425"/>
      <c r="I2549" s="425"/>
    </row>
    <row r="2550" spans="1:9" x14ac:dyDescent="0.2">
      <c r="A2550" s="425"/>
      <c r="B2550" s="425"/>
      <c r="C2550" s="425"/>
      <c r="D2550" s="425"/>
      <c r="E2550" s="425"/>
      <c r="F2550" s="425"/>
      <c r="G2550" s="425"/>
      <c r="H2550" s="425"/>
      <c r="I2550" s="425"/>
    </row>
    <row r="2551" spans="1:9" x14ac:dyDescent="0.2">
      <c r="A2551" s="425"/>
      <c r="B2551" s="425"/>
      <c r="C2551" s="425"/>
      <c r="D2551" s="425"/>
      <c r="E2551" s="425"/>
      <c r="F2551" s="425"/>
      <c r="G2551" s="425"/>
      <c r="H2551" s="425"/>
      <c r="I2551" s="425"/>
    </row>
    <row r="2552" spans="1:9" x14ac:dyDescent="0.2">
      <c r="A2552" s="425"/>
      <c r="B2552" s="425"/>
      <c r="C2552" s="425"/>
      <c r="D2552" s="425"/>
      <c r="E2552" s="425"/>
      <c r="F2552" s="425"/>
      <c r="G2552" s="425"/>
      <c r="H2552" s="425"/>
      <c r="I2552" s="425"/>
    </row>
    <row r="2553" spans="1:9" x14ac:dyDescent="0.2">
      <c r="A2553" s="425"/>
      <c r="B2553" s="425"/>
      <c r="C2553" s="425"/>
      <c r="D2553" s="425"/>
      <c r="E2553" s="425"/>
      <c r="F2553" s="425"/>
      <c r="G2553" s="425"/>
      <c r="H2553" s="425"/>
      <c r="I2553" s="425"/>
    </row>
    <row r="2554" spans="1:9" x14ac:dyDescent="0.2">
      <c r="A2554" s="425"/>
      <c r="B2554" s="425"/>
      <c r="C2554" s="425"/>
      <c r="D2554" s="425"/>
      <c r="E2554" s="425"/>
      <c r="F2554" s="425"/>
      <c r="G2554" s="425"/>
      <c r="H2554" s="425"/>
      <c r="I2554" s="425"/>
    </row>
    <row r="2555" spans="1:9" x14ac:dyDescent="0.2">
      <c r="A2555" s="425"/>
      <c r="B2555" s="425"/>
      <c r="C2555" s="425"/>
      <c r="D2555" s="425"/>
      <c r="E2555" s="425"/>
      <c r="F2555" s="425"/>
      <c r="G2555" s="425"/>
      <c r="H2555" s="425"/>
      <c r="I2555" s="425"/>
    </row>
    <row r="2556" spans="1:9" x14ac:dyDescent="0.2">
      <c r="A2556" s="425"/>
      <c r="B2556" s="425"/>
      <c r="C2556" s="425"/>
      <c r="D2556" s="425"/>
      <c r="E2556" s="425"/>
      <c r="F2556" s="425"/>
      <c r="G2556" s="425"/>
      <c r="H2556" s="425"/>
      <c r="I2556" s="425"/>
    </row>
    <row r="2557" spans="1:9" x14ac:dyDescent="0.2">
      <c r="A2557" s="425"/>
      <c r="B2557" s="425"/>
      <c r="C2557" s="425"/>
      <c r="D2557" s="425"/>
      <c r="E2557" s="425"/>
      <c r="F2557" s="425"/>
      <c r="G2557" s="425"/>
      <c r="H2557" s="425"/>
      <c r="I2557" s="425"/>
    </row>
    <row r="2558" spans="1:9" x14ac:dyDescent="0.2">
      <c r="A2558" s="425"/>
      <c r="B2558" s="425"/>
      <c r="C2558" s="425"/>
      <c r="D2558" s="425"/>
      <c r="E2558" s="425"/>
      <c r="F2558" s="425"/>
      <c r="G2558" s="425"/>
      <c r="H2558" s="425"/>
      <c r="I2558" s="425"/>
    </row>
    <row r="2559" spans="1:9" x14ac:dyDescent="0.2">
      <c r="A2559" s="425"/>
      <c r="B2559" s="425"/>
      <c r="C2559" s="425"/>
      <c r="D2559" s="425"/>
      <c r="E2559" s="425"/>
      <c r="F2559" s="425"/>
      <c r="G2559" s="425"/>
      <c r="H2559" s="425"/>
      <c r="I2559" s="425"/>
    </row>
    <row r="2560" spans="1:9" x14ac:dyDescent="0.2">
      <c r="A2560" s="425"/>
      <c r="B2560" s="425"/>
      <c r="C2560" s="425"/>
      <c r="D2560" s="425"/>
      <c r="E2560" s="425"/>
      <c r="F2560" s="425"/>
      <c r="G2560" s="425"/>
      <c r="H2560" s="425"/>
      <c r="I2560" s="425"/>
    </row>
    <row r="2561" spans="1:9" x14ac:dyDescent="0.2">
      <c r="A2561" s="425"/>
      <c r="B2561" s="425"/>
      <c r="C2561" s="425"/>
      <c r="D2561" s="425"/>
      <c r="E2561" s="425"/>
      <c r="F2561" s="425"/>
      <c r="G2561" s="425"/>
      <c r="H2561" s="425"/>
      <c r="I2561" s="425"/>
    </row>
    <row r="2562" spans="1:9" x14ac:dyDescent="0.2">
      <c r="A2562" s="425"/>
      <c r="B2562" s="425"/>
      <c r="C2562" s="425"/>
      <c r="D2562" s="425"/>
      <c r="E2562" s="425"/>
      <c r="F2562" s="425"/>
      <c r="G2562" s="425"/>
      <c r="H2562" s="425"/>
      <c r="I2562" s="425"/>
    </row>
    <row r="2563" spans="1:9" x14ac:dyDescent="0.2">
      <c r="A2563" s="425"/>
      <c r="B2563" s="425"/>
      <c r="C2563" s="425"/>
      <c r="D2563" s="425"/>
      <c r="E2563" s="425"/>
      <c r="F2563" s="425"/>
      <c r="G2563" s="425"/>
      <c r="H2563" s="425"/>
      <c r="I2563" s="425"/>
    </row>
    <row r="2564" spans="1:9" x14ac:dyDescent="0.2">
      <c r="A2564" s="425"/>
      <c r="B2564" s="425"/>
      <c r="C2564" s="425"/>
      <c r="D2564" s="425"/>
      <c r="E2564" s="425"/>
      <c r="F2564" s="425"/>
      <c r="G2564" s="425"/>
      <c r="H2564" s="425"/>
      <c r="I2564" s="425"/>
    </row>
    <row r="2565" spans="1:9" x14ac:dyDescent="0.2">
      <c r="A2565" s="425"/>
      <c r="B2565" s="425"/>
      <c r="C2565" s="425"/>
      <c r="D2565" s="425"/>
      <c r="E2565" s="425"/>
      <c r="F2565" s="425"/>
      <c r="G2565" s="425"/>
      <c r="H2565" s="425"/>
      <c r="I2565" s="425"/>
    </row>
    <row r="2566" spans="1:9" x14ac:dyDescent="0.2">
      <c r="A2566" s="425"/>
      <c r="B2566" s="425"/>
      <c r="C2566" s="425"/>
      <c r="D2566" s="425"/>
      <c r="E2566" s="425"/>
      <c r="F2566" s="425"/>
      <c r="G2566" s="425"/>
      <c r="H2566" s="425"/>
      <c r="I2566" s="425"/>
    </row>
    <row r="2567" spans="1:9" x14ac:dyDescent="0.2">
      <c r="A2567" s="425"/>
      <c r="B2567" s="425"/>
      <c r="C2567" s="425"/>
      <c r="D2567" s="425"/>
      <c r="E2567" s="425"/>
      <c r="F2567" s="425"/>
      <c r="G2567" s="425"/>
      <c r="H2567" s="425"/>
      <c r="I2567" s="425"/>
    </row>
    <row r="2568" spans="1:9" x14ac:dyDescent="0.2">
      <c r="A2568" s="425"/>
      <c r="B2568" s="425"/>
      <c r="C2568" s="425"/>
      <c r="D2568" s="425"/>
      <c r="E2568" s="425"/>
      <c r="F2568" s="425"/>
      <c r="G2568" s="425"/>
      <c r="H2568" s="425"/>
      <c r="I2568" s="425"/>
    </row>
    <row r="2569" spans="1:9" x14ac:dyDescent="0.2">
      <c r="A2569" s="425"/>
      <c r="B2569" s="425"/>
      <c r="C2569" s="425"/>
      <c r="D2569" s="425"/>
      <c r="E2569" s="425"/>
      <c r="F2569" s="425"/>
      <c r="G2569" s="425"/>
      <c r="H2569" s="425"/>
      <c r="I2569" s="425"/>
    </row>
    <row r="2570" spans="1:9" x14ac:dyDescent="0.2">
      <c r="A2570" s="425"/>
      <c r="B2570" s="425"/>
      <c r="C2570" s="425"/>
      <c r="D2570" s="425"/>
      <c r="E2570" s="425"/>
      <c r="F2570" s="425"/>
      <c r="G2570" s="425"/>
      <c r="H2570" s="425"/>
      <c r="I2570" s="425"/>
    </row>
    <row r="2571" spans="1:9" x14ac:dyDescent="0.2">
      <c r="A2571" s="425"/>
      <c r="B2571" s="425"/>
      <c r="C2571" s="425"/>
      <c r="D2571" s="425"/>
      <c r="E2571" s="425"/>
      <c r="F2571" s="425"/>
      <c r="G2571" s="425"/>
      <c r="H2571" s="425"/>
      <c r="I2571" s="425"/>
    </row>
    <row r="2572" spans="1:9" x14ac:dyDescent="0.2">
      <c r="A2572" s="425"/>
      <c r="B2572" s="425"/>
      <c r="C2572" s="425"/>
      <c r="D2572" s="425"/>
      <c r="E2572" s="425"/>
      <c r="F2572" s="425"/>
      <c r="G2572" s="425"/>
      <c r="H2572" s="425"/>
      <c r="I2572" s="425"/>
    </row>
    <row r="2573" spans="1:9" x14ac:dyDescent="0.2">
      <c r="A2573" s="425"/>
      <c r="B2573" s="425"/>
      <c r="C2573" s="425"/>
      <c r="D2573" s="425"/>
      <c r="E2573" s="425"/>
      <c r="F2573" s="425"/>
      <c r="G2573" s="425"/>
      <c r="H2573" s="425"/>
      <c r="I2573" s="425"/>
    </row>
    <row r="2574" spans="1:9" x14ac:dyDescent="0.2">
      <c r="A2574" s="425"/>
      <c r="B2574" s="425"/>
      <c r="C2574" s="425"/>
      <c r="D2574" s="425"/>
      <c r="E2574" s="425"/>
      <c r="F2574" s="425"/>
      <c r="G2574" s="425"/>
      <c r="H2574" s="425"/>
      <c r="I2574" s="425"/>
    </row>
    <row r="2575" spans="1:9" x14ac:dyDescent="0.2">
      <c r="A2575" s="425"/>
      <c r="B2575" s="425"/>
      <c r="C2575" s="425"/>
      <c r="D2575" s="425"/>
      <c r="E2575" s="425"/>
      <c r="F2575" s="425"/>
      <c r="G2575" s="425"/>
      <c r="H2575" s="425"/>
      <c r="I2575" s="425"/>
    </row>
    <row r="2576" spans="1:9" x14ac:dyDescent="0.2">
      <c r="A2576" s="425"/>
      <c r="B2576" s="425"/>
      <c r="C2576" s="425"/>
      <c r="D2576" s="425"/>
      <c r="E2576" s="425"/>
      <c r="F2576" s="425"/>
      <c r="G2576" s="425"/>
      <c r="H2576" s="425"/>
      <c r="I2576" s="425"/>
    </row>
    <row r="2577" spans="1:9" x14ac:dyDescent="0.2">
      <c r="A2577" s="425"/>
      <c r="B2577" s="425"/>
      <c r="C2577" s="425"/>
      <c r="D2577" s="425"/>
      <c r="E2577" s="425"/>
      <c r="F2577" s="425"/>
      <c r="G2577" s="425"/>
      <c r="H2577" s="425"/>
      <c r="I2577" s="425"/>
    </row>
    <row r="2578" spans="1:9" x14ac:dyDescent="0.2">
      <c r="A2578" s="425"/>
      <c r="B2578" s="425"/>
      <c r="C2578" s="425"/>
      <c r="D2578" s="425"/>
      <c r="E2578" s="425"/>
      <c r="F2578" s="425"/>
      <c r="G2578" s="425"/>
      <c r="H2578" s="425"/>
      <c r="I2578" s="425"/>
    </row>
    <row r="2579" spans="1:9" x14ac:dyDescent="0.2">
      <c r="A2579" s="425"/>
      <c r="B2579" s="425"/>
      <c r="C2579" s="425"/>
      <c r="D2579" s="425"/>
      <c r="E2579" s="425"/>
      <c r="F2579" s="425"/>
      <c r="G2579" s="425"/>
      <c r="H2579" s="425"/>
      <c r="I2579" s="425"/>
    </row>
    <row r="2580" spans="1:9" x14ac:dyDescent="0.2">
      <c r="A2580" s="425"/>
      <c r="B2580" s="425"/>
      <c r="C2580" s="425"/>
      <c r="D2580" s="425"/>
      <c r="E2580" s="425"/>
      <c r="F2580" s="425"/>
      <c r="G2580" s="425"/>
      <c r="H2580" s="425"/>
      <c r="I2580" s="425"/>
    </row>
    <row r="2581" spans="1:9" x14ac:dyDescent="0.2">
      <c r="A2581" s="425"/>
      <c r="B2581" s="425"/>
      <c r="C2581" s="425"/>
      <c r="D2581" s="425"/>
      <c r="E2581" s="425"/>
      <c r="F2581" s="425"/>
      <c r="G2581" s="425"/>
      <c r="H2581" s="425"/>
      <c r="I2581" s="425"/>
    </row>
    <row r="2582" spans="1:9" x14ac:dyDescent="0.2">
      <c r="A2582" s="425"/>
      <c r="B2582" s="425"/>
      <c r="C2582" s="425"/>
      <c r="D2582" s="425"/>
      <c r="E2582" s="425"/>
      <c r="F2582" s="425"/>
      <c r="G2582" s="425"/>
      <c r="H2582" s="425"/>
      <c r="I2582" s="425"/>
    </row>
    <row r="2583" spans="1:9" x14ac:dyDescent="0.2">
      <c r="A2583" s="425"/>
      <c r="B2583" s="425"/>
      <c r="C2583" s="425"/>
      <c r="D2583" s="425"/>
      <c r="E2583" s="425"/>
      <c r="F2583" s="425"/>
      <c r="G2583" s="425"/>
      <c r="H2583" s="425"/>
      <c r="I2583" s="425"/>
    </row>
    <row r="2584" spans="1:9" x14ac:dyDescent="0.2">
      <c r="A2584" s="425"/>
      <c r="B2584" s="425"/>
      <c r="C2584" s="425"/>
      <c r="D2584" s="425"/>
      <c r="E2584" s="425"/>
      <c r="F2584" s="425"/>
      <c r="G2584" s="425"/>
      <c r="H2584" s="425"/>
      <c r="I2584" s="425"/>
    </row>
    <row r="2585" spans="1:9" x14ac:dyDescent="0.2">
      <c r="A2585" s="425"/>
      <c r="B2585" s="425"/>
      <c r="C2585" s="425"/>
      <c r="D2585" s="425"/>
      <c r="E2585" s="425"/>
      <c r="F2585" s="425"/>
      <c r="G2585" s="425"/>
      <c r="H2585" s="425"/>
      <c r="I2585" s="425"/>
    </row>
    <row r="2586" spans="1:9" x14ac:dyDescent="0.2">
      <c r="A2586" s="425"/>
      <c r="B2586" s="425"/>
      <c r="C2586" s="425"/>
      <c r="D2586" s="425"/>
      <c r="E2586" s="425"/>
      <c r="F2586" s="425"/>
      <c r="G2586" s="425"/>
      <c r="H2586" s="425"/>
      <c r="I2586" s="425"/>
    </row>
    <row r="2587" spans="1:9" x14ac:dyDescent="0.2">
      <c r="A2587" s="425"/>
      <c r="B2587" s="425"/>
      <c r="C2587" s="425"/>
      <c r="D2587" s="425"/>
      <c r="E2587" s="425"/>
      <c r="F2587" s="425"/>
      <c r="G2587" s="425"/>
      <c r="H2587" s="425"/>
      <c r="I2587" s="425"/>
    </row>
    <row r="2588" spans="1:9" x14ac:dyDescent="0.2">
      <c r="A2588" s="425"/>
      <c r="B2588" s="425"/>
      <c r="C2588" s="425"/>
      <c r="D2588" s="425"/>
      <c r="E2588" s="425"/>
      <c r="F2588" s="425"/>
      <c r="G2588" s="425"/>
      <c r="H2588" s="425"/>
      <c r="I2588" s="425"/>
    </row>
    <row r="2589" spans="1:9" x14ac:dyDescent="0.2">
      <c r="A2589" s="425"/>
      <c r="B2589" s="425"/>
      <c r="C2589" s="425"/>
      <c r="D2589" s="425"/>
      <c r="E2589" s="425"/>
      <c r="F2589" s="425"/>
      <c r="G2589" s="425"/>
      <c r="H2589" s="425"/>
      <c r="I2589" s="425"/>
    </row>
    <row r="2590" spans="1:9" x14ac:dyDescent="0.2">
      <c r="A2590" s="425"/>
      <c r="B2590" s="425"/>
      <c r="C2590" s="425"/>
      <c r="D2590" s="425"/>
      <c r="E2590" s="425"/>
      <c r="F2590" s="425"/>
      <c r="G2590" s="425"/>
      <c r="H2590" s="425"/>
      <c r="I2590" s="425"/>
    </row>
    <row r="2591" spans="1:9" x14ac:dyDescent="0.2">
      <c r="A2591" s="425"/>
      <c r="B2591" s="425"/>
      <c r="C2591" s="425"/>
      <c r="D2591" s="425"/>
      <c r="E2591" s="425"/>
      <c r="F2591" s="425"/>
      <c r="G2591" s="425"/>
      <c r="H2591" s="425"/>
      <c r="I2591" s="425"/>
    </row>
    <row r="2592" spans="1:9" x14ac:dyDescent="0.2">
      <c r="A2592" s="425"/>
      <c r="B2592" s="425"/>
      <c r="C2592" s="425"/>
      <c r="D2592" s="425"/>
      <c r="E2592" s="425"/>
      <c r="F2592" s="425"/>
      <c r="G2592" s="425"/>
      <c r="H2592" s="425"/>
      <c r="I2592" s="425"/>
    </row>
    <row r="2593" spans="1:9" x14ac:dyDescent="0.2">
      <c r="A2593" s="425"/>
      <c r="B2593" s="425"/>
      <c r="C2593" s="425"/>
      <c r="D2593" s="425"/>
      <c r="E2593" s="425"/>
      <c r="F2593" s="425"/>
      <c r="G2593" s="425"/>
      <c r="H2593" s="425"/>
      <c r="I2593" s="425"/>
    </row>
    <row r="2594" spans="1:9" x14ac:dyDescent="0.2">
      <c r="A2594" s="425"/>
      <c r="B2594" s="425"/>
      <c r="C2594" s="425"/>
      <c r="D2594" s="425"/>
      <c r="E2594" s="425"/>
      <c r="F2594" s="425"/>
      <c r="G2594" s="425"/>
      <c r="H2594" s="425"/>
      <c r="I2594" s="425"/>
    </row>
    <row r="2595" spans="1:9" x14ac:dyDescent="0.2">
      <c r="A2595" s="425"/>
      <c r="B2595" s="425"/>
      <c r="C2595" s="425"/>
      <c r="D2595" s="425"/>
      <c r="E2595" s="425"/>
      <c r="F2595" s="425"/>
      <c r="G2595" s="425"/>
      <c r="H2595" s="425"/>
      <c r="I2595" s="425"/>
    </row>
    <row r="2596" spans="1:9" x14ac:dyDescent="0.2">
      <c r="A2596" s="425"/>
      <c r="B2596" s="425"/>
      <c r="C2596" s="425"/>
      <c r="D2596" s="425"/>
      <c r="E2596" s="425"/>
      <c r="F2596" s="425"/>
      <c r="G2596" s="425"/>
      <c r="H2596" s="425"/>
      <c r="I2596" s="425"/>
    </row>
    <row r="2597" spans="1:9" x14ac:dyDescent="0.2">
      <c r="A2597" s="425"/>
      <c r="B2597" s="425"/>
      <c r="C2597" s="425"/>
      <c r="D2597" s="425"/>
      <c r="E2597" s="425"/>
      <c r="F2597" s="425"/>
      <c r="G2597" s="425"/>
      <c r="H2597" s="425"/>
      <c r="I2597" s="425"/>
    </row>
    <row r="2598" spans="1:9" x14ac:dyDescent="0.2">
      <c r="A2598" s="425"/>
      <c r="B2598" s="425"/>
      <c r="C2598" s="425"/>
      <c r="D2598" s="425"/>
      <c r="E2598" s="425"/>
      <c r="F2598" s="425"/>
      <c r="G2598" s="425"/>
      <c r="H2598" s="425"/>
      <c r="I2598" s="425"/>
    </row>
    <row r="2599" spans="1:9" x14ac:dyDescent="0.2">
      <c r="A2599" s="425"/>
      <c r="B2599" s="425"/>
      <c r="C2599" s="425"/>
      <c r="D2599" s="425"/>
      <c r="E2599" s="425"/>
      <c r="F2599" s="425"/>
      <c r="G2599" s="425"/>
      <c r="H2599" s="425"/>
      <c r="I2599" s="425"/>
    </row>
    <row r="2600" spans="1:9" x14ac:dyDescent="0.2">
      <c r="A2600" s="425"/>
      <c r="B2600" s="425"/>
      <c r="C2600" s="425"/>
      <c r="D2600" s="425"/>
      <c r="E2600" s="425"/>
      <c r="F2600" s="425"/>
      <c r="G2600" s="425"/>
      <c r="H2600" s="425"/>
      <c r="I2600" s="425"/>
    </row>
    <row r="2601" spans="1:9" x14ac:dyDescent="0.2">
      <c r="A2601" s="425"/>
      <c r="B2601" s="425"/>
      <c r="C2601" s="425"/>
      <c r="D2601" s="425"/>
      <c r="E2601" s="425"/>
      <c r="F2601" s="425"/>
      <c r="G2601" s="425"/>
      <c r="H2601" s="425"/>
      <c r="I2601" s="425"/>
    </row>
    <row r="2602" spans="1:9" x14ac:dyDescent="0.2">
      <c r="A2602" s="425"/>
      <c r="B2602" s="425"/>
      <c r="C2602" s="425"/>
      <c r="D2602" s="425"/>
      <c r="E2602" s="425"/>
      <c r="F2602" s="425"/>
      <c r="G2602" s="425"/>
      <c r="H2602" s="425"/>
      <c r="I2602" s="425"/>
    </row>
    <row r="2603" spans="1:9" x14ac:dyDescent="0.2">
      <c r="A2603" s="425"/>
      <c r="B2603" s="425"/>
      <c r="C2603" s="425"/>
      <c r="D2603" s="425"/>
      <c r="E2603" s="425"/>
      <c r="F2603" s="425"/>
      <c r="G2603" s="425"/>
      <c r="H2603" s="425"/>
      <c r="I2603" s="425"/>
    </row>
    <row r="2604" spans="1:9" x14ac:dyDescent="0.2">
      <c r="A2604" s="425"/>
      <c r="B2604" s="425"/>
      <c r="C2604" s="425"/>
      <c r="D2604" s="425"/>
      <c r="E2604" s="425"/>
      <c r="F2604" s="425"/>
      <c r="G2604" s="425"/>
      <c r="H2604" s="425"/>
      <c r="I2604" s="425"/>
    </row>
    <row r="2605" spans="1:9" x14ac:dyDescent="0.2">
      <c r="A2605" s="425"/>
      <c r="B2605" s="425"/>
      <c r="C2605" s="425"/>
      <c r="D2605" s="425"/>
      <c r="E2605" s="425"/>
      <c r="F2605" s="425"/>
      <c r="G2605" s="425"/>
      <c r="H2605" s="425"/>
      <c r="I2605" s="425"/>
    </row>
    <row r="2606" spans="1:9" x14ac:dyDescent="0.2">
      <c r="A2606" s="425"/>
      <c r="B2606" s="425"/>
      <c r="C2606" s="425"/>
      <c r="D2606" s="425"/>
      <c r="E2606" s="425"/>
      <c r="F2606" s="425"/>
      <c r="G2606" s="425"/>
      <c r="H2606" s="425"/>
      <c r="I2606" s="425"/>
    </row>
    <row r="2607" spans="1:9" x14ac:dyDescent="0.2">
      <c r="A2607" s="425"/>
      <c r="B2607" s="425"/>
      <c r="C2607" s="425"/>
      <c r="D2607" s="425"/>
      <c r="E2607" s="425"/>
      <c r="F2607" s="425"/>
      <c r="G2607" s="425"/>
      <c r="H2607" s="425"/>
      <c r="I2607" s="425"/>
    </row>
    <row r="2608" spans="1:9" x14ac:dyDescent="0.2">
      <c r="A2608" s="425"/>
      <c r="B2608" s="425"/>
      <c r="C2608" s="425"/>
      <c r="D2608" s="425"/>
      <c r="E2608" s="425"/>
      <c r="F2608" s="425"/>
      <c r="G2608" s="425"/>
      <c r="H2608" s="425"/>
      <c r="I2608" s="425"/>
    </row>
    <row r="2609" spans="1:9" x14ac:dyDescent="0.2">
      <c r="A2609" s="425"/>
      <c r="B2609" s="425"/>
      <c r="C2609" s="425"/>
      <c r="D2609" s="425"/>
      <c r="E2609" s="425"/>
      <c r="F2609" s="425"/>
      <c r="G2609" s="425"/>
      <c r="H2609" s="425"/>
      <c r="I2609" s="425"/>
    </row>
    <row r="2610" spans="1:9" x14ac:dyDescent="0.2">
      <c r="A2610" s="425"/>
      <c r="B2610" s="425"/>
      <c r="C2610" s="425"/>
      <c r="D2610" s="425"/>
      <c r="E2610" s="425"/>
      <c r="F2610" s="425"/>
      <c r="G2610" s="425"/>
      <c r="H2610" s="425"/>
      <c r="I2610" s="425"/>
    </row>
    <row r="2611" spans="1:9" x14ac:dyDescent="0.2">
      <c r="A2611" s="425"/>
      <c r="B2611" s="425"/>
      <c r="C2611" s="425"/>
      <c r="D2611" s="425"/>
      <c r="E2611" s="425"/>
      <c r="F2611" s="425"/>
      <c r="G2611" s="425"/>
      <c r="H2611" s="425"/>
      <c r="I2611" s="425"/>
    </row>
    <row r="2612" spans="1:9" x14ac:dyDescent="0.2">
      <c r="A2612" s="425"/>
      <c r="B2612" s="425"/>
      <c r="C2612" s="425"/>
      <c r="D2612" s="425"/>
      <c r="E2612" s="425"/>
      <c r="F2612" s="425"/>
      <c r="G2612" s="425"/>
      <c r="H2612" s="425"/>
      <c r="I2612" s="425"/>
    </row>
    <row r="2613" spans="1:9" x14ac:dyDescent="0.2">
      <c r="A2613" s="425"/>
      <c r="B2613" s="425"/>
      <c r="C2613" s="425"/>
      <c r="D2613" s="425"/>
      <c r="E2613" s="425"/>
      <c r="F2613" s="425"/>
      <c r="G2613" s="425"/>
      <c r="H2613" s="425"/>
      <c r="I2613" s="425"/>
    </row>
    <row r="2614" spans="1:9" x14ac:dyDescent="0.2">
      <c r="A2614" s="425"/>
      <c r="B2614" s="425"/>
      <c r="C2614" s="425"/>
      <c r="D2614" s="425"/>
      <c r="E2614" s="425"/>
      <c r="F2614" s="425"/>
      <c r="G2614" s="425"/>
      <c r="H2614" s="425"/>
      <c r="I2614" s="425"/>
    </row>
    <row r="2615" spans="1:9" x14ac:dyDescent="0.2">
      <c r="A2615" s="425"/>
      <c r="B2615" s="425"/>
      <c r="C2615" s="425"/>
      <c r="D2615" s="425"/>
      <c r="E2615" s="425"/>
      <c r="F2615" s="425"/>
      <c r="G2615" s="425"/>
      <c r="H2615" s="425"/>
      <c r="I2615" s="425"/>
    </row>
    <row r="2616" spans="1:9" x14ac:dyDescent="0.2">
      <c r="A2616" s="425"/>
      <c r="B2616" s="425"/>
      <c r="C2616" s="425"/>
      <c r="D2616" s="425"/>
      <c r="E2616" s="425"/>
      <c r="F2616" s="425"/>
      <c r="G2616" s="425"/>
      <c r="H2616" s="425"/>
      <c r="I2616" s="425"/>
    </row>
    <row r="2617" spans="1:9" x14ac:dyDescent="0.2">
      <c r="A2617" s="425"/>
      <c r="B2617" s="425"/>
      <c r="C2617" s="425"/>
      <c r="D2617" s="425"/>
      <c r="E2617" s="425"/>
      <c r="F2617" s="425"/>
      <c r="G2617" s="425"/>
      <c r="H2617" s="425"/>
      <c r="I2617" s="425"/>
    </row>
    <row r="2618" spans="1:9" x14ac:dyDescent="0.2">
      <c r="A2618" s="425"/>
      <c r="B2618" s="425"/>
      <c r="C2618" s="425"/>
      <c r="D2618" s="425"/>
      <c r="E2618" s="425"/>
      <c r="F2618" s="425"/>
      <c r="G2618" s="425"/>
      <c r="H2618" s="425"/>
      <c r="I2618" s="425"/>
    </row>
    <row r="2619" spans="1:9" x14ac:dyDescent="0.2">
      <c r="A2619" s="425"/>
      <c r="B2619" s="425"/>
      <c r="C2619" s="425"/>
      <c r="D2619" s="425"/>
      <c r="E2619" s="425"/>
      <c r="F2619" s="425"/>
      <c r="G2619" s="425"/>
      <c r="H2619" s="425"/>
      <c r="I2619" s="425"/>
    </row>
    <row r="2620" spans="1:9" x14ac:dyDescent="0.2">
      <c r="A2620" s="425"/>
      <c r="B2620" s="425"/>
      <c r="C2620" s="425"/>
      <c r="D2620" s="425"/>
      <c r="E2620" s="425"/>
      <c r="F2620" s="425"/>
      <c r="G2620" s="425"/>
      <c r="H2620" s="425"/>
      <c r="I2620" s="425"/>
    </row>
    <row r="2621" spans="1:9" x14ac:dyDescent="0.2">
      <c r="A2621" s="425"/>
      <c r="B2621" s="425"/>
      <c r="C2621" s="425"/>
      <c r="D2621" s="425"/>
      <c r="E2621" s="425"/>
      <c r="F2621" s="425"/>
      <c r="G2621" s="425"/>
      <c r="H2621" s="425"/>
      <c r="I2621" s="425"/>
    </row>
    <row r="2622" spans="1:9" x14ac:dyDescent="0.2">
      <c r="A2622" s="425"/>
      <c r="B2622" s="425"/>
      <c r="C2622" s="425"/>
      <c r="D2622" s="425"/>
      <c r="E2622" s="425"/>
      <c r="F2622" s="425"/>
      <c r="G2622" s="425"/>
      <c r="H2622" s="425"/>
      <c r="I2622" s="425"/>
    </row>
    <row r="2623" spans="1:9" x14ac:dyDescent="0.2">
      <c r="A2623" s="425"/>
      <c r="B2623" s="425"/>
      <c r="C2623" s="425"/>
      <c r="D2623" s="425"/>
      <c r="E2623" s="425"/>
      <c r="F2623" s="425"/>
      <c r="G2623" s="425"/>
      <c r="H2623" s="425"/>
      <c r="I2623" s="425"/>
    </row>
    <row r="2624" spans="1:9" x14ac:dyDescent="0.2">
      <c r="A2624" s="425"/>
      <c r="B2624" s="425"/>
      <c r="C2624" s="425"/>
      <c r="D2624" s="425"/>
      <c r="E2624" s="425"/>
      <c r="F2624" s="425"/>
      <c r="G2624" s="425"/>
      <c r="H2624" s="425"/>
      <c r="I2624" s="425"/>
    </row>
    <row r="2625" spans="1:9" x14ac:dyDescent="0.2">
      <c r="A2625" s="425"/>
      <c r="B2625" s="425"/>
      <c r="C2625" s="425"/>
      <c r="D2625" s="425"/>
      <c r="E2625" s="425"/>
      <c r="F2625" s="425"/>
      <c r="G2625" s="425"/>
      <c r="H2625" s="425"/>
      <c r="I2625" s="425"/>
    </row>
    <row r="2626" spans="1:9" x14ac:dyDescent="0.2">
      <c r="A2626" s="425"/>
      <c r="B2626" s="425"/>
      <c r="C2626" s="425"/>
      <c r="D2626" s="425"/>
      <c r="E2626" s="425"/>
      <c r="F2626" s="425"/>
      <c r="G2626" s="425"/>
      <c r="H2626" s="425"/>
      <c r="I2626" s="425"/>
    </row>
    <row r="2627" spans="1:9" x14ac:dyDescent="0.2">
      <c r="A2627" s="425"/>
      <c r="B2627" s="425"/>
      <c r="C2627" s="425"/>
      <c r="D2627" s="425"/>
      <c r="E2627" s="425"/>
      <c r="F2627" s="425"/>
      <c r="G2627" s="425"/>
      <c r="H2627" s="425"/>
      <c r="I2627" s="425"/>
    </row>
    <row r="2628" spans="1:9" x14ac:dyDescent="0.2">
      <c r="A2628" s="425"/>
      <c r="B2628" s="425"/>
      <c r="C2628" s="425"/>
      <c r="D2628" s="425"/>
      <c r="E2628" s="425"/>
      <c r="F2628" s="425"/>
      <c r="G2628" s="425"/>
      <c r="H2628" s="425"/>
      <c r="I2628" s="425"/>
    </row>
    <row r="2629" spans="1:9" x14ac:dyDescent="0.2">
      <c r="A2629" s="425"/>
      <c r="B2629" s="425"/>
      <c r="C2629" s="425"/>
      <c r="D2629" s="425"/>
      <c r="E2629" s="425"/>
      <c r="F2629" s="425"/>
      <c r="G2629" s="425"/>
      <c r="H2629" s="425"/>
      <c r="I2629" s="425"/>
    </row>
    <row r="2630" spans="1:9" x14ac:dyDescent="0.2">
      <c r="A2630" s="425"/>
      <c r="B2630" s="425"/>
      <c r="C2630" s="425"/>
      <c r="D2630" s="425"/>
      <c r="E2630" s="425"/>
      <c r="F2630" s="425"/>
      <c r="G2630" s="425"/>
      <c r="H2630" s="425"/>
      <c r="I2630" s="425"/>
    </row>
    <row r="2631" spans="1:9" x14ac:dyDescent="0.2">
      <c r="A2631" s="425"/>
      <c r="B2631" s="425"/>
      <c r="C2631" s="425"/>
      <c r="D2631" s="425"/>
      <c r="E2631" s="425"/>
      <c r="F2631" s="425"/>
      <c r="G2631" s="425"/>
      <c r="H2631" s="425"/>
      <c r="I2631" s="425"/>
    </row>
    <row r="2632" spans="1:9" x14ac:dyDescent="0.2">
      <c r="A2632" s="425"/>
      <c r="B2632" s="425"/>
      <c r="C2632" s="425"/>
      <c r="D2632" s="425"/>
      <c r="E2632" s="425"/>
      <c r="F2632" s="425"/>
      <c r="G2632" s="425"/>
      <c r="H2632" s="425"/>
      <c r="I2632" s="425"/>
    </row>
    <row r="2633" spans="1:9" x14ac:dyDescent="0.2">
      <c r="A2633" s="425"/>
      <c r="B2633" s="425"/>
      <c r="C2633" s="425"/>
      <c r="D2633" s="425"/>
      <c r="E2633" s="425"/>
      <c r="F2633" s="425"/>
      <c r="G2633" s="425"/>
      <c r="H2633" s="425"/>
      <c r="I2633" s="425"/>
    </row>
    <row r="2634" spans="1:9" x14ac:dyDescent="0.2">
      <c r="A2634" s="425"/>
      <c r="B2634" s="425"/>
      <c r="C2634" s="425"/>
      <c r="D2634" s="425"/>
      <c r="E2634" s="425"/>
      <c r="F2634" s="425"/>
      <c r="G2634" s="425"/>
      <c r="H2634" s="425"/>
      <c r="I2634" s="425"/>
    </row>
    <row r="2635" spans="1:9" x14ac:dyDescent="0.2">
      <c r="A2635" s="425"/>
      <c r="B2635" s="425"/>
      <c r="C2635" s="425"/>
      <c r="D2635" s="425"/>
      <c r="E2635" s="425"/>
      <c r="F2635" s="425"/>
      <c r="G2635" s="425"/>
      <c r="H2635" s="425"/>
      <c r="I2635" s="425"/>
    </row>
    <row r="2636" spans="1:9" x14ac:dyDescent="0.2">
      <c r="A2636" s="425"/>
      <c r="B2636" s="425"/>
      <c r="C2636" s="425"/>
      <c r="D2636" s="425"/>
      <c r="E2636" s="425"/>
      <c r="F2636" s="425"/>
      <c r="G2636" s="425"/>
      <c r="H2636" s="425"/>
      <c r="I2636" s="425"/>
    </row>
    <row r="2637" spans="1:9" x14ac:dyDescent="0.2">
      <c r="A2637" s="425"/>
      <c r="B2637" s="425"/>
      <c r="C2637" s="425"/>
      <c r="D2637" s="425"/>
      <c r="E2637" s="425"/>
      <c r="F2637" s="425"/>
      <c r="G2637" s="425"/>
      <c r="H2637" s="425"/>
      <c r="I2637" s="425"/>
    </row>
    <row r="2638" spans="1:9" x14ac:dyDescent="0.2">
      <c r="A2638" s="425"/>
      <c r="B2638" s="425"/>
      <c r="C2638" s="425"/>
      <c r="D2638" s="425"/>
      <c r="E2638" s="425"/>
      <c r="F2638" s="425"/>
      <c r="G2638" s="425"/>
      <c r="H2638" s="425"/>
      <c r="I2638" s="425"/>
    </row>
    <row r="2639" spans="1:9" x14ac:dyDescent="0.2">
      <c r="A2639" s="425"/>
      <c r="B2639" s="425"/>
      <c r="C2639" s="425"/>
      <c r="D2639" s="425"/>
      <c r="E2639" s="425"/>
      <c r="F2639" s="425"/>
      <c r="G2639" s="425"/>
      <c r="H2639" s="425"/>
      <c r="I2639" s="425"/>
    </row>
    <row r="2640" spans="1:9" x14ac:dyDescent="0.2">
      <c r="A2640" s="425"/>
      <c r="B2640" s="425"/>
      <c r="C2640" s="425"/>
      <c r="D2640" s="425"/>
      <c r="E2640" s="425"/>
      <c r="F2640" s="425"/>
      <c r="G2640" s="425"/>
      <c r="H2640" s="425"/>
      <c r="I2640" s="425"/>
    </row>
    <row r="2641" spans="1:9" x14ac:dyDescent="0.2">
      <c r="A2641" s="425"/>
      <c r="B2641" s="425"/>
      <c r="C2641" s="425"/>
      <c r="D2641" s="425"/>
      <c r="E2641" s="425"/>
      <c r="F2641" s="425"/>
      <c r="G2641" s="425"/>
      <c r="H2641" s="425"/>
      <c r="I2641" s="425"/>
    </row>
    <row r="2642" spans="1:9" x14ac:dyDescent="0.2">
      <c r="A2642" s="425"/>
      <c r="B2642" s="425"/>
      <c r="C2642" s="425"/>
      <c r="D2642" s="425"/>
      <c r="E2642" s="425"/>
      <c r="F2642" s="425"/>
      <c r="G2642" s="425"/>
      <c r="H2642" s="425"/>
      <c r="I2642" s="425"/>
    </row>
    <row r="2643" spans="1:9" x14ac:dyDescent="0.2">
      <c r="A2643" s="425"/>
      <c r="B2643" s="425"/>
      <c r="C2643" s="425"/>
      <c r="D2643" s="425"/>
      <c r="E2643" s="425"/>
      <c r="F2643" s="425"/>
      <c r="G2643" s="425"/>
      <c r="H2643" s="425"/>
      <c r="I2643" s="425"/>
    </row>
    <row r="2644" spans="1:9" x14ac:dyDescent="0.2">
      <c r="A2644" s="425"/>
      <c r="B2644" s="425"/>
      <c r="C2644" s="425"/>
      <c r="D2644" s="425"/>
      <c r="E2644" s="425"/>
      <c r="F2644" s="425"/>
      <c r="G2644" s="425"/>
      <c r="H2644" s="425"/>
      <c r="I2644" s="425"/>
    </row>
    <row r="2645" spans="1:9" x14ac:dyDescent="0.2">
      <c r="A2645" s="425"/>
      <c r="B2645" s="425"/>
      <c r="C2645" s="425"/>
      <c r="D2645" s="425"/>
      <c r="E2645" s="425"/>
      <c r="F2645" s="425"/>
      <c r="G2645" s="425"/>
      <c r="H2645" s="425"/>
      <c r="I2645" s="425"/>
    </row>
    <row r="2646" spans="1:9" x14ac:dyDescent="0.2">
      <c r="A2646" s="425"/>
      <c r="B2646" s="425"/>
      <c r="C2646" s="425"/>
      <c r="D2646" s="425"/>
      <c r="E2646" s="425"/>
      <c r="F2646" s="425"/>
      <c r="G2646" s="425"/>
      <c r="H2646" s="425"/>
      <c r="I2646" s="425"/>
    </row>
    <row r="2647" spans="1:9" x14ac:dyDescent="0.2">
      <c r="A2647" s="425"/>
      <c r="B2647" s="425"/>
      <c r="C2647" s="425"/>
      <c r="D2647" s="425"/>
      <c r="E2647" s="425"/>
      <c r="F2647" s="425"/>
      <c r="G2647" s="425"/>
      <c r="H2647" s="425"/>
      <c r="I2647" s="425"/>
    </row>
    <row r="2648" spans="1:9" x14ac:dyDescent="0.2">
      <c r="A2648" s="425"/>
      <c r="B2648" s="425"/>
      <c r="C2648" s="425"/>
      <c r="D2648" s="425"/>
      <c r="E2648" s="425"/>
      <c r="F2648" s="425"/>
      <c r="G2648" s="425"/>
      <c r="H2648" s="425"/>
      <c r="I2648" s="425"/>
    </row>
    <row r="2649" spans="1:9" x14ac:dyDescent="0.2">
      <c r="A2649" s="425"/>
      <c r="B2649" s="425"/>
      <c r="C2649" s="425"/>
      <c r="D2649" s="425"/>
      <c r="E2649" s="425"/>
      <c r="F2649" s="425"/>
      <c r="G2649" s="425"/>
      <c r="H2649" s="425"/>
      <c r="I2649" s="425"/>
    </row>
    <row r="2650" spans="1:9" x14ac:dyDescent="0.2">
      <c r="A2650" s="425"/>
      <c r="B2650" s="425"/>
      <c r="C2650" s="425"/>
      <c r="D2650" s="425"/>
      <c r="E2650" s="425"/>
      <c r="F2650" s="425"/>
      <c r="G2650" s="425"/>
      <c r="H2650" s="425"/>
      <c r="I2650" s="425"/>
    </row>
    <row r="2651" spans="1:9" x14ac:dyDescent="0.2">
      <c r="A2651" s="425"/>
      <c r="B2651" s="425"/>
      <c r="C2651" s="425"/>
      <c r="D2651" s="425"/>
      <c r="E2651" s="425"/>
      <c r="F2651" s="425"/>
      <c r="G2651" s="425"/>
      <c r="H2651" s="425"/>
      <c r="I2651" s="425"/>
    </row>
    <row r="2652" spans="1:9" x14ac:dyDescent="0.2">
      <c r="A2652" s="425"/>
      <c r="B2652" s="425"/>
      <c r="C2652" s="425"/>
      <c r="D2652" s="425"/>
      <c r="E2652" s="425"/>
      <c r="F2652" s="425"/>
      <c r="G2652" s="425"/>
      <c r="H2652" s="425"/>
      <c r="I2652" s="425"/>
    </row>
    <row r="2653" spans="1:9" x14ac:dyDescent="0.2">
      <c r="A2653" s="425"/>
      <c r="B2653" s="425"/>
      <c r="C2653" s="425"/>
      <c r="D2653" s="425"/>
      <c r="E2653" s="425"/>
      <c r="F2653" s="425"/>
      <c r="G2653" s="425"/>
      <c r="H2653" s="425"/>
      <c r="I2653" s="425"/>
    </row>
    <row r="2654" spans="1:9" x14ac:dyDescent="0.2">
      <c r="A2654" s="425"/>
      <c r="B2654" s="425"/>
      <c r="C2654" s="425"/>
      <c r="D2654" s="425"/>
      <c r="E2654" s="425"/>
      <c r="F2654" s="425"/>
      <c r="G2654" s="425"/>
      <c r="H2654" s="425"/>
      <c r="I2654" s="425"/>
    </row>
    <row r="2655" spans="1:9" x14ac:dyDescent="0.2">
      <c r="A2655" s="425"/>
      <c r="B2655" s="425"/>
      <c r="C2655" s="425"/>
      <c r="D2655" s="425"/>
      <c r="E2655" s="425"/>
      <c r="F2655" s="425"/>
      <c r="G2655" s="425"/>
      <c r="H2655" s="425"/>
      <c r="I2655" s="425"/>
    </row>
    <row r="2656" spans="1:9" x14ac:dyDescent="0.2">
      <c r="A2656" s="425"/>
      <c r="B2656" s="425"/>
      <c r="C2656" s="425"/>
      <c r="D2656" s="425"/>
      <c r="E2656" s="425"/>
      <c r="F2656" s="425"/>
      <c r="G2656" s="425"/>
      <c r="H2656" s="425"/>
      <c r="I2656" s="425"/>
    </row>
    <row r="2657" spans="1:9" x14ac:dyDescent="0.2">
      <c r="A2657" s="425"/>
      <c r="B2657" s="425"/>
      <c r="C2657" s="425"/>
      <c r="D2657" s="425"/>
      <c r="E2657" s="425"/>
      <c r="F2657" s="425"/>
      <c r="G2657" s="425"/>
      <c r="H2657" s="425"/>
      <c r="I2657" s="425"/>
    </row>
    <row r="2658" spans="1:9" x14ac:dyDescent="0.2">
      <c r="A2658" s="425"/>
      <c r="B2658" s="425"/>
      <c r="C2658" s="425"/>
      <c r="D2658" s="425"/>
      <c r="E2658" s="425"/>
      <c r="F2658" s="425"/>
      <c r="G2658" s="425"/>
      <c r="H2658" s="425"/>
      <c r="I2658" s="425"/>
    </row>
    <row r="2659" spans="1:9" x14ac:dyDescent="0.2">
      <c r="A2659" s="425"/>
      <c r="B2659" s="425"/>
      <c r="C2659" s="425"/>
      <c r="D2659" s="425"/>
      <c r="E2659" s="425"/>
      <c r="F2659" s="425"/>
      <c r="G2659" s="425"/>
      <c r="H2659" s="425"/>
      <c r="I2659" s="425"/>
    </row>
    <row r="2660" spans="1:9" x14ac:dyDescent="0.2">
      <c r="A2660" s="425"/>
      <c r="B2660" s="425"/>
      <c r="C2660" s="425"/>
      <c r="D2660" s="425"/>
      <c r="E2660" s="425"/>
      <c r="F2660" s="425"/>
      <c r="G2660" s="425"/>
      <c r="H2660" s="425"/>
      <c r="I2660" s="425"/>
    </row>
    <row r="2661" spans="1:9" x14ac:dyDescent="0.2">
      <c r="A2661" s="425"/>
      <c r="B2661" s="425"/>
      <c r="C2661" s="425"/>
      <c r="D2661" s="425"/>
      <c r="E2661" s="425"/>
      <c r="F2661" s="425"/>
      <c r="G2661" s="425"/>
      <c r="H2661" s="425"/>
      <c r="I2661" s="425"/>
    </row>
    <row r="2662" spans="1:9" x14ac:dyDescent="0.2">
      <c r="A2662" s="425"/>
      <c r="B2662" s="425"/>
      <c r="C2662" s="425"/>
      <c r="D2662" s="425"/>
      <c r="E2662" s="425"/>
      <c r="F2662" s="425"/>
      <c r="G2662" s="425"/>
      <c r="H2662" s="425"/>
      <c r="I2662" s="425"/>
    </row>
    <row r="2663" spans="1:9" x14ac:dyDescent="0.2">
      <c r="A2663" s="425"/>
      <c r="B2663" s="425"/>
      <c r="C2663" s="425"/>
      <c r="D2663" s="425"/>
      <c r="E2663" s="425"/>
      <c r="F2663" s="425"/>
      <c r="G2663" s="425"/>
      <c r="H2663" s="425"/>
      <c r="I2663" s="425"/>
    </row>
    <row r="2664" spans="1:9" x14ac:dyDescent="0.2">
      <c r="A2664" s="425"/>
      <c r="B2664" s="425"/>
      <c r="C2664" s="425"/>
      <c r="D2664" s="425"/>
      <c r="E2664" s="425"/>
      <c r="F2664" s="425"/>
      <c r="G2664" s="425"/>
      <c r="H2664" s="425"/>
      <c r="I2664" s="425"/>
    </row>
    <row r="2665" spans="1:9" x14ac:dyDescent="0.2">
      <c r="A2665" s="425"/>
      <c r="B2665" s="425"/>
      <c r="C2665" s="425"/>
      <c r="D2665" s="425"/>
      <c r="E2665" s="425"/>
      <c r="F2665" s="425"/>
      <c r="G2665" s="425"/>
      <c r="H2665" s="425"/>
      <c r="I2665" s="425"/>
    </row>
    <row r="2666" spans="1:9" x14ac:dyDescent="0.2">
      <c r="A2666" s="425"/>
      <c r="B2666" s="425"/>
      <c r="C2666" s="425"/>
      <c r="D2666" s="425"/>
      <c r="E2666" s="425"/>
      <c r="F2666" s="425"/>
      <c r="G2666" s="425"/>
      <c r="H2666" s="425"/>
      <c r="I2666" s="425"/>
    </row>
    <row r="2667" spans="1:9" x14ac:dyDescent="0.2">
      <c r="A2667" s="425"/>
      <c r="B2667" s="425"/>
      <c r="C2667" s="425"/>
      <c r="D2667" s="425"/>
      <c r="E2667" s="425"/>
      <c r="F2667" s="425"/>
      <c r="G2667" s="425"/>
      <c r="H2667" s="425"/>
      <c r="I2667" s="425"/>
    </row>
    <row r="2668" spans="1:9" x14ac:dyDescent="0.2">
      <c r="A2668" s="425"/>
      <c r="B2668" s="425"/>
      <c r="C2668" s="425"/>
      <c r="D2668" s="425"/>
      <c r="E2668" s="425"/>
      <c r="F2668" s="425"/>
      <c r="G2668" s="425"/>
      <c r="H2668" s="425"/>
      <c r="I2668" s="425"/>
    </row>
    <row r="2669" spans="1:9" x14ac:dyDescent="0.2">
      <c r="A2669" s="425"/>
      <c r="B2669" s="425"/>
      <c r="C2669" s="425"/>
      <c r="D2669" s="425"/>
      <c r="E2669" s="425"/>
      <c r="F2669" s="425"/>
      <c r="G2669" s="425"/>
      <c r="H2669" s="425"/>
      <c r="I2669" s="425"/>
    </row>
    <row r="2670" spans="1:9" x14ac:dyDescent="0.2">
      <c r="A2670" s="425"/>
      <c r="B2670" s="425"/>
      <c r="C2670" s="425"/>
      <c r="D2670" s="425"/>
      <c r="E2670" s="425"/>
      <c r="F2670" s="425"/>
      <c r="G2670" s="425"/>
      <c r="H2670" s="425"/>
      <c r="I2670" s="425"/>
    </row>
    <row r="2671" spans="1:9" x14ac:dyDescent="0.2">
      <c r="A2671" s="425"/>
      <c r="B2671" s="425"/>
      <c r="C2671" s="425"/>
      <c r="D2671" s="425"/>
      <c r="E2671" s="425"/>
      <c r="F2671" s="425"/>
      <c r="G2671" s="425"/>
      <c r="H2671" s="425"/>
      <c r="I2671" s="425"/>
    </row>
    <row r="2672" spans="1:9" x14ac:dyDescent="0.2">
      <c r="A2672" s="425"/>
      <c r="B2672" s="425"/>
      <c r="C2672" s="425"/>
      <c r="D2672" s="425"/>
      <c r="E2672" s="425"/>
      <c r="F2672" s="425"/>
      <c r="G2672" s="425"/>
      <c r="H2672" s="425"/>
      <c r="I2672" s="425"/>
    </row>
    <row r="2673" spans="1:9" x14ac:dyDescent="0.2">
      <c r="A2673" s="425"/>
      <c r="B2673" s="425"/>
      <c r="C2673" s="425"/>
      <c r="D2673" s="425"/>
      <c r="E2673" s="425"/>
      <c r="F2673" s="425"/>
      <c r="G2673" s="425"/>
      <c r="H2673" s="425"/>
      <c r="I2673" s="425"/>
    </row>
    <row r="2674" spans="1:9" x14ac:dyDescent="0.2">
      <c r="A2674" s="425"/>
      <c r="B2674" s="425"/>
      <c r="C2674" s="425"/>
      <c r="D2674" s="425"/>
      <c r="E2674" s="425"/>
      <c r="F2674" s="425"/>
      <c r="G2674" s="425"/>
      <c r="H2674" s="425"/>
      <c r="I2674" s="425"/>
    </row>
    <row r="2675" spans="1:9" x14ac:dyDescent="0.2">
      <c r="A2675" s="425"/>
      <c r="B2675" s="425"/>
      <c r="C2675" s="425"/>
      <c r="D2675" s="425"/>
      <c r="E2675" s="425"/>
      <c r="F2675" s="425"/>
      <c r="G2675" s="425"/>
      <c r="H2675" s="425"/>
      <c r="I2675" s="425"/>
    </row>
    <row r="2676" spans="1:9" x14ac:dyDescent="0.2">
      <c r="A2676" s="425"/>
      <c r="B2676" s="425"/>
      <c r="C2676" s="425"/>
      <c r="D2676" s="425"/>
      <c r="E2676" s="425"/>
      <c r="F2676" s="425"/>
      <c r="G2676" s="425"/>
      <c r="H2676" s="425"/>
      <c r="I2676" s="425"/>
    </row>
    <row r="2677" spans="1:9" x14ac:dyDescent="0.2">
      <c r="A2677" s="425"/>
      <c r="B2677" s="425"/>
      <c r="C2677" s="425"/>
      <c r="D2677" s="425"/>
      <c r="E2677" s="425"/>
      <c r="F2677" s="425"/>
      <c r="G2677" s="425"/>
      <c r="H2677" s="425"/>
      <c r="I2677" s="425"/>
    </row>
    <row r="2678" spans="1:9" x14ac:dyDescent="0.2">
      <c r="A2678" s="425"/>
      <c r="B2678" s="425"/>
      <c r="C2678" s="425"/>
      <c r="D2678" s="425"/>
      <c r="E2678" s="425"/>
      <c r="F2678" s="425"/>
      <c r="G2678" s="425"/>
      <c r="H2678" s="425"/>
      <c r="I2678" s="425"/>
    </row>
    <row r="2679" spans="1:9" x14ac:dyDescent="0.2">
      <c r="A2679" s="425"/>
      <c r="B2679" s="425"/>
      <c r="C2679" s="425"/>
      <c r="D2679" s="425"/>
      <c r="E2679" s="425"/>
      <c r="F2679" s="425"/>
      <c r="G2679" s="425"/>
      <c r="H2679" s="425"/>
      <c r="I2679" s="425"/>
    </row>
    <row r="2680" spans="1:9" x14ac:dyDescent="0.2">
      <c r="A2680" s="425"/>
      <c r="B2680" s="425"/>
      <c r="C2680" s="425"/>
      <c r="D2680" s="425"/>
      <c r="E2680" s="425"/>
      <c r="F2680" s="425"/>
      <c r="G2680" s="425"/>
      <c r="H2680" s="425"/>
      <c r="I2680" s="425"/>
    </row>
    <row r="2681" spans="1:9" x14ac:dyDescent="0.2">
      <c r="A2681" s="425"/>
      <c r="B2681" s="425"/>
      <c r="C2681" s="425"/>
      <c r="D2681" s="425"/>
      <c r="E2681" s="425"/>
      <c r="F2681" s="425"/>
      <c r="G2681" s="425"/>
      <c r="H2681" s="425"/>
      <c r="I2681" s="425"/>
    </row>
    <row r="2682" spans="1:9" x14ac:dyDescent="0.2">
      <c r="A2682" s="425"/>
      <c r="B2682" s="425"/>
      <c r="C2682" s="425"/>
      <c r="D2682" s="425"/>
      <c r="E2682" s="425"/>
      <c r="F2682" s="425"/>
      <c r="G2682" s="425"/>
      <c r="H2682" s="425"/>
      <c r="I2682" s="425"/>
    </row>
    <row r="2683" spans="1:9" x14ac:dyDescent="0.2">
      <c r="A2683" s="425"/>
      <c r="B2683" s="425"/>
      <c r="C2683" s="425"/>
      <c r="D2683" s="425"/>
      <c r="E2683" s="425"/>
      <c r="F2683" s="425"/>
      <c r="G2683" s="425"/>
      <c r="H2683" s="425"/>
      <c r="I2683" s="425"/>
    </row>
    <row r="2684" spans="1:9" x14ac:dyDescent="0.2">
      <c r="A2684" s="425"/>
      <c r="B2684" s="425"/>
      <c r="C2684" s="425"/>
      <c r="D2684" s="425"/>
      <c r="E2684" s="425"/>
      <c r="F2684" s="425"/>
      <c r="G2684" s="425"/>
      <c r="H2684" s="425"/>
      <c r="I2684" s="425"/>
    </row>
    <row r="2685" spans="1:9" x14ac:dyDescent="0.2">
      <c r="A2685" s="425"/>
      <c r="B2685" s="425"/>
      <c r="C2685" s="425"/>
      <c r="D2685" s="425"/>
      <c r="E2685" s="425"/>
      <c r="F2685" s="425"/>
      <c r="G2685" s="425"/>
      <c r="H2685" s="425"/>
      <c r="I2685" s="425"/>
    </row>
    <row r="2686" spans="1:9" x14ac:dyDescent="0.2">
      <c r="A2686" s="425"/>
      <c r="B2686" s="425"/>
      <c r="C2686" s="425"/>
      <c r="D2686" s="425"/>
      <c r="E2686" s="425"/>
      <c r="F2686" s="425"/>
      <c r="G2686" s="425"/>
      <c r="H2686" s="425"/>
      <c r="I2686" s="425"/>
    </row>
    <row r="2687" spans="1:9" x14ac:dyDescent="0.2">
      <c r="A2687" s="425"/>
      <c r="B2687" s="425"/>
      <c r="C2687" s="425"/>
      <c r="D2687" s="425"/>
      <c r="E2687" s="425"/>
      <c r="F2687" s="425"/>
      <c r="G2687" s="425"/>
      <c r="H2687" s="425"/>
      <c r="I2687" s="425"/>
    </row>
    <row r="2688" spans="1:9" x14ac:dyDescent="0.2">
      <c r="A2688" s="425"/>
      <c r="B2688" s="425"/>
      <c r="C2688" s="425"/>
      <c r="D2688" s="425"/>
      <c r="E2688" s="425"/>
      <c r="F2688" s="425"/>
      <c r="G2688" s="425"/>
      <c r="H2688" s="425"/>
      <c r="I2688" s="425"/>
    </row>
    <row r="2689" spans="1:9" x14ac:dyDescent="0.2">
      <c r="A2689" s="425"/>
      <c r="B2689" s="425"/>
      <c r="C2689" s="425"/>
      <c r="D2689" s="425"/>
      <c r="E2689" s="425"/>
      <c r="F2689" s="425"/>
      <c r="G2689" s="425"/>
      <c r="H2689" s="425"/>
      <c r="I2689" s="425"/>
    </row>
    <row r="2690" spans="1:9" x14ac:dyDescent="0.2">
      <c r="A2690" s="425"/>
      <c r="B2690" s="425"/>
      <c r="C2690" s="425"/>
      <c r="D2690" s="425"/>
      <c r="E2690" s="425"/>
      <c r="F2690" s="425"/>
      <c r="G2690" s="425"/>
      <c r="H2690" s="425"/>
      <c r="I2690" s="425"/>
    </row>
    <row r="2691" spans="1:9" x14ac:dyDescent="0.2">
      <c r="A2691" s="425"/>
      <c r="B2691" s="425"/>
      <c r="C2691" s="425"/>
      <c r="D2691" s="425"/>
      <c r="E2691" s="425"/>
      <c r="F2691" s="425"/>
      <c r="G2691" s="425"/>
      <c r="H2691" s="425"/>
      <c r="I2691" s="425"/>
    </row>
    <row r="2692" spans="1:9" x14ac:dyDescent="0.2">
      <c r="A2692" s="425"/>
      <c r="B2692" s="425"/>
      <c r="C2692" s="425"/>
      <c r="D2692" s="425"/>
      <c r="E2692" s="425"/>
      <c r="F2692" s="425"/>
      <c r="G2692" s="425"/>
      <c r="H2692" s="425"/>
      <c r="I2692" s="425"/>
    </row>
    <row r="2693" spans="1:9" x14ac:dyDescent="0.2">
      <c r="A2693" s="425"/>
      <c r="B2693" s="425"/>
      <c r="C2693" s="425"/>
      <c r="D2693" s="425"/>
      <c r="E2693" s="425"/>
      <c r="F2693" s="425"/>
      <c r="G2693" s="425"/>
      <c r="H2693" s="425"/>
      <c r="I2693" s="425"/>
    </row>
    <row r="2694" spans="1:9" x14ac:dyDescent="0.2">
      <c r="A2694" s="425"/>
      <c r="B2694" s="425"/>
      <c r="C2694" s="425"/>
      <c r="D2694" s="425"/>
      <c r="E2694" s="425"/>
      <c r="F2694" s="425"/>
      <c r="G2694" s="425"/>
      <c r="H2694" s="425"/>
      <c r="I2694" s="425"/>
    </row>
    <row r="2695" spans="1:9" x14ac:dyDescent="0.2">
      <c r="A2695" s="425"/>
      <c r="B2695" s="425"/>
      <c r="C2695" s="425"/>
      <c r="D2695" s="425"/>
      <c r="E2695" s="425"/>
      <c r="F2695" s="425"/>
      <c r="G2695" s="425"/>
      <c r="H2695" s="425"/>
      <c r="I2695" s="425"/>
    </row>
    <row r="2696" spans="1:9" x14ac:dyDescent="0.2">
      <c r="A2696" s="425"/>
      <c r="B2696" s="425"/>
      <c r="C2696" s="425"/>
      <c r="D2696" s="425"/>
      <c r="E2696" s="425"/>
      <c r="F2696" s="425"/>
      <c r="G2696" s="425"/>
      <c r="H2696" s="425"/>
      <c r="I2696" s="425"/>
    </row>
    <row r="2697" spans="1:9" x14ac:dyDescent="0.2">
      <c r="A2697" s="425"/>
      <c r="B2697" s="425"/>
      <c r="C2697" s="425"/>
      <c r="D2697" s="425"/>
      <c r="E2697" s="425"/>
      <c r="F2697" s="425"/>
      <c r="G2697" s="425"/>
      <c r="H2697" s="425"/>
      <c r="I2697" s="425"/>
    </row>
    <row r="2698" spans="1:9" x14ac:dyDescent="0.2">
      <c r="A2698" s="425"/>
      <c r="B2698" s="425"/>
      <c r="C2698" s="425"/>
      <c r="D2698" s="425"/>
      <c r="E2698" s="425"/>
      <c r="F2698" s="425"/>
      <c r="G2698" s="425"/>
      <c r="H2698" s="425"/>
      <c r="I2698" s="425"/>
    </row>
    <row r="2699" spans="1:9" x14ac:dyDescent="0.2">
      <c r="A2699" s="425"/>
      <c r="B2699" s="425"/>
      <c r="C2699" s="425"/>
      <c r="D2699" s="425"/>
      <c r="E2699" s="425"/>
      <c r="F2699" s="425"/>
      <c r="G2699" s="425"/>
      <c r="H2699" s="425"/>
      <c r="I2699" s="425"/>
    </row>
    <row r="2700" spans="1:9" x14ac:dyDescent="0.2">
      <c r="A2700" s="425"/>
      <c r="B2700" s="425"/>
      <c r="C2700" s="425"/>
      <c r="D2700" s="425"/>
      <c r="E2700" s="425"/>
      <c r="F2700" s="425"/>
      <c r="G2700" s="425"/>
      <c r="H2700" s="425"/>
      <c r="I2700" s="425"/>
    </row>
    <row r="2701" spans="1:9" x14ac:dyDescent="0.2">
      <c r="A2701" s="425"/>
      <c r="B2701" s="425"/>
      <c r="C2701" s="425"/>
      <c r="D2701" s="425"/>
      <c r="E2701" s="425"/>
      <c r="F2701" s="425"/>
      <c r="G2701" s="425"/>
      <c r="H2701" s="425"/>
      <c r="I2701" s="425"/>
    </row>
    <row r="2702" spans="1:9" x14ac:dyDescent="0.2">
      <c r="A2702" s="425"/>
      <c r="B2702" s="425"/>
      <c r="C2702" s="425"/>
      <c r="D2702" s="425"/>
      <c r="E2702" s="425"/>
      <c r="F2702" s="425"/>
      <c r="G2702" s="425"/>
      <c r="H2702" s="425"/>
      <c r="I2702" s="425"/>
    </row>
    <row r="2703" spans="1:9" x14ac:dyDescent="0.2">
      <c r="A2703" s="425"/>
      <c r="B2703" s="425"/>
      <c r="C2703" s="425"/>
      <c r="D2703" s="425"/>
      <c r="E2703" s="425"/>
      <c r="F2703" s="425"/>
      <c r="G2703" s="425"/>
      <c r="H2703" s="425"/>
      <c r="I2703" s="425"/>
    </row>
    <row r="2704" spans="1:9" x14ac:dyDescent="0.2">
      <c r="A2704" s="425"/>
      <c r="B2704" s="425"/>
      <c r="C2704" s="425"/>
      <c r="D2704" s="425"/>
      <c r="E2704" s="425"/>
      <c r="F2704" s="425"/>
      <c r="G2704" s="425"/>
      <c r="H2704" s="425"/>
      <c r="I2704" s="425"/>
    </row>
    <row r="2705" spans="1:9" x14ac:dyDescent="0.2">
      <c r="A2705" s="425"/>
      <c r="B2705" s="425"/>
      <c r="C2705" s="425"/>
      <c r="D2705" s="425"/>
      <c r="E2705" s="425"/>
      <c r="F2705" s="425"/>
      <c r="G2705" s="425"/>
      <c r="H2705" s="425"/>
      <c r="I2705" s="425"/>
    </row>
    <row r="2706" spans="1:9" x14ac:dyDescent="0.2">
      <c r="A2706" s="425"/>
      <c r="B2706" s="425"/>
      <c r="C2706" s="425"/>
      <c r="D2706" s="425"/>
      <c r="E2706" s="425"/>
      <c r="F2706" s="425"/>
      <c r="G2706" s="425"/>
      <c r="H2706" s="425"/>
      <c r="I2706" s="425"/>
    </row>
    <row r="2707" spans="1:9" x14ac:dyDescent="0.2">
      <c r="A2707" s="425"/>
      <c r="B2707" s="425"/>
      <c r="C2707" s="425"/>
      <c r="D2707" s="425"/>
      <c r="E2707" s="425"/>
      <c r="F2707" s="425"/>
      <c r="G2707" s="425"/>
      <c r="H2707" s="425"/>
      <c r="I2707" s="425"/>
    </row>
    <row r="2708" spans="1:9" x14ac:dyDescent="0.2">
      <c r="A2708" s="425"/>
      <c r="B2708" s="425"/>
      <c r="C2708" s="425"/>
      <c r="D2708" s="425"/>
      <c r="E2708" s="425"/>
      <c r="F2708" s="425"/>
      <c r="G2708" s="425"/>
      <c r="H2708" s="425"/>
      <c r="I2708" s="425"/>
    </row>
    <row r="2709" spans="1:9" x14ac:dyDescent="0.2">
      <c r="A2709" s="425"/>
      <c r="B2709" s="425"/>
      <c r="C2709" s="425"/>
      <c r="D2709" s="425"/>
      <c r="E2709" s="425"/>
      <c r="F2709" s="425"/>
      <c r="G2709" s="425"/>
      <c r="H2709" s="425"/>
      <c r="I2709" s="425"/>
    </row>
    <row r="2710" spans="1:9" x14ac:dyDescent="0.2">
      <c r="A2710" s="425"/>
      <c r="B2710" s="425"/>
      <c r="C2710" s="425"/>
      <c r="D2710" s="425"/>
      <c r="E2710" s="425"/>
      <c r="F2710" s="425"/>
      <c r="G2710" s="425"/>
      <c r="H2710" s="425"/>
      <c r="I2710" s="425"/>
    </row>
    <row r="2711" spans="1:9" x14ac:dyDescent="0.2">
      <c r="A2711" s="425"/>
      <c r="B2711" s="425"/>
      <c r="C2711" s="425"/>
      <c r="D2711" s="425"/>
      <c r="E2711" s="425"/>
      <c r="F2711" s="425"/>
      <c r="G2711" s="425"/>
      <c r="H2711" s="425"/>
      <c r="I2711" s="425"/>
    </row>
    <row r="2712" spans="1:9" x14ac:dyDescent="0.2">
      <c r="A2712" s="425"/>
      <c r="B2712" s="425"/>
      <c r="C2712" s="425"/>
      <c r="D2712" s="425"/>
      <c r="E2712" s="425"/>
      <c r="F2712" s="425"/>
      <c r="G2712" s="425"/>
      <c r="H2712" s="425"/>
      <c r="I2712" s="425"/>
    </row>
    <row r="2713" spans="1:9" x14ac:dyDescent="0.2">
      <c r="A2713" s="425"/>
      <c r="B2713" s="425"/>
      <c r="C2713" s="425"/>
      <c r="D2713" s="425"/>
      <c r="E2713" s="425"/>
      <c r="F2713" s="425"/>
      <c r="G2713" s="425"/>
      <c r="H2713" s="425"/>
      <c r="I2713" s="425"/>
    </row>
    <row r="2714" spans="1:9" x14ac:dyDescent="0.2">
      <c r="A2714" s="425"/>
      <c r="B2714" s="425"/>
      <c r="C2714" s="425"/>
      <c r="D2714" s="425"/>
      <c r="E2714" s="425"/>
      <c r="F2714" s="425"/>
      <c r="G2714" s="425"/>
      <c r="H2714" s="425"/>
      <c r="I2714" s="425"/>
    </row>
    <row r="2715" spans="1:9" x14ac:dyDescent="0.2">
      <c r="A2715" s="425"/>
      <c r="B2715" s="425"/>
      <c r="C2715" s="425"/>
      <c r="D2715" s="425"/>
      <c r="E2715" s="425"/>
      <c r="F2715" s="425"/>
      <c r="G2715" s="425"/>
      <c r="H2715" s="425"/>
      <c r="I2715" s="425"/>
    </row>
    <row r="2716" spans="1:9" x14ac:dyDescent="0.2">
      <c r="A2716" s="425"/>
      <c r="B2716" s="425"/>
      <c r="C2716" s="425"/>
      <c r="D2716" s="425"/>
      <c r="E2716" s="425"/>
      <c r="F2716" s="425"/>
      <c r="G2716" s="425"/>
      <c r="H2716" s="425"/>
      <c r="I2716" s="425"/>
    </row>
    <row r="2717" spans="1:9" x14ac:dyDescent="0.2">
      <c r="A2717" s="425"/>
      <c r="B2717" s="425"/>
      <c r="C2717" s="425"/>
      <c r="D2717" s="425"/>
      <c r="E2717" s="425"/>
      <c r="F2717" s="425"/>
      <c r="G2717" s="425"/>
      <c r="H2717" s="425"/>
      <c r="I2717" s="425"/>
    </row>
    <row r="2718" spans="1:9" x14ac:dyDescent="0.2">
      <c r="A2718" s="425"/>
      <c r="B2718" s="425"/>
      <c r="C2718" s="425"/>
      <c r="D2718" s="425"/>
      <c r="E2718" s="425"/>
      <c r="F2718" s="425"/>
      <c r="G2718" s="425"/>
      <c r="H2718" s="425"/>
      <c r="I2718" s="425"/>
    </row>
    <row r="2719" spans="1:9" x14ac:dyDescent="0.2">
      <c r="A2719" s="425"/>
      <c r="B2719" s="425"/>
      <c r="C2719" s="425"/>
      <c r="D2719" s="425"/>
      <c r="E2719" s="425"/>
      <c r="F2719" s="425"/>
      <c r="G2719" s="425"/>
      <c r="H2719" s="425"/>
      <c r="I2719" s="425"/>
    </row>
    <row r="2720" spans="1:9" x14ac:dyDescent="0.2">
      <c r="A2720" s="425"/>
      <c r="B2720" s="425"/>
      <c r="C2720" s="425"/>
      <c r="D2720" s="425"/>
      <c r="E2720" s="425"/>
      <c r="F2720" s="425"/>
      <c r="G2720" s="425"/>
      <c r="H2720" s="425"/>
      <c r="I2720" s="425"/>
    </row>
    <row r="2721" spans="1:9" x14ac:dyDescent="0.2">
      <c r="A2721" s="425"/>
      <c r="B2721" s="425"/>
      <c r="C2721" s="425"/>
      <c r="D2721" s="425"/>
      <c r="E2721" s="425"/>
      <c r="F2721" s="425"/>
      <c r="G2721" s="425"/>
      <c r="H2721" s="425"/>
      <c r="I2721" s="425"/>
    </row>
    <row r="2722" spans="1:9" x14ac:dyDescent="0.2">
      <c r="A2722" s="425"/>
      <c r="B2722" s="425"/>
      <c r="C2722" s="425"/>
      <c r="D2722" s="425"/>
      <c r="E2722" s="425"/>
      <c r="F2722" s="425"/>
      <c r="G2722" s="425"/>
      <c r="H2722" s="425"/>
      <c r="I2722" s="425"/>
    </row>
    <row r="2723" spans="1:9" x14ac:dyDescent="0.2">
      <c r="A2723" s="425"/>
      <c r="B2723" s="425"/>
      <c r="C2723" s="425"/>
      <c r="D2723" s="425"/>
      <c r="E2723" s="425"/>
      <c r="F2723" s="425"/>
      <c r="G2723" s="425"/>
      <c r="H2723" s="425"/>
      <c r="I2723" s="425"/>
    </row>
    <row r="2724" spans="1:9" x14ac:dyDescent="0.2">
      <c r="A2724" s="425"/>
      <c r="B2724" s="425"/>
      <c r="C2724" s="425"/>
      <c r="D2724" s="425"/>
      <c r="E2724" s="425"/>
      <c r="F2724" s="425"/>
      <c r="G2724" s="425"/>
      <c r="H2724" s="425"/>
      <c r="I2724" s="425"/>
    </row>
    <row r="2725" spans="1:9" x14ac:dyDescent="0.2">
      <c r="A2725" s="425"/>
      <c r="B2725" s="425"/>
      <c r="C2725" s="425"/>
      <c r="D2725" s="425"/>
      <c r="E2725" s="425"/>
      <c r="F2725" s="425"/>
      <c r="G2725" s="425"/>
      <c r="H2725" s="425"/>
      <c r="I2725" s="425"/>
    </row>
    <row r="2726" spans="1:9" x14ac:dyDescent="0.2">
      <c r="A2726" s="425"/>
      <c r="B2726" s="425"/>
      <c r="C2726" s="425"/>
      <c r="D2726" s="425"/>
      <c r="E2726" s="425"/>
      <c r="F2726" s="425"/>
      <c r="G2726" s="425"/>
      <c r="H2726" s="425"/>
      <c r="I2726" s="425"/>
    </row>
    <row r="2727" spans="1:9" x14ac:dyDescent="0.2">
      <c r="A2727" s="425"/>
      <c r="B2727" s="425"/>
      <c r="C2727" s="425"/>
      <c r="D2727" s="425"/>
      <c r="E2727" s="425"/>
      <c r="F2727" s="425"/>
      <c r="G2727" s="425"/>
      <c r="H2727" s="425"/>
      <c r="I2727" s="425"/>
    </row>
    <row r="2728" spans="1:9" x14ac:dyDescent="0.2">
      <c r="A2728" s="425"/>
      <c r="B2728" s="425"/>
      <c r="C2728" s="425"/>
      <c r="D2728" s="425"/>
      <c r="E2728" s="425"/>
      <c r="F2728" s="425"/>
      <c r="G2728" s="425"/>
      <c r="H2728" s="425"/>
      <c r="I2728" s="425"/>
    </row>
    <row r="2729" spans="1:9" x14ac:dyDescent="0.2">
      <c r="A2729" s="425"/>
      <c r="B2729" s="425"/>
      <c r="C2729" s="425"/>
      <c r="D2729" s="425"/>
      <c r="E2729" s="425"/>
      <c r="F2729" s="425"/>
      <c r="G2729" s="425"/>
      <c r="H2729" s="425"/>
      <c r="I2729" s="425"/>
    </row>
    <row r="2730" spans="1:9" x14ac:dyDescent="0.2">
      <c r="A2730" s="425"/>
      <c r="B2730" s="425"/>
      <c r="C2730" s="425"/>
      <c r="D2730" s="425"/>
      <c r="E2730" s="425"/>
      <c r="F2730" s="425"/>
      <c r="G2730" s="425"/>
      <c r="H2730" s="425"/>
      <c r="I2730" s="425"/>
    </row>
    <row r="2731" spans="1:9" x14ac:dyDescent="0.2">
      <c r="A2731" s="425"/>
      <c r="B2731" s="425"/>
      <c r="C2731" s="425"/>
      <c r="D2731" s="425"/>
      <c r="E2731" s="425"/>
      <c r="F2731" s="425"/>
      <c r="G2731" s="425"/>
      <c r="H2731" s="425"/>
      <c r="I2731" s="425"/>
    </row>
    <row r="2732" spans="1:9" x14ac:dyDescent="0.2">
      <c r="A2732" s="425"/>
      <c r="B2732" s="425"/>
      <c r="C2732" s="425"/>
      <c r="D2732" s="425"/>
      <c r="E2732" s="425"/>
      <c r="F2732" s="425"/>
      <c r="G2732" s="425"/>
      <c r="H2732" s="425"/>
      <c r="I2732" s="425"/>
    </row>
    <row r="2733" spans="1:9" x14ac:dyDescent="0.2">
      <c r="A2733" s="425"/>
      <c r="B2733" s="425"/>
      <c r="C2733" s="425"/>
      <c r="D2733" s="425"/>
      <c r="E2733" s="425"/>
      <c r="F2733" s="425"/>
      <c r="G2733" s="425"/>
      <c r="H2733" s="425"/>
      <c r="I2733" s="425"/>
    </row>
    <row r="2734" spans="1:9" x14ac:dyDescent="0.2">
      <c r="A2734" s="425"/>
      <c r="B2734" s="425"/>
      <c r="C2734" s="425"/>
      <c r="D2734" s="425"/>
      <c r="E2734" s="425"/>
      <c r="F2734" s="425"/>
      <c r="G2734" s="425"/>
      <c r="H2734" s="425"/>
      <c r="I2734" s="425"/>
    </row>
    <row r="2735" spans="1:9" x14ac:dyDescent="0.2">
      <c r="A2735" s="425"/>
      <c r="B2735" s="425"/>
      <c r="C2735" s="425"/>
      <c r="D2735" s="425"/>
      <c r="E2735" s="425"/>
      <c r="F2735" s="425"/>
      <c r="G2735" s="425"/>
      <c r="H2735" s="425"/>
      <c r="I2735" s="425"/>
    </row>
    <row r="2736" spans="1:9" x14ac:dyDescent="0.2">
      <c r="A2736" s="425"/>
      <c r="B2736" s="425"/>
      <c r="C2736" s="425"/>
      <c r="D2736" s="425"/>
      <c r="E2736" s="425"/>
      <c r="F2736" s="425"/>
      <c r="G2736" s="425"/>
      <c r="H2736" s="425"/>
      <c r="I2736" s="425"/>
    </row>
    <row r="2737" spans="1:9" x14ac:dyDescent="0.2">
      <c r="A2737" s="425"/>
      <c r="B2737" s="425"/>
      <c r="C2737" s="425"/>
      <c r="D2737" s="425"/>
      <c r="E2737" s="425"/>
      <c r="F2737" s="425"/>
      <c r="G2737" s="425"/>
      <c r="H2737" s="425"/>
      <c r="I2737" s="425"/>
    </row>
    <row r="2738" spans="1:9" x14ac:dyDescent="0.2">
      <c r="A2738" s="425"/>
      <c r="B2738" s="425"/>
      <c r="C2738" s="425"/>
      <c r="D2738" s="425"/>
      <c r="E2738" s="425"/>
      <c r="F2738" s="425"/>
      <c r="G2738" s="425"/>
      <c r="H2738" s="425"/>
      <c r="I2738" s="425"/>
    </row>
    <row r="2739" spans="1:9" x14ac:dyDescent="0.2">
      <c r="A2739" s="425"/>
      <c r="B2739" s="425"/>
      <c r="C2739" s="425"/>
      <c r="D2739" s="425"/>
      <c r="E2739" s="425"/>
      <c r="F2739" s="425"/>
      <c r="G2739" s="425"/>
      <c r="H2739" s="425"/>
      <c r="I2739" s="425"/>
    </row>
    <row r="2740" spans="1:9" x14ac:dyDescent="0.2">
      <c r="A2740" s="425"/>
      <c r="B2740" s="425"/>
      <c r="C2740" s="425"/>
      <c r="D2740" s="425"/>
      <c r="E2740" s="425"/>
      <c r="F2740" s="425"/>
      <c r="G2740" s="425"/>
      <c r="H2740" s="425"/>
      <c r="I2740" s="425"/>
    </row>
    <row r="2741" spans="1:9" x14ac:dyDescent="0.2">
      <c r="A2741" s="425"/>
      <c r="B2741" s="425"/>
      <c r="C2741" s="425"/>
      <c r="D2741" s="425"/>
      <c r="E2741" s="425"/>
      <c r="F2741" s="425"/>
      <c r="G2741" s="425"/>
      <c r="H2741" s="425"/>
      <c r="I2741" s="425"/>
    </row>
    <row r="2742" spans="1:9" x14ac:dyDescent="0.2">
      <c r="A2742" s="425"/>
      <c r="B2742" s="425"/>
      <c r="C2742" s="425"/>
      <c r="D2742" s="425"/>
      <c r="E2742" s="425"/>
      <c r="F2742" s="425"/>
      <c r="G2742" s="425"/>
      <c r="H2742" s="425"/>
      <c r="I2742" s="425"/>
    </row>
    <row r="2743" spans="1:9" x14ac:dyDescent="0.2">
      <c r="A2743" s="425"/>
      <c r="B2743" s="425"/>
      <c r="C2743" s="425"/>
      <c r="D2743" s="425"/>
      <c r="E2743" s="425"/>
      <c r="F2743" s="425"/>
      <c r="G2743" s="425"/>
      <c r="H2743" s="425"/>
      <c r="I2743" s="425"/>
    </row>
    <row r="2744" spans="1:9" x14ac:dyDescent="0.2">
      <c r="A2744" s="425"/>
      <c r="B2744" s="425"/>
      <c r="C2744" s="425"/>
      <c r="D2744" s="425"/>
      <c r="E2744" s="425"/>
      <c r="F2744" s="425"/>
      <c r="G2744" s="425"/>
      <c r="H2744" s="425"/>
      <c r="I2744" s="425"/>
    </row>
    <row r="2745" spans="1:9" x14ac:dyDescent="0.2">
      <c r="A2745" s="425"/>
      <c r="B2745" s="425"/>
      <c r="C2745" s="425"/>
      <c r="D2745" s="425"/>
      <c r="E2745" s="425"/>
      <c r="F2745" s="425"/>
      <c r="G2745" s="425"/>
      <c r="H2745" s="425"/>
      <c r="I2745" s="425"/>
    </row>
    <row r="2746" spans="1:9" x14ac:dyDescent="0.2">
      <c r="A2746" s="425"/>
      <c r="B2746" s="425"/>
      <c r="C2746" s="425"/>
      <c r="D2746" s="425"/>
      <c r="E2746" s="425"/>
      <c r="F2746" s="425"/>
      <c r="G2746" s="425"/>
      <c r="H2746" s="425"/>
      <c r="I2746" s="425"/>
    </row>
    <row r="2747" spans="1:9" x14ac:dyDescent="0.2">
      <c r="A2747" s="425"/>
      <c r="B2747" s="425"/>
      <c r="C2747" s="425"/>
      <c r="D2747" s="425"/>
      <c r="E2747" s="425"/>
      <c r="F2747" s="425"/>
      <c r="G2747" s="425"/>
      <c r="H2747" s="425"/>
      <c r="I2747" s="425"/>
    </row>
    <row r="2748" spans="1:9" x14ac:dyDescent="0.2">
      <c r="A2748" s="425"/>
      <c r="B2748" s="425"/>
      <c r="C2748" s="425"/>
      <c r="D2748" s="425"/>
      <c r="E2748" s="425"/>
      <c r="F2748" s="425"/>
      <c r="G2748" s="425"/>
      <c r="H2748" s="425"/>
      <c r="I2748" s="425"/>
    </row>
    <row r="2749" spans="1:9" x14ac:dyDescent="0.2">
      <c r="A2749" s="425"/>
      <c r="B2749" s="425"/>
      <c r="C2749" s="425"/>
      <c r="D2749" s="425"/>
      <c r="E2749" s="425"/>
      <c r="F2749" s="425"/>
      <c r="G2749" s="425"/>
      <c r="H2749" s="425"/>
      <c r="I2749" s="425"/>
    </row>
    <row r="2750" spans="1:9" x14ac:dyDescent="0.2">
      <c r="A2750" s="425"/>
      <c r="B2750" s="425"/>
      <c r="C2750" s="425"/>
      <c r="D2750" s="425"/>
      <c r="E2750" s="425"/>
      <c r="F2750" s="425"/>
      <c r="G2750" s="425"/>
      <c r="H2750" s="425"/>
      <c r="I2750" s="425"/>
    </row>
    <row r="2751" spans="1:9" x14ac:dyDescent="0.2">
      <c r="A2751" s="425"/>
      <c r="B2751" s="425"/>
      <c r="C2751" s="425"/>
      <c r="D2751" s="425"/>
      <c r="E2751" s="425"/>
      <c r="F2751" s="425"/>
      <c r="G2751" s="425"/>
      <c r="H2751" s="425"/>
      <c r="I2751" s="425"/>
    </row>
    <row r="2752" spans="1:9" x14ac:dyDescent="0.2">
      <c r="A2752" s="425"/>
      <c r="B2752" s="425"/>
      <c r="C2752" s="425"/>
      <c r="D2752" s="425"/>
      <c r="E2752" s="425"/>
      <c r="F2752" s="425"/>
      <c r="G2752" s="425"/>
      <c r="H2752" s="425"/>
      <c r="I2752" s="425"/>
    </row>
    <row r="2753" spans="1:9" x14ac:dyDescent="0.2">
      <c r="A2753" s="425"/>
      <c r="B2753" s="425"/>
      <c r="C2753" s="425"/>
      <c r="D2753" s="425"/>
      <c r="E2753" s="425"/>
      <c r="F2753" s="425"/>
      <c r="G2753" s="425"/>
      <c r="H2753" s="425"/>
      <c r="I2753" s="425"/>
    </row>
    <row r="2754" spans="1:9" x14ac:dyDescent="0.2">
      <c r="A2754" s="425"/>
      <c r="B2754" s="425"/>
      <c r="C2754" s="425"/>
      <c r="D2754" s="425"/>
      <c r="E2754" s="425"/>
      <c r="F2754" s="425"/>
      <c r="G2754" s="425"/>
      <c r="H2754" s="425"/>
      <c r="I2754" s="425"/>
    </row>
    <row r="2755" spans="1:9" x14ac:dyDescent="0.2">
      <c r="A2755" s="425"/>
      <c r="B2755" s="425"/>
      <c r="C2755" s="425"/>
      <c r="D2755" s="425"/>
      <c r="E2755" s="425"/>
      <c r="F2755" s="425"/>
      <c r="G2755" s="425"/>
      <c r="H2755" s="425"/>
      <c r="I2755" s="425"/>
    </row>
    <row r="2756" spans="1:9" x14ac:dyDescent="0.2">
      <c r="A2756" s="425"/>
      <c r="B2756" s="425"/>
      <c r="C2756" s="425"/>
      <c r="D2756" s="425"/>
      <c r="E2756" s="425"/>
      <c r="F2756" s="425"/>
      <c r="G2756" s="425"/>
      <c r="H2756" s="425"/>
      <c r="I2756" s="425"/>
    </row>
    <row r="2757" spans="1:9" x14ac:dyDescent="0.2">
      <c r="A2757" s="425"/>
      <c r="B2757" s="425"/>
      <c r="C2757" s="425"/>
      <c r="D2757" s="425"/>
      <c r="E2757" s="425"/>
      <c r="F2757" s="425"/>
      <c r="G2757" s="425"/>
      <c r="H2757" s="425"/>
      <c r="I2757" s="425"/>
    </row>
    <row r="2758" spans="1:9" x14ac:dyDescent="0.2">
      <c r="A2758" s="425"/>
      <c r="B2758" s="425"/>
      <c r="C2758" s="425"/>
      <c r="D2758" s="425"/>
      <c r="E2758" s="425"/>
      <c r="F2758" s="425"/>
      <c r="G2758" s="425"/>
      <c r="H2758" s="425"/>
      <c r="I2758" s="425"/>
    </row>
    <row r="2759" spans="1:9" x14ac:dyDescent="0.2">
      <c r="A2759" s="425"/>
      <c r="B2759" s="425"/>
      <c r="C2759" s="425"/>
      <c r="D2759" s="425"/>
      <c r="E2759" s="425"/>
      <c r="F2759" s="425"/>
      <c r="G2759" s="425"/>
      <c r="H2759" s="425"/>
      <c r="I2759" s="425"/>
    </row>
    <row r="2760" spans="1:9" x14ac:dyDescent="0.2">
      <c r="A2760" s="425"/>
      <c r="B2760" s="425"/>
      <c r="C2760" s="425"/>
      <c r="D2760" s="425"/>
      <c r="E2760" s="425"/>
      <c r="F2760" s="425"/>
      <c r="G2760" s="425"/>
      <c r="H2760" s="425"/>
      <c r="I2760" s="425"/>
    </row>
    <row r="2761" spans="1:9" x14ac:dyDescent="0.2">
      <c r="A2761" s="425"/>
      <c r="B2761" s="425"/>
      <c r="C2761" s="425"/>
      <c r="D2761" s="425"/>
      <c r="E2761" s="425"/>
      <c r="F2761" s="425"/>
      <c r="G2761" s="425"/>
      <c r="H2761" s="425"/>
      <c r="I2761" s="425"/>
    </row>
    <row r="2762" spans="1:9" x14ac:dyDescent="0.2">
      <c r="A2762" s="425"/>
      <c r="B2762" s="425"/>
      <c r="C2762" s="425"/>
      <c r="D2762" s="425"/>
      <c r="E2762" s="425"/>
      <c r="F2762" s="425"/>
      <c r="G2762" s="425"/>
      <c r="H2762" s="425"/>
      <c r="I2762" s="425"/>
    </row>
    <row r="2763" spans="1:9" x14ac:dyDescent="0.2">
      <c r="A2763" s="425"/>
      <c r="B2763" s="425"/>
      <c r="C2763" s="425"/>
      <c r="D2763" s="425"/>
      <c r="E2763" s="425"/>
      <c r="F2763" s="425"/>
      <c r="G2763" s="425"/>
      <c r="H2763" s="425"/>
      <c r="I2763" s="425"/>
    </row>
    <row r="2764" spans="1:9" x14ac:dyDescent="0.2">
      <c r="A2764" s="425"/>
      <c r="B2764" s="425"/>
      <c r="C2764" s="425"/>
      <c r="D2764" s="425"/>
      <c r="E2764" s="425"/>
      <c r="F2764" s="425"/>
      <c r="G2764" s="425"/>
      <c r="H2764" s="425"/>
      <c r="I2764" s="425"/>
    </row>
    <row r="2765" spans="1:9" x14ac:dyDescent="0.2">
      <c r="A2765" s="425"/>
      <c r="B2765" s="425"/>
      <c r="C2765" s="425"/>
      <c r="D2765" s="425"/>
      <c r="E2765" s="425"/>
      <c r="F2765" s="425"/>
      <c r="G2765" s="425"/>
      <c r="H2765" s="425"/>
      <c r="I2765" s="425"/>
    </row>
    <row r="2766" spans="1:9" x14ac:dyDescent="0.2">
      <c r="A2766" s="425"/>
      <c r="B2766" s="425"/>
      <c r="C2766" s="425"/>
      <c r="D2766" s="425"/>
      <c r="E2766" s="425"/>
      <c r="F2766" s="425"/>
      <c r="G2766" s="425"/>
      <c r="H2766" s="425"/>
      <c r="I2766" s="425"/>
    </row>
    <row r="2767" spans="1:9" x14ac:dyDescent="0.2">
      <c r="A2767" s="425"/>
      <c r="B2767" s="425"/>
      <c r="C2767" s="425"/>
      <c r="D2767" s="425"/>
      <c r="E2767" s="425"/>
      <c r="F2767" s="425"/>
      <c r="G2767" s="425"/>
      <c r="H2767" s="425"/>
      <c r="I2767" s="425"/>
    </row>
    <row r="2768" spans="1:9" x14ac:dyDescent="0.2">
      <c r="A2768" s="425"/>
      <c r="B2768" s="425"/>
      <c r="C2768" s="425"/>
      <c r="D2768" s="425"/>
      <c r="E2768" s="425"/>
      <c r="F2768" s="425"/>
      <c r="G2768" s="425"/>
      <c r="H2768" s="425"/>
      <c r="I2768" s="425"/>
    </row>
    <row r="2769" spans="1:9" x14ac:dyDescent="0.2">
      <c r="A2769" s="425"/>
      <c r="B2769" s="425"/>
      <c r="C2769" s="425"/>
      <c r="D2769" s="425"/>
      <c r="E2769" s="425"/>
      <c r="F2769" s="425"/>
      <c r="G2769" s="425"/>
      <c r="H2769" s="425"/>
      <c r="I2769" s="425"/>
    </row>
    <row r="2770" spans="1:9" x14ac:dyDescent="0.2">
      <c r="A2770" s="425"/>
      <c r="B2770" s="425"/>
      <c r="C2770" s="425"/>
      <c r="D2770" s="425"/>
      <c r="E2770" s="425"/>
      <c r="F2770" s="425"/>
      <c r="G2770" s="425"/>
      <c r="H2770" s="425"/>
      <c r="I2770" s="425"/>
    </row>
    <row r="2771" spans="1:9" x14ac:dyDescent="0.2">
      <c r="A2771" s="425"/>
      <c r="B2771" s="425"/>
      <c r="C2771" s="425"/>
      <c r="D2771" s="425"/>
      <c r="E2771" s="425"/>
      <c r="F2771" s="425"/>
      <c r="G2771" s="425"/>
      <c r="H2771" s="425"/>
      <c r="I2771" s="425"/>
    </row>
    <row r="2772" spans="1:9" x14ac:dyDescent="0.2">
      <c r="A2772" s="425"/>
      <c r="B2772" s="425"/>
      <c r="C2772" s="425"/>
      <c r="D2772" s="425"/>
      <c r="E2772" s="425"/>
      <c r="F2772" s="425"/>
      <c r="G2772" s="425"/>
      <c r="H2772" s="425"/>
      <c r="I2772" s="425"/>
    </row>
    <row r="2773" spans="1:9" x14ac:dyDescent="0.2">
      <c r="A2773" s="425"/>
      <c r="B2773" s="425"/>
      <c r="C2773" s="425"/>
      <c r="D2773" s="425"/>
      <c r="E2773" s="425"/>
      <c r="F2773" s="425"/>
      <c r="G2773" s="425"/>
      <c r="H2773" s="425"/>
      <c r="I2773" s="425"/>
    </row>
    <row r="2774" spans="1:9" x14ac:dyDescent="0.2">
      <c r="A2774" s="425"/>
      <c r="B2774" s="425"/>
      <c r="C2774" s="425"/>
      <c r="D2774" s="425"/>
      <c r="E2774" s="425"/>
      <c r="F2774" s="425"/>
      <c r="G2774" s="425"/>
      <c r="H2774" s="425"/>
      <c r="I2774" s="425"/>
    </row>
    <row r="2775" spans="1:9" x14ac:dyDescent="0.2">
      <c r="A2775" s="425"/>
      <c r="B2775" s="425"/>
      <c r="C2775" s="425"/>
      <c r="D2775" s="425"/>
      <c r="E2775" s="425"/>
      <c r="F2775" s="425"/>
      <c r="G2775" s="425"/>
      <c r="H2775" s="425"/>
      <c r="I2775" s="425"/>
    </row>
    <row r="2776" spans="1:9" x14ac:dyDescent="0.2">
      <c r="A2776" s="425"/>
      <c r="B2776" s="425"/>
      <c r="C2776" s="425"/>
      <c r="D2776" s="425"/>
      <c r="E2776" s="425"/>
      <c r="F2776" s="425"/>
      <c r="G2776" s="425"/>
      <c r="H2776" s="425"/>
      <c r="I2776" s="425"/>
    </row>
    <row r="2777" spans="1:9" x14ac:dyDescent="0.2">
      <c r="A2777" s="425"/>
      <c r="B2777" s="425"/>
      <c r="C2777" s="425"/>
      <c r="D2777" s="425"/>
      <c r="E2777" s="425"/>
      <c r="F2777" s="425"/>
      <c r="G2777" s="425"/>
      <c r="H2777" s="425"/>
      <c r="I2777" s="425"/>
    </row>
    <row r="2778" spans="1:9" x14ac:dyDescent="0.2">
      <c r="A2778" s="425"/>
      <c r="B2778" s="425"/>
      <c r="C2778" s="425"/>
      <c r="D2778" s="425"/>
      <c r="E2778" s="425"/>
      <c r="F2778" s="425"/>
      <c r="G2778" s="425"/>
      <c r="H2778" s="425"/>
      <c r="I2778" s="425"/>
    </row>
    <row r="2779" spans="1:9" x14ac:dyDescent="0.2">
      <c r="A2779" s="425"/>
      <c r="B2779" s="425"/>
      <c r="C2779" s="425"/>
      <c r="D2779" s="425"/>
      <c r="E2779" s="425"/>
      <c r="F2779" s="425"/>
      <c r="G2779" s="425"/>
      <c r="H2779" s="425"/>
      <c r="I2779" s="425"/>
    </row>
    <row r="2780" spans="1:9" x14ac:dyDescent="0.2">
      <c r="A2780" s="425"/>
      <c r="B2780" s="425"/>
      <c r="C2780" s="425"/>
      <c r="D2780" s="425"/>
      <c r="E2780" s="425"/>
      <c r="F2780" s="425"/>
      <c r="G2780" s="425"/>
      <c r="H2780" s="425"/>
      <c r="I2780" s="425"/>
    </row>
    <row r="2781" spans="1:9" x14ac:dyDescent="0.2">
      <c r="A2781" s="425"/>
      <c r="B2781" s="425"/>
      <c r="C2781" s="425"/>
      <c r="D2781" s="425"/>
      <c r="E2781" s="425"/>
      <c r="F2781" s="425"/>
      <c r="G2781" s="425"/>
      <c r="H2781" s="425"/>
      <c r="I2781" s="425"/>
    </row>
    <row r="2782" spans="1:9" x14ac:dyDescent="0.2">
      <c r="A2782" s="425"/>
      <c r="B2782" s="425"/>
      <c r="C2782" s="425"/>
      <c r="D2782" s="425"/>
      <c r="E2782" s="425"/>
      <c r="F2782" s="425"/>
      <c r="G2782" s="425"/>
      <c r="H2782" s="425"/>
      <c r="I2782" s="425"/>
    </row>
    <row r="2783" spans="1:9" x14ac:dyDescent="0.2">
      <c r="A2783" s="425"/>
      <c r="B2783" s="425"/>
      <c r="C2783" s="425"/>
      <c r="D2783" s="425"/>
      <c r="E2783" s="425"/>
      <c r="F2783" s="425"/>
      <c r="G2783" s="425"/>
      <c r="H2783" s="425"/>
      <c r="I2783" s="425"/>
    </row>
    <row r="2784" spans="1:9" x14ac:dyDescent="0.2">
      <c r="A2784" s="425"/>
      <c r="B2784" s="425"/>
      <c r="C2784" s="425"/>
      <c r="D2784" s="425"/>
      <c r="E2784" s="425"/>
      <c r="F2784" s="425"/>
      <c r="G2784" s="425"/>
      <c r="H2784" s="425"/>
      <c r="I2784" s="425"/>
    </row>
    <row r="2785" spans="1:9" x14ac:dyDescent="0.2">
      <c r="A2785" s="425"/>
      <c r="B2785" s="425"/>
      <c r="C2785" s="425"/>
      <c r="D2785" s="425"/>
      <c r="E2785" s="425"/>
      <c r="F2785" s="425"/>
      <c r="G2785" s="425"/>
      <c r="H2785" s="425"/>
      <c r="I2785" s="425"/>
    </row>
    <row r="2786" spans="1:9" x14ac:dyDescent="0.2">
      <c r="A2786" s="425"/>
      <c r="B2786" s="425"/>
      <c r="C2786" s="425"/>
      <c r="D2786" s="425"/>
      <c r="E2786" s="425"/>
      <c r="F2786" s="425"/>
      <c r="G2786" s="425"/>
      <c r="H2786" s="425"/>
      <c r="I2786" s="425"/>
    </row>
    <row r="2787" spans="1:9" x14ac:dyDescent="0.2">
      <c r="A2787" s="425"/>
      <c r="B2787" s="425"/>
      <c r="C2787" s="425"/>
      <c r="D2787" s="425"/>
      <c r="E2787" s="425"/>
      <c r="F2787" s="425"/>
      <c r="G2787" s="425"/>
      <c r="H2787" s="425"/>
      <c r="I2787" s="425"/>
    </row>
    <row r="2788" spans="1:9" x14ac:dyDescent="0.2">
      <c r="A2788" s="425"/>
      <c r="B2788" s="425"/>
      <c r="C2788" s="425"/>
      <c r="D2788" s="425"/>
      <c r="E2788" s="425"/>
      <c r="F2788" s="425"/>
      <c r="G2788" s="425"/>
      <c r="H2788" s="425"/>
      <c r="I2788" s="425"/>
    </row>
    <row r="2789" spans="1:9" x14ac:dyDescent="0.2">
      <c r="A2789" s="425"/>
      <c r="B2789" s="425"/>
      <c r="C2789" s="425"/>
      <c r="D2789" s="425"/>
      <c r="E2789" s="425"/>
      <c r="F2789" s="425"/>
      <c r="G2789" s="425"/>
      <c r="H2789" s="425"/>
      <c r="I2789" s="425"/>
    </row>
    <row r="2790" spans="1:9" x14ac:dyDescent="0.2">
      <c r="A2790" s="425"/>
      <c r="B2790" s="425"/>
      <c r="C2790" s="425"/>
      <c r="D2790" s="425"/>
      <c r="E2790" s="425"/>
      <c r="F2790" s="425"/>
      <c r="G2790" s="425"/>
      <c r="H2790" s="425"/>
      <c r="I2790" s="425"/>
    </row>
    <row r="2791" spans="1:9" x14ac:dyDescent="0.2">
      <c r="A2791" s="425"/>
      <c r="B2791" s="425"/>
      <c r="C2791" s="425"/>
      <c r="D2791" s="425"/>
      <c r="E2791" s="425"/>
      <c r="F2791" s="425"/>
      <c r="G2791" s="425"/>
      <c r="H2791" s="425"/>
      <c r="I2791" s="425"/>
    </row>
    <row r="2792" spans="1:9" x14ac:dyDescent="0.2">
      <c r="A2792" s="425"/>
      <c r="B2792" s="425"/>
      <c r="C2792" s="425"/>
      <c r="D2792" s="425"/>
      <c r="E2792" s="425"/>
      <c r="F2792" s="425"/>
      <c r="G2792" s="425"/>
      <c r="H2792" s="425"/>
      <c r="I2792" s="425"/>
    </row>
    <row r="2793" spans="1:9" x14ac:dyDescent="0.2">
      <c r="A2793" s="425"/>
      <c r="B2793" s="425"/>
      <c r="C2793" s="425"/>
      <c r="D2793" s="425"/>
      <c r="E2793" s="425"/>
      <c r="F2793" s="425"/>
      <c r="G2793" s="425"/>
      <c r="H2793" s="425"/>
      <c r="I2793" s="425"/>
    </row>
    <row r="2794" spans="1:9" x14ac:dyDescent="0.2">
      <c r="A2794" s="425"/>
      <c r="B2794" s="425"/>
      <c r="C2794" s="425"/>
      <c r="D2794" s="425"/>
      <c r="E2794" s="425"/>
      <c r="F2794" s="425"/>
      <c r="G2794" s="425"/>
      <c r="H2794" s="425"/>
      <c r="I2794" s="425"/>
    </row>
    <row r="2795" spans="1:9" x14ac:dyDescent="0.2">
      <c r="A2795" s="425"/>
      <c r="B2795" s="425"/>
      <c r="C2795" s="425"/>
      <c r="D2795" s="425"/>
      <c r="E2795" s="425"/>
      <c r="F2795" s="425"/>
      <c r="G2795" s="425"/>
      <c r="H2795" s="425"/>
      <c r="I2795" s="425"/>
    </row>
    <row r="2796" spans="1:9" x14ac:dyDescent="0.2">
      <c r="A2796" s="425"/>
      <c r="B2796" s="425"/>
      <c r="C2796" s="425"/>
      <c r="D2796" s="425"/>
      <c r="E2796" s="425"/>
      <c r="F2796" s="425"/>
      <c r="G2796" s="425"/>
      <c r="H2796" s="425"/>
      <c r="I2796" s="425"/>
    </row>
    <row r="2797" spans="1:9" x14ac:dyDescent="0.2">
      <c r="A2797" s="425"/>
      <c r="B2797" s="425"/>
      <c r="C2797" s="425"/>
      <c r="D2797" s="425"/>
      <c r="E2797" s="425"/>
      <c r="F2797" s="425"/>
      <c r="G2797" s="425"/>
      <c r="H2797" s="425"/>
      <c r="I2797" s="425"/>
    </row>
    <row r="2798" spans="1:9" x14ac:dyDescent="0.2">
      <c r="A2798" s="425"/>
      <c r="B2798" s="425"/>
      <c r="C2798" s="425"/>
      <c r="D2798" s="425"/>
      <c r="E2798" s="425"/>
      <c r="F2798" s="425"/>
      <c r="G2798" s="425"/>
      <c r="H2798" s="425"/>
      <c r="I2798" s="425"/>
    </row>
    <row r="2799" spans="1:9" x14ac:dyDescent="0.2">
      <c r="A2799" s="425"/>
      <c r="B2799" s="425"/>
      <c r="C2799" s="425"/>
      <c r="D2799" s="425"/>
      <c r="E2799" s="425"/>
      <c r="F2799" s="425"/>
      <c r="G2799" s="425"/>
      <c r="H2799" s="425"/>
      <c r="I2799" s="425"/>
    </row>
    <row r="2800" spans="1:9" x14ac:dyDescent="0.2">
      <c r="A2800" s="425"/>
      <c r="B2800" s="425"/>
      <c r="C2800" s="425"/>
      <c r="D2800" s="425"/>
      <c r="E2800" s="425"/>
      <c r="F2800" s="425"/>
      <c r="G2800" s="425"/>
      <c r="H2800" s="425"/>
      <c r="I2800" s="425"/>
    </row>
    <row r="2801" spans="1:9" x14ac:dyDescent="0.2">
      <c r="A2801" s="425"/>
      <c r="B2801" s="425"/>
      <c r="C2801" s="425"/>
      <c r="D2801" s="425"/>
      <c r="E2801" s="425"/>
      <c r="F2801" s="425"/>
      <c r="G2801" s="425"/>
      <c r="H2801" s="425"/>
      <c r="I2801" s="425"/>
    </row>
    <row r="2802" spans="1:9" x14ac:dyDescent="0.2">
      <c r="A2802" s="425"/>
      <c r="B2802" s="425"/>
      <c r="C2802" s="425"/>
      <c r="D2802" s="425"/>
      <c r="E2802" s="425"/>
      <c r="F2802" s="425"/>
      <c r="G2802" s="425"/>
      <c r="H2802" s="425"/>
      <c r="I2802" s="425"/>
    </row>
    <row r="2803" spans="1:9" x14ac:dyDescent="0.2">
      <c r="A2803" s="425"/>
      <c r="B2803" s="425"/>
      <c r="C2803" s="425"/>
      <c r="D2803" s="425"/>
      <c r="E2803" s="425"/>
      <c r="F2803" s="425"/>
      <c r="G2803" s="425"/>
      <c r="H2803" s="425"/>
      <c r="I2803" s="425"/>
    </row>
    <row r="2804" spans="1:9" x14ac:dyDescent="0.2">
      <c r="A2804" s="425"/>
      <c r="B2804" s="425"/>
      <c r="C2804" s="425"/>
      <c r="D2804" s="425"/>
      <c r="E2804" s="425"/>
      <c r="F2804" s="425"/>
      <c r="G2804" s="425"/>
      <c r="H2804" s="425"/>
      <c r="I2804" s="425"/>
    </row>
    <row r="2805" spans="1:9" x14ac:dyDescent="0.2">
      <c r="A2805" s="425"/>
      <c r="B2805" s="425"/>
      <c r="C2805" s="425"/>
      <c r="D2805" s="425"/>
      <c r="E2805" s="425"/>
      <c r="F2805" s="425"/>
      <c r="G2805" s="425"/>
      <c r="H2805" s="425"/>
      <c r="I2805" s="425"/>
    </row>
    <row r="2806" spans="1:9" x14ac:dyDescent="0.2">
      <c r="A2806" s="425"/>
      <c r="B2806" s="425"/>
      <c r="C2806" s="425"/>
      <c r="D2806" s="425"/>
      <c r="E2806" s="425"/>
      <c r="F2806" s="425"/>
      <c r="G2806" s="425"/>
      <c r="H2806" s="425"/>
      <c r="I2806" s="425"/>
    </row>
    <row r="2807" spans="1:9" x14ac:dyDescent="0.2">
      <c r="A2807" s="425"/>
      <c r="B2807" s="425"/>
      <c r="C2807" s="425"/>
      <c r="D2807" s="425"/>
      <c r="E2807" s="425"/>
      <c r="F2807" s="425"/>
      <c r="G2807" s="425"/>
      <c r="H2807" s="425"/>
      <c r="I2807" s="425"/>
    </row>
    <row r="2808" spans="1:9" x14ac:dyDescent="0.2">
      <c r="A2808" s="425"/>
      <c r="B2808" s="425"/>
      <c r="C2808" s="425"/>
      <c r="D2808" s="425"/>
      <c r="E2808" s="425"/>
      <c r="F2808" s="425"/>
      <c r="G2808" s="425"/>
      <c r="H2808" s="425"/>
      <c r="I2808" s="425"/>
    </row>
    <row r="2809" spans="1:9" x14ac:dyDescent="0.2">
      <c r="A2809" s="425"/>
      <c r="B2809" s="425"/>
      <c r="C2809" s="425"/>
      <c r="D2809" s="425"/>
      <c r="E2809" s="425"/>
      <c r="F2809" s="425"/>
      <c r="G2809" s="425"/>
      <c r="H2809" s="425"/>
      <c r="I2809" s="425"/>
    </row>
    <row r="2810" spans="1:9" x14ac:dyDescent="0.2">
      <c r="A2810" s="425"/>
      <c r="B2810" s="425"/>
      <c r="C2810" s="425"/>
      <c r="D2810" s="425"/>
      <c r="E2810" s="425"/>
      <c r="F2810" s="425"/>
      <c r="G2810" s="425"/>
      <c r="H2810" s="425"/>
      <c r="I2810" s="425"/>
    </row>
    <row r="2811" spans="1:9" x14ac:dyDescent="0.2">
      <c r="A2811" s="425"/>
      <c r="B2811" s="425"/>
      <c r="C2811" s="425"/>
      <c r="D2811" s="425"/>
      <c r="E2811" s="425"/>
      <c r="F2811" s="425"/>
      <c r="G2811" s="425"/>
      <c r="H2811" s="425"/>
      <c r="I2811" s="425"/>
    </row>
    <row r="2812" spans="1:9" x14ac:dyDescent="0.2">
      <c r="A2812" s="425"/>
      <c r="B2812" s="425"/>
      <c r="C2812" s="425"/>
      <c r="D2812" s="425"/>
      <c r="E2812" s="425"/>
      <c r="F2812" s="425"/>
      <c r="G2812" s="425"/>
      <c r="H2812" s="425"/>
      <c r="I2812" s="425"/>
    </row>
    <row r="2813" spans="1:9" x14ac:dyDescent="0.2">
      <c r="A2813" s="425"/>
      <c r="B2813" s="425"/>
      <c r="C2813" s="425"/>
      <c r="D2813" s="425"/>
      <c r="E2813" s="425"/>
      <c r="F2813" s="425"/>
      <c r="G2813" s="425"/>
      <c r="H2813" s="425"/>
      <c r="I2813" s="425"/>
    </row>
    <row r="2814" spans="1:9" x14ac:dyDescent="0.2">
      <c r="A2814" s="425"/>
      <c r="B2814" s="425"/>
      <c r="C2814" s="425"/>
      <c r="D2814" s="425"/>
      <c r="E2814" s="425"/>
      <c r="F2814" s="425"/>
      <c r="G2814" s="425"/>
      <c r="H2814" s="425"/>
      <c r="I2814" s="425"/>
    </row>
    <row r="2815" spans="1:9" x14ac:dyDescent="0.2">
      <c r="A2815" s="425"/>
      <c r="B2815" s="425"/>
      <c r="C2815" s="425"/>
      <c r="D2815" s="425"/>
      <c r="E2815" s="425"/>
      <c r="F2815" s="425"/>
      <c r="G2815" s="425"/>
      <c r="H2815" s="425"/>
      <c r="I2815" s="425"/>
    </row>
    <row r="2816" spans="1:9" x14ac:dyDescent="0.2">
      <c r="A2816" s="425"/>
      <c r="B2816" s="425"/>
      <c r="C2816" s="425"/>
      <c r="D2816" s="425"/>
      <c r="E2816" s="425"/>
      <c r="F2816" s="425"/>
      <c r="G2816" s="425"/>
      <c r="H2816" s="425"/>
      <c r="I2816" s="425"/>
    </row>
    <row r="2817" spans="1:9" x14ac:dyDescent="0.2">
      <c r="A2817" s="425"/>
      <c r="B2817" s="425"/>
      <c r="C2817" s="425"/>
      <c r="D2817" s="425"/>
      <c r="E2817" s="425"/>
      <c r="F2817" s="425"/>
      <c r="G2817" s="425"/>
      <c r="H2817" s="425"/>
      <c r="I2817" s="425"/>
    </row>
    <row r="2818" spans="1:9" x14ac:dyDescent="0.2">
      <c r="A2818" s="425"/>
      <c r="B2818" s="425"/>
      <c r="C2818" s="425"/>
      <c r="D2818" s="425"/>
      <c r="E2818" s="425"/>
      <c r="F2818" s="425"/>
      <c r="G2818" s="425"/>
      <c r="H2818" s="425"/>
      <c r="I2818" s="425"/>
    </row>
    <row r="2819" spans="1:9" x14ac:dyDescent="0.2">
      <c r="A2819" s="425"/>
      <c r="B2819" s="425"/>
      <c r="C2819" s="425"/>
      <c r="D2819" s="425"/>
      <c r="E2819" s="425"/>
      <c r="F2819" s="425"/>
      <c r="G2819" s="425"/>
      <c r="H2819" s="425"/>
      <c r="I2819" s="425"/>
    </row>
    <row r="2820" spans="1:9" x14ac:dyDescent="0.2">
      <c r="A2820" s="425"/>
      <c r="B2820" s="425"/>
      <c r="C2820" s="425"/>
      <c r="D2820" s="425"/>
      <c r="E2820" s="425"/>
      <c r="F2820" s="425"/>
      <c r="G2820" s="425"/>
      <c r="H2820" s="425"/>
      <c r="I2820" s="425"/>
    </row>
    <row r="2821" spans="1:9" x14ac:dyDescent="0.2">
      <c r="A2821" s="425"/>
      <c r="B2821" s="425"/>
      <c r="C2821" s="425"/>
      <c r="D2821" s="425"/>
      <c r="E2821" s="425"/>
      <c r="F2821" s="425"/>
      <c r="G2821" s="425"/>
      <c r="H2821" s="425"/>
      <c r="I2821" s="425"/>
    </row>
    <row r="2822" spans="1:9" x14ac:dyDescent="0.2">
      <c r="A2822" s="425"/>
      <c r="B2822" s="425"/>
      <c r="C2822" s="425"/>
      <c r="D2822" s="425"/>
      <c r="E2822" s="425"/>
      <c r="F2822" s="425"/>
      <c r="G2822" s="425"/>
      <c r="H2822" s="425"/>
      <c r="I2822" s="425"/>
    </row>
    <row r="2823" spans="1:9" x14ac:dyDescent="0.2">
      <c r="A2823" s="425"/>
      <c r="B2823" s="425"/>
      <c r="C2823" s="425"/>
      <c r="D2823" s="425"/>
      <c r="E2823" s="425"/>
      <c r="F2823" s="425"/>
      <c r="G2823" s="425"/>
      <c r="H2823" s="425"/>
      <c r="I2823" s="425"/>
    </row>
    <row r="2824" spans="1:9" x14ac:dyDescent="0.2">
      <c r="A2824" s="425"/>
      <c r="B2824" s="425"/>
      <c r="C2824" s="425"/>
      <c r="D2824" s="425"/>
      <c r="E2824" s="425"/>
      <c r="F2824" s="425"/>
      <c r="G2824" s="425"/>
      <c r="H2824" s="425"/>
      <c r="I2824" s="425"/>
    </row>
    <row r="2825" spans="1:9" x14ac:dyDescent="0.2">
      <c r="A2825" s="425"/>
      <c r="B2825" s="425"/>
      <c r="C2825" s="425"/>
      <c r="D2825" s="425"/>
      <c r="E2825" s="425"/>
      <c r="F2825" s="425"/>
      <c r="G2825" s="425"/>
      <c r="H2825" s="425"/>
      <c r="I2825" s="425"/>
    </row>
    <row r="2826" spans="1:9" x14ac:dyDescent="0.2">
      <c r="A2826" s="425"/>
      <c r="B2826" s="425"/>
      <c r="C2826" s="425"/>
      <c r="D2826" s="425"/>
      <c r="E2826" s="425"/>
      <c r="F2826" s="425"/>
      <c r="G2826" s="425"/>
      <c r="H2826" s="425"/>
      <c r="I2826" s="425"/>
    </row>
    <row r="2827" spans="1:9" x14ac:dyDescent="0.2">
      <c r="A2827" s="425"/>
      <c r="B2827" s="425"/>
      <c r="C2827" s="425"/>
      <c r="D2827" s="425"/>
      <c r="E2827" s="425"/>
      <c r="F2827" s="425"/>
      <c r="G2827" s="425"/>
      <c r="H2827" s="425"/>
      <c r="I2827" s="425"/>
    </row>
    <row r="2828" spans="1:9" x14ac:dyDescent="0.2">
      <c r="A2828" s="425"/>
      <c r="B2828" s="425"/>
      <c r="C2828" s="425"/>
      <c r="D2828" s="425"/>
      <c r="E2828" s="425"/>
      <c r="F2828" s="425"/>
      <c r="G2828" s="425"/>
      <c r="H2828" s="425"/>
      <c r="I2828" s="425"/>
    </row>
    <row r="2829" spans="1:9" x14ac:dyDescent="0.2">
      <c r="A2829" s="425"/>
      <c r="B2829" s="425"/>
      <c r="C2829" s="425"/>
      <c r="D2829" s="425"/>
      <c r="E2829" s="425"/>
      <c r="F2829" s="425"/>
      <c r="G2829" s="425"/>
      <c r="H2829" s="425"/>
      <c r="I2829" s="425"/>
    </row>
    <row r="2830" spans="1:9" x14ac:dyDescent="0.2">
      <c r="A2830" s="425"/>
      <c r="B2830" s="425"/>
      <c r="C2830" s="425"/>
      <c r="D2830" s="425"/>
      <c r="E2830" s="425"/>
      <c r="F2830" s="425"/>
      <c r="G2830" s="425"/>
      <c r="H2830" s="425"/>
      <c r="I2830" s="425"/>
    </row>
    <row r="2831" spans="1:9" x14ac:dyDescent="0.2">
      <c r="A2831" s="425"/>
      <c r="B2831" s="425"/>
      <c r="C2831" s="425"/>
      <c r="D2831" s="425"/>
      <c r="E2831" s="425"/>
      <c r="F2831" s="425"/>
      <c r="G2831" s="425"/>
      <c r="H2831" s="425"/>
      <c r="I2831" s="425"/>
    </row>
    <row r="2832" spans="1:9" x14ac:dyDescent="0.2">
      <c r="A2832" s="425"/>
      <c r="B2832" s="425"/>
      <c r="C2832" s="425"/>
      <c r="D2832" s="425"/>
      <c r="E2832" s="425"/>
      <c r="F2832" s="425"/>
      <c r="G2832" s="425"/>
      <c r="H2832" s="425"/>
      <c r="I2832" s="425"/>
    </row>
    <row r="2833" spans="1:9" x14ac:dyDescent="0.2">
      <c r="A2833" s="425"/>
      <c r="B2833" s="425"/>
      <c r="C2833" s="425"/>
      <c r="D2833" s="425"/>
      <c r="E2833" s="425"/>
      <c r="F2833" s="425"/>
      <c r="G2833" s="425"/>
      <c r="H2833" s="425"/>
      <c r="I2833" s="425"/>
    </row>
    <row r="2834" spans="1:9" x14ac:dyDescent="0.2">
      <c r="A2834" s="425"/>
      <c r="B2834" s="425"/>
      <c r="C2834" s="425"/>
      <c r="D2834" s="425"/>
      <c r="E2834" s="425"/>
      <c r="F2834" s="425"/>
      <c r="G2834" s="425"/>
      <c r="H2834" s="425"/>
      <c r="I2834" s="425"/>
    </row>
    <row r="2835" spans="1:9" x14ac:dyDescent="0.2">
      <c r="A2835" s="425"/>
      <c r="B2835" s="425"/>
      <c r="C2835" s="425"/>
      <c r="D2835" s="425"/>
      <c r="E2835" s="425"/>
      <c r="F2835" s="425"/>
      <c r="G2835" s="425"/>
      <c r="H2835" s="425"/>
      <c r="I2835" s="425"/>
    </row>
    <row r="2836" spans="1:9" x14ac:dyDescent="0.2">
      <c r="A2836" s="425"/>
      <c r="B2836" s="425"/>
      <c r="C2836" s="425"/>
      <c r="D2836" s="425"/>
      <c r="E2836" s="425"/>
      <c r="F2836" s="425"/>
      <c r="G2836" s="425"/>
      <c r="H2836" s="425"/>
      <c r="I2836" s="425"/>
    </row>
    <row r="2837" spans="1:9" x14ac:dyDescent="0.2">
      <c r="A2837" s="425"/>
      <c r="B2837" s="425"/>
      <c r="C2837" s="425"/>
      <c r="D2837" s="425"/>
      <c r="E2837" s="425"/>
      <c r="F2837" s="425"/>
      <c r="G2837" s="425"/>
      <c r="H2837" s="425"/>
      <c r="I2837" s="425"/>
    </row>
    <row r="2838" spans="1:9" x14ac:dyDescent="0.2">
      <c r="A2838" s="425"/>
      <c r="B2838" s="425"/>
      <c r="C2838" s="425"/>
      <c r="D2838" s="425"/>
      <c r="E2838" s="425"/>
      <c r="F2838" s="425"/>
      <c r="G2838" s="425"/>
      <c r="H2838" s="425"/>
      <c r="I2838" s="425"/>
    </row>
    <row r="2839" spans="1:9" x14ac:dyDescent="0.2">
      <c r="A2839" s="425"/>
      <c r="B2839" s="425"/>
      <c r="C2839" s="425"/>
      <c r="D2839" s="425"/>
      <c r="E2839" s="425"/>
      <c r="F2839" s="425"/>
      <c r="G2839" s="425"/>
      <c r="H2839" s="425"/>
      <c r="I2839" s="425"/>
    </row>
    <row r="2840" spans="1:9" x14ac:dyDescent="0.2">
      <c r="A2840" s="425"/>
      <c r="B2840" s="425"/>
      <c r="C2840" s="425"/>
      <c r="D2840" s="425"/>
      <c r="E2840" s="425"/>
      <c r="F2840" s="425"/>
      <c r="G2840" s="425"/>
      <c r="H2840" s="425"/>
      <c r="I2840" s="425"/>
    </row>
    <row r="2841" spans="1:9" x14ac:dyDescent="0.2">
      <c r="A2841" s="425"/>
      <c r="B2841" s="425"/>
      <c r="C2841" s="425"/>
      <c r="D2841" s="425"/>
      <c r="E2841" s="425"/>
      <c r="F2841" s="425"/>
      <c r="G2841" s="425"/>
      <c r="H2841" s="425"/>
      <c r="I2841" s="425"/>
    </row>
    <row r="2842" spans="1:9" x14ac:dyDescent="0.2">
      <c r="A2842" s="425"/>
      <c r="B2842" s="425"/>
      <c r="C2842" s="425"/>
      <c r="D2842" s="425"/>
      <c r="E2842" s="425"/>
      <c r="F2842" s="425"/>
      <c r="G2842" s="425"/>
      <c r="H2842" s="425"/>
      <c r="I2842" s="425"/>
    </row>
    <row r="2843" spans="1:9" x14ac:dyDescent="0.2">
      <c r="A2843" s="425"/>
      <c r="B2843" s="425"/>
      <c r="C2843" s="425"/>
      <c r="D2843" s="425"/>
      <c r="E2843" s="425"/>
      <c r="F2843" s="425"/>
      <c r="G2843" s="425"/>
      <c r="H2843" s="425"/>
      <c r="I2843" s="425"/>
    </row>
    <row r="2844" spans="1:9" x14ac:dyDescent="0.2">
      <c r="A2844" s="425"/>
      <c r="B2844" s="425"/>
      <c r="C2844" s="425"/>
      <c r="D2844" s="425"/>
      <c r="E2844" s="425"/>
      <c r="F2844" s="425"/>
      <c r="G2844" s="425"/>
      <c r="H2844" s="425"/>
      <c r="I2844" s="425"/>
    </row>
    <row r="2845" spans="1:9" x14ac:dyDescent="0.2">
      <c r="A2845" s="425"/>
      <c r="B2845" s="425"/>
      <c r="C2845" s="425"/>
      <c r="D2845" s="425"/>
      <c r="E2845" s="425"/>
      <c r="F2845" s="425"/>
      <c r="G2845" s="425"/>
      <c r="H2845" s="425"/>
      <c r="I2845" s="425"/>
    </row>
    <row r="2846" spans="1:9" x14ac:dyDescent="0.2">
      <c r="A2846" s="425"/>
      <c r="B2846" s="425"/>
      <c r="C2846" s="425"/>
      <c r="D2846" s="425"/>
      <c r="E2846" s="425"/>
      <c r="F2846" s="425"/>
      <c r="G2846" s="425"/>
      <c r="H2846" s="425"/>
      <c r="I2846" s="425"/>
    </row>
    <row r="2847" spans="1:9" x14ac:dyDescent="0.2">
      <c r="A2847" s="425"/>
      <c r="B2847" s="425"/>
      <c r="C2847" s="425"/>
      <c r="D2847" s="425"/>
      <c r="E2847" s="425"/>
      <c r="F2847" s="425"/>
      <c r="G2847" s="425"/>
      <c r="H2847" s="425"/>
      <c r="I2847" s="425"/>
    </row>
    <row r="2848" spans="1:9" x14ac:dyDescent="0.2">
      <c r="A2848" s="425"/>
      <c r="B2848" s="425"/>
      <c r="C2848" s="425"/>
      <c r="D2848" s="425"/>
      <c r="E2848" s="425"/>
      <c r="F2848" s="425"/>
      <c r="G2848" s="425"/>
      <c r="H2848" s="425"/>
      <c r="I2848" s="425"/>
    </row>
    <row r="2849" spans="1:9" x14ac:dyDescent="0.2">
      <c r="A2849" s="425"/>
      <c r="B2849" s="425"/>
      <c r="C2849" s="425"/>
      <c r="D2849" s="425"/>
      <c r="E2849" s="425"/>
      <c r="F2849" s="425"/>
      <c r="G2849" s="425"/>
      <c r="H2849" s="425"/>
      <c r="I2849" s="425"/>
    </row>
    <row r="2850" spans="1:9" x14ac:dyDescent="0.2">
      <c r="A2850" s="425"/>
      <c r="B2850" s="425"/>
      <c r="C2850" s="425"/>
      <c r="D2850" s="425"/>
      <c r="E2850" s="425"/>
      <c r="F2850" s="425"/>
      <c r="G2850" s="425"/>
      <c r="H2850" s="425"/>
      <c r="I2850" s="425"/>
    </row>
    <row r="2851" spans="1:9" x14ac:dyDescent="0.2">
      <c r="A2851" s="425"/>
      <c r="B2851" s="425"/>
      <c r="C2851" s="425"/>
      <c r="D2851" s="425"/>
      <c r="E2851" s="425"/>
      <c r="F2851" s="425"/>
      <c r="G2851" s="425"/>
      <c r="H2851" s="425"/>
      <c r="I2851" s="425"/>
    </row>
    <row r="2852" spans="1:9" x14ac:dyDescent="0.2">
      <c r="A2852" s="425"/>
      <c r="B2852" s="425"/>
      <c r="C2852" s="425"/>
      <c r="D2852" s="425"/>
      <c r="E2852" s="425"/>
      <c r="F2852" s="425"/>
      <c r="G2852" s="425"/>
      <c r="H2852" s="425"/>
      <c r="I2852" s="425"/>
    </row>
    <row r="2853" spans="1:9" x14ac:dyDescent="0.2">
      <c r="A2853" s="425"/>
      <c r="B2853" s="425"/>
      <c r="C2853" s="425"/>
      <c r="D2853" s="425"/>
      <c r="E2853" s="425"/>
      <c r="F2853" s="425"/>
      <c r="G2853" s="425"/>
      <c r="H2853" s="425"/>
      <c r="I2853" s="425"/>
    </row>
    <row r="2854" spans="1:9" x14ac:dyDescent="0.2">
      <c r="A2854" s="425"/>
      <c r="B2854" s="425"/>
      <c r="C2854" s="425"/>
      <c r="D2854" s="425"/>
      <c r="E2854" s="425"/>
      <c r="F2854" s="425"/>
      <c r="G2854" s="425"/>
      <c r="H2854" s="425"/>
      <c r="I2854" s="425"/>
    </row>
    <row r="2855" spans="1:9" x14ac:dyDescent="0.2">
      <c r="A2855" s="425"/>
      <c r="B2855" s="425"/>
      <c r="C2855" s="425"/>
      <c r="D2855" s="425"/>
      <c r="E2855" s="425"/>
      <c r="F2855" s="425"/>
      <c r="G2855" s="425"/>
      <c r="H2855" s="425"/>
      <c r="I2855" s="425"/>
    </row>
    <row r="2856" spans="1:9" x14ac:dyDescent="0.2">
      <c r="A2856" s="425"/>
      <c r="B2856" s="425"/>
      <c r="C2856" s="425"/>
      <c r="D2856" s="425"/>
      <c r="E2856" s="425"/>
      <c r="F2856" s="425"/>
      <c r="G2856" s="425"/>
      <c r="H2856" s="425"/>
      <c r="I2856" s="425"/>
    </row>
    <row r="2857" spans="1:9" x14ac:dyDescent="0.2">
      <c r="A2857" s="425"/>
      <c r="B2857" s="425"/>
      <c r="C2857" s="425"/>
      <c r="D2857" s="425"/>
      <c r="E2857" s="425"/>
      <c r="F2857" s="425"/>
      <c r="G2857" s="425"/>
      <c r="H2857" s="425"/>
      <c r="I2857" s="425"/>
    </row>
    <row r="2858" spans="1:9" x14ac:dyDescent="0.2">
      <c r="A2858" s="425"/>
      <c r="B2858" s="425"/>
      <c r="C2858" s="425"/>
      <c r="D2858" s="425"/>
      <c r="E2858" s="425"/>
      <c r="F2858" s="425"/>
      <c r="G2858" s="425"/>
      <c r="H2858" s="425"/>
      <c r="I2858" s="425"/>
    </row>
    <row r="2859" spans="1:9" x14ac:dyDescent="0.2">
      <c r="A2859" s="425"/>
      <c r="B2859" s="425"/>
      <c r="C2859" s="425"/>
      <c r="D2859" s="425"/>
      <c r="E2859" s="425"/>
      <c r="F2859" s="425"/>
      <c r="G2859" s="425"/>
      <c r="H2859" s="425"/>
      <c r="I2859" s="425"/>
    </row>
    <row r="2860" spans="1:9" x14ac:dyDescent="0.2">
      <c r="A2860" s="425"/>
      <c r="B2860" s="425"/>
      <c r="C2860" s="425"/>
      <c r="D2860" s="425"/>
      <c r="E2860" s="425"/>
      <c r="F2860" s="425"/>
      <c r="G2860" s="425"/>
      <c r="H2860" s="425"/>
      <c r="I2860" s="425"/>
    </row>
    <row r="2861" spans="1:9" x14ac:dyDescent="0.2">
      <c r="A2861" s="425"/>
      <c r="B2861" s="425"/>
      <c r="C2861" s="425"/>
      <c r="D2861" s="425"/>
      <c r="E2861" s="425"/>
      <c r="F2861" s="425"/>
      <c r="G2861" s="425"/>
      <c r="H2861" s="425"/>
      <c r="I2861" s="425"/>
    </row>
    <row r="2862" spans="1:9" x14ac:dyDescent="0.2">
      <c r="A2862" s="425"/>
      <c r="B2862" s="425"/>
      <c r="C2862" s="425"/>
      <c r="D2862" s="425"/>
      <c r="E2862" s="425"/>
      <c r="F2862" s="425"/>
      <c r="G2862" s="425"/>
      <c r="H2862" s="425"/>
      <c r="I2862" s="425"/>
    </row>
    <row r="2863" spans="1:9" x14ac:dyDescent="0.2">
      <c r="A2863" s="425"/>
      <c r="B2863" s="425"/>
      <c r="C2863" s="425"/>
      <c r="D2863" s="425"/>
      <c r="E2863" s="425"/>
      <c r="F2863" s="425"/>
      <c r="G2863" s="425"/>
      <c r="H2863" s="425"/>
      <c r="I2863" s="425"/>
    </row>
    <row r="2864" spans="1:9" x14ac:dyDescent="0.2">
      <c r="A2864" s="425"/>
      <c r="B2864" s="425"/>
      <c r="C2864" s="425"/>
      <c r="D2864" s="425"/>
      <c r="E2864" s="425"/>
      <c r="F2864" s="425"/>
      <c r="G2864" s="425"/>
      <c r="H2864" s="425"/>
      <c r="I2864" s="425"/>
    </row>
    <row r="2865" spans="1:9" x14ac:dyDescent="0.2">
      <c r="A2865" s="425"/>
      <c r="B2865" s="425"/>
      <c r="C2865" s="425"/>
      <c r="D2865" s="425"/>
      <c r="E2865" s="425"/>
      <c r="F2865" s="425"/>
      <c r="G2865" s="425"/>
      <c r="H2865" s="425"/>
      <c r="I2865" s="425"/>
    </row>
    <row r="2866" spans="1:9" x14ac:dyDescent="0.2">
      <c r="A2866" s="425"/>
      <c r="B2866" s="425"/>
      <c r="C2866" s="425"/>
      <c r="D2866" s="425"/>
      <c r="E2866" s="425"/>
      <c r="F2866" s="425"/>
      <c r="G2866" s="425"/>
      <c r="H2866" s="425"/>
      <c r="I2866" s="425"/>
    </row>
    <row r="2867" spans="1:9" x14ac:dyDescent="0.2">
      <c r="A2867" s="425"/>
      <c r="B2867" s="425"/>
      <c r="C2867" s="425"/>
      <c r="D2867" s="425"/>
      <c r="E2867" s="425"/>
      <c r="F2867" s="425"/>
      <c r="G2867" s="425"/>
      <c r="H2867" s="425"/>
      <c r="I2867" s="425"/>
    </row>
    <row r="2868" spans="1:9" x14ac:dyDescent="0.2">
      <c r="A2868" s="425"/>
      <c r="B2868" s="425"/>
      <c r="C2868" s="425"/>
      <c r="D2868" s="425"/>
      <c r="E2868" s="425"/>
      <c r="F2868" s="425"/>
      <c r="G2868" s="425"/>
      <c r="H2868" s="425"/>
      <c r="I2868" s="425"/>
    </row>
    <row r="2869" spans="1:9" x14ac:dyDescent="0.2">
      <c r="A2869" s="425"/>
      <c r="B2869" s="425"/>
      <c r="C2869" s="425"/>
      <c r="D2869" s="425"/>
      <c r="E2869" s="425"/>
      <c r="F2869" s="425"/>
      <c r="G2869" s="425"/>
      <c r="H2869" s="425"/>
      <c r="I2869" s="425"/>
    </row>
    <row r="2870" spans="1:9" x14ac:dyDescent="0.2">
      <c r="A2870" s="425"/>
      <c r="B2870" s="425"/>
      <c r="C2870" s="425"/>
      <c r="D2870" s="425"/>
      <c r="E2870" s="425"/>
      <c r="F2870" s="425"/>
      <c r="G2870" s="425"/>
      <c r="H2870" s="425"/>
      <c r="I2870" s="425"/>
    </row>
    <row r="2871" spans="1:9" x14ac:dyDescent="0.2">
      <c r="A2871" s="425"/>
      <c r="B2871" s="425"/>
      <c r="C2871" s="425"/>
      <c r="D2871" s="425"/>
      <c r="E2871" s="425"/>
      <c r="F2871" s="425"/>
      <c r="G2871" s="425"/>
      <c r="H2871" s="425"/>
      <c r="I2871" s="425"/>
    </row>
    <row r="2872" spans="1:9" x14ac:dyDescent="0.2">
      <c r="A2872" s="425"/>
      <c r="B2872" s="425"/>
      <c r="C2872" s="425"/>
      <c r="D2872" s="425"/>
      <c r="E2872" s="425"/>
      <c r="F2872" s="425"/>
      <c r="G2872" s="425"/>
      <c r="H2872" s="425"/>
      <c r="I2872" s="425"/>
    </row>
    <row r="2873" spans="1:9" x14ac:dyDescent="0.2">
      <c r="A2873" s="425"/>
      <c r="B2873" s="425"/>
      <c r="C2873" s="425"/>
      <c r="D2873" s="425"/>
      <c r="E2873" s="425"/>
      <c r="F2873" s="425"/>
      <c r="G2873" s="425"/>
      <c r="H2873" s="425"/>
      <c r="I2873" s="425"/>
    </row>
    <row r="2874" spans="1:9" x14ac:dyDescent="0.2">
      <c r="A2874" s="425"/>
      <c r="B2874" s="425"/>
      <c r="C2874" s="425"/>
      <c r="D2874" s="425"/>
      <c r="E2874" s="425"/>
      <c r="F2874" s="425"/>
      <c r="G2874" s="425"/>
      <c r="H2874" s="425"/>
      <c r="I2874" s="425"/>
    </row>
    <row r="2875" spans="1:9" x14ac:dyDescent="0.2">
      <c r="A2875" s="425"/>
      <c r="B2875" s="425"/>
      <c r="C2875" s="425"/>
      <c r="D2875" s="425"/>
      <c r="E2875" s="425"/>
      <c r="F2875" s="425"/>
      <c r="G2875" s="425"/>
      <c r="H2875" s="425"/>
      <c r="I2875" s="425"/>
    </row>
    <row r="2876" spans="1:9" x14ac:dyDescent="0.2">
      <c r="A2876" s="425"/>
      <c r="B2876" s="425"/>
      <c r="C2876" s="425"/>
      <c r="D2876" s="425"/>
      <c r="E2876" s="425"/>
      <c r="F2876" s="425"/>
      <c r="G2876" s="425"/>
      <c r="H2876" s="425"/>
      <c r="I2876" s="425"/>
    </row>
    <row r="2877" spans="1:9" x14ac:dyDescent="0.2">
      <c r="A2877" s="425"/>
      <c r="B2877" s="425"/>
      <c r="C2877" s="425"/>
      <c r="D2877" s="425"/>
      <c r="E2877" s="425"/>
      <c r="F2877" s="425"/>
      <c r="G2877" s="425"/>
      <c r="H2877" s="425"/>
      <c r="I2877" s="425"/>
    </row>
    <row r="2878" spans="1:9" x14ac:dyDescent="0.2">
      <c r="A2878" s="425"/>
      <c r="B2878" s="425"/>
      <c r="C2878" s="425"/>
      <c r="D2878" s="425"/>
      <c r="E2878" s="425"/>
      <c r="F2878" s="425"/>
      <c r="G2878" s="425"/>
      <c r="H2878" s="425"/>
      <c r="I2878" s="425"/>
    </row>
    <row r="2879" spans="1:9" x14ac:dyDescent="0.2">
      <c r="A2879" s="425"/>
      <c r="B2879" s="425"/>
      <c r="C2879" s="425"/>
      <c r="D2879" s="425"/>
      <c r="E2879" s="425"/>
      <c r="F2879" s="425"/>
      <c r="G2879" s="425"/>
      <c r="H2879" s="425"/>
      <c r="I2879" s="425"/>
    </row>
    <row r="2880" spans="1:9" x14ac:dyDescent="0.2">
      <c r="A2880" s="425"/>
      <c r="B2880" s="425"/>
      <c r="C2880" s="425"/>
      <c r="D2880" s="425"/>
      <c r="E2880" s="425"/>
      <c r="F2880" s="425"/>
      <c r="G2880" s="425"/>
      <c r="H2880" s="425"/>
      <c r="I2880" s="425"/>
    </row>
    <row r="2881" spans="1:9" x14ac:dyDescent="0.2">
      <c r="A2881" s="425"/>
      <c r="B2881" s="425"/>
      <c r="C2881" s="425"/>
      <c r="D2881" s="425"/>
      <c r="E2881" s="425"/>
      <c r="F2881" s="425"/>
      <c r="G2881" s="425"/>
      <c r="H2881" s="425"/>
      <c r="I2881" s="425"/>
    </row>
    <row r="2882" spans="1:9" x14ac:dyDescent="0.2">
      <c r="A2882" s="425"/>
      <c r="B2882" s="425"/>
      <c r="C2882" s="425"/>
      <c r="D2882" s="425"/>
      <c r="E2882" s="425"/>
      <c r="F2882" s="425"/>
      <c r="G2882" s="425"/>
      <c r="H2882" s="425"/>
      <c r="I2882" s="425"/>
    </row>
    <row r="2883" spans="1:9" x14ac:dyDescent="0.2">
      <c r="A2883" s="425"/>
      <c r="B2883" s="425"/>
      <c r="C2883" s="425"/>
      <c r="D2883" s="425"/>
      <c r="E2883" s="425"/>
      <c r="F2883" s="425"/>
      <c r="G2883" s="425"/>
      <c r="H2883" s="425"/>
      <c r="I2883" s="425"/>
    </row>
    <row r="2884" spans="1:9" x14ac:dyDescent="0.2">
      <c r="A2884" s="425"/>
      <c r="B2884" s="425"/>
      <c r="C2884" s="425"/>
      <c r="D2884" s="425"/>
      <c r="E2884" s="425"/>
      <c r="F2884" s="425"/>
      <c r="G2884" s="425"/>
      <c r="H2884" s="425"/>
      <c r="I2884" s="425"/>
    </row>
    <row r="2885" spans="1:9" x14ac:dyDescent="0.2">
      <c r="A2885" s="425"/>
      <c r="B2885" s="425"/>
      <c r="C2885" s="425"/>
      <c r="D2885" s="425"/>
      <c r="E2885" s="425"/>
      <c r="F2885" s="425"/>
      <c r="G2885" s="425"/>
      <c r="H2885" s="425"/>
      <c r="I2885" s="425"/>
    </row>
    <row r="2886" spans="1:9" x14ac:dyDescent="0.2">
      <c r="A2886" s="425"/>
      <c r="B2886" s="425"/>
      <c r="C2886" s="425"/>
      <c r="D2886" s="425"/>
      <c r="E2886" s="425"/>
      <c r="F2886" s="425"/>
      <c r="G2886" s="425"/>
      <c r="H2886" s="425"/>
      <c r="I2886" s="425"/>
    </row>
    <row r="2887" spans="1:9" x14ac:dyDescent="0.2">
      <c r="A2887" s="425"/>
      <c r="B2887" s="425"/>
      <c r="C2887" s="425"/>
      <c r="D2887" s="425"/>
      <c r="E2887" s="425"/>
      <c r="F2887" s="425"/>
      <c r="G2887" s="425"/>
      <c r="H2887" s="425"/>
      <c r="I2887" s="425"/>
    </row>
    <row r="2888" spans="1:9" x14ac:dyDescent="0.2">
      <c r="A2888" s="425"/>
      <c r="B2888" s="425"/>
      <c r="C2888" s="425"/>
      <c r="D2888" s="425"/>
      <c r="E2888" s="425"/>
      <c r="F2888" s="425"/>
      <c r="G2888" s="425"/>
      <c r="H2888" s="425"/>
      <c r="I2888" s="425"/>
    </row>
    <row r="2889" spans="1:9" x14ac:dyDescent="0.2">
      <c r="A2889" s="425"/>
      <c r="B2889" s="425"/>
      <c r="C2889" s="425"/>
      <c r="D2889" s="425"/>
      <c r="E2889" s="425"/>
      <c r="F2889" s="425"/>
      <c r="G2889" s="425"/>
      <c r="H2889" s="425"/>
      <c r="I2889" s="425"/>
    </row>
    <row r="2890" spans="1:9" x14ac:dyDescent="0.2">
      <c r="A2890" s="425"/>
      <c r="B2890" s="425"/>
      <c r="C2890" s="425"/>
      <c r="D2890" s="425"/>
      <c r="E2890" s="425"/>
      <c r="F2890" s="425"/>
      <c r="G2890" s="425"/>
      <c r="H2890" s="425"/>
      <c r="I2890" s="425"/>
    </row>
    <row r="2891" spans="1:9" x14ac:dyDescent="0.2">
      <c r="A2891" s="425"/>
      <c r="B2891" s="425"/>
      <c r="C2891" s="425"/>
      <c r="D2891" s="425"/>
      <c r="E2891" s="425"/>
      <c r="F2891" s="425"/>
      <c r="G2891" s="425"/>
      <c r="H2891" s="425"/>
      <c r="I2891" s="425"/>
    </row>
    <row r="2892" spans="1:9" x14ac:dyDescent="0.2">
      <c r="A2892" s="425"/>
      <c r="B2892" s="425"/>
      <c r="C2892" s="425"/>
      <c r="D2892" s="425"/>
      <c r="E2892" s="425"/>
      <c r="F2892" s="425"/>
      <c r="G2892" s="425"/>
      <c r="H2892" s="425"/>
      <c r="I2892" s="425"/>
    </row>
    <row r="2893" spans="1:9" x14ac:dyDescent="0.2">
      <c r="A2893" s="425"/>
      <c r="B2893" s="425"/>
      <c r="C2893" s="425"/>
      <c r="D2893" s="425"/>
      <c r="E2893" s="425"/>
      <c r="F2893" s="425"/>
      <c r="G2893" s="425"/>
      <c r="H2893" s="425"/>
      <c r="I2893" s="425"/>
    </row>
    <row r="2894" spans="1:9" x14ac:dyDescent="0.2">
      <c r="A2894" s="425"/>
      <c r="B2894" s="425"/>
      <c r="C2894" s="425"/>
      <c r="D2894" s="425"/>
      <c r="E2894" s="425"/>
      <c r="F2894" s="425"/>
      <c r="G2894" s="425"/>
      <c r="H2894" s="425"/>
      <c r="I2894" s="425"/>
    </row>
    <row r="2895" spans="1:9" x14ac:dyDescent="0.2">
      <c r="A2895" s="425"/>
      <c r="B2895" s="425"/>
      <c r="C2895" s="425"/>
      <c r="D2895" s="425"/>
      <c r="E2895" s="425"/>
      <c r="F2895" s="425"/>
      <c r="G2895" s="425"/>
      <c r="H2895" s="425"/>
      <c r="I2895" s="425"/>
    </row>
    <row r="2896" spans="1:9" x14ac:dyDescent="0.2">
      <c r="A2896" s="425"/>
      <c r="B2896" s="425"/>
      <c r="C2896" s="425"/>
      <c r="D2896" s="425"/>
      <c r="E2896" s="425"/>
      <c r="F2896" s="425"/>
      <c r="G2896" s="425"/>
      <c r="H2896" s="425"/>
      <c r="I2896" s="425"/>
    </row>
    <row r="2897" spans="1:9" x14ac:dyDescent="0.2">
      <c r="A2897" s="425"/>
      <c r="B2897" s="425"/>
      <c r="C2897" s="425"/>
      <c r="D2897" s="425"/>
      <c r="E2897" s="425"/>
      <c r="F2897" s="425"/>
      <c r="G2897" s="425"/>
      <c r="H2897" s="425"/>
      <c r="I2897" s="425"/>
    </row>
    <row r="2898" spans="1:9" x14ac:dyDescent="0.2">
      <c r="A2898" s="425"/>
      <c r="B2898" s="425"/>
      <c r="C2898" s="425"/>
      <c r="D2898" s="425"/>
      <c r="E2898" s="425"/>
      <c r="F2898" s="425"/>
      <c r="G2898" s="425"/>
      <c r="H2898" s="425"/>
      <c r="I2898" s="425"/>
    </row>
    <row r="2899" spans="1:9" x14ac:dyDescent="0.2">
      <c r="A2899" s="425"/>
      <c r="B2899" s="425"/>
      <c r="C2899" s="425"/>
      <c r="D2899" s="425"/>
      <c r="E2899" s="425"/>
      <c r="F2899" s="425"/>
      <c r="G2899" s="425"/>
      <c r="H2899" s="425"/>
      <c r="I2899" s="425"/>
    </row>
    <row r="2900" spans="1:9" x14ac:dyDescent="0.2">
      <c r="A2900" s="425"/>
      <c r="B2900" s="425"/>
      <c r="C2900" s="425"/>
      <c r="D2900" s="425"/>
      <c r="E2900" s="425"/>
      <c r="F2900" s="425"/>
      <c r="G2900" s="425"/>
      <c r="H2900" s="425"/>
      <c r="I2900" s="425"/>
    </row>
    <row r="2901" spans="1:9" x14ac:dyDescent="0.2">
      <c r="A2901" s="425"/>
      <c r="B2901" s="425"/>
      <c r="C2901" s="425"/>
      <c r="D2901" s="425"/>
      <c r="E2901" s="425"/>
      <c r="F2901" s="425"/>
      <c r="G2901" s="425"/>
      <c r="H2901" s="425"/>
      <c r="I2901" s="425"/>
    </row>
    <row r="2902" spans="1:9" x14ac:dyDescent="0.2">
      <c r="A2902" s="425"/>
      <c r="B2902" s="425"/>
      <c r="C2902" s="425"/>
      <c r="D2902" s="425"/>
      <c r="E2902" s="425"/>
      <c r="F2902" s="425"/>
      <c r="G2902" s="425"/>
      <c r="H2902" s="425"/>
      <c r="I2902" s="425"/>
    </row>
    <row r="2903" spans="1:9" x14ac:dyDescent="0.2">
      <c r="A2903" s="425"/>
      <c r="B2903" s="425"/>
      <c r="C2903" s="425"/>
      <c r="D2903" s="425"/>
      <c r="E2903" s="425"/>
      <c r="F2903" s="425"/>
      <c r="G2903" s="425"/>
      <c r="H2903" s="425"/>
      <c r="I2903" s="425"/>
    </row>
    <row r="2904" spans="1:9" x14ac:dyDescent="0.2">
      <c r="A2904" s="425"/>
      <c r="B2904" s="425"/>
      <c r="C2904" s="425"/>
      <c r="D2904" s="425"/>
      <c r="E2904" s="425"/>
      <c r="F2904" s="425"/>
      <c r="G2904" s="425"/>
      <c r="H2904" s="425"/>
      <c r="I2904" s="425"/>
    </row>
    <row r="2905" spans="1:9" x14ac:dyDescent="0.2">
      <c r="A2905" s="425"/>
      <c r="B2905" s="425"/>
      <c r="C2905" s="425"/>
      <c r="D2905" s="425"/>
      <c r="E2905" s="425"/>
      <c r="F2905" s="425"/>
      <c r="G2905" s="425"/>
      <c r="H2905" s="425"/>
      <c r="I2905" s="425"/>
    </row>
    <row r="2906" spans="1:9" x14ac:dyDescent="0.2">
      <c r="A2906" s="425"/>
      <c r="B2906" s="425"/>
      <c r="C2906" s="425"/>
      <c r="D2906" s="425"/>
      <c r="E2906" s="425"/>
      <c r="F2906" s="425"/>
      <c r="G2906" s="425"/>
      <c r="H2906" s="425"/>
      <c r="I2906" s="425"/>
    </row>
    <row r="2907" spans="1:9" x14ac:dyDescent="0.2">
      <c r="A2907" s="425"/>
      <c r="B2907" s="425"/>
      <c r="C2907" s="425"/>
      <c r="D2907" s="425"/>
      <c r="E2907" s="425"/>
      <c r="F2907" s="425"/>
      <c r="G2907" s="425"/>
      <c r="H2907" s="425"/>
      <c r="I2907" s="425"/>
    </row>
    <row r="2908" spans="1:9" x14ac:dyDescent="0.2">
      <c r="A2908" s="425"/>
      <c r="B2908" s="425"/>
      <c r="C2908" s="425"/>
      <c r="D2908" s="425"/>
      <c r="E2908" s="425"/>
      <c r="F2908" s="425"/>
      <c r="G2908" s="425"/>
      <c r="H2908" s="425"/>
      <c r="I2908" s="425"/>
    </row>
    <row r="2909" spans="1:9" x14ac:dyDescent="0.2">
      <c r="A2909" s="425"/>
      <c r="B2909" s="425"/>
      <c r="C2909" s="425"/>
      <c r="D2909" s="425"/>
      <c r="E2909" s="425"/>
      <c r="F2909" s="425"/>
      <c r="G2909" s="425"/>
      <c r="H2909" s="425"/>
      <c r="I2909" s="425"/>
    </row>
    <row r="2910" spans="1:9" x14ac:dyDescent="0.2">
      <c r="A2910" s="425"/>
      <c r="B2910" s="425"/>
      <c r="C2910" s="425"/>
      <c r="D2910" s="425"/>
      <c r="E2910" s="425"/>
      <c r="F2910" s="425"/>
      <c r="G2910" s="425"/>
      <c r="H2910" s="425"/>
      <c r="I2910" s="425"/>
    </row>
    <row r="2911" spans="1:9" x14ac:dyDescent="0.2">
      <c r="A2911" s="425"/>
      <c r="B2911" s="425"/>
      <c r="C2911" s="425"/>
      <c r="D2911" s="425"/>
      <c r="E2911" s="425"/>
      <c r="F2911" s="425"/>
      <c r="G2911" s="425"/>
      <c r="H2911" s="425"/>
      <c r="I2911" s="425"/>
    </row>
    <row r="2912" spans="1:9" x14ac:dyDescent="0.2">
      <c r="A2912" s="425"/>
      <c r="B2912" s="425"/>
      <c r="C2912" s="425"/>
      <c r="D2912" s="425"/>
      <c r="E2912" s="425"/>
      <c r="F2912" s="425"/>
      <c r="G2912" s="425"/>
      <c r="H2912" s="425"/>
      <c r="I2912" s="425"/>
    </row>
    <row r="2913" spans="1:9" x14ac:dyDescent="0.2">
      <c r="A2913" s="425"/>
      <c r="B2913" s="425"/>
      <c r="C2913" s="425"/>
      <c r="D2913" s="425"/>
      <c r="E2913" s="425"/>
      <c r="F2913" s="425"/>
      <c r="G2913" s="425"/>
      <c r="H2913" s="425"/>
      <c r="I2913" s="425"/>
    </row>
    <row r="2914" spans="1:9" x14ac:dyDescent="0.2">
      <c r="A2914" s="425"/>
      <c r="B2914" s="425"/>
      <c r="C2914" s="425"/>
      <c r="D2914" s="425"/>
      <c r="E2914" s="425"/>
      <c r="F2914" s="425"/>
      <c r="G2914" s="425"/>
      <c r="H2914" s="425"/>
      <c r="I2914" s="425"/>
    </row>
    <row r="2915" spans="1:9" x14ac:dyDescent="0.2">
      <c r="A2915" s="425"/>
      <c r="B2915" s="425"/>
      <c r="C2915" s="425"/>
      <c r="D2915" s="425"/>
      <c r="E2915" s="425"/>
      <c r="F2915" s="425"/>
      <c r="G2915" s="425"/>
      <c r="H2915" s="425"/>
      <c r="I2915" s="425"/>
    </row>
    <row r="2916" spans="1:9" x14ac:dyDescent="0.2">
      <c r="A2916" s="425"/>
      <c r="B2916" s="425"/>
      <c r="C2916" s="425"/>
      <c r="D2916" s="425"/>
      <c r="E2916" s="425"/>
      <c r="F2916" s="425"/>
      <c r="G2916" s="425"/>
      <c r="H2916" s="425"/>
      <c r="I2916" s="425"/>
    </row>
    <row r="2917" spans="1:9" x14ac:dyDescent="0.2">
      <c r="A2917" s="425"/>
      <c r="B2917" s="425"/>
      <c r="C2917" s="425"/>
      <c r="D2917" s="425"/>
      <c r="E2917" s="425"/>
      <c r="F2917" s="425"/>
      <c r="G2917" s="425"/>
      <c r="H2917" s="425"/>
      <c r="I2917" s="425"/>
    </row>
    <row r="2918" spans="1:9" x14ac:dyDescent="0.2">
      <c r="A2918" s="425"/>
      <c r="B2918" s="425"/>
      <c r="C2918" s="425"/>
      <c r="D2918" s="425"/>
      <c r="E2918" s="425"/>
      <c r="F2918" s="425"/>
      <c r="G2918" s="425"/>
      <c r="H2918" s="425"/>
      <c r="I2918" s="425"/>
    </row>
    <row r="2919" spans="1:9" x14ac:dyDescent="0.2">
      <c r="A2919" s="425"/>
      <c r="B2919" s="425"/>
      <c r="C2919" s="425"/>
      <c r="D2919" s="425"/>
      <c r="E2919" s="425"/>
      <c r="F2919" s="425"/>
      <c r="G2919" s="425"/>
      <c r="H2919" s="425"/>
      <c r="I2919" s="425"/>
    </row>
    <row r="2920" spans="1:9" x14ac:dyDescent="0.2">
      <c r="A2920" s="425"/>
      <c r="B2920" s="425"/>
      <c r="C2920" s="425"/>
      <c r="D2920" s="425"/>
      <c r="E2920" s="425"/>
      <c r="F2920" s="425"/>
      <c r="G2920" s="425"/>
      <c r="H2920" s="425"/>
      <c r="I2920" s="425"/>
    </row>
    <row r="2921" spans="1:9" x14ac:dyDescent="0.2">
      <c r="A2921" s="425"/>
      <c r="B2921" s="425"/>
      <c r="C2921" s="425"/>
      <c r="D2921" s="425"/>
      <c r="E2921" s="425"/>
      <c r="F2921" s="425"/>
      <c r="G2921" s="425"/>
      <c r="H2921" s="425"/>
      <c r="I2921" s="425"/>
    </row>
    <row r="2922" spans="1:9" x14ac:dyDescent="0.2">
      <c r="A2922" s="425"/>
      <c r="B2922" s="425"/>
      <c r="C2922" s="425"/>
      <c r="D2922" s="425"/>
      <c r="E2922" s="425"/>
      <c r="F2922" s="425"/>
      <c r="G2922" s="425"/>
      <c r="H2922" s="425"/>
      <c r="I2922" s="425"/>
    </row>
    <row r="2923" spans="1:9" x14ac:dyDescent="0.2">
      <c r="A2923" s="425"/>
      <c r="B2923" s="425"/>
      <c r="C2923" s="425"/>
      <c r="D2923" s="425"/>
      <c r="E2923" s="425"/>
      <c r="F2923" s="425"/>
      <c r="G2923" s="425"/>
      <c r="H2923" s="425"/>
      <c r="I2923" s="425"/>
    </row>
    <row r="2924" spans="1:9" x14ac:dyDescent="0.2">
      <c r="A2924" s="425"/>
      <c r="B2924" s="425"/>
      <c r="C2924" s="425"/>
      <c r="D2924" s="425"/>
      <c r="E2924" s="425"/>
      <c r="F2924" s="425"/>
      <c r="G2924" s="425"/>
      <c r="H2924" s="425"/>
      <c r="I2924" s="425"/>
    </row>
    <row r="2925" spans="1:9" x14ac:dyDescent="0.2">
      <c r="A2925" s="425"/>
      <c r="B2925" s="425"/>
      <c r="C2925" s="425"/>
      <c r="D2925" s="425"/>
      <c r="E2925" s="425"/>
      <c r="F2925" s="425"/>
      <c r="G2925" s="425"/>
      <c r="H2925" s="425"/>
      <c r="I2925" s="425"/>
    </row>
    <row r="2926" spans="1:9" x14ac:dyDescent="0.2">
      <c r="A2926" s="425"/>
      <c r="B2926" s="425"/>
      <c r="C2926" s="425"/>
      <c r="D2926" s="425"/>
      <c r="E2926" s="425"/>
      <c r="F2926" s="425"/>
      <c r="G2926" s="425"/>
      <c r="H2926" s="425"/>
      <c r="I2926" s="425"/>
    </row>
    <row r="2927" spans="1:9" x14ac:dyDescent="0.2">
      <c r="A2927" s="425"/>
      <c r="B2927" s="425"/>
      <c r="C2927" s="425"/>
      <c r="D2927" s="425"/>
      <c r="E2927" s="425"/>
      <c r="F2927" s="425"/>
      <c r="G2927" s="425"/>
      <c r="H2927" s="425"/>
      <c r="I2927" s="425"/>
    </row>
    <row r="2928" spans="1:9" x14ac:dyDescent="0.2">
      <c r="A2928" s="425"/>
      <c r="B2928" s="425"/>
      <c r="C2928" s="425"/>
      <c r="D2928" s="425"/>
      <c r="E2928" s="425"/>
      <c r="F2928" s="425"/>
      <c r="G2928" s="425"/>
      <c r="H2928" s="425"/>
      <c r="I2928" s="425"/>
    </row>
    <row r="2929" spans="1:9" x14ac:dyDescent="0.2">
      <c r="A2929" s="425"/>
      <c r="B2929" s="425"/>
      <c r="C2929" s="425"/>
      <c r="D2929" s="425"/>
      <c r="E2929" s="425"/>
      <c r="F2929" s="425"/>
      <c r="G2929" s="425"/>
      <c r="H2929" s="425"/>
      <c r="I2929" s="425"/>
    </row>
    <row r="2930" spans="1:9" x14ac:dyDescent="0.2">
      <c r="A2930" s="425"/>
      <c r="B2930" s="425"/>
      <c r="C2930" s="425"/>
      <c r="D2930" s="425"/>
      <c r="E2930" s="425"/>
      <c r="F2930" s="425"/>
      <c r="G2930" s="425"/>
      <c r="H2930" s="425"/>
      <c r="I2930" s="425"/>
    </row>
    <row r="2931" spans="1:9" x14ac:dyDescent="0.2">
      <c r="A2931" s="425"/>
      <c r="B2931" s="425"/>
      <c r="C2931" s="425"/>
      <c r="D2931" s="425"/>
      <c r="E2931" s="425"/>
      <c r="F2931" s="425"/>
      <c r="G2931" s="425"/>
      <c r="H2931" s="425"/>
      <c r="I2931" s="425"/>
    </row>
    <row r="2932" spans="1:9" x14ac:dyDescent="0.2">
      <c r="A2932" s="425"/>
      <c r="B2932" s="425"/>
      <c r="C2932" s="425"/>
      <c r="D2932" s="425"/>
      <c r="E2932" s="425"/>
      <c r="F2932" s="425"/>
      <c r="G2932" s="425"/>
      <c r="H2932" s="425"/>
      <c r="I2932" s="425"/>
    </row>
    <row r="2933" spans="1:9" x14ac:dyDescent="0.2">
      <c r="A2933" s="425"/>
      <c r="B2933" s="425"/>
      <c r="C2933" s="425"/>
      <c r="D2933" s="425"/>
      <c r="E2933" s="425"/>
      <c r="F2933" s="425"/>
      <c r="G2933" s="425"/>
      <c r="H2933" s="425"/>
      <c r="I2933" s="425"/>
    </row>
    <row r="2934" spans="1:9" x14ac:dyDescent="0.2">
      <c r="A2934" s="425"/>
      <c r="B2934" s="425"/>
      <c r="C2934" s="425"/>
      <c r="D2934" s="425"/>
      <c r="E2934" s="425"/>
      <c r="F2934" s="425"/>
      <c r="G2934" s="425"/>
      <c r="H2934" s="425"/>
      <c r="I2934" s="425"/>
    </row>
    <row r="2935" spans="1:9" x14ac:dyDescent="0.2">
      <c r="A2935" s="425"/>
      <c r="B2935" s="425"/>
      <c r="C2935" s="425"/>
      <c r="D2935" s="425"/>
      <c r="E2935" s="425"/>
      <c r="F2935" s="425"/>
      <c r="G2935" s="425"/>
      <c r="H2935" s="425"/>
      <c r="I2935" s="425"/>
    </row>
    <row r="2936" spans="1:9" x14ac:dyDescent="0.2">
      <c r="A2936" s="425"/>
      <c r="B2936" s="425"/>
      <c r="C2936" s="425"/>
      <c r="D2936" s="425"/>
      <c r="E2936" s="425"/>
      <c r="F2936" s="425"/>
      <c r="G2936" s="425"/>
      <c r="H2936" s="425"/>
      <c r="I2936" s="425"/>
    </row>
    <row r="2937" spans="1:9" x14ac:dyDescent="0.2">
      <c r="A2937" s="425"/>
      <c r="B2937" s="425"/>
      <c r="C2937" s="425"/>
      <c r="D2937" s="425"/>
      <c r="E2937" s="425"/>
      <c r="F2937" s="425"/>
      <c r="G2937" s="425"/>
      <c r="H2937" s="425"/>
      <c r="I2937" s="425"/>
    </row>
    <row r="2938" spans="1:9" x14ac:dyDescent="0.2">
      <c r="A2938" s="425"/>
      <c r="B2938" s="425"/>
      <c r="C2938" s="425"/>
      <c r="D2938" s="425"/>
      <c r="E2938" s="425"/>
      <c r="F2938" s="425"/>
      <c r="G2938" s="425"/>
      <c r="H2938" s="425"/>
      <c r="I2938" s="425"/>
    </row>
    <row r="2939" spans="1:9" x14ac:dyDescent="0.2">
      <c r="A2939" s="425"/>
      <c r="B2939" s="425"/>
      <c r="C2939" s="425"/>
      <c r="D2939" s="425"/>
      <c r="E2939" s="425"/>
      <c r="F2939" s="425"/>
      <c r="G2939" s="425"/>
      <c r="H2939" s="425"/>
      <c r="I2939" s="425"/>
    </row>
    <row r="2940" spans="1:9" x14ac:dyDescent="0.2">
      <c r="A2940" s="425"/>
      <c r="B2940" s="425"/>
      <c r="C2940" s="425"/>
      <c r="D2940" s="425"/>
      <c r="E2940" s="425"/>
      <c r="F2940" s="425"/>
      <c r="G2940" s="425"/>
      <c r="H2940" s="425"/>
      <c r="I2940" s="425"/>
    </row>
    <row r="2941" spans="1:9" x14ac:dyDescent="0.2">
      <c r="A2941" s="425"/>
      <c r="B2941" s="425"/>
      <c r="C2941" s="425"/>
      <c r="D2941" s="425"/>
      <c r="E2941" s="425"/>
      <c r="F2941" s="425"/>
      <c r="G2941" s="425"/>
      <c r="H2941" s="425"/>
      <c r="I2941" s="425"/>
    </row>
    <row r="2942" spans="1:9" x14ac:dyDescent="0.2">
      <c r="A2942" s="425"/>
      <c r="B2942" s="425"/>
      <c r="C2942" s="425"/>
      <c r="D2942" s="425"/>
      <c r="E2942" s="425"/>
      <c r="F2942" s="425"/>
      <c r="G2942" s="425"/>
      <c r="H2942" s="425"/>
      <c r="I2942" s="425"/>
    </row>
    <row r="2943" spans="1:9" x14ac:dyDescent="0.2">
      <c r="A2943" s="425"/>
      <c r="B2943" s="425"/>
      <c r="C2943" s="425"/>
      <c r="D2943" s="425"/>
      <c r="E2943" s="425"/>
      <c r="F2943" s="425"/>
      <c r="G2943" s="425"/>
      <c r="H2943" s="425"/>
      <c r="I2943" s="425"/>
    </row>
    <row r="2944" spans="1:9" x14ac:dyDescent="0.2">
      <c r="A2944" s="425"/>
      <c r="B2944" s="425"/>
      <c r="C2944" s="425"/>
      <c r="D2944" s="425"/>
      <c r="E2944" s="425"/>
      <c r="F2944" s="425"/>
      <c r="G2944" s="425"/>
      <c r="H2944" s="425"/>
      <c r="I2944" s="425"/>
    </row>
    <row r="2945" spans="1:9" x14ac:dyDescent="0.2">
      <c r="A2945" s="425"/>
      <c r="B2945" s="425"/>
      <c r="C2945" s="425"/>
      <c r="D2945" s="425"/>
      <c r="E2945" s="425"/>
      <c r="F2945" s="425"/>
      <c r="G2945" s="425"/>
      <c r="H2945" s="425"/>
      <c r="I2945" s="425"/>
    </row>
    <row r="2946" spans="1:9" x14ac:dyDescent="0.2">
      <c r="A2946" s="425"/>
      <c r="B2946" s="425"/>
      <c r="C2946" s="425"/>
      <c r="D2946" s="425"/>
      <c r="E2946" s="425"/>
      <c r="F2946" s="425"/>
      <c r="G2946" s="425"/>
      <c r="H2946" s="425"/>
      <c r="I2946" s="425"/>
    </row>
    <row r="2947" spans="1:9" x14ac:dyDescent="0.2">
      <c r="A2947" s="425"/>
      <c r="B2947" s="425"/>
      <c r="C2947" s="425"/>
      <c r="D2947" s="425"/>
      <c r="E2947" s="425"/>
      <c r="F2947" s="425"/>
      <c r="G2947" s="425"/>
      <c r="H2947" s="425"/>
      <c r="I2947" s="425"/>
    </row>
    <row r="2948" spans="1:9" x14ac:dyDescent="0.2">
      <c r="A2948" s="425"/>
      <c r="B2948" s="425"/>
      <c r="C2948" s="425"/>
      <c r="D2948" s="425"/>
      <c r="E2948" s="425"/>
      <c r="F2948" s="425"/>
      <c r="G2948" s="425"/>
      <c r="H2948" s="425"/>
      <c r="I2948" s="425"/>
    </row>
    <row r="2949" spans="1:9" x14ac:dyDescent="0.2">
      <c r="A2949" s="425"/>
      <c r="B2949" s="425"/>
      <c r="C2949" s="425"/>
      <c r="D2949" s="425"/>
      <c r="E2949" s="425"/>
      <c r="F2949" s="425"/>
      <c r="G2949" s="425"/>
      <c r="H2949" s="425"/>
      <c r="I2949" s="425"/>
    </row>
    <row r="2950" spans="1:9" x14ac:dyDescent="0.2">
      <c r="A2950" s="425"/>
      <c r="B2950" s="425"/>
      <c r="C2950" s="425"/>
      <c r="D2950" s="425"/>
      <c r="E2950" s="425"/>
      <c r="F2950" s="425"/>
      <c r="G2950" s="425"/>
      <c r="H2950" s="425"/>
      <c r="I2950" s="425"/>
    </row>
    <row r="2951" spans="1:9" x14ac:dyDescent="0.2">
      <c r="A2951" s="425"/>
      <c r="B2951" s="425"/>
      <c r="C2951" s="425"/>
      <c r="D2951" s="425"/>
      <c r="E2951" s="425"/>
      <c r="F2951" s="425"/>
      <c r="G2951" s="425"/>
      <c r="H2951" s="425"/>
      <c r="I2951" s="425"/>
    </row>
    <row r="2952" spans="1:9" x14ac:dyDescent="0.2">
      <c r="A2952" s="425"/>
      <c r="B2952" s="425"/>
      <c r="C2952" s="425"/>
      <c r="D2952" s="425"/>
      <c r="E2952" s="425"/>
      <c r="F2952" s="425"/>
      <c r="G2952" s="425"/>
      <c r="H2952" s="425"/>
      <c r="I2952" s="425"/>
    </row>
    <row r="2953" spans="1:9" x14ac:dyDescent="0.2">
      <c r="A2953" s="425"/>
      <c r="B2953" s="425"/>
      <c r="C2953" s="425"/>
      <c r="D2953" s="425"/>
      <c r="E2953" s="425"/>
      <c r="F2953" s="425"/>
      <c r="G2953" s="425"/>
      <c r="H2953" s="425"/>
      <c r="I2953" s="425"/>
    </row>
    <row r="2954" spans="1:9" x14ac:dyDescent="0.2">
      <c r="A2954" s="425"/>
      <c r="B2954" s="425"/>
      <c r="C2954" s="425"/>
      <c r="D2954" s="425"/>
      <c r="E2954" s="425"/>
      <c r="F2954" s="425"/>
      <c r="G2954" s="425"/>
      <c r="H2954" s="425"/>
      <c r="I2954" s="425"/>
    </row>
    <row r="2955" spans="1:9" x14ac:dyDescent="0.2">
      <c r="A2955" s="425"/>
      <c r="B2955" s="425"/>
      <c r="C2955" s="425"/>
      <c r="D2955" s="425"/>
      <c r="E2955" s="425"/>
      <c r="F2955" s="425"/>
      <c r="G2955" s="425"/>
      <c r="H2955" s="425"/>
      <c r="I2955" s="425"/>
    </row>
    <row r="2956" spans="1:9" x14ac:dyDescent="0.2">
      <c r="A2956" s="425"/>
      <c r="B2956" s="425"/>
      <c r="C2956" s="425"/>
      <c r="D2956" s="425"/>
      <c r="E2956" s="425"/>
      <c r="F2956" s="425"/>
      <c r="G2956" s="425"/>
      <c r="H2956" s="425"/>
      <c r="I2956" s="425"/>
    </row>
    <row r="2957" spans="1:9" x14ac:dyDescent="0.2">
      <c r="A2957" s="425"/>
      <c r="B2957" s="425"/>
      <c r="C2957" s="425"/>
      <c r="D2957" s="425"/>
      <c r="E2957" s="425"/>
      <c r="F2957" s="425"/>
      <c r="G2957" s="425"/>
      <c r="H2957" s="425"/>
      <c r="I2957" s="425"/>
    </row>
    <row r="2958" spans="1:9" x14ac:dyDescent="0.2">
      <c r="A2958" s="425"/>
      <c r="B2958" s="425"/>
      <c r="C2958" s="425"/>
      <c r="D2958" s="425"/>
      <c r="E2958" s="425"/>
      <c r="F2958" s="425"/>
      <c r="G2958" s="425"/>
      <c r="H2958" s="425"/>
      <c r="I2958" s="425"/>
    </row>
    <row r="2959" spans="1:9" x14ac:dyDescent="0.2">
      <c r="A2959" s="425"/>
      <c r="B2959" s="425"/>
      <c r="C2959" s="425"/>
      <c r="D2959" s="425"/>
      <c r="E2959" s="425"/>
      <c r="F2959" s="425"/>
      <c r="G2959" s="425"/>
      <c r="H2959" s="425"/>
      <c r="I2959" s="425"/>
    </row>
    <row r="2960" spans="1:9" x14ac:dyDescent="0.2">
      <c r="A2960" s="425"/>
      <c r="B2960" s="425"/>
      <c r="C2960" s="425"/>
      <c r="D2960" s="425"/>
      <c r="E2960" s="425"/>
      <c r="F2960" s="425"/>
      <c r="G2960" s="425"/>
      <c r="H2960" s="425"/>
      <c r="I2960" s="425"/>
    </row>
    <row r="2961" spans="1:9" x14ac:dyDescent="0.2">
      <c r="A2961" s="425"/>
      <c r="B2961" s="425"/>
      <c r="C2961" s="425"/>
      <c r="D2961" s="425"/>
      <c r="E2961" s="425"/>
      <c r="F2961" s="425"/>
      <c r="G2961" s="425"/>
      <c r="H2961" s="425"/>
      <c r="I2961" s="425"/>
    </row>
    <row r="2962" spans="1:9" x14ac:dyDescent="0.2">
      <c r="A2962" s="425"/>
      <c r="B2962" s="425"/>
      <c r="C2962" s="425"/>
      <c r="D2962" s="425"/>
      <c r="E2962" s="425"/>
      <c r="F2962" s="425"/>
      <c r="G2962" s="425"/>
      <c r="H2962" s="425"/>
      <c r="I2962" s="425"/>
    </row>
    <row r="2963" spans="1:9" x14ac:dyDescent="0.2">
      <c r="A2963" s="425"/>
      <c r="B2963" s="425"/>
      <c r="C2963" s="425"/>
      <c r="D2963" s="425"/>
      <c r="E2963" s="425"/>
      <c r="F2963" s="425"/>
      <c r="G2963" s="425"/>
      <c r="H2963" s="425"/>
      <c r="I2963" s="425"/>
    </row>
    <row r="2964" spans="1:9" x14ac:dyDescent="0.2">
      <c r="A2964" s="425"/>
      <c r="B2964" s="425"/>
      <c r="C2964" s="425"/>
      <c r="D2964" s="425"/>
      <c r="E2964" s="425"/>
      <c r="F2964" s="425"/>
      <c r="G2964" s="425"/>
      <c r="H2964" s="425"/>
      <c r="I2964" s="425"/>
    </row>
    <row r="2965" spans="1:9" x14ac:dyDescent="0.2">
      <c r="A2965" s="425"/>
      <c r="B2965" s="425"/>
      <c r="C2965" s="425"/>
      <c r="D2965" s="425"/>
      <c r="E2965" s="425"/>
      <c r="F2965" s="425"/>
      <c r="G2965" s="425"/>
      <c r="H2965" s="425"/>
      <c r="I2965" s="425"/>
    </row>
    <row r="2966" spans="1:9" x14ac:dyDescent="0.2">
      <c r="A2966" s="425"/>
      <c r="B2966" s="425"/>
      <c r="C2966" s="425"/>
      <c r="D2966" s="425"/>
      <c r="E2966" s="425"/>
      <c r="F2966" s="425"/>
      <c r="G2966" s="425"/>
      <c r="H2966" s="425"/>
      <c r="I2966" s="425"/>
    </row>
    <row r="2967" spans="1:9" x14ac:dyDescent="0.2">
      <c r="A2967" s="425"/>
      <c r="B2967" s="425"/>
      <c r="C2967" s="425"/>
      <c r="D2967" s="425"/>
      <c r="E2967" s="425"/>
      <c r="F2967" s="425"/>
      <c r="G2967" s="425"/>
      <c r="H2967" s="425"/>
      <c r="I2967" s="425"/>
    </row>
    <row r="2968" spans="1:9" x14ac:dyDescent="0.2">
      <c r="A2968" s="425"/>
      <c r="B2968" s="425"/>
      <c r="C2968" s="425"/>
      <c r="D2968" s="425"/>
      <c r="E2968" s="425"/>
      <c r="F2968" s="425"/>
      <c r="G2968" s="425"/>
      <c r="H2968" s="425"/>
      <c r="I2968" s="425"/>
    </row>
    <row r="2969" spans="1:9" x14ac:dyDescent="0.2">
      <c r="A2969" s="425"/>
      <c r="B2969" s="425"/>
      <c r="C2969" s="425"/>
      <c r="D2969" s="425"/>
      <c r="E2969" s="425"/>
      <c r="F2969" s="425"/>
      <c r="G2969" s="425"/>
      <c r="H2969" s="425"/>
      <c r="I2969" s="425"/>
    </row>
    <row r="2970" spans="1:9" x14ac:dyDescent="0.2">
      <c r="A2970" s="425"/>
      <c r="B2970" s="425"/>
      <c r="C2970" s="425"/>
      <c r="D2970" s="425"/>
      <c r="E2970" s="425"/>
      <c r="F2970" s="425"/>
      <c r="G2970" s="425"/>
      <c r="H2970" s="425"/>
      <c r="I2970" s="425"/>
    </row>
    <row r="2971" spans="1:9" x14ac:dyDescent="0.2">
      <c r="A2971" s="425"/>
      <c r="B2971" s="425"/>
      <c r="C2971" s="425"/>
      <c r="D2971" s="425"/>
      <c r="E2971" s="425"/>
      <c r="F2971" s="425"/>
      <c r="G2971" s="425"/>
      <c r="H2971" s="425"/>
      <c r="I2971" s="425"/>
    </row>
    <row r="2972" spans="1:9" x14ac:dyDescent="0.2">
      <c r="A2972" s="425"/>
      <c r="B2972" s="425"/>
      <c r="C2972" s="425"/>
      <c r="D2972" s="425"/>
      <c r="E2972" s="425"/>
      <c r="F2972" s="425"/>
      <c r="G2972" s="425"/>
      <c r="H2972" s="425"/>
      <c r="I2972" s="425"/>
    </row>
    <row r="2973" spans="1:9" x14ac:dyDescent="0.2">
      <c r="A2973" s="425"/>
      <c r="B2973" s="425"/>
      <c r="C2973" s="425"/>
      <c r="D2973" s="425"/>
      <c r="E2973" s="425"/>
      <c r="F2973" s="425"/>
      <c r="G2973" s="425"/>
      <c r="H2973" s="425"/>
      <c r="I2973" s="425"/>
    </row>
    <row r="2974" spans="1:9" x14ac:dyDescent="0.2">
      <c r="A2974" s="425"/>
      <c r="B2974" s="425"/>
      <c r="C2974" s="425"/>
      <c r="D2974" s="425"/>
      <c r="E2974" s="425"/>
      <c r="F2974" s="425"/>
      <c r="G2974" s="425"/>
      <c r="H2974" s="425"/>
      <c r="I2974" s="425"/>
    </row>
    <row r="2975" spans="1:9" x14ac:dyDescent="0.2">
      <c r="A2975" s="425"/>
      <c r="B2975" s="425"/>
      <c r="C2975" s="425"/>
      <c r="D2975" s="425"/>
      <c r="E2975" s="425"/>
      <c r="F2975" s="425"/>
      <c r="G2975" s="425"/>
      <c r="H2975" s="425"/>
      <c r="I2975" s="425"/>
    </row>
    <row r="2976" spans="1:9" x14ac:dyDescent="0.2">
      <c r="A2976" s="425"/>
      <c r="B2976" s="425"/>
      <c r="C2976" s="425"/>
      <c r="D2976" s="425"/>
      <c r="E2976" s="425"/>
      <c r="F2976" s="425"/>
      <c r="G2976" s="425"/>
      <c r="H2976" s="425"/>
      <c r="I2976" s="425"/>
    </row>
    <row r="2977" spans="1:9" x14ac:dyDescent="0.2">
      <c r="A2977" s="425"/>
      <c r="B2977" s="425"/>
      <c r="C2977" s="425"/>
      <c r="D2977" s="425"/>
      <c r="E2977" s="425"/>
      <c r="F2977" s="425"/>
      <c r="G2977" s="425"/>
      <c r="H2977" s="425"/>
      <c r="I2977" s="425"/>
    </row>
    <row r="2978" spans="1:9" x14ac:dyDescent="0.2">
      <c r="A2978" s="425"/>
      <c r="B2978" s="425"/>
      <c r="C2978" s="425"/>
      <c r="D2978" s="425"/>
      <c r="E2978" s="425"/>
      <c r="F2978" s="425"/>
      <c r="G2978" s="425"/>
      <c r="H2978" s="425"/>
      <c r="I2978" s="425"/>
    </row>
    <row r="2979" spans="1:9" x14ac:dyDescent="0.2">
      <c r="A2979" s="425"/>
      <c r="B2979" s="425"/>
      <c r="C2979" s="425"/>
      <c r="D2979" s="425"/>
      <c r="E2979" s="425"/>
      <c r="F2979" s="425"/>
      <c r="G2979" s="425"/>
      <c r="H2979" s="425"/>
      <c r="I2979" s="425"/>
    </row>
    <row r="2980" spans="1:9" x14ac:dyDescent="0.2">
      <c r="A2980" s="425"/>
      <c r="B2980" s="425"/>
      <c r="C2980" s="425"/>
      <c r="D2980" s="425"/>
      <c r="E2980" s="425"/>
      <c r="F2980" s="425"/>
      <c r="G2980" s="425"/>
      <c r="H2980" s="425"/>
      <c r="I2980" s="425"/>
    </row>
    <row r="2981" spans="1:9" x14ac:dyDescent="0.2">
      <c r="A2981" s="425"/>
      <c r="B2981" s="425"/>
      <c r="C2981" s="425"/>
      <c r="D2981" s="425"/>
      <c r="E2981" s="425"/>
      <c r="F2981" s="425"/>
      <c r="G2981" s="425"/>
      <c r="H2981" s="425"/>
      <c r="I2981" s="425"/>
    </row>
    <row r="2982" spans="1:9" x14ac:dyDescent="0.2">
      <c r="A2982" s="425"/>
      <c r="B2982" s="425"/>
      <c r="C2982" s="425"/>
      <c r="D2982" s="425"/>
      <c r="E2982" s="425"/>
      <c r="F2982" s="425"/>
      <c r="G2982" s="425"/>
      <c r="H2982" s="425"/>
      <c r="I2982" s="425"/>
    </row>
    <row r="2983" spans="1:9" x14ac:dyDescent="0.2">
      <c r="A2983" s="425"/>
      <c r="B2983" s="425"/>
      <c r="C2983" s="425"/>
      <c r="D2983" s="425"/>
      <c r="E2983" s="425"/>
      <c r="F2983" s="425"/>
      <c r="G2983" s="425"/>
      <c r="H2983" s="425"/>
      <c r="I2983" s="425"/>
    </row>
    <row r="2984" spans="1:9" x14ac:dyDescent="0.2">
      <c r="A2984" s="425"/>
      <c r="B2984" s="425"/>
      <c r="C2984" s="425"/>
      <c r="D2984" s="425"/>
      <c r="E2984" s="425"/>
      <c r="F2984" s="425"/>
      <c r="G2984" s="425"/>
      <c r="H2984" s="425"/>
      <c r="I2984" s="425"/>
    </row>
    <row r="2985" spans="1:9" x14ac:dyDescent="0.2">
      <c r="A2985" s="425"/>
      <c r="B2985" s="425"/>
      <c r="C2985" s="425"/>
      <c r="D2985" s="425"/>
      <c r="E2985" s="425"/>
      <c r="F2985" s="425"/>
      <c r="G2985" s="425"/>
      <c r="H2985" s="425"/>
      <c r="I2985" s="425"/>
    </row>
    <row r="2986" spans="1:9" x14ac:dyDescent="0.2">
      <c r="A2986" s="425"/>
      <c r="B2986" s="425"/>
      <c r="C2986" s="425"/>
      <c r="D2986" s="425"/>
      <c r="E2986" s="425"/>
      <c r="F2986" s="425"/>
      <c r="G2986" s="425"/>
      <c r="H2986" s="425"/>
      <c r="I2986" s="425"/>
    </row>
    <row r="2987" spans="1:9" x14ac:dyDescent="0.2">
      <c r="A2987" s="425"/>
      <c r="B2987" s="425"/>
      <c r="C2987" s="425"/>
      <c r="D2987" s="425"/>
      <c r="E2987" s="425"/>
      <c r="F2987" s="425"/>
      <c r="G2987" s="425"/>
      <c r="H2987" s="425"/>
      <c r="I2987" s="425"/>
    </row>
    <row r="2988" spans="1:9" x14ac:dyDescent="0.2">
      <c r="A2988" s="425"/>
      <c r="B2988" s="425"/>
      <c r="C2988" s="425"/>
      <c r="D2988" s="425"/>
      <c r="E2988" s="425"/>
      <c r="F2988" s="425"/>
      <c r="G2988" s="425"/>
      <c r="H2988" s="425"/>
      <c r="I2988" s="425"/>
    </row>
    <row r="2989" spans="1:9" x14ac:dyDescent="0.2">
      <c r="A2989" s="425"/>
      <c r="B2989" s="425"/>
      <c r="C2989" s="425"/>
      <c r="D2989" s="425"/>
      <c r="E2989" s="425"/>
      <c r="F2989" s="425"/>
      <c r="G2989" s="425"/>
      <c r="H2989" s="425"/>
      <c r="I2989" s="425"/>
    </row>
    <row r="2990" spans="1:9" x14ac:dyDescent="0.2">
      <c r="A2990" s="425"/>
      <c r="B2990" s="425"/>
      <c r="C2990" s="425"/>
      <c r="D2990" s="425"/>
      <c r="E2990" s="425"/>
      <c r="F2990" s="425"/>
      <c r="G2990" s="425"/>
      <c r="H2990" s="425"/>
      <c r="I2990" s="425"/>
    </row>
    <row r="2991" spans="1:9" x14ac:dyDescent="0.2">
      <c r="A2991" s="425"/>
      <c r="B2991" s="425"/>
      <c r="C2991" s="425"/>
      <c r="D2991" s="425"/>
      <c r="E2991" s="425"/>
      <c r="F2991" s="425"/>
      <c r="G2991" s="425"/>
      <c r="H2991" s="425"/>
      <c r="I2991" s="425"/>
    </row>
    <row r="2992" spans="1:9" x14ac:dyDescent="0.2">
      <c r="A2992" s="425"/>
      <c r="B2992" s="425"/>
      <c r="C2992" s="425"/>
      <c r="D2992" s="425"/>
      <c r="E2992" s="425"/>
      <c r="F2992" s="425"/>
      <c r="G2992" s="425"/>
      <c r="H2992" s="425"/>
      <c r="I2992" s="425"/>
    </row>
    <row r="2993" spans="1:9" x14ac:dyDescent="0.2">
      <c r="A2993" s="425"/>
      <c r="B2993" s="425"/>
      <c r="C2993" s="425"/>
      <c r="D2993" s="425"/>
      <c r="E2993" s="425"/>
      <c r="F2993" s="425"/>
      <c r="G2993" s="425"/>
      <c r="H2993" s="425"/>
      <c r="I2993" s="425"/>
    </row>
    <row r="2994" spans="1:9" x14ac:dyDescent="0.2">
      <c r="A2994" s="425"/>
      <c r="B2994" s="425"/>
      <c r="C2994" s="425"/>
      <c r="D2994" s="425"/>
      <c r="E2994" s="425"/>
      <c r="F2994" s="425"/>
      <c r="G2994" s="425"/>
      <c r="H2994" s="425"/>
      <c r="I2994" s="425"/>
    </row>
    <row r="2995" spans="1:9" x14ac:dyDescent="0.2">
      <c r="A2995" s="425"/>
      <c r="B2995" s="425"/>
      <c r="C2995" s="425"/>
      <c r="D2995" s="425"/>
      <c r="E2995" s="425"/>
      <c r="F2995" s="425"/>
      <c r="G2995" s="425"/>
      <c r="H2995" s="425"/>
      <c r="I2995" s="425"/>
    </row>
    <row r="2996" spans="1:9" x14ac:dyDescent="0.2">
      <c r="A2996" s="425"/>
      <c r="B2996" s="425"/>
      <c r="C2996" s="425"/>
      <c r="D2996" s="425"/>
      <c r="E2996" s="425"/>
      <c r="F2996" s="425"/>
      <c r="G2996" s="425"/>
      <c r="H2996" s="425"/>
      <c r="I2996" s="425"/>
    </row>
    <row r="2997" spans="1:9" x14ac:dyDescent="0.2">
      <c r="A2997" s="425"/>
      <c r="B2997" s="425"/>
      <c r="C2997" s="425"/>
      <c r="D2997" s="425"/>
      <c r="E2997" s="425"/>
      <c r="F2997" s="425"/>
      <c r="G2997" s="425"/>
      <c r="H2997" s="425"/>
      <c r="I2997" s="425"/>
    </row>
    <row r="2998" spans="1:9" x14ac:dyDescent="0.2">
      <c r="A2998" s="425"/>
      <c r="B2998" s="425"/>
      <c r="C2998" s="425"/>
      <c r="D2998" s="425"/>
      <c r="E2998" s="425"/>
      <c r="F2998" s="425"/>
      <c r="G2998" s="425"/>
      <c r="H2998" s="425"/>
      <c r="I2998" s="425"/>
    </row>
    <row r="2999" spans="1:9" x14ac:dyDescent="0.2">
      <c r="A2999" s="425"/>
      <c r="B2999" s="425"/>
      <c r="C2999" s="425"/>
      <c r="D2999" s="425"/>
      <c r="E2999" s="425"/>
      <c r="F2999" s="425"/>
      <c r="G2999" s="425"/>
      <c r="H2999" s="425"/>
      <c r="I2999" s="425"/>
    </row>
    <row r="3000" spans="1:9" x14ac:dyDescent="0.2">
      <c r="A3000" s="425"/>
      <c r="B3000" s="425"/>
      <c r="C3000" s="425"/>
      <c r="D3000" s="425"/>
      <c r="E3000" s="425"/>
      <c r="F3000" s="425"/>
      <c r="G3000" s="425"/>
      <c r="H3000" s="425"/>
      <c r="I3000" s="425"/>
    </row>
    <row r="3001" spans="1:9" x14ac:dyDescent="0.2">
      <c r="A3001" s="425"/>
      <c r="B3001" s="425"/>
      <c r="C3001" s="425"/>
      <c r="D3001" s="425"/>
      <c r="E3001" s="425"/>
      <c r="F3001" s="425"/>
      <c r="G3001" s="425"/>
      <c r="H3001" s="425"/>
      <c r="I3001" s="425"/>
    </row>
    <row r="3002" spans="1:9" x14ac:dyDescent="0.2">
      <c r="A3002" s="425"/>
      <c r="B3002" s="425"/>
      <c r="C3002" s="425"/>
      <c r="D3002" s="425"/>
      <c r="E3002" s="425"/>
      <c r="F3002" s="425"/>
      <c r="G3002" s="425"/>
      <c r="H3002" s="425"/>
      <c r="I3002" s="425"/>
    </row>
    <row r="3003" spans="1:9" x14ac:dyDescent="0.2">
      <c r="A3003" s="425"/>
      <c r="B3003" s="425"/>
      <c r="C3003" s="425"/>
      <c r="D3003" s="425"/>
      <c r="E3003" s="425"/>
      <c r="F3003" s="425"/>
      <c r="G3003" s="425"/>
      <c r="H3003" s="425"/>
      <c r="I3003" s="425"/>
    </row>
    <row r="3004" spans="1:9" x14ac:dyDescent="0.2">
      <c r="A3004" s="425"/>
      <c r="B3004" s="425"/>
      <c r="C3004" s="425"/>
      <c r="D3004" s="425"/>
      <c r="E3004" s="425"/>
      <c r="F3004" s="425"/>
      <c r="G3004" s="425"/>
      <c r="H3004" s="425"/>
      <c r="I3004" s="425"/>
    </row>
    <row r="3005" spans="1:9" x14ac:dyDescent="0.2">
      <c r="A3005" s="425"/>
      <c r="B3005" s="425"/>
      <c r="C3005" s="425"/>
      <c r="D3005" s="425"/>
      <c r="E3005" s="425"/>
      <c r="F3005" s="425"/>
      <c r="G3005" s="425"/>
      <c r="H3005" s="425"/>
      <c r="I3005" s="425"/>
    </row>
    <row r="3006" spans="1:9" x14ac:dyDescent="0.2">
      <c r="A3006" s="425"/>
      <c r="B3006" s="425"/>
      <c r="C3006" s="425"/>
      <c r="D3006" s="425"/>
      <c r="E3006" s="425"/>
      <c r="F3006" s="425"/>
      <c r="G3006" s="425"/>
      <c r="H3006" s="425"/>
      <c r="I3006" s="425"/>
    </row>
    <row r="3007" spans="1:9" x14ac:dyDescent="0.2">
      <c r="A3007" s="425"/>
      <c r="B3007" s="425"/>
      <c r="C3007" s="425"/>
      <c r="D3007" s="425"/>
      <c r="E3007" s="425"/>
      <c r="F3007" s="425"/>
      <c r="G3007" s="425"/>
      <c r="H3007" s="425"/>
      <c r="I3007" s="425"/>
    </row>
    <row r="3008" spans="1:9" x14ac:dyDescent="0.2">
      <c r="A3008" s="425"/>
      <c r="B3008" s="425"/>
      <c r="C3008" s="425"/>
      <c r="D3008" s="425"/>
      <c r="E3008" s="425"/>
      <c r="F3008" s="425"/>
      <c r="G3008" s="425"/>
      <c r="H3008" s="425"/>
      <c r="I3008" s="425"/>
    </row>
    <row r="3009" spans="1:9" x14ac:dyDescent="0.2">
      <c r="A3009" s="425"/>
      <c r="B3009" s="425"/>
      <c r="C3009" s="425"/>
      <c r="D3009" s="425"/>
      <c r="E3009" s="425"/>
      <c r="F3009" s="425"/>
      <c r="G3009" s="425"/>
      <c r="H3009" s="425"/>
      <c r="I3009" s="425"/>
    </row>
    <row r="3010" spans="1:9" x14ac:dyDescent="0.2">
      <c r="A3010" s="425"/>
      <c r="B3010" s="425"/>
      <c r="C3010" s="425"/>
      <c r="D3010" s="425"/>
      <c r="E3010" s="425"/>
      <c r="F3010" s="425"/>
      <c r="G3010" s="425"/>
      <c r="H3010" s="425"/>
      <c r="I3010" s="425"/>
    </row>
    <row r="3011" spans="1:9" x14ac:dyDescent="0.2">
      <c r="A3011" s="425"/>
      <c r="B3011" s="425"/>
      <c r="C3011" s="425"/>
      <c r="D3011" s="425"/>
      <c r="E3011" s="425"/>
      <c r="F3011" s="425"/>
      <c r="G3011" s="425"/>
      <c r="H3011" s="425"/>
      <c r="I3011" s="425"/>
    </row>
    <row r="3012" spans="1:9" x14ac:dyDescent="0.2">
      <c r="A3012" s="425"/>
      <c r="B3012" s="425"/>
      <c r="C3012" s="425"/>
      <c r="D3012" s="425"/>
      <c r="E3012" s="425"/>
      <c r="F3012" s="425"/>
      <c r="G3012" s="425"/>
      <c r="H3012" s="425"/>
      <c r="I3012" s="425"/>
    </row>
    <row r="3013" spans="1:9" x14ac:dyDescent="0.2">
      <c r="A3013" s="425"/>
      <c r="B3013" s="425"/>
      <c r="C3013" s="425"/>
      <c r="D3013" s="425"/>
      <c r="E3013" s="425"/>
      <c r="F3013" s="425"/>
      <c r="G3013" s="425"/>
      <c r="H3013" s="425"/>
      <c r="I3013" s="425"/>
    </row>
    <row r="3014" spans="1:9" x14ac:dyDescent="0.2">
      <c r="A3014" s="425"/>
      <c r="B3014" s="425"/>
      <c r="C3014" s="425"/>
      <c r="D3014" s="425"/>
      <c r="E3014" s="425"/>
      <c r="F3014" s="425"/>
      <c r="G3014" s="425"/>
      <c r="H3014" s="425"/>
      <c r="I3014" s="425"/>
    </row>
    <row r="3015" spans="1:9" x14ac:dyDescent="0.2">
      <c r="A3015" s="425"/>
      <c r="B3015" s="425"/>
      <c r="C3015" s="425"/>
      <c r="D3015" s="425"/>
      <c r="E3015" s="425"/>
      <c r="F3015" s="425"/>
      <c r="G3015" s="425"/>
      <c r="H3015" s="425"/>
      <c r="I3015" s="425"/>
    </row>
    <row r="3016" spans="1:9" x14ac:dyDescent="0.2">
      <c r="A3016" s="425"/>
      <c r="B3016" s="425"/>
      <c r="C3016" s="425"/>
      <c r="D3016" s="425"/>
      <c r="E3016" s="425"/>
      <c r="F3016" s="425"/>
      <c r="G3016" s="425"/>
      <c r="H3016" s="425"/>
      <c r="I3016" s="425"/>
    </row>
    <row r="3017" spans="1:9" x14ac:dyDescent="0.2">
      <c r="A3017" s="425"/>
      <c r="B3017" s="425"/>
      <c r="C3017" s="425"/>
      <c r="D3017" s="425"/>
      <c r="E3017" s="425"/>
      <c r="F3017" s="425"/>
      <c r="G3017" s="425"/>
      <c r="H3017" s="425"/>
      <c r="I3017" s="425"/>
    </row>
    <row r="3018" spans="1:9" x14ac:dyDescent="0.2">
      <c r="A3018" s="425"/>
      <c r="B3018" s="425"/>
      <c r="C3018" s="425"/>
      <c r="D3018" s="425"/>
      <c r="E3018" s="425"/>
      <c r="F3018" s="425"/>
      <c r="G3018" s="425"/>
      <c r="H3018" s="425"/>
      <c r="I3018" s="425"/>
    </row>
    <row r="3019" spans="1:9" x14ac:dyDescent="0.2">
      <c r="A3019" s="425"/>
      <c r="B3019" s="425"/>
      <c r="C3019" s="425"/>
      <c r="D3019" s="425"/>
      <c r="E3019" s="425"/>
      <c r="F3019" s="425"/>
      <c r="G3019" s="425"/>
      <c r="H3019" s="425"/>
      <c r="I3019" s="425"/>
    </row>
    <row r="3020" spans="1:9" x14ac:dyDescent="0.2">
      <c r="A3020" s="425"/>
      <c r="B3020" s="425"/>
      <c r="C3020" s="425"/>
      <c r="D3020" s="425"/>
      <c r="E3020" s="425"/>
      <c r="F3020" s="425"/>
      <c r="G3020" s="425"/>
      <c r="H3020" s="425"/>
      <c r="I3020" s="425"/>
    </row>
    <row r="3021" spans="1:9" x14ac:dyDescent="0.2">
      <c r="A3021" s="425"/>
      <c r="B3021" s="425"/>
      <c r="C3021" s="425"/>
      <c r="D3021" s="425"/>
      <c r="E3021" s="425"/>
      <c r="F3021" s="425"/>
      <c r="G3021" s="425"/>
      <c r="H3021" s="425"/>
      <c r="I3021" s="425"/>
    </row>
    <row r="3022" spans="1:9" x14ac:dyDescent="0.2">
      <c r="A3022" s="425"/>
      <c r="B3022" s="425"/>
      <c r="C3022" s="425"/>
      <c r="D3022" s="425"/>
      <c r="E3022" s="425"/>
      <c r="F3022" s="425"/>
      <c r="G3022" s="425"/>
      <c r="H3022" s="425"/>
      <c r="I3022" s="425"/>
    </row>
    <row r="3023" spans="1:9" x14ac:dyDescent="0.2">
      <c r="A3023" s="425"/>
      <c r="B3023" s="425"/>
      <c r="C3023" s="425"/>
      <c r="D3023" s="425"/>
      <c r="E3023" s="425"/>
      <c r="F3023" s="425"/>
      <c r="G3023" s="425"/>
      <c r="H3023" s="425"/>
      <c r="I3023" s="425"/>
    </row>
    <row r="3024" spans="1:9" x14ac:dyDescent="0.2">
      <c r="A3024" s="425"/>
      <c r="B3024" s="425"/>
      <c r="C3024" s="425"/>
      <c r="D3024" s="425"/>
      <c r="E3024" s="425"/>
      <c r="F3024" s="425"/>
      <c r="G3024" s="425"/>
      <c r="H3024" s="425"/>
      <c r="I3024" s="425"/>
    </row>
    <row r="3025" spans="1:9" x14ac:dyDescent="0.2">
      <c r="A3025" s="425"/>
      <c r="B3025" s="425"/>
      <c r="C3025" s="425"/>
      <c r="D3025" s="425"/>
      <c r="E3025" s="425"/>
      <c r="F3025" s="425"/>
      <c r="G3025" s="425"/>
      <c r="H3025" s="425"/>
      <c r="I3025" s="425"/>
    </row>
    <row r="3026" spans="1:9" x14ac:dyDescent="0.2">
      <c r="A3026" s="425"/>
      <c r="B3026" s="425"/>
      <c r="C3026" s="425"/>
      <c r="D3026" s="425"/>
      <c r="E3026" s="425"/>
      <c r="F3026" s="425"/>
      <c r="G3026" s="425"/>
      <c r="H3026" s="425"/>
      <c r="I3026" s="425"/>
    </row>
    <row r="3027" spans="1:9" x14ac:dyDescent="0.2">
      <c r="A3027" s="425"/>
      <c r="B3027" s="425"/>
      <c r="C3027" s="425"/>
      <c r="D3027" s="425"/>
      <c r="E3027" s="425"/>
      <c r="F3027" s="425"/>
      <c r="G3027" s="425"/>
      <c r="H3027" s="425"/>
      <c r="I3027" s="425"/>
    </row>
    <row r="3028" spans="1:9" x14ac:dyDescent="0.2">
      <c r="A3028" s="425"/>
      <c r="B3028" s="425"/>
      <c r="C3028" s="425"/>
      <c r="D3028" s="425"/>
      <c r="E3028" s="425"/>
      <c r="F3028" s="425"/>
      <c r="G3028" s="425"/>
      <c r="H3028" s="425"/>
      <c r="I3028" s="425"/>
    </row>
    <row r="3029" spans="1:9" x14ac:dyDescent="0.2">
      <c r="A3029" s="425"/>
      <c r="B3029" s="425"/>
      <c r="C3029" s="425"/>
      <c r="D3029" s="425"/>
      <c r="E3029" s="425"/>
      <c r="F3029" s="425"/>
      <c r="G3029" s="425"/>
      <c r="H3029" s="425"/>
      <c r="I3029" s="425"/>
    </row>
    <row r="3030" spans="1:9" x14ac:dyDescent="0.2">
      <c r="A3030" s="425"/>
      <c r="B3030" s="425"/>
      <c r="C3030" s="425"/>
      <c r="D3030" s="425"/>
      <c r="E3030" s="425"/>
      <c r="F3030" s="425"/>
      <c r="G3030" s="425"/>
      <c r="H3030" s="425"/>
      <c r="I3030" s="425"/>
    </row>
    <row r="3031" spans="1:9" x14ac:dyDescent="0.2">
      <c r="A3031" s="425"/>
      <c r="B3031" s="425"/>
      <c r="C3031" s="425"/>
      <c r="D3031" s="425"/>
      <c r="E3031" s="425"/>
      <c r="F3031" s="425"/>
      <c r="G3031" s="425"/>
      <c r="H3031" s="425"/>
      <c r="I3031" s="425"/>
    </row>
    <row r="3032" spans="1:9" x14ac:dyDescent="0.2">
      <c r="A3032" s="425"/>
      <c r="B3032" s="425"/>
      <c r="C3032" s="425"/>
      <c r="D3032" s="425"/>
      <c r="E3032" s="425"/>
      <c r="F3032" s="425"/>
      <c r="G3032" s="425"/>
      <c r="H3032" s="425"/>
      <c r="I3032" s="425"/>
    </row>
    <row r="3033" spans="1:9" x14ac:dyDescent="0.2">
      <c r="A3033" s="425"/>
      <c r="B3033" s="425"/>
      <c r="C3033" s="425"/>
      <c r="D3033" s="425"/>
      <c r="E3033" s="425"/>
      <c r="F3033" s="425"/>
      <c r="G3033" s="425"/>
      <c r="H3033" s="425"/>
      <c r="I3033" s="425"/>
    </row>
    <row r="3034" spans="1:9" x14ac:dyDescent="0.2">
      <c r="A3034" s="425"/>
      <c r="B3034" s="425"/>
      <c r="C3034" s="425"/>
      <c r="D3034" s="425"/>
      <c r="E3034" s="425"/>
      <c r="F3034" s="425"/>
      <c r="G3034" s="425"/>
      <c r="H3034" s="425"/>
      <c r="I3034" s="425"/>
    </row>
    <row r="3035" spans="1:9" x14ac:dyDescent="0.2">
      <c r="A3035" s="425"/>
      <c r="B3035" s="425"/>
      <c r="C3035" s="425"/>
      <c r="D3035" s="425"/>
      <c r="E3035" s="425"/>
      <c r="F3035" s="425"/>
      <c r="G3035" s="425"/>
      <c r="H3035" s="425"/>
      <c r="I3035" s="425"/>
    </row>
    <row r="3036" spans="1:9" x14ac:dyDescent="0.2">
      <c r="A3036" s="425"/>
      <c r="B3036" s="425"/>
      <c r="C3036" s="425"/>
      <c r="D3036" s="425"/>
      <c r="E3036" s="425"/>
      <c r="F3036" s="425"/>
      <c r="G3036" s="425"/>
      <c r="H3036" s="425"/>
      <c r="I3036" s="425"/>
    </row>
    <row r="3037" spans="1:9" x14ac:dyDescent="0.2">
      <c r="A3037" s="425"/>
      <c r="B3037" s="425"/>
      <c r="C3037" s="425"/>
      <c r="D3037" s="425"/>
      <c r="E3037" s="425"/>
      <c r="F3037" s="425"/>
      <c r="G3037" s="425"/>
      <c r="H3037" s="425"/>
      <c r="I3037" s="425"/>
    </row>
    <row r="3038" spans="1:9" x14ac:dyDescent="0.2">
      <c r="A3038" s="425"/>
      <c r="B3038" s="425"/>
      <c r="C3038" s="425"/>
      <c r="D3038" s="425"/>
      <c r="E3038" s="425"/>
      <c r="F3038" s="425"/>
      <c r="G3038" s="425"/>
      <c r="H3038" s="425"/>
      <c r="I3038" s="425"/>
    </row>
    <row r="3039" spans="1:9" x14ac:dyDescent="0.2">
      <c r="A3039" s="425"/>
      <c r="B3039" s="425"/>
      <c r="C3039" s="425"/>
      <c r="D3039" s="425"/>
      <c r="E3039" s="425"/>
      <c r="F3039" s="425"/>
      <c r="G3039" s="425"/>
      <c r="H3039" s="425"/>
      <c r="I3039" s="425"/>
    </row>
    <row r="3040" spans="1:9" x14ac:dyDescent="0.2">
      <c r="A3040" s="425"/>
      <c r="B3040" s="425"/>
      <c r="C3040" s="425"/>
      <c r="D3040" s="425"/>
      <c r="E3040" s="425"/>
      <c r="F3040" s="425"/>
      <c r="G3040" s="425"/>
      <c r="H3040" s="425"/>
      <c r="I3040" s="425"/>
    </row>
    <row r="3041" spans="1:9" x14ac:dyDescent="0.2">
      <c r="A3041" s="425"/>
      <c r="B3041" s="425"/>
      <c r="C3041" s="425"/>
      <c r="D3041" s="425"/>
      <c r="E3041" s="425"/>
      <c r="F3041" s="425"/>
      <c r="G3041" s="425"/>
      <c r="H3041" s="425"/>
      <c r="I3041" s="425"/>
    </row>
    <row r="3042" spans="1:9" x14ac:dyDescent="0.2">
      <c r="A3042" s="425"/>
      <c r="B3042" s="425"/>
      <c r="C3042" s="425"/>
      <c r="D3042" s="425"/>
      <c r="E3042" s="425"/>
      <c r="F3042" s="425"/>
      <c r="G3042" s="425"/>
      <c r="H3042" s="425"/>
      <c r="I3042" s="425"/>
    </row>
    <row r="3043" spans="1:9" x14ac:dyDescent="0.2">
      <c r="A3043" s="425"/>
      <c r="B3043" s="425"/>
      <c r="C3043" s="425"/>
      <c r="D3043" s="425"/>
      <c r="E3043" s="425"/>
      <c r="F3043" s="425"/>
      <c r="G3043" s="425"/>
      <c r="H3043" s="425"/>
      <c r="I3043" s="425"/>
    </row>
    <row r="3044" spans="1:9" x14ac:dyDescent="0.2">
      <c r="A3044" s="425"/>
      <c r="B3044" s="425"/>
      <c r="C3044" s="425"/>
      <c r="D3044" s="425"/>
      <c r="E3044" s="425"/>
      <c r="F3044" s="425"/>
      <c r="G3044" s="425"/>
      <c r="H3044" s="425"/>
      <c r="I3044" s="425"/>
    </row>
    <row r="3045" spans="1:9" x14ac:dyDescent="0.2">
      <c r="A3045" s="425"/>
      <c r="B3045" s="425"/>
      <c r="C3045" s="425"/>
      <c r="D3045" s="425"/>
      <c r="E3045" s="425"/>
      <c r="F3045" s="425"/>
      <c r="G3045" s="425"/>
      <c r="H3045" s="425"/>
      <c r="I3045" s="425"/>
    </row>
    <row r="3046" spans="1:9" x14ac:dyDescent="0.2">
      <c r="A3046" s="425"/>
      <c r="B3046" s="425"/>
      <c r="C3046" s="425"/>
      <c r="D3046" s="425"/>
      <c r="E3046" s="425"/>
      <c r="F3046" s="425"/>
      <c r="G3046" s="425"/>
      <c r="H3046" s="425"/>
      <c r="I3046" s="425"/>
    </row>
    <row r="3047" spans="1:9" x14ac:dyDescent="0.2">
      <c r="A3047" s="425"/>
      <c r="B3047" s="425"/>
      <c r="C3047" s="425"/>
      <c r="D3047" s="425"/>
      <c r="E3047" s="425"/>
      <c r="F3047" s="425"/>
      <c r="G3047" s="425"/>
      <c r="H3047" s="425"/>
      <c r="I3047" s="425"/>
    </row>
    <row r="3048" spans="1:9" x14ac:dyDescent="0.2">
      <c r="A3048" s="425"/>
      <c r="B3048" s="425"/>
      <c r="C3048" s="425"/>
      <c r="D3048" s="425"/>
      <c r="E3048" s="425"/>
      <c r="F3048" s="425"/>
      <c r="G3048" s="425"/>
      <c r="H3048" s="425"/>
      <c r="I3048" s="425"/>
    </row>
    <row r="3049" spans="1:9" x14ac:dyDescent="0.2">
      <c r="A3049" s="425"/>
      <c r="B3049" s="425"/>
      <c r="C3049" s="425"/>
      <c r="D3049" s="425"/>
      <c r="E3049" s="425"/>
      <c r="F3049" s="425"/>
      <c r="G3049" s="425"/>
      <c r="H3049" s="425"/>
      <c r="I3049" s="425"/>
    </row>
    <row r="3050" spans="1:9" x14ac:dyDescent="0.2">
      <c r="A3050" s="425"/>
      <c r="B3050" s="425"/>
      <c r="C3050" s="425"/>
      <c r="D3050" s="425"/>
      <c r="E3050" s="425"/>
      <c r="F3050" s="425"/>
      <c r="G3050" s="425"/>
      <c r="H3050" s="425"/>
      <c r="I3050" s="425"/>
    </row>
    <row r="3051" spans="1:9" x14ac:dyDescent="0.2">
      <c r="A3051" s="425"/>
      <c r="B3051" s="425"/>
      <c r="C3051" s="425"/>
      <c r="D3051" s="425"/>
      <c r="E3051" s="425"/>
      <c r="F3051" s="425"/>
      <c r="G3051" s="425"/>
      <c r="H3051" s="425"/>
      <c r="I3051" s="425"/>
    </row>
    <row r="3052" spans="1:9" x14ac:dyDescent="0.2">
      <c r="A3052" s="425"/>
      <c r="B3052" s="425"/>
      <c r="C3052" s="425"/>
      <c r="D3052" s="425"/>
      <c r="E3052" s="425"/>
      <c r="F3052" s="425"/>
      <c r="G3052" s="425"/>
      <c r="H3052" s="425"/>
      <c r="I3052" s="425"/>
    </row>
    <row r="3053" spans="1:9" x14ac:dyDescent="0.2">
      <c r="A3053" s="425"/>
      <c r="B3053" s="425"/>
      <c r="C3053" s="425"/>
      <c r="D3053" s="425"/>
      <c r="E3053" s="425"/>
      <c r="F3053" s="425"/>
      <c r="G3053" s="425"/>
      <c r="H3053" s="425"/>
      <c r="I3053" s="425"/>
    </row>
    <row r="3054" spans="1:9" x14ac:dyDescent="0.2">
      <c r="A3054" s="425"/>
      <c r="B3054" s="425"/>
      <c r="C3054" s="425"/>
      <c r="D3054" s="425"/>
      <c r="E3054" s="425"/>
      <c r="F3054" s="425"/>
      <c r="G3054" s="425"/>
      <c r="H3054" s="425"/>
      <c r="I3054" s="425"/>
    </row>
    <row r="3055" spans="1:9" x14ac:dyDescent="0.2">
      <c r="A3055" s="425"/>
      <c r="B3055" s="425"/>
      <c r="C3055" s="425"/>
      <c r="D3055" s="425"/>
      <c r="E3055" s="425"/>
      <c r="F3055" s="425"/>
      <c r="G3055" s="425"/>
      <c r="H3055" s="425"/>
      <c r="I3055" s="425"/>
    </row>
    <row r="3056" spans="1:9" x14ac:dyDescent="0.2">
      <c r="A3056" s="425"/>
      <c r="B3056" s="425"/>
      <c r="C3056" s="425"/>
      <c r="D3056" s="425"/>
      <c r="E3056" s="425"/>
      <c r="F3056" s="425"/>
      <c r="G3056" s="425"/>
      <c r="H3056" s="425"/>
      <c r="I3056" s="425"/>
    </row>
    <row r="3057" spans="1:9" x14ac:dyDescent="0.2">
      <c r="A3057" s="425"/>
      <c r="B3057" s="425"/>
      <c r="C3057" s="425"/>
      <c r="D3057" s="425"/>
      <c r="E3057" s="425"/>
      <c r="F3057" s="425"/>
      <c r="G3057" s="425"/>
      <c r="H3057" s="425"/>
      <c r="I3057" s="425"/>
    </row>
    <row r="3058" spans="1:9" x14ac:dyDescent="0.2">
      <c r="A3058" s="425"/>
      <c r="B3058" s="425"/>
      <c r="C3058" s="425"/>
      <c r="D3058" s="425"/>
      <c r="E3058" s="425"/>
      <c r="F3058" s="425"/>
      <c r="G3058" s="425"/>
      <c r="H3058" s="425"/>
      <c r="I3058" s="425"/>
    </row>
    <row r="3059" spans="1:9" x14ac:dyDescent="0.2">
      <c r="A3059" s="425"/>
      <c r="B3059" s="425"/>
      <c r="C3059" s="425"/>
      <c r="D3059" s="425"/>
      <c r="E3059" s="425"/>
      <c r="F3059" s="425"/>
      <c r="G3059" s="425"/>
      <c r="H3059" s="425"/>
      <c r="I3059" s="425"/>
    </row>
    <row r="3060" spans="1:9" x14ac:dyDescent="0.2">
      <c r="A3060" s="425"/>
      <c r="B3060" s="425"/>
      <c r="C3060" s="425"/>
      <c r="D3060" s="425"/>
      <c r="E3060" s="425"/>
      <c r="F3060" s="425"/>
      <c r="G3060" s="425"/>
      <c r="H3060" s="425"/>
      <c r="I3060" s="425"/>
    </row>
    <row r="3061" spans="1:9" x14ac:dyDescent="0.2">
      <c r="A3061" s="425"/>
      <c r="B3061" s="425"/>
      <c r="C3061" s="425"/>
      <c r="D3061" s="425"/>
      <c r="E3061" s="425"/>
      <c r="F3061" s="425"/>
      <c r="G3061" s="425"/>
      <c r="H3061" s="425"/>
      <c r="I3061" s="425"/>
    </row>
    <row r="3062" spans="1:9" x14ac:dyDescent="0.2">
      <c r="A3062" s="425"/>
      <c r="B3062" s="425"/>
      <c r="C3062" s="425"/>
      <c r="D3062" s="425"/>
      <c r="E3062" s="425"/>
      <c r="F3062" s="425"/>
      <c r="G3062" s="425"/>
      <c r="H3062" s="425"/>
      <c r="I3062" s="425"/>
    </row>
    <row r="3063" spans="1:9" x14ac:dyDescent="0.2">
      <c r="A3063" s="425"/>
      <c r="B3063" s="425"/>
      <c r="C3063" s="425"/>
      <c r="D3063" s="425"/>
      <c r="E3063" s="425"/>
      <c r="F3063" s="425"/>
      <c r="G3063" s="425"/>
      <c r="H3063" s="425"/>
      <c r="I3063" s="425"/>
    </row>
    <row r="3064" spans="1:9" x14ac:dyDescent="0.2">
      <c r="A3064" s="425"/>
      <c r="B3064" s="425"/>
      <c r="C3064" s="425"/>
      <c r="D3064" s="425"/>
      <c r="E3064" s="425"/>
      <c r="F3064" s="425"/>
      <c r="G3064" s="425"/>
      <c r="H3064" s="425"/>
      <c r="I3064" s="425"/>
    </row>
    <row r="3065" spans="1:9" x14ac:dyDescent="0.2">
      <c r="A3065" s="425"/>
      <c r="B3065" s="425"/>
      <c r="C3065" s="425"/>
      <c r="D3065" s="425"/>
      <c r="E3065" s="425"/>
      <c r="F3065" s="425"/>
      <c r="G3065" s="425"/>
      <c r="H3065" s="425"/>
      <c r="I3065" s="425"/>
    </row>
    <row r="3066" spans="1:9" x14ac:dyDescent="0.2">
      <c r="A3066" s="425"/>
      <c r="B3066" s="425"/>
      <c r="C3066" s="425"/>
      <c r="D3066" s="425"/>
      <c r="E3066" s="425"/>
      <c r="F3066" s="425"/>
      <c r="G3066" s="425"/>
      <c r="H3066" s="425"/>
      <c r="I3066" s="425"/>
    </row>
    <row r="3067" spans="1:9" x14ac:dyDescent="0.2">
      <c r="A3067" s="425"/>
      <c r="B3067" s="425"/>
      <c r="C3067" s="425"/>
      <c r="D3067" s="425"/>
      <c r="E3067" s="425"/>
      <c r="F3067" s="425"/>
      <c r="G3067" s="425"/>
      <c r="H3067" s="425"/>
      <c r="I3067" s="425"/>
    </row>
    <row r="3068" spans="1:9" x14ac:dyDescent="0.2">
      <c r="A3068" s="425"/>
      <c r="B3068" s="425"/>
      <c r="C3068" s="425"/>
      <c r="D3068" s="425"/>
      <c r="E3068" s="425"/>
      <c r="F3068" s="425"/>
      <c r="G3068" s="425"/>
      <c r="H3068" s="425"/>
      <c r="I3068" s="425"/>
    </row>
    <row r="3069" spans="1:9" x14ac:dyDescent="0.2">
      <c r="A3069" s="425"/>
      <c r="B3069" s="425"/>
      <c r="C3069" s="425"/>
      <c r="D3069" s="425"/>
      <c r="E3069" s="425"/>
      <c r="F3069" s="425"/>
      <c r="G3069" s="425"/>
      <c r="H3069" s="425"/>
      <c r="I3069" s="425"/>
    </row>
    <row r="3070" spans="1:9" x14ac:dyDescent="0.2">
      <c r="A3070" s="425"/>
      <c r="B3070" s="425"/>
      <c r="C3070" s="425"/>
      <c r="D3070" s="425"/>
      <c r="E3070" s="425"/>
      <c r="F3070" s="425"/>
      <c r="G3070" s="425"/>
      <c r="H3070" s="425"/>
      <c r="I3070" s="425"/>
    </row>
    <row r="3071" spans="1:9" x14ac:dyDescent="0.2">
      <c r="A3071" s="425"/>
      <c r="B3071" s="425"/>
      <c r="C3071" s="425"/>
      <c r="D3071" s="425"/>
      <c r="E3071" s="425"/>
      <c r="F3071" s="425"/>
      <c r="G3071" s="425"/>
      <c r="H3071" s="425"/>
      <c r="I3071" s="425"/>
    </row>
    <row r="3072" spans="1:9" x14ac:dyDescent="0.2">
      <c r="A3072" s="425"/>
      <c r="B3072" s="425"/>
      <c r="C3072" s="425"/>
      <c r="D3072" s="425"/>
      <c r="E3072" s="425"/>
      <c r="F3072" s="425"/>
      <c r="G3072" s="425"/>
      <c r="H3072" s="425"/>
      <c r="I3072" s="425"/>
    </row>
    <row r="3073" spans="1:9" x14ac:dyDescent="0.2">
      <c r="A3073" s="425"/>
      <c r="B3073" s="425"/>
      <c r="C3073" s="425"/>
      <c r="D3073" s="425"/>
      <c r="E3073" s="425"/>
      <c r="F3073" s="425"/>
      <c r="G3073" s="425"/>
      <c r="H3073" s="425"/>
      <c r="I3073" s="425"/>
    </row>
    <row r="3074" spans="1:9" x14ac:dyDescent="0.2">
      <c r="A3074" s="425"/>
      <c r="B3074" s="425"/>
      <c r="C3074" s="425"/>
      <c r="D3074" s="425"/>
      <c r="E3074" s="425"/>
      <c r="F3074" s="425"/>
      <c r="G3074" s="425"/>
      <c r="H3074" s="425"/>
      <c r="I3074" s="425"/>
    </row>
    <row r="3075" spans="1:9" x14ac:dyDescent="0.2">
      <c r="A3075" s="425"/>
      <c r="B3075" s="425"/>
      <c r="C3075" s="425"/>
      <c r="D3075" s="425"/>
      <c r="E3075" s="425"/>
      <c r="F3075" s="425"/>
      <c r="G3075" s="425"/>
      <c r="H3075" s="425"/>
      <c r="I3075" s="425"/>
    </row>
    <row r="3076" spans="1:9" x14ac:dyDescent="0.2">
      <c r="A3076" s="425"/>
      <c r="B3076" s="425"/>
      <c r="C3076" s="425"/>
      <c r="D3076" s="425"/>
      <c r="E3076" s="425"/>
      <c r="F3076" s="425"/>
      <c r="G3076" s="425"/>
      <c r="H3076" s="425"/>
      <c r="I3076" s="425"/>
    </row>
    <row r="3077" spans="1:9" x14ac:dyDescent="0.2">
      <c r="A3077" s="425"/>
      <c r="B3077" s="425"/>
      <c r="C3077" s="425"/>
      <c r="D3077" s="425"/>
      <c r="E3077" s="425"/>
      <c r="F3077" s="425"/>
      <c r="G3077" s="425"/>
      <c r="H3077" s="425"/>
      <c r="I3077" s="425"/>
    </row>
    <row r="3078" spans="1:9" x14ac:dyDescent="0.2">
      <c r="A3078" s="425"/>
      <c r="B3078" s="425"/>
      <c r="C3078" s="425"/>
      <c r="D3078" s="425"/>
      <c r="E3078" s="425"/>
      <c r="F3078" s="425"/>
      <c r="G3078" s="425"/>
      <c r="H3078" s="425"/>
      <c r="I3078" s="425"/>
    </row>
    <row r="3079" spans="1:9" x14ac:dyDescent="0.2">
      <c r="A3079" s="425"/>
      <c r="B3079" s="425"/>
      <c r="C3079" s="425"/>
      <c r="D3079" s="425"/>
      <c r="E3079" s="425"/>
      <c r="F3079" s="425"/>
      <c r="G3079" s="425"/>
      <c r="H3079" s="425"/>
      <c r="I3079" s="425"/>
    </row>
    <row r="3080" spans="1:9" x14ac:dyDescent="0.2">
      <c r="A3080" s="425"/>
      <c r="B3080" s="425"/>
      <c r="C3080" s="425"/>
      <c r="D3080" s="425"/>
      <c r="E3080" s="425"/>
      <c r="F3080" s="425"/>
      <c r="G3080" s="425"/>
      <c r="H3080" s="425"/>
      <c r="I3080" s="425"/>
    </row>
    <row r="3081" spans="1:9" x14ac:dyDescent="0.2">
      <c r="A3081" s="425"/>
      <c r="B3081" s="425"/>
      <c r="C3081" s="425"/>
      <c r="D3081" s="425"/>
      <c r="E3081" s="425"/>
      <c r="F3081" s="425"/>
      <c r="G3081" s="425"/>
      <c r="H3081" s="425"/>
      <c r="I3081" s="425"/>
    </row>
    <row r="3082" spans="1:9" x14ac:dyDescent="0.2">
      <c r="A3082" s="425"/>
      <c r="B3082" s="425"/>
      <c r="C3082" s="425"/>
      <c r="D3082" s="425"/>
      <c r="E3082" s="425"/>
      <c r="F3082" s="425"/>
      <c r="G3082" s="425"/>
      <c r="H3082" s="425"/>
      <c r="I3082" s="425"/>
    </row>
    <row r="3083" spans="1:9" x14ac:dyDescent="0.2">
      <c r="A3083" s="425"/>
      <c r="B3083" s="425"/>
      <c r="C3083" s="425"/>
      <c r="D3083" s="425"/>
      <c r="E3083" s="425"/>
      <c r="F3083" s="425"/>
      <c r="G3083" s="425"/>
      <c r="H3083" s="425"/>
      <c r="I3083" s="425"/>
    </row>
    <row r="3084" spans="1:9" x14ac:dyDescent="0.2">
      <c r="A3084" s="425"/>
      <c r="B3084" s="425"/>
      <c r="C3084" s="425"/>
      <c r="D3084" s="425"/>
      <c r="E3084" s="425"/>
      <c r="F3084" s="425"/>
      <c r="G3084" s="425"/>
      <c r="H3084" s="425"/>
      <c r="I3084" s="425"/>
    </row>
    <row r="3085" spans="1:9" x14ac:dyDescent="0.2">
      <c r="A3085" s="425"/>
      <c r="B3085" s="425"/>
      <c r="C3085" s="425"/>
      <c r="D3085" s="425"/>
      <c r="E3085" s="425"/>
      <c r="F3085" s="425"/>
      <c r="G3085" s="425"/>
      <c r="H3085" s="425"/>
      <c r="I3085" s="425"/>
    </row>
    <row r="3086" spans="1:9" x14ac:dyDescent="0.2">
      <c r="A3086" s="425"/>
      <c r="B3086" s="425"/>
      <c r="C3086" s="425"/>
      <c r="D3086" s="425"/>
      <c r="E3086" s="425"/>
      <c r="F3086" s="425"/>
      <c r="G3086" s="425"/>
      <c r="H3086" s="425"/>
      <c r="I3086" s="425"/>
    </row>
    <row r="3087" spans="1:9" x14ac:dyDescent="0.2">
      <c r="A3087" s="425"/>
      <c r="B3087" s="425"/>
      <c r="C3087" s="425"/>
      <c r="D3087" s="425"/>
      <c r="E3087" s="425"/>
      <c r="F3087" s="425"/>
      <c r="G3087" s="425"/>
      <c r="H3087" s="425"/>
      <c r="I3087" s="425"/>
    </row>
    <row r="3088" spans="1:9" x14ac:dyDescent="0.2">
      <c r="A3088" s="425"/>
      <c r="B3088" s="425"/>
      <c r="C3088" s="425"/>
      <c r="D3088" s="425"/>
      <c r="E3088" s="425"/>
      <c r="F3088" s="425"/>
      <c r="G3088" s="425"/>
      <c r="H3088" s="425"/>
      <c r="I3088" s="425"/>
    </row>
    <row r="3089" spans="1:9" x14ac:dyDescent="0.2">
      <c r="A3089" s="425"/>
      <c r="B3089" s="425"/>
      <c r="C3089" s="425"/>
      <c r="D3089" s="425"/>
      <c r="E3089" s="425"/>
      <c r="F3089" s="425"/>
      <c r="G3089" s="425"/>
      <c r="H3089" s="425"/>
      <c r="I3089" s="425"/>
    </row>
    <row r="3090" spans="1:9" x14ac:dyDescent="0.2">
      <c r="A3090" s="425"/>
      <c r="B3090" s="425"/>
      <c r="C3090" s="425"/>
      <c r="D3090" s="425"/>
      <c r="E3090" s="425"/>
      <c r="F3090" s="425"/>
      <c r="G3090" s="425"/>
      <c r="H3090" s="425"/>
      <c r="I3090" s="425"/>
    </row>
    <row r="3091" spans="1:9" x14ac:dyDescent="0.2">
      <c r="A3091" s="425"/>
      <c r="B3091" s="425"/>
      <c r="C3091" s="425"/>
      <c r="D3091" s="425"/>
      <c r="E3091" s="425"/>
      <c r="F3091" s="425"/>
      <c r="G3091" s="425"/>
      <c r="H3091" s="425"/>
      <c r="I3091" s="425"/>
    </row>
    <row r="3092" spans="1:9" x14ac:dyDescent="0.2">
      <c r="A3092" s="425"/>
      <c r="B3092" s="425"/>
      <c r="C3092" s="425"/>
      <c r="D3092" s="425"/>
      <c r="E3092" s="425"/>
      <c r="F3092" s="425"/>
      <c r="G3092" s="425"/>
      <c r="H3092" s="425"/>
      <c r="I3092" s="425"/>
    </row>
    <row r="3093" spans="1:9" x14ac:dyDescent="0.2">
      <c r="A3093" s="425"/>
      <c r="B3093" s="425"/>
      <c r="C3093" s="425"/>
      <c r="D3093" s="425"/>
      <c r="E3093" s="425"/>
      <c r="F3093" s="425"/>
      <c r="G3093" s="425"/>
      <c r="H3093" s="425"/>
      <c r="I3093" s="425"/>
    </row>
    <row r="3094" spans="1:9" x14ac:dyDescent="0.2">
      <c r="A3094" s="425"/>
      <c r="B3094" s="425"/>
      <c r="C3094" s="425"/>
      <c r="D3094" s="425"/>
      <c r="E3094" s="425"/>
      <c r="F3094" s="425"/>
      <c r="G3094" s="425"/>
      <c r="H3094" s="425"/>
      <c r="I3094" s="425"/>
    </row>
    <row r="3095" spans="1:9" x14ac:dyDescent="0.2">
      <c r="A3095" s="425"/>
      <c r="B3095" s="425"/>
      <c r="C3095" s="425"/>
      <c r="D3095" s="425"/>
      <c r="E3095" s="425"/>
      <c r="F3095" s="425"/>
      <c r="G3095" s="425"/>
      <c r="H3095" s="425"/>
      <c r="I3095" s="425"/>
    </row>
    <row r="3096" spans="1:9" x14ac:dyDescent="0.2">
      <c r="A3096" s="425"/>
      <c r="B3096" s="425"/>
      <c r="C3096" s="425"/>
      <c r="D3096" s="425"/>
      <c r="E3096" s="425"/>
      <c r="F3096" s="425"/>
      <c r="G3096" s="425"/>
      <c r="H3096" s="425"/>
      <c r="I3096" s="425"/>
    </row>
    <row r="3097" spans="1:9" x14ac:dyDescent="0.2">
      <c r="A3097" s="425"/>
      <c r="B3097" s="425"/>
      <c r="C3097" s="425"/>
      <c r="D3097" s="425"/>
      <c r="E3097" s="425"/>
      <c r="F3097" s="425"/>
      <c r="G3097" s="425"/>
      <c r="H3097" s="425"/>
      <c r="I3097" s="425"/>
    </row>
    <row r="3098" spans="1:9" x14ac:dyDescent="0.2">
      <c r="A3098" s="425"/>
      <c r="B3098" s="425"/>
      <c r="C3098" s="425"/>
      <c r="D3098" s="425"/>
      <c r="E3098" s="425"/>
      <c r="F3098" s="425"/>
      <c r="G3098" s="425"/>
      <c r="H3098" s="425"/>
      <c r="I3098" s="425"/>
    </row>
    <row r="3099" spans="1:9" x14ac:dyDescent="0.2">
      <c r="A3099" s="425"/>
      <c r="B3099" s="425"/>
      <c r="C3099" s="425"/>
      <c r="D3099" s="425"/>
      <c r="E3099" s="425"/>
      <c r="F3099" s="425"/>
      <c r="G3099" s="425"/>
      <c r="H3099" s="425"/>
      <c r="I3099" s="425"/>
    </row>
    <row r="3100" spans="1:9" x14ac:dyDescent="0.2">
      <c r="A3100" s="425"/>
      <c r="B3100" s="425"/>
      <c r="C3100" s="425"/>
      <c r="D3100" s="425"/>
      <c r="E3100" s="425"/>
      <c r="F3100" s="425"/>
      <c r="G3100" s="425"/>
      <c r="H3100" s="425"/>
      <c r="I3100" s="425"/>
    </row>
    <row r="3101" spans="1:9" x14ac:dyDescent="0.2">
      <c r="A3101" s="425"/>
      <c r="B3101" s="425"/>
      <c r="C3101" s="425"/>
      <c r="D3101" s="425"/>
      <c r="E3101" s="425"/>
      <c r="F3101" s="425"/>
      <c r="G3101" s="425"/>
      <c r="H3101" s="425"/>
      <c r="I3101" s="425"/>
    </row>
    <row r="3102" spans="1:9" x14ac:dyDescent="0.2">
      <c r="A3102" s="425"/>
      <c r="B3102" s="425"/>
      <c r="C3102" s="425"/>
      <c r="D3102" s="425"/>
      <c r="E3102" s="425"/>
      <c r="F3102" s="425"/>
      <c r="G3102" s="425"/>
      <c r="H3102" s="425"/>
      <c r="I3102" s="425"/>
    </row>
    <row r="3103" spans="1:9" x14ac:dyDescent="0.2">
      <c r="A3103" s="425"/>
      <c r="B3103" s="425"/>
      <c r="C3103" s="425"/>
      <c r="D3103" s="425"/>
      <c r="E3103" s="425"/>
      <c r="F3103" s="425"/>
      <c r="G3103" s="425"/>
      <c r="H3103" s="425"/>
      <c r="I3103" s="425"/>
    </row>
    <row r="3104" spans="1:9" x14ac:dyDescent="0.2">
      <c r="A3104" s="425"/>
      <c r="B3104" s="425"/>
      <c r="C3104" s="425"/>
      <c r="D3104" s="425"/>
      <c r="E3104" s="425"/>
      <c r="F3104" s="425"/>
      <c r="G3104" s="425"/>
      <c r="H3104" s="425"/>
      <c r="I3104" s="425"/>
    </row>
    <row r="3105" spans="1:9" x14ac:dyDescent="0.2">
      <c r="A3105" s="425"/>
      <c r="B3105" s="425"/>
      <c r="C3105" s="425"/>
      <c r="D3105" s="425"/>
      <c r="E3105" s="425"/>
      <c r="F3105" s="425"/>
      <c r="G3105" s="425"/>
      <c r="H3105" s="425"/>
      <c r="I3105" s="425"/>
    </row>
    <row r="3106" spans="1:9" x14ac:dyDescent="0.2">
      <c r="A3106" s="425"/>
      <c r="B3106" s="425"/>
      <c r="C3106" s="425"/>
      <c r="D3106" s="425"/>
      <c r="E3106" s="425"/>
      <c r="F3106" s="425"/>
      <c r="G3106" s="425"/>
      <c r="H3106" s="425"/>
      <c r="I3106" s="425"/>
    </row>
    <row r="3107" spans="1:9" x14ac:dyDescent="0.2">
      <c r="A3107" s="425"/>
      <c r="B3107" s="425"/>
      <c r="C3107" s="425"/>
      <c r="D3107" s="425"/>
      <c r="E3107" s="425"/>
      <c r="F3107" s="425"/>
      <c r="G3107" s="425"/>
      <c r="H3107" s="425"/>
      <c r="I3107" s="425"/>
    </row>
    <row r="3108" spans="1:9" x14ac:dyDescent="0.2">
      <c r="A3108" s="425"/>
      <c r="B3108" s="425"/>
      <c r="C3108" s="425"/>
      <c r="D3108" s="425"/>
      <c r="E3108" s="425"/>
      <c r="F3108" s="425"/>
      <c r="G3108" s="425"/>
      <c r="H3108" s="425"/>
      <c r="I3108" s="425"/>
    </row>
    <row r="3109" spans="1:9" x14ac:dyDescent="0.2">
      <c r="A3109" s="425"/>
      <c r="B3109" s="425"/>
      <c r="C3109" s="425"/>
      <c r="D3109" s="425"/>
      <c r="E3109" s="425"/>
      <c r="F3109" s="425"/>
      <c r="G3109" s="425"/>
      <c r="H3109" s="425"/>
      <c r="I3109" s="425"/>
    </row>
    <row r="3110" spans="1:9" x14ac:dyDescent="0.2">
      <c r="A3110" s="425"/>
      <c r="B3110" s="425"/>
      <c r="C3110" s="425"/>
      <c r="D3110" s="425"/>
      <c r="E3110" s="425"/>
      <c r="F3110" s="425"/>
      <c r="G3110" s="425"/>
      <c r="H3110" s="425"/>
      <c r="I3110" s="425"/>
    </row>
    <row r="3111" spans="1:9" x14ac:dyDescent="0.2">
      <c r="A3111" s="425"/>
      <c r="B3111" s="425"/>
      <c r="C3111" s="425"/>
      <c r="D3111" s="425"/>
      <c r="E3111" s="425"/>
      <c r="F3111" s="425"/>
      <c r="G3111" s="425"/>
      <c r="H3111" s="425"/>
      <c r="I3111" s="425"/>
    </row>
    <row r="3112" spans="1:9" x14ac:dyDescent="0.2">
      <c r="A3112" s="425"/>
      <c r="B3112" s="425"/>
      <c r="C3112" s="425"/>
      <c r="D3112" s="425"/>
      <c r="E3112" s="425"/>
      <c r="F3112" s="425"/>
      <c r="G3112" s="425"/>
      <c r="H3112" s="425"/>
      <c r="I3112" s="425"/>
    </row>
    <row r="3113" spans="1:9" x14ac:dyDescent="0.2">
      <c r="A3113" s="425"/>
      <c r="B3113" s="425"/>
      <c r="C3113" s="425"/>
      <c r="D3113" s="425"/>
      <c r="E3113" s="425"/>
      <c r="F3113" s="425"/>
      <c r="G3113" s="425"/>
      <c r="H3113" s="425"/>
      <c r="I3113" s="425"/>
    </row>
    <row r="3114" spans="1:9" x14ac:dyDescent="0.2">
      <c r="A3114" s="425"/>
      <c r="B3114" s="425"/>
      <c r="C3114" s="425"/>
      <c r="D3114" s="425"/>
      <c r="E3114" s="425"/>
      <c r="F3114" s="425"/>
      <c r="G3114" s="425"/>
      <c r="H3114" s="425"/>
      <c r="I3114" s="425"/>
    </row>
    <row r="3115" spans="1:9" x14ac:dyDescent="0.2">
      <c r="A3115" s="425"/>
      <c r="B3115" s="425"/>
      <c r="C3115" s="425"/>
      <c r="D3115" s="425"/>
      <c r="E3115" s="425"/>
      <c r="F3115" s="425"/>
      <c r="G3115" s="425"/>
      <c r="H3115" s="425"/>
      <c r="I3115" s="425"/>
    </row>
    <row r="3116" spans="1:9" x14ac:dyDescent="0.2">
      <c r="A3116" s="425"/>
      <c r="B3116" s="425"/>
      <c r="C3116" s="425"/>
      <c r="D3116" s="425"/>
      <c r="E3116" s="425"/>
      <c r="F3116" s="425"/>
      <c r="G3116" s="425"/>
      <c r="H3116" s="425"/>
      <c r="I3116" s="425"/>
    </row>
    <row r="3117" spans="1:9" x14ac:dyDescent="0.2">
      <c r="A3117" s="425"/>
      <c r="B3117" s="425"/>
      <c r="C3117" s="425"/>
      <c r="D3117" s="425"/>
      <c r="E3117" s="425"/>
      <c r="F3117" s="425"/>
      <c r="G3117" s="425"/>
      <c r="H3117" s="425"/>
      <c r="I3117" s="425"/>
    </row>
    <row r="3118" spans="1:9" x14ac:dyDescent="0.2">
      <c r="A3118" s="425"/>
      <c r="B3118" s="425"/>
      <c r="C3118" s="425"/>
      <c r="D3118" s="425"/>
      <c r="E3118" s="425"/>
      <c r="F3118" s="425"/>
      <c r="G3118" s="425"/>
      <c r="H3118" s="425"/>
      <c r="I3118" s="425"/>
    </row>
    <row r="3119" spans="1:9" x14ac:dyDescent="0.2">
      <c r="A3119" s="425"/>
      <c r="B3119" s="425"/>
      <c r="C3119" s="425"/>
      <c r="D3119" s="425"/>
      <c r="E3119" s="425"/>
      <c r="F3119" s="425"/>
      <c r="G3119" s="425"/>
      <c r="H3119" s="425"/>
      <c r="I3119" s="425"/>
    </row>
    <row r="3120" spans="1:9" x14ac:dyDescent="0.2">
      <c r="A3120" s="425"/>
      <c r="B3120" s="425"/>
      <c r="C3120" s="425"/>
      <c r="D3120" s="425"/>
      <c r="E3120" s="425"/>
      <c r="F3120" s="425"/>
      <c r="G3120" s="425"/>
      <c r="H3120" s="425"/>
      <c r="I3120" s="425"/>
    </row>
    <row r="3121" spans="1:9" x14ac:dyDescent="0.2">
      <c r="A3121" s="425"/>
      <c r="B3121" s="425"/>
      <c r="C3121" s="425"/>
      <c r="D3121" s="425"/>
      <c r="E3121" s="425"/>
      <c r="F3121" s="425"/>
      <c r="G3121" s="425"/>
      <c r="H3121" s="425"/>
      <c r="I3121" s="425"/>
    </row>
    <row r="3122" spans="1:9" x14ac:dyDescent="0.2">
      <c r="A3122" s="425"/>
      <c r="B3122" s="425"/>
      <c r="C3122" s="425"/>
      <c r="D3122" s="425"/>
      <c r="E3122" s="425"/>
      <c r="F3122" s="425"/>
      <c r="G3122" s="425"/>
      <c r="H3122" s="425"/>
      <c r="I3122" s="425"/>
    </row>
    <row r="3123" spans="1:9" x14ac:dyDescent="0.2">
      <c r="A3123" s="425"/>
      <c r="B3123" s="425"/>
      <c r="C3123" s="425"/>
      <c r="D3123" s="425"/>
      <c r="E3123" s="425"/>
      <c r="F3123" s="425"/>
      <c r="G3123" s="425"/>
      <c r="H3123" s="425"/>
      <c r="I3123" s="425"/>
    </row>
    <row r="3124" spans="1:9" x14ac:dyDescent="0.2">
      <c r="A3124" s="425"/>
      <c r="B3124" s="425"/>
      <c r="F3124" s="425"/>
      <c r="G3124" s="425"/>
      <c r="H3124" s="425"/>
      <c r="I3124" s="425"/>
    </row>
    <row r="3125" spans="1:9" x14ac:dyDescent="0.2">
      <c r="A3125" s="425"/>
      <c r="B3125" s="425"/>
      <c r="F3125" s="425"/>
      <c r="G3125" s="425"/>
      <c r="H3125" s="425"/>
      <c r="I3125" s="425"/>
    </row>
    <row r="3126" spans="1:9" x14ac:dyDescent="0.2">
      <c r="A3126" s="425"/>
      <c r="B3126" s="425"/>
      <c r="F3126" s="425"/>
      <c r="G3126" s="425"/>
      <c r="H3126" s="425"/>
      <c r="I3126" s="425"/>
    </row>
    <row r="3127" spans="1:9" x14ac:dyDescent="0.2">
      <c r="A3127" s="425"/>
      <c r="B3127" s="425"/>
      <c r="F3127" s="425"/>
      <c r="G3127" s="425"/>
      <c r="H3127" s="425"/>
      <c r="I3127" s="425"/>
    </row>
    <row r="3128" spans="1:9" x14ac:dyDescent="0.2">
      <c r="A3128" s="425"/>
      <c r="B3128" s="425"/>
      <c r="F3128" s="425"/>
      <c r="G3128" s="425"/>
      <c r="H3128" s="425"/>
      <c r="I3128" s="425"/>
    </row>
    <row r="3129" spans="1:9" x14ac:dyDescent="0.2">
      <c r="A3129" s="425"/>
      <c r="B3129" s="425"/>
      <c r="F3129" s="425"/>
      <c r="G3129" s="425"/>
      <c r="H3129" s="425"/>
      <c r="I3129" s="425"/>
    </row>
    <row r="3130" spans="1:9" x14ac:dyDescent="0.2">
      <c r="A3130" s="425"/>
      <c r="B3130" s="425"/>
      <c r="F3130" s="425"/>
      <c r="G3130" s="425"/>
      <c r="H3130" s="425"/>
      <c r="I3130" s="425"/>
    </row>
    <row r="3131" spans="1:9" x14ac:dyDescent="0.2">
      <c r="A3131" s="425"/>
      <c r="B3131" s="425"/>
      <c r="F3131" s="425"/>
      <c r="G3131" s="425"/>
      <c r="H3131" s="425"/>
      <c r="I3131" s="425"/>
    </row>
    <row r="3132" spans="1:9" x14ac:dyDescent="0.2">
      <c r="A3132" s="425"/>
      <c r="B3132" s="425"/>
      <c r="F3132" s="425"/>
      <c r="G3132" s="425"/>
      <c r="H3132" s="425"/>
      <c r="I3132" s="425"/>
    </row>
    <row r="3133" spans="1:9" x14ac:dyDescent="0.2">
      <c r="A3133" s="425"/>
      <c r="B3133" s="425"/>
      <c r="F3133" s="425"/>
      <c r="G3133" s="425"/>
      <c r="H3133" s="425"/>
      <c r="I3133" s="425"/>
    </row>
    <row r="3134" spans="1:9" x14ac:dyDescent="0.2">
      <c r="A3134" s="425"/>
      <c r="B3134" s="425"/>
      <c r="F3134" s="425"/>
      <c r="G3134" s="425"/>
      <c r="H3134" s="425"/>
      <c r="I3134" s="425"/>
    </row>
    <row r="3135" spans="1:9" x14ac:dyDescent="0.2">
      <c r="A3135" s="425"/>
      <c r="B3135" s="425"/>
      <c r="F3135" s="425"/>
      <c r="G3135" s="425"/>
      <c r="H3135" s="425"/>
      <c r="I3135" s="425"/>
    </row>
    <row r="3136" spans="1:9" x14ac:dyDescent="0.2">
      <c r="A3136" s="425"/>
      <c r="B3136" s="425"/>
      <c r="F3136" s="425"/>
      <c r="G3136" s="425"/>
      <c r="H3136" s="425"/>
      <c r="I3136" s="425"/>
    </row>
    <row r="3137" spans="1:9" x14ac:dyDescent="0.2">
      <c r="A3137" s="425"/>
      <c r="B3137" s="425"/>
      <c r="F3137" s="425"/>
      <c r="G3137" s="425"/>
      <c r="H3137" s="425"/>
      <c r="I3137" s="425"/>
    </row>
    <row r="3138" spans="1:9" x14ac:dyDescent="0.2">
      <c r="A3138" s="425"/>
      <c r="B3138" s="425"/>
      <c r="F3138" s="425"/>
      <c r="G3138" s="425"/>
      <c r="H3138" s="425"/>
      <c r="I3138" s="425"/>
    </row>
    <row r="3139" spans="1:9" x14ac:dyDescent="0.2">
      <c r="A3139" s="425"/>
      <c r="B3139" s="425"/>
      <c r="F3139" s="425"/>
      <c r="G3139" s="425"/>
      <c r="H3139" s="425"/>
      <c r="I3139" s="425"/>
    </row>
    <row r="3140" spans="1:9" x14ac:dyDescent="0.2">
      <c r="A3140" s="425"/>
      <c r="B3140" s="425"/>
      <c r="F3140" s="425"/>
      <c r="G3140" s="425"/>
      <c r="H3140" s="425"/>
      <c r="I3140" s="425"/>
    </row>
    <row r="3141" spans="1:9" x14ac:dyDescent="0.2">
      <c r="A3141" s="425"/>
      <c r="B3141" s="425"/>
      <c r="F3141" s="425"/>
      <c r="G3141" s="425"/>
      <c r="H3141" s="425"/>
      <c r="I3141" s="425"/>
    </row>
    <row r="3142" spans="1:9" x14ac:dyDescent="0.2">
      <c r="A3142" s="425"/>
      <c r="B3142" s="425"/>
      <c r="F3142" s="425"/>
      <c r="G3142" s="425"/>
      <c r="H3142" s="425"/>
      <c r="I3142" s="425"/>
    </row>
    <row r="3143" spans="1:9" x14ac:dyDescent="0.2">
      <c r="A3143" s="425"/>
      <c r="B3143" s="425"/>
      <c r="F3143" s="425"/>
      <c r="G3143" s="425"/>
      <c r="H3143" s="425"/>
      <c r="I3143" s="425"/>
    </row>
    <row r="3144" spans="1:9" x14ac:dyDescent="0.2">
      <c r="A3144" s="425"/>
      <c r="B3144" s="425"/>
      <c r="F3144" s="425"/>
      <c r="G3144" s="425"/>
      <c r="H3144" s="425"/>
      <c r="I3144" s="425"/>
    </row>
    <row r="3145" spans="1:9" x14ac:dyDescent="0.2">
      <c r="A3145" s="425"/>
      <c r="B3145" s="425"/>
      <c r="F3145" s="425"/>
      <c r="G3145" s="425"/>
      <c r="H3145" s="425"/>
      <c r="I3145" s="425"/>
    </row>
    <row r="3146" spans="1:9" x14ac:dyDescent="0.2">
      <c r="A3146" s="425"/>
      <c r="B3146" s="425"/>
      <c r="F3146" s="425"/>
      <c r="G3146" s="425"/>
      <c r="H3146" s="425"/>
      <c r="I3146" s="425"/>
    </row>
    <row r="3147" spans="1:9" x14ac:dyDescent="0.2">
      <c r="A3147" s="425"/>
      <c r="B3147" s="425"/>
      <c r="F3147" s="425"/>
      <c r="G3147" s="425"/>
      <c r="H3147" s="425"/>
      <c r="I3147" s="425"/>
    </row>
    <row r="3148" spans="1:9" x14ac:dyDescent="0.2">
      <c r="A3148" s="425"/>
      <c r="B3148" s="425"/>
      <c r="F3148" s="425"/>
      <c r="G3148" s="425"/>
      <c r="H3148" s="425"/>
      <c r="I3148" s="425"/>
    </row>
    <row r="3149" spans="1:9" x14ac:dyDescent="0.2">
      <c r="A3149" s="425"/>
      <c r="B3149" s="425"/>
      <c r="F3149" s="425"/>
      <c r="G3149" s="425"/>
      <c r="H3149" s="425"/>
      <c r="I3149" s="425"/>
    </row>
    <row r="3150" spans="1:9" x14ac:dyDescent="0.2">
      <c r="A3150" s="425"/>
      <c r="B3150" s="425"/>
      <c r="F3150" s="425"/>
      <c r="G3150" s="425"/>
      <c r="H3150" s="425"/>
      <c r="I3150" s="425"/>
    </row>
    <row r="3151" spans="1:9" x14ac:dyDescent="0.2">
      <c r="A3151" s="425"/>
      <c r="B3151" s="425"/>
      <c r="F3151" s="425"/>
      <c r="G3151" s="425"/>
      <c r="H3151" s="425"/>
      <c r="I3151" s="425"/>
    </row>
    <row r="3152" spans="1:9" x14ac:dyDescent="0.2">
      <c r="A3152" s="425"/>
      <c r="B3152" s="425"/>
      <c r="F3152" s="425"/>
      <c r="G3152" s="425"/>
      <c r="H3152" s="425"/>
      <c r="I3152" s="425"/>
    </row>
    <row r="3153" spans="1:9" x14ac:dyDescent="0.2">
      <c r="A3153" s="425"/>
      <c r="B3153" s="425"/>
      <c r="F3153" s="425"/>
      <c r="G3153" s="425"/>
      <c r="H3153" s="425"/>
      <c r="I3153" s="425"/>
    </row>
    <row r="3154" spans="1:9" x14ac:dyDescent="0.2">
      <c r="A3154" s="425"/>
      <c r="B3154" s="425"/>
      <c r="F3154" s="425"/>
      <c r="G3154" s="425"/>
      <c r="H3154" s="425"/>
      <c r="I3154" s="425"/>
    </row>
    <row r="3155" spans="1:9" x14ac:dyDescent="0.2">
      <c r="A3155" s="425"/>
      <c r="B3155" s="425"/>
      <c r="F3155" s="425"/>
      <c r="G3155" s="425"/>
      <c r="H3155" s="425"/>
      <c r="I3155" s="425"/>
    </row>
    <row r="3156" spans="1:9" x14ac:dyDescent="0.2">
      <c r="A3156" s="425"/>
      <c r="B3156" s="425"/>
      <c r="F3156" s="425"/>
      <c r="G3156" s="425"/>
      <c r="H3156" s="425"/>
      <c r="I3156" s="425"/>
    </row>
    <row r="3157" spans="1:9" x14ac:dyDescent="0.2">
      <c r="A3157" s="425"/>
      <c r="B3157" s="425"/>
      <c r="F3157" s="425"/>
      <c r="G3157" s="425"/>
      <c r="H3157" s="425"/>
      <c r="I3157" s="425"/>
    </row>
    <row r="3158" spans="1:9" x14ac:dyDescent="0.2">
      <c r="A3158" s="425"/>
      <c r="B3158" s="425"/>
      <c r="F3158" s="425"/>
      <c r="G3158" s="425"/>
      <c r="H3158" s="425"/>
      <c r="I3158" s="425"/>
    </row>
    <row r="3159" spans="1:9" x14ac:dyDescent="0.2">
      <c r="A3159" s="425"/>
      <c r="B3159" s="425"/>
      <c r="F3159" s="425"/>
      <c r="G3159" s="425"/>
      <c r="H3159" s="425"/>
      <c r="I3159" s="425"/>
    </row>
    <row r="3160" spans="1:9" x14ac:dyDescent="0.2">
      <c r="A3160" s="425"/>
      <c r="B3160" s="425"/>
      <c r="F3160" s="425"/>
      <c r="G3160" s="425"/>
      <c r="H3160" s="425"/>
      <c r="I3160" s="425"/>
    </row>
    <row r="3161" spans="1:9" x14ac:dyDescent="0.2">
      <c r="A3161" s="425"/>
      <c r="B3161" s="425"/>
      <c r="F3161" s="425"/>
      <c r="G3161" s="425"/>
      <c r="H3161" s="425"/>
      <c r="I3161" s="425"/>
    </row>
    <row r="3162" spans="1:9" x14ac:dyDescent="0.2">
      <c r="A3162" s="425"/>
      <c r="B3162" s="425"/>
      <c r="F3162" s="425"/>
      <c r="G3162" s="425"/>
      <c r="H3162" s="425"/>
      <c r="I3162" s="425"/>
    </row>
    <row r="3163" spans="1:9" x14ac:dyDescent="0.2">
      <c r="A3163" s="425"/>
      <c r="B3163" s="425"/>
      <c r="F3163" s="425"/>
      <c r="G3163" s="425"/>
      <c r="H3163" s="425"/>
      <c r="I3163" s="425"/>
    </row>
    <row r="3164" spans="1:9" x14ac:dyDescent="0.2">
      <c r="A3164" s="425"/>
      <c r="B3164" s="425"/>
      <c r="F3164" s="425"/>
      <c r="G3164" s="425"/>
      <c r="H3164" s="425"/>
      <c r="I3164" s="425"/>
    </row>
    <row r="3165" spans="1:9" x14ac:dyDescent="0.2">
      <c r="A3165" s="425"/>
      <c r="B3165" s="425"/>
      <c r="F3165" s="425"/>
      <c r="G3165" s="425"/>
      <c r="H3165" s="425"/>
      <c r="I3165" s="425"/>
    </row>
    <row r="3166" spans="1:9" x14ac:dyDescent="0.2">
      <c r="A3166" s="425"/>
      <c r="B3166" s="425"/>
      <c r="F3166" s="425"/>
      <c r="G3166" s="425"/>
      <c r="H3166" s="425"/>
      <c r="I3166" s="425"/>
    </row>
    <row r="3167" spans="1:9" x14ac:dyDescent="0.2">
      <c r="A3167" s="425"/>
      <c r="B3167" s="425"/>
      <c r="F3167" s="425"/>
      <c r="G3167" s="425"/>
      <c r="H3167" s="425"/>
      <c r="I3167" s="425"/>
    </row>
    <row r="3168" spans="1:9" x14ac:dyDescent="0.2">
      <c r="A3168" s="425"/>
      <c r="B3168" s="425"/>
      <c r="F3168" s="425"/>
      <c r="G3168" s="425"/>
      <c r="H3168" s="425"/>
      <c r="I3168" s="425"/>
    </row>
    <row r="3169" spans="1:9" x14ac:dyDescent="0.2">
      <c r="A3169" s="425"/>
      <c r="B3169" s="425"/>
      <c r="F3169" s="425"/>
      <c r="G3169" s="425"/>
      <c r="H3169" s="425"/>
      <c r="I3169" s="425"/>
    </row>
    <row r="3170" spans="1:9" x14ac:dyDescent="0.2">
      <c r="A3170" s="425"/>
      <c r="B3170" s="425"/>
      <c r="F3170" s="425"/>
      <c r="G3170" s="425"/>
      <c r="H3170" s="425"/>
      <c r="I3170" s="425"/>
    </row>
    <row r="3171" spans="1:9" x14ac:dyDescent="0.2">
      <c r="A3171" s="425"/>
      <c r="B3171" s="425"/>
      <c r="F3171" s="425"/>
      <c r="G3171" s="425"/>
      <c r="H3171" s="425"/>
      <c r="I3171" s="425"/>
    </row>
    <row r="3172" spans="1:9" x14ac:dyDescent="0.2">
      <c r="A3172" s="425"/>
      <c r="B3172" s="425"/>
      <c r="F3172" s="425"/>
      <c r="G3172" s="425"/>
      <c r="H3172" s="425"/>
      <c r="I3172" s="425"/>
    </row>
    <row r="3173" spans="1:9" x14ac:dyDescent="0.2">
      <c r="A3173" s="425"/>
      <c r="B3173" s="425"/>
      <c r="F3173" s="425"/>
      <c r="G3173" s="425"/>
      <c r="H3173" s="425"/>
      <c r="I3173" s="425"/>
    </row>
    <row r="3174" spans="1:9" x14ac:dyDescent="0.2">
      <c r="A3174" s="425"/>
      <c r="B3174" s="425"/>
      <c r="F3174" s="425"/>
      <c r="G3174" s="425"/>
      <c r="H3174" s="425"/>
      <c r="I3174" s="425"/>
    </row>
    <row r="3175" spans="1:9" x14ac:dyDescent="0.2">
      <c r="A3175" s="425"/>
      <c r="B3175" s="425"/>
      <c r="F3175" s="425"/>
      <c r="G3175" s="425"/>
      <c r="H3175" s="425"/>
      <c r="I3175" s="425"/>
    </row>
    <row r="3176" spans="1:9" x14ac:dyDescent="0.2">
      <c r="A3176" s="425"/>
      <c r="B3176" s="425"/>
      <c r="F3176" s="425"/>
      <c r="G3176" s="425"/>
    </row>
    <row r="3177" spans="1:9" x14ac:dyDescent="0.2">
      <c r="A3177" s="425"/>
      <c r="B3177" s="425"/>
    </row>
    <row r="3178" spans="1:9" x14ac:dyDescent="0.2">
      <c r="A3178" s="425"/>
      <c r="B3178" s="425"/>
    </row>
    <row r="3179" spans="1:9" x14ac:dyDescent="0.2">
      <c r="A3179" s="425"/>
      <c r="B3179" s="425"/>
    </row>
    <row r="3180" spans="1:9" x14ac:dyDescent="0.2">
      <c r="A3180" s="425"/>
      <c r="B3180" s="425"/>
    </row>
    <row r="3181" spans="1:9" x14ac:dyDescent="0.2">
      <c r="A3181" s="425"/>
      <c r="B3181" s="425"/>
    </row>
    <row r="3182" spans="1:9" x14ac:dyDescent="0.2">
      <c r="A3182" s="425"/>
      <c r="B3182" s="425"/>
    </row>
    <row r="3183" spans="1:9" x14ac:dyDescent="0.2">
      <c r="A3183" s="425"/>
      <c r="B3183" s="425"/>
    </row>
    <row r="3184" spans="1:9" x14ac:dyDescent="0.2">
      <c r="A3184" s="425"/>
      <c r="B3184" s="425"/>
    </row>
    <row r="3185" spans="1:2" x14ac:dyDescent="0.2">
      <c r="A3185" s="425"/>
      <c r="B3185" s="425"/>
    </row>
    <row r="3186" spans="1:2" x14ac:dyDescent="0.2">
      <c r="A3186" s="425"/>
      <c r="B3186" s="425"/>
    </row>
    <row r="3187" spans="1:2" x14ac:dyDescent="0.2">
      <c r="A3187" s="425"/>
      <c r="B3187" s="425"/>
    </row>
    <row r="3188" spans="1:2" x14ac:dyDescent="0.2">
      <c r="A3188" s="425"/>
      <c r="B3188" s="425"/>
    </row>
    <row r="3189" spans="1:2" x14ac:dyDescent="0.2">
      <c r="A3189" s="425"/>
      <c r="B3189" s="425"/>
    </row>
    <row r="3190" spans="1:2" x14ac:dyDescent="0.2">
      <c r="A3190" s="425"/>
      <c r="B3190" s="425"/>
    </row>
    <row r="3191" spans="1:2" x14ac:dyDescent="0.2">
      <c r="A3191" s="425"/>
      <c r="B3191" s="425"/>
    </row>
    <row r="3192" spans="1:2" x14ac:dyDescent="0.2">
      <c r="A3192" s="425"/>
      <c r="B3192" s="425"/>
    </row>
    <row r="3193" spans="1:2" x14ac:dyDescent="0.2">
      <c r="A3193" s="425"/>
      <c r="B3193" s="425"/>
    </row>
    <row r="3194" spans="1:2" x14ac:dyDescent="0.2">
      <c r="A3194" s="425"/>
      <c r="B3194" s="425"/>
    </row>
    <row r="3195" spans="1:2" x14ac:dyDescent="0.2">
      <c r="A3195" s="425"/>
      <c r="B3195" s="425"/>
    </row>
    <row r="3196" spans="1:2" x14ac:dyDescent="0.2">
      <c r="A3196" s="425"/>
      <c r="B3196" s="425"/>
    </row>
    <row r="3197" spans="1:2" x14ac:dyDescent="0.2">
      <c r="A3197" s="425"/>
      <c r="B3197" s="425"/>
    </row>
    <row r="3198" spans="1:2" x14ac:dyDescent="0.2">
      <c r="A3198" s="425"/>
      <c r="B3198" s="425"/>
    </row>
    <row r="3199" spans="1:2" x14ac:dyDescent="0.2">
      <c r="A3199" s="425"/>
      <c r="B3199" s="425"/>
    </row>
    <row r="3200" spans="1:2" x14ac:dyDescent="0.2">
      <c r="A3200" s="425"/>
      <c r="B3200" s="425"/>
    </row>
    <row r="3201" spans="1:2" x14ac:dyDescent="0.2">
      <c r="A3201" s="425"/>
      <c r="B3201" s="425"/>
    </row>
    <row r="3202" spans="1:2" x14ac:dyDescent="0.2">
      <c r="A3202" s="425"/>
      <c r="B3202" s="425"/>
    </row>
    <row r="3203" spans="1:2" x14ac:dyDescent="0.2">
      <c r="A3203" s="425"/>
      <c r="B3203" s="425"/>
    </row>
    <row r="3204" spans="1:2" x14ac:dyDescent="0.2">
      <c r="A3204" s="425"/>
      <c r="B3204" s="425"/>
    </row>
    <row r="3205" spans="1:2" x14ac:dyDescent="0.2">
      <c r="A3205" s="425"/>
      <c r="B3205" s="425"/>
    </row>
    <row r="3206" spans="1:2" x14ac:dyDescent="0.2">
      <c r="A3206" s="425"/>
      <c r="B3206" s="425"/>
    </row>
    <row r="3207" spans="1:2" x14ac:dyDescent="0.2">
      <c r="A3207" s="425"/>
      <c r="B3207" s="425"/>
    </row>
    <row r="3208" spans="1:2" x14ac:dyDescent="0.2">
      <c r="A3208" s="425"/>
      <c r="B3208" s="425"/>
    </row>
    <row r="3209" spans="1:2" x14ac:dyDescent="0.2">
      <c r="A3209" s="425"/>
      <c r="B3209" s="425"/>
    </row>
    <row r="3210" spans="1:2" x14ac:dyDescent="0.2">
      <c r="A3210" s="425"/>
      <c r="B3210" s="425"/>
    </row>
    <row r="3211" spans="1:2" x14ac:dyDescent="0.2">
      <c r="A3211" s="425"/>
      <c r="B3211" s="425"/>
    </row>
    <row r="3212" spans="1:2" x14ac:dyDescent="0.2">
      <c r="A3212" s="425"/>
      <c r="B3212" s="425"/>
    </row>
    <row r="3213" spans="1:2" x14ac:dyDescent="0.2">
      <c r="A3213" s="425"/>
      <c r="B3213" s="425"/>
    </row>
    <row r="3214" spans="1:2" x14ac:dyDescent="0.2">
      <c r="A3214" s="425"/>
      <c r="B3214" s="425"/>
    </row>
    <row r="3215" spans="1:2" x14ac:dyDescent="0.2">
      <c r="A3215" s="425"/>
      <c r="B3215" s="425"/>
    </row>
    <row r="3216" spans="1:2" x14ac:dyDescent="0.2">
      <c r="A3216" s="425"/>
      <c r="B3216" s="425"/>
    </row>
    <row r="3217" spans="1:2" x14ac:dyDescent="0.2">
      <c r="A3217" s="425"/>
      <c r="B3217" s="425"/>
    </row>
    <row r="3218" spans="1:2" x14ac:dyDescent="0.2">
      <c r="A3218" s="425"/>
      <c r="B3218" s="425"/>
    </row>
    <row r="3219" spans="1:2" x14ac:dyDescent="0.2">
      <c r="A3219" s="425"/>
      <c r="B3219" s="425"/>
    </row>
    <row r="3220" spans="1:2" x14ac:dyDescent="0.2">
      <c r="A3220" s="425"/>
      <c r="B3220" s="425"/>
    </row>
    <row r="3221" spans="1:2" x14ac:dyDescent="0.2">
      <c r="A3221" s="425"/>
      <c r="B3221" s="425"/>
    </row>
    <row r="3222" spans="1:2" x14ac:dyDescent="0.2">
      <c r="A3222" s="425"/>
      <c r="B3222" s="425"/>
    </row>
    <row r="3223" spans="1:2" x14ac:dyDescent="0.2">
      <c r="A3223" s="425"/>
      <c r="B3223" s="425"/>
    </row>
    <row r="3224" spans="1:2" x14ac:dyDescent="0.2">
      <c r="A3224" s="425"/>
      <c r="B3224" s="425"/>
    </row>
    <row r="3225" spans="1:2" x14ac:dyDescent="0.2">
      <c r="A3225" s="425"/>
      <c r="B3225" s="425"/>
    </row>
    <row r="3226" spans="1:2" x14ac:dyDescent="0.2">
      <c r="A3226" s="425"/>
      <c r="B3226" s="425"/>
    </row>
    <row r="3227" spans="1:2" x14ac:dyDescent="0.2">
      <c r="A3227" s="425"/>
      <c r="B3227" s="425"/>
    </row>
    <row r="3228" spans="1:2" x14ac:dyDescent="0.2">
      <c r="A3228" s="425"/>
      <c r="B3228" s="425"/>
    </row>
    <row r="3229" spans="1:2" x14ac:dyDescent="0.2">
      <c r="A3229" s="425"/>
      <c r="B3229" s="425"/>
    </row>
    <row r="3230" spans="1:2" x14ac:dyDescent="0.2">
      <c r="A3230" s="425"/>
      <c r="B3230" s="425"/>
    </row>
    <row r="3231" spans="1:2" x14ac:dyDescent="0.2">
      <c r="A3231" s="425"/>
      <c r="B3231" s="425"/>
    </row>
    <row r="3232" spans="1:2" x14ac:dyDescent="0.2">
      <c r="A3232" s="425"/>
      <c r="B3232" s="425"/>
    </row>
    <row r="3233" spans="1:2" x14ac:dyDescent="0.2">
      <c r="A3233" s="425"/>
      <c r="B3233" s="425"/>
    </row>
    <row r="3234" spans="1:2" x14ac:dyDescent="0.2">
      <c r="A3234" s="425"/>
      <c r="B3234" s="425"/>
    </row>
    <row r="3235" spans="1:2" x14ac:dyDescent="0.2">
      <c r="A3235" s="425"/>
      <c r="B3235" s="425"/>
    </row>
    <row r="3236" spans="1:2" x14ac:dyDescent="0.2">
      <c r="A3236" s="425"/>
      <c r="B3236" s="425"/>
    </row>
    <row r="3237" spans="1:2" x14ac:dyDescent="0.2">
      <c r="A3237" s="425"/>
      <c r="B3237" s="425"/>
    </row>
    <row r="3238" spans="1:2" x14ac:dyDescent="0.2">
      <c r="A3238" s="425"/>
      <c r="B3238" s="425"/>
    </row>
    <row r="3239" spans="1:2" x14ac:dyDescent="0.2">
      <c r="A3239" s="425"/>
      <c r="B3239" s="425"/>
    </row>
    <row r="3240" spans="1:2" x14ac:dyDescent="0.2">
      <c r="A3240" s="425"/>
      <c r="B3240" s="425"/>
    </row>
    <row r="3241" spans="1:2" x14ac:dyDescent="0.2">
      <c r="A3241" s="425"/>
      <c r="B3241" s="425"/>
    </row>
    <row r="3242" spans="1:2" x14ac:dyDescent="0.2">
      <c r="A3242" s="425"/>
      <c r="B3242" s="425"/>
    </row>
    <row r="3243" spans="1:2" x14ac:dyDescent="0.2">
      <c r="A3243" s="425"/>
      <c r="B3243" s="425"/>
    </row>
    <row r="3244" spans="1:2" x14ac:dyDescent="0.2">
      <c r="A3244" s="425"/>
      <c r="B3244" s="425"/>
    </row>
    <row r="3245" spans="1:2" x14ac:dyDescent="0.2">
      <c r="A3245" s="425"/>
      <c r="B3245" s="425"/>
    </row>
    <row r="3246" spans="1:2" x14ac:dyDescent="0.2">
      <c r="A3246" s="425"/>
      <c r="B3246" s="425"/>
    </row>
    <row r="3247" spans="1:2" x14ac:dyDescent="0.2">
      <c r="A3247" s="425"/>
      <c r="B3247" s="425"/>
    </row>
    <row r="3248" spans="1:2" x14ac:dyDescent="0.2">
      <c r="A3248" s="425"/>
      <c r="B3248" s="425"/>
    </row>
    <row r="3249" spans="1:2" x14ac:dyDescent="0.2">
      <c r="A3249" s="425"/>
      <c r="B3249" s="425"/>
    </row>
    <row r="3250" spans="1:2" x14ac:dyDescent="0.2">
      <c r="A3250" s="425"/>
      <c r="B3250" s="425"/>
    </row>
    <row r="3251" spans="1:2" x14ac:dyDescent="0.2">
      <c r="A3251" s="425"/>
      <c r="B3251" s="425"/>
    </row>
    <row r="3252" spans="1:2" x14ac:dyDescent="0.2">
      <c r="A3252" s="425"/>
      <c r="B3252" s="425"/>
    </row>
    <row r="3253" spans="1:2" x14ac:dyDescent="0.2">
      <c r="A3253" s="425"/>
      <c r="B3253" s="425"/>
    </row>
    <row r="3254" spans="1:2" x14ac:dyDescent="0.2">
      <c r="A3254" s="425"/>
      <c r="B3254" s="425"/>
    </row>
    <row r="3255" spans="1:2" x14ac:dyDescent="0.2">
      <c r="A3255" s="425"/>
      <c r="B3255" s="425"/>
    </row>
    <row r="3256" spans="1:2" x14ac:dyDescent="0.2">
      <c r="A3256" s="425"/>
      <c r="B3256" s="425"/>
    </row>
    <row r="3257" spans="1:2" x14ac:dyDescent="0.2">
      <c r="A3257" s="425"/>
      <c r="B3257" s="425"/>
    </row>
    <row r="3258" spans="1:2" x14ac:dyDescent="0.2">
      <c r="A3258" s="425"/>
      <c r="B3258" s="425"/>
    </row>
    <row r="3259" spans="1:2" x14ac:dyDescent="0.2">
      <c r="A3259" s="425"/>
      <c r="B3259" s="425"/>
    </row>
    <row r="3260" spans="1:2" x14ac:dyDescent="0.2">
      <c r="A3260" s="425"/>
      <c r="B3260" s="425"/>
    </row>
    <row r="3261" spans="1:2" x14ac:dyDescent="0.2">
      <c r="A3261" s="425"/>
      <c r="B3261" s="425"/>
    </row>
    <row r="3262" spans="1:2" x14ac:dyDescent="0.2">
      <c r="A3262" s="425"/>
      <c r="B3262" s="425"/>
    </row>
    <row r="3263" spans="1:2" x14ac:dyDescent="0.2">
      <c r="A3263" s="425"/>
      <c r="B3263" s="425"/>
    </row>
    <row r="3264" spans="1:2" x14ac:dyDescent="0.2">
      <c r="A3264" s="425"/>
      <c r="B3264" s="425"/>
    </row>
    <row r="3265" spans="1:2" x14ac:dyDescent="0.2">
      <c r="A3265" s="425"/>
      <c r="B3265" s="425"/>
    </row>
    <row r="3266" spans="1:2" x14ac:dyDescent="0.2">
      <c r="A3266" s="425"/>
      <c r="B3266" s="425"/>
    </row>
    <row r="3267" spans="1:2" x14ac:dyDescent="0.2">
      <c r="A3267" s="425"/>
      <c r="B3267" s="425"/>
    </row>
    <row r="3268" spans="1:2" x14ac:dyDescent="0.2">
      <c r="A3268" s="425"/>
      <c r="B3268" s="425"/>
    </row>
    <row r="3269" spans="1:2" x14ac:dyDescent="0.2">
      <c r="A3269" s="425"/>
      <c r="B3269" s="425"/>
    </row>
    <row r="3270" spans="1:2" x14ac:dyDescent="0.2">
      <c r="A3270" s="425"/>
      <c r="B3270" s="425"/>
    </row>
    <row r="3271" spans="1:2" x14ac:dyDescent="0.2">
      <c r="A3271" s="425"/>
      <c r="B3271" s="425"/>
    </row>
    <row r="3272" spans="1:2" x14ac:dyDescent="0.2">
      <c r="A3272" s="425"/>
      <c r="B3272" s="425"/>
    </row>
    <row r="3273" spans="1:2" x14ac:dyDescent="0.2">
      <c r="A3273" s="425"/>
      <c r="B3273" s="425"/>
    </row>
    <row r="3274" spans="1:2" x14ac:dyDescent="0.2">
      <c r="A3274" s="425"/>
      <c r="B3274" s="425"/>
    </row>
    <row r="3275" spans="1:2" x14ac:dyDescent="0.2">
      <c r="A3275" s="425"/>
      <c r="B3275" s="425"/>
    </row>
    <row r="3276" spans="1:2" x14ac:dyDescent="0.2">
      <c r="A3276" s="425"/>
      <c r="B3276" s="425"/>
    </row>
    <row r="3277" spans="1:2" x14ac:dyDescent="0.2">
      <c r="A3277" s="425"/>
      <c r="B3277" s="425"/>
    </row>
  </sheetData>
  <mergeCells count="26">
    <mergeCell ref="A147:G147"/>
    <mergeCell ref="A129:G129"/>
    <mergeCell ref="S23:U23"/>
    <mergeCell ref="S44:U44"/>
    <mergeCell ref="V44:X44"/>
    <mergeCell ref="A57:G57"/>
    <mergeCell ref="I57:O57"/>
    <mergeCell ref="V23:X23"/>
    <mergeCell ref="A39:G39"/>
    <mergeCell ref="I39:O39"/>
    <mergeCell ref="I183:O183"/>
    <mergeCell ref="A183:G183"/>
    <mergeCell ref="A3:G3"/>
    <mergeCell ref="I3:O3"/>
    <mergeCell ref="A21:G21"/>
    <mergeCell ref="I21:O21"/>
    <mergeCell ref="I165:O165"/>
    <mergeCell ref="A165:G165"/>
    <mergeCell ref="A75:G75"/>
    <mergeCell ref="I75:O75"/>
    <mergeCell ref="I147:O147"/>
    <mergeCell ref="A93:G93"/>
    <mergeCell ref="I93:O93"/>
    <mergeCell ref="A111:G111"/>
    <mergeCell ref="I111:O111"/>
    <mergeCell ref="I129:O129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R70"/>
  <sheetViews>
    <sheetView tabSelected="1" workbookViewId="0"/>
  </sheetViews>
  <sheetFormatPr defaultRowHeight="12.75" x14ac:dyDescent="0.2"/>
  <cols>
    <col min="1" max="1" width="9.7109375" style="15" customWidth="1"/>
    <col min="2" max="2" width="7.7109375" style="33" customWidth="1"/>
    <col min="3" max="3" width="8.28515625" style="15" customWidth="1"/>
    <col min="4" max="4" width="8.85546875" style="15" customWidth="1"/>
    <col min="5" max="5" width="8.42578125" style="15" customWidth="1"/>
    <col min="6" max="6" width="8.85546875" style="15" customWidth="1"/>
    <col min="7" max="7" width="8.5703125" style="15" customWidth="1"/>
    <col min="8" max="8" width="8.7109375" style="15" customWidth="1"/>
    <col min="9" max="9" width="8.140625" style="15" customWidth="1"/>
    <col min="10" max="11" width="8.7109375" style="130" customWidth="1"/>
    <col min="12" max="16" width="9.140625" style="130"/>
    <col min="17" max="34" width="9.140625" style="437"/>
    <col min="35" max="39" width="9.140625" style="438"/>
    <col min="40" max="259" width="9.140625" style="15"/>
    <col min="260" max="260" width="9.7109375" style="15" customWidth="1"/>
    <col min="261" max="270" width="7.7109375" style="15" customWidth="1"/>
    <col min="271" max="515" width="9.140625" style="15"/>
    <col min="516" max="516" width="9.7109375" style="15" customWidth="1"/>
    <col min="517" max="526" width="7.7109375" style="15" customWidth="1"/>
    <col min="527" max="771" width="9.140625" style="15"/>
    <col min="772" max="772" width="9.7109375" style="15" customWidth="1"/>
    <col min="773" max="782" width="7.7109375" style="15" customWidth="1"/>
    <col min="783" max="1027" width="9.140625" style="15"/>
    <col min="1028" max="1028" width="9.7109375" style="15" customWidth="1"/>
    <col min="1029" max="1038" width="7.7109375" style="15" customWidth="1"/>
    <col min="1039" max="1283" width="9.140625" style="15"/>
    <col min="1284" max="1284" width="9.7109375" style="15" customWidth="1"/>
    <col min="1285" max="1294" width="7.7109375" style="15" customWidth="1"/>
    <col min="1295" max="1539" width="9.140625" style="15"/>
    <col min="1540" max="1540" width="9.7109375" style="15" customWidth="1"/>
    <col min="1541" max="1550" width="7.7109375" style="15" customWidth="1"/>
    <col min="1551" max="1795" width="9.140625" style="15"/>
    <col min="1796" max="1796" width="9.7109375" style="15" customWidth="1"/>
    <col min="1797" max="1806" width="7.7109375" style="15" customWidth="1"/>
    <col min="1807" max="2051" width="9.140625" style="15"/>
    <col min="2052" max="2052" width="9.7109375" style="15" customWidth="1"/>
    <col min="2053" max="2062" width="7.7109375" style="15" customWidth="1"/>
    <col min="2063" max="2307" width="9.140625" style="15"/>
    <col min="2308" max="2308" width="9.7109375" style="15" customWidth="1"/>
    <col min="2309" max="2318" width="7.7109375" style="15" customWidth="1"/>
    <col min="2319" max="2563" width="9.140625" style="15"/>
    <col min="2564" max="2564" width="9.7109375" style="15" customWidth="1"/>
    <col min="2565" max="2574" width="7.7109375" style="15" customWidth="1"/>
    <col min="2575" max="2819" width="9.140625" style="15"/>
    <col min="2820" max="2820" width="9.7109375" style="15" customWidth="1"/>
    <col min="2821" max="2830" width="7.7109375" style="15" customWidth="1"/>
    <col min="2831" max="3075" width="9.140625" style="15"/>
    <col min="3076" max="3076" width="9.7109375" style="15" customWidth="1"/>
    <col min="3077" max="3086" width="7.7109375" style="15" customWidth="1"/>
    <col min="3087" max="3331" width="9.140625" style="15"/>
    <col min="3332" max="3332" width="9.7109375" style="15" customWidth="1"/>
    <col min="3333" max="3342" width="7.7109375" style="15" customWidth="1"/>
    <col min="3343" max="3587" width="9.140625" style="15"/>
    <col min="3588" max="3588" width="9.7109375" style="15" customWidth="1"/>
    <col min="3589" max="3598" width="7.7109375" style="15" customWidth="1"/>
    <col min="3599" max="3843" width="9.140625" style="15"/>
    <col min="3844" max="3844" width="9.7109375" style="15" customWidth="1"/>
    <col min="3845" max="3854" width="7.7109375" style="15" customWidth="1"/>
    <col min="3855" max="4099" width="9.140625" style="15"/>
    <col min="4100" max="4100" width="9.7109375" style="15" customWidth="1"/>
    <col min="4101" max="4110" width="7.7109375" style="15" customWidth="1"/>
    <col min="4111" max="4355" width="9.140625" style="15"/>
    <col min="4356" max="4356" width="9.7109375" style="15" customWidth="1"/>
    <col min="4357" max="4366" width="7.7109375" style="15" customWidth="1"/>
    <col min="4367" max="4611" width="9.140625" style="15"/>
    <col min="4612" max="4612" width="9.7109375" style="15" customWidth="1"/>
    <col min="4613" max="4622" width="7.7109375" style="15" customWidth="1"/>
    <col min="4623" max="4867" width="9.140625" style="15"/>
    <col min="4868" max="4868" width="9.7109375" style="15" customWidth="1"/>
    <col min="4869" max="4878" width="7.7109375" style="15" customWidth="1"/>
    <col min="4879" max="5123" width="9.140625" style="15"/>
    <col min="5124" max="5124" width="9.7109375" style="15" customWidth="1"/>
    <col min="5125" max="5134" width="7.7109375" style="15" customWidth="1"/>
    <col min="5135" max="5379" width="9.140625" style="15"/>
    <col min="5380" max="5380" width="9.7109375" style="15" customWidth="1"/>
    <col min="5381" max="5390" width="7.7109375" style="15" customWidth="1"/>
    <col min="5391" max="5635" width="9.140625" style="15"/>
    <col min="5636" max="5636" width="9.7109375" style="15" customWidth="1"/>
    <col min="5637" max="5646" width="7.7109375" style="15" customWidth="1"/>
    <col min="5647" max="5891" width="9.140625" style="15"/>
    <col min="5892" max="5892" width="9.7109375" style="15" customWidth="1"/>
    <col min="5893" max="5902" width="7.7109375" style="15" customWidth="1"/>
    <col min="5903" max="6147" width="9.140625" style="15"/>
    <col min="6148" max="6148" width="9.7109375" style="15" customWidth="1"/>
    <col min="6149" max="6158" width="7.7109375" style="15" customWidth="1"/>
    <col min="6159" max="6403" width="9.140625" style="15"/>
    <col min="6404" max="6404" width="9.7109375" style="15" customWidth="1"/>
    <col min="6405" max="6414" width="7.7109375" style="15" customWidth="1"/>
    <col min="6415" max="6659" width="9.140625" style="15"/>
    <col min="6660" max="6660" width="9.7109375" style="15" customWidth="1"/>
    <col min="6661" max="6670" width="7.7109375" style="15" customWidth="1"/>
    <col min="6671" max="6915" width="9.140625" style="15"/>
    <col min="6916" max="6916" width="9.7109375" style="15" customWidth="1"/>
    <col min="6917" max="6926" width="7.7109375" style="15" customWidth="1"/>
    <col min="6927" max="7171" width="9.140625" style="15"/>
    <col min="7172" max="7172" width="9.7109375" style="15" customWidth="1"/>
    <col min="7173" max="7182" width="7.7109375" style="15" customWidth="1"/>
    <col min="7183" max="7427" width="9.140625" style="15"/>
    <col min="7428" max="7428" width="9.7109375" style="15" customWidth="1"/>
    <col min="7429" max="7438" width="7.7109375" style="15" customWidth="1"/>
    <col min="7439" max="7683" width="9.140625" style="15"/>
    <col min="7684" max="7684" width="9.7109375" style="15" customWidth="1"/>
    <col min="7685" max="7694" width="7.7109375" style="15" customWidth="1"/>
    <col min="7695" max="7939" width="9.140625" style="15"/>
    <col min="7940" max="7940" width="9.7109375" style="15" customWidth="1"/>
    <col min="7941" max="7950" width="7.7109375" style="15" customWidth="1"/>
    <col min="7951" max="8195" width="9.140625" style="15"/>
    <col min="8196" max="8196" width="9.7109375" style="15" customWidth="1"/>
    <col min="8197" max="8206" width="7.7109375" style="15" customWidth="1"/>
    <col min="8207" max="8451" width="9.140625" style="15"/>
    <col min="8452" max="8452" width="9.7109375" style="15" customWidth="1"/>
    <col min="8453" max="8462" width="7.7109375" style="15" customWidth="1"/>
    <col min="8463" max="8707" width="9.140625" style="15"/>
    <col min="8708" max="8708" width="9.7109375" style="15" customWidth="1"/>
    <col min="8709" max="8718" width="7.7109375" style="15" customWidth="1"/>
    <col min="8719" max="8963" width="9.140625" style="15"/>
    <col min="8964" max="8964" width="9.7109375" style="15" customWidth="1"/>
    <col min="8965" max="8974" width="7.7109375" style="15" customWidth="1"/>
    <col min="8975" max="9219" width="9.140625" style="15"/>
    <col min="9220" max="9220" width="9.7109375" style="15" customWidth="1"/>
    <col min="9221" max="9230" width="7.7109375" style="15" customWidth="1"/>
    <col min="9231" max="9475" width="9.140625" style="15"/>
    <col min="9476" max="9476" width="9.7109375" style="15" customWidth="1"/>
    <col min="9477" max="9486" width="7.7109375" style="15" customWidth="1"/>
    <col min="9487" max="9731" width="9.140625" style="15"/>
    <col min="9732" max="9732" width="9.7109375" style="15" customWidth="1"/>
    <col min="9733" max="9742" width="7.7109375" style="15" customWidth="1"/>
    <col min="9743" max="9987" width="9.140625" style="15"/>
    <col min="9988" max="9988" width="9.7109375" style="15" customWidth="1"/>
    <col min="9989" max="9998" width="7.7109375" style="15" customWidth="1"/>
    <col min="9999" max="10243" width="9.140625" style="15"/>
    <col min="10244" max="10244" width="9.7109375" style="15" customWidth="1"/>
    <col min="10245" max="10254" width="7.7109375" style="15" customWidth="1"/>
    <col min="10255" max="10499" width="9.140625" style="15"/>
    <col min="10500" max="10500" width="9.7109375" style="15" customWidth="1"/>
    <col min="10501" max="10510" width="7.7109375" style="15" customWidth="1"/>
    <col min="10511" max="10755" width="9.140625" style="15"/>
    <col min="10756" max="10756" width="9.7109375" style="15" customWidth="1"/>
    <col min="10757" max="10766" width="7.7109375" style="15" customWidth="1"/>
    <col min="10767" max="11011" width="9.140625" style="15"/>
    <col min="11012" max="11012" width="9.7109375" style="15" customWidth="1"/>
    <col min="11013" max="11022" width="7.7109375" style="15" customWidth="1"/>
    <col min="11023" max="11267" width="9.140625" style="15"/>
    <col min="11268" max="11268" width="9.7109375" style="15" customWidth="1"/>
    <col min="11269" max="11278" width="7.7109375" style="15" customWidth="1"/>
    <col min="11279" max="11523" width="9.140625" style="15"/>
    <col min="11524" max="11524" width="9.7109375" style="15" customWidth="1"/>
    <col min="11525" max="11534" width="7.7109375" style="15" customWidth="1"/>
    <col min="11535" max="11779" width="9.140625" style="15"/>
    <col min="11780" max="11780" width="9.7109375" style="15" customWidth="1"/>
    <col min="11781" max="11790" width="7.7109375" style="15" customWidth="1"/>
    <col min="11791" max="12035" width="9.140625" style="15"/>
    <col min="12036" max="12036" width="9.7109375" style="15" customWidth="1"/>
    <col min="12037" max="12046" width="7.7109375" style="15" customWidth="1"/>
    <col min="12047" max="12291" width="9.140625" style="15"/>
    <col min="12292" max="12292" width="9.7109375" style="15" customWidth="1"/>
    <col min="12293" max="12302" width="7.7109375" style="15" customWidth="1"/>
    <col min="12303" max="12547" width="9.140625" style="15"/>
    <col min="12548" max="12548" width="9.7109375" style="15" customWidth="1"/>
    <col min="12549" max="12558" width="7.7109375" style="15" customWidth="1"/>
    <col min="12559" max="12803" width="9.140625" style="15"/>
    <col min="12804" max="12804" width="9.7109375" style="15" customWidth="1"/>
    <col min="12805" max="12814" width="7.7109375" style="15" customWidth="1"/>
    <col min="12815" max="13059" width="9.140625" style="15"/>
    <col min="13060" max="13060" width="9.7109375" style="15" customWidth="1"/>
    <col min="13061" max="13070" width="7.7109375" style="15" customWidth="1"/>
    <col min="13071" max="13315" width="9.140625" style="15"/>
    <col min="13316" max="13316" width="9.7109375" style="15" customWidth="1"/>
    <col min="13317" max="13326" width="7.7109375" style="15" customWidth="1"/>
    <col min="13327" max="13571" width="9.140625" style="15"/>
    <col min="13572" max="13572" width="9.7109375" style="15" customWidth="1"/>
    <col min="13573" max="13582" width="7.7109375" style="15" customWidth="1"/>
    <col min="13583" max="13827" width="9.140625" style="15"/>
    <col min="13828" max="13828" width="9.7109375" style="15" customWidth="1"/>
    <col min="13829" max="13838" width="7.7109375" style="15" customWidth="1"/>
    <col min="13839" max="14083" width="9.140625" style="15"/>
    <col min="14084" max="14084" width="9.7109375" style="15" customWidth="1"/>
    <col min="14085" max="14094" width="7.7109375" style="15" customWidth="1"/>
    <col min="14095" max="14339" width="9.140625" style="15"/>
    <col min="14340" max="14340" width="9.7109375" style="15" customWidth="1"/>
    <col min="14341" max="14350" width="7.7109375" style="15" customWidth="1"/>
    <col min="14351" max="14595" width="9.140625" style="15"/>
    <col min="14596" max="14596" width="9.7109375" style="15" customWidth="1"/>
    <col min="14597" max="14606" width="7.7109375" style="15" customWidth="1"/>
    <col min="14607" max="14851" width="9.140625" style="15"/>
    <col min="14852" max="14852" width="9.7109375" style="15" customWidth="1"/>
    <col min="14853" max="14862" width="7.7109375" style="15" customWidth="1"/>
    <col min="14863" max="15107" width="9.140625" style="15"/>
    <col min="15108" max="15108" width="9.7109375" style="15" customWidth="1"/>
    <col min="15109" max="15118" width="7.7109375" style="15" customWidth="1"/>
    <col min="15119" max="15363" width="9.140625" style="15"/>
    <col min="15364" max="15364" width="9.7109375" style="15" customWidth="1"/>
    <col min="15365" max="15374" width="7.7109375" style="15" customWidth="1"/>
    <col min="15375" max="15619" width="9.140625" style="15"/>
    <col min="15620" max="15620" width="9.7109375" style="15" customWidth="1"/>
    <col min="15621" max="15630" width="7.7109375" style="15" customWidth="1"/>
    <col min="15631" max="15875" width="9.140625" style="15"/>
    <col min="15876" max="15876" width="9.7109375" style="15" customWidth="1"/>
    <col min="15877" max="15886" width="7.7109375" style="15" customWidth="1"/>
    <col min="15887" max="16131" width="9.140625" style="15"/>
    <col min="16132" max="16132" width="9.7109375" style="15" customWidth="1"/>
    <col min="16133" max="16142" width="7.7109375" style="15" customWidth="1"/>
    <col min="16143" max="16384" width="9.140625" style="15"/>
  </cols>
  <sheetData>
    <row r="1" spans="1:42" x14ac:dyDescent="0.2">
      <c r="A1" s="435" t="s">
        <v>615</v>
      </c>
      <c r="B1" s="436"/>
    </row>
    <row r="2" spans="1:42" ht="6.75" customHeight="1" thickBot="1" x14ac:dyDescent="0.25">
      <c r="B2" s="436"/>
    </row>
    <row r="3" spans="1:42" ht="14.25" thickTop="1" thickBot="1" x14ac:dyDescent="0.25">
      <c r="A3" s="439"/>
      <c r="B3" s="440" t="s">
        <v>25</v>
      </c>
      <c r="C3" s="441" t="s">
        <v>5</v>
      </c>
      <c r="D3" s="441" t="s">
        <v>6</v>
      </c>
      <c r="E3" s="441" t="s">
        <v>7</v>
      </c>
      <c r="F3" s="442" t="s">
        <v>8</v>
      </c>
      <c r="G3" s="442" t="s">
        <v>9</v>
      </c>
      <c r="H3" s="442" t="s">
        <v>10</v>
      </c>
      <c r="I3" s="442" t="s">
        <v>11</v>
      </c>
      <c r="J3" s="442" t="s">
        <v>12</v>
      </c>
      <c r="K3" s="442" t="s">
        <v>13</v>
      </c>
      <c r="L3" s="442" t="s">
        <v>14</v>
      </c>
      <c r="M3" s="442" t="s">
        <v>15</v>
      </c>
      <c r="N3" s="442" t="s">
        <v>16</v>
      </c>
      <c r="O3" s="442" t="s">
        <v>17</v>
      </c>
      <c r="P3" s="442" t="s">
        <v>35</v>
      </c>
      <c r="Q3" s="442" t="s">
        <v>543</v>
      </c>
      <c r="R3" s="442" t="s">
        <v>545</v>
      </c>
      <c r="S3" s="442" t="s">
        <v>553</v>
      </c>
      <c r="T3" s="442" t="s">
        <v>563</v>
      </c>
      <c r="U3" s="442" t="s">
        <v>597</v>
      </c>
      <c r="V3" s="442" t="s">
        <v>601</v>
      </c>
      <c r="W3" s="442" t="s">
        <v>605</v>
      </c>
      <c r="X3" s="443"/>
      <c r="Y3" s="443"/>
      <c r="Z3" s="443"/>
      <c r="AA3" s="443"/>
      <c r="AB3" s="443"/>
      <c r="AC3" s="443"/>
      <c r="AD3" s="443"/>
      <c r="AI3" s="437"/>
      <c r="AJ3" s="437"/>
      <c r="AK3" s="437"/>
    </row>
    <row r="4" spans="1:42" ht="13.5" thickTop="1" x14ac:dyDescent="0.2">
      <c r="A4" s="444">
        <v>18</v>
      </c>
      <c r="B4" s="445">
        <v>0.43103322113273818</v>
      </c>
      <c r="C4" s="446">
        <f>+'vš_věk x dfst'!J6</f>
        <v>0.21968901298767834</v>
      </c>
      <c r="D4" s="446">
        <v>9.2700000000000005E-2</v>
      </c>
      <c r="E4" s="446">
        <v>1.8518518518518519E-3</v>
      </c>
      <c r="F4" s="447">
        <v>3.35651449005112E-3</v>
      </c>
      <c r="G4" s="447">
        <v>3.8465602874352745E-3</v>
      </c>
      <c r="H4" s="447">
        <v>3.3312468835867133E-3</v>
      </c>
      <c r="I4" s="447">
        <v>5.0254893647822809E-3</v>
      </c>
      <c r="J4" s="447">
        <v>5.5919861608400047E-3</v>
      </c>
      <c r="K4" s="447">
        <v>5.4916662444906023E-3</v>
      </c>
      <c r="L4" s="448">
        <v>5.6390416612795754E-3</v>
      </c>
      <c r="M4" s="448">
        <v>5.137099908062972E-3</v>
      </c>
      <c r="N4" s="448">
        <v>4.509268517806325E-3</v>
      </c>
      <c r="O4" s="448">
        <f>+'vš_věk x dfst'!J114</f>
        <v>4.7778874629812486E-3</v>
      </c>
      <c r="P4" s="448">
        <f>+'vš_věk x dfst'!B132</f>
        <v>3.4830000000000139E-3</v>
      </c>
      <c r="Q4" s="448">
        <f>+'vš_věk x dfst'!J132</f>
        <v>4.6310000000000517E-3</v>
      </c>
      <c r="R4" s="448">
        <f>+'vš_věk x dfst'!B150</f>
        <v>5.0000000000000001E-3</v>
      </c>
      <c r="S4" s="448">
        <f>+'vš_věk x dfst'!J150</f>
        <v>5.5343713589662115E-3</v>
      </c>
      <c r="T4" s="448">
        <f>+'vš_věk x dfst'!B168</f>
        <v>6.4000000000000003E-3</v>
      </c>
      <c r="U4" s="448">
        <f>+'vš_věk x dfst'!J168</f>
        <v>6.1000000000000004E-3</v>
      </c>
      <c r="V4" s="448">
        <f>+'vš_věk x dfst'!B186</f>
        <v>6.6E-3</v>
      </c>
      <c r="W4" s="413">
        <f>+'vš_věk x dfst'!J186</f>
        <v>7.7999999999999996E-3</v>
      </c>
      <c r="X4" s="449"/>
      <c r="Y4" s="449"/>
      <c r="Z4" s="449"/>
      <c r="AA4" s="449"/>
      <c r="AB4" s="449"/>
      <c r="AC4" s="449"/>
      <c r="AD4" s="449"/>
      <c r="AE4" s="449"/>
      <c r="AF4" s="449"/>
      <c r="AI4" s="437"/>
      <c r="AJ4" s="437"/>
      <c r="AK4" s="437"/>
    </row>
    <row r="5" spans="1:42" x14ac:dyDescent="0.2">
      <c r="A5" s="450">
        <v>19</v>
      </c>
      <c r="B5" s="451">
        <v>0.27694643641153227</v>
      </c>
      <c r="C5" s="452">
        <f>+'vš_věk x dfst'!J7</f>
        <v>0.26075261930988547</v>
      </c>
      <c r="D5" s="452">
        <v>0.4536</v>
      </c>
      <c r="E5" s="452">
        <v>0.44995863344364417</v>
      </c>
      <c r="F5" s="453">
        <v>0.45650790865015495</v>
      </c>
      <c r="G5" s="453">
        <v>0.46011835570115189</v>
      </c>
      <c r="H5" s="453">
        <v>0.47048027244082796</v>
      </c>
      <c r="I5" s="453">
        <v>0.47274757773480724</v>
      </c>
      <c r="J5" s="453">
        <v>0.47214064448646254</v>
      </c>
      <c r="K5" s="453">
        <v>0.47289123055879223</v>
      </c>
      <c r="L5" s="370">
        <v>0.46197376403544538</v>
      </c>
      <c r="M5" s="370">
        <v>0.46549518041456966</v>
      </c>
      <c r="N5" s="370">
        <v>0.43532228290131547</v>
      </c>
      <c r="O5" s="370">
        <f>+'vš_věk x dfst'!J115</f>
        <v>0.43363277393879607</v>
      </c>
      <c r="P5" s="370">
        <f>+'vš_věk x dfst'!B133</f>
        <v>0.41340900000000003</v>
      </c>
      <c r="Q5" s="370">
        <f>+'vš_věk x dfst'!J133</f>
        <v>0.39259300000000003</v>
      </c>
      <c r="R5" s="370">
        <f>+'vš_věk x dfst'!B151</f>
        <v>0.40089999999999998</v>
      </c>
      <c r="S5" s="370">
        <f>+'vš_věk x dfst'!J151</f>
        <v>0.42549782861984958</v>
      </c>
      <c r="T5" s="370">
        <f>+'vš_věk x dfst'!B169</f>
        <v>0.44040000000000001</v>
      </c>
      <c r="U5" s="370">
        <f>+'vš_věk x dfst'!J169</f>
        <v>0.45200000000000001</v>
      </c>
      <c r="V5" s="370">
        <f>+'vš_věk x dfst'!B187</f>
        <v>0.45810000000000001</v>
      </c>
      <c r="W5" s="415">
        <f>+'vš_věk x dfst'!J187</f>
        <v>0.46810000000000002</v>
      </c>
      <c r="X5" s="449"/>
      <c r="Y5" s="449"/>
      <c r="Z5" s="449"/>
      <c r="AA5" s="449"/>
      <c r="AB5" s="449"/>
      <c r="AC5" s="449"/>
      <c r="AD5" s="449"/>
      <c r="AE5" s="449"/>
      <c r="AF5" s="449"/>
      <c r="AI5" s="437"/>
      <c r="AJ5" s="437"/>
      <c r="AK5" s="437"/>
    </row>
    <row r="6" spans="1:42" x14ac:dyDescent="0.2">
      <c r="A6" s="450">
        <v>20</v>
      </c>
      <c r="B6" s="451">
        <v>0.12026196399824382</v>
      </c>
      <c r="C6" s="452">
        <f>+'vš_věk x dfst'!J8</f>
        <v>0.17201629223557138</v>
      </c>
      <c r="D6" s="452">
        <v>0.15870000000000001</v>
      </c>
      <c r="E6" s="452">
        <v>0.23582587113101031</v>
      </c>
      <c r="F6" s="453">
        <v>0.21314963911984702</v>
      </c>
      <c r="G6" s="453">
        <v>0.22379794991017646</v>
      </c>
      <c r="H6" s="453">
        <v>0.22869964671808529</v>
      </c>
      <c r="I6" s="453">
        <v>0.22362393621971521</v>
      </c>
      <c r="J6" s="453">
        <v>0.22283461399203441</v>
      </c>
      <c r="K6" s="453">
        <v>0.22361821774152693</v>
      </c>
      <c r="L6" s="370">
        <v>0.23297098926891366</v>
      </c>
      <c r="M6" s="370">
        <v>0.22762470736538809</v>
      </c>
      <c r="N6" s="370">
        <v>0.25153834320436902</v>
      </c>
      <c r="O6" s="370">
        <f>+'vš_věk x dfst'!J116</f>
        <v>0.24906219151036549</v>
      </c>
      <c r="P6" s="370">
        <f>+'vš_věk x dfst'!B134</f>
        <v>0.258913</v>
      </c>
      <c r="Q6" s="370">
        <f>+'vš_věk x dfst'!J134</f>
        <v>0.25536599999999998</v>
      </c>
      <c r="R6" s="370">
        <f>+'vš_věk x dfst'!B152</f>
        <v>0.2422</v>
      </c>
      <c r="S6" s="370">
        <f>+'vš_věk x dfst'!J152</f>
        <v>0.24173816333015571</v>
      </c>
      <c r="T6" s="370">
        <f>+'vš_věk x dfst'!B170</f>
        <v>0.2495</v>
      </c>
      <c r="U6" s="370">
        <f>+'vš_věk x dfst'!J170</f>
        <v>0.251</v>
      </c>
      <c r="V6" s="370">
        <f>+'vš_věk x dfst'!B188</f>
        <v>0.24349999999999999</v>
      </c>
      <c r="W6" s="415">
        <f>+'vš_věk x dfst'!J188</f>
        <v>0.2477</v>
      </c>
      <c r="X6" s="449"/>
      <c r="Y6" s="449"/>
      <c r="Z6" s="449"/>
      <c r="AA6" s="449"/>
      <c r="AB6" s="449"/>
      <c r="AC6" s="449"/>
      <c r="AD6" s="449"/>
      <c r="AE6" s="449"/>
      <c r="AF6" s="449"/>
      <c r="AI6" s="437"/>
      <c r="AJ6" s="437"/>
      <c r="AK6" s="437"/>
      <c r="AN6" s="438"/>
      <c r="AO6" s="438"/>
      <c r="AP6" s="438"/>
    </row>
    <row r="7" spans="1:42" x14ac:dyDescent="0.2">
      <c r="A7" s="450">
        <v>21</v>
      </c>
      <c r="B7" s="451">
        <v>6.192375237816479E-2</v>
      </c>
      <c r="C7" s="452">
        <f>+'vš_věk x dfst'!J9</f>
        <v>0.1189896764607936</v>
      </c>
      <c r="D7" s="452">
        <v>9.1200000000000003E-2</v>
      </c>
      <c r="E7" s="452">
        <v>9.8853903056258519E-2</v>
      </c>
      <c r="F7" s="453">
        <v>0.10395322817717099</v>
      </c>
      <c r="G7" s="453">
        <v>0.10075029060551621</v>
      </c>
      <c r="H7" s="453">
        <v>9.8473355329464565E-2</v>
      </c>
      <c r="I7" s="453">
        <v>9.623915538689029E-2</v>
      </c>
      <c r="J7" s="453">
        <v>9.7024982902200574E-2</v>
      </c>
      <c r="K7" s="453">
        <v>9.7613860884543296E-2</v>
      </c>
      <c r="L7" s="370">
        <v>9.7226228008234786E-2</v>
      </c>
      <c r="M7" s="370">
        <v>0.10252400314671065</v>
      </c>
      <c r="N7" s="370">
        <v>0.10566494885008851</v>
      </c>
      <c r="O7" s="370">
        <f>+'vš_věk x dfst'!J117</f>
        <v>0.11353405725567633</v>
      </c>
      <c r="P7" s="370">
        <f>+'vš_věk x dfst'!B135</f>
        <v>0.11442099999999999</v>
      </c>
      <c r="Q7" s="370">
        <f>+'vš_věk x dfst'!J135</f>
        <v>0.121367</v>
      </c>
      <c r="R7" s="370">
        <f>+'vš_věk x dfst'!B153</f>
        <v>0.1197</v>
      </c>
      <c r="S7" s="370">
        <f>+'vš_věk x dfst'!J153</f>
        <v>0.11107139074250609</v>
      </c>
      <c r="T7" s="370">
        <f>+'vš_věk x dfst'!B171</f>
        <v>0.10299999999999999</v>
      </c>
      <c r="U7" s="370">
        <f>+'vš_věk x dfst'!J171</f>
        <v>0.104</v>
      </c>
      <c r="V7" s="370">
        <f>+'vš_věk x dfst'!B189</f>
        <v>0.10580000000000001</v>
      </c>
      <c r="W7" s="415">
        <f>+'vš_věk x dfst'!J189</f>
        <v>0.1012</v>
      </c>
      <c r="X7" s="449"/>
      <c r="Y7" s="449"/>
      <c r="Z7" s="449"/>
      <c r="AA7" s="449"/>
      <c r="AB7" s="449"/>
      <c r="AC7" s="449"/>
      <c r="AD7" s="449"/>
      <c r="AE7" s="449"/>
      <c r="AF7" s="449"/>
      <c r="AI7" s="437"/>
      <c r="AJ7" s="437"/>
      <c r="AK7" s="437"/>
      <c r="AN7" s="438"/>
      <c r="AO7" s="438"/>
      <c r="AP7" s="438"/>
    </row>
    <row r="8" spans="1:42" x14ac:dyDescent="0.2">
      <c r="A8" s="450">
        <v>22</v>
      </c>
      <c r="B8" s="451">
        <v>3.7684765110493193E-2</v>
      </c>
      <c r="C8" s="452">
        <f>+'vš_věk x dfst'!J10</f>
        <v>7.4275687168583654E-2</v>
      </c>
      <c r="D8" s="452">
        <v>6.54E-2</v>
      </c>
      <c r="E8" s="452">
        <v>6.481166050223866E-2</v>
      </c>
      <c r="F8" s="453">
        <v>6.0757299870565801E-2</v>
      </c>
      <c r="G8" s="453">
        <v>6.8931628447638171E-2</v>
      </c>
      <c r="H8" s="453">
        <v>6.5829257683616416E-2</v>
      </c>
      <c r="I8" s="453">
        <v>6.7358102309036577E-2</v>
      </c>
      <c r="J8" s="453">
        <v>6.7224524278875167E-2</v>
      </c>
      <c r="K8" s="453">
        <v>6.9294290490906324E-2</v>
      </c>
      <c r="L8" s="370">
        <v>6.9548180489114764E-2</v>
      </c>
      <c r="M8" s="370">
        <v>7.1246457581013584E-2</v>
      </c>
      <c r="N8" s="370">
        <v>7.6792169833089799E-2</v>
      </c>
      <c r="O8" s="370">
        <f>+'vš_věk x dfst'!J118</f>
        <v>7.5320829220138275E-2</v>
      </c>
      <c r="P8" s="370">
        <f>+'vš_věk x dfst'!B136</f>
        <v>8.0181000000000002E-2</v>
      </c>
      <c r="Q8" s="370">
        <f>+'vš_věk x dfst'!J136</f>
        <v>8.1558000000000005E-2</v>
      </c>
      <c r="R8" s="370">
        <f>+'vš_věk x dfst'!B154</f>
        <v>8.5099999999999995E-2</v>
      </c>
      <c r="S8" s="370">
        <f>+'vš_věk x dfst'!J154</f>
        <v>7.745471877979028E-2</v>
      </c>
      <c r="T8" s="370">
        <f>+'vš_věk x dfst'!B172</f>
        <v>6.7500000000000004E-2</v>
      </c>
      <c r="U8" s="370">
        <f>+'vš_věk x dfst'!J172</f>
        <v>6.2100000000000002E-2</v>
      </c>
      <c r="V8" s="370">
        <f>+'vš_věk x dfst'!B190</f>
        <v>6.5600000000000006E-2</v>
      </c>
      <c r="W8" s="415">
        <f>+'vš_věk x dfst'!J190</f>
        <v>6.0600000000000001E-2</v>
      </c>
      <c r="X8" s="449"/>
      <c r="Y8" s="449"/>
      <c r="Z8" s="449"/>
      <c r="AA8" s="449"/>
      <c r="AB8" s="449"/>
      <c r="AC8" s="449"/>
      <c r="AD8" s="449"/>
      <c r="AE8" s="449"/>
      <c r="AF8" s="449"/>
      <c r="AI8" s="437"/>
      <c r="AJ8" s="437"/>
      <c r="AK8" s="437"/>
      <c r="AN8" s="438"/>
      <c r="AO8" s="438"/>
      <c r="AP8" s="438"/>
    </row>
    <row r="9" spans="1:42" x14ac:dyDescent="0.2">
      <c r="A9" s="450">
        <v>23</v>
      </c>
      <c r="B9" s="451">
        <v>2.5025611005414897E-2</v>
      </c>
      <c r="C9" s="452">
        <f>+'vš_věk x dfst'!J11</f>
        <v>4.8838281630248226E-2</v>
      </c>
      <c r="D9" s="452">
        <v>4.41E-2</v>
      </c>
      <c r="E9" s="452">
        <v>4.8800369865680357E-2</v>
      </c>
      <c r="F9" s="453">
        <v>4.7715156966412903E-2</v>
      </c>
      <c r="G9" s="453">
        <v>4.1530170136320405E-2</v>
      </c>
      <c r="H9" s="453">
        <v>4.3391082018693169E-2</v>
      </c>
      <c r="I9" s="453">
        <v>4.2571892417301749E-2</v>
      </c>
      <c r="J9" s="453">
        <v>4.2563463008408096E-2</v>
      </c>
      <c r="K9" s="453">
        <v>4.2879578499417398E-2</v>
      </c>
      <c r="L9" s="370">
        <v>4.4764244298799591E-2</v>
      </c>
      <c r="M9" s="370">
        <v>4.4916451041163145E-2</v>
      </c>
      <c r="N9" s="370">
        <v>4.5631105299592356E-2</v>
      </c>
      <c r="O9" s="370">
        <f>+'vš_věk x dfst'!J119</f>
        <v>4.6495557749259675E-2</v>
      </c>
      <c r="P9" s="370">
        <f>+'vš_věk x dfst'!B137</f>
        <v>4.7744000000000002E-2</v>
      </c>
      <c r="Q9" s="370">
        <f>+'vš_věk x dfst'!J137</f>
        <v>5.5384000000000003E-2</v>
      </c>
      <c r="R9" s="370">
        <f>+'vš_věk x dfst'!B155</f>
        <v>5.2999999999999999E-2</v>
      </c>
      <c r="S9" s="370">
        <f>+'vš_věk x dfst'!J155</f>
        <v>5.0325707022561172E-2</v>
      </c>
      <c r="T9" s="370">
        <f>+'vš_věk x dfst'!B173</f>
        <v>4.48E-2</v>
      </c>
      <c r="U9" s="370">
        <f>+'vš_věk x dfst'!J173</f>
        <v>3.9800000000000002E-2</v>
      </c>
      <c r="V9" s="370">
        <f>+'vš_věk x dfst'!B191</f>
        <v>3.7900000000000003E-2</v>
      </c>
      <c r="W9" s="415">
        <f>+'vš_věk x dfst'!J191</f>
        <v>3.8199999999999998E-2</v>
      </c>
      <c r="X9" s="449"/>
      <c r="Y9" s="449"/>
      <c r="Z9" s="449"/>
      <c r="AA9" s="449"/>
      <c r="AB9" s="449"/>
      <c r="AC9" s="449"/>
      <c r="AD9" s="449"/>
      <c r="AE9" s="449"/>
      <c r="AF9" s="449"/>
      <c r="AI9" s="437"/>
      <c r="AJ9" s="437"/>
      <c r="AK9" s="437"/>
      <c r="AN9" s="438"/>
      <c r="AO9" s="438"/>
      <c r="AP9" s="438"/>
    </row>
    <row r="10" spans="1:42" x14ac:dyDescent="0.2">
      <c r="A10" s="450">
        <v>24</v>
      </c>
      <c r="B10" s="451">
        <v>1.4945851017122787E-2</v>
      </c>
      <c r="C10" s="452">
        <f>+'vš_věk x dfst'!J12</f>
        <v>3.1764736019673646E-2</v>
      </c>
      <c r="D10" s="452">
        <v>2.8899999999999999E-2</v>
      </c>
      <c r="E10" s="452">
        <v>3.2241580689118164E-2</v>
      </c>
      <c r="F10" s="453">
        <v>3.7470109470635997E-2</v>
      </c>
      <c r="G10" s="453">
        <v>2.8976011835570116E-2</v>
      </c>
      <c r="H10" s="453">
        <v>2.406136284068365E-2</v>
      </c>
      <c r="I10" s="453">
        <v>2.7567807914628727E-2</v>
      </c>
      <c r="J10" s="453">
        <v>2.5536066299231604E-2</v>
      </c>
      <c r="K10" s="453">
        <v>2.7397537869192967E-2</v>
      </c>
      <c r="L10" s="370">
        <v>2.8036081910312385E-2</v>
      </c>
      <c r="M10" s="370">
        <v>2.8055010568019182E-2</v>
      </c>
      <c r="N10" s="370">
        <v>2.850742250596109E-2</v>
      </c>
      <c r="O10" s="370">
        <f>+'vš_věk x dfst'!J120</f>
        <v>2.8983218163869725E-2</v>
      </c>
      <c r="P10" s="370">
        <f>+'vš_věk x dfst'!B138</f>
        <v>3.0522000000000001E-2</v>
      </c>
      <c r="Q10" s="370">
        <f>+'vš_věk x dfst'!J138</f>
        <v>3.2780999999999998E-2</v>
      </c>
      <c r="R10" s="370">
        <f>+'vš_věk x dfst'!B156</f>
        <v>3.5499999999999997E-2</v>
      </c>
      <c r="S10" s="370">
        <f>+'vš_věk x dfst'!J156</f>
        <v>3.2451541150301876E-2</v>
      </c>
      <c r="T10" s="370">
        <f>+'vš_věk x dfst'!B174</f>
        <v>3.2800000000000003E-2</v>
      </c>
      <c r="U10" s="370">
        <f>+'vš_věk x dfst'!J174</f>
        <v>3.1099999999999999E-2</v>
      </c>
      <c r="V10" s="370">
        <f>+'vš_věk x dfst'!B192</f>
        <v>3.0700000000000002E-2</v>
      </c>
      <c r="W10" s="415">
        <f>+'vš_věk x dfst'!J192</f>
        <v>2.9000000000000001E-2</v>
      </c>
      <c r="X10" s="449"/>
      <c r="Y10" s="449"/>
      <c r="Z10" s="449"/>
      <c r="AA10" s="449"/>
      <c r="AB10" s="449"/>
      <c r="AC10" s="449"/>
      <c r="AD10" s="449"/>
      <c r="AE10" s="449"/>
      <c r="AF10" s="449"/>
      <c r="AI10" s="437"/>
      <c r="AJ10" s="437"/>
      <c r="AK10" s="437"/>
      <c r="AL10" s="454"/>
      <c r="AM10" s="454"/>
      <c r="AN10" s="454"/>
      <c r="AO10" s="454"/>
      <c r="AP10" s="454"/>
    </row>
    <row r="11" spans="1:42" x14ac:dyDescent="0.2">
      <c r="A11" s="450">
        <v>25</v>
      </c>
      <c r="B11" s="451">
        <v>9.3297234011415191E-3</v>
      </c>
      <c r="C11" s="452">
        <f>+'vš_věk x dfst'!J13</f>
        <v>1.9648026231523938E-2</v>
      </c>
      <c r="D11" s="452">
        <v>1.7100000000000001E-2</v>
      </c>
      <c r="E11" s="452">
        <v>1.9685614171695544E-2</v>
      </c>
      <c r="F11" s="453">
        <v>2.1652809161310099E-2</v>
      </c>
      <c r="G11" s="453">
        <v>1.84296734650745E-2</v>
      </c>
      <c r="H11" s="453">
        <v>1.4757211512958975E-2</v>
      </c>
      <c r="I11" s="453">
        <v>1.3535731643004124E-2</v>
      </c>
      <c r="J11" s="453">
        <v>1.4915315605262098E-2</v>
      </c>
      <c r="K11" s="453">
        <v>1.380009119002989E-2</v>
      </c>
      <c r="L11" s="370">
        <v>1.5037444430078867E-2</v>
      </c>
      <c r="M11" s="370">
        <v>1.5108002312642763E-2</v>
      </c>
      <c r="N11" s="370">
        <v>1.5143065918006314E-2</v>
      </c>
      <c r="O11" s="370">
        <f>+'vš_věk x dfst'!J121</f>
        <v>1.542941757156961E-2</v>
      </c>
      <c r="P11" s="370">
        <f>+'vš_věk x dfst'!B139</f>
        <v>1.6556000000000001E-2</v>
      </c>
      <c r="Q11" s="370">
        <f>+'vš_věk x dfst'!J139</f>
        <v>1.7742000000000001E-2</v>
      </c>
      <c r="R11" s="370">
        <f>+'vš_věk x dfst'!B157</f>
        <v>1.84E-2</v>
      </c>
      <c r="S11" s="370">
        <f>+'vš_věk x dfst'!J157</f>
        <v>1.9145217667619955E-2</v>
      </c>
      <c r="T11" s="370">
        <f>+'vš_věk x dfst'!B175</f>
        <v>1.8100000000000002E-2</v>
      </c>
      <c r="U11" s="370">
        <f>+'vš_věk x dfst'!J175</f>
        <v>1.89E-2</v>
      </c>
      <c r="V11" s="370">
        <f>+'vš_věk x dfst'!B193</f>
        <v>1.9599999999999999E-2</v>
      </c>
      <c r="W11" s="415">
        <f>+'vš_věk x dfst'!J193</f>
        <v>1.77E-2</v>
      </c>
      <c r="X11" s="449"/>
      <c r="Y11" s="449"/>
      <c r="Z11" s="449"/>
      <c r="AA11" s="449"/>
      <c r="AB11" s="449"/>
      <c r="AC11" s="449"/>
      <c r="AD11" s="449"/>
      <c r="AE11" s="449"/>
      <c r="AF11" s="455"/>
      <c r="AI11" s="437"/>
      <c r="AJ11" s="437"/>
      <c r="AK11" s="437"/>
      <c r="AL11" s="454"/>
      <c r="AM11" s="454"/>
      <c r="AN11" s="454"/>
      <c r="AO11" s="454"/>
      <c r="AP11" s="454"/>
    </row>
    <row r="12" spans="1:42" x14ac:dyDescent="0.2">
      <c r="A12" s="450">
        <v>26</v>
      </c>
      <c r="B12" s="451">
        <v>5.0307332064978777E-3</v>
      </c>
      <c r="C12" s="452">
        <f>+'vš_věk x dfst'!J14</f>
        <v>1.2910828188641546E-2</v>
      </c>
      <c r="D12" s="452">
        <v>1.316E-2</v>
      </c>
      <c r="E12" s="452">
        <v>1.208146778275258E-2</v>
      </c>
      <c r="F12" s="453">
        <v>1.2910514884935198E-2</v>
      </c>
      <c r="G12" s="453">
        <v>1.0504068477227095E-2</v>
      </c>
      <c r="H12" s="453">
        <v>9.1662334631175801E-3</v>
      </c>
      <c r="I12" s="453">
        <v>7.9311735448312944E-3</v>
      </c>
      <c r="J12" s="453">
        <v>7.6437220903568413E-3</v>
      </c>
      <c r="K12" s="453">
        <v>7.6194336085921273E-3</v>
      </c>
      <c r="L12" s="370">
        <v>7.0015614277615891E-3</v>
      </c>
      <c r="M12" s="370">
        <v>6.7578454510127291E-3</v>
      </c>
      <c r="N12" s="370">
        <v>6.8360126144142788E-3</v>
      </c>
      <c r="O12" s="370">
        <f>+'vš_věk x dfst'!J122</f>
        <v>6.2586377097729583E-3</v>
      </c>
      <c r="P12" s="370">
        <f>+'vš_věk x dfst'!B140</f>
        <v>6.4099999999999999E-3</v>
      </c>
      <c r="Q12" s="370">
        <f>+'vš_věk x dfst'!J140</f>
        <v>6.8690000000000001E-3</v>
      </c>
      <c r="R12" s="370">
        <f>+'vš_věk x dfst'!B158</f>
        <v>7.1000000000000004E-3</v>
      </c>
      <c r="S12" s="370">
        <f>+'vš_věk x dfst'!J158</f>
        <v>6.580341065565088E-3</v>
      </c>
      <c r="T12" s="370">
        <f>+'vš_věk x dfst'!B176</f>
        <v>6.6E-3</v>
      </c>
      <c r="U12" s="370">
        <f>+'vš_věk x dfst'!J176</f>
        <v>5.7999999999999996E-3</v>
      </c>
      <c r="V12" s="370">
        <f>+'vš_věk x dfst'!B194</f>
        <v>5.5999999999999999E-3</v>
      </c>
      <c r="W12" s="415">
        <f>+'vš_věk x dfst'!J194</f>
        <v>4.5999999999999999E-3</v>
      </c>
    </row>
    <row r="13" spans="1:42" x14ac:dyDescent="0.2">
      <c r="A13" s="450">
        <v>27</v>
      </c>
      <c r="B13" s="451">
        <v>3.8233572369383872E-3</v>
      </c>
      <c r="C13" s="452">
        <f>+'vš_věk x dfst'!J15</f>
        <v>8.9914696313753619E-3</v>
      </c>
      <c r="D13" s="452">
        <v>7.6E-3</v>
      </c>
      <c r="E13" s="452">
        <v>8.5409772240607352E-3</v>
      </c>
      <c r="F13" s="453">
        <v>8.8519842923897099E-3</v>
      </c>
      <c r="G13" s="453">
        <v>7.1119095424284047E-3</v>
      </c>
      <c r="H13" s="453">
        <v>6.9595476294040896E-3</v>
      </c>
      <c r="I13" s="453">
        <v>6.9281437744940898E-3</v>
      </c>
      <c r="J13" s="453">
        <v>6.2155529629480634E-3</v>
      </c>
      <c r="K13" s="453">
        <v>5.7449718830741171E-3</v>
      </c>
      <c r="L13" s="370">
        <v>5.3804612676406531E-3</v>
      </c>
      <c r="M13" s="370">
        <v>4.9191048935141746E-3</v>
      </c>
      <c r="N13" s="370">
        <v>4.3458195523421294E-3</v>
      </c>
      <c r="O13" s="370">
        <f>+'vš_věk x dfst'!J123</f>
        <v>4.086870681145118E-3</v>
      </c>
      <c r="P13" s="370">
        <f>+'vš_věk x dfst'!B141</f>
        <v>4.4539999999999996E-3</v>
      </c>
      <c r="Q13" s="370">
        <f>+'vš_věk x dfst'!J141</f>
        <v>4.5069999999999997E-3</v>
      </c>
      <c r="R13" s="370">
        <f>+'vš_věk x dfst'!B159</f>
        <v>4.7999999999999996E-3</v>
      </c>
      <c r="S13" s="370">
        <f>+'vš_věk x dfst'!J159</f>
        <v>4.8723652155492E-3</v>
      </c>
      <c r="T13" s="370">
        <f>+'vš_věk x dfst'!B177</f>
        <v>4.7000000000000002E-3</v>
      </c>
      <c r="U13" s="370">
        <f>+'vš_věk x dfst'!J177</f>
        <v>4.1000000000000003E-3</v>
      </c>
      <c r="V13" s="370">
        <f>+'vš_věk x dfst'!B195</f>
        <v>3.7000000000000002E-3</v>
      </c>
      <c r="W13" s="415">
        <f>+'vš_věk x dfst'!J195</f>
        <v>3.5000000000000001E-3</v>
      </c>
    </row>
    <row r="14" spans="1:42" x14ac:dyDescent="0.2">
      <c r="A14" s="450">
        <v>28</v>
      </c>
      <c r="B14" s="451">
        <v>2.5245133908971171E-3</v>
      </c>
      <c r="C14" s="452">
        <f>+'vš_věk x dfst'!J16</f>
        <v>5.930271281092297E-3</v>
      </c>
      <c r="D14" s="452">
        <v>5.7000000000000002E-3</v>
      </c>
      <c r="E14" s="452">
        <v>5.5358185711504772E-3</v>
      </c>
      <c r="F14" s="453">
        <v>6.5594629576815897E-3</v>
      </c>
      <c r="G14" s="453">
        <v>5.9917573708126379E-3</v>
      </c>
      <c r="H14" s="453">
        <v>5.4848873847590154E-3</v>
      </c>
      <c r="I14" s="453">
        <v>5.2012780874186983E-3</v>
      </c>
      <c r="J14" s="453">
        <v>5.7428490968338894E-3</v>
      </c>
      <c r="K14" s="453">
        <v>4.5088403667865647E-3</v>
      </c>
      <c r="L14" s="370">
        <v>4.1074500989567277E-3</v>
      </c>
      <c r="M14" s="370">
        <v>3.9144322177675417E-3</v>
      </c>
      <c r="N14" s="370">
        <v>3.3747404045842643E-3</v>
      </c>
      <c r="O14" s="370">
        <f>+'vš_věk x dfst'!J124</f>
        <v>3.2379072063178711E-3</v>
      </c>
      <c r="P14" s="370">
        <f>+'vš_věk x dfst'!B142</f>
        <v>3.532E-3</v>
      </c>
      <c r="Q14" s="370">
        <f>+'vš_věk x dfst'!J142</f>
        <v>3.64E-3</v>
      </c>
      <c r="R14" s="370">
        <f>+'vš_věk x dfst'!B160</f>
        <v>3.8E-3</v>
      </c>
      <c r="S14" s="370">
        <f>+'vš_věk x dfst'!J160</f>
        <v>3.4027115771634361E-3</v>
      </c>
      <c r="T14" s="370">
        <f>+'vš_věk x dfst'!B178</f>
        <v>3.3E-3</v>
      </c>
      <c r="U14" s="370">
        <f>+'vš_věk x dfst'!J178</f>
        <v>2.8E-3</v>
      </c>
      <c r="V14" s="370">
        <f>+'vš_věk x dfst'!B196</f>
        <v>3.0999999999999999E-3</v>
      </c>
      <c r="W14" s="415">
        <f>+'vš_věk x dfst'!J196</f>
        <v>2.3999999999999998E-3</v>
      </c>
    </row>
    <row r="15" spans="1:42" x14ac:dyDescent="0.2">
      <c r="A15" s="450">
        <v>29</v>
      </c>
      <c r="B15" s="451">
        <v>1.5549539001902533E-3</v>
      </c>
      <c r="C15" s="452">
        <f>+'vš_věk x dfst'!J17</f>
        <v>4.3036093962138481E-3</v>
      </c>
      <c r="D15" s="452">
        <v>3.8999999999999998E-3</v>
      </c>
      <c r="E15" s="452">
        <v>4.221822075141133E-3</v>
      </c>
      <c r="F15" s="453">
        <v>4.9031437158589802E-3</v>
      </c>
      <c r="G15" s="453">
        <v>5.3788439184191059E-3</v>
      </c>
      <c r="H15" s="453">
        <v>4.3497172683775558E-3</v>
      </c>
      <c r="I15" s="453">
        <v>4.3430155004291317E-3</v>
      </c>
      <c r="J15" s="453">
        <v>4.2241622078287803E-3</v>
      </c>
      <c r="K15" s="453">
        <v>4.0630224428795788E-3</v>
      </c>
      <c r="L15" s="370">
        <v>3.2620911197525585E-3</v>
      </c>
      <c r="M15" s="370">
        <v>2.7960230126911011E-3</v>
      </c>
      <c r="N15" s="370">
        <v>2.8940081532189844E-3</v>
      </c>
      <c r="O15" s="370">
        <f>+'vš_věk x dfst'!J125</f>
        <v>2.4185587364264583E-3</v>
      </c>
      <c r="P15" s="370">
        <f>+'vš_věk x dfst'!B143</f>
        <v>2.539E-3</v>
      </c>
      <c r="Q15" s="370">
        <f>+'vš_věk x dfst'!J143</f>
        <v>2.807E-3</v>
      </c>
      <c r="R15" s="370">
        <f>+'vš_věk x dfst'!B161</f>
        <v>2.8E-3</v>
      </c>
      <c r="S15" s="370">
        <f>+'vš_věk x dfst'!J161</f>
        <v>2.7009850651414044E-3</v>
      </c>
      <c r="T15" s="370">
        <f>+'vš_věk x dfst'!B179</f>
        <v>2.8999999999999998E-3</v>
      </c>
      <c r="U15" s="370">
        <f>+'vš_věk x dfst'!J179</f>
        <v>2.5999999999999999E-3</v>
      </c>
      <c r="V15" s="370">
        <f>+'vš_věk x dfst'!B197</f>
        <v>2.0999999999999999E-3</v>
      </c>
      <c r="W15" s="415">
        <f>+'vš_věk x dfst'!J197</f>
        <v>2E-3</v>
      </c>
    </row>
    <row r="16" spans="1:42" x14ac:dyDescent="0.2">
      <c r="A16" s="458" t="s">
        <v>100</v>
      </c>
      <c r="B16" s="459">
        <v>9.9151178106249085E-3</v>
      </c>
      <c r="C16" s="460">
        <f>+'vš_věk x dfst'!J18</f>
        <v>2.1415580090683197E-2</v>
      </c>
      <c r="D16" s="460">
        <v>1.72E-2</v>
      </c>
      <c r="E16" s="460">
        <v>1.891911621569009E-2</v>
      </c>
      <c r="F16" s="461">
        <v>1.8679999999999999E-2</v>
      </c>
      <c r="G16" s="461">
        <v>2.4E-2</v>
      </c>
      <c r="H16" s="461">
        <v>2.5000000000000001E-2</v>
      </c>
      <c r="I16" s="461">
        <v>2.7E-2</v>
      </c>
      <c r="J16" s="461">
        <v>2.8000000000000001E-2</v>
      </c>
      <c r="K16" s="461">
        <v>2.4975935964334565E-2</v>
      </c>
      <c r="L16" s="376">
        <v>2.5052461983709435E-2</v>
      </c>
      <c r="M16" s="376">
        <v>2.1458291866890335E-2</v>
      </c>
      <c r="N16" s="376">
        <v>1.9440812245211891E-2</v>
      </c>
      <c r="O16" s="376">
        <f>+'vš_věk x dfst'!J126</f>
        <v>1.6762092793681238E-2</v>
      </c>
      <c r="P16" s="376">
        <f>+'vš_věk x dfst'!B144</f>
        <v>1.7836000000000001E-2</v>
      </c>
      <c r="Q16" s="376">
        <f>+'vš_věk x dfst'!J144</f>
        <v>2.0754999999999999E-2</v>
      </c>
      <c r="R16" s="376">
        <f>+'vš_věk x dfst'!B162</f>
        <v>1.9599999999999999E-2</v>
      </c>
      <c r="S16" s="376">
        <f>+'vš_věk x dfst'!J162</f>
        <v>1.9224658404829998E-2</v>
      </c>
      <c r="T16" s="376">
        <f>+'vš_věk x dfst'!B180</f>
        <v>0.02</v>
      </c>
      <c r="U16" s="376">
        <f>+'vš_věk x dfst'!J180</f>
        <v>1.9599999999999999E-2</v>
      </c>
      <c r="V16" s="376">
        <f>+'vš_věk x dfst'!B198</f>
        <v>1.77E-2</v>
      </c>
      <c r="W16" s="415">
        <f>+'vš_věk x dfst'!J198</f>
        <v>1.7100000000000001E-2</v>
      </c>
    </row>
    <row r="17" spans="1:44" ht="13.5" thickBot="1" x14ac:dyDescent="0.25">
      <c r="A17" s="462" t="s">
        <v>34</v>
      </c>
      <c r="B17" s="463">
        <v>19.38</v>
      </c>
      <c r="C17" s="419">
        <f>+'vš_věk x dfst'!J19</f>
        <v>20.47</v>
      </c>
      <c r="D17" s="419">
        <v>20.73</v>
      </c>
      <c r="E17" s="419">
        <v>20.87</v>
      </c>
      <c r="F17" s="464">
        <v>20.420000000000002</v>
      </c>
      <c r="G17" s="464">
        <v>20.69</v>
      </c>
      <c r="H17" s="464">
        <v>20.62</v>
      </c>
      <c r="I17" s="464">
        <v>20.66</v>
      </c>
      <c r="J17" s="464">
        <v>20.69</v>
      </c>
      <c r="K17" s="464">
        <v>20.616211560869345</v>
      </c>
      <c r="L17" s="464">
        <v>20.629026643725943</v>
      </c>
      <c r="M17" s="464">
        <v>20.578407119906881</v>
      </c>
      <c r="N17" s="464">
        <v>20.580464964233528</v>
      </c>
      <c r="O17" s="464">
        <f>+'vš_věk x dfst'!J127</f>
        <v>20.54</v>
      </c>
      <c r="P17" s="464">
        <f>+'vš_věk x dfst'!B145</f>
        <v>20.61</v>
      </c>
      <c r="Q17" s="464">
        <f>+'vš_věk x dfst'!J145</f>
        <v>20.753799999999998</v>
      </c>
      <c r="R17" s="464">
        <f>+'vš_věk x dfst'!B163</f>
        <v>20.732900000000001</v>
      </c>
      <c r="S17" s="464">
        <f>+'vš_věk x dfst'!J163</f>
        <v>20.658899999999999</v>
      </c>
      <c r="T17" s="464">
        <f>+'vš_věk x dfst'!B181</f>
        <v>20.610499999999998</v>
      </c>
      <c r="U17" s="464">
        <f>+'vš_věk x dfst'!J181</f>
        <v>20.550699999999999</v>
      </c>
      <c r="V17" s="464">
        <f>+'vš_věk x dfst'!B199</f>
        <v>20.513500000000001</v>
      </c>
      <c r="W17" s="420">
        <f>+'vš_věk x dfst'!J199</f>
        <v>20.4559</v>
      </c>
    </row>
    <row r="18" spans="1:44" ht="13.5" thickTop="1" x14ac:dyDescent="0.2">
      <c r="K18" s="465"/>
      <c r="L18" s="465"/>
      <c r="Q18" s="454"/>
      <c r="R18" s="43"/>
      <c r="S18" s="43"/>
      <c r="T18" s="130"/>
      <c r="U18" s="130"/>
      <c r="V18" s="130"/>
      <c r="W18" s="130"/>
    </row>
    <row r="19" spans="1:44" x14ac:dyDescent="0.2">
      <c r="A19" s="745" t="s">
        <v>616</v>
      </c>
      <c r="R19" s="130"/>
      <c r="S19" s="130"/>
      <c r="T19" s="130"/>
      <c r="U19" s="130"/>
      <c r="V19" s="130"/>
      <c r="W19" s="130"/>
    </row>
    <row r="20" spans="1:44" x14ac:dyDescent="0.2">
      <c r="A20" s="466" t="s">
        <v>122</v>
      </c>
      <c r="Q20" s="454"/>
      <c r="R20" s="43"/>
      <c r="S20" s="43"/>
      <c r="T20" s="130"/>
      <c r="U20" s="130"/>
      <c r="V20" s="130"/>
      <c r="W20" s="130"/>
    </row>
    <row r="21" spans="1:44" ht="9" customHeight="1" x14ac:dyDescent="0.2">
      <c r="Q21" s="454"/>
      <c r="R21" s="43"/>
      <c r="S21" s="43"/>
      <c r="T21" s="130"/>
      <c r="U21" s="130"/>
      <c r="V21" s="130"/>
      <c r="W21" s="130"/>
    </row>
    <row r="22" spans="1:44" x14ac:dyDescent="0.2">
      <c r="Q22" s="454"/>
      <c r="R22" s="43"/>
      <c r="S22" s="43"/>
      <c r="T22" s="43"/>
      <c r="U22" s="43"/>
      <c r="V22" s="130"/>
      <c r="W22" s="130"/>
      <c r="X22" s="432"/>
      <c r="Y22" s="432"/>
      <c r="Z22" s="432"/>
      <c r="AA22" s="432"/>
      <c r="AB22" s="432"/>
      <c r="AC22" s="432"/>
      <c r="AD22" s="432"/>
      <c r="AN22" s="438"/>
      <c r="AO22" s="438"/>
      <c r="AP22" s="438"/>
      <c r="AQ22" s="438"/>
      <c r="AR22" s="438"/>
    </row>
    <row r="23" spans="1:44" x14ac:dyDescent="0.2">
      <c r="R23" s="130"/>
      <c r="S23" s="130"/>
      <c r="T23" s="130"/>
      <c r="U23" s="130"/>
      <c r="V23" s="130"/>
      <c r="W23" s="130"/>
      <c r="X23" s="432"/>
      <c r="Y23" s="432"/>
      <c r="Z23" s="432"/>
      <c r="AA23" s="432"/>
      <c r="AB23" s="432"/>
      <c r="AC23" s="432"/>
      <c r="AD23" s="432"/>
      <c r="AG23" s="130"/>
      <c r="AH23" s="130"/>
      <c r="AI23" s="15"/>
      <c r="AJ23" s="15"/>
      <c r="AK23" s="15"/>
      <c r="AL23" s="15"/>
      <c r="AM23" s="15"/>
      <c r="AN23" s="438"/>
      <c r="AO23" s="438"/>
      <c r="AP23" s="438"/>
      <c r="AQ23" s="438"/>
      <c r="AR23" s="438"/>
    </row>
    <row r="24" spans="1:44" x14ac:dyDescent="0.2">
      <c r="O24" s="465"/>
      <c r="R24" s="130"/>
      <c r="S24" s="130"/>
      <c r="T24" s="130"/>
      <c r="U24" s="130"/>
      <c r="V24" s="130"/>
      <c r="W24" s="130"/>
      <c r="X24" s="432"/>
      <c r="Y24" s="432"/>
      <c r="Z24" s="432"/>
      <c r="AA24" s="432"/>
      <c r="AB24" s="432"/>
      <c r="AC24" s="432"/>
      <c r="AD24" s="432"/>
      <c r="AG24" s="130"/>
      <c r="AH24" s="130"/>
      <c r="AI24" s="15"/>
      <c r="AJ24" s="15"/>
      <c r="AK24" s="15"/>
      <c r="AL24" s="15"/>
      <c r="AM24" s="15"/>
      <c r="AN24" s="438"/>
      <c r="AO24" s="438"/>
      <c r="AP24" s="438"/>
      <c r="AQ24" s="438"/>
      <c r="AR24" s="438"/>
    </row>
    <row r="25" spans="1:44" x14ac:dyDescent="0.2">
      <c r="J25" s="130" t="s">
        <v>112</v>
      </c>
      <c r="R25" s="130"/>
      <c r="S25" s="130"/>
      <c r="T25" s="130"/>
      <c r="U25" s="130"/>
      <c r="V25" s="130"/>
      <c r="W25" s="130"/>
      <c r="X25" s="432"/>
      <c r="Y25" s="432"/>
      <c r="Z25" s="432"/>
      <c r="AA25" s="432"/>
      <c r="AB25" s="432"/>
      <c r="AC25" s="432"/>
      <c r="AD25" s="432"/>
      <c r="AG25" s="130"/>
      <c r="AH25" s="130"/>
      <c r="AI25" s="15"/>
      <c r="AJ25" s="15"/>
      <c r="AK25" s="15"/>
      <c r="AL25" s="15"/>
      <c r="AM25" s="15"/>
      <c r="AN25" s="438"/>
      <c r="AO25" s="438"/>
      <c r="AP25" s="438"/>
      <c r="AQ25" s="438"/>
      <c r="AR25" s="438"/>
    </row>
    <row r="26" spans="1:44" x14ac:dyDescent="0.2">
      <c r="R26" s="130"/>
      <c r="S26" s="130"/>
      <c r="T26" s="130"/>
      <c r="U26" s="130"/>
      <c r="V26" s="130"/>
      <c r="W26" s="130"/>
      <c r="X26" s="432"/>
      <c r="Y26" s="432"/>
      <c r="Z26" s="432"/>
      <c r="AA26" s="432"/>
      <c r="AB26" s="432"/>
      <c r="AC26" s="432"/>
      <c r="AD26" s="432"/>
      <c r="AG26" s="130"/>
      <c r="AH26" s="130"/>
      <c r="AI26" s="15"/>
      <c r="AJ26" s="15"/>
      <c r="AK26" s="15"/>
      <c r="AL26" s="15"/>
      <c r="AM26" s="15"/>
    </row>
    <row r="27" spans="1:44" x14ac:dyDescent="0.2">
      <c r="J27" s="130" t="s">
        <v>62</v>
      </c>
      <c r="AG27" s="130"/>
      <c r="AH27" s="130"/>
      <c r="AI27" s="15"/>
      <c r="AJ27" s="15"/>
      <c r="AK27" s="15"/>
      <c r="AL27" s="15"/>
      <c r="AM27" s="15"/>
    </row>
    <row r="28" spans="1:44" x14ac:dyDescent="0.2">
      <c r="AI28" s="454"/>
      <c r="AJ28" s="454"/>
      <c r="AK28" s="454"/>
      <c r="AL28" s="454"/>
      <c r="AM28" s="454"/>
      <c r="AN28" s="454"/>
      <c r="AO28" s="454"/>
      <c r="AP28" s="454"/>
      <c r="AQ28" s="438"/>
    </row>
    <row r="29" spans="1:44" x14ac:dyDescent="0.2">
      <c r="AI29" s="437"/>
      <c r="AJ29" s="437"/>
      <c r="AK29" s="437"/>
      <c r="AL29" s="454"/>
      <c r="AM29" s="454"/>
      <c r="AN29" s="454"/>
      <c r="AO29" s="454"/>
      <c r="AP29" s="454"/>
      <c r="AQ29" s="438"/>
    </row>
    <row r="30" spans="1:44" x14ac:dyDescent="0.2">
      <c r="V30" s="443" t="s">
        <v>25</v>
      </c>
      <c r="W30" s="456" t="s">
        <v>5</v>
      </c>
      <c r="X30" s="456" t="s">
        <v>6</v>
      </c>
      <c r="Y30" s="456" t="s">
        <v>7</v>
      </c>
      <c r="Z30" s="687" t="s">
        <v>8</v>
      </c>
      <c r="AA30" s="687" t="s">
        <v>9</v>
      </c>
      <c r="AB30" s="687" t="s">
        <v>10</v>
      </c>
      <c r="AC30" s="687" t="s">
        <v>11</v>
      </c>
      <c r="AD30" s="456" t="s">
        <v>12</v>
      </c>
      <c r="AE30" s="456" t="s">
        <v>13</v>
      </c>
      <c r="AF30" s="457" t="s">
        <v>14</v>
      </c>
      <c r="AG30" s="457" t="s">
        <v>15</v>
      </c>
      <c r="AH30" s="437" t="s">
        <v>16</v>
      </c>
      <c r="AI30" s="437" t="s">
        <v>17</v>
      </c>
      <c r="AJ30" s="437" t="s">
        <v>35</v>
      </c>
      <c r="AK30" s="437" t="s">
        <v>543</v>
      </c>
      <c r="AL30" s="437" t="s">
        <v>545</v>
      </c>
      <c r="AM30" s="437" t="s">
        <v>553</v>
      </c>
      <c r="AN30" s="437" t="s">
        <v>563</v>
      </c>
      <c r="AO30" s="454" t="s">
        <v>597</v>
      </c>
      <c r="AP30" s="454" t="s">
        <v>601</v>
      </c>
      <c r="AQ30" s="438" t="s">
        <v>605</v>
      </c>
    </row>
    <row r="31" spans="1:44" x14ac:dyDescent="0.2">
      <c r="V31" s="449">
        <f t="shared" ref="V31:X34" si="0">+B4</f>
        <v>0.43103322113273818</v>
      </c>
      <c r="W31" s="449">
        <f t="shared" si="0"/>
        <v>0.21968901298767834</v>
      </c>
      <c r="X31" s="449">
        <f t="shared" si="0"/>
        <v>9.2700000000000005E-2</v>
      </c>
      <c r="Y31" s="449">
        <v>1.8518518518518519E-3</v>
      </c>
      <c r="Z31" s="688">
        <f>33.5651449005112%/100</f>
        <v>3.35651449005112E-3</v>
      </c>
      <c r="AA31" s="688">
        <v>3.8465602874352745E-3</v>
      </c>
      <c r="AB31" s="688">
        <v>3.3312468835867133E-3</v>
      </c>
      <c r="AC31" s="688">
        <v>5.0254893647822809E-3</v>
      </c>
      <c r="AD31" s="688">
        <v>5.5919861608400047E-3</v>
      </c>
      <c r="AE31" s="688">
        <v>5.4916662444906023E-3</v>
      </c>
      <c r="AF31" s="449">
        <v>5.6390416612795754E-3</v>
      </c>
      <c r="AG31" s="689">
        <v>5.137099908062972E-3</v>
      </c>
      <c r="AH31" s="449">
        <f t="shared" ref="AH31:AM37" si="1">+N4</f>
        <v>4.509268517806325E-3</v>
      </c>
      <c r="AI31" s="449">
        <f t="shared" si="1"/>
        <v>4.7778874629812486E-3</v>
      </c>
      <c r="AJ31" s="449">
        <f t="shared" si="1"/>
        <v>3.4830000000000139E-3</v>
      </c>
      <c r="AK31" s="449">
        <f t="shared" si="1"/>
        <v>4.6310000000000517E-3</v>
      </c>
      <c r="AL31" s="449">
        <f t="shared" si="1"/>
        <v>5.0000000000000001E-3</v>
      </c>
      <c r="AM31" s="449">
        <f t="shared" si="1"/>
        <v>5.5343713589662115E-3</v>
      </c>
      <c r="AN31" s="449">
        <f t="shared" ref="AN31:AQ31" si="2">+T4</f>
        <v>6.4000000000000003E-3</v>
      </c>
      <c r="AO31" s="449">
        <f t="shared" si="2"/>
        <v>6.1000000000000004E-3</v>
      </c>
      <c r="AP31" s="449">
        <f t="shared" si="2"/>
        <v>6.6E-3</v>
      </c>
      <c r="AQ31" s="449">
        <f t="shared" si="2"/>
        <v>7.7999999999999996E-3</v>
      </c>
    </row>
    <row r="32" spans="1:44" x14ac:dyDescent="0.2">
      <c r="Q32" s="449"/>
      <c r="R32" s="449"/>
      <c r="S32" s="449"/>
      <c r="V32" s="449">
        <f t="shared" si="0"/>
        <v>0.27694643641153227</v>
      </c>
      <c r="W32" s="449">
        <f t="shared" si="0"/>
        <v>0.26075261930988547</v>
      </c>
      <c r="X32" s="449">
        <f t="shared" si="0"/>
        <v>0.4536</v>
      </c>
      <c r="Y32" s="449">
        <v>0.44995863344364417</v>
      </c>
      <c r="Z32" s="688">
        <f>4565.07908650155%/100</f>
        <v>0.45650790865015495</v>
      </c>
      <c r="AA32" s="688">
        <v>0.46011835570115189</v>
      </c>
      <c r="AB32" s="688">
        <v>0.47</v>
      </c>
      <c r="AC32" s="688">
        <v>0.47274757773480724</v>
      </c>
      <c r="AD32" s="688">
        <v>0.47214064448646254</v>
      </c>
      <c r="AE32" s="688">
        <v>0.47289123055879223</v>
      </c>
      <c r="AF32" s="449">
        <v>0.46197376403544538</v>
      </c>
      <c r="AG32" s="689">
        <v>0.46549518041456966</v>
      </c>
      <c r="AH32" s="449">
        <f t="shared" si="1"/>
        <v>0.43532228290131547</v>
      </c>
      <c r="AI32" s="449">
        <f t="shared" si="1"/>
        <v>0.43363277393879607</v>
      </c>
      <c r="AJ32" s="449">
        <f t="shared" si="1"/>
        <v>0.41340900000000003</v>
      </c>
      <c r="AK32" s="449">
        <f t="shared" si="1"/>
        <v>0.39259300000000003</v>
      </c>
      <c r="AL32" s="449">
        <f t="shared" si="1"/>
        <v>0.40089999999999998</v>
      </c>
      <c r="AM32" s="449">
        <f t="shared" si="1"/>
        <v>0.42549782861984958</v>
      </c>
      <c r="AN32" s="449">
        <f t="shared" ref="AN32:AQ32" si="3">+T5</f>
        <v>0.44040000000000001</v>
      </c>
      <c r="AO32" s="449">
        <f t="shared" si="3"/>
        <v>0.45200000000000001</v>
      </c>
      <c r="AP32" s="449">
        <f t="shared" si="3"/>
        <v>0.45810000000000001</v>
      </c>
      <c r="AQ32" s="449">
        <f t="shared" si="3"/>
        <v>0.46810000000000002</v>
      </c>
    </row>
    <row r="33" spans="6:44" x14ac:dyDescent="0.2">
      <c r="V33" s="449">
        <f t="shared" si="0"/>
        <v>0.12026196399824382</v>
      </c>
      <c r="W33" s="449">
        <f t="shared" si="0"/>
        <v>0.17201629223557138</v>
      </c>
      <c r="X33" s="449">
        <f t="shared" si="0"/>
        <v>0.15870000000000001</v>
      </c>
      <c r="Y33" s="449">
        <v>0.23582587113101031</v>
      </c>
      <c r="Z33" s="688">
        <f>2131.49639119847%/100</f>
        <v>0.21314963911984702</v>
      </c>
      <c r="AA33" s="688">
        <v>0.22379794991017646</v>
      </c>
      <c r="AB33" s="688">
        <v>0.22869964671808529</v>
      </c>
      <c r="AC33" s="688">
        <v>0.22362393621971521</v>
      </c>
      <c r="AD33" s="688">
        <v>0.22283461399203441</v>
      </c>
      <c r="AE33" s="688">
        <v>0.22361821774152693</v>
      </c>
      <c r="AF33" s="449">
        <v>0.23297098926891366</v>
      </c>
      <c r="AG33" s="689">
        <v>0.22762470736538809</v>
      </c>
      <c r="AH33" s="449">
        <f t="shared" si="1"/>
        <v>0.25153834320436902</v>
      </c>
      <c r="AI33" s="449">
        <f t="shared" si="1"/>
        <v>0.24906219151036549</v>
      </c>
      <c r="AJ33" s="449">
        <f t="shared" si="1"/>
        <v>0.258913</v>
      </c>
      <c r="AK33" s="449">
        <f t="shared" si="1"/>
        <v>0.25536599999999998</v>
      </c>
      <c r="AL33" s="449">
        <f t="shared" si="1"/>
        <v>0.2422</v>
      </c>
      <c r="AM33" s="449">
        <f t="shared" si="1"/>
        <v>0.24173816333015571</v>
      </c>
      <c r="AN33" s="449">
        <f t="shared" ref="AN33:AQ33" si="4">+T6</f>
        <v>0.2495</v>
      </c>
      <c r="AO33" s="449">
        <f t="shared" si="4"/>
        <v>0.251</v>
      </c>
      <c r="AP33" s="449">
        <f t="shared" si="4"/>
        <v>0.24349999999999999</v>
      </c>
      <c r="AQ33" s="449">
        <f t="shared" si="4"/>
        <v>0.2477</v>
      </c>
    </row>
    <row r="34" spans="6:44" x14ac:dyDescent="0.2">
      <c r="V34" s="449">
        <f t="shared" si="0"/>
        <v>6.192375237816479E-2</v>
      </c>
      <c r="W34" s="449">
        <f t="shared" si="0"/>
        <v>0.1189896764607936</v>
      </c>
      <c r="X34" s="449">
        <f t="shared" si="0"/>
        <v>9.1200000000000003E-2</v>
      </c>
      <c r="Y34" s="449">
        <v>9.8853903056258519E-2</v>
      </c>
      <c r="Z34" s="688">
        <f>1039.53228177171%/100</f>
        <v>0.10395322817717099</v>
      </c>
      <c r="AA34" s="688">
        <v>0.10075029060551621</v>
      </c>
      <c r="AB34" s="688">
        <v>9.8473355329464565E-2</v>
      </c>
      <c r="AC34" s="688">
        <v>9.623915538689029E-2</v>
      </c>
      <c r="AD34" s="688">
        <v>9.7024982902200574E-2</v>
      </c>
      <c r="AE34" s="688">
        <v>9.7613860884543296E-2</v>
      </c>
      <c r="AF34" s="449">
        <v>9.7226228008234786E-2</v>
      </c>
      <c r="AG34" s="689">
        <v>0.10252400314671065</v>
      </c>
      <c r="AH34" s="449">
        <f t="shared" si="1"/>
        <v>0.10566494885008851</v>
      </c>
      <c r="AI34" s="449">
        <f t="shared" si="1"/>
        <v>0.11353405725567633</v>
      </c>
      <c r="AJ34" s="449">
        <f t="shared" si="1"/>
        <v>0.11442099999999999</v>
      </c>
      <c r="AK34" s="449">
        <f t="shared" si="1"/>
        <v>0.121367</v>
      </c>
      <c r="AL34" s="449">
        <f t="shared" si="1"/>
        <v>0.1197</v>
      </c>
      <c r="AM34" s="449">
        <f t="shared" si="1"/>
        <v>0.11107139074250609</v>
      </c>
      <c r="AN34" s="449">
        <f t="shared" ref="AN34:AQ34" si="5">+T7</f>
        <v>0.10299999999999999</v>
      </c>
      <c r="AO34" s="449">
        <f t="shared" si="5"/>
        <v>0.104</v>
      </c>
      <c r="AP34" s="449">
        <f t="shared" si="5"/>
        <v>0.10580000000000001</v>
      </c>
      <c r="AQ34" s="449">
        <f t="shared" si="5"/>
        <v>0.1012</v>
      </c>
    </row>
    <row r="35" spans="6:44" x14ac:dyDescent="0.2">
      <c r="V35" s="449">
        <v>3.7684765110493193E-2</v>
      </c>
      <c r="W35" s="449">
        <v>7.4275687168583654E-2</v>
      </c>
      <c r="X35" s="449">
        <v>6.54E-2</v>
      </c>
      <c r="Y35" s="688">
        <v>6.481166050223866E-2</v>
      </c>
      <c r="Z35" s="688">
        <v>6.0757299870565801E-2</v>
      </c>
      <c r="AA35" s="688">
        <v>6.8931628447638171E-2</v>
      </c>
      <c r="AB35" s="688">
        <v>6.5829257683616416E-2</v>
      </c>
      <c r="AC35" s="688">
        <v>6.7358102309036577E-2</v>
      </c>
      <c r="AD35" s="688">
        <v>6.7224524278875167E-2</v>
      </c>
      <c r="AE35" s="688">
        <v>6.9294290490906324E-2</v>
      </c>
      <c r="AF35" s="449">
        <v>6.9548180489114764E-2</v>
      </c>
      <c r="AG35" s="689">
        <v>7.1246457581013584E-2</v>
      </c>
      <c r="AH35" s="449">
        <f t="shared" si="1"/>
        <v>7.6792169833089799E-2</v>
      </c>
      <c r="AI35" s="449">
        <f t="shared" si="1"/>
        <v>7.5320829220138275E-2</v>
      </c>
      <c r="AJ35" s="449">
        <f t="shared" si="1"/>
        <v>8.0181000000000002E-2</v>
      </c>
      <c r="AK35" s="449">
        <f t="shared" si="1"/>
        <v>8.1558000000000005E-2</v>
      </c>
      <c r="AL35" s="449">
        <f t="shared" si="1"/>
        <v>8.5099999999999995E-2</v>
      </c>
      <c r="AM35" s="449">
        <f t="shared" si="1"/>
        <v>7.745471877979028E-2</v>
      </c>
      <c r="AN35" s="449">
        <f t="shared" ref="AN35:AQ35" si="6">+T8</f>
        <v>6.7500000000000004E-2</v>
      </c>
      <c r="AO35" s="449">
        <f t="shared" si="6"/>
        <v>6.2100000000000002E-2</v>
      </c>
      <c r="AP35" s="449">
        <f t="shared" si="6"/>
        <v>6.5600000000000006E-2</v>
      </c>
      <c r="AQ35" s="449">
        <f t="shared" si="6"/>
        <v>6.0600000000000001E-2</v>
      </c>
    </row>
    <row r="36" spans="6:44" x14ac:dyDescent="0.2">
      <c r="V36" s="449">
        <v>2.5025611005414897E-2</v>
      </c>
      <c r="W36" s="449">
        <v>4.8838281630248226E-2</v>
      </c>
      <c r="X36" s="449">
        <v>4.41E-2</v>
      </c>
      <c r="Y36" s="688">
        <v>4.8800369865680357E-2</v>
      </c>
      <c r="Z36" s="688">
        <v>4.7715156966412903E-2</v>
      </c>
      <c r="AA36" s="688">
        <v>4.1530170136320405E-2</v>
      </c>
      <c r="AB36" s="688">
        <v>4.3391082018693169E-2</v>
      </c>
      <c r="AC36" s="688">
        <v>4.2571892417301749E-2</v>
      </c>
      <c r="AD36" s="688">
        <v>4.2563463008408096E-2</v>
      </c>
      <c r="AE36" s="688">
        <v>4.2879578499417398E-2</v>
      </c>
      <c r="AF36" s="449">
        <v>4.4764244298799591E-2</v>
      </c>
      <c r="AG36" s="689">
        <v>4.4916451041163145E-2</v>
      </c>
      <c r="AH36" s="449">
        <f t="shared" si="1"/>
        <v>4.5631105299592356E-2</v>
      </c>
      <c r="AI36" s="449">
        <f t="shared" si="1"/>
        <v>4.6495557749259675E-2</v>
      </c>
      <c r="AJ36" s="449">
        <f t="shared" si="1"/>
        <v>4.7744000000000002E-2</v>
      </c>
      <c r="AK36" s="449">
        <f t="shared" si="1"/>
        <v>5.5384000000000003E-2</v>
      </c>
      <c r="AL36" s="449">
        <f t="shared" si="1"/>
        <v>5.2999999999999999E-2</v>
      </c>
      <c r="AM36" s="449">
        <f t="shared" si="1"/>
        <v>5.0325707022561172E-2</v>
      </c>
      <c r="AN36" s="449">
        <f t="shared" ref="AN36:AQ36" si="7">+T9</f>
        <v>4.48E-2</v>
      </c>
      <c r="AO36" s="449">
        <f t="shared" si="7"/>
        <v>3.9800000000000002E-2</v>
      </c>
      <c r="AP36" s="449">
        <f t="shared" si="7"/>
        <v>3.7900000000000003E-2</v>
      </c>
      <c r="AQ36" s="449">
        <f t="shared" si="7"/>
        <v>3.8199999999999998E-2</v>
      </c>
    </row>
    <row r="37" spans="6:44" x14ac:dyDescent="0.2">
      <c r="V37" s="449">
        <v>1.4945851017122787E-2</v>
      </c>
      <c r="W37" s="449">
        <v>3.1764736019673646E-2</v>
      </c>
      <c r="X37" s="449">
        <v>2.8899999999999999E-2</v>
      </c>
      <c r="Y37" s="688">
        <v>3.2241580689118164E-2</v>
      </c>
      <c r="Z37" s="688">
        <v>3.7470109470635997E-2</v>
      </c>
      <c r="AA37" s="688">
        <v>2.8976011835570116E-2</v>
      </c>
      <c r="AB37" s="688">
        <v>2.406136284068365E-2</v>
      </c>
      <c r="AC37" s="688">
        <v>2.7567807914628727E-2</v>
      </c>
      <c r="AD37" s="688">
        <v>2.5536066299231604E-2</v>
      </c>
      <c r="AE37" s="688">
        <v>2.7397537869192967E-2</v>
      </c>
      <c r="AF37" s="449">
        <v>2.8036081910312385E-2</v>
      </c>
      <c r="AG37" s="689">
        <v>2.8055010568019182E-2</v>
      </c>
      <c r="AH37" s="449">
        <f t="shared" si="1"/>
        <v>2.850742250596109E-2</v>
      </c>
      <c r="AI37" s="449">
        <f t="shared" si="1"/>
        <v>2.8983218163869725E-2</v>
      </c>
      <c r="AJ37" s="449">
        <f t="shared" si="1"/>
        <v>3.0522000000000001E-2</v>
      </c>
      <c r="AK37" s="449">
        <f t="shared" si="1"/>
        <v>3.2780999999999998E-2</v>
      </c>
      <c r="AL37" s="449">
        <f t="shared" si="1"/>
        <v>3.5499999999999997E-2</v>
      </c>
      <c r="AM37" s="449">
        <f t="shared" si="1"/>
        <v>3.2451541150301876E-2</v>
      </c>
      <c r="AN37" s="449">
        <f t="shared" ref="AN37:AQ37" si="8">+T10</f>
        <v>3.2800000000000003E-2</v>
      </c>
      <c r="AO37" s="449">
        <f t="shared" si="8"/>
        <v>3.1099999999999999E-2</v>
      </c>
      <c r="AP37" s="449">
        <f t="shared" si="8"/>
        <v>3.0700000000000002E-2</v>
      </c>
      <c r="AQ37" s="449">
        <f t="shared" si="8"/>
        <v>2.9000000000000001E-2</v>
      </c>
      <c r="AR37" s="438"/>
    </row>
    <row r="38" spans="6:44" x14ac:dyDescent="0.2">
      <c r="V38" s="449">
        <v>3.2178398946290064E-2</v>
      </c>
      <c r="W38" s="455">
        <v>7.3199784819530184E-2</v>
      </c>
      <c r="X38" s="449">
        <v>6.4659999999999995E-2</v>
      </c>
      <c r="Y38" s="688">
        <v>6.4659999999999995E-2</v>
      </c>
      <c r="Z38" s="688">
        <v>7.3999999999999996E-2</v>
      </c>
      <c r="AA38" s="688">
        <v>7.0999999999999994E-2</v>
      </c>
      <c r="AB38" s="688">
        <v>6.6000000000000003E-2</v>
      </c>
      <c r="AC38" s="688">
        <v>6.5000000000000002E-2</v>
      </c>
      <c r="AD38" s="688">
        <v>6.7000000000000004E-2</v>
      </c>
      <c r="AE38" s="688">
        <v>6.0712295455696841E-2</v>
      </c>
      <c r="AF38" s="449">
        <v>5.9841470327899826E-2</v>
      </c>
      <c r="AG38" s="449">
        <v>5.4953699754518644E-2</v>
      </c>
      <c r="AH38" s="449">
        <f t="shared" ref="AH38:AM38" si="9">SUM(N11:N16)</f>
        <v>5.2034458887777857E-2</v>
      </c>
      <c r="AI38" s="449">
        <f t="shared" si="9"/>
        <v>4.8193484698913255E-2</v>
      </c>
      <c r="AJ38" s="449">
        <f t="shared" si="9"/>
        <v>5.1326999999999998E-2</v>
      </c>
      <c r="AK38" s="449">
        <f t="shared" si="9"/>
        <v>5.6319999999999995E-2</v>
      </c>
      <c r="AL38" s="449">
        <f t="shared" si="9"/>
        <v>5.6499999999999995E-2</v>
      </c>
      <c r="AM38" s="449">
        <f t="shared" si="9"/>
        <v>5.5926278995869078E-2</v>
      </c>
      <c r="AN38" s="449">
        <f t="shared" ref="AN38:AQ38" si="10">SUM(T11:T16)</f>
        <v>5.5599999999999997E-2</v>
      </c>
      <c r="AO38" s="449">
        <f t="shared" si="10"/>
        <v>5.3799999999999994E-2</v>
      </c>
      <c r="AP38" s="449">
        <f t="shared" si="10"/>
        <v>5.1799999999999999E-2</v>
      </c>
      <c r="AQ38" s="449">
        <f t="shared" si="10"/>
        <v>4.7299999999999995E-2</v>
      </c>
      <c r="AR38" s="438"/>
    </row>
    <row r="39" spans="6:44" x14ac:dyDescent="0.2">
      <c r="V39" s="454"/>
      <c r="W39" s="454"/>
      <c r="X39" s="454"/>
      <c r="Y39" s="454"/>
      <c r="Z39" s="454"/>
      <c r="AA39" s="454"/>
      <c r="AB39" s="454"/>
      <c r="AC39" s="454"/>
      <c r="AE39" s="449"/>
      <c r="AF39" s="449"/>
      <c r="AI39" s="437"/>
      <c r="AJ39" s="437"/>
      <c r="AK39" s="437"/>
      <c r="AL39" s="454"/>
      <c r="AM39" s="454"/>
      <c r="AN39" s="454"/>
      <c r="AO39" s="454"/>
      <c r="AP39" s="454"/>
      <c r="AQ39" s="438"/>
      <c r="AR39" s="438"/>
    </row>
    <row r="40" spans="6:44" x14ac:dyDescent="0.2">
      <c r="AG40" s="130"/>
      <c r="AH40" s="130"/>
      <c r="AI40" s="43"/>
      <c r="AJ40" s="43"/>
      <c r="AK40" s="43"/>
      <c r="AL40" s="43"/>
      <c r="AM40" s="43"/>
      <c r="AN40" s="454"/>
      <c r="AO40" s="454"/>
      <c r="AP40" s="454"/>
      <c r="AQ40" s="438"/>
      <c r="AR40" s="438"/>
    </row>
    <row r="41" spans="6:44" x14ac:dyDescent="0.2">
      <c r="T41" s="432"/>
      <c r="U41" s="432"/>
      <c r="V41" s="432"/>
      <c r="W41" s="432"/>
      <c r="X41" s="432"/>
      <c r="Y41" s="432"/>
      <c r="Z41" s="434"/>
      <c r="AA41" s="432"/>
      <c r="AB41" s="432"/>
      <c r="AC41" s="432"/>
      <c r="AD41" s="432"/>
      <c r="AG41" s="130"/>
      <c r="AH41" s="130"/>
      <c r="AI41" s="43"/>
      <c r="AJ41" s="43"/>
      <c r="AK41" s="43"/>
      <c r="AL41" s="43"/>
      <c r="AM41" s="43"/>
      <c r="AN41" s="454"/>
      <c r="AO41" s="454"/>
      <c r="AP41" s="454"/>
      <c r="AQ41" s="438"/>
      <c r="AR41" s="438"/>
    </row>
    <row r="42" spans="6:44" x14ac:dyDescent="0.2">
      <c r="T42" s="432"/>
      <c r="U42" s="432"/>
      <c r="V42" s="432"/>
      <c r="W42" s="432"/>
      <c r="X42" s="432"/>
      <c r="Y42" s="432"/>
      <c r="Z42" s="432"/>
      <c r="AA42" s="432"/>
      <c r="AB42" s="432"/>
      <c r="AC42" s="432"/>
      <c r="AD42" s="432"/>
      <c r="AG42" s="130"/>
      <c r="AH42" s="130"/>
      <c r="AI42" s="43"/>
      <c r="AJ42" s="43"/>
      <c r="AK42" s="43"/>
      <c r="AL42" s="43"/>
      <c r="AM42" s="43"/>
      <c r="AN42" s="454"/>
      <c r="AO42" s="454"/>
      <c r="AP42" s="454"/>
      <c r="AQ42" s="438"/>
      <c r="AR42" s="438"/>
    </row>
    <row r="43" spans="6:44" x14ac:dyDescent="0.2">
      <c r="F43" s="33"/>
      <c r="G43" s="33"/>
      <c r="H43" s="33"/>
      <c r="I43" s="33"/>
      <c r="T43" s="432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G43" s="130"/>
      <c r="AH43" s="130"/>
      <c r="AI43" s="43"/>
      <c r="AJ43" s="43"/>
      <c r="AK43" s="43"/>
      <c r="AL43" s="43"/>
      <c r="AM43" s="43"/>
      <c r="AN43" s="454"/>
      <c r="AO43" s="454"/>
      <c r="AP43" s="454"/>
      <c r="AQ43" s="438"/>
      <c r="AR43" s="438"/>
    </row>
    <row r="44" spans="6:44" x14ac:dyDescent="0.2">
      <c r="F44" s="33"/>
      <c r="G44" s="33"/>
      <c r="H44" s="33"/>
      <c r="I44" s="33"/>
      <c r="M44" s="15"/>
      <c r="N44" s="15"/>
      <c r="T44" s="432"/>
      <c r="U44" s="432"/>
      <c r="V44" s="432"/>
      <c r="W44" s="432"/>
      <c r="X44" s="432"/>
      <c r="Y44" s="432"/>
      <c r="Z44" s="432"/>
      <c r="AA44" s="432"/>
      <c r="AB44" s="432"/>
      <c r="AC44" s="432"/>
      <c r="AD44" s="432"/>
      <c r="AG44" s="130"/>
      <c r="AH44" s="130"/>
      <c r="AI44" s="43"/>
      <c r="AJ44" s="43"/>
      <c r="AK44" s="43"/>
      <c r="AL44" s="43"/>
      <c r="AM44" s="43"/>
      <c r="AN44" s="454"/>
      <c r="AO44" s="454"/>
      <c r="AP44" s="454"/>
      <c r="AQ44" s="438"/>
      <c r="AR44" s="438"/>
    </row>
    <row r="45" spans="6:44" x14ac:dyDescent="0.2">
      <c r="F45" s="33"/>
      <c r="G45" s="33"/>
      <c r="H45" s="33"/>
      <c r="I45" s="33"/>
      <c r="M45" s="15"/>
      <c r="N45" s="15"/>
      <c r="T45" s="432"/>
      <c r="U45" s="432"/>
      <c r="V45" s="744"/>
      <c r="W45" s="432"/>
      <c r="X45" s="432"/>
      <c r="Y45" s="432"/>
      <c r="Z45" s="432"/>
      <c r="AA45" s="432"/>
      <c r="AB45" s="432"/>
      <c r="AC45" s="432"/>
      <c r="AD45" s="432"/>
      <c r="AE45" s="432"/>
      <c r="AF45" s="432"/>
      <c r="AG45" s="130"/>
      <c r="AH45" s="130"/>
      <c r="AI45" s="15"/>
      <c r="AJ45" s="15"/>
      <c r="AK45" s="15"/>
      <c r="AL45" s="15"/>
      <c r="AM45" s="15"/>
      <c r="AN45" s="433"/>
      <c r="AO45" s="433"/>
    </row>
    <row r="46" spans="6:44" x14ac:dyDescent="0.2">
      <c r="F46" s="33"/>
      <c r="G46" s="33"/>
      <c r="H46" s="33"/>
      <c r="I46" s="33"/>
      <c r="M46" s="15"/>
      <c r="N46" s="15"/>
      <c r="T46" s="432"/>
      <c r="U46" s="432"/>
      <c r="V46" s="744"/>
      <c r="W46" s="432"/>
      <c r="X46" s="432"/>
      <c r="Y46" s="432"/>
      <c r="Z46" s="432"/>
      <c r="AA46" s="432"/>
      <c r="AB46" s="432"/>
      <c r="AC46" s="432"/>
      <c r="AD46" s="432"/>
      <c r="AE46" s="432"/>
      <c r="AF46" s="432"/>
      <c r="AG46" s="130"/>
      <c r="AH46" s="130"/>
      <c r="AI46" s="15"/>
      <c r="AJ46" s="15"/>
      <c r="AK46" s="15"/>
      <c r="AL46" s="15"/>
      <c r="AM46" s="15"/>
      <c r="AN46" s="433"/>
      <c r="AO46" s="433"/>
    </row>
    <row r="47" spans="6:44" x14ac:dyDescent="0.2">
      <c r="F47" s="33"/>
      <c r="G47" s="33"/>
      <c r="H47" s="33"/>
      <c r="I47" s="33"/>
      <c r="M47" s="15"/>
      <c r="N47" s="15"/>
      <c r="T47" s="432"/>
      <c r="U47" s="432"/>
      <c r="V47" s="744"/>
      <c r="W47" s="432"/>
      <c r="X47" s="432"/>
      <c r="Y47" s="432"/>
      <c r="Z47" s="432"/>
      <c r="AA47" s="432"/>
      <c r="AB47" s="432"/>
      <c r="AC47" s="432"/>
      <c r="AD47" s="432"/>
      <c r="AE47" s="432"/>
      <c r="AF47" s="432"/>
      <c r="AG47" s="130"/>
      <c r="AH47" s="130"/>
      <c r="AI47" s="15"/>
      <c r="AJ47" s="15"/>
      <c r="AK47" s="15"/>
      <c r="AL47" s="15"/>
      <c r="AM47" s="15"/>
      <c r="AN47" s="433"/>
      <c r="AO47" s="433"/>
    </row>
    <row r="48" spans="6:44" x14ac:dyDescent="0.2">
      <c r="F48" s="33"/>
      <c r="G48" s="33"/>
      <c r="H48" s="33"/>
      <c r="I48" s="33"/>
      <c r="M48" s="15"/>
      <c r="N48" s="15"/>
      <c r="T48" s="432"/>
      <c r="U48" s="432"/>
      <c r="V48" s="744"/>
      <c r="W48" s="432"/>
      <c r="X48" s="432"/>
      <c r="Y48" s="432"/>
      <c r="Z48" s="432"/>
      <c r="AA48" s="432"/>
      <c r="AB48" s="432"/>
      <c r="AC48" s="432"/>
      <c r="AD48" s="432"/>
      <c r="AE48" s="432"/>
      <c r="AF48" s="432"/>
      <c r="AG48" s="130"/>
      <c r="AH48" s="130"/>
      <c r="AI48" s="15"/>
      <c r="AJ48" s="15"/>
      <c r="AK48" s="15"/>
      <c r="AL48" s="15"/>
      <c r="AM48" s="15"/>
      <c r="AN48" s="433"/>
      <c r="AO48" s="433"/>
    </row>
    <row r="49" spans="3:41" x14ac:dyDescent="0.2">
      <c r="F49" s="33"/>
      <c r="G49" s="33"/>
      <c r="H49" s="33"/>
      <c r="I49" s="33"/>
      <c r="M49" s="15"/>
      <c r="N49" s="15"/>
      <c r="T49" s="432"/>
      <c r="U49" s="432"/>
      <c r="V49" s="744"/>
      <c r="W49" s="432"/>
      <c r="X49" s="432"/>
      <c r="Y49" s="432"/>
      <c r="Z49" s="432"/>
      <c r="AA49" s="432"/>
      <c r="AB49" s="432"/>
      <c r="AC49" s="432"/>
      <c r="AD49" s="432"/>
      <c r="AE49" s="432"/>
      <c r="AF49" s="432"/>
      <c r="AG49" s="130"/>
      <c r="AH49" s="130"/>
      <c r="AI49" s="15"/>
      <c r="AJ49" s="15"/>
      <c r="AK49" s="15"/>
      <c r="AL49" s="15"/>
      <c r="AM49" s="15"/>
      <c r="AN49" s="433"/>
      <c r="AO49" s="433"/>
    </row>
    <row r="50" spans="3:41" x14ac:dyDescent="0.2">
      <c r="F50" s="33"/>
      <c r="G50" s="33"/>
      <c r="H50" s="33"/>
      <c r="I50" s="33"/>
      <c r="M50" s="15"/>
      <c r="N50" s="15"/>
      <c r="V50" s="455"/>
      <c r="AG50" s="130"/>
      <c r="AH50" s="130"/>
      <c r="AI50" s="15"/>
      <c r="AJ50" s="15"/>
      <c r="AK50" s="15"/>
      <c r="AL50" s="15"/>
      <c r="AM50" s="15"/>
    </row>
    <row r="51" spans="3:41" x14ac:dyDescent="0.2">
      <c r="F51" s="33"/>
      <c r="G51" s="33"/>
      <c r="H51" s="33"/>
      <c r="I51" s="33"/>
      <c r="M51" s="15"/>
      <c r="N51" s="15"/>
      <c r="V51" s="455"/>
      <c r="AG51" s="130"/>
      <c r="AH51" s="130"/>
      <c r="AI51" s="15"/>
      <c r="AJ51" s="15"/>
      <c r="AK51" s="15"/>
      <c r="AL51" s="15"/>
      <c r="AM51" s="15"/>
    </row>
    <row r="52" spans="3:41" x14ac:dyDescent="0.2">
      <c r="F52" s="33"/>
      <c r="G52" s="33"/>
      <c r="H52" s="33"/>
      <c r="I52" s="33"/>
      <c r="M52" s="15"/>
      <c r="N52" s="15"/>
      <c r="V52" s="455"/>
      <c r="AG52" s="130"/>
      <c r="AH52" s="130"/>
      <c r="AI52" s="15"/>
      <c r="AJ52" s="15"/>
      <c r="AK52" s="15"/>
      <c r="AL52" s="15"/>
      <c r="AM52" s="15"/>
    </row>
    <row r="53" spans="3:41" x14ac:dyDescent="0.2">
      <c r="F53" s="33"/>
      <c r="G53" s="33"/>
      <c r="H53" s="33"/>
      <c r="I53" s="33"/>
      <c r="M53" s="15"/>
      <c r="N53" s="15"/>
      <c r="V53" s="455"/>
      <c r="AG53" s="130"/>
      <c r="AH53" s="130"/>
      <c r="AI53" s="15"/>
      <c r="AJ53" s="15"/>
      <c r="AK53" s="15"/>
      <c r="AL53" s="15"/>
      <c r="AM53" s="15"/>
    </row>
    <row r="54" spans="3:41" x14ac:dyDescent="0.2">
      <c r="F54" s="33"/>
      <c r="G54" s="33"/>
      <c r="H54" s="33"/>
      <c r="I54" s="33"/>
      <c r="M54" s="15"/>
      <c r="N54" s="15"/>
      <c r="V54" s="455"/>
    </row>
    <row r="55" spans="3:41" x14ac:dyDescent="0.2">
      <c r="F55" s="33"/>
      <c r="G55" s="33"/>
      <c r="H55" s="33"/>
      <c r="I55" s="33"/>
      <c r="M55" s="15"/>
      <c r="N55" s="15"/>
      <c r="V55" s="455"/>
    </row>
    <row r="56" spans="3:41" x14ac:dyDescent="0.2">
      <c r="M56" s="15"/>
      <c r="N56" s="15"/>
      <c r="V56" s="455"/>
    </row>
    <row r="57" spans="3:41" x14ac:dyDescent="0.2">
      <c r="M57" s="15"/>
      <c r="N57" s="15"/>
      <c r="V57" s="455"/>
    </row>
    <row r="58" spans="3:41" x14ac:dyDescent="0.2">
      <c r="M58" s="15"/>
      <c r="N58" s="15"/>
      <c r="V58" s="455"/>
    </row>
    <row r="59" spans="3:41" x14ac:dyDescent="0.2">
      <c r="M59" s="15"/>
      <c r="N59" s="15"/>
      <c r="V59" s="455"/>
    </row>
    <row r="60" spans="3:41" x14ac:dyDescent="0.2">
      <c r="V60" s="455"/>
    </row>
    <row r="61" spans="3:41" x14ac:dyDescent="0.2">
      <c r="V61" s="455"/>
    </row>
    <row r="62" spans="3:41" x14ac:dyDescent="0.2">
      <c r="C62" s="108"/>
      <c r="V62" s="455"/>
    </row>
    <row r="63" spans="3:41" x14ac:dyDescent="0.2">
      <c r="C63" s="108"/>
      <c r="V63" s="455"/>
    </row>
    <row r="64" spans="3:41" x14ac:dyDescent="0.2">
      <c r="V64" s="455"/>
    </row>
    <row r="65" spans="22:22" x14ac:dyDescent="0.2">
      <c r="V65" s="455"/>
    </row>
    <row r="66" spans="22:22" x14ac:dyDescent="0.2">
      <c r="V66" s="455"/>
    </row>
    <row r="67" spans="22:22" x14ac:dyDescent="0.2">
      <c r="V67" s="455"/>
    </row>
    <row r="68" spans="22:22" x14ac:dyDescent="0.2">
      <c r="V68" s="455"/>
    </row>
    <row r="69" spans="22:22" x14ac:dyDescent="0.2">
      <c r="V69" s="455"/>
    </row>
    <row r="70" spans="22:22" x14ac:dyDescent="0.2">
      <c r="V70" s="455"/>
    </row>
  </sheetData>
  <pageMargins left="0.7" right="0.7" top="0.78740157499999996" bottom="0.78740157499999996" header="0.3" footer="0.3"/>
  <pageSetup paperSize="9" orientation="portrait" r:id="rId1"/>
  <ignoredErrors>
    <ignoredError sqref="AH38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R185"/>
  <sheetViews>
    <sheetView workbookViewId="0">
      <pane ySplit="3" topLeftCell="A64" activePane="bottomLeft" state="frozen"/>
      <selection pane="bottomLeft" activeCell="A2" sqref="A2"/>
    </sheetView>
  </sheetViews>
  <sheetFormatPr defaultRowHeight="12.75" x14ac:dyDescent="0.2"/>
  <cols>
    <col min="1" max="1" width="9.140625" style="15"/>
    <col min="2" max="2" width="8.7109375" style="15" customWidth="1"/>
    <col min="3" max="3" width="10.5703125" style="15" customWidth="1"/>
    <col min="4" max="4" width="20.7109375" style="15" customWidth="1"/>
    <col min="5" max="5" width="8.28515625" style="15" customWidth="1"/>
    <col min="6" max="7" width="20.7109375" style="15" customWidth="1"/>
    <col min="8" max="11" width="7.7109375" style="15" customWidth="1"/>
    <col min="12" max="12" width="8.7109375" style="15" customWidth="1"/>
    <col min="13" max="13" width="7.7109375" style="15" customWidth="1"/>
    <col min="14" max="14" width="12.85546875" style="15" customWidth="1"/>
    <col min="15" max="15" width="9.28515625" style="33" customWidth="1"/>
    <col min="16" max="16" width="5.85546875" style="15" customWidth="1"/>
    <col min="17" max="17" width="4.28515625" style="15" bestFit="1" customWidth="1"/>
    <col min="18" max="18" width="8.42578125" style="438" bestFit="1" customWidth="1"/>
    <col min="19" max="19" width="12.7109375" style="437" customWidth="1"/>
    <col min="20" max="28" width="9.140625" style="437"/>
    <col min="29" max="29" width="8.140625" style="437" customWidth="1"/>
    <col min="30" max="31" width="9.140625" style="437"/>
    <col min="32" max="37" width="9.140625" style="438"/>
    <col min="38" max="257" width="9.140625" style="15"/>
    <col min="258" max="258" width="8.7109375" style="15" customWidth="1"/>
    <col min="259" max="259" width="10.5703125" style="15" customWidth="1"/>
    <col min="260" max="260" width="20.7109375" style="15" customWidth="1"/>
    <col min="261" max="261" width="8.28515625" style="15" customWidth="1"/>
    <col min="262" max="263" width="20.7109375" style="15" customWidth="1"/>
    <col min="264" max="267" width="7.7109375" style="15" customWidth="1"/>
    <col min="268" max="268" width="8.7109375" style="15" customWidth="1"/>
    <col min="269" max="269" width="7.7109375" style="15" customWidth="1"/>
    <col min="270" max="270" width="12.85546875" style="15" customWidth="1"/>
    <col min="271" max="271" width="9.28515625" style="15" customWidth="1"/>
    <col min="272" max="272" width="5.85546875" style="15" customWidth="1"/>
    <col min="273" max="273" width="4.28515625" style="15" bestFit="1" customWidth="1"/>
    <col min="274" max="274" width="8.42578125" style="15" bestFit="1" customWidth="1"/>
    <col min="275" max="275" width="12.7109375" style="15" customWidth="1"/>
    <col min="276" max="284" width="9.140625" style="15"/>
    <col min="285" max="285" width="8.140625" style="15" customWidth="1"/>
    <col min="286" max="513" width="9.140625" style="15"/>
    <col min="514" max="514" width="8.7109375" style="15" customWidth="1"/>
    <col min="515" max="515" width="10.5703125" style="15" customWidth="1"/>
    <col min="516" max="516" width="20.7109375" style="15" customWidth="1"/>
    <col min="517" max="517" width="8.28515625" style="15" customWidth="1"/>
    <col min="518" max="519" width="20.7109375" style="15" customWidth="1"/>
    <col min="520" max="523" width="7.7109375" style="15" customWidth="1"/>
    <col min="524" max="524" width="8.7109375" style="15" customWidth="1"/>
    <col min="525" max="525" width="7.7109375" style="15" customWidth="1"/>
    <col min="526" max="526" width="12.85546875" style="15" customWidth="1"/>
    <col min="527" max="527" width="9.28515625" style="15" customWidth="1"/>
    <col min="528" max="528" width="5.85546875" style="15" customWidth="1"/>
    <col min="529" max="529" width="4.28515625" style="15" bestFit="1" customWidth="1"/>
    <col min="530" max="530" width="8.42578125" style="15" bestFit="1" customWidth="1"/>
    <col min="531" max="531" width="12.7109375" style="15" customWidth="1"/>
    <col min="532" max="540" width="9.140625" style="15"/>
    <col min="541" max="541" width="8.140625" style="15" customWidth="1"/>
    <col min="542" max="769" width="9.140625" style="15"/>
    <col min="770" max="770" width="8.7109375" style="15" customWidth="1"/>
    <col min="771" max="771" width="10.5703125" style="15" customWidth="1"/>
    <col min="772" max="772" width="20.7109375" style="15" customWidth="1"/>
    <col min="773" max="773" width="8.28515625" style="15" customWidth="1"/>
    <col min="774" max="775" width="20.7109375" style="15" customWidth="1"/>
    <col min="776" max="779" width="7.7109375" style="15" customWidth="1"/>
    <col min="780" max="780" width="8.7109375" style="15" customWidth="1"/>
    <col min="781" max="781" width="7.7109375" style="15" customWidth="1"/>
    <col min="782" max="782" width="12.85546875" style="15" customWidth="1"/>
    <col min="783" max="783" width="9.28515625" style="15" customWidth="1"/>
    <col min="784" max="784" width="5.85546875" style="15" customWidth="1"/>
    <col min="785" max="785" width="4.28515625" style="15" bestFit="1" customWidth="1"/>
    <col min="786" max="786" width="8.42578125" style="15" bestFit="1" customWidth="1"/>
    <col min="787" max="787" width="12.7109375" style="15" customWidth="1"/>
    <col min="788" max="796" width="9.140625" style="15"/>
    <col min="797" max="797" width="8.140625" style="15" customWidth="1"/>
    <col min="798" max="1025" width="9.140625" style="15"/>
    <col min="1026" max="1026" width="8.7109375" style="15" customWidth="1"/>
    <col min="1027" max="1027" width="10.5703125" style="15" customWidth="1"/>
    <col min="1028" max="1028" width="20.7109375" style="15" customWidth="1"/>
    <col min="1029" max="1029" width="8.28515625" style="15" customWidth="1"/>
    <col min="1030" max="1031" width="20.7109375" style="15" customWidth="1"/>
    <col min="1032" max="1035" width="7.7109375" style="15" customWidth="1"/>
    <col min="1036" max="1036" width="8.7109375" style="15" customWidth="1"/>
    <col min="1037" max="1037" width="7.7109375" style="15" customWidth="1"/>
    <col min="1038" max="1038" width="12.85546875" style="15" customWidth="1"/>
    <col min="1039" max="1039" width="9.28515625" style="15" customWidth="1"/>
    <col min="1040" max="1040" width="5.85546875" style="15" customWidth="1"/>
    <col min="1041" max="1041" width="4.28515625" style="15" bestFit="1" customWidth="1"/>
    <col min="1042" max="1042" width="8.42578125" style="15" bestFit="1" customWidth="1"/>
    <col min="1043" max="1043" width="12.7109375" style="15" customWidth="1"/>
    <col min="1044" max="1052" width="9.140625" style="15"/>
    <col min="1053" max="1053" width="8.140625" style="15" customWidth="1"/>
    <col min="1054" max="1281" width="9.140625" style="15"/>
    <col min="1282" max="1282" width="8.7109375" style="15" customWidth="1"/>
    <col min="1283" max="1283" width="10.5703125" style="15" customWidth="1"/>
    <col min="1284" max="1284" width="20.7109375" style="15" customWidth="1"/>
    <col min="1285" max="1285" width="8.28515625" style="15" customWidth="1"/>
    <col min="1286" max="1287" width="20.7109375" style="15" customWidth="1"/>
    <col min="1288" max="1291" width="7.7109375" style="15" customWidth="1"/>
    <col min="1292" max="1292" width="8.7109375" style="15" customWidth="1"/>
    <col min="1293" max="1293" width="7.7109375" style="15" customWidth="1"/>
    <col min="1294" max="1294" width="12.85546875" style="15" customWidth="1"/>
    <col min="1295" max="1295" width="9.28515625" style="15" customWidth="1"/>
    <col min="1296" max="1296" width="5.85546875" style="15" customWidth="1"/>
    <col min="1297" max="1297" width="4.28515625" style="15" bestFit="1" customWidth="1"/>
    <col min="1298" max="1298" width="8.42578125" style="15" bestFit="1" customWidth="1"/>
    <col min="1299" max="1299" width="12.7109375" style="15" customWidth="1"/>
    <col min="1300" max="1308" width="9.140625" style="15"/>
    <col min="1309" max="1309" width="8.140625" style="15" customWidth="1"/>
    <col min="1310" max="1537" width="9.140625" style="15"/>
    <col min="1538" max="1538" width="8.7109375" style="15" customWidth="1"/>
    <col min="1539" max="1539" width="10.5703125" style="15" customWidth="1"/>
    <col min="1540" max="1540" width="20.7109375" style="15" customWidth="1"/>
    <col min="1541" max="1541" width="8.28515625" style="15" customWidth="1"/>
    <col min="1542" max="1543" width="20.7109375" style="15" customWidth="1"/>
    <col min="1544" max="1547" width="7.7109375" style="15" customWidth="1"/>
    <col min="1548" max="1548" width="8.7109375" style="15" customWidth="1"/>
    <col min="1549" max="1549" width="7.7109375" style="15" customWidth="1"/>
    <col min="1550" max="1550" width="12.85546875" style="15" customWidth="1"/>
    <col min="1551" max="1551" width="9.28515625" style="15" customWidth="1"/>
    <col min="1552" max="1552" width="5.85546875" style="15" customWidth="1"/>
    <col min="1553" max="1553" width="4.28515625" style="15" bestFit="1" customWidth="1"/>
    <col min="1554" max="1554" width="8.42578125" style="15" bestFit="1" customWidth="1"/>
    <col min="1555" max="1555" width="12.7109375" style="15" customWidth="1"/>
    <col min="1556" max="1564" width="9.140625" style="15"/>
    <col min="1565" max="1565" width="8.140625" style="15" customWidth="1"/>
    <col min="1566" max="1793" width="9.140625" style="15"/>
    <col min="1794" max="1794" width="8.7109375" style="15" customWidth="1"/>
    <col min="1795" max="1795" width="10.5703125" style="15" customWidth="1"/>
    <col min="1796" max="1796" width="20.7109375" style="15" customWidth="1"/>
    <col min="1797" max="1797" width="8.28515625" style="15" customWidth="1"/>
    <col min="1798" max="1799" width="20.7109375" style="15" customWidth="1"/>
    <col min="1800" max="1803" width="7.7109375" style="15" customWidth="1"/>
    <col min="1804" max="1804" width="8.7109375" style="15" customWidth="1"/>
    <col min="1805" max="1805" width="7.7109375" style="15" customWidth="1"/>
    <col min="1806" max="1806" width="12.85546875" style="15" customWidth="1"/>
    <col min="1807" max="1807" width="9.28515625" style="15" customWidth="1"/>
    <col min="1808" max="1808" width="5.85546875" style="15" customWidth="1"/>
    <col min="1809" max="1809" width="4.28515625" style="15" bestFit="1" customWidth="1"/>
    <col min="1810" max="1810" width="8.42578125" style="15" bestFit="1" customWidth="1"/>
    <col min="1811" max="1811" width="12.7109375" style="15" customWidth="1"/>
    <col min="1812" max="1820" width="9.140625" style="15"/>
    <col min="1821" max="1821" width="8.140625" style="15" customWidth="1"/>
    <col min="1822" max="2049" width="9.140625" style="15"/>
    <col min="2050" max="2050" width="8.7109375" style="15" customWidth="1"/>
    <col min="2051" max="2051" width="10.5703125" style="15" customWidth="1"/>
    <col min="2052" max="2052" width="20.7109375" style="15" customWidth="1"/>
    <col min="2053" max="2053" width="8.28515625" style="15" customWidth="1"/>
    <col min="2054" max="2055" width="20.7109375" style="15" customWidth="1"/>
    <col min="2056" max="2059" width="7.7109375" style="15" customWidth="1"/>
    <col min="2060" max="2060" width="8.7109375" style="15" customWidth="1"/>
    <col min="2061" max="2061" width="7.7109375" style="15" customWidth="1"/>
    <col min="2062" max="2062" width="12.85546875" style="15" customWidth="1"/>
    <col min="2063" max="2063" width="9.28515625" style="15" customWidth="1"/>
    <col min="2064" max="2064" width="5.85546875" style="15" customWidth="1"/>
    <col min="2065" max="2065" width="4.28515625" style="15" bestFit="1" customWidth="1"/>
    <col min="2066" max="2066" width="8.42578125" style="15" bestFit="1" customWidth="1"/>
    <col min="2067" max="2067" width="12.7109375" style="15" customWidth="1"/>
    <col min="2068" max="2076" width="9.140625" style="15"/>
    <col min="2077" max="2077" width="8.140625" style="15" customWidth="1"/>
    <col min="2078" max="2305" width="9.140625" style="15"/>
    <col min="2306" max="2306" width="8.7109375" style="15" customWidth="1"/>
    <col min="2307" max="2307" width="10.5703125" style="15" customWidth="1"/>
    <col min="2308" max="2308" width="20.7109375" style="15" customWidth="1"/>
    <col min="2309" max="2309" width="8.28515625" style="15" customWidth="1"/>
    <col min="2310" max="2311" width="20.7109375" style="15" customWidth="1"/>
    <col min="2312" max="2315" width="7.7109375" style="15" customWidth="1"/>
    <col min="2316" max="2316" width="8.7109375" style="15" customWidth="1"/>
    <col min="2317" max="2317" width="7.7109375" style="15" customWidth="1"/>
    <col min="2318" max="2318" width="12.85546875" style="15" customWidth="1"/>
    <col min="2319" max="2319" width="9.28515625" style="15" customWidth="1"/>
    <col min="2320" max="2320" width="5.85546875" style="15" customWidth="1"/>
    <col min="2321" max="2321" width="4.28515625" style="15" bestFit="1" customWidth="1"/>
    <col min="2322" max="2322" width="8.42578125" style="15" bestFit="1" customWidth="1"/>
    <col min="2323" max="2323" width="12.7109375" style="15" customWidth="1"/>
    <col min="2324" max="2332" width="9.140625" style="15"/>
    <col min="2333" max="2333" width="8.140625" style="15" customWidth="1"/>
    <col min="2334" max="2561" width="9.140625" style="15"/>
    <col min="2562" max="2562" width="8.7109375" style="15" customWidth="1"/>
    <col min="2563" max="2563" width="10.5703125" style="15" customWidth="1"/>
    <col min="2564" max="2564" width="20.7109375" style="15" customWidth="1"/>
    <col min="2565" max="2565" width="8.28515625" style="15" customWidth="1"/>
    <col min="2566" max="2567" width="20.7109375" style="15" customWidth="1"/>
    <col min="2568" max="2571" width="7.7109375" style="15" customWidth="1"/>
    <col min="2572" max="2572" width="8.7109375" style="15" customWidth="1"/>
    <col min="2573" max="2573" width="7.7109375" style="15" customWidth="1"/>
    <col min="2574" max="2574" width="12.85546875" style="15" customWidth="1"/>
    <col min="2575" max="2575" width="9.28515625" style="15" customWidth="1"/>
    <col min="2576" max="2576" width="5.85546875" style="15" customWidth="1"/>
    <col min="2577" max="2577" width="4.28515625" style="15" bestFit="1" customWidth="1"/>
    <col min="2578" max="2578" width="8.42578125" style="15" bestFit="1" customWidth="1"/>
    <col min="2579" max="2579" width="12.7109375" style="15" customWidth="1"/>
    <col min="2580" max="2588" width="9.140625" style="15"/>
    <col min="2589" max="2589" width="8.140625" style="15" customWidth="1"/>
    <col min="2590" max="2817" width="9.140625" style="15"/>
    <col min="2818" max="2818" width="8.7109375" style="15" customWidth="1"/>
    <col min="2819" max="2819" width="10.5703125" style="15" customWidth="1"/>
    <col min="2820" max="2820" width="20.7109375" style="15" customWidth="1"/>
    <col min="2821" max="2821" width="8.28515625" style="15" customWidth="1"/>
    <col min="2822" max="2823" width="20.7109375" style="15" customWidth="1"/>
    <col min="2824" max="2827" width="7.7109375" style="15" customWidth="1"/>
    <col min="2828" max="2828" width="8.7109375" style="15" customWidth="1"/>
    <col min="2829" max="2829" width="7.7109375" style="15" customWidth="1"/>
    <col min="2830" max="2830" width="12.85546875" style="15" customWidth="1"/>
    <col min="2831" max="2831" width="9.28515625" style="15" customWidth="1"/>
    <col min="2832" max="2832" width="5.85546875" style="15" customWidth="1"/>
    <col min="2833" max="2833" width="4.28515625" style="15" bestFit="1" customWidth="1"/>
    <col min="2834" max="2834" width="8.42578125" style="15" bestFit="1" customWidth="1"/>
    <col min="2835" max="2835" width="12.7109375" style="15" customWidth="1"/>
    <col min="2836" max="2844" width="9.140625" style="15"/>
    <col min="2845" max="2845" width="8.140625" style="15" customWidth="1"/>
    <col min="2846" max="3073" width="9.140625" style="15"/>
    <col min="3074" max="3074" width="8.7109375" style="15" customWidth="1"/>
    <col min="3075" max="3075" width="10.5703125" style="15" customWidth="1"/>
    <col min="3076" max="3076" width="20.7109375" style="15" customWidth="1"/>
    <col min="3077" max="3077" width="8.28515625" style="15" customWidth="1"/>
    <col min="3078" max="3079" width="20.7109375" style="15" customWidth="1"/>
    <col min="3080" max="3083" width="7.7109375" style="15" customWidth="1"/>
    <col min="3084" max="3084" width="8.7109375" style="15" customWidth="1"/>
    <col min="3085" max="3085" width="7.7109375" style="15" customWidth="1"/>
    <col min="3086" max="3086" width="12.85546875" style="15" customWidth="1"/>
    <col min="3087" max="3087" width="9.28515625" style="15" customWidth="1"/>
    <col min="3088" max="3088" width="5.85546875" style="15" customWidth="1"/>
    <col min="3089" max="3089" width="4.28515625" style="15" bestFit="1" customWidth="1"/>
    <col min="3090" max="3090" width="8.42578125" style="15" bestFit="1" customWidth="1"/>
    <col min="3091" max="3091" width="12.7109375" style="15" customWidth="1"/>
    <col min="3092" max="3100" width="9.140625" style="15"/>
    <col min="3101" max="3101" width="8.140625" style="15" customWidth="1"/>
    <col min="3102" max="3329" width="9.140625" style="15"/>
    <col min="3330" max="3330" width="8.7109375" style="15" customWidth="1"/>
    <col min="3331" max="3331" width="10.5703125" style="15" customWidth="1"/>
    <col min="3332" max="3332" width="20.7109375" style="15" customWidth="1"/>
    <col min="3333" max="3333" width="8.28515625" style="15" customWidth="1"/>
    <col min="3334" max="3335" width="20.7109375" style="15" customWidth="1"/>
    <col min="3336" max="3339" width="7.7109375" style="15" customWidth="1"/>
    <col min="3340" max="3340" width="8.7109375" style="15" customWidth="1"/>
    <col min="3341" max="3341" width="7.7109375" style="15" customWidth="1"/>
    <col min="3342" max="3342" width="12.85546875" style="15" customWidth="1"/>
    <col min="3343" max="3343" width="9.28515625" style="15" customWidth="1"/>
    <col min="3344" max="3344" width="5.85546875" style="15" customWidth="1"/>
    <col min="3345" max="3345" width="4.28515625" style="15" bestFit="1" customWidth="1"/>
    <col min="3346" max="3346" width="8.42578125" style="15" bestFit="1" customWidth="1"/>
    <col min="3347" max="3347" width="12.7109375" style="15" customWidth="1"/>
    <col min="3348" max="3356" width="9.140625" style="15"/>
    <col min="3357" max="3357" width="8.140625" style="15" customWidth="1"/>
    <col min="3358" max="3585" width="9.140625" style="15"/>
    <col min="3586" max="3586" width="8.7109375" style="15" customWidth="1"/>
    <col min="3587" max="3587" width="10.5703125" style="15" customWidth="1"/>
    <col min="3588" max="3588" width="20.7109375" style="15" customWidth="1"/>
    <col min="3589" max="3589" width="8.28515625" style="15" customWidth="1"/>
    <col min="3590" max="3591" width="20.7109375" style="15" customWidth="1"/>
    <col min="3592" max="3595" width="7.7109375" style="15" customWidth="1"/>
    <col min="3596" max="3596" width="8.7109375" style="15" customWidth="1"/>
    <col min="3597" max="3597" width="7.7109375" style="15" customWidth="1"/>
    <col min="3598" max="3598" width="12.85546875" style="15" customWidth="1"/>
    <col min="3599" max="3599" width="9.28515625" style="15" customWidth="1"/>
    <col min="3600" max="3600" width="5.85546875" style="15" customWidth="1"/>
    <col min="3601" max="3601" width="4.28515625" style="15" bestFit="1" customWidth="1"/>
    <col min="3602" max="3602" width="8.42578125" style="15" bestFit="1" customWidth="1"/>
    <col min="3603" max="3603" width="12.7109375" style="15" customWidth="1"/>
    <col min="3604" max="3612" width="9.140625" style="15"/>
    <col min="3613" max="3613" width="8.140625" style="15" customWidth="1"/>
    <col min="3614" max="3841" width="9.140625" style="15"/>
    <col min="3842" max="3842" width="8.7109375" style="15" customWidth="1"/>
    <col min="3843" max="3843" width="10.5703125" style="15" customWidth="1"/>
    <col min="3844" max="3844" width="20.7109375" style="15" customWidth="1"/>
    <col min="3845" max="3845" width="8.28515625" style="15" customWidth="1"/>
    <col min="3846" max="3847" width="20.7109375" style="15" customWidth="1"/>
    <col min="3848" max="3851" width="7.7109375" style="15" customWidth="1"/>
    <col min="3852" max="3852" width="8.7109375" style="15" customWidth="1"/>
    <col min="3853" max="3853" width="7.7109375" style="15" customWidth="1"/>
    <col min="3854" max="3854" width="12.85546875" style="15" customWidth="1"/>
    <col min="3855" max="3855" width="9.28515625" style="15" customWidth="1"/>
    <col min="3856" max="3856" width="5.85546875" style="15" customWidth="1"/>
    <col min="3857" max="3857" width="4.28515625" style="15" bestFit="1" customWidth="1"/>
    <col min="3858" max="3858" width="8.42578125" style="15" bestFit="1" customWidth="1"/>
    <col min="3859" max="3859" width="12.7109375" style="15" customWidth="1"/>
    <col min="3860" max="3868" width="9.140625" style="15"/>
    <col min="3869" max="3869" width="8.140625" style="15" customWidth="1"/>
    <col min="3870" max="4097" width="9.140625" style="15"/>
    <col min="4098" max="4098" width="8.7109375" style="15" customWidth="1"/>
    <col min="4099" max="4099" width="10.5703125" style="15" customWidth="1"/>
    <col min="4100" max="4100" width="20.7109375" style="15" customWidth="1"/>
    <col min="4101" max="4101" width="8.28515625" style="15" customWidth="1"/>
    <col min="4102" max="4103" width="20.7109375" style="15" customWidth="1"/>
    <col min="4104" max="4107" width="7.7109375" style="15" customWidth="1"/>
    <col min="4108" max="4108" width="8.7109375" style="15" customWidth="1"/>
    <col min="4109" max="4109" width="7.7109375" style="15" customWidth="1"/>
    <col min="4110" max="4110" width="12.85546875" style="15" customWidth="1"/>
    <col min="4111" max="4111" width="9.28515625" style="15" customWidth="1"/>
    <col min="4112" max="4112" width="5.85546875" style="15" customWidth="1"/>
    <col min="4113" max="4113" width="4.28515625" style="15" bestFit="1" customWidth="1"/>
    <col min="4114" max="4114" width="8.42578125" style="15" bestFit="1" customWidth="1"/>
    <col min="4115" max="4115" width="12.7109375" style="15" customWidth="1"/>
    <col min="4116" max="4124" width="9.140625" style="15"/>
    <col min="4125" max="4125" width="8.140625" style="15" customWidth="1"/>
    <col min="4126" max="4353" width="9.140625" style="15"/>
    <col min="4354" max="4354" width="8.7109375" style="15" customWidth="1"/>
    <col min="4355" max="4355" width="10.5703125" style="15" customWidth="1"/>
    <col min="4356" max="4356" width="20.7109375" style="15" customWidth="1"/>
    <col min="4357" max="4357" width="8.28515625" style="15" customWidth="1"/>
    <col min="4358" max="4359" width="20.7109375" style="15" customWidth="1"/>
    <col min="4360" max="4363" width="7.7109375" style="15" customWidth="1"/>
    <col min="4364" max="4364" width="8.7109375" style="15" customWidth="1"/>
    <col min="4365" max="4365" width="7.7109375" style="15" customWidth="1"/>
    <col min="4366" max="4366" width="12.85546875" style="15" customWidth="1"/>
    <col min="4367" max="4367" width="9.28515625" style="15" customWidth="1"/>
    <col min="4368" max="4368" width="5.85546875" style="15" customWidth="1"/>
    <col min="4369" max="4369" width="4.28515625" style="15" bestFit="1" customWidth="1"/>
    <col min="4370" max="4370" width="8.42578125" style="15" bestFit="1" customWidth="1"/>
    <col min="4371" max="4371" width="12.7109375" style="15" customWidth="1"/>
    <col min="4372" max="4380" width="9.140625" style="15"/>
    <col min="4381" max="4381" width="8.140625" style="15" customWidth="1"/>
    <col min="4382" max="4609" width="9.140625" style="15"/>
    <col min="4610" max="4610" width="8.7109375" style="15" customWidth="1"/>
    <col min="4611" max="4611" width="10.5703125" style="15" customWidth="1"/>
    <col min="4612" max="4612" width="20.7109375" style="15" customWidth="1"/>
    <col min="4613" max="4613" width="8.28515625" style="15" customWidth="1"/>
    <col min="4614" max="4615" width="20.7109375" style="15" customWidth="1"/>
    <col min="4616" max="4619" width="7.7109375" style="15" customWidth="1"/>
    <col min="4620" max="4620" width="8.7109375" style="15" customWidth="1"/>
    <col min="4621" max="4621" width="7.7109375" style="15" customWidth="1"/>
    <col min="4622" max="4622" width="12.85546875" style="15" customWidth="1"/>
    <col min="4623" max="4623" width="9.28515625" style="15" customWidth="1"/>
    <col min="4624" max="4624" width="5.85546875" style="15" customWidth="1"/>
    <col min="4625" max="4625" width="4.28515625" style="15" bestFit="1" customWidth="1"/>
    <col min="4626" max="4626" width="8.42578125" style="15" bestFit="1" customWidth="1"/>
    <col min="4627" max="4627" width="12.7109375" style="15" customWidth="1"/>
    <col min="4628" max="4636" width="9.140625" style="15"/>
    <col min="4637" max="4637" width="8.140625" style="15" customWidth="1"/>
    <col min="4638" max="4865" width="9.140625" style="15"/>
    <col min="4866" max="4866" width="8.7109375" style="15" customWidth="1"/>
    <col min="4867" max="4867" width="10.5703125" style="15" customWidth="1"/>
    <col min="4868" max="4868" width="20.7109375" style="15" customWidth="1"/>
    <col min="4869" max="4869" width="8.28515625" style="15" customWidth="1"/>
    <col min="4870" max="4871" width="20.7109375" style="15" customWidth="1"/>
    <col min="4872" max="4875" width="7.7109375" style="15" customWidth="1"/>
    <col min="4876" max="4876" width="8.7109375" style="15" customWidth="1"/>
    <col min="4877" max="4877" width="7.7109375" style="15" customWidth="1"/>
    <col min="4878" max="4878" width="12.85546875" style="15" customWidth="1"/>
    <col min="4879" max="4879" width="9.28515625" style="15" customWidth="1"/>
    <col min="4880" max="4880" width="5.85546875" style="15" customWidth="1"/>
    <col min="4881" max="4881" width="4.28515625" style="15" bestFit="1" customWidth="1"/>
    <col min="4882" max="4882" width="8.42578125" style="15" bestFit="1" customWidth="1"/>
    <col min="4883" max="4883" width="12.7109375" style="15" customWidth="1"/>
    <col min="4884" max="4892" width="9.140625" style="15"/>
    <col min="4893" max="4893" width="8.140625" style="15" customWidth="1"/>
    <col min="4894" max="5121" width="9.140625" style="15"/>
    <col min="5122" max="5122" width="8.7109375" style="15" customWidth="1"/>
    <col min="5123" max="5123" width="10.5703125" style="15" customWidth="1"/>
    <col min="5124" max="5124" width="20.7109375" style="15" customWidth="1"/>
    <col min="5125" max="5125" width="8.28515625" style="15" customWidth="1"/>
    <col min="5126" max="5127" width="20.7109375" style="15" customWidth="1"/>
    <col min="5128" max="5131" width="7.7109375" style="15" customWidth="1"/>
    <col min="5132" max="5132" width="8.7109375" style="15" customWidth="1"/>
    <col min="5133" max="5133" width="7.7109375" style="15" customWidth="1"/>
    <col min="5134" max="5134" width="12.85546875" style="15" customWidth="1"/>
    <col min="5135" max="5135" width="9.28515625" style="15" customWidth="1"/>
    <col min="5136" max="5136" width="5.85546875" style="15" customWidth="1"/>
    <col min="5137" max="5137" width="4.28515625" style="15" bestFit="1" customWidth="1"/>
    <col min="5138" max="5138" width="8.42578125" style="15" bestFit="1" customWidth="1"/>
    <col min="5139" max="5139" width="12.7109375" style="15" customWidth="1"/>
    <col min="5140" max="5148" width="9.140625" style="15"/>
    <col min="5149" max="5149" width="8.140625" style="15" customWidth="1"/>
    <col min="5150" max="5377" width="9.140625" style="15"/>
    <col min="5378" max="5378" width="8.7109375" style="15" customWidth="1"/>
    <col min="5379" max="5379" width="10.5703125" style="15" customWidth="1"/>
    <col min="5380" max="5380" width="20.7109375" style="15" customWidth="1"/>
    <col min="5381" max="5381" width="8.28515625" style="15" customWidth="1"/>
    <col min="5382" max="5383" width="20.7109375" style="15" customWidth="1"/>
    <col min="5384" max="5387" width="7.7109375" style="15" customWidth="1"/>
    <col min="5388" max="5388" width="8.7109375" style="15" customWidth="1"/>
    <col min="5389" max="5389" width="7.7109375" style="15" customWidth="1"/>
    <col min="5390" max="5390" width="12.85546875" style="15" customWidth="1"/>
    <col min="5391" max="5391" width="9.28515625" style="15" customWidth="1"/>
    <col min="5392" max="5392" width="5.85546875" style="15" customWidth="1"/>
    <col min="5393" max="5393" width="4.28515625" style="15" bestFit="1" customWidth="1"/>
    <col min="5394" max="5394" width="8.42578125" style="15" bestFit="1" customWidth="1"/>
    <col min="5395" max="5395" width="12.7109375" style="15" customWidth="1"/>
    <col min="5396" max="5404" width="9.140625" style="15"/>
    <col min="5405" max="5405" width="8.140625" style="15" customWidth="1"/>
    <col min="5406" max="5633" width="9.140625" style="15"/>
    <col min="5634" max="5634" width="8.7109375" style="15" customWidth="1"/>
    <col min="5635" max="5635" width="10.5703125" style="15" customWidth="1"/>
    <col min="5636" max="5636" width="20.7109375" style="15" customWidth="1"/>
    <col min="5637" max="5637" width="8.28515625" style="15" customWidth="1"/>
    <col min="5638" max="5639" width="20.7109375" style="15" customWidth="1"/>
    <col min="5640" max="5643" width="7.7109375" style="15" customWidth="1"/>
    <col min="5644" max="5644" width="8.7109375" style="15" customWidth="1"/>
    <col min="5645" max="5645" width="7.7109375" style="15" customWidth="1"/>
    <col min="5646" max="5646" width="12.85546875" style="15" customWidth="1"/>
    <col min="5647" max="5647" width="9.28515625" style="15" customWidth="1"/>
    <col min="5648" max="5648" width="5.85546875" style="15" customWidth="1"/>
    <col min="5649" max="5649" width="4.28515625" style="15" bestFit="1" customWidth="1"/>
    <col min="5650" max="5650" width="8.42578125" style="15" bestFit="1" customWidth="1"/>
    <col min="5651" max="5651" width="12.7109375" style="15" customWidth="1"/>
    <col min="5652" max="5660" width="9.140625" style="15"/>
    <col min="5661" max="5661" width="8.140625" style="15" customWidth="1"/>
    <col min="5662" max="5889" width="9.140625" style="15"/>
    <col min="5890" max="5890" width="8.7109375" style="15" customWidth="1"/>
    <col min="5891" max="5891" width="10.5703125" style="15" customWidth="1"/>
    <col min="5892" max="5892" width="20.7109375" style="15" customWidth="1"/>
    <col min="5893" max="5893" width="8.28515625" style="15" customWidth="1"/>
    <col min="5894" max="5895" width="20.7109375" style="15" customWidth="1"/>
    <col min="5896" max="5899" width="7.7109375" style="15" customWidth="1"/>
    <col min="5900" max="5900" width="8.7109375" style="15" customWidth="1"/>
    <col min="5901" max="5901" width="7.7109375" style="15" customWidth="1"/>
    <col min="5902" max="5902" width="12.85546875" style="15" customWidth="1"/>
    <col min="5903" max="5903" width="9.28515625" style="15" customWidth="1"/>
    <col min="5904" max="5904" width="5.85546875" style="15" customWidth="1"/>
    <col min="5905" max="5905" width="4.28515625" style="15" bestFit="1" customWidth="1"/>
    <col min="5906" max="5906" width="8.42578125" style="15" bestFit="1" customWidth="1"/>
    <col min="5907" max="5907" width="12.7109375" style="15" customWidth="1"/>
    <col min="5908" max="5916" width="9.140625" style="15"/>
    <col min="5917" max="5917" width="8.140625" style="15" customWidth="1"/>
    <col min="5918" max="6145" width="9.140625" style="15"/>
    <col min="6146" max="6146" width="8.7109375" style="15" customWidth="1"/>
    <col min="6147" max="6147" width="10.5703125" style="15" customWidth="1"/>
    <col min="6148" max="6148" width="20.7109375" style="15" customWidth="1"/>
    <col min="6149" max="6149" width="8.28515625" style="15" customWidth="1"/>
    <col min="6150" max="6151" width="20.7109375" style="15" customWidth="1"/>
    <col min="6152" max="6155" width="7.7109375" style="15" customWidth="1"/>
    <col min="6156" max="6156" width="8.7109375" style="15" customWidth="1"/>
    <col min="6157" max="6157" width="7.7109375" style="15" customWidth="1"/>
    <col min="6158" max="6158" width="12.85546875" style="15" customWidth="1"/>
    <col min="6159" max="6159" width="9.28515625" style="15" customWidth="1"/>
    <col min="6160" max="6160" width="5.85546875" style="15" customWidth="1"/>
    <col min="6161" max="6161" width="4.28515625" style="15" bestFit="1" customWidth="1"/>
    <col min="6162" max="6162" width="8.42578125" style="15" bestFit="1" customWidth="1"/>
    <col min="6163" max="6163" width="12.7109375" style="15" customWidth="1"/>
    <col min="6164" max="6172" width="9.140625" style="15"/>
    <col min="6173" max="6173" width="8.140625" style="15" customWidth="1"/>
    <col min="6174" max="6401" width="9.140625" style="15"/>
    <col min="6402" max="6402" width="8.7109375" style="15" customWidth="1"/>
    <col min="6403" max="6403" width="10.5703125" style="15" customWidth="1"/>
    <col min="6404" max="6404" width="20.7109375" style="15" customWidth="1"/>
    <col min="6405" max="6405" width="8.28515625" style="15" customWidth="1"/>
    <col min="6406" max="6407" width="20.7109375" style="15" customWidth="1"/>
    <col min="6408" max="6411" width="7.7109375" style="15" customWidth="1"/>
    <col min="6412" max="6412" width="8.7109375" style="15" customWidth="1"/>
    <col min="6413" max="6413" width="7.7109375" style="15" customWidth="1"/>
    <col min="6414" max="6414" width="12.85546875" style="15" customWidth="1"/>
    <col min="6415" max="6415" width="9.28515625" style="15" customWidth="1"/>
    <col min="6416" max="6416" width="5.85546875" style="15" customWidth="1"/>
    <col min="6417" max="6417" width="4.28515625" style="15" bestFit="1" customWidth="1"/>
    <col min="6418" max="6418" width="8.42578125" style="15" bestFit="1" customWidth="1"/>
    <col min="6419" max="6419" width="12.7109375" style="15" customWidth="1"/>
    <col min="6420" max="6428" width="9.140625" style="15"/>
    <col min="6429" max="6429" width="8.140625" style="15" customWidth="1"/>
    <col min="6430" max="6657" width="9.140625" style="15"/>
    <col min="6658" max="6658" width="8.7109375" style="15" customWidth="1"/>
    <col min="6659" max="6659" width="10.5703125" style="15" customWidth="1"/>
    <col min="6660" max="6660" width="20.7109375" style="15" customWidth="1"/>
    <col min="6661" max="6661" width="8.28515625" style="15" customWidth="1"/>
    <col min="6662" max="6663" width="20.7109375" style="15" customWidth="1"/>
    <col min="6664" max="6667" width="7.7109375" style="15" customWidth="1"/>
    <col min="6668" max="6668" width="8.7109375" style="15" customWidth="1"/>
    <col min="6669" max="6669" width="7.7109375" style="15" customWidth="1"/>
    <col min="6670" max="6670" width="12.85546875" style="15" customWidth="1"/>
    <col min="6671" max="6671" width="9.28515625" style="15" customWidth="1"/>
    <col min="6672" max="6672" width="5.85546875" style="15" customWidth="1"/>
    <col min="6673" max="6673" width="4.28515625" style="15" bestFit="1" customWidth="1"/>
    <col min="6674" max="6674" width="8.42578125" style="15" bestFit="1" customWidth="1"/>
    <col min="6675" max="6675" width="12.7109375" style="15" customWidth="1"/>
    <col min="6676" max="6684" width="9.140625" style="15"/>
    <col min="6685" max="6685" width="8.140625" style="15" customWidth="1"/>
    <col min="6686" max="6913" width="9.140625" style="15"/>
    <col min="6914" max="6914" width="8.7109375" style="15" customWidth="1"/>
    <col min="6915" max="6915" width="10.5703125" style="15" customWidth="1"/>
    <col min="6916" max="6916" width="20.7109375" style="15" customWidth="1"/>
    <col min="6917" max="6917" width="8.28515625" style="15" customWidth="1"/>
    <col min="6918" max="6919" width="20.7109375" style="15" customWidth="1"/>
    <col min="6920" max="6923" width="7.7109375" style="15" customWidth="1"/>
    <col min="6924" max="6924" width="8.7109375" style="15" customWidth="1"/>
    <col min="6925" max="6925" width="7.7109375" style="15" customWidth="1"/>
    <col min="6926" max="6926" width="12.85546875" style="15" customWidth="1"/>
    <col min="6927" max="6927" width="9.28515625" style="15" customWidth="1"/>
    <col min="6928" max="6928" width="5.85546875" style="15" customWidth="1"/>
    <col min="6929" max="6929" width="4.28515625" style="15" bestFit="1" customWidth="1"/>
    <col min="6930" max="6930" width="8.42578125" style="15" bestFit="1" customWidth="1"/>
    <col min="6931" max="6931" width="12.7109375" style="15" customWidth="1"/>
    <col min="6932" max="6940" width="9.140625" style="15"/>
    <col min="6941" max="6941" width="8.140625" style="15" customWidth="1"/>
    <col min="6942" max="7169" width="9.140625" style="15"/>
    <col min="7170" max="7170" width="8.7109375" style="15" customWidth="1"/>
    <col min="7171" max="7171" width="10.5703125" style="15" customWidth="1"/>
    <col min="7172" max="7172" width="20.7109375" style="15" customWidth="1"/>
    <col min="7173" max="7173" width="8.28515625" style="15" customWidth="1"/>
    <col min="7174" max="7175" width="20.7109375" style="15" customWidth="1"/>
    <col min="7176" max="7179" width="7.7109375" style="15" customWidth="1"/>
    <col min="7180" max="7180" width="8.7109375" style="15" customWidth="1"/>
    <col min="7181" max="7181" width="7.7109375" style="15" customWidth="1"/>
    <col min="7182" max="7182" width="12.85546875" style="15" customWidth="1"/>
    <col min="7183" max="7183" width="9.28515625" style="15" customWidth="1"/>
    <col min="7184" max="7184" width="5.85546875" style="15" customWidth="1"/>
    <col min="7185" max="7185" width="4.28515625" style="15" bestFit="1" customWidth="1"/>
    <col min="7186" max="7186" width="8.42578125" style="15" bestFit="1" customWidth="1"/>
    <col min="7187" max="7187" width="12.7109375" style="15" customWidth="1"/>
    <col min="7188" max="7196" width="9.140625" style="15"/>
    <col min="7197" max="7197" width="8.140625" style="15" customWidth="1"/>
    <col min="7198" max="7425" width="9.140625" style="15"/>
    <col min="7426" max="7426" width="8.7109375" style="15" customWidth="1"/>
    <col min="7427" max="7427" width="10.5703125" style="15" customWidth="1"/>
    <col min="7428" max="7428" width="20.7109375" style="15" customWidth="1"/>
    <col min="7429" max="7429" width="8.28515625" style="15" customWidth="1"/>
    <col min="7430" max="7431" width="20.7109375" style="15" customWidth="1"/>
    <col min="7432" max="7435" width="7.7109375" style="15" customWidth="1"/>
    <col min="7436" max="7436" width="8.7109375" style="15" customWidth="1"/>
    <col min="7437" max="7437" width="7.7109375" style="15" customWidth="1"/>
    <col min="7438" max="7438" width="12.85546875" style="15" customWidth="1"/>
    <col min="7439" max="7439" width="9.28515625" style="15" customWidth="1"/>
    <col min="7440" max="7440" width="5.85546875" style="15" customWidth="1"/>
    <col min="7441" max="7441" width="4.28515625" style="15" bestFit="1" customWidth="1"/>
    <col min="7442" max="7442" width="8.42578125" style="15" bestFit="1" customWidth="1"/>
    <col min="7443" max="7443" width="12.7109375" style="15" customWidth="1"/>
    <col min="7444" max="7452" width="9.140625" style="15"/>
    <col min="7453" max="7453" width="8.140625" style="15" customWidth="1"/>
    <col min="7454" max="7681" width="9.140625" style="15"/>
    <col min="7682" max="7682" width="8.7109375" style="15" customWidth="1"/>
    <col min="7683" max="7683" width="10.5703125" style="15" customWidth="1"/>
    <col min="7684" max="7684" width="20.7109375" style="15" customWidth="1"/>
    <col min="7685" max="7685" width="8.28515625" style="15" customWidth="1"/>
    <col min="7686" max="7687" width="20.7109375" style="15" customWidth="1"/>
    <col min="7688" max="7691" width="7.7109375" style="15" customWidth="1"/>
    <col min="7692" max="7692" width="8.7109375" style="15" customWidth="1"/>
    <col min="7693" max="7693" width="7.7109375" style="15" customWidth="1"/>
    <col min="7694" max="7694" width="12.85546875" style="15" customWidth="1"/>
    <col min="7695" max="7695" width="9.28515625" style="15" customWidth="1"/>
    <col min="7696" max="7696" width="5.85546875" style="15" customWidth="1"/>
    <col min="7697" max="7697" width="4.28515625" style="15" bestFit="1" customWidth="1"/>
    <col min="7698" max="7698" width="8.42578125" style="15" bestFit="1" customWidth="1"/>
    <col min="7699" max="7699" width="12.7109375" style="15" customWidth="1"/>
    <col min="7700" max="7708" width="9.140625" style="15"/>
    <col min="7709" max="7709" width="8.140625" style="15" customWidth="1"/>
    <col min="7710" max="7937" width="9.140625" style="15"/>
    <col min="7938" max="7938" width="8.7109375" style="15" customWidth="1"/>
    <col min="7939" max="7939" width="10.5703125" style="15" customWidth="1"/>
    <col min="7940" max="7940" width="20.7109375" style="15" customWidth="1"/>
    <col min="7941" max="7941" width="8.28515625" style="15" customWidth="1"/>
    <col min="7942" max="7943" width="20.7109375" style="15" customWidth="1"/>
    <col min="7944" max="7947" width="7.7109375" style="15" customWidth="1"/>
    <col min="7948" max="7948" width="8.7109375" style="15" customWidth="1"/>
    <col min="7949" max="7949" width="7.7109375" style="15" customWidth="1"/>
    <col min="7950" max="7950" width="12.85546875" style="15" customWidth="1"/>
    <col min="7951" max="7951" width="9.28515625" style="15" customWidth="1"/>
    <col min="7952" max="7952" width="5.85546875" style="15" customWidth="1"/>
    <col min="7953" max="7953" width="4.28515625" style="15" bestFit="1" customWidth="1"/>
    <col min="7954" max="7954" width="8.42578125" style="15" bestFit="1" customWidth="1"/>
    <col min="7955" max="7955" width="12.7109375" style="15" customWidth="1"/>
    <col min="7956" max="7964" width="9.140625" style="15"/>
    <col min="7965" max="7965" width="8.140625" style="15" customWidth="1"/>
    <col min="7966" max="8193" width="9.140625" style="15"/>
    <col min="8194" max="8194" width="8.7109375" style="15" customWidth="1"/>
    <col min="8195" max="8195" width="10.5703125" style="15" customWidth="1"/>
    <col min="8196" max="8196" width="20.7109375" style="15" customWidth="1"/>
    <col min="8197" max="8197" width="8.28515625" style="15" customWidth="1"/>
    <col min="8198" max="8199" width="20.7109375" style="15" customWidth="1"/>
    <col min="8200" max="8203" width="7.7109375" style="15" customWidth="1"/>
    <col min="8204" max="8204" width="8.7109375" style="15" customWidth="1"/>
    <col min="8205" max="8205" width="7.7109375" style="15" customWidth="1"/>
    <col min="8206" max="8206" width="12.85546875" style="15" customWidth="1"/>
    <col min="8207" max="8207" width="9.28515625" style="15" customWidth="1"/>
    <col min="8208" max="8208" width="5.85546875" style="15" customWidth="1"/>
    <col min="8209" max="8209" width="4.28515625" style="15" bestFit="1" customWidth="1"/>
    <col min="8210" max="8210" width="8.42578125" style="15" bestFit="1" customWidth="1"/>
    <col min="8211" max="8211" width="12.7109375" style="15" customWidth="1"/>
    <col min="8212" max="8220" width="9.140625" style="15"/>
    <col min="8221" max="8221" width="8.140625" style="15" customWidth="1"/>
    <col min="8222" max="8449" width="9.140625" style="15"/>
    <col min="8450" max="8450" width="8.7109375" style="15" customWidth="1"/>
    <col min="8451" max="8451" width="10.5703125" style="15" customWidth="1"/>
    <col min="8452" max="8452" width="20.7109375" style="15" customWidth="1"/>
    <col min="8453" max="8453" width="8.28515625" style="15" customWidth="1"/>
    <col min="8454" max="8455" width="20.7109375" style="15" customWidth="1"/>
    <col min="8456" max="8459" width="7.7109375" style="15" customWidth="1"/>
    <col min="8460" max="8460" width="8.7109375" style="15" customWidth="1"/>
    <col min="8461" max="8461" width="7.7109375" style="15" customWidth="1"/>
    <col min="8462" max="8462" width="12.85546875" style="15" customWidth="1"/>
    <col min="8463" max="8463" width="9.28515625" style="15" customWidth="1"/>
    <col min="8464" max="8464" width="5.85546875" style="15" customWidth="1"/>
    <col min="8465" max="8465" width="4.28515625" style="15" bestFit="1" customWidth="1"/>
    <col min="8466" max="8466" width="8.42578125" style="15" bestFit="1" customWidth="1"/>
    <col min="8467" max="8467" width="12.7109375" style="15" customWidth="1"/>
    <col min="8468" max="8476" width="9.140625" style="15"/>
    <col min="8477" max="8477" width="8.140625" style="15" customWidth="1"/>
    <col min="8478" max="8705" width="9.140625" style="15"/>
    <col min="8706" max="8706" width="8.7109375" style="15" customWidth="1"/>
    <col min="8707" max="8707" width="10.5703125" style="15" customWidth="1"/>
    <col min="8708" max="8708" width="20.7109375" style="15" customWidth="1"/>
    <col min="8709" max="8709" width="8.28515625" style="15" customWidth="1"/>
    <col min="8710" max="8711" width="20.7109375" style="15" customWidth="1"/>
    <col min="8712" max="8715" width="7.7109375" style="15" customWidth="1"/>
    <col min="8716" max="8716" width="8.7109375" style="15" customWidth="1"/>
    <col min="8717" max="8717" width="7.7109375" style="15" customWidth="1"/>
    <col min="8718" max="8718" width="12.85546875" style="15" customWidth="1"/>
    <col min="8719" max="8719" width="9.28515625" style="15" customWidth="1"/>
    <col min="8720" max="8720" width="5.85546875" style="15" customWidth="1"/>
    <col min="8721" max="8721" width="4.28515625" style="15" bestFit="1" customWidth="1"/>
    <col min="8722" max="8722" width="8.42578125" style="15" bestFit="1" customWidth="1"/>
    <col min="8723" max="8723" width="12.7109375" style="15" customWidth="1"/>
    <col min="8724" max="8732" width="9.140625" style="15"/>
    <col min="8733" max="8733" width="8.140625" style="15" customWidth="1"/>
    <col min="8734" max="8961" width="9.140625" style="15"/>
    <col min="8962" max="8962" width="8.7109375" style="15" customWidth="1"/>
    <col min="8963" max="8963" width="10.5703125" style="15" customWidth="1"/>
    <col min="8964" max="8964" width="20.7109375" style="15" customWidth="1"/>
    <col min="8965" max="8965" width="8.28515625" style="15" customWidth="1"/>
    <col min="8966" max="8967" width="20.7109375" style="15" customWidth="1"/>
    <col min="8968" max="8971" width="7.7109375" style="15" customWidth="1"/>
    <col min="8972" max="8972" width="8.7109375" style="15" customWidth="1"/>
    <col min="8973" max="8973" width="7.7109375" style="15" customWidth="1"/>
    <col min="8974" max="8974" width="12.85546875" style="15" customWidth="1"/>
    <col min="8975" max="8975" width="9.28515625" style="15" customWidth="1"/>
    <col min="8976" max="8976" width="5.85546875" style="15" customWidth="1"/>
    <col min="8977" max="8977" width="4.28515625" style="15" bestFit="1" customWidth="1"/>
    <col min="8978" max="8978" width="8.42578125" style="15" bestFit="1" customWidth="1"/>
    <col min="8979" max="8979" width="12.7109375" style="15" customWidth="1"/>
    <col min="8980" max="8988" width="9.140625" style="15"/>
    <col min="8989" max="8989" width="8.140625" style="15" customWidth="1"/>
    <col min="8990" max="9217" width="9.140625" style="15"/>
    <col min="9218" max="9218" width="8.7109375" style="15" customWidth="1"/>
    <col min="9219" max="9219" width="10.5703125" style="15" customWidth="1"/>
    <col min="9220" max="9220" width="20.7109375" style="15" customWidth="1"/>
    <col min="9221" max="9221" width="8.28515625" style="15" customWidth="1"/>
    <col min="9222" max="9223" width="20.7109375" style="15" customWidth="1"/>
    <col min="9224" max="9227" width="7.7109375" style="15" customWidth="1"/>
    <col min="9228" max="9228" width="8.7109375" style="15" customWidth="1"/>
    <col min="9229" max="9229" width="7.7109375" style="15" customWidth="1"/>
    <col min="9230" max="9230" width="12.85546875" style="15" customWidth="1"/>
    <col min="9231" max="9231" width="9.28515625" style="15" customWidth="1"/>
    <col min="9232" max="9232" width="5.85546875" style="15" customWidth="1"/>
    <col min="9233" max="9233" width="4.28515625" style="15" bestFit="1" customWidth="1"/>
    <col min="9234" max="9234" width="8.42578125" style="15" bestFit="1" customWidth="1"/>
    <col min="9235" max="9235" width="12.7109375" style="15" customWidth="1"/>
    <col min="9236" max="9244" width="9.140625" style="15"/>
    <col min="9245" max="9245" width="8.140625" style="15" customWidth="1"/>
    <col min="9246" max="9473" width="9.140625" style="15"/>
    <col min="9474" max="9474" width="8.7109375" style="15" customWidth="1"/>
    <col min="9475" max="9475" width="10.5703125" style="15" customWidth="1"/>
    <col min="9476" max="9476" width="20.7109375" style="15" customWidth="1"/>
    <col min="9477" max="9477" width="8.28515625" style="15" customWidth="1"/>
    <col min="9478" max="9479" width="20.7109375" style="15" customWidth="1"/>
    <col min="9480" max="9483" width="7.7109375" style="15" customWidth="1"/>
    <col min="9484" max="9484" width="8.7109375" style="15" customWidth="1"/>
    <col min="9485" max="9485" width="7.7109375" style="15" customWidth="1"/>
    <col min="9486" max="9486" width="12.85546875" style="15" customWidth="1"/>
    <col min="9487" max="9487" width="9.28515625" style="15" customWidth="1"/>
    <col min="9488" max="9488" width="5.85546875" style="15" customWidth="1"/>
    <col min="9489" max="9489" width="4.28515625" style="15" bestFit="1" customWidth="1"/>
    <col min="9490" max="9490" width="8.42578125" style="15" bestFit="1" customWidth="1"/>
    <col min="9491" max="9491" width="12.7109375" style="15" customWidth="1"/>
    <col min="9492" max="9500" width="9.140625" style="15"/>
    <col min="9501" max="9501" width="8.140625" style="15" customWidth="1"/>
    <col min="9502" max="9729" width="9.140625" style="15"/>
    <col min="9730" max="9730" width="8.7109375" style="15" customWidth="1"/>
    <col min="9731" max="9731" width="10.5703125" style="15" customWidth="1"/>
    <col min="9732" max="9732" width="20.7109375" style="15" customWidth="1"/>
    <col min="9733" max="9733" width="8.28515625" style="15" customWidth="1"/>
    <col min="9734" max="9735" width="20.7109375" style="15" customWidth="1"/>
    <col min="9736" max="9739" width="7.7109375" style="15" customWidth="1"/>
    <col min="9740" max="9740" width="8.7109375" style="15" customWidth="1"/>
    <col min="9741" max="9741" width="7.7109375" style="15" customWidth="1"/>
    <col min="9742" max="9742" width="12.85546875" style="15" customWidth="1"/>
    <col min="9743" max="9743" width="9.28515625" style="15" customWidth="1"/>
    <col min="9744" max="9744" width="5.85546875" style="15" customWidth="1"/>
    <col min="9745" max="9745" width="4.28515625" style="15" bestFit="1" customWidth="1"/>
    <col min="9746" max="9746" width="8.42578125" style="15" bestFit="1" customWidth="1"/>
    <col min="9747" max="9747" width="12.7109375" style="15" customWidth="1"/>
    <col min="9748" max="9756" width="9.140625" style="15"/>
    <col min="9757" max="9757" width="8.140625" style="15" customWidth="1"/>
    <col min="9758" max="9985" width="9.140625" style="15"/>
    <col min="9986" max="9986" width="8.7109375" style="15" customWidth="1"/>
    <col min="9987" max="9987" width="10.5703125" style="15" customWidth="1"/>
    <col min="9988" max="9988" width="20.7109375" style="15" customWidth="1"/>
    <col min="9989" max="9989" width="8.28515625" style="15" customWidth="1"/>
    <col min="9990" max="9991" width="20.7109375" style="15" customWidth="1"/>
    <col min="9992" max="9995" width="7.7109375" style="15" customWidth="1"/>
    <col min="9996" max="9996" width="8.7109375" style="15" customWidth="1"/>
    <col min="9997" max="9997" width="7.7109375" style="15" customWidth="1"/>
    <col min="9998" max="9998" width="12.85546875" style="15" customWidth="1"/>
    <col min="9999" max="9999" width="9.28515625" style="15" customWidth="1"/>
    <col min="10000" max="10000" width="5.85546875" style="15" customWidth="1"/>
    <col min="10001" max="10001" width="4.28515625" style="15" bestFit="1" customWidth="1"/>
    <col min="10002" max="10002" width="8.42578125" style="15" bestFit="1" customWidth="1"/>
    <col min="10003" max="10003" width="12.7109375" style="15" customWidth="1"/>
    <col min="10004" max="10012" width="9.140625" style="15"/>
    <col min="10013" max="10013" width="8.140625" style="15" customWidth="1"/>
    <col min="10014" max="10241" width="9.140625" style="15"/>
    <col min="10242" max="10242" width="8.7109375" style="15" customWidth="1"/>
    <col min="10243" max="10243" width="10.5703125" style="15" customWidth="1"/>
    <col min="10244" max="10244" width="20.7109375" style="15" customWidth="1"/>
    <col min="10245" max="10245" width="8.28515625" style="15" customWidth="1"/>
    <col min="10246" max="10247" width="20.7109375" style="15" customWidth="1"/>
    <col min="10248" max="10251" width="7.7109375" style="15" customWidth="1"/>
    <col min="10252" max="10252" width="8.7109375" style="15" customWidth="1"/>
    <col min="10253" max="10253" width="7.7109375" style="15" customWidth="1"/>
    <col min="10254" max="10254" width="12.85546875" style="15" customWidth="1"/>
    <col min="10255" max="10255" width="9.28515625" style="15" customWidth="1"/>
    <col min="10256" max="10256" width="5.85546875" style="15" customWidth="1"/>
    <col min="10257" max="10257" width="4.28515625" style="15" bestFit="1" customWidth="1"/>
    <col min="10258" max="10258" width="8.42578125" style="15" bestFit="1" customWidth="1"/>
    <col min="10259" max="10259" width="12.7109375" style="15" customWidth="1"/>
    <col min="10260" max="10268" width="9.140625" style="15"/>
    <col min="10269" max="10269" width="8.140625" style="15" customWidth="1"/>
    <col min="10270" max="10497" width="9.140625" style="15"/>
    <col min="10498" max="10498" width="8.7109375" style="15" customWidth="1"/>
    <col min="10499" max="10499" width="10.5703125" style="15" customWidth="1"/>
    <col min="10500" max="10500" width="20.7109375" style="15" customWidth="1"/>
    <col min="10501" max="10501" width="8.28515625" style="15" customWidth="1"/>
    <col min="10502" max="10503" width="20.7109375" style="15" customWidth="1"/>
    <col min="10504" max="10507" width="7.7109375" style="15" customWidth="1"/>
    <col min="10508" max="10508" width="8.7109375" style="15" customWidth="1"/>
    <col min="10509" max="10509" width="7.7109375" style="15" customWidth="1"/>
    <col min="10510" max="10510" width="12.85546875" style="15" customWidth="1"/>
    <col min="10511" max="10511" width="9.28515625" style="15" customWidth="1"/>
    <col min="10512" max="10512" width="5.85546875" style="15" customWidth="1"/>
    <col min="10513" max="10513" width="4.28515625" style="15" bestFit="1" customWidth="1"/>
    <col min="10514" max="10514" width="8.42578125" style="15" bestFit="1" customWidth="1"/>
    <col min="10515" max="10515" width="12.7109375" style="15" customWidth="1"/>
    <col min="10516" max="10524" width="9.140625" style="15"/>
    <col min="10525" max="10525" width="8.140625" style="15" customWidth="1"/>
    <col min="10526" max="10753" width="9.140625" style="15"/>
    <col min="10754" max="10754" width="8.7109375" style="15" customWidth="1"/>
    <col min="10755" max="10755" width="10.5703125" style="15" customWidth="1"/>
    <col min="10756" max="10756" width="20.7109375" style="15" customWidth="1"/>
    <col min="10757" max="10757" width="8.28515625" style="15" customWidth="1"/>
    <col min="10758" max="10759" width="20.7109375" style="15" customWidth="1"/>
    <col min="10760" max="10763" width="7.7109375" style="15" customWidth="1"/>
    <col min="10764" max="10764" width="8.7109375" style="15" customWidth="1"/>
    <col min="10765" max="10765" width="7.7109375" style="15" customWidth="1"/>
    <col min="10766" max="10766" width="12.85546875" style="15" customWidth="1"/>
    <col min="10767" max="10767" width="9.28515625" style="15" customWidth="1"/>
    <col min="10768" max="10768" width="5.85546875" style="15" customWidth="1"/>
    <col min="10769" max="10769" width="4.28515625" style="15" bestFit="1" customWidth="1"/>
    <col min="10770" max="10770" width="8.42578125" style="15" bestFit="1" customWidth="1"/>
    <col min="10771" max="10771" width="12.7109375" style="15" customWidth="1"/>
    <col min="10772" max="10780" width="9.140625" style="15"/>
    <col min="10781" max="10781" width="8.140625" style="15" customWidth="1"/>
    <col min="10782" max="11009" width="9.140625" style="15"/>
    <col min="11010" max="11010" width="8.7109375" style="15" customWidth="1"/>
    <col min="11011" max="11011" width="10.5703125" style="15" customWidth="1"/>
    <col min="11012" max="11012" width="20.7109375" style="15" customWidth="1"/>
    <col min="11013" max="11013" width="8.28515625" style="15" customWidth="1"/>
    <col min="11014" max="11015" width="20.7109375" style="15" customWidth="1"/>
    <col min="11016" max="11019" width="7.7109375" style="15" customWidth="1"/>
    <col min="11020" max="11020" width="8.7109375" style="15" customWidth="1"/>
    <col min="11021" max="11021" width="7.7109375" style="15" customWidth="1"/>
    <col min="11022" max="11022" width="12.85546875" style="15" customWidth="1"/>
    <col min="11023" max="11023" width="9.28515625" style="15" customWidth="1"/>
    <col min="11024" max="11024" width="5.85546875" style="15" customWidth="1"/>
    <col min="11025" max="11025" width="4.28515625" style="15" bestFit="1" customWidth="1"/>
    <col min="11026" max="11026" width="8.42578125" style="15" bestFit="1" customWidth="1"/>
    <col min="11027" max="11027" width="12.7109375" style="15" customWidth="1"/>
    <col min="11028" max="11036" width="9.140625" style="15"/>
    <col min="11037" max="11037" width="8.140625" style="15" customWidth="1"/>
    <col min="11038" max="11265" width="9.140625" style="15"/>
    <col min="11266" max="11266" width="8.7109375" style="15" customWidth="1"/>
    <col min="11267" max="11267" width="10.5703125" style="15" customWidth="1"/>
    <col min="11268" max="11268" width="20.7109375" style="15" customWidth="1"/>
    <col min="11269" max="11269" width="8.28515625" style="15" customWidth="1"/>
    <col min="11270" max="11271" width="20.7109375" style="15" customWidth="1"/>
    <col min="11272" max="11275" width="7.7109375" style="15" customWidth="1"/>
    <col min="11276" max="11276" width="8.7109375" style="15" customWidth="1"/>
    <col min="11277" max="11277" width="7.7109375" style="15" customWidth="1"/>
    <col min="11278" max="11278" width="12.85546875" style="15" customWidth="1"/>
    <col min="11279" max="11279" width="9.28515625" style="15" customWidth="1"/>
    <col min="11280" max="11280" width="5.85546875" style="15" customWidth="1"/>
    <col min="11281" max="11281" width="4.28515625" style="15" bestFit="1" customWidth="1"/>
    <col min="11282" max="11282" width="8.42578125" style="15" bestFit="1" customWidth="1"/>
    <col min="11283" max="11283" width="12.7109375" style="15" customWidth="1"/>
    <col min="11284" max="11292" width="9.140625" style="15"/>
    <col min="11293" max="11293" width="8.140625" style="15" customWidth="1"/>
    <col min="11294" max="11521" width="9.140625" style="15"/>
    <col min="11522" max="11522" width="8.7109375" style="15" customWidth="1"/>
    <col min="11523" max="11523" width="10.5703125" style="15" customWidth="1"/>
    <col min="11524" max="11524" width="20.7109375" style="15" customWidth="1"/>
    <col min="11525" max="11525" width="8.28515625" style="15" customWidth="1"/>
    <col min="11526" max="11527" width="20.7109375" style="15" customWidth="1"/>
    <col min="11528" max="11531" width="7.7109375" style="15" customWidth="1"/>
    <col min="11532" max="11532" width="8.7109375" style="15" customWidth="1"/>
    <col min="11533" max="11533" width="7.7109375" style="15" customWidth="1"/>
    <col min="11534" max="11534" width="12.85546875" style="15" customWidth="1"/>
    <col min="11535" max="11535" width="9.28515625" style="15" customWidth="1"/>
    <col min="11536" max="11536" width="5.85546875" style="15" customWidth="1"/>
    <col min="11537" max="11537" width="4.28515625" style="15" bestFit="1" customWidth="1"/>
    <col min="11538" max="11538" width="8.42578125" style="15" bestFit="1" customWidth="1"/>
    <col min="11539" max="11539" width="12.7109375" style="15" customWidth="1"/>
    <col min="11540" max="11548" width="9.140625" style="15"/>
    <col min="11549" max="11549" width="8.140625" style="15" customWidth="1"/>
    <col min="11550" max="11777" width="9.140625" style="15"/>
    <col min="11778" max="11778" width="8.7109375" style="15" customWidth="1"/>
    <col min="11779" max="11779" width="10.5703125" style="15" customWidth="1"/>
    <col min="11780" max="11780" width="20.7109375" style="15" customWidth="1"/>
    <col min="11781" max="11781" width="8.28515625" style="15" customWidth="1"/>
    <col min="11782" max="11783" width="20.7109375" style="15" customWidth="1"/>
    <col min="11784" max="11787" width="7.7109375" style="15" customWidth="1"/>
    <col min="11788" max="11788" width="8.7109375" style="15" customWidth="1"/>
    <col min="11789" max="11789" width="7.7109375" style="15" customWidth="1"/>
    <col min="11790" max="11790" width="12.85546875" style="15" customWidth="1"/>
    <col min="11791" max="11791" width="9.28515625" style="15" customWidth="1"/>
    <col min="11792" max="11792" width="5.85546875" style="15" customWidth="1"/>
    <col min="11793" max="11793" width="4.28515625" style="15" bestFit="1" customWidth="1"/>
    <col min="11794" max="11794" width="8.42578125" style="15" bestFit="1" customWidth="1"/>
    <col min="11795" max="11795" width="12.7109375" style="15" customWidth="1"/>
    <col min="11796" max="11804" width="9.140625" style="15"/>
    <col min="11805" max="11805" width="8.140625" style="15" customWidth="1"/>
    <col min="11806" max="12033" width="9.140625" style="15"/>
    <col min="12034" max="12034" width="8.7109375" style="15" customWidth="1"/>
    <col min="12035" max="12035" width="10.5703125" style="15" customWidth="1"/>
    <col min="12036" max="12036" width="20.7109375" style="15" customWidth="1"/>
    <col min="12037" max="12037" width="8.28515625" style="15" customWidth="1"/>
    <col min="12038" max="12039" width="20.7109375" style="15" customWidth="1"/>
    <col min="12040" max="12043" width="7.7109375" style="15" customWidth="1"/>
    <col min="12044" max="12044" width="8.7109375" style="15" customWidth="1"/>
    <col min="12045" max="12045" width="7.7109375" style="15" customWidth="1"/>
    <col min="12046" max="12046" width="12.85546875" style="15" customWidth="1"/>
    <col min="12047" max="12047" width="9.28515625" style="15" customWidth="1"/>
    <col min="12048" max="12048" width="5.85546875" style="15" customWidth="1"/>
    <col min="12049" max="12049" width="4.28515625" style="15" bestFit="1" customWidth="1"/>
    <col min="12050" max="12050" width="8.42578125" style="15" bestFit="1" customWidth="1"/>
    <col min="12051" max="12051" width="12.7109375" style="15" customWidth="1"/>
    <col min="12052" max="12060" width="9.140625" style="15"/>
    <col min="12061" max="12061" width="8.140625" style="15" customWidth="1"/>
    <col min="12062" max="12289" width="9.140625" style="15"/>
    <col min="12290" max="12290" width="8.7109375" style="15" customWidth="1"/>
    <col min="12291" max="12291" width="10.5703125" style="15" customWidth="1"/>
    <col min="12292" max="12292" width="20.7109375" style="15" customWidth="1"/>
    <col min="12293" max="12293" width="8.28515625" style="15" customWidth="1"/>
    <col min="12294" max="12295" width="20.7109375" style="15" customWidth="1"/>
    <col min="12296" max="12299" width="7.7109375" style="15" customWidth="1"/>
    <col min="12300" max="12300" width="8.7109375" style="15" customWidth="1"/>
    <col min="12301" max="12301" width="7.7109375" style="15" customWidth="1"/>
    <col min="12302" max="12302" width="12.85546875" style="15" customWidth="1"/>
    <col min="12303" max="12303" width="9.28515625" style="15" customWidth="1"/>
    <col min="12304" max="12304" width="5.85546875" style="15" customWidth="1"/>
    <col min="12305" max="12305" width="4.28515625" style="15" bestFit="1" customWidth="1"/>
    <col min="12306" max="12306" width="8.42578125" style="15" bestFit="1" customWidth="1"/>
    <col min="12307" max="12307" width="12.7109375" style="15" customWidth="1"/>
    <col min="12308" max="12316" width="9.140625" style="15"/>
    <col min="12317" max="12317" width="8.140625" style="15" customWidth="1"/>
    <col min="12318" max="12545" width="9.140625" style="15"/>
    <col min="12546" max="12546" width="8.7109375" style="15" customWidth="1"/>
    <col min="12547" max="12547" width="10.5703125" style="15" customWidth="1"/>
    <col min="12548" max="12548" width="20.7109375" style="15" customWidth="1"/>
    <col min="12549" max="12549" width="8.28515625" style="15" customWidth="1"/>
    <col min="12550" max="12551" width="20.7109375" style="15" customWidth="1"/>
    <col min="12552" max="12555" width="7.7109375" style="15" customWidth="1"/>
    <col min="12556" max="12556" width="8.7109375" style="15" customWidth="1"/>
    <col min="12557" max="12557" width="7.7109375" style="15" customWidth="1"/>
    <col min="12558" max="12558" width="12.85546875" style="15" customWidth="1"/>
    <col min="12559" max="12559" width="9.28515625" style="15" customWidth="1"/>
    <col min="12560" max="12560" width="5.85546875" style="15" customWidth="1"/>
    <col min="12561" max="12561" width="4.28515625" style="15" bestFit="1" customWidth="1"/>
    <col min="12562" max="12562" width="8.42578125" style="15" bestFit="1" customWidth="1"/>
    <col min="12563" max="12563" width="12.7109375" style="15" customWidth="1"/>
    <col min="12564" max="12572" width="9.140625" style="15"/>
    <col min="12573" max="12573" width="8.140625" style="15" customWidth="1"/>
    <col min="12574" max="12801" width="9.140625" style="15"/>
    <col min="12802" max="12802" width="8.7109375" style="15" customWidth="1"/>
    <col min="12803" max="12803" width="10.5703125" style="15" customWidth="1"/>
    <col min="12804" max="12804" width="20.7109375" style="15" customWidth="1"/>
    <col min="12805" max="12805" width="8.28515625" style="15" customWidth="1"/>
    <col min="12806" max="12807" width="20.7109375" style="15" customWidth="1"/>
    <col min="12808" max="12811" width="7.7109375" style="15" customWidth="1"/>
    <col min="12812" max="12812" width="8.7109375" style="15" customWidth="1"/>
    <col min="12813" max="12813" width="7.7109375" style="15" customWidth="1"/>
    <col min="12814" max="12814" width="12.85546875" style="15" customWidth="1"/>
    <col min="12815" max="12815" width="9.28515625" style="15" customWidth="1"/>
    <col min="12816" max="12816" width="5.85546875" style="15" customWidth="1"/>
    <col min="12817" max="12817" width="4.28515625" style="15" bestFit="1" customWidth="1"/>
    <col min="12818" max="12818" width="8.42578125" style="15" bestFit="1" customWidth="1"/>
    <col min="12819" max="12819" width="12.7109375" style="15" customWidth="1"/>
    <col min="12820" max="12828" width="9.140625" style="15"/>
    <col min="12829" max="12829" width="8.140625" style="15" customWidth="1"/>
    <col min="12830" max="13057" width="9.140625" style="15"/>
    <col min="13058" max="13058" width="8.7109375" style="15" customWidth="1"/>
    <col min="13059" max="13059" width="10.5703125" style="15" customWidth="1"/>
    <col min="13060" max="13060" width="20.7109375" style="15" customWidth="1"/>
    <col min="13061" max="13061" width="8.28515625" style="15" customWidth="1"/>
    <col min="13062" max="13063" width="20.7109375" style="15" customWidth="1"/>
    <col min="13064" max="13067" width="7.7109375" style="15" customWidth="1"/>
    <col min="13068" max="13068" width="8.7109375" style="15" customWidth="1"/>
    <col min="13069" max="13069" width="7.7109375" style="15" customWidth="1"/>
    <col min="13070" max="13070" width="12.85546875" style="15" customWidth="1"/>
    <col min="13071" max="13071" width="9.28515625" style="15" customWidth="1"/>
    <col min="13072" max="13072" width="5.85546875" style="15" customWidth="1"/>
    <col min="13073" max="13073" width="4.28515625" style="15" bestFit="1" customWidth="1"/>
    <col min="13074" max="13074" width="8.42578125" style="15" bestFit="1" customWidth="1"/>
    <col min="13075" max="13075" width="12.7109375" style="15" customWidth="1"/>
    <col min="13076" max="13084" width="9.140625" style="15"/>
    <col min="13085" max="13085" width="8.140625" style="15" customWidth="1"/>
    <col min="13086" max="13313" width="9.140625" style="15"/>
    <col min="13314" max="13314" width="8.7109375" style="15" customWidth="1"/>
    <col min="13315" max="13315" width="10.5703125" style="15" customWidth="1"/>
    <col min="13316" max="13316" width="20.7109375" style="15" customWidth="1"/>
    <col min="13317" max="13317" width="8.28515625" style="15" customWidth="1"/>
    <col min="13318" max="13319" width="20.7109375" style="15" customWidth="1"/>
    <col min="13320" max="13323" width="7.7109375" style="15" customWidth="1"/>
    <col min="13324" max="13324" width="8.7109375" style="15" customWidth="1"/>
    <col min="13325" max="13325" width="7.7109375" style="15" customWidth="1"/>
    <col min="13326" max="13326" width="12.85546875" style="15" customWidth="1"/>
    <col min="13327" max="13327" width="9.28515625" style="15" customWidth="1"/>
    <col min="13328" max="13328" width="5.85546875" style="15" customWidth="1"/>
    <col min="13329" max="13329" width="4.28515625" style="15" bestFit="1" customWidth="1"/>
    <col min="13330" max="13330" width="8.42578125" style="15" bestFit="1" customWidth="1"/>
    <col min="13331" max="13331" width="12.7109375" style="15" customWidth="1"/>
    <col min="13332" max="13340" width="9.140625" style="15"/>
    <col min="13341" max="13341" width="8.140625" style="15" customWidth="1"/>
    <col min="13342" max="13569" width="9.140625" style="15"/>
    <col min="13570" max="13570" width="8.7109375" style="15" customWidth="1"/>
    <col min="13571" max="13571" width="10.5703125" style="15" customWidth="1"/>
    <col min="13572" max="13572" width="20.7109375" style="15" customWidth="1"/>
    <col min="13573" max="13573" width="8.28515625" style="15" customWidth="1"/>
    <col min="13574" max="13575" width="20.7109375" style="15" customWidth="1"/>
    <col min="13576" max="13579" width="7.7109375" style="15" customWidth="1"/>
    <col min="13580" max="13580" width="8.7109375" style="15" customWidth="1"/>
    <col min="13581" max="13581" width="7.7109375" style="15" customWidth="1"/>
    <col min="13582" max="13582" width="12.85546875" style="15" customWidth="1"/>
    <col min="13583" max="13583" width="9.28515625" style="15" customWidth="1"/>
    <col min="13584" max="13584" width="5.85546875" style="15" customWidth="1"/>
    <col min="13585" max="13585" width="4.28515625" style="15" bestFit="1" customWidth="1"/>
    <col min="13586" max="13586" width="8.42578125" style="15" bestFit="1" customWidth="1"/>
    <col min="13587" max="13587" width="12.7109375" style="15" customWidth="1"/>
    <col min="13588" max="13596" width="9.140625" style="15"/>
    <col min="13597" max="13597" width="8.140625" style="15" customWidth="1"/>
    <col min="13598" max="13825" width="9.140625" style="15"/>
    <col min="13826" max="13826" width="8.7109375" style="15" customWidth="1"/>
    <col min="13827" max="13827" width="10.5703125" style="15" customWidth="1"/>
    <col min="13828" max="13828" width="20.7109375" style="15" customWidth="1"/>
    <col min="13829" max="13829" width="8.28515625" style="15" customWidth="1"/>
    <col min="13830" max="13831" width="20.7109375" style="15" customWidth="1"/>
    <col min="13832" max="13835" width="7.7109375" style="15" customWidth="1"/>
    <col min="13836" max="13836" width="8.7109375" style="15" customWidth="1"/>
    <col min="13837" max="13837" width="7.7109375" style="15" customWidth="1"/>
    <col min="13838" max="13838" width="12.85546875" style="15" customWidth="1"/>
    <col min="13839" max="13839" width="9.28515625" style="15" customWidth="1"/>
    <col min="13840" max="13840" width="5.85546875" style="15" customWidth="1"/>
    <col min="13841" max="13841" width="4.28515625" style="15" bestFit="1" customWidth="1"/>
    <col min="13842" max="13842" width="8.42578125" style="15" bestFit="1" customWidth="1"/>
    <col min="13843" max="13843" width="12.7109375" style="15" customWidth="1"/>
    <col min="13844" max="13852" width="9.140625" style="15"/>
    <col min="13853" max="13853" width="8.140625" style="15" customWidth="1"/>
    <col min="13854" max="14081" width="9.140625" style="15"/>
    <col min="14082" max="14082" width="8.7109375" style="15" customWidth="1"/>
    <col min="14083" max="14083" width="10.5703125" style="15" customWidth="1"/>
    <col min="14084" max="14084" width="20.7109375" style="15" customWidth="1"/>
    <col min="14085" max="14085" width="8.28515625" style="15" customWidth="1"/>
    <col min="14086" max="14087" width="20.7109375" style="15" customWidth="1"/>
    <col min="14088" max="14091" width="7.7109375" style="15" customWidth="1"/>
    <col min="14092" max="14092" width="8.7109375" style="15" customWidth="1"/>
    <col min="14093" max="14093" width="7.7109375" style="15" customWidth="1"/>
    <col min="14094" max="14094" width="12.85546875" style="15" customWidth="1"/>
    <col min="14095" max="14095" width="9.28515625" style="15" customWidth="1"/>
    <col min="14096" max="14096" width="5.85546875" style="15" customWidth="1"/>
    <col min="14097" max="14097" width="4.28515625" style="15" bestFit="1" customWidth="1"/>
    <col min="14098" max="14098" width="8.42578125" style="15" bestFit="1" customWidth="1"/>
    <col min="14099" max="14099" width="12.7109375" style="15" customWidth="1"/>
    <col min="14100" max="14108" width="9.140625" style="15"/>
    <col min="14109" max="14109" width="8.140625" style="15" customWidth="1"/>
    <col min="14110" max="14337" width="9.140625" style="15"/>
    <col min="14338" max="14338" width="8.7109375" style="15" customWidth="1"/>
    <col min="14339" max="14339" width="10.5703125" style="15" customWidth="1"/>
    <col min="14340" max="14340" width="20.7109375" style="15" customWidth="1"/>
    <col min="14341" max="14341" width="8.28515625" style="15" customWidth="1"/>
    <col min="14342" max="14343" width="20.7109375" style="15" customWidth="1"/>
    <col min="14344" max="14347" width="7.7109375" style="15" customWidth="1"/>
    <col min="14348" max="14348" width="8.7109375" style="15" customWidth="1"/>
    <col min="14349" max="14349" width="7.7109375" style="15" customWidth="1"/>
    <col min="14350" max="14350" width="12.85546875" style="15" customWidth="1"/>
    <col min="14351" max="14351" width="9.28515625" style="15" customWidth="1"/>
    <col min="14352" max="14352" width="5.85546875" style="15" customWidth="1"/>
    <col min="14353" max="14353" width="4.28515625" style="15" bestFit="1" customWidth="1"/>
    <col min="14354" max="14354" width="8.42578125" style="15" bestFit="1" customWidth="1"/>
    <col min="14355" max="14355" width="12.7109375" style="15" customWidth="1"/>
    <col min="14356" max="14364" width="9.140625" style="15"/>
    <col min="14365" max="14365" width="8.140625" style="15" customWidth="1"/>
    <col min="14366" max="14593" width="9.140625" style="15"/>
    <col min="14594" max="14594" width="8.7109375" style="15" customWidth="1"/>
    <col min="14595" max="14595" width="10.5703125" style="15" customWidth="1"/>
    <col min="14596" max="14596" width="20.7109375" style="15" customWidth="1"/>
    <col min="14597" max="14597" width="8.28515625" style="15" customWidth="1"/>
    <col min="14598" max="14599" width="20.7109375" style="15" customWidth="1"/>
    <col min="14600" max="14603" width="7.7109375" style="15" customWidth="1"/>
    <col min="14604" max="14604" width="8.7109375" style="15" customWidth="1"/>
    <col min="14605" max="14605" width="7.7109375" style="15" customWidth="1"/>
    <col min="14606" max="14606" width="12.85546875" style="15" customWidth="1"/>
    <col min="14607" max="14607" width="9.28515625" style="15" customWidth="1"/>
    <col min="14608" max="14608" width="5.85546875" style="15" customWidth="1"/>
    <col min="14609" max="14609" width="4.28515625" style="15" bestFit="1" customWidth="1"/>
    <col min="14610" max="14610" width="8.42578125" style="15" bestFit="1" customWidth="1"/>
    <col min="14611" max="14611" width="12.7109375" style="15" customWidth="1"/>
    <col min="14612" max="14620" width="9.140625" style="15"/>
    <col min="14621" max="14621" width="8.140625" style="15" customWidth="1"/>
    <col min="14622" max="14849" width="9.140625" style="15"/>
    <col min="14850" max="14850" width="8.7109375" style="15" customWidth="1"/>
    <col min="14851" max="14851" width="10.5703125" style="15" customWidth="1"/>
    <col min="14852" max="14852" width="20.7109375" style="15" customWidth="1"/>
    <col min="14853" max="14853" width="8.28515625" style="15" customWidth="1"/>
    <col min="14854" max="14855" width="20.7109375" style="15" customWidth="1"/>
    <col min="14856" max="14859" width="7.7109375" style="15" customWidth="1"/>
    <col min="14860" max="14860" width="8.7109375" style="15" customWidth="1"/>
    <col min="14861" max="14861" width="7.7109375" style="15" customWidth="1"/>
    <col min="14862" max="14862" width="12.85546875" style="15" customWidth="1"/>
    <col min="14863" max="14863" width="9.28515625" style="15" customWidth="1"/>
    <col min="14864" max="14864" width="5.85546875" style="15" customWidth="1"/>
    <col min="14865" max="14865" width="4.28515625" style="15" bestFit="1" customWidth="1"/>
    <col min="14866" max="14866" width="8.42578125" style="15" bestFit="1" customWidth="1"/>
    <col min="14867" max="14867" width="12.7109375" style="15" customWidth="1"/>
    <col min="14868" max="14876" width="9.140625" style="15"/>
    <col min="14877" max="14877" width="8.140625" style="15" customWidth="1"/>
    <col min="14878" max="15105" width="9.140625" style="15"/>
    <col min="15106" max="15106" width="8.7109375" style="15" customWidth="1"/>
    <col min="15107" max="15107" width="10.5703125" style="15" customWidth="1"/>
    <col min="15108" max="15108" width="20.7109375" style="15" customWidth="1"/>
    <col min="15109" max="15109" width="8.28515625" style="15" customWidth="1"/>
    <col min="15110" max="15111" width="20.7109375" style="15" customWidth="1"/>
    <col min="15112" max="15115" width="7.7109375" style="15" customWidth="1"/>
    <col min="15116" max="15116" width="8.7109375" style="15" customWidth="1"/>
    <col min="15117" max="15117" width="7.7109375" style="15" customWidth="1"/>
    <col min="15118" max="15118" width="12.85546875" style="15" customWidth="1"/>
    <col min="15119" max="15119" width="9.28515625" style="15" customWidth="1"/>
    <col min="15120" max="15120" width="5.85546875" style="15" customWidth="1"/>
    <col min="15121" max="15121" width="4.28515625" style="15" bestFit="1" customWidth="1"/>
    <col min="15122" max="15122" width="8.42578125" style="15" bestFit="1" customWidth="1"/>
    <col min="15123" max="15123" width="12.7109375" style="15" customWidth="1"/>
    <col min="15124" max="15132" width="9.140625" style="15"/>
    <col min="15133" max="15133" width="8.140625" style="15" customWidth="1"/>
    <col min="15134" max="15361" width="9.140625" style="15"/>
    <col min="15362" max="15362" width="8.7109375" style="15" customWidth="1"/>
    <col min="15363" max="15363" width="10.5703125" style="15" customWidth="1"/>
    <col min="15364" max="15364" width="20.7109375" style="15" customWidth="1"/>
    <col min="15365" max="15365" width="8.28515625" style="15" customWidth="1"/>
    <col min="15366" max="15367" width="20.7109375" style="15" customWidth="1"/>
    <col min="15368" max="15371" width="7.7109375" style="15" customWidth="1"/>
    <col min="15372" max="15372" width="8.7109375" style="15" customWidth="1"/>
    <col min="15373" max="15373" width="7.7109375" style="15" customWidth="1"/>
    <col min="15374" max="15374" width="12.85546875" style="15" customWidth="1"/>
    <col min="15375" max="15375" width="9.28515625" style="15" customWidth="1"/>
    <col min="15376" max="15376" width="5.85546875" style="15" customWidth="1"/>
    <col min="15377" max="15377" width="4.28515625" style="15" bestFit="1" customWidth="1"/>
    <col min="15378" max="15378" width="8.42578125" style="15" bestFit="1" customWidth="1"/>
    <col min="15379" max="15379" width="12.7109375" style="15" customWidth="1"/>
    <col min="15380" max="15388" width="9.140625" style="15"/>
    <col min="15389" max="15389" width="8.140625" style="15" customWidth="1"/>
    <col min="15390" max="15617" width="9.140625" style="15"/>
    <col min="15618" max="15618" width="8.7109375" style="15" customWidth="1"/>
    <col min="15619" max="15619" width="10.5703125" style="15" customWidth="1"/>
    <col min="15620" max="15620" width="20.7109375" style="15" customWidth="1"/>
    <col min="15621" max="15621" width="8.28515625" style="15" customWidth="1"/>
    <col min="15622" max="15623" width="20.7109375" style="15" customWidth="1"/>
    <col min="15624" max="15627" width="7.7109375" style="15" customWidth="1"/>
    <col min="15628" max="15628" width="8.7109375" style="15" customWidth="1"/>
    <col min="15629" max="15629" width="7.7109375" style="15" customWidth="1"/>
    <col min="15630" max="15630" width="12.85546875" style="15" customWidth="1"/>
    <col min="15631" max="15631" width="9.28515625" style="15" customWidth="1"/>
    <col min="15632" max="15632" width="5.85546875" style="15" customWidth="1"/>
    <col min="15633" max="15633" width="4.28515625" style="15" bestFit="1" customWidth="1"/>
    <col min="15634" max="15634" width="8.42578125" style="15" bestFit="1" customWidth="1"/>
    <col min="15635" max="15635" width="12.7109375" style="15" customWidth="1"/>
    <col min="15636" max="15644" width="9.140625" style="15"/>
    <col min="15645" max="15645" width="8.140625" style="15" customWidth="1"/>
    <col min="15646" max="15873" width="9.140625" style="15"/>
    <col min="15874" max="15874" width="8.7109375" style="15" customWidth="1"/>
    <col min="15875" max="15875" width="10.5703125" style="15" customWidth="1"/>
    <col min="15876" max="15876" width="20.7109375" style="15" customWidth="1"/>
    <col min="15877" max="15877" width="8.28515625" style="15" customWidth="1"/>
    <col min="15878" max="15879" width="20.7109375" style="15" customWidth="1"/>
    <col min="15880" max="15883" width="7.7109375" style="15" customWidth="1"/>
    <col min="15884" max="15884" width="8.7109375" style="15" customWidth="1"/>
    <col min="15885" max="15885" width="7.7109375" style="15" customWidth="1"/>
    <col min="15886" max="15886" width="12.85546875" style="15" customWidth="1"/>
    <col min="15887" max="15887" width="9.28515625" style="15" customWidth="1"/>
    <col min="15888" max="15888" width="5.85546875" style="15" customWidth="1"/>
    <col min="15889" max="15889" width="4.28515625" style="15" bestFit="1" customWidth="1"/>
    <col min="15890" max="15890" width="8.42578125" style="15" bestFit="1" customWidth="1"/>
    <col min="15891" max="15891" width="12.7109375" style="15" customWidth="1"/>
    <col min="15892" max="15900" width="9.140625" style="15"/>
    <col min="15901" max="15901" width="8.140625" style="15" customWidth="1"/>
    <col min="15902" max="16129" width="9.140625" style="15"/>
    <col min="16130" max="16130" width="8.7109375" style="15" customWidth="1"/>
    <col min="16131" max="16131" width="10.5703125" style="15" customWidth="1"/>
    <col min="16132" max="16132" width="20.7109375" style="15" customWidth="1"/>
    <col min="16133" max="16133" width="8.28515625" style="15" customWidth="1"/>
    <col min="16134" max="16135" width="20.7109375" style="15" customWidth="1"/>
    <col min="16136" max="16139" width="7.7109375" style="15" customWidth="1"/>
    <col min="16140" max="16140" width="8.7109375" style="15" customWidth="1"/>
    <col min="16141" max="16141" width="7.7109375" style="15" customWidth="1"/>
    <col min="16142" max="16142" width="12.85546875" style="15" customWidth="1"/>
    <col min="16143" max="16143" width="9.28515625" style="15" customWidth="1"/>
    <col min="16144" max="16144" width="5.85546875" style="15" customWidth="1"/>
    <col min="16145" max="16145" width="4.28515625" style="15" bestFit="1" customWidth="1"/>
    <col min="16146" max="16146" width="8.42578125" style="15" bestFit="1" customWidth="1"/>
    <col min="16147" max="16147" width="12.7109375" style="15" customWidth="1"/>
    <col min="16148" max="16156" width="9.140625" style="15"/>
    <col min="16157" max="16157" width="8.140625" style="15" customWidth="1"/>
    <col min="16158" max="16384" width="9.140625" style="15"/>
  </cols>
  <sheetData>
    <row r="1" spans="1:37" x14ac:dyDescent="0.2">
      <c r="A1" s="435" t="s">
        <v>732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8"/>
    </row>
    <row r="2" spans="1:37" ht="5.0999999999999996" customHeight="1" thickBot="1" x14ac:dyDescent="0.25">
      <c r="A2" s="469"/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8"/>
    </row>
    <row r="3" spans="1:37" s="2" customFormat="1" ht="50.25" customHeight="1" thickTop="1" thickBot="1" x14ac:dyDescent="0.3">
      <c r="A3" s="161" t="s">
        <v>123</v>
      </c>
      <c r="B3" s="470" t="s">
        <v>37</v>
      </c>
      <c r="C3" s="471" t="s">
        <v>82</v>
      </c>
      <c r="D3" s="471" t="s">
        <v>41</v>
      </c>
      <c r="E3" s="471" t="s">
        <v>39</v>
      </c>
      <c r="F3" s="471" t="s">
        <v>40</v>
      </c>
      <c r="G3" s="472" t="s">
        <v>124</v>
      </c>
      <c r="H3" s="471" t="s">
        <v>125</v>
      </c>
      <c r="I3" s="471" t="s">
        <v>44</v>
      </c>
      <c r="J3" s="471" t="s">
        <v>126</v>
      </c>
      <c r="K3" s="471" t="s">
        <v>127</v>
      </c>
      <c r="L3" s="471" t="s">
        <v>128</v>
      </c>
      <c r="M3" s="471" t="s">
        <v>129</v>
      </c>
      <c r="N3" s="441" t="s">
        <v>46</v>
      </c>
      <c r="O3" s="473" t="s">
        <v>130</v>
      </c>
      <c r="R3" s="474"/>
      <c r="S3" s="475"/>
      <c r="T3" s="475"/>
      <c r="U3" s="475"/>
      <c r="V3" s="475"/>
      <c r="W3" s="475"/>
      <c r="X3" s="475"/>
      <c r="Y3" s="475"/>
      <c r="Z3" s="475"/>
      <c r="AA3" s="476"/>
      <c r="AB3" s="475"/>
      <c r="AC3" s="475"/>
      <c r="AD3" s="475"/>
      <c r="AE3" s="475"/>
      <c r="AF3" s="474"/>
      <c r="AG3" s="474"/>
      <c r="AH3" s="474"/>
      <c r="AI3" s="474"/>
      <c r="AJ3" s="474"/>
      <c r="AK3" s="474"/>
    </row>
    <row r="4" spans="1:37" ht="14.25" thickTop="1" thickBot="1" x14ac:dyDescent="0.25">
      <c r="A4" s="319" t="s">
        <v>25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477"/>
      <c r="O4" s="478"/>
      <c r="R4" s="438" t="s">
        <v>131</v>
      </c>
    </row>
    <row r="5" spans="1:37" x14ac:dyDescent="0.2">
      <c r="A5" s="290" t="s">
        <v>132</v>
      </c>
      <c r="B5" s="479">
        <v>103727</v>
      </c>
      <c r="C5" s="353">
        <v>48872</v>
      </c>
      <c r="D5" s="353" t="s">
        <v>21</v>
      </c>
      <c r="E5" s="480">
        <v>2.1224218366344738</v>
      </c>
      <c r="F5" s="353">
        <v>82045</v>
      </c>
      <c r="G5" s="362">
        <v>0.79097052840629734</v>
      </c>
      <c r="H5" s="353">
        <v>35964</v>
      </c>
      <c r="I5" s="353">
        <v>25725</v>
      </c>
      <c r="J5" s="480">
        <v>1.3980174927113702</v>
      </c>
      <c r="K5" s="353">
        <v>25672</v>
      </c>
      <c r="L5" s="353">
        <v>24184</v>
      </c>
      <c r="M5" s="480">
        <v>1.0615282831624215</v>
      </c>
      <c r="N5" s="481">
        <v>0.526375020461614</v>
      </c>
      <c r="O5" s="482" t="s">
        <v>67</v>
      </c>
      <c r="T5" s="437" t="s">
        <v>59</v>
      </c>
      <c r="U5" s="437" t="s">
        <v>60</v>
      </c>
      <c r="V5" s="437" t="s">
        <v>61</v>
      </c>
      <c r="W5" s="437" t="s">
        <v>57</v>
      </c>
    </row>
    <row r="6" spans="1:37" ht="13.5" thickBot="1" x14ac:dyDescent="0.25">
      <c r="A6" s="483" t="s">
        <v>133</v>
      </c>
      <c r="B6" s="484">
        <v>130064</v>
      </c>
      <c r="C6" s="485">
        <v>56549</v>
      </c>
      <c r="D6" s="485" t="s">
        <v>21</v>
      </c>
      <c r="E6" s="486">
        <v>2.300022988912271</v>
      </c>
      <c r="F6" s="485">
        <v>103573</v>
      </c>
      <c r="G6" s="487">
        <v>0.79632334850535125</v>
      </c>
      <c r="H6" s="485">
        <v>30370</v>
      </c>
      <c r="I6" s="485">
        <v>21678</v>
      </c>
      <c r="J6" s="486">
        <v>1.4009594981086817</v>
      </c>
      <c r="K6" s="485">
        <v>21751</v>
      </c>
      <c r="L6" s="485">
        <v>20368</v>
      </c>
      <c r="M6" s="486">
        <v>1.0679006284367636</v>
      </c>
      <c r="N6" s="488">
        <v>0.3833489540044917</v>
      </c>
      <c r="O6" s="489" t="s">
        <v>67</v>
      </c>
      <c r="R6" s="438" t="s">
        <v>62</v>
      </c>
      <c r="S6" s="437" t="s">
        <v>54</v>
      </c>
      <c r="T6" s="437">
        <v>7</v>
      </c>
      <c r="U6" s="437">
        <v>5.4009845223214979E-3</v>
      </c>
      <c r="V6" s="437">
        <v>5.4009845223214979E-3</v>
      </c>
      <c r="W6" s="437">
        <v>5.4009845223214979E-3</v>
      </c>
    </row>
    <row r="7" spans="1:37" ht="13.5" thickBot="1" x14ac:dyDescent="0.25">
      <c r="A7" s="490" t="s">
        <v>5</v>
      </c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477"/>
      <c r="O7" s="478"/>
      <c r="S7" s="437" t="s">
        <v>134</v>
      </c>
      <c r="T7" s="437">
        <v>59570</v>
      </c>
      <c r="U7" s="437">
        <v>45.962378284955946</v>
      </c>
      <c r="V7" s="437">
        <v>45.962378284955946</v>
      </c>
      <c r="W7" s="437">
        <v>45.967779269478271</v>
      </c>
    </row>
    <row r="8" spans="1:37" x14ac:dyDescent="0.2">
      <c r="A8" s="290" t="s">
        <v>132</v>
      </c>
      <c r="B8" s="479">
        <v>89960</v>
      </c>
      <c r="C8" s="353">
        <v>47350</v>
      </c>
      <c r="D8" s="353">
        <v>41285</v>
      </c>
      <c r="E8" s="480">
        <v>1.8998944033790919</v>
      </c>
      <c r="F8" s="353">
        <v>70782</v>
      </c>
      <c r="G8" s="362">
        <v>0.78681636282792355</v>
      </c>
      <c r="H8" s="353">
        <v>31891</v>
      </c>
      <c r="I8" s="353">
        <v>24109</v>
      </c>
      <c r="J8" s="480">
        <v>1.3227840225641876</v>
      </c>
      <c r="K8" s="353">
        <v>25085</v>
      </c>
      <c r="L8" s="353">
        <v>23332</v>
      </c>
      <c r="M8" s="480">
        <v>1.0751328647351277</v>
      </c>
      <c r="N8" s="481">
        <v>0.50916578669482582</v>
      </c>
      <c r="O8" s="491">
        <f>I8/D8</f>
        <v>0.58396512050381499</v>
      </c>
      <c r="S8" s="437" t="s">
        <v>135</v>
      </c>
      <c r="T8" s="437">
        <v>70029</v>
      </c>
      <c r="U8" s="437">
        <v>54.032220730521736</v>
      </c>
      <c r="V8" s="437">
        <v>54.032220730521736</v>
      </c>
      <c r="W8" s="437">
        <v>100</v>
      </c>
    </row>
    <row r="9" spans="1:37" ht="13.5" thickBot="1" x14ac:dyDescent="0.25">
      <c r="A9" s="483" t="s">
        <v>133</v>
      </c>
      <c r="B9" s="484">
        <v>118140</v>
      </c>
      <c r="C9" s="485">
        <v>56067</v>
      </c>
      <c r="D9" s="485">
        <v>49457</v>
      </c>
      <c r="E9" s="486">
        <v>2.107121836374338</v>
      </c>
      <c r="F9" s="485">
        <v>94762</v>
      </c>
      <c r="G9" s="487">
        <v>0.80211613340104959</v>
      </c>
      <c r="H9" s="485">
        <v>29134</v>
      </c>
      <c r="I9" s="485">
        <v>21081</v>
      </c>
      <c r="J9" s="486">
        <v>1.3820027512926332</v>
      </c>
      <c r="K9" s="485">
        <v>21989</v>
      </c>
      <c r="L9" s="485">
        <v>20364</v>
      </c>
      <c r="M9" s="486">
        <v>1.0797976821842468</v>
      </c>
      <c r="N9" s="488">
        <v>0.37599657552571031</v>
      </c>
      <c r="O9" s="492">
        <f>I9/D9</f>
        <v>0.4262490648442081</v>
      </c>
      <c r="R9" s="438" t="s">
        <v>131</v>
      </c>
    </row>
    <row r="10" spans="1:37" ht="13.5" thickBot="1" x14ac:dyDescent="0.25">
      <c r="A10" s="319" t="s">
        <v>6</v>
      </c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477"/>
      <c r="O10" s="478"/>
      <c r="T10" s="437" t="s">
        <v>59</v>
      </c>
      <c r="U10" s="437" t="s">
        <v>60</v>
      </c>
      <c r="V10" s="437" t="s">
        <v>61</v>
      </c>
      <c r="W10" s="437" t="s">
        <v>57</v>
      </c>
    </row>
    <row r="11" spans="1:37" x14ac:dyDescent="0.2">
      <c r="A11" s="290" t="s">
        <v>132</v>
      </c>
      <c r="B11" s="479">
        <v>103996</v>
      </c>
      <c r="C11" s="353">
        <v>48267</v>
      </c>
      <c r="D11" s="353">
        <v>43138</v>
      </c>
      <c r="E11" s="480">
        <v>2.1545983798454431</v>
      </c>
      <c r="F11" s="353">
        <v>82975</v>
      </c>
      <c r="G11" s="362">
        <v>0.79786722566252544</v>
      </c>
      <c r="H11" s="353">
        <v>40986</v>
      </c>
      <c r="I11" s="353">
        <v>29092</v>
      </c>
      <c r="J11" s="480">
        <v>1.4088409184655575</v>
      </c>
      <c r="K11" s="353">
        <v>30064</v>
      </c>
      <c r="L11" s="353">
        <v>27842</v>
      </c>
      <c r="M11" s="480">
        <v>1.0798074850944617</v>
      </c>
      <c r="N11" s="481">
        <v>0.60273064412538591</v>
      </c>
      <c r="O11" s="491">
        <f>I11/D11</f>
        <v>0.6743938059251704</v>
      </c>
      <c r="R11" s="438" t="s">
        <v>62</v>
      </c>
      <c r="S11" s="437" t="s">
        <v>54</v>
      </c>
      <c r="T11" s="437">
        <v>2</v>
      </c>
      <c r="U11" s="437">
        <v>2.2207910457705034E-3</v>
      </c>
      <c r="V11" s="437">
        <v>2.2207910457705034E-3</v>
      </c>
      <c r="W11" s="437">
        <v>2.2207910457705034E-3</v>
      </c>
    </row>
    <row r="12" spans="1:37" ht="13.5" thickBot="1" x14ac:dyDescent="0.25">
      <c r="A12" s="483" t="s">
        <v>133</v>
      </c>
      <c r="B12" s="484">
        <v>133394</v>
      </c>
      <c r="C12" s="485">
        <v>56715</v>
      </c>
      <c r="D12" s="485">
        <v>51213</v>
      </c>
      <c r="E12" s="486">
        <v>2.3520056422463194</v>
      </c>
      <c r="F12" s="485">
        <v>109592</v>
      </c>
      <c r="G12" s="487">
        <v>0.82156618738473997</v>
      </c>
      <c r="H12" s="485">
        <v>37328</v>
      </c>
      <c r="I12" s="485">
        <v>25578</v>
      </c>
      <c r="J12" s="486">
        <v>1.4593791539604348</v>
      </c>
      <c r="K12" s="485">
        <v>27023</v>
      </c>
      <c r="L12" s="485">
        <v>24680</v>
      </c>
      <c r="M12" s="486">
        <v>1.0949351701782819</v>
      </c>
      <c r="N12" s="488">
        <v>0.45099180111081727</v>
      </c>
      <c r="O12" s="492">
        <f>I12/D12</f>
        <v>0.49944350067365706</v>
      </c>
    </row>
    <row r="13" spans="1:37" ht="13.5" thickBot="1" x14ac:dyDescent="0.25">
      <c r="A13" s="319" t="s">
        <v>7</v>
      </c>
      <c r="B13" s="320"/>
      <c r="C13" s="320"/>
      <c r="D13" s="320"/>
      <c r="E13" s="320"/>
      <c r="F13" s="320"/>
      <c r="G13" s="320"/>
      <c r="H13" s="320"/>
      <c r="I13" s="320"/>
      <c r="J13" s="320"/>
      <c r="K13" s="320"/>
      <c r="L13" s="320"/>
      <c r="M13" s="320"/>
      <c r="N13" s="477"/>
      <c r="O13" s="478"/>
    </row>
    <row r="14" spans="1:37" x14ac:dyDescent="0.2">
      <c r="A14" s="290" t="s">
        <v>132</v>
      </c>
      <c r="B14" s="479">
        <v>102894</v>
      </c>
      <c r="C14" s="353">
        <v>50721</v>
      </c>
      <c r="D14" s="353">
        <v>45627</v>
      </c>
      <c r="E14" s="480">
        <v>2.0286271958360445</v>
      </c>
      <c r="F14" s="353">
        <v>83932</v>
      </c>
      <c r="G14" s="362">
        <v>0.81571325830466301</v>
      </c>
      <c r="H14" s="353">
        <v>46210</v>
      </c>
      <c r="I14" s="353">
        <v>32049</v>
      </c>
      <c r="J14" s="480">
        <v>1.4418546600517956</v>
      </c>
      <c r="K14" s="353">
        <v>33200</v>
      </c>
      <c r="L14" s="353">
        <v>30479</v>
      </c>
      <c r="M14" s="480">
        <v>1.0892745824994259</v>
      </c>
      <c r="N14" s="481">
        <v>0.6318684568521914</v>
      </c>
      <c r="O14" s="491">
        <f>I14/D14</f>
        <v>0.70241304490762047</v>
      </c>
    </row>
    <row r="15" spans="1:37" ht="13.5" thickBot="1" x14ac:dyDescent="0.25">
      <c r="A15" s="483" t="s">
        <v>133</v>
      </c>
      <c r="B15" s="484">
        <v>131122</v>
      </c>
      <c r="C15" s="485">
        <v>58123</v>
      </c>
      <c r="D15" s="485">
        <v>52706</v>
      </c>
      <c r="E15" s="486">
        <v>2.2559399893329664</v>
      </c>
      <c r="F15" s="485">
        <v>107872</v>
      </c>
      <c r="G15" s="487">
        <v>0.8226842177514071</v>
      </c>
      <c r="H15" s="485">
        <v>42061</v>
      </c>
      <c r="I15" s="485">
        <v>29024</v>
      </c>
      <c r="J15" s="486">
        <v>1.4491799889746417</v>
      </c>
      <c r="K15" s="485">
        <v>30911</v>
      </c>
      <c r="L15" s="485">
        <v>27863</v>
      </c>
      <c r="M15" s="486">
        <v>1.1093923841653806</v>
      </c>
      <c r="N15" s="488">
        <v>0.49935481650981539</v>
      </c>
      <c r="O15" s="492">
        <f>I15/D15</f>
        <v>0.55067734223807541</v>
      </c>
    </row>
    <row r="16" spans="1:37" ht="13.5" thickBot="1" x14ac:dyDescent="0.25">
      <c r="A16" s="493" t="s">
        <v>8</v>
      </c>
      <c r="B16" s="494"/>
      <c r="C16" s="494"/>
      <c r="D16" s="494"/>
      <c r="E16" s="494"/>
      <c r="F16" s="494"/>
      <c r="G16" s="494"/>
      <c r="H16" s="494"/>
      <c r="I16" s="494"/>
      <c r="J16" s="494"/>
      <c r="K16" s="494"/>
      <c r="L16" s="494"/>
      <c r="M16" s="494"/>
      <c r="N16" s="495"/>
      <c r="O16" s="496"/>
    </row>
    <row r="17" spans="1:17" x14ac:dyDescent="0.2">
      <c r="A17" s="290" t="s">
        <v>132</v>
      </c>
      <c r="B17" s="479">
        <v>110051</v>
      </c>
      <c r="C17" s="353">
        <v>55338</v>
      </c>
      <c r="D17" s="353">
        <v>50153</v>
      </c>
      <c r="E17" s="480">
        <f>B17/C17</f>
        <v>1.9887057718023782</v>
      </c>
      <c r="F17" s="353">
        <v>89698</v>
      </c>
      <c r="G17" s="362">
        <f>F17/B17</f>
        <v>0.81505847288984201</v>
      </c>
      <c r="H17" s="353">
        <v>51026</v>
      </c>
      <c r="I17" s="353">
        <v>36482</v>
      </c>
      <c r="J17" s="497">
        <f>H17/I17</f>
        <v>1.3986623540376075</v>
      </c>
      <c r="K17" s="498">
        <v>36829</v>
      </c>
      <c r="L17" s="353">
        <v>34826</v>
      </c>
      <c r="M17" s="497">
        <f>K17/L17</f>
        <v>1.0575145006604261</v>
      </c>
      <c r="N17" s="499">
        <v>0.65925765296902672</v>
      </c>
      <c r="O17" s="491">
        <f>I17/D17</f>
        <v>0.72741411281478674</v>
      </c>
    </row>
    <row r="18" spans="1:17" ht="13.5" thickBot="1" x14ac:dyDescent="0.25">
      <c r="A18" s="483" t="s">
        <v>133</v>
      </c>
      <c r="B18" s="484">
        <v>143211</v>
      </c>
      <c r="C18" s="485">
        <v>62206</v>
      </c>
      <c r="D18" s="485">
        <v>57016</v>
      </c>
      <c r="E18" s="486">
        <f>B18/C18</f>
        <v>2.3022055750249173</v>
      </c>
      <c r="F18" s="485">
        <v>119791</v>
      </c>
      <c r="G18" s="487">
        <f>F18/B18</f>
        <v>0.83646507600673137</v>
      </c>
      <c r="H18" s="485">
        <v>47970</v>
      </c>
      <c r="I18" s="485">
        <v>33100</v>
      </c>
      <c r="J18" s="500">
        <f>H18/I18</f>
        <v>1.4492447129909365</v>
      </c>
      <c r="K18" s="501">
        <v>33574</v>
      </c>
      <c r="L18" s="485">
        <v>31691</v>
      </c>
      <c r="M18" s="500">
        <f>K18/L18</f>
        <v>1.0594175002366601</v>
      </c>
      <c r="N18" s="502">
        <v>0.53210301257113457</v>
      </c>
      <c r="O18" s="492">
        <f>I18/D18</f>
        <v>0.58053879612740289</v>
      </c>
    </row>
    <row r="19" spans="1:17" ht="13.5" thickBot="1" x14ac:dyDescent="0.25">
      <c r="A19" s="493" t="s">
        <v>9</v>
      </c>
      <c r="B19" s="494"/>
      <c r="C19" s="494"/>
      <c r="D19" s="494"/>
      <c r="E19" s="494"/>
      <c r="F19" s="494"/>
      <c r="G19" s="494"/>
      <c r="H19" s="494"/>
      <c r="I19" s="494"/>
      <c r="J19" s="494"/>
      <c r="K19" s="494"/>
      <c r="L19" s="494"/>
      <c r="M19" s="494"/>
      <c r="N19" s="495"/>
      <c r="O19" s="496"/>
    </row>
    <row r="20" spans="1:17" x14ac:dyDescent="0.2">
      <c r="A20" s="290" t="s">
        <v>132</v>
      </c>
      <c r="B20" s="479">
        <v>118384</v>
      </c>
      <c r="C20" s="353">
        <v>58509</v>
      </c>
      <c r="D20" s="353">
        <v>53174</v>
      </c>
      <c r="E20" s="480">
        <v>2.0233468355295767</v>
      </c>
      <c r="F20" s="353">
        <v>98154</v>
      </c>
      <c r="G20" s="362">
        <v>0.82911542100283819</v>
      </c>
      <c r="H20" s="353">
        <v>53710</v>
      </c>
      <c r="I20" s="353">
        <v>38016</v>
      </c>
      <c r="J20" s="497">
        <v>1.4128261784511784</v>
      </c>
      <c r="K20" s="498">
        <v>38122</v>
      </c>
      <c r="L20" s="353">
        <v>36280</v>
      </c>
      <c r="M20" s="497">
        <v>1.0507717750826902</v>
      </c>
      <c r="N20" s="499">
        <v>0.64974619289340096</v>
      </c>
      <c r="O20" s="491">
        <v>0.71493587091435662</v>
      </c>
    </row>
    <row r="21" spans="1:17" ht="13.5" thickBot="1" x14ac:dyDescent="0.25">
      <c r="A21" s="483" t="s">
        <v>133</v>
      </c>
      <c r="B21" s="484">
        <v>166575</v>
      </c>
      <c r="C21" s="485">
        <v>71844</v>
      </c>
      <c r="D21" s="485">
        <v>66272</v>
      </c>
      <c r="E21" s="486">
        <v>2.3185652246534159</v>
      </c>
      <c r="F21" s="485">
        <v>142810</v>
      </c>
      <c r="G21" s="487">
        <v>0.85733153234278858</v>
      </c>
      <c r="H21" s="485">
        <v>55097</v>
      </c>
      <c r="I21" s="485">
        <v>37597</v>
      </c>
      <c r="J21" s="500">
        <v>1.4654626698938744</v>
      </c>
      <c r="K21" s="501">
        <v>38169</v>
      </c>
      <c r="L21" s="485">
        <v>35919</v>
      </c>
      <c r="M21" s="500">
        <v>1.0626409421197696</v>
      </c>
      <c r="N21" s="502">
        <v>0.52331440342965319</v>
      </c>
      <c r="O21" s="492">
        <v>0.56731349589570257</v>
      </c>
    </row>
    <row r="22" spans="1:17" ht="13.5" thickBot="1" x14ac:dyDescent="0.25">
      <c r="A22" s="493" t="s">
        <v>10</v>
      </c>
      <c r="B22" s="494"/>
      <c r="C22" s="494"/>
      <c r="D22" s="494"/>
      <c r="E22" s="494"/>
      <c r="F22" s="494"/>
      <c r="G22" s="494"/>
      <c r="H22" s="494"/>
      <c r="I22" s="494"/>
      <c r="J22" s="494"/>
      <c r="K22" s="494"/>
      <c r="L22" s="494"/>
      <c r="M22" s="494"/>
      <c r="N22" s="495"/>
      <c r="O22" s="496"/>
    </row>
    <row r="23" spans="1:17" x14ac:dyDescent="0.2">
      <c r="A23" s="290" t="s">
        <v>132</v>
      </c>
      <c r="B23" s="479">
        <v>118170</v>
      </c>
      <c r="C23" s="353">
        <v>56655</v>
      </c>
      <c r="D23" s="353">
        <v>51429</v>
      </c>
      <c r="E23" s="480">
        <f>B23/C23</f>
        <v>2.0857823669579032</v>
      </c>
      <c r="F23" s="498">
        <v>97922</v>
      </c>
      <c r="G23" s="362">
        <f>F23/B23</f>
        <v>0.82865363459422869</v>
      </c>
      <c r="H23" s="353">
        <v>55954</v>
      </c>
      <c r="I23" s="353">
        <v>38642</v>
      </c>
      <c r="J23" s="497">
        <f>H23/I23</f>
        <v>1.448009937373842</v>
      </c>
      <c r="K23" s="498">
        <v>39514</v>
      </c>
      <c r="L23" s="353">
        <v>36972</v>
      </c>
      <c r="M23" s="497">
        <f>K23/L23</f>
        <v>1.0687547333116953</v>
      </c>
      <c r="N23" s="499">
        <v>0.65925765296902672</v>
      </c>
      <c r="O23" s="491">
        <f>I23/D23</f>
        <v>0.75136596083921525</v>
      </c>
    </row>
    <row r="24" spans="1:17" ht="13.5" thickBot="1" x14ac:dyDescent="0.25">
      <c r="A24" s="503" t="s">
        <v>133</v>
      </c>
      <c r="B24" s="504">
        <v>176564</v>
      </c>
      <c r="C24" s="505">
        <v>74279</v>
      </c>
      <c r="D24" s="505">
        <v>68258</v>
      </c>
      <c r="E24" s="506">
        <f>B24/C24</f>
        <v>2.3770379245816451</v>
      </c>
      <c r="F24" s="507">
        <v>150815</v>
      </c>
      <c r="G24" s="150">
        <f>F24/B24</f>
        <v>0.85416619469427513</v>
      </c>
      <c r="H24" s="507">
        <v>61921</v>
      </c>
      <c r="I24" s="505">
        <v>41344</v>
      </c>
      <c r="J24" s="508">
        <f>H24/I24</f>
        <v>1.497702205882353</v>
      </c>
      <c r="K24" s="507">
        <v>42005</v>
      </c>
      <c r="L24" s="505">
        <v>39237</v>
      </c>
      <c r="M24" s="508">
        <f>K24/L24</f>
        <v>1.0705456584346407</v>
      </c>
      <c r="N24" s="509">
        <v>0.53210301257113457</v>
      </c>
      <c r="O24" s="510">
        <f>I24/D24</f>
        <v>0.60570189574848365</v>
      </c>
    </row>
    <row r="25" spans="1:17" ht="13.5" thickBot="1" x14ac:dyDescent="0.25">
      <c r="A25" s="319" t="s">
        <v>11</v>
      </c>
      <c r="B25" s="320"/>
      <c r="C25" s="320"/>
      <c r="D25" s="320"/>
      <c r="E25" s="320"/>
      <c r="F25" s="320"/>
      <c r="G25" s="320"/>
      <c r="H25" s="320"/>
      <c r="I25" s="320"/>
      <c r="J25" s="320"/>
      <c r="K25" s="320"/>
      <c r="L25" s="320"/>
      <c r="M25" s="320"/>
      <c r="N25" s="477"/>
      <c r="O25" s="478"/>
      <c r="Q25" s="15" t="s">
        <v>54</v>
      </c>
    </row>
    <row r="26" spans="1:17" x14ac:dyDescent="0.2">
      <c r="A26" s="290" t="s">
        <v>132</v>
      </c>
      <c r="B26" s="479">
        <v>119427</v>
      </c>
      <c r="C26" s="353">
        <v>59081</v>
      </c>
      <c r="D26" s="353">
        <v>54203</v>
      </c>
      <c r="E26" s="480">
        <v>2.0214112828151181</v>
      </c>
      <c r="F26" s="498">
        <v>99498</v>
      </c>
      <c r="G26" s="362">
        <v>0.83312818709337089</v>
      </c>
      <c r="H26" s="353">
        <v>59570</v>
      </c>
      <c r="I26" s="353">
        <v>42299</v>
      </c>
      <c r="J26" s="497">
        <v>1.408307525000591</v>
      </c>
      <c r="K26" s="498">
        <v>42576</v>
      </c>
      <c r="L26" s="353">
        <v>40642</v>
      </c>
      <c r="M26" s="497">
        <v>1.0475862408346046</v>
      </c>
      <c r="N26" s="499">
        <v>0.71594928995785445</v>
      </c>
      <c r="O26" s="491">
        <v>0.78038115971440691</v>
      </c>
    </row>
    <row r="27" spans="1:17" ht="13.5" thickBot="1" x14ac:dyDescent="0.25">
      <c r="A27" s="503" t="s">
        <v>133</v>
      </c>
      <c r="B27" s="504">
        <v>183859</v>
      </c>
      <c r="C27" s="505">
        <v>78755</v>
      </c>
      <c r="D27" s="505">
        <v>72922</v>
      </c>
      <c r="E27" s="506">
        <v>2.3345692336994475</v>
      </c>
      <c r="F27" s="507">
        <v>157445</v>
      </c>
      <c r="G27" s="150">
        <v>0.85633556149005485</v>
      </c>
      <c r="H27" s="507">
        <v>70029</v>
      </c>
      <c r="I27" s="505">
        <v>46776</v>
      </c>
      <c r="J27" s="508">
        <v>1.4971139045664443</v>
      </c>
      <c r="K27" s="507">
        <v>47480</v>
      </c>
      <c r="L27" s="505">
        <v>44840</v>
      </c>
      <c r="M27" s="508">
        <v>1.0588760035682427</v>
      </c>
      <c r="N27" s="509">
        <v>0.59394324169893975</v>
      </c>
      <c r="O27" s="510">
        <v>0.64145251090205968</v>
      </c>
    </row>
    <row r="28" spans="1:17" ht="13.5" thickBot="1" x14ac:dyDescent="0.25">
      <c r="A28" s="319" t="s">
        <v>12</v>
      </c>
      <c r="B28" s="320"/>
      <c r="C28" s="320"/>
      <c r="D28" s="320"/>
      <c r="E28" s="320"/>
      <c r="F28" s="320"/>
      <c r="G28" s="320"/>
      <c r="H28" s="320"/>
      <c r="I28" s="320"/>
      <c r="J28" s="320"/>
      <c r="K28" s="320"/>
      <c r="L28" s="320"/>
      <c r="M28" s="320"/>
      <c r="N28" s="477"/>
      <c r="O28" s="478"/>
    </row>
    <row r="29" spans="1:17" x14ac:dyDescent="0.2">
      <c r="A29" s="290" t="s">
        <v>132</v>
      </c>
      <c r="B29" s="479">
        <v>127380</v>
      </c>
      <c r="C29" s="353">
        <v>63262</v>
      </c>
      <c r="D29" s="353">
        <v>58023</v>
      </c>
      <c r="E29" s="480">
        <v>2.0135310296860673</v>
      </c>
      <c r="F29" s="498">
        <v>105956</v>
      </c>
      <c r="G29" s="362">
        <v>0.83181033129219661</v>
      </c>
      <c r="H29" s="353">
        <v>63578</v>
      </c>
      <c r="I29" s="353">
        <v>46100</v>
      </c>
      <c r="J29" s="497">
        <v>1.3791323210412147</v>
      </c>
      <c r="K29" s="498">
        <v>46099</v>
      </c>
      <c r="L29" s="353">
        <v>43882</v>
      </c>
      <c r="M29" s="497">
        <v>1.0505218540631693</v>
      </c>
      <c r="N29" s="499">
        <v>0.65925765296902672</v>
      </c>
      <c r="O29" s="491">
        <v>0.79451252089688573</v>
      </c>
    </row>
    <row r="30" spans="1:17" ht="13.5" thickBot="1" x14ac:dyDescent="0.25">
      <c r="A30" s="511" t="s">
        <v>133</v>
      </c>
      <c r="B30" s="512">
        <v>196272</v>
      </c>
      <c r="C30" s="513">
        <v>83538</v>
      </c>
      <c r="D30" s="513">
        <v>77208</v>
      </c>
      <c r="E30" s="514">
        <v>2.3494936436112908</v>
      </c>
      <c r="F30" s="515">
        <v>168460</v>
      </c>
      <c r="G30" s="152">
        <v>0.85829868753566474</v>
      </c>
      <c r="H30" s="515">
        <v>76176</v>
      </c>
      <c r="I30" s="513">
        <v>51090</v>
      </c>
      <c r="J30" s="516">
        <v>1.491015854374633</v>
      </c>
      <c r="K30" s="515">
        <v>51820</v>
      </c>
      <c r="L30" s="513">
        <v>48845</v>
      </c>
      <c r="M30" s="516">
        <v>1.0609069505578872</v>
      </c>
      <c r="N30" s="517">
        <v>0.53210301257113457</v>
      </c>
      <c r="O30" s="518">
        <v>0.66171899285048186</v>
      </c>
    </row>
    <row r="31" spans="1:17" ht="14.25" thickTop="1" thickBot="1" x14ac:dyDescent="0.25">
      <c r="A31" s="319" t="s">
        <v>13</v>
      </c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477"/>
      <c r="O31" s="478"/>
    </row>
    <row r="32" spans="1:17" x14ac:dyDescent="0.2">
      <c r="A32" s="290" t="s">
        <v>132</v>
      </c>
      <c r="B32" s="479">
        <v>124142</v>
      </c>
      <c r="C32" s="353">
        <v>63599</v>
      </c>
      <c r="D32" s="353">
        <v>58762</v>
      </c>
      <c r="E32" s="480">
        <f>B32/C32</f>
        <v>1.9519489300146229</v>
      </c>
      <c r="F32" s="498">
        <v>104290</v>
      </c>
      <c r="G32" s="362">
        <f>F32/B32</f>
        <v>0.84008635272510512</v>
      </c>
      <c r="H32" s="353">
        <v>66799</v>
      </c>
      <c r="I32" s="353">
        <v>48742</v>
      </c>
      <c r="J32" s="497">
        <f>H32/I32</f>
        <v>1.3704607935661237</v>
      </c>
      <c r="K32" s="498">
        <v>48572</v>
      </c>
      <c r="L32" s="353">
        <v>46297</v>
      </c>
      <c r="M32" s="497">
        <f>K32/L32</f>
        <v>1.0491392530833532</v>
      </c>
      <c r="N32" s="499">
        <f>I32/C32</f>
        <v>0.76639569804556673</v>
      </c>
      <c r="O32" s="491">
        <f>I32/D32</f>
        <v>0.82948163779313167</v>
      </c>
    </row>
    <row r="33" spans="1:18" ht="13.5" thickBot="1" x14ac:dyDescent="0.25">
      <c r="A33" s="511" t="s">
        <v>133</v>
      </c>
      <c r="B33" s="512">
        <v>195890</v>
      </c>
      <c r="C33" s="513">
        <v>83677</v>
      </c>
      <c r="D33" s="513">
        <v>77355</v>
      </c>
      <c r="E33" s="514">
        <f>B33/C33</f>
        <v>2.3410256103827813</v>
      </c>
      <c r="F33" s="515">
        <v>168956</v>
      </c>
      <c r="G33" s="152">
        <f>F33/B33</f>
        <v>0.86250446679258763</v>
      </c>
      <c r="H33" s="515">
        <v>81979</v>
      </c>
      <c r="I33" s="513">
        <v>55261</v>
      </c>
      <c r="J33" s="516">
        <f>H33/I33</f>
        <v>1.4834874504623514</v>
      </c>
      <c r="K33" s="515">
        <v>55690</v>
      </c>
      <c r="L33" s="513">
        <v>52429</v>
      </c>
      <c r="M33" s="516">
        <f>K33/L33</f>
        <v>1.0621984016479429</v>
      </c>
      <c r="N33" s="517">
        <f>I33/C33</f>
        <v>0.66040847544725556</v>
      </c>
      <c r="O33" s="518">
        <f>I33/D33</f>
        <v>0.71438174649343933</v>
      </c>
    </row>
    <row r="34" spans="1:18" ht="14.25" thickTop="1" thickBot="1" x14ac:dyDescent="0.25">
      <c r="A34" s="319" t="s">
        <v>14</v>
      </c>
      <c r="B34" s="320"/>
      <c r="C34" s="320"/>
      <c r="D34" s="320"/>
      <c r="E34" s="320"/>
      <c r="F34" s="320"/>
      <c r="G34" s="320"/>
      <c r="H34" s="320"/>
      <c r="I34" s="320"/>
      <c r="J34" s="320"/>
      <c r="K34" s="320"/>
      <c r="L34" s="320"/>
      <c r="M34" s="320"/>
      <c r="N34" s="477"/>
      <c r="O34" s="478"/>
    </row>
    <row r="35" spans="1:18" x14ac:dyDescent="0.2">
      <c r="A35" s="290" t="s">
        <v>132</v>
      </c>
      <c r="B35" s="479">
        <v>126005</v>
      </c>
      <c r="C35" s="353">
        <v>63535</v>
      </c>
      <c r="D35" s="353">
        <v>59373</v>
      </c>
      <c r="E35" s="480">
        <f>B35/C35</f>
        <v>1.9832375855827498</v>
      </c>
      <c r="F35" s="498">
        <v>108521</v>
      </c>
      <c r="G35" s="362">
        <f>F35/B35</f>
        <v>0.86124360144438716</v>
      </c>
      <c r="H35" s="353">
        <v>68256</v>
      </c>
      <c r="I35" s="353">
        <v>49482</v>
      </c>
      <c r="J35" s="497">
        <f>H35/I35</f>
        <v>1.3794106947981084</v>
      </c>
      <c r="K35" s="498">
        <v>48911</v>
      </c>
      <c r="L35" s="353">
        <v>46748</v>
      </c>
      <c r="M35" s="497">
        <f>K35/L35</f>
        <v>1.0462693591169676</v>
      </c>
      <c r="N35" s="499">
        <f>I35/C35</f>
        <v>0.77881482647359723</v>
      </c>
      <c r="O35" s="491">
        <f>I35/D35</f>
        <v>0.8334091253600121</v>
      </c>
    </row>
    <row r="36" spans="1:18" ht="13.5" thickBot="1" x14ac:dyDescent="0.25">
      <c r="A36" s="511" t="s">
        <v>133</v>
      </c>
      <c r="B36" s="512">
        <v>198426</v>
      </c>
      <c r="C36" s="513">
        <v>83085</v>
      </c>
      <c r="D36" s="513">
        <v>77394</v>
      </c>
      <c r="E36" s="514">
        <f>B36/C36</f>
        <v>2.3882289221881208</v>
      </c>
      <c r="F36" s="515">
        <v>173089</v>
      </c>
      <c r="G36" s="152">
        <f>F36/B36</f>
        <v>0.87231008033221458</v>
      </c>
      <c r="H36" s="515">
        <v>82921</v>
      </c>
      <c r="I36" s="513">
        <v>56088</v>
      </c>
      <c r="J36" s="516">
        <f>H36/I36</f>
        <v>1.4784089288261304</v>
      </c>
      <c r="K36" s="515">
        <v>56156</v>
      </c>
      <c r="L36" s="513">
        <v>53070</v>
      </c>
      <c r="M36" s="516">
        <f>K36/L36</f>
        <v>1.0581496137177313</v>
      </c>
      <c r="N36" s="517">
        <f>I36/C36</f>
        <v>0.67506770175121866</v>
      </c>
      <c r="O36" s="518">
        <f>I36/D36</f>
        <v>0.72470734165439177</v>
      </c>
      <c r="R36" s="454"/>
    </row>
    <row r="37" spans="1:18" ht="14.25" thickTop="1" thickBot="1" x14ac:dyDescent="0.25">
      <c r="A37" s="319" t="s">
        <v>15</v>
      </c>
      <c r="B37" s="320"/>
      <c r="C37" s="320"/>
      <c r="D37" s="320"/>
      <c r="E37" s="320"/>
      <c r="F37" s="320"/>
      <c r="G37" s="320"/>
      <c r="H37" s="320"/>
      <c r="I37" s="320"/>
      <c r="J37" s="320"/>
      <c r="K37" s="320"/>
      <c r="L37" s="320"/>
      <c r="M37" s="320"/>
      <c r="N37" s="477"/>
      <c r="O37" s="478"/>
      <c r="R37" s="454"/>
    </row>
    <row r="38" spans="1:18" x14ac:dyDescent="0.2">
      <c r="A38" s="290" t="s">
        <v>132</v>
      </c>
      <c r="B38" s="479">
        <v>129675</v>
      </c>
      <c r="C38" s="353">
        <v>66031</v>
      </c>
      <c r="D38" s="353">
        <v>61455</v>
      </c>
      <c r="E38" s="480">
        <f>B38/C38</f>
        <v>1.9638503127318987</v>
      </c>
      <c r="F38" s="498">
        <v>111957</v>
      </c>
      <c r="G38" s="362">
        <f>F38/B38</f>
        <v>0.8633661075766339</v>
      </c>
      <c r="H38" s="353">
        <v>68803</v>
      </c>
      <c r="I38" s="353">
        <v>50357</v>
      </c>
      <c r="J38" s="497">
        <f>H38/I38</f>
        <v>1.3663045852612348</v>
      </c>
      <c r="K38" s="498">
        <v>49711</v>
      </c>
      <c r="L38" s="353">
        <v>47585</v>
      </c>
      <c r="M38" s="497">
        <f>K38/L38</f>
        <v>1.0446779447304824</v>
      </c>
      <c r="N38" s="499">
        <f>I38/C38</f>
        <v>0.76262664506065336</v>
      </c>
      <c r="O38" s="491">
        <f>I38/D38</f>
        <v>0.81941257830933201</v>
      </c>
      <c r="R38" s="454"/>
    </row>
    <row r="39" spans="1:18" ht="13.5" thickBot="1" x14ac:dyDescent="0.25">
      <c r="A39" s="511" t="s">
        <v>133</v>
      </c>
      <c r="B39" s="512">
        <v>201729</v>
      </c>
      <c r="C39" s="513">
        <v>84557</v>
      </c>
      <c r="D39" s="513">
        <v>78617</v>
      </c>
      <c r="E39" s="514">
        <f>B39/C39</f>
        <v>2.3857161441394563</v>
      </c>
      <c r="F39" s="515">
        <v>176911</v>
      </c>
      <c r="G39" s="152">
        <f>F39/B39</f>
        <v>0.87697356354316935</v>
      </c>
      <c r="H39" s="515">
        <v>82218</v>
      </c>
      <c r="I39" s="513">
        <v>56080</v>
      </c>
      <c r="J39" s="516">
        <f>H39/I39</f>
        <v>1.4660841654778887</v>
      </c>
      <c r="K39" s="515">
        <v>56335</v>
      </c>
      <c r="L39" s="513">
        <v>53091</v>
      </c>
      <c r="M39" s="516">
        <f>K39/L39</f>
        <v>1.0611026350982276</v>
      </c>
      <c r="N39" s="517">
        <f>I39/C39</f>
        <v>0.66322125903236873</v>
      </c>
      <c r="O39" s="518">
        <f>I39/D39</f>
        <v>0.71333172214660956</v>
      </c>
      <c r="R39" s="454"/>
    </row>
    <row r="40" spans="1:18" ht="14.25" thickTop="1" thickBot="1" x14ac:dyDescent="0.25">
      <c r="A40" s="319" t="s">
        <v>16</v>
      </c>
      <c r="B40" s="320"/>
      <c r="C40" s="320"/>
      <c r="D40" s="320"/>
      <c r="E40" s="320"/>
      <c r="F40" s="320"/>
      <c r="G40" s="320"/>
      <c r="H40" s="320"/>
      <c r="I40" s="320"/>
      <c r="J40" s="320"/>
      <c r="K40" s="320"/>
      <c r="L40" s="320"/>
      <c r="M40" s="320"/>
      <c r="N40" s="477"/>
      <c r="O40" s="478"/>
      <c r="R40" s="454"/>
    </row>
    <row r="41" spans="1:18" x14ac:dyDescent="0.2">
      <c r="A41" s="290" t="s">
        <v>132</v>
      </c>
      <c r="B41" s="479">
        <v>128373</v>
      </c>
      <c r="C41" s="353">
        <v>64467</v>
      </c>
      <c r="D41" s="353">
        <v>60051</v>
      </c>
      <c r="E41" s="480">
        <f>B41/C41</f>
        <v>1.9912978733305413</v>
      </c>
      <c r="F41" s="498">
        <v>111495</v>
      </c>
      <c r="G41" s="362">
        <f>F41/B41</f>
        <v>0.86852375499520929</v>
      </c>
      <c r="H41" s="353">
        <v>65781</v>
      </c>
      <c r="I41" s="353">
        <v>49038</v>
      </c>
      <c r="J41" s="497">
        <f>H41/I41</f>
        <v>1.3414290958032546</v>
      </c>
      <c r="K41" s="498">
        <v>48526</v>
      </c>
      <c r="L41" s="353">
        <v>46278</v>
      </c>
      <c r="M41" s="497">
        <f>K41/L41</f>
        <v>1.0485759972341069</v>
      </c>
      <c r="N41" s="499">
        <f>I41/C41</f>
        <v>0.76066824887151563</v>
      </c>
      <c r="O41" s="491">
        <f>I41/D41</f>
        <v>0.81660588499775189</v>
      </c>
      <c r="R41" s="454"/>
    </row>
    <row r="42" spans="1:18" ht="13.5" thickBot="1" x14ac:dyDescent="0.25">
      <c r="A42" s="511" t="s">
        <v>133</v>
      </c>
      <c r="B42" s="512">
        <v>201690</v>
      </c>
      <c r="C42" s="513">
        <v>85146</v>
      </c>
      <c r="D42" s="513">
        <v>79229</v>
      </c>
      <c r="E42" s="514">
        <f>B42/C42</f>
        <v>2.3687548446198297</v>
      </c>
      <c r="F42" s="515">
        <v>177084</v>
      </c>
      <c r="G42" s="152">
        <f>F42/B42</f>
        <v>0.87800089245872381</v>
      </c>
      <c r="H42" s="515">
        <v>77168</v>
      </c>
      <c r="I42" s="513">
        <v>54723</v>
      </c>
      <c r="J42" s="516">
        <f>H42/I42</f>
        <v>1.4101566069111708</v>
      </c>
      <c r="K42" s="515">
        <v>54585</v>
      </c>
      <c r="L42" s="513">
        <v>51559</v>
      </c>
      <c r="M42" s="516">
        <f>K42/L42</f>
        <v>1.0586900444151361</v>
      </c>
      <c r="N42" s="517">
        <f>I42/C42</f>
        <v>0.64269607497709813</v>
      </c>
      <c r="O42" s="518">
        <f>I42/D42</f>
        <v>0.69069406404220679</v>
      </c>
      <c r="R42" s="454"/>
    </row>
    <row r="43" spans="1:18" ht="14.25" thickTop="1" thickBot="1" x14ac:dyDescent="0.25">
      <c r="A43" s="319" t="s">
        <v>17</v>
      </c>
      <c r="B43" s="320"/>
      <c r="C43" s="320"/>
      <c r="D43" s="320"/>
      <c r="E43" s="320"/>
      <c r="F43" s="320"/>
      <c r="G43" s="320"/>
      <c r="H43" s="320"/>
      <c r="I43" s="320"/>
      <c r="J43" s="320"/>
      <c r="K43" s="320"/>
      <c r="L43" s="320"/>
      <c r="M43" s="320"/>
      <c r="N43" s="477"/>
      <c r="O43" s="478"/>
      <c r="R43" s="454"/>
    </row>
    <row r="44" spans="1:18" x14ac:dyDescent="0.2">
      <c r="A44" s="290" t="s">
        <v>132</v>
      </c>
      <c r="B44" s="479">
        <v>119322</v>
      </c>
      <c r="C44" s="353">
        <v>60716</v>
      </c>
      <c r="D44" s="353">
        <v>56338</v>
      </c>
      <c r="E44" s="480">
        <f>B44/C44</f>
        <v>1.9652480400553396</v>
      </c>
      <c r="F44" s="498">
        <v>102562</v>
      </c>
      <c r="G44" s="362">
        <f>F44/B44</f>
        <v>0.85953973282378771</v>
      </c>
      <c r="H44" s="353">
        <v>61291</v>
      </c>
      <c r="I44" s="353">
        <v>45990</v>
      </c>
      <c r="J44" s="497">
        <f>H44/I44</f>
        <v>1.3327027614698848</v>
      </c>
      <c r="K44" s="498">
        <v>44946</v>
      </c>
      <c r="L44" s="353">
        <v>43239</v>
      </c>
      <c r="M44" s="497">
        <f>K44/L44</f>
        <v>1.0394782488031638</v>
      </c>
      <c r="N44" s="499">
        <f>I44/C44</f>
        <v>0.75746096580802424</v>
      </c>
      <c r="O44" s="491">
        <f>I44/D44</f>
        <v>0.81632290816145403</v>
      </c>
      <c r="R44" s="454"/>
    </row>
    <row r="45" spans="1:18" ht="13.5" thickBot="1" x14ac:dyDescent="0.25">
      <c r="A45" s="511" t="s">
        <v>133</v>
      </c>
      <c r="B45" s="512">
        <v>190123</v>
      </c>
      <c r="C45" s="513">
        <v>80338</v>
      </c>
      <c r="D45" s="513">
        <v>74390</v>
      </c>
      <c r="E45" s="514">
        <f>B45/C45</f>
        <v>2.3665388732604744</v>
      </c>
      <c r="F45" s="515">
        <v>166147</v>
      </c>
      <c r="G45" s="152">
        <f>F45/B45</f>
        <v>0.87389216454610963</v>
      </c>
      <c r="H45" s="515">
        <v>73777</v>
      </c>
      <c r="I45" s="513">
        <v>52271</v>
      </c>
      <c r="J45" s="516">
        <f>H45/I45</f>
        <v>1.411432725603107</v>
      </c>
      <c r="K45" s="515">
        <v>51411</v>
      </c>
      <c r="L45" s="513">
        <v>49189</v>
      </c>
      <c r="M45" s="516">
        <f>K45/L45</f>
        <v>1.045172701213686</v>
      </c>
      <c r="N45" s="517">
        <f>I45/C45</f>
        <v>0.65063855211730437</v>
      </c>
      <c r="O45" s="518">
        <f>I45/D45</f>
        <v>0.70266164807097731</v>
      </c>
      <c r="R45" s="454"/>
    </row>
    <row r="46" spans="1:18" ht="14.25" thickTop="1" thickBot="1" x14ac:dyDescent="0.25">
      <c r="A46" s="319" t="s">
        <v>35</v>
      </c>
      <c r="B46" s="320"/>
      <c r="C46" s="320"/>
      <c r="D46" s="320"/>
      <c r="E46" s="320"/>
      <c r="F46" s="320"/>
      <c r="G46" s="320"/>
      <c r="H46" s="320"/>
      <c r="I46" s="320"/>
      <c r="J46" s="320"/>
      <c r="K46" s="320"/>
      <c r="L46" s="320"/>
      <c r="M46" s="320"/>
      <c r="N46" s="477"/>
      <c r="O46" s="478"/>
      <c r="R46" s="454"/>
    </row>
    <row r="47" spans="1:18" x14ac:dyDescent="0.2">
      <c r="A47" s="290" t="s">
        <v>132</v>
      </c>
      <c r="B47" s="479">
        <v>113016</v>
      </c>
      <c r="C47" s="353">
        <v>57771</v>
      </c>
      <c r="D47" s="353">
        <v>53421</v>
      </c>
      <c r="E47" s="480">
        <f>B47/C47</f>
        <v>1.9562756400270032</v>
      </c>
      <c r="F47" s="498">
        <v>96863</v>
      </c>
      <c r="G47" s="362">
        <f>F47/B47</f>
        <v>0.85707333474906211</v>
      </c>
      <c r="H47" s="353">
        <v>58345</v>
      </c>
      <c r="I47" s="353">
        <v>43768</v>
      </c>
      <c r="J47" s="497">
        <f>H47/I47</f>
        <v>1.3330515445074027</v>
      </c>
      <c r="K47" s="498">
        <v>42731</v>
      </c>
      <c r="L47" s="353">
        <v>41141</v>
      </c>
      <c r="M47" s="497">
        <f>K47/L47</f>
        <v>1.0386475778420554</v>
      </c>
      <c r="N47" s="499">
        <f>I47/C47</f>
        <v>0.75761195063267039</v>
      </c>
      <c r="O47" s="491">
        <f>I47/D47</f>
        <v>0.81930327024952732</v>
      </c>
      <c r="R47" s="454"/>
    </row>
    <row r="48" spans="1:18" ht="13.5" thickBot="1" x14ac:dyDescent="0.25">
      <c r="A48" s="511" t="s">
        <v>133</v>
      </c>
      <c r="B48" s="512">
        <v>177883</v>
      </c>
      <c r="C48" s="513">
        <v>76486</v>
      </c>
      <c r="D48" s="513">
        <v>70345</v>
      </c>
      <c r="E48" s="514">
        <f>B48/C48</f>
        <v>2.3256935909839709</v>
      </c>
      <c r="F48" s="515">
        <v>153501</v>
      </c>
      <c r="G48" s="152">
        <f>F48/B48</f>
        <v>0.8629323768994227</v>
      </c>
      <c r="H48" s="515">
        <v>69777</v>
      </c>
      <c r="I48" s="513">
        <v>49946</v>
      </c>
      <c r="J48" s="516">
        <f>H48/I48</f>
        <v>1.3970488127177352</v>
      </c>
      <c r="K48" s="515">
        <v>48947</v>
      </c>
      <c r="L48" s="513">
        <v>46968</v>
      </c>
      <c r="M48" s="516">
        <f>K48/L48</f>
        <v>1.0421350706864247</v>
      </c>
      <c r="N48" s="517">
        <f>I48/C48</f>
        <v>0.65300839369296337</v>
      </c>
      <c r="O48" s="518">
        <f>I48/D48</f>
        <v>0.71001492643400388</v>
      </c>
      <c r="R48" s="454"/>
    </row>
    <row r="49" spans="1:44" ht="14.25" thickTop="1" thickBot="1" x14ac:dyDescent="0.25">
      <c r="A49" s="319" t="s">
        <v>543</v>
      </c>
      <c r="B49" s="320"/>
      <c r="C49" s="320"/>
      <c r="D49" s="320"/>
      <c r="E49" s="320"/>
      <c r="F49" s="320"/>
      <c r="G49" s="320"/>
      <c r="H49" s="320"/>
      <c r="I49" s="320"/>
      <c r="J49" s="320"/>
      <c r="K49" s="320"/>
      <c r="L49" s="320"/>
      <c r="M49" s="320"/>
      <c r="N49" s="477"/>
      <c r="O49" s="478"/>
      <c r="R49" s="43"/>
    </row>
    <row r="50" spans="1:44" x14ac:dyDescent="0.2">
      <c r="A50" s="290" t="s">
        <v>132</v>
      </c>
      <c r="B50" s="479">
        <v>100554</v>
      </c>
      <c r="C50" s="353">
        <v>52013</v>
      </c>
      <c r="D50" s="353">
        <v>47767</v>
      </c>
      <c r="E50" s="480">
        <f>B50/C50</f>
        <v>1.9332474573664276</v>
      </c>
      <c r="F50" s="498">
        <v>85911</v>
      </c>
      <c r="G50" s="362">
        <f>F50/B50</f>
        <v>0.85437675278954595</v>
      </c>
      <c r="H50" s="353">
        <v>52608</v>
      </c>
      <c r="I50" s="353">
        <v>39439</v>
      </c>
      <c r="J50" s="497">
        <f>H50/I50</f>
        <v>1.3339080605492026</v>
      </c>
      <c r="K50" s="498">
        <v>38174</v>
      </c>
      <c r="L50" s="353">
        <v>36797</v>
      </c>
      <c r="M50" s="497">
        <f>K50/L50</f>
        <v>1.0374215289289888</v>
      </c>
      <c r="N50" s="499">
        <f>I50/C50</f>
        <v>0.75825274450618119</v>
      </c>
      <c r="O50" s="491">
        <f>I50/D50</f>
        <v>0.8256536939728264</v>
      </c>
      <c r="R50" s="43"/>
    </row>
    <row r="51" spans="1:44" ht="13.5" thickBot="1" x14ac:dyDescent="0.25">
      <c r="A51" s="511" t="s">
        <v>133</v>
      </c>
      <c r="B51" s="512">
        <v>159855</v>
      </c>
      <c r="C51" s="513">
        <v>69748</v>
      </c>
      <c r="D51" s="513">
        <v>63607</v>
      </c>
      <c r="E51" s="514">
        <f>B51/C51</f>
        <v>2.2918936743705913</v>
      </c>
      <c r="F51" s="515">
        <v>137393</v>
      </c>
      <c r="G51" s="152">
        <f>F51/B51</f>
        <v>0.85948515842482254</v>
      </c>
      <c r="H51" s="515">
        <v>63886</v>
      </c>
      <c r="I51" s="513">
        <v>45325</v>
      </c>
      <c r="J51" s="516">
        <f>H51/I51</f>
        <v>1.4095091009376723</v>
      </c>
      <c r="K51" s="515">
        <v>44184</v>
      </c>
      <c r="L51" s="513">
        <v>42276</v>
      </c>
      <c r="M51" s="516">
        <f>K51/L51</f>
        <v>1.0451319897814362</v>
      </c>
      <c r="N51" s="517">
        <f>I51/C51</f>
        <v>0.64983942191890809</v>
      </c>
      <c r="O51" s="518">
        <f>I51/D51</f>
        <v>0.71257880421966135</v>
      </c>
      <c r="R51" s="43"/>
      <c r="AL51" s="438"/>
      <c r="AM51" s="438"/>
    </row>
    <row r="52" spans="1:44" ht="14.25" thickTop="1" thickBot="1" x14ac:dyDescent="0.25">
      <c r="A52" s="319" t="s">
        <v>545</v>
      </c>
      <c r="B52" s="320"/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477"/>
      <c r="O52" s="478"/>
      <c r="R52" s="43"/>
      <c r="AL52" s="438"/>
      <c r="AM52" s="438"/>
    </row>
    <row r="53" spans="1:44" x14ac:dyDescent="0.2">
      <c r="A53" s="290" t="s">
        <v>132</v>
      </c>
      <c r="B53" s="479">
        <v>94092</v>
      </c>
      <c r="C53" s="353">
        <v>48633</v>
      </c>
      <c r="D53" s="353">
        <v>44839</v>
      </c>
      <c r="E53" s="480">
        <f>B53/C53</f>
        <v>1.9347356733082475</v>
      </c>
      <c r="F53" s="498">
        <v>80466</v>
      </c>
      <c r="G53" s="362">
        <f>F53/B53</f>
        <v>0.85518428771840327</v>
      </c>
      <c r="H53" s="353">
        <v>50561</v>
      </c>
      <c r="I53" s="353">
        <v>37609</v>
      </c>
      <c r="J53" s="497">
        <f>H53/I53</f>
        <v>1.3443856523704432</v>
      </c>
      <c r="K53" s="498">
        <v>36454</v>
      </c>
      <c r="L53" s="353">
        <v>35062</v>
      </c>
      <c r="M53" s="497">
        <f>K53/L53</f>
        <v>1.0397011009069648</v>
      </c>
      <c r="N53" s="499">
        <f>I53/C53</f>
        <v>0.77332264100507886</v>
      </c>
      <c r="O53" s="491">
        <f>I53/D53</f>
        <v>0.83875643970650549</v>
      </c>
      <c r="R53" s="43"/>
      <c r="AL53" s="438"/>
      <c r="AM53" s="438"/>
    </row>
    <row r="54" spans="1:44" ht="13.5" thickBot="1" x14ac:dyDescent="0.25">
      <c r="A54" s="511" t="s">
        <v>133</v>
      </c>
      <c r="B54" s="512">
        <v>149551</v>
      </c>
      <c r="C54" s="513">
        <v>64460</v>
      </c>
      <c r="D54" s="513">
        <v>58603</v>
      </c>
      <c r="E54" s="514">
        <f>B54/C54</f>
        <v>2.3200589512876202</v>
      </c>
      <c r="F54" s="515">
        <v>127832</v>
      </c>
      <c r="G54" s="152">
        <f>F54/B54</f>
        <v>0.85477195070577927</v>
      </c>
      <c r="H54" s="515">
        <v>60207</v>
      </c>
      <c r="I54" s="513">
        <v>42693</v>
      </c>
      <c r="J54" s="516">
        <f>H54/I54</f>
        <v>1.4102311854402361</v>
      </c>
      <c r="K54" s="515">
        <v>41669</v>
      </c>
      <c r="L54" s="513">
        <v>39771</v>
      </c>
      <c r="M54" s="516">
        <f>K54/L54</f>
        <v>1.0477232154082121</v>
      </c>
      <c r="N54" s="517">
        <f>I54/C54</f>
        <v>0.66231771641327952</v>
      </c>
      <c r="O54" s="518">
        <f>I54/D54</f>
        <v>0.72851219220858998</v>
      </c>
      <c r="R54" s="43"/>
      <c r="AL54" s="438"/>
      <c r="AM54" s="438"/>
    </row>
    <row r="55" spans="1:44" ht="14.25" thickTop="1" thickBot="1" x14ac:dyDescent="0.25">
      <c r="A55" s="319" t="s">
        <v>553</v>
      </c>
      <c r="B55" s="320"/>
      <c r="C55" s="320"/>
      <c r="D55" s="320"/>
      <c r="E55" s="320"/>
      <c r="F55" s="320"/>
      <c r="G55" s="320"/>
      <c r="H55" s="320"/>
      <c r="I55" s="320"/>
      <c r="J55" s="320"/>
      <c r="K55" s="320"/>
      <c r="L55" s="320"/>
      <c r="M55" s="320"/>
      <c r="N55" s="477"/>
      <c r="O55" s="478"/>
      <c r="R55" s="43"/>
      <c r="AL55" s="438"/>
      <c r="AM55" s="438"/>
    </row>
    <row r="56" spans="1:44" x14ac:dyDescent="0.2">
      <c r="A56" s="290" t="s">
        <v>132</v>
      </c>
      <c r="B56" s="479">
        <v>85171</v>
      </c>
      <c r="C56" s="353">
        <v>43779</v>
      </c>
      <c r="D56" s="353">
        <v>40380</v>
      </c>
      <c r="E56" s="480">
        <f>B56/C56</f>
        <v>1.9454761415290436</v>
      </c>
      <c r="F56" s="498">
        <v>72713</v>
      </c>
      <c r="G56" s="362">
        <f>F56/B56</f>
        <v>0.85372955583473253</v>
      </c>
      <c r="H56" s="353">
        <v>46094</v>
      </c>
      <c r="I56" s="353">
        <v>34256</v>
      </c>
      <c r="J56" s="497">
        <f>H56/I56</f>
        <v>1.3455744978981785</v>
      </c>
      <c r="K56" s="498">
        <v>33247</v>
      </c>
      <c r="L56" s="353">
        <v>32029</v>
      </c>
      <c r="M56" s="497">
        <f>K56/L56</f>
        <v>1.0380280370913859</v>
      </c>
      <c r="N56" s="499">
        <f>I56/C56</f>
        <v>0.78247561616300054</v>
      </c>
      <c r="O56" s="491">
        <f>I56/D56</f>
        <v>0.84834076275383852</v>
      </c>
      <c r="R56" s="43"/>
      <c r="AL56" s="438"/>
      <c r="AM56" s="438"/>
    </row>
    <row r="57" spans="1:44" ht="13.5" thickBot="1" x14ac:dyDescent="0.25">
      <c r="A57" s="511" t="s">
        <v>133</v>
      </c>
      <c r="B57" s="512">
        <v>138921</v>
      </c>
      <c r="C57" s="513">
        <v>59012</v>
      </c>
      <c r="D57" s="513">
        <v>53688</v>
      </c>
      <c r="E57" s="514">
        <f>B57/C57</f>
        <v>2.3541144174066293</v>
      </c>
      <c r="F57" s="515">
        <v>118105</v>
      </c>
      <c r="G57" s="152">
        <f>F57/B57</f>
        <v>0.85015944313674674</v>
      </c>
      <c r="H57" s="515">
        <v>57440</v>
      </c>
      <c r="I57" s="513">
        <v>40511</v>
      </c>
      <c r="J57" s="516">
        <f>H57/I57</f>
        <v>1.417886499962973</v>
      </c>
      <c r="K57" s="515">
        <v>39481</v>
      </c>
      <c r="L57" s="513">
        <v>37810</v>
      </c>
      <c r="M57" s="516">
        <f>K57/L57</f>
        <v>1.0441946574980163</v>
      </c>
      <c r="N57" s="517">
        <f>I57/C57</f>
        <v>0.68648749406900289</v>
      </c>
      <c r="O57" s="518">
        <f>I57/D57</f>
        <v>0.75456340336760541</v>
      </c>
      <c r="R57" s="43"/>
      <c r="AL57" s="438"/>
      <c r="AM57" s="438"/>
    </row>
    <row r="58" spans="1:44" ht="14.25" thickTop="1" thickBot="1" x14ac:dyDescent="0.25">
      <c r="A58" s="319" t="s">
        <v>563</v>
      </c>
      <c r="B58" s="320"/>
      <c r="C58" s="320"/>
      <c r="D58" s="320"/>
      <c r="E58" s="320"/>
      <c r="F58" s="320"/>
      <c r="G58" s="320"/>
      <c r="H58" s="320"/>
      <c r="I58" s="320"/>
      <c r="J58" s="320"/>
      <c r="K58" s="320"/>
      <c r="L58" s="320"/>
      <c r="M58" s="320"/>
      <c r="N58" s="477"/>
      <c r="O58" s="478"/>
      <c r="R58" s="43"/>
      <c r="AL58" s="438"/>
      <c r="AM58" s="438"/>
    </row>
    <row r="59" spans="1:44" x14ac:dyDescent="0.2">
      <c r="A59" s="290" t="s">
        <v>132</v>
      </c>
      <c r="B59" s="479">
        <v>81013</v>
      </c>
      <c r="C59" s="353">
        <v>42112</v>
      </c>
      <c r="D59" s="353">
        <v>39256</v>
      </c>
      <c r="E59" s="480">
        <f>B59/C59</f>
        <v>1.9237509498480243</v>
      </c>
      <c r="F59" s="498">
        <v>70086</v>
      </c>
      <c r="G59" s="362">
        <f>F59/B59</f>
        <v>0.86512041277325857</v>
      </c>
      <c r="H59" s="353">
        <v>44930</v>
      </c>
      <c r="I59" s="353">
        <v>33897</v>
      </c>
      <c r="J59" s="497">
        <f>H59/I59</f>
        <v>1.3254860312122017</v>
      </c>
      <c r="K59" s="498">
        <v>33065</v>
      </c>
      <c r="L59" s="353">
        <v>31943</v>
      </c>
      <c r="M59" s="497">
        <f>K59/L59</f>
        <v>1.0351250665247471</v>
      </c>
      <c r="N59" s="499">
        <f>I59/C59</f>
        <v>0.80492496200607899</v>
      </c>
      <c r="O59" s="491">
        <f>I59/D59</f>
        <v>0.86348583656001632</v>
      </c>
      <c r="R59" s="43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5"/>
      <c r="AG59" s="15"/>
      <c r="AH59" s="15"/>
      <c r="AI59" s="15"/>
      <c r="AJ59" s="15"/>
      <c r="AK59" s="15"/>
    </row>
    <row r="60" spans="1:44" ht="13.5" thickBot="1" x14ac:dyDescent="0.25">
      <c r="A60" s="511" t="s">
        <v>133</v>
      </c>
      <c r="B60" s="512">
        <v>132277</v>
      </c>
      <c r="C60" s="513">
        <v>55886</v>
      </c>
      <c r="D60" s="513">
        <v>51272</v>
      </c>
      <c r="E60" s="514">
        <f>B60/C60</f>
        <v>2.3669076333965573</v>
      </c>
      <c r="F60" s="515">
        <v>113218</v>
      </c>
      <c r="G60" s="152">
        <f>F60/B60</f>
        <v>0.85591599446615818</v>
      </c>
      <c r="H60" s="515">
        <v>58562</v>
      </c>
      <c r="I60" s="513">
        <v>40726</v>
      </c>
      <c r="J60" s="516">
        <f>H60/I60</f>
        <v>1.4379511859745617</v>
      </c>
      <c r="K60" s="515">
        <v>39680</v>
      </c>
      <c r="L60" s="513">
        <v>37968</v>
      </c>
      <c r="M60" s="516">
        <f>K60/L60</f>
        <v>1.0450906026127265</v>
      </c>
      <c r="N60" s="517">
        <f>I60/C60</f>
        <v>0.72873349318255021</v>
      </c>
      <c r="O60" s="518">
        <f>I60/D60</f>
        <v>0.79431268528631616</v>
      </c>
      <c r="R60" s="43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5"/>
      <c r="AG60" s="15"/>
      <c r="AH60" s="15"/>
      <c r="AI60" s="15"/>
      <c r="AJ60" s="15"/>
      <c r="AK60" s="15"/>
    </row>
    <row r="61" spans="1:44" ht="14.25" thickTop="1" thickBot="1" x14ac:dyDescent="0.25">
      <c r="A61" s="319" t="s">
        <v>597</v>
      </c>
      <c r="B61" s="320"/>
      <c r="C61" s="320"/>
      <c r="D61" s="320"/>
      <c r="E61" s="320"/>
      <c r="F61" s="320"/>
      <c r="G61" s="320"/>
      <c r="H61" s="320"/>
      <c r="I61" s="320"/>
      <c r="J61" s="320"/>
      <c r="K61" s="320"/>
      <c r="L61" s="320"/>
      <c r="M61" s="320"/>
      <c r="N61" s="477"/>
      <c r="O61" s="478"/>
      <c r="R61" s="43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5"/>
      <c r="AG61" s="15"/>
      <c r="AH61" s="15"/>
      <c r="AL61" s="438"/>
      <c r="AM61" s="438"/>
      <c r="AN61" s="438"/>
      <c r="AO61" s="438"/>
      <c r="AP61" s="438"/>
    </row>
    <row r="62" spans="1:44" x14ac:dyDescent="0.2">
      <c r="A62" s="290" t="s">
        <v>132</v>
      </c>
      <c r="B62" s="479">
        <v>78678</v>
      </c>
      <c r="C62" s="353">
        <v>41314</v>
      </c>
      <c r="D62" s="353">
        <v>38761</v>
      </c>
      <c r="E62" s="480">
        <f>B62/C62</f>
        <v>1.9043907634216004</v>
      </c>
      <c r="F62" s="498">
        <v>68185</v>
      </c>
      <c r="G62" s="362">
        <f>F62/B62</f>
        <v>0.86663362058008597</v>
      </c>
      <c r="H62" s="353">
        <v>44256</v>
      </c>
      <c r="I62" s="353">
        <v>33720</v>
      </c>
      <c r="J62" s="497">
        <f>H62/I62</f>
        <v>1.3124555160142348</v>
      </c>
      <c r="K62" s="498">
        <v>32087</v>
      </c>
      <c r="L62" s="353">
        <v>31744</v>
      </c>
      <c r="M62" s="497">
        <f>K62/L62</f>
        <v>1.010805191532258</v>
      </c>
      <c r="N62" s="499">
        <f>I62/C62</f>
        <v>0.81618821706927436</v>
      </c>
      <c r="O62" s="491">
        <f>I62/D62</f>
        <v>0.86994659580506184</v>
      </c>
      <c r="R62" s="43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5"/>
      <c r="AG62" s="15"/>
      <c r="AH62" s="15"/>
      <c r="AL62" s="438"/>
      <c r="AM62" s="438"/>
      <c r="AN62" s="438"/>
      <c r="AO62" s="438"/>
      <c r="AP62" s="438"/>
    </row>
    <row r="63" spans="1:44" ht="13.5" thickBot="1" x14ac:dyDescent="0.25">
      <c r="A63" s="511" t="s">
        <v>133</v>
      </c>
      <c r="B63" s="512">
        <v>125342</v>
      </c>
      <c r="C63" s="513">
        <v>53823</v>
      </c>
      <c r="D63" s="513">
        <v>49355</v>
      </c>
      <c r="E63" s="514">
        <f>B63/C63</f>
        <v>2.3287813759916762</v>
      </c>
      <c r="F63" s="515">
        <v>106735</v>
      </c>
      <c r="G63" s="152">
        <f>F63/B63</f>
        <v>0.85155015876561724</v>
      </c>
      <c r="H63" s="515">
        <v>56435</v>
      </c>
      <c r="I63" s="513">
        <v>39630</v>
      </c>
      <c r="J63" s="516">
        <f>H63/I63</f>
        <v>1.424047438808983</v>
      </c>
      <c r="K63" s="515">
        <v>38728</v>
      </c>
      <c r="L63" s="513">
        <v>37009</v>
      </c>
      <c r="M63" s="516">
        <f>K63/L63</f>
        <v>1.0464481612580723</v>
      </c>
      <c r="N63" s="517">
        <f>I63/C63</f>
        <v>0.73630232428515685</v>
      </c>
      <c r="O63" s="518">
        <f>I63/D63</f>
        <v>0.80295816026745015</v>
      </c>
      <c r="R63" s="454"/>
      <c r="AL63" s="438"/>
      <c r="AM63" s="438"/>
      <c r="AN63" s="438"/>
      <c r="AO63" s="438"/>
      <c r="AP63" s="438"/>
    </row>
    <row r="64" spans="1:44" ht="14.25" thickTop="1" thickBot="1" x14ac:dyDescent="0.25">
      <c r="A64" s="319" t="s">
        <v>601</v>
      </c>
      <c r="B64" s="320"/>
      <c r="C64" s="320"/>
      <c r="D64" s="320"/>
      <c r="E64" s="320"/>
      <c r="F64" s="320"/>
      <c r="G64" s="320"/>
      <c r="H64" s="320"/>
      <c r="I64" s="320"/>
      <c r="J64" s="320"/>
      <c r="K64" s="320"/>
      <c r="L64" s="320"/>
      <c r="M64" s="320"/>
      <c r="N64" s="477"/>
      <c r="O64" s="478"/>
      <c r="R64" s="454"/>
      <c r="AL64" s="438"/>
      <c r="AM64" s="438"/>
      <c r="AN64" s="438"/>
      <c r="AO64" s="438"/>
      <c r="AP64" s="438"/>
      <c r="AQ64" s="761"/>
      <c r="AR64" s="761"/>
    </row>
    <row r="65" spans="1:44" x14ac:dyDescent="0.2">
      <c r="A65" s="290" t="s">
        <v>132</v>
      </c>
      <c r="B65" s="479">
        <v>83071</v>
      </c>
      <c r="C65" s="353">
        <v>43298</v>
      </c>
      <c r="D65" s="353">
        <v>41003</v>
      </c>
      <c r="E65" s="480">
        <f>B65/C65</f>
        <v>1.918587463624186</v>
      </c>
      <c r="F65" s="498">
        <v>72656</v>
      </c>
      <c r="G65" s="362">
        <f>F65/B65</f>
        <v>0.87462532050896225</v>
      </c>
      <c r="H65" s="353">
        <v>47779</v>
      </c>
      <c r="I65" s="353">
        <v>35940</v>
      </c>
      <c r="J65" s="497">
        <f>H65/I65</f>
        <v>1.3294101279910964</v>
      </c>
      <c r="K65" s="498">
        <v>35739</v>
      </c>
      <c r="L65" s="353">
        <v>33925</v>
      </c>
      <c r="M65" s="497">
        <f>K65/L65</f>
        <v>1.0534708916728077</v>
      </c>
      <c r="N65" s="499">
        <f>I65/C65</f>
        <v>0.83006143470830063</v>
      </c>
      <c r="O65" s="491">
        <f>I65/D65</f>
        <v>0.87652123015389116</v>
      </c>
      <c r="R65" s="454"/>
      <c r="AL65" s="438"/>
      <c r="AM65" s="438"/>
      <c r="AN65" s="438"/>
      <c r="AO65" s="438"/>
      <c r="AP65" s="438"/>
      <c r="AQ65" s="761"/>
      <c r="AR65" s="761"/>
    </row>
    <row r="66" spans="1:44" ht="13.5" thickBot="1" x14ac:dyDescent="0.25">
      <c r="A66" s="511" t="s">
        <v>133</v>
      </c>
      <c r="B66" s="512">
        <v>128328</v>
      </c>
      <c r="C66" s="513">
        <v>54829</v>
      </c>
      <c r="D66" s="513">
        <v>50747</v>
      </c>
      <c r="E66" s="514">
        <f>B66/C66</f>
        <v>2.3405132320487332</v>
      </c>
      <c r="F66" s="515">
        <v>110414</v>
      </c>
      <c r="G66" s="152">
        <f>F66/B66</f>
        <v>0.86040458824262822</v>
      </c>
      <c r="H66" s="515">
        <v>59531</v>
      </c>
      <c r="I66" s="513">
        <v>41545</v>
      </c>
      <c r="J66" s="516">
        <f>H66/I66</f>
        <v>1.4329281501985798</v>
      </c>
      <c r="K66" s="515">
        <v>40815</v>
      </c>
      <c r="L66" s="513">
        <v>38805</v>
      </c>
      <c r="M66" s="516">
        <f>K66/L66</f>
        <v>1.0517974487823734</v>
      </c>
      <c r="N66" s="517">
        <f>I66/C66</f>
        <v>0.75771945503292049</v>
      </c>
      <c r="O66" s="518">
        <f>I66/D66</f>
        <v>0.81866908388673221</v>
      </c>
      <c r="R66" s="454"/>
      <c r="AL66" s="438"/>
      <c r="AM66" s="438"/>
      <c r="AN66" s="438"/>
      <c r="AO66" s="438"/>
      <c r="AP66" s="438"/>
      <c r="AQ66" s="761"/>
      <c r="AR66" s="761"/>
    </row>
    <row r="67" spans="1:44" ht="14.25" thickTop="1" thickBot="1" x14ac:dyDescent="0.25">
      <c r="A67" s="319" t="s">
        <v>605</v>
      </c>
      <c r="B67" s="320"/>
      <c r="C67" s="320"/>
      <c r="D67" s="320"/>
      <c r="E67" s="320"/>
      <c r="F67" s="320"/>
      <c r="G67" s="320"/>
      <c r="H67" s="320"/>
      <c r="I67" s="320"/>
      <c r="J67" s="320"/>
      <c r="K67" s="320"/>
      <c r="L67" s="320"/>
      <c r="M67" s="320"/>
      <c r="N67" s="477"/>
      <c r="O67" s="478"/>
      <c r="R67" s="454"/>
      <c r="AL67" s="438"/>
      <c r="AM67" s="438"/>
      <c r="AN67" s="438"/>
      <c r="AO67" s="438"/>
      <c r="AP67" s="438"/>
      <c r="AQ67" s="761"/>
      <c r="AR67" s="761"/>
    </row>
    <row r="68" spans="1:44" x14ac:dyDescent="0.2">
      <c r="A68" s="290" t="s">
        <v>132</v>
      </c>
      <c r="B68" s="479">
        <v>81759</v>
      </c>
      <c r="C68" s="353">
        <v>43414</v>
      </c>
      <c r="D68" s="353">
        <v>41971</v>
      </c>
      <c r="E68" s="480">
        <f>B68/C68</f>
        <v>1.8832404293545861</v>
      </c>
      <c r="F68" s="498">
        <v>74379</v>
      </c>
      <c r="G68" s="362">
        <f>F68/B68</f>
        <v>0.9097347081055297</v>
      </c>
      <c r="H68" s="353">
        <v>48708</v>
      </c>
      <c r="I68" s="353">
        <v>36970</v>
      </c>
      <c r="J68" s="497">
        <f>H68/I68</f>
        <v>1.3175006762239654</v>
      </c>
      <c r="K68" s="498">
        <v>36519</v>
      </c>
      <c r="L68" s="353">
        <v>35127</v>
      </c>
      <c r="M68" s="497">
        <f>K68/L68</f>
        <v>1.0396276368605346</v>
      </c>
      <c r="N68" s="499">
        <f>I68/C68</f>
        <v>0.85156861841802178</v>
      </c>
      <c r="O68" s="491">
        <f>I68/D68</f>
        <v>0.8808462986347716</v>
      </c>
      <c r="R68" s="454"/>
      <c r="AL68" s="438"/>
      <c r="AM68" s="438"/>
      <c r="AN68" s="438"/>
      <c r="AO68" s="438"/>
      <c r="AP68" s="438"/>
      <c r="AQ68" s="761"/>
      <c r="AR68" s="761"/>
    </row>
    <row r="69" spans="1:44" ht="13.5" thickBot="1" x14ac:dyDescent="0.25">
      <c r="A69" s="511" t="s">
        <v>133</v>
      </c>
      <c r="B69" s="512">
        <v>129618</v>
      </c>
      <c r="C69" s="513">
        <v>54454</v>
      </c>
      <c r="D69" s="513">
        <v>52798</v>
      </c>
      <c r="E69" s="514">
        <f>B69/C69</f>
        <v>2.3803210048848569</v>
      </c>
      <c r="F69" s="515">
        <v>115465</v>
      </c>
      <c r="G69" s="152">
        <f>F69/B69</f>
        <v>0.89080991837553425</v>
      </c>
      <c r="H69" s="515">
        <v>61183</v>
      </c>
      <c r="I69" s="513">
        <v>42830</v>
      </c>
      <c r="J69" s="516">
        <f>H69/I69</f>
        <v>1.4285080551015643</v>
      </c>
      <c r="K69" s="515">
        <v>42615</v>
      </c>
      <c r="L69" s="513">
        <v>40478</v>
      </c>
      <c r="M69" s="516">
        <f>K69/L69</f>
        <v>1.0527941103809477</v>
      </c>
      <c r="N69" s="517">
        <f>I69/C69</f>
        <v>0.78653542439490209</v>
      </c>
      <c r="O69" s="518">
        <f>I69/D69</f>
        <v>0.81120496988522295</v>
      </c>
      <c r="R69" s="454"/>
      <c r="AL69" s="438"/>
      <c r="AM69" s="438"/>
      <c r="AN69" s="438"/>
      <c r="AO69" s="438"/>
      <c r="AP69" s="438"/>
      <c r="AQ69" s="761"/>
      <c r="AR69" s="761"/>
    </row>
    <row r="70" spans="1:44" ht="13.5" thickTop="1" x14ac:dyDescent="0.2">
      <c r="A70" s="15" t="s">
        <v>55</v>
      </c>
      <c r="F70" s="205"/>
      <c r="H70" s="205"/>
      <c r="I70" s="205"/>
      <c r="J70" s="205"/>
      <c r="K70" s="205"/>
      <c r="L70" s="205"/>
      <c r="M70" s="15" t="s">
        <v>54</v>
      </c>
      <c r="O70" s="519"/>
      <c r="R70" s="454"/>
      <c r="T70" s="443" t="s">
        <v>25</v>
      </c>
      <c r="U70" s="456" t="s">
        <v>5</v>
      </c>
      <c r="V70" s="456" t="s">
        <v>6</v>
      </c>
      <c r="W70" s="456" t="s">
        <v>7</v>
      </c>
      <c r="X70" s="456" t="s">
        <v>8</v>
      </c>
      <c r="Y70" s="456" t="s">
        <v>9</v>
      </c>
      <c r="Z70" s="456" t="s">
        <v>10</v>
      </c>
      <c r="AA70" s="456" t="s">
        <v>11</v>
      </c>
      <c r="AB70" s="456" t="s">
        <v>12</v>
      </c>
      <c r="AC70" s="456" t="s">
        <v>13</v>
      </c>
      <c r="AD70" s="457" t="s">
        <v>14</v>
      </c>
      <c r="AE70" s="457" t="s">
        <v>15</v>
      </c>
      <c r="AF70" s="438" t="s">
        <v>16</v>
      </c>
      <c r="AG70" s="438" t="s">
        <v>17</v>
      </c>
      <c r="AH70" s="438" t="s">
        <v>35</v>
      </c>
      <c r="AI70" s="438" t="s">
        <v>543</v>
      </c>
      <c r="AJ70" s="438" t="s">
        <v>545</v>
      </c>
      <c r="AK70" s="438" t="s">
        <v>553</v>
      </c>
      <c r="AL70" s="438" t="s">
        <v>563</v>
      </c>
      <c r="AM70" s="438" t="s">
        <v>597</v>
      </c>
      <c r="AN70" s="438" t="s">
        <v>601</v>
      </c>
      <c r="AO70" s="438" t="s">
        <v>605</v>
      </c>
      <c r="AP70" s="438"/>
      <c r="AQ70" s="761"/>
      <c r="AR70" s="761"/>
    </row>
    <row r="71" spans="1:44" x14ac:dyDescent="0.2">
      <c r="F71" s="33"/>
      <c r="G71" s="33"/>
      <c r="I71" s="33"/>
      <c r="J71" s="33"/>
      <c r="K71" s="33"/>
      <c r="L71" s="33"/>
      <c r="R71" s="454"/>
      <c r="S71" s="437" t="s">
        <v>137</v>
      </c>
      <c r="T71" s="520">
        <v>2.1224218366344738</v>
      </c>
      <c r="U71" s="520">
        <v>1.8998944033790919</v>
      </c>
      <c r="V71" s="520">
        <v>2.1545983798454431</v>
      </c>
      <c r="W71" s="520">
        <v>2.0286271958360445</v>
      </c>
      <c r="X71" s="520">
        <v>1.9887057718023782</v>
      </c>
      <c r="Y71" s="520">
        <v>2.0233468355295767</v>
      </c>
      <c r="Z71" s="520">
        <v>2.0857823669579032</v>
      </c>
      <c r="AA71" s="521">
        <v>2.0214112828151181</v>
      </c>
      <c r="AB71" s="521">
        <v>2.0135310296860673</v>
      </c>
      <c r="AC71" s="521">
        <v>1.9522730847884222</v>
      </c>
      <c r="AD71" s="522">
        <v>1.9832375855827498</v>
      </c>
      <c r="AE71" s="523">
        <f>+E38</f>
        <v>1.9638503127318987</v>
      </c>
      <c r="AF71" s="523">
        <f>+E41</f>
        <v>1.9912978733305413</v>
      </c>
      <c r="AG71" s="523">
        <f>+E44</f>
        <v>1.9652480400553396</v>
      </c>
      <c r="AH71" s="523">
        <f>E47</f>
        <v>1.9562756400270032</v>
      </c>
      <c r="AI71" s="523">
        <f>+E50</f>
        <v>1.9332474573664276</v>
      </c>
      <c r="AJ71" s="523">
        <f>+E53</f>
        <v>1.9347356733082475</v>
      </c>
      <c r="AK71" s="523">
        <f>E56</f>
        <v>1.9454761415290436</v>
      </c>
      <c r="AL71" s="523">
        <f>E59</f>
        <v>1.9237509498480243</v>
      </c>
      <c r="AM71" s="523">
        <f>E62</f>
        <v>1.9043907634216004</v>
      </c>
      <c r="AN71" s="523">
        <f>E65</f>
        <v>1.918587463624186</v>
      </c>
      <c r="AO71" s="523">
        <f>E68</f>
        <v>1.8832404293545861</v>
      </c>
      <c r="AP71" s="438"/>
      <c r="AQ71" s="761"/>
      <c r="AR71" s="761"/>
    </row>
    <row r="72" spans="1:44" x14ac:dyDescent="0.2">
      <c r="A72" s="466" t="s">
        <v>39</v>
      </c>
      <c r="F72" s="33"/>
      <c r="R72" s="454"/>
      <c r="S72" s="437" t="s">
        <v>138</v>
      </c>
      <c r="T72" s="520">
        <v>2.300022988912271</v>
      </c>
      <c r="U72" s="520">
        <v>2.107121836374338</v>
      </c>
      <c r="V72" s="520">
        <v>2.3520056422463194</v>
      </c>
      <c r="W72" s="520">
        <v>2.2559399893329664</v>
      </c>
      <c r="X72" s="520">
        <v>2.3022055750249173</v>
      </c>
      <c r="Y72" s="520">
        <v>2.3185652246534159</v>
      </c>
      <c r="Z72" s="520">
        <v>2.3770379245816451</v>
      </c>
      <c r="AA72" s="521">
        <v>2.3345692336994475</v>
      </c>
      <c r="AB72" s="521">
        <v>2.3494936436112908</v>
      </c>
      <c r="AC72" s="521">
        <v>2.341234266862696</v>
      </c>
      <c r="AD72" s="522">
        <v>2.3882289221881208</v>
      </c>
      <c r="AE72" s="523">
        <f>+E39</f>
        <v>2.3857161441394563</v>
      </c>
      <c r="AF72" s="523">
        <f>+E42</f>
        <v>2.3687548446198297</v>
      </c>
      <c r="AG72" s="523">
        <f>+E45</f>
        <v>2.3665388732604744</v>
      </c>
      <c r="AH72" s="523">
        <f>E48</f>
        <v>2.3256935909839709</v>
      </c>
      <c r="AI72" s="523">
        <f>+E51</f>
        <v>2.2918936743705913</v>
      </c>
      <c r="AJ72" s="523">
        <f>+E54</f>
        <v>2.3200589512876202</v>
      </c>
      <c r="AK72" s="523">
        <f>E57</f>
        <v>2.3541144174066293</v>
      </c>
      <c r="AL72" s="523">
        <f>E60</f>
        <v>2.3669076333965573</v>
      </c>
      <c r="AM72" s="523">
        <f>E63</f>
        <v>2.3287813759916762</v>
      </c>
      <c r="AN72" s="523">
        <f>E66</f>
        <v>2.3405132320487332</v>
      </c>
      <c r="AO72" s="523">
        <f>E69</f>
        <v>2.3803210048848569</v>
      </c>
      <c r="AP72" s="438"/>
      <c r="AQ72" s="761"/>
      <c r="AR72" s="761"/>
    </row>
    <row r="73" spans="1:44" x14ac:dyDescent="0.2">
      <c r="M73" s="15" t="s">
        <v>136</v>
      </c>
      <c r="R73" s="454"/>
      <c r="T73" s="443"/>
      <c r="U73" s="456"/>
      <c r="V73" s="456"/>
      <c r="W73" s="456"/>
      <c r="X73" s="456"/>
      <c r="Y73" s="456"/>
      <c r="Z73" s="456"/>
      <c r="AA73" s="456"/>
      <c r="AB73" s="456"/>
      <c r="AC73" s="456"/>
      <c r="AD73" s="457"/>
      <c r="AE73" s="457"/>
      <c r="AL73" s="438"/>
      <c r="AM73" s="438"/>
      <c r="AN73" s="438"/>
      <c r="AO73" s="438"/>
      <c r="AP73" s="438"/>
      <c r="AQ73" s="761"/>
      <c r="AR73" s="761"/>
    </row>
    <row r="74" spans="1:44" x14ac:dyDescent="0.2">
      <c r="T74" s="520"/>
      <c r="U74" s="520"/>
      <c r="V74" s="520"/>
      <c r="W74" s="520"/>
      <c r="X74" s="520"/>
      <c r="Y74" s="520"/>
      <c r="Z74" s="520"/>
      <c r="AA74" s="521"/>
      <c r="AB74" s="521"/>
      <c r="AC74" s="521"/>
      <c r="AD74" s="522"/>
      <c r="AE74" s="522"/>
      <c r="AF74" s="523"/>
      <c r="AG74" s="523"/>
      <c r="AH74" s="523"/>
      <c r="AL74" s="438"/>
      <c r="AM74" s="438"/>
      <c r="AN74" s="438"/>
      <c r="AO74" s="438"/>
      <c r="AP74" s="438"/>
      <c r="AQ74" s="761"/>
      <c r="AR74" s="761"/>
    </row>
    <row r="75" spans="1:44" x14ac:dyDescent="0.2">
      <c r="T75" s="520"/>
      <c r="U75" s="520"/>
      <c r="V75" s="520"/>
      <c r="W75" s="520"/>
      <c r="X75" s="520"/>
      <c r="Y75" s="520"/>
      <c r="Z75" s="520"/>
      <c r="AA75" s="521"/>
      <c r="AB75" s="521"/>
      <c r="AC75" s="521"/>
      <c r="AD75" s="522"/>
      <c r="AE75" s="522"/>
      <c r="AF75" s="523"/>
      <c r="AG75" s="523"/>
      <c r="AH75" s="523"/>
      <c r="AL75" s="438"/>
      <c r="AM75" s="438"/>
      <c r="AN75" s="438"/>
      <c r="AO75" s="438"/>
      <c r="AP75" s="438"/>
      <c r="AQ75" s="761"/>
      <c r="AR75" s="761"/>
    </row>
    <row r="76" spans="1:44" x14ac:dyDescent="0.2">
      <c r="AF76" s="454"/>
      <c r="AG76" s="454"/>
      <c r="AH76" s="454"/>
      <c r="AI76" s="454"/>
      <c r="AJ76" s="454"/>
      <c r="AL76" s="438"/>
      <c r="AM76" s="438"/>
      <c r="AN76" s="438"/>
      <c r="AO76" s="438"/>
      <c r="AP76" s="438"/>
      <c r="AQ76" s="761"/>
      <c r="AR76" s="761"/>
    </row>
    <row r="77" spans="1:44" x14ac:dyDescent="0.2">
      <c r="AL77" s="438"/>
      <c r="AM77" s="438"/>
      <c r="AN77" s="438"/>
      <c r="AO77" s="438"/>
      <c r="AP77" s="438"/>
      <c r="AQ77" s="761"/>
      <c r="AR77" s="761"/>
    </row>
    <row r="78" spans="1:44" x14ac:dyDescent="0.2">
      <c r="AL78" s="438"/>
      <c r="AM78" s="438"/>
      <c r="AN78" s="438"/>
      <c r="AO78" s="438"/>
      <c r="AP78" s="438"/>
      <c r="AQ78" s="761"/>
      <c r="AR78" s="761"/>
    </row>
    <row r="79" spans="1:44" x14ac:dyDescent="0.2">
      <c r="AK79" s="761"/>
      <c r="AL79" s="761"/>
      <c r="AM79" s="761"/>
      <c r="AN79" s="761"/>
      <c r="AO79" s="761"/>
      <c r="AP79" s="761"/>
      <c r="AQ79" s="761"/>
      <c r="AR79" s="761"/>
    </row>
    <row r="80" spans="1:44" x14ac:dyDescent="0.2">
      <c r="AK80" s="761"/>
      <c r="AL80" s="761"/>
      <c r="AM80" s="761"/>
      <c r="AN80" s="761"/>
      <c r="AO80" s="761"/>
      <c r="AP80" s="761"/>
      <c r="AQ80" s="761"/>
      <c r="AR80" s="761"/>
    </row>
    <row r="81" spans="37:44" x14ac:dyDescent="0.2">
      <c r="AK81" s="761"/>
      <c r="AL81" s="761"/>
      <c r="AM81" s="761"/>
      <c r="AN81" s="761"/>
      <c r="AO81" s="761"/>
      <c r="AP81" s="761"/>
      <c r="AQ81" s="761"/>
      <c r="AR81" s="761"/>
    </row>
    <row r="82" spans="37:44" x14ac:dyDescent="0.2">
      <c r="AK82" s="761"/>
      <c r="AL82" s="761"/>
      <c r="AM82" s="761"/>
      <c r="AN82" s="761"/>
      <c r="AO82" s="761"/>
      <c r="AP82" s="761"/>
      <c r="AQ82" s="761"/>
      <c r="AR82" s="761"/>
    </row>
    <row r="98" spans="11:11" x14ac:dyDescent="0.2">
      <c r="K98" s="108"/>
    </row>
    <row r="99" spans="11:11" x14ac:dyDescent="0.2">
      <c r="K99" s="108"/>
    </row>
    <row r="185" spans="27:29" x14ac:dyDescent="0.2">
      <c r="AA185" s="524"/>
      <c r="AB185" s="524"/>
      <c r="AC185" s="524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US1568"/>
  <sheetViews>
    <sheetView workbookViewId="0">
      <pane xSplit="10" topLeftCell="BU1" activePane="topRight" state="frozen"/>
      <selection pane="topRight"/>
    </sheetView>
  </sheetViews>
  <sheetFormatPr defaultRowHeight="12.75" x14ac:dyDescent="0.2"/>
  <cols>
    <col min="1" max="1" width="40.28515625" style="15" customWidth="1"/>
    <col min="2" max="2" width="5.85546875" style="685" customWidth="1"/>
    <col min="3" max="3" width="40.28515625" style="15" customWidth="1"/>
    <col min="4" max="4" width="7.5703125" style="15" hidden="1" customWidth="1"/>
    <col min="5" max="5" width="7.140625" style="15" hidden="1" customWidth="1"/>
    <col min="6" max="6" width="10.28515625" style="15" hidden="1" customWidth="1"/>
    <col min="7" max="7" width="7.42578125" style="15" hidden="1" customWidth="1"/>
    <col min="8" max="8" width="6.7109375" style="15" hidden="1" customWidth="1"/>
    <col min="9" max="9" width="9.140625" style="15" hidden="1" customWidth="1"/>
    <col min="10" max="10" width="7.140625" style="15" hidden="1" customWidth="1"/>
    <col min="11" max="11" width="8" style="526" customWidth="1"/>
    <col min="12" max="12" width="7" style="15" customWidth="1"/>
    <col min="13" max="13" width="10" style="15" customWidth="1"/>
    <col min="14" max="14" width="6.85546875" style="15" customWidth="1"/>
    <col min="15" max="15" width="7.140625" style="15" customWidth="1"/>
    <col min="16" max="16" width="9.140625" style="15"/>
    <col min="17" max="17" width="7" style="15" customWidth="1"/>
    <col min="18" max="18" width="8" style="526" customWidth="1"/>
    <col min="19" max="19" width="7" style="15" customWidth="1"/>
    <col min="20" max="20" width="10" style="15" customWidth="1"/>
    <col min="21" max="21" width="6.85546875" style="15" customWidth="1"/>
    <col min="22" max="22" width="7.140625" style="15" customWidth="1"/>
    <col min="23" max="24" width="8.85546875" style="15" customWidth="1"/>
    <col min="25" max="25" width="8" style="526" customWidth="1"/>
    <col min="26" max="26" width="7" style="15" customWidth="1"/>
    <col min="27" max="27" width="10" style="15" customWidth="1"/>
    <col min="28" max="28" width="6.85546875" style="15" customWidth="1"/>
    <col min="29" max="29" width="7.140625" style="15" customWidth="1"/>
    <col min="30" max="31" width="8.85546875" style="15" customWidth="1"/>
    <col min="32" max="32" width="8" style="526" customWidth="1"/>
    <col min="33" max="33" width="7" style="15" customWidth="1"/>
    <col min="34" max="34" width="10" style="15" customWidth="1"/>
    <col min="35" max="35" width="6.85546875" style="15" customWidth="1"/>
    <col min="36" max="36" width="7.140625" style="15" customWidth="1"/>
    <col min="37" max="38" width="8.85546875" style="15" customWidth="1"/>
    <col min="39" max="39" width="8" style="15" customWidth="1"/>
    <col min="40" max="40" width="7" style="15" customWidth="1"/>
    <col min="41" max="41" width="10" style="15" customWidth="1"/>
    <col min="42" max="42" width="6.85546875" style="15" customWidth="1"/>
    <col min="43" max="43" width="7.140625" style="15" customWidth="1"/>
    <col min="44" max="45" width="8.85546875" style="15" customWidth="1"/>
    <col min="46" max="46" width="8" style="15" customWidth="1"/>
    <col min="47" max="47" width="7" style="15" customWidth="1"/>
    <col min="48" max="48" width="10" style="15" customWidth="1"/>
    <col min="49" max="49" width="6.85546875" style="15" customWidth="1"/>
    <col min="50" max="50" width="7.140625" style="15" customWidth="1"/>
    <col min="51" max="52" width="8.85546875" style="15" customWidth="1"/>
    <col min="53" max="53" width="8" style="15" customWidth="1"/>
    <col min="54" max="54" width="7" style="15" customWidth="1"/>
    <col min="55" max="55" width="10" style="15" customWidth="1"/>
    <col min="56" max="56" width="6.85546875" style="15" customWidth="1"/>
    <col min="57" max="57" width="7.140625" style="15" customWidth="1"/>
    <col min="58" max="59" width="8.85546875" style="15" customWidth="1"/>
    <col min="60" max="60" width="8" style="15" customWidth="1"/>
    <col min="61" max="61" width="7" style="15" customWidth="1"/>
    <col min="62" max="62" width="10" style="15" customWidth="1"/>
    <col min="63" max="63" width="6.85546875" style="15" customWidth="1"/>
    <col min="64" max="64" width="7.140625" style="15" customWidth="1"/>
    <col min="65" max="66" width="8.85546875" style="15" customWidth="1"/>
    <col min="67" max="67" width="8" style="15" customWidth="1"/>
    <col min="68" max="68" width="7" style="15" customWidth="1"/>
    <col min="69" max="69" width="10" style="15" customWidth="1"/>
    <col min="70" max="70" width="6.85546875" style="15" customWidth="1"/>
    <col min="71" max="71" width="7.140625" style="15" customWidth="1"/>
    <col min="72" max="73" width="8.85546875" style="15" customWidth="1"/>
    <col min="74" max="74" width="8" style="15" customWidth="1"/>
    <col min="75" max="75" width="7" style="15" customWidth="1"/>
    <col min="76" max="76" width="10" style="15" customWidth="1"/>
    <col min="77" max="77" width="6.85546875" style="15" customWidth="1"/>
    <col min="78" max="78" width="7.140625" style="15" customWidth="1"/>
    <col min="79" max="80" width="8.85546875" style="15" customWidth="1"/>
    <col min="81" max="81" width="8" style="15" customWidth="1"/>
    <col min="82" max="82" width="7" style="15" customWidth="1"/>
    <col min="83" max="83" width="10" style="15" customWidth="1"/>
    <col min="84" max="84" width="6.85546875" style="15" customWidth="1"/>
    <col min="85" max="85" width="7.140625" style="15" customWidth="1"/>
    <col min="86" max="87" width="8.85546875" style="15" customWidth="1"/>
    <col min="88" max="209" width="9.140625" style="15"/>
    <col min="210" max="210" width="40.28515625" style="15" customWidth="1"/>
    <col min="211" max="211" width="5.85546875" style="15" customWidth="1"/>
    <col min="212" max="212" width="40.28515625" style="15" customWidth="1"/>
    <col min="213" max="219" width="0" style="15" hidden="1" customWidth="1"/>
    <col min="220" max="220" width="8" style="15" customWidth="1"/>
    <col min="221" max="221" width="7" style="15" customWidth="1"/>
    <col min="222" max="222" width="10" style="15" customWidth="1"/>
    <col min="223" max="223" width="6.85546875" style="15" customWidth="1"/>
    <col min="224" max="224" width="7.140625" style="15" customWidth="1"/>
    <col min="225" max="225" width="9.140625" style="15"/>
    <col min="226" max="226" width="7" style="15" customWidth="1"/>
    <col min="227" max="227" width="8" style="15" customWidth="1"/>
    <col min="228" max="228" width="7" style="15" customWidth="1"/>
    <col min="229" max="229" width="10" style="15" customWidth="1"/>
    <col min="230" max="230" width="6.85546875" style="15" customWidth="1"/>
    <col min="231" max="231" width="7.140625" style="15" customWidth="1"/>
    <col min="232" max="233" width="8.85546875" style="15" customWidth="1"/>
    <col min="234" max="234" width="8" style="15" customWidth="1"/>
    <col min="235" max="235" width="7" style="15" customWidth="1"/>
    <col min="236" max="236" width="10" style="15" customWidth="1"/>
    <col min="237" max="237" width="6.85546875" style="15" customWidth="1"/>
    <col min="238" max="238" width="7.140625" style="15" customWidth="1"/>
    <col min="239" max="240" width="8.85546875" style="15" customWidth="1"/>
    <col min="241" max="465" width="9.140625" style="15"/>
    <col min="466" max="466" width="40.28515625" style="15" customWidth="1"/>
    <col min="467" max="467" width="5.85546875" style="15" customWidth="1"/>
    <col min="468" max="468" width="40.28515625" style="15" customWidth="1"/>
    <col min="469" max="475" width="0" style="15" hidden="1" customWidth="1"/>
    <col min="476" max="476" width="8" style="15" customWidth="1"/>
    <col min="477" max="477" width="7" style="15" customWidth="1"/>
    <col min="478" max="478" width="10" style="15" customWidth="1"/>
    <col min="479" max="479" width="6.85546875" style="15" customWidth="1"/>
    <col min="480" max="480" width="7.140625" style="15" customWidth="1"/>
    <col min="481" max="481" width="9.140625" style="15"/>
    <col min="482" max="482" width="7" style="15" customWidth="1"/>
    <col min="483" max="483" width="8" style="15" customWidth="1"/>
    <col min="484" max="484" width="7" style="15" customWidth="1"/>
    <col min="485" max="485" width="10" style="15" customWidth="1"/>
    <col min="486" max="486" width="6.85546875" style="15" customWidth="1"/>
    <col min="487" max="487" width="7.140625" style="15" customWidth="1"/>
    <col min="488" max="489" width="8.85546875" style="15" customWidth="1"/>
    <col min="490" max="490" width="8" style="15" customWidth="1"/>
    <col min="491" max="491" width="7" style="15" customWidth="1"/>
    <col min="492" max="492" width="10" style="15" customWidth="1"/>
    <col min="493" max="493" width="6.85546875" style="15" customWidth="1"/>
    <col min="494" max="494" width="7.140625" style="15" customWidth="1"/>
    <col min="495" max="496" width="8.85546875" style="15" customWidth="1"/>
    <col min="497" max="721" width="9.140625" style="15"/>
    <col min="722" max="722" width="40.28515625" style="15" customWidth="1"/>
    <col min="723" max="723" width="5.85546875" style="15" customWidth="1"/>
    <col min="724" max="724" width="40.28515625" style="15" customWidth="1"/>
    <col min="725" max="731" width="0" style="15" hidden="1" customWidth="1"/>
    <col min="732" max="732" width="8" style="15" customWidth="1"/>
    <col min="733" max="733" width="7" style="15" customWidth="1"/>
    <col min="734" max="734" width="10" style="15" customWidth="1"/>
    <col min="735" max="735" width="6.85546875" style="15" customWidth="1"/>
    <col min="736" max="736" width="7.140625" style="15" customWidth="1"/>
    <col min="737" max="737" width="9.140625" style="15"/>
    <col min="738" max="738" width="7" style="15" customWidth="1"/>
    <col min="739" max="739" width="8" style="15" customWidth="1"/>
    <col min="740" max="740" width="7" style="15" customWidth="1"/>
    <col min="741" max="741" width="10" style="15" customWidth="1"/>
    <col min="742" max="742" width="6.85546875" style="15" customWidth="1"/>
    <col min="743" max="743" width="7.140625" style="15" customWidth="1"/>
    <col min="744" max="745" width="8.85546875" style="15" customWidth="1"/>
    <col min="746" max="746" width="8" style="15" customWidth="1"/>
    <col min="747" max="747" width="7" style="15" customWidth="1"/>
    <col min="748" max="748" width="10" style="15" customWidth="1"/>
    <col min="749" max="749" width="6.85546875" style="15" customWidth="1"/>
    <col min="750" max="750" width="7.140625" style="15" customWidth="1"/>
    <col min="751" max="752" width="8.85546875" style="15" customWidth="1"/>
    <col min="753" max="977" width="9.140625" style="15"/>
    <col min="978" max="978" width="40.28515625" style="15" customWidth="1"/>
    <col min="979" max="979" width="5.85546875" style="15" customWidth="1"/>
    <col min="980" max="980" width="40.28515625" style="15" customWidth="1"/>
    <col min="981" max="987" width="0" style="15" hidden="1" customWidth="1"/>
    <col min="988" max="988" width="8" style="15" customWidth="1"/>
    <col min="989" max="989" width="7" style="15" customWidth="1"/>
    <col min="990" max="990" width="10" style="15" customWidth="1"/>
    <col min="991" max="991" width="6.85546875" style="15" customWidth="1"/>
    <col min="992" max="992" width="7.140625" style="15" customWidth="1"/>
    <col min="993" max="993" width="9.140625" style="15"/>
    <col min="994" max="994" width="7" style="15" customWidth="1"/>
    <col min="995" max="995" width="8" style="15" customWidth="1"/>
    <col min="996" max="996" width="7" style="15" customWidth="1"/>
    <col min="997" max="997" width="10" style="15" customWidth="1"/>
    <col min="998" max="998" width="6.85546875" style="15" customWidth="1"/>
    <col min="999" max="999" width="7.140625" style="15" customWidth="1"/>
    <col min="1000" max="1001" width="8.85546875" style="15" customWidth="1"/>
    <col min="1002" max="1002" width="8" style="15" customWidth="1"/>
    <col min="1003" max="1003" width="7" style="15" customWidth="1"/>
    <col min="1004" max="1004" width="10" style="15" customWidth="1"/>
    <col min="1005" max="1005" width="6.85546875" style="15" customWidth="1"/>
    <col min="1006" max="1006" width="7.140625" style="15" customWidth="1"/>
    <col min="1007" max="1008" width="8.85546875" style="15" customWidth="1"/>
    <col min="1009" max="1233" width="9.140625" style="15"/>
    <col min="1234" max="1234" width="40.28515625" style="15" customWidth="1"/>
    <col min="1235" max="1235" width="5.85546875" style="15" customWidth="1"/>
    <col min="1236" max="1236" width="40.28515625" style="15" customWidth="1"/>
    <col min="1237" max="1243" width="0" style="15" hidden="1" customWidth="1"/>
    <col min="1244" max="1244" width="8" style="15" customWidth="1"/>
    <col min="1245" max="1245" width="7" style="15" customWidth="1"/>
    <col min="1246" max="1246" width="10" style="15" customWidth="1"/>
    <col min="1247" max="1247" width="6.85546875" style="15" customWidth="1"/>
    <col min="1248" max="1248" width="7.140625" style="15" customWidth="1"/>
    <col min="1249" max="1249" width="9.140625" style="15"/>
    <col min="1250" max="1250" width="7" style="15" customWidth="1"/>
    <col min="1251" max="1251" width="8" style="15" customWidth="1"/>
    <col min="1252" max="1252" width="7" style="15" customWidth="1"/>
    <col min="1253" max="1253" width="10" style="15" customWidth="1"/>
    <col min="1254" max="1254" width="6.85546875" style="15" customWidth="1"/>
    <col min="1255" max="1255" width="7.140625" style="15" customWidth="1"/>
    <col min="1256" max="1257" width="8.85546875" style="15" customWidth="1"/>
    <col min="1258" max="1258" width="8" style="15" customWidth="1"/>
    <col min="1259" max="1259" width="7" style="15" customWidth="1"/>
    <col min="1260" max="1260" width="10" style="15" customWidth="1"/>
    <col min="1261" max="1261" width="6.85546875" style="15" customWidth="1"/>
    <col min="1262" max="1262" width="7.140625" style="15" customWidth="1"/>
    <col min="1263" max="1264" width="8.85546875" style="15" customWidth="1"/>
    <col min="1265" max="1489" width="9.140625" style="15"/>
    <col min="1490" max="1490" width="40.28515625" style="15" customWidth="1"/>
    <col min="1491" max="1491" width="5.85546875" style="15" customWidth="1"/>
    <col min="1492" max="1492" width="40.28515625" style="15" customWidth="1"/>
    <col min="1493" max="1499" width="0" style="15" hidden="1" customWidth="1"/>
    <col min="1500" max="1500" width="8" style="15" customWidth="1"/>
    <col min="1501" max="1501" width="7" style="15" customWidth="1"/>
    <col min="1502" max="1502" width="10" style="15" customWidth="1"/>
    <col min="1503" max="1503" width="6.85546875" style="15" customWidth="1"/>
    <col min="1504" max="1504" width="7.140625" style="15" customWidth="1"/>
    <col min="1505" max="1505" width="9.140625" style="15"/>
    <col min="1506" max="1506" width="7" style="15" customWidth="1"/>
    <col min="1507" max="1507" width="8" style="15" customWidth="1"/>
    <col min="1508" max="1508" width="7" style="15" customWidth="1"/>
    <col min="1509" max="1509" width="10" style="15" customWidth="1"/>
    <col min="1510" max="1510" width="6.85546875" style="15" customWidth="1"/>
    <col min="1511" max="1511" width="7.140625" style="15" customWidth="1"/>
    <col min="1512" max="1513" width="8.85546875" style="15" customWidth="1"/>
    <col min="1514" max="1514" width="8" style="15" customWidth="1"/>
    <col min="1515" max="1515" width="7" style="15" customWidth="1"/>
    <col min="1516" max="1516" width="10" style="15" customWidth="1"/>
    <col min="1517" max="1517" width="6.85546875" style="15" customWidth="1"/>
    <col min="1518" max="1518" width="7.140625" style="15" customWidth="1"/>
    <col min="1519" max="1520" width="8.85546875" style="15" customWidth="1"/>
    <col min="1521" max="1745" width="9.140625" style="15"/>
    <col min="1746" max="1746" width="40.28515625" style="15" customWidth="1"/>
    <col min="1747" max="1747" width="5.85546875" style="15" customWidth="1"/>
    <col min="1748" max="1748" width="40.28515625" style="15" customWidth="1"/>
    <col min="1749" max="1755" width="0" style="15" hidden="1" customWidth="1"/>
    <col min="1756" max="1756" width="8" style="15" customWidth="1"/>
    <col min="1757" max="1757" width="7" style="15" customWidth="1"/>
    <col min="1758" max="1758" width="10" style="15" customWidth="1"/>
    <col min="1759" max="1759" width="6.85546875" style="15" customWidth="1"/>
    <col min="1760" max="1760" width="7.140625" style="15" customWidth="1"/>
    <col min="1761" max="1761" width="9.140625" style="15"/>
    <col min="1762" max="1762" width="7" style="15" customWidth="1"/>
    <col min="1763" max="1763" width="8" style="15" customWidth="1"/>
    <col min="1764" max="1764" width="7" style="15" customWidth="1"/>
    <col min="1765" max="1765" width="10" style="15" customWidth="1"/>
    <col min="1766" max="1766" width="6.85546875" style="15" customWidth="1"/>
    <col min="1767" max="1767" width="7.140625" style="15" customWidth="1"/>
    <col min="1768" max="1769" width="8.85546875" style="15" customWidth="1"/>
    <col min="1770" max="1770" width="8" style="15" customWidth="1"/>
    <col min="1771" max="1771" width="7" style="15" customWidth="1"/>
    <col min="1772" max="1772" width="10" style="15" customWidth="1"/>
    <col min="1773" max="1773" width="6.85546875" style="15" customWidth="1"/>
    <col min="1774" max="1774" width="7.140625" style="15" customWidth="1"/>
    <col min="1775" max="1776" width="8.85546875" style="15" customWidth="1"/>
    <col min="1777" max="2001" width="9.140625" style="15"/>
    <col min="2002" max="2002" width="40.28515625" style="15" customWidth="1"/>
    <col min="2003" max="2003" width="5.85546875" style="15" customWidth="1"/>
    <col min="2004" max="2004" width="40.28515625" style="15" customWidth="1"/>
    <col min="2005" max="2011" width="0" style="15" hidden="1" customWidth="1"/>
    <col min="2012" max="2012" width="8" style="15" customWidth="1"/>
    <col min="2013" max="2013" width="7" style="15" customWidth="1"/>
    <col min="2014" max="2014" width="10" style="15" customWidth="1"/>
    <col min="2015" max="2015" width="6.85546875" style="15" customWidth="1"/>
    <col min="2016" max="2016" width="7.140625" style="15" customWidth="1"/>
    <col min="2017" max="2017" width="9.140625" style="15"/>
    <col min="2018" max="2018" width="7" style="15" customWidth="1"/>
    <col min="2019" max="2019" width="8" style="15" customWidth="1"/>
    <col min="2020" max="2020" width="7" style="15" customWidth="1"/>
    <col min="2021" max="2021" width="10" style="15" customWidth="1"/>
    <col min="2022" max="2022" width="6.85546875" style="15" customWidth="1"/>
    <col min="2023" max="2023" width="7.140625" style="15" customWidth="1"/>
    <col min="2024" max="2025" width="8.85546875" style="15" customWidth="1"/>
    <col min="2026" max="2026" width="8" style="15" customWidth="1"/>
    <col min="2027" max="2027" width="7" style="15" customWidth="1"/>
    <col min="2028" max="2028" width="10" style="15" customWidth="1"/>
    <col min="2029" max="2029" width="6.85546875" style="15" customWidth="1"/>
    <col min="2030" max="2030" width="7.140625" style="15" customWidth="1"/>
    <col min="2031" max="2032" width="8.85546875" style="15" customWidth="1"/>
    <col min="2033" max="2257" width="9.140625" style="15"/>
    <col min="2258" max="2258" width="40.28515625" style="15" customWidth="1"/>
    <col min="2259" max="2259" width="5.85546875" style="15" customWidth="1"/>
    <col min="2260" max="2260" width="40.28515625" style="15" customWidth="1"/>
    <col min="2261" max="2267" width="0" style="15" hidden="1" customWidth="1"/>
    <col min="2268" max="2268" width="8" style="15" customWidth="1"/>
    <col min="2269" max="2269" width="7" style="15" customWidth="1"/>
    <col min="2270" max="2270" width="10" style="15" customWidth="1"/>
    <col min="2271" max="2271" width="6.85546875" style="15" customWidth="1"/>
    <col min="2272" max="2272" width="7.140625" style="15" customWidth="1"/>
    <col min="2273" max="2273" width="9.140625" style="15"/>
    <col min="2274" max="2274" width="7" style="15" customWidth="1"/>
    <col min="2275" max="2275" width="8" style="15" customWidth="1"/>
    <col min="2276" max="2276" width="7" style="15" customWidth="1"/>
    <col min="2277" max="2277" width="10" style="15" customWidth="1"/>
    <col min="2278" max="2278" width="6.85546875" style="15" customWidth="1"/>
    <col min="2279" max="2279" width="7.140625" style="15" customWidth="1"/>
    <col min="2280" max="2281" width="8.85546875" style="15" customWidth="1"/>
    <col min="2282" max="2282" width="8" style="15" customWidth="1"/>
    <col min="2283" max="2283" width="7" style="15" customWidth="1"/>
    <col min="2284" max="2284" width="10" style="15" customWidth="1"/>
    <col min="2285" max="2285" width="6.85546875" style="15" customWidth="1"/>
    <col min="2286" max="2286" width="7.140625" style="15" customWidth="1"/>
    <col min="2287" max="2288" width="8.85546875" style="15" customWidth="1"/>
    <col min="2289" max="2513" width="9.140625" style="15"/>
    <col min="2514" max="2514" width="40.28515625" style="15" customWidth="1"/>
    <col min="2515" max="2515" width="5.85546875" style="15" customWidth="1"/>
    <col min="2516" max="2516" width="40.28515625" style="15" customWidth="1"/>
    <col min="2517" max="2523" width="0" style="15" hidden="1" customWidth="1"/>
    <col min="2524" max="2524" width="8" style="15" customWidth="1"/>
    <col min="2525" max="2525" width="7" style="15" customWidth="1"/>
    <col min="2526" max="2526" width="10" style="15" customWidth="1"/>
    <col min="2527" max="2527" width="6.85546875" style="15" customWidth="1"/>
    <col min="2528" max="2528" width="7.140625" style="15" customWidth="1"/>
    <col min="2529" max="2529" width="9.140625" style="15"/>
    <col min="2530" max="2530" width="7" style="15" customWidth="1"/>
    <col min="2531" max="2531" width="8" style="15" customWidth="1"/>
    <col min="2532" max="2532" width="7" style="15" customWidth="1"/>
    <col min="2533" max="2533" width="10" style="15" customWidth="1"/>
    <col min="2534" max="2534" width="6.85546875" style="15" customWidth="1"/>
    <col min="2535" max="2535" width="7.140625" style="15" customWidth="1"/>
    <col min="2536" max="2537" width="8.85546875" style="15" customWidth="1"/>
    <col min="2538" max="2538" width="8" style="15" customWidth="1"/>
    <col min="2539" max="2539" width="7" style="15" customWidth="1"/>
    <col min="2540" max="2540" width="10" style="15" customWidth="1"/>
    <col min="2541" max="2541" width="6.85546875" style="15" customWidth="1"/>
    <col min="2542" max="2542" width="7.140625" style="15" customWidth="1"/>
    <col min="2543" max="2544" width="8.85546875" style="15" customWidth="1"/>
    <col min="2545" max="2769" width="9.140625" style="15"/>
    <col min="2770" max="2770" width="40.28515625" style="15" customWidth="1"/>
    <col min="2771" max="2771" width="5.85546875" style="15" customWidth="1"/>
    <col min="2772" max="2772" width="40.28515625" style="15" customWidth="1"/>
    <col min="2773" max="2779" width="0" style="15" hidden="1" customWidth="1"/>
    <col min="2780" max="2780" width="8" style="15" customWidth="1"/>
    <col min="2781" max="2781" width="7" style="15" customWidth="1"/>
    <col min="2782" max="2782" width="10" style="15" customWidth="1"/>
    <col min="2783" max="2783" width="6.85546875" style="15" customWidth="1"/>
    <col min="2784" max="2784" width="7.140625" style="15" customWidth="1"/>
    <col min="2785" max="2785" width="9.140625" style="15"/>
    <col min="2786" max="2786" width="7" style="15" customWidth="1"/>
    <col min="2787" max="2787" width="8" style="15" customWidth="1"/>
    <col min="2788" max="2788" width="7" style="15" customWidth="1"/>
    <col min="2789" max="2789" width="10" style="15" customWidth="1"/>
    <col min="2790" max="2790" width="6.85546875" style="15" customWidth="1"/>
    <col min="2791" max="2791" width="7.140625" style="15" customWidth="1"/>
    <col min="2792" max="2793" width="8.85546875" style="15" customWidth="1"/>
    <col min="2794" max="2794" width="8" style="15" customWidth="1"/>
    <col min="2795" max="2795" width="7" style="15" customWidth="1"/>
    <col min="2796" max="2796" width="10" style="15" customWidth="1"/>
    <col min="2797" max="2797" width="6.85546875" style="15" customWidth="1"/>
    <col min="2798" max="2798" width="7.140625" style="15" customWidth="1"/>
    <col min="2799" max="2800" width="8.85546875" style="15" customWidth="1"/>
    <col min="2801" max="3025" width="9.140625" style="15"/>
    <col min="3026" max="3026" width="40.28515625" style="15" customWidth="1"/>
    <col min="3027" max="3027" width="5.85546875" style="15" customWidth="1"/>
    <col min="3028" max="3028" width="40.28515625" style="15" customWidth="1"/>
    <col min="3029" max="3035" width="0" style="15" hidden="1" customWidth="1"/>
    <col min="3036" max="3036" width="8" style="15" customWidth="1"/>
    <col min="3037" max="3037" width="7" style="15" customWidth="1"/>
    <col min="3038" max="3038" width="10" style="15" customWidth="1"/>
    <col min="3039" max="3039" width="6.85546875" style="15" customWidth="1"/>
    <col min="3040" max="3040" width="7.140625" style="15" customWidth="1"/>
    <col min="3041" max="3041" width="9.140625" style="15"/>
    <col min="3042" max="3042" width="7" style="15" customWidth="1"/>
    <col min="3043" max="3043" width="8" style="15" customWidth="1"/>
    <col min="3044" max="3044" width="7" style="15" customWidth="1"/>
    <col min="3045" max="3045" width="10" style="15" customWidth="1"/>
    <col min="3046" max="3046" width="6.85546875" style="15" customWidth="1"/>
    <col min="3047" max="3047" width="7.140625" style="15" customWidth="1"/>
    <col min="3048" max="3049" width="8.85546875" style="15" customWidth="1"/>
    <col min="3050" max="3050" width="8" style="15" customWidth="1"/>
    <col min="3051" max="3051" width="7" style="15" customWidth="1"/>
    <col min="3052" max="3052" width="10" style="15" customWidth="1"/>
    <col min="3053" max="3053" width="6.85546875" style="15" customWidth="1"/>
    <col min="3054" max="3054" width="7.140625" style="15" customWidth="1"/>
    <col min="3055" max="3056" width="8.85546875" style="15" customWidth="1"/>
    <col min="3057" max="3281" width="9.140625" style="15"/>
    <col min="3282" max="3282" width="40.28515625" style="15" customWidth="1"/>
    <col min="3283" max="3283" width="5.85546875" style="15" customWidth="1"/>
    <col min="3284" max="3284" width="40.28515625" style="15" customWidth="1"/>
    <col min="3285" max="3291" width="0" style="15" hidden="1" customWidth="1"/>
    <col min="3292" max="3292" width="8" style="15" customWidth="1"/>
    <col min="3293" max="3293" width="7" style="15" customWidth="1"/>
    <col min="3294" max="3294" width="10" style="15" customWidth="1"/>
    <col min="3295" max="3295" width="6.85546875" style="15" customWidth="1"/>
    <col min="3296" max="3296" width="7.140625" style="15" customWidth="1"/>
    <col min="3297" max="3297" width="9.140625" style="15"/>
    <col min="3298" max="3298" width="7" style="15" customWidth="1"/>
    <col min="3299" max="3299" width="8" style="15" customWidth="1"/>
    <col min="3300" max="3300" width="7" style="15" customWidth="1"/>
    <col min="3301" max="3301" width="10" style="15" customWidth="1"/>
    <col min="3302" max="3302" width="6.85546875" style="15" customWidth="1"/>
    <col min="3303" max="3303" width="7.140625" style="15" customWidth="1"/>
    <col min="3304" max="3305" width="8.85546875" style="15" customWidth="1"/>
    <col min="3306" max="3306" width="8" style="15" customWidth="1"/>
    <col min="3307" max="3307" width="7" style="15" customWidth="1"/>
    <col min="3308" max="3308" width="10" style="15" customWidth="1"/>
    <col min="3309" max="3309" width="6.85546875" style="15" customWidth="1"/>
    <col min="3310" max="3310" width="7.140625" style="15" customWidth="1"/>
    <col min="3311" max="3312" width="8.85546875" style="15" customWidth="1"/>
    <col min="3313" max="3537" width="9.140625" style="15"/>
    <col min="3538" max="3538" width="40.28515625" style="15" customWidth="1"/>
    <col min="3539" max="3539" width="5.85546875" style="15" customWidth="1"/>
    <col min="3540" max="3540" width="40.28515625" style="15" customWidth="1"/>
    <col min="3541" max="3547" width="0" style="15" hidden="1" customWidth="1"/>
    <col min="3548" max="3548" width="8" style="15" customWidth="1"/>
    <col min="3549" max="3549" width="7" style="15" customWidth="1"/>
    <col min="3550" max="3550" width="10" style="15" customWidth="1"/>
    <col min="3551" max="3551" width="6.85546875" style="15" customWidth="1"/>
    <col min="3552" max="3552" width="7.140625" style="15" customWidth="1"/>
    <col min="3553" max="3553" width="9.140625" style="15"/>
    <col min="3554" max="3554" width="7" style="15" customWidth="1"/>
    <col min="3555" max="3555" width="8" style="15" customWidth="1"/>
    <col min="3556" max="3556" width="7" style="15" customWidth="1"/>
    <col min="3557" max="3557" width="10" style="15" customWidth="1"/>
    <col min="3558" max="3558" width="6.85546875" style="15" customWidth="1"/>
    <col min="3559" max="3559" width="7.140625" style="15" customWidth="1"/>
    <col min="3560" max="3561" width="8.85546875" style="15" customWidth="1"/>
    <col min="3562" max="3562" width="8" style="15" customWidth="1"/>
    <col min="3563" max="3563" width="7" style="15" customWidth="1"/>
    <col min="3564" max="3564" width="10" style="15" customWidth="1"/>
    <col min="3565" max="3565" width="6.85546875" style="15" customWidth="1"/>
    <col min="3566" max="3566" width="7.140625" style="15" customWidth="1"/>
    <col min="3567" max="3568" width="8.85546875" style="15" customWidth="1"/>
    <col min="3569" max="3793" width="9.140625" style="15"/>
    <col min="3794" max="3794" width="40.28515625" style="15" customWidth="1"/>
    <col min="3795" max="3795" width="5.85546875" style="15" customWidth="1"/>
    <col min="3796" max="3796" width="40.28515625" style="15" customWidth="1"/>
    <col min="3797" max="3803" width="0" style="15" hidden="1" customWidth="1"/>
    <col min="3804" max="3804" width="8" style="15" customWidth="1"/>
    <col min="3805" max="3805" width="7" style="15" customWidth="1"/>
    <col min="3806" max="3806" width="10" style="15" customWidth="1"/>
    <col min="3807" max="3807" width="6.85546875" style="15" customWidth="1"/>
    <col min="3808" max="3808" width="7.140625" style="15" customWidth="1"/>
    <col min="3809" max="3809" width="9.140625" style="15"/>
    <col min="3810" max="3810" width="7" style="15" customWidth="1"/>
    <col min="3811" max="3811" width="8" style="15" customWidth="1"/>
    <col min="3812" max="3812" width="7" style="15" customWidth="1"/>
    <col min="3813" max="3813" width="10" style="15" customWidth="1"/>
    <col min="3814" max="3814" width="6.85546875" style="15" customWidth="1"/>
    <col min="3815" max="3815" width="7.140625" style="15" customWidth="1"/>
    <col min="3816" max="3817" width="8.85546875" style="15" customWidth="1"/>
    <col min="3818" max="3818" width="8" style="15" customWidth="1"/>
    <col min="3819" max="3819" width="7" style="15" customWidth="1"/>
    <col min="3820" max="3820" width="10" style="15" customWidth="1"/>
    <col min="3821" max="3821" width="6.85546875" style="15" customWidth="1"/>
    <col min="3822" max="3822" width="7.140625" style="15" customWidth="1"/>
    <col min="3823" max="3824" width="8.85546875" style="15" customWidth="1"/>
    <col min="3825" max="4049" width="9.140625" style="15"/>
    <col min="4050" max="4050" width="40.28515625" style="15" customWidth="1"/>
    <col min="4051" max="4051" width="5.85546875" style="15" customWidth="1"/>
    <col min="4052" max="4052" width="40.28515625" style="15" customWidth="1"/>
    <col min="4053" max="4059" width="0" style="15" hidden="1" customWidth="1"/>
    <col min="4060" max="4060" width="8" style="15" customWidth="1"/>
    <col min="4061" max="4061" width="7" style="15" customWidth="1"/>
    <col min="4062" max="4062" width="10" style="15" customWidth="1"/>
    <col min="4063" max="4063" width="6.85546875" style="15" customWidth="1"/>
    <col min="4064" max="4064" width="7.140625" style="15" customWidth="1"/>
    <col min="4065" max="4065" width="9.140625" style="15"/>
    <col min="4066" max="4066" width="7" style="15" customWidth="1"/>
    <col min="4067" max="4067" width="8" style="15" customWidth="1"/>
    <col min="4068" max="4068" width="7" style="15" customWidth="1"/>
    <col min="4069" max="4069" width="10" style="15" customWidth="1"/>
    <col min="4070" max="4070" width="6.85546875" style="15" customWidth="1"/>
    <col min="4071" max="4071" width="7.140625" style="15" customWidth="1"/>
    <col min="4072" max="4073" width="8.85546875" style="15" customWidth="1"/>
    <col min="4074" max="4074" width="8" style="15" customWidth="1"/>
    <col min="4075" max="4075" width="7" style="15" customWidth="1"/>
    <col min="4076" max="4076" width="10" style="15" customWidth="1"/>
    <col min="4077" max="4077" width="6.85546875" style="15" customWidth="1"/>
    <col min="4078" max="4078" width="7.140625" style="15" customWidth="1"/>
    <col min="4079" max="4080" width="8.85546875" style="15" customWidth="1"/>
    <col min="4081" max="4305" width="9.140625" style="15"/>
    <col min="4306" max="4306" width="40.28515625" style="15" customWidth="1"/>
    <col min="4307" max="4307" width="5.85546875" style="15" customWidth="1"/>
    <col min="4308" max="4308" width="40.28515625" style="15" customWidth="1"/>
    <col min="4309" max="4315" width="0" style="15" hidden="1" customWidth="1"/>
    <col min="4316" max="4316" width="8" style="15" customWidth="1"/>
    <col min="4317" max="4317" width="7" style="15" customWidth="1"/>
    <col min="4318" max="4318" width="10" style="15" customWidth="1"/>
    <col min="4319" max="4319" width="6.85546875" style="15" customWidth="1"/>
    <col min="4320" max="4320" width="7.140625" style="15" customWidth="1"/>
    <col min="4321" max="4321" width="9.140625" style="15"/>
    <col min="4322" max="4322" width="7" style="15" customWidth="1"/>
    <col min="4323" max="4323" width="8" style="15" customWidth="1"/>
    <col min="4324" max="4324" width="7" style="15" customWidth="1"/>
    <col min="4325" max="4325" width="10" style="15" customWidth="1"/>
    <col min="4326" max="4326" width="6.85546875" style="15" customWidth="1"/>
    <col min="4327" max="4327" width="7.140625" style="15" customWidth="1"/>
    <col min="4328" max="4329" width="8.85546875" style="15" customWidth="1"/>
    <col min="4330" max="4330" width="8" style="15" customWidth="1"/>
    <col min="4331" max="4331" width="7" style="15" customWidth="1"/>
    <col min="4332" max="4332" width="10" style="15" customWidth="1"/>
    <col min="4333" max="4333" width="6.85546875" style="15" customWidth="1"/>
    <col min="4334" max="4334" width="7.140625" style="15" customWidth="1"/>
    <col min="4335" max="4336" width="8.85546875" style="15" customWidth="1"/>
    <col min="4337" max="4561" width="9.140625" style="15"/>
    <col min="4562" max="4562" width="40.28515625" style="15" customWidth="1"/>
    <col min="4563" max="4563" width="5.85546875" style="15" customWidth="1"/>
    <col min="4564" max="4564" width="40.28515625" style="15" customWidth="1"/>
    <col min="4565" max="4571" width="0" style="15" hidden="1" customWidth="1"/>
    <col min="4572" max="4572" width="8" style="15" customWidth="1"/>
    <col min="4573" max="4573" width="7" style="15" customWidth="1"/>
    <col min="4574" max="4574" width="10" style="15" customWidth="1"/>
    <col min="4575" max="4575" width="6.85546875" style="15" customWidth="1"/>
    <col min="4576" max="4576" width="7.140625" style="15" customWidth="1"/>
    <col min="4577" max="4577" width="9.140625" style="15"/>
    <col min="4578" max="4578" width="7" style="15" customWidth="1"/>
    <col min="4579" max="4579" width="8" style="15" customWidth="1"/>
    <col min="4580" max="4580" width="7" style="15" customWidth="1"/>
    <col min="4581" max="4581" width="10" style="15" customWidth="1"/>
    <col min="4582" max="4582" width="6.85546875" style="15" customWidth="1"/>
    <col min="4583" max="4583" width="7.140625" style="15" customWidth="1"/>
    <col min="4584" max="4585" width="8.85546875" style="15" customWidth="1"/>
    <col min="4586" max="4586" width="8" style="15" customWidth="1"/>
    <col min="4587" max="4587" width="7" style="15" customWidth="1"/>
    <col min="4588" max="4588" width="10" style="15" customWidth="1"/>
    <col min="4589" max="4589" width="6.85546875" style="15" customWidth="1"/>
    <col min="4590" max="4590" width="7.140625" style="15" customWidth="1"/>
    <col min="4591" max="4592" width="8.85546875" style="15" customWidth="1"/>
    <col min="4593" max="4817" width="9.140625" style="15"/>
    <col min="4818" max="4818" width="40.28515625" style="15" customWidth="1"/>
    <col min="4819" max="4819" width="5.85546875" style="15" customWidth="1"/>
    <col min="4820" max="4820" width="40.28515625" style="15" customWidth="1"/>
    <col min="4821" max="4827" width="0" style="15" hidden="1" customWidth="1"/>
    <col min="4828" max="4828" width="8" style="15" customWidth="1"/>
    <col min="4829" max="4829" width="7" style="15" customWidth="1"/>
    <col min="4830" max="4830" width="10" style="15" customWidth="1"/>
    <col min="4831" max="4831" width="6.85546875" style="15" customWidth="1"/>
    <col min="4832" max="4832" width="7.140625" style="15" customWidth="1"/>
    <col min="4833" max="4833" width="9.140625" style="15"/>
    <col min="4834" max="4834" width="7" style="15" customWidth="1"/>
    <col min="4835" max="4835" width="8" style="15" customWidth="1"/>
    <col min="4836" max="4836" width="7" style="15" customWidth="1"/>
    <col min="4837" max="4837" width="10" style="15" customWidth="1"/>
    <col min="4838" max="4838" width="6.85546875" style="15" customWidth="1"/>
    <col min="4839" max="4839" width="7.140625" style="15" customWidth="1"/>
    <col min="4840" max="4841" width="8.85546875" style="15" customWidth="1"/>
    <col min="4842" max="4842" width="8" style="15" customWidth="1"/>
    <col min="4843" max="4843" width="7" style="15" customWidth="1"/>
    <col min="4844" max="4844" width="10" style="15" customWidth="1"/>
    <col min="4845" max="4845" width="6.85546875" style="15" customWidth="1"/>
    <col min="4846" max="4846" width="7.140625" style="15" customWidth="1"/>
    <col min="4847" max="4848" width="8.85546875" style="15" customWidth="1"/>
    <col min="4849" max="5073" width="9.140625" style="15"/>
    <col min="5074" max="5074" width="40.28515625" style="15" customWidth="1"/>
    <col min="5075" max="5075" width="5.85546875" style="15" customWidth="1"/>
    <col min="5076" max="5076" width="40.28515625" style="15" customWidth="1"/>
    <col min="5077" max="5083" width="0" style="15" hidden="1" customWidth="1"/>
    <col min="5084" max="5084" width="8" style="15" customWidth="1"/>
    <col min="5085" max="5085" width="7" style="15" customWidth="1"/>
    <col min="5086" max="5086" width="10" style="15" customWidth="1"/>
    <col min="5087" max="5087" width="6.85546875" style="15" customWidth="1"/>
    <col min="5088" max="5088" width="7.140625" style="15" customWidth="1"/>
    <col min="5089" max="5089" width="9.140625" style="15"/>
    <col min="5090" max="5090" width="7" style="15" customWidth="1"/>
    <col min="5091" max="5091" width="8" style="15" customWidth="1"/>
    <col min="5092" max="5092" width="7" style="15" customWidth="1"/>
    <col min="5093" max="5093" width="10" style="15" customWidth="1"/>
    <col min="5094" max="5094" width="6.85546875" style="15" customWidth="1"/>
    <col min="5095" max="5095" width="7.140625" style="15" customWidth="1"/>
    <col min="5096" max="5097" width="8.85546875" style="15" customWidth="1"/>
    <col min="5098" max="5098" width="8" style="15" customWidth="1"/>
    <col min="5099" max="5099" width="7" style="15" customWidth="1"/>
    <col min="5100" max="5100" width="10" style="15" customWidth="1"/>
    <col min="5101" max="5101" width="6.85546875" style="15" customWidth="1"/>
    <col min="5102" max="5102" width="7.140625" style="15" customWidth="1"/>
    <col min="5103" max="5104" width="8.85546875" style="15" customWidth="1"/>
    <col min="5105" max="5329" width="9.140625" style="15"/>
    <col min="5330" max="5330" width="40.28515625" style="15" customWidth="1"/>
    <col min="5331" max="5331" width="5.85546875" style="15" customWidth="1"/>
    <col min="5332" max="5332" width="40.28515625" style="15" customWidth="1"/>
    <col min="5333" max="5339" width="0" style="15" hidden="1" customWidth="1"/>
    <col min="5340" max="5340" width="8" style="15" customWidth="1"/>
    <col min="5341" max="5341" width="7" style="15" customWidth="1"/>
    <col min="5342" max="5342" width="10" style="15" customWidth="1"/>
    <col min="5343" max="5343" width="6.85546875" style="15" customWidth="1"/>
    <col min="5344" max="5344" width="7.140625" style="15" customWidth="1"/>
    <col min="5345" max="5345" width="9.140625" style="15"/>
    <col min="5346" max="5346" width="7" style="15" customWidth="1"/>
    <col min="5347" max="5347" width="8" style="15" customWidth="1"/>
    <col min="5348" max="5348" width="7" style="15" customWidth="1"/>
    <col min="5349" max="5349" width="10" style="15" customWidth="1"/>
    <col min="5350" max="5350" width="6.85546875" style="15" customWidth="1"/>
    <col min="5351" max="5351" width="7.140625" style="15" customWidth="1"/>
    <col min="5352" max="5353" width="8.85546875" style="15" customWidth="1"/>
    <col min="5354" max="5354" width="8" style="15" customWidth="1"/>
    <col min="5355" max="5355" width="7" style="15" customWidth="1"/>
    <col min="5356" max="5356" width="10" style="15" customWidth="1"/>
    <col min="5357" max="5357" width="6.85546875" style="15" customWidth="1"/>
    <col min="5358" max="5358" width="7.140625" style="15" customWidth="1"/>
    <col min="5359" max="5360" width="8.85546875" style="15" customWidth="1"/>
    <col min="5361" max="5585" width="9.140625" style="15"/>
    <col min="5586" max="5586" width="40.28515625" style="15" customWidth="1"/>
    <col min="5587" max="5587" width="5.85546875" style="15" customWidth="1"/>
    <col min="5588" max="5588" width="40.28515625" style="15" customWidth="1"/>
    <col min="5589" max="5595" width="0" style="15" hidden="1" customWidth="1"/>
    <col min="5596" max="5596" width="8" style="15" customWidth="1"/>
    <col min="5597" max="5597" width="7" style="15" customWidth="1"/>
    <col min="5598" max="5598" width="10" style="15" customWidth="1"/>
    <col min="5599" max="5599" width="6.85546875" style="15" customWidth="1"/>
    <col min="5600" max="5600" width="7.140625" style="15" customWidth="1"/>
    <col min="5601" max="5601" width="9.140625" style="15"/>
    <col min="5602" max="5602" width="7" style="15" customWidth="1"/>
    <col min="5603" max="5603" width="8" style="15" customWidth="1"/>
    <col min="5604" max="5604" width="7" style="15" customWidth="1"/>
    <col min="5605" max="5605" width="10" style="15" customWidth="1"/>
    <col min="5606" max="5606" width="6.85546875" style="15" customWidth="1"/>
    <col min="5607" max="5607" width="7.140625" style="15" customWidth="1"/>
    <col min="5608" max="5609" width="8.85546875" style="15" customWidth="1"/>
    <col min="5610" max="5610" width="8" style="15" customWidth="1"/>
    <col min="5611" max="5611" width="7" style="15" customWidth="1"/>
    <col min="5612" max="5612" width="10" style="15" customWidth="1"/>
    <col min="5613" max="5613" width="6.85546875" style="15" customWidth="1"/>
    <col min="5614" max="5614" width="7.140625" style="15" customWidth="1"/>
    <col min="5615" max="5616" width="8.85546875" style="15" customWidth="1"/>
    <col min="5617" max="5841" width="9.140625" style="15"/>
    <col min="5842" max="5842" width="40.28515625" style="15" customWidth="1"/>
    <col min="5843" max="5843" width="5.85546875" style="15" customWidth="1"/>
    <col min="5844" max="5844" width="40.28515625" style="15" customWidth="1"/>
    <col min="5845" max="5851" width="0" style="15" hidden="1" customWidth="1"/>
    <col min="5852" max="5852" width="8" style="15" customWidth="1"/>
    <col min="5853" max="5853" width="7" style="15" customWidth="1"/>
    <col min="5854" max="5854" width="10" style="15" customWidth="1"/>
    <col min="5855" max="5855" width="6.85546875" style="15" customWidth="1"/>
    <col min="5856" max="5856" width="7.140625" style="15" customWidth="1"/>
    <col min="5857" max="5857" width="9.140625" style="15"/>
    <col min="5858" max="5858" width="7" style="15" customWidth="1"/>
    <col min="5859" max="5859" width="8" style="15" customWidth="1"/>
    <col min="5860" max="5860" width="7" style="15" customWidth="1"/>
    <col min="5861" max="5861" width="10" style="15" customWidth="1"/>
    <col min="5862" max="5862" width="6.85546875" style="15" customWidth="1"/>
    <col min="5863" max="5863" width="7.140625" style="15" customWidth="1"/>
    <col min="5864" max="5865" width="8.85546875" style="15" customWidth="1"/>
    <col min="5866" max="5866" width="8" style="15" customWidth="1"/>
    <col min="5867" max="5867" width="7" style="15" customWidth="1"/>
    <col min="5868" max="5868" width="10" style="15" customWidth="1"/>
    <col min="5869" max="5869" width="6.85546875" style="15" customWidth="1"/>
    <col min="5870" max="5870" width="7.140625" style="15" customWidth="1"/>
    <col min="5871" max="5872" width="8.85546875" style="15" customWidth="1"/>
    <col min="5873" max="6097" width="9.140625" style="15"/>
    <col min="6098" max="6098" width="40.28515625" style="15" customWidth="1"/>
    <col min="6099" max="6099" width="5.85546875" style="15" customWidth="1"/>
    <col min="6100" max="6100" width="40.28515625" style="15" customWidth="1"/>
    <col min="6101" max="6107" width="0" style="15" hidden="1" customWidth="1"/>
    <col min="6108" max="6108" width="8" style="15" customWidth="1"/>
    <col min="6109" max="6109" width="7" style="15" customWidth="1"/>
    <col min="6110" max="6110" width="10" style="15" customWidth="1"/>
    <col min="6111" max="6111" width="6.85546875" style="15" customWidth="1"/>
    <col min="6112" max="6112" width="7.140625" style="15" customWidth="1"/>
    <col min="6113" max="6113" width="9.140625" style="15"/>
    <col min="6114" max="6114" width="7" style="15" customWidth="1"/>
    <col min="6115" max="6115" width="8" style="15" customWidth="1"/>
    <col min="6116" max="6116" width="7" style="15" customWidth="1"/>
    <col min="6117" max="6117" width="10" style="15" customWidth="1"/>
    <col min="6118" max="6118" width="6.85546875" style="15" customWidth="1"/>
    <col min="6119" max="6119" width="7.140625" style="15" customWidth="1"/>
    <col min="6120" max="6121" width="8.85546875" style="15" customWidth="1"/>
    <col min="6122" max="6122" width="8" style="15" customWidth="1"/>
    <col min="6123" max="6123" width="7" style="15" customWidth="1"/>
    <col min="6124" max="6124" width="10" style="15" customWidth="1"/>
    <col min="6125" max="6125" width="6.85546875" style="15" customWidth="1"/>
    <col min="6126" max="6126" width="7.140625" style="15" customWidth="1"/>
    <col min="6127" max="6128" width="8.85546875" style="15" customWidth="1"/>
    <col min="6129" max="6353" width="9.140625" style="15"/>
    <col min="6354" max="6354" width="40.28515625" style="15" customWidth="1"/>
    <col min="6355" max="6355" width="5.85546875" style="15" customWidth="1"/>
    <col min="6356" max="6356" width="40.28515625" style="15" customWidth="1"/>
    <col min="6357" max="6363" width="0" style="15" hidden="1" customWidth="1"/>
    <col min="6364" max="6364" width="8" style="15" customWidth="1"/>
    <col min="6365" max="6365" width="7" style="15" customWidth="1"/>
    <col min="6366" max="6366" width="10" style="15" customWidth="1"/>
    <col min="6367" max="6367" width="6.85546875" style="15" customWidth="1"/>
    <col min="6368" max="6368" width="7.140625" style="15" customWidth="1"/>
    <col min="6369" max="6369" width="9.140625" style="15"/>
    <col min="6370" max="6370" width="7" style="15" customWidth="1"/>
    <col min="6371" max="6371" width="8" style="15" customWidth="1"/>
    <col min="6372" max="6372" width="7" style="15" customWidth="1"/>
    <col min="6373" max="6373" width="10" style="15" customWidth="1"/>
    <col min="6374" max="6374" width="6.85546875" style="15" customWidth="1"/>
    <col min="6375" max="6375" width="7.140625" style="15" customWidth="1"/>
    <col min="6376" max="6377" width="8.85546875" style="15" customWidth="1"/>
    <col min="6378" max="6378" width="8" style="15" customWidth="1"/>
    <col min="6379" max="6379" width="7" style="15" customWidth="1"/>
    <col min="6380" max="6380" width="10" style="15" customWidth="1"/>
    <col min="6381" max="6381" width="6.85546875" style="15" customWidth="1"/>
    <col min="6382" max="6382" width="7.140625" style="15" customWidth="1"/>
    <col min="6383" max="6384" width="8.85546875" style="15" customWidth="1"/>
    <col min="6385" max="6609" width="9.140625" style="15"/>
    <col min="6610" max="6610" width="40.28515625" style="15" customWidth="1"/>
    <col min="6611" max="6611" width="5.85546875" style="15" customWidth="1"/>
    <col min="6612" max="6612" width="40.28515625" style="15" customWidth="1"/>
    <col min="6613" max="6619" width="0" style="15" hidden="1" customWidth="1"/>
    <col min="6620" max="6620" width="8" style="15" customWidth="1"/>
    <col min="6621" max="6621" width="7" style="15" customWidth="1"/>
    <col min="6622" max="6622" width="10" style="15" customWidth="1"/>
    <col min="6623" max="6623" width="6.85546875" style="15" customWidth="1"/>
    <col min="6624" max="6624" width="7.140625" style="15" customWidth="1"/>
    <col min="6625" max="6625" width="9.140625" style="15"/>
    <col min="6626" max="6626" width="7" style="15" customWidth="1"/>
    <col min="6627" max="6627" width="8" style="15" customWidth="1"/>
    <col min="6628" max="6628" width="7" style="15" customWidth="1"/>
    <col min="6629" max="6629" width="10" style="15" customWidth="1"/>
    <col min="6630" max="6630" width="6.85546875" style="15" customWidth="1"/>
    <col min="6631" max="6631" width="7.140625" style="15" customWidth="1"/>
    <col min="6632" max="6633" width="8.85546875" style="15" customWidth="1"/>
    <col min="6634" max="6634" width="8" style="15" customWidth="1"/>
    <col min="6635" max="6635" width="7" style="15" customWidth="1"/>
    <col min="6636" max="6636" width="10" style="15" customWidth="1"/>
    <col min="6637" max="6637" width="6.85546875" style="15" customWidth="1"/>
    <col min="6638" max="6638" width="7.140625" style="15" customWidth="1"/>
    <col min="6639" max="6640" width="8.85546875" style="15" customWidth="1"/>
    <col min="6641" max="6865" width="9.140625" style="15"/>
    <col min="6866" max="6866" width="40.28515625" style="15" customWidth="1"/>
    <col min="6867" max="6867" width="5.85546875" style="15" customWidth="1"/>
    <col min="6868" max="6868" width="40.28515625" style="15" customWidth="1"/>
    <col min="6869" max="6875" width="0" style="15" hidden="1" customWidth="1"/>
    <col min="6876" max="6876" width="8" style="15" customWidth="1"/>
    <col min="6877" max="6877" width="7" style="15" customWidth="1"/>
    <col min="6878" max="6878" width="10" style="15" customWidth="1"/>
    <col min="6879" max="6879" width="6.85546875" style="15" customWidth="1"/>
    <col min="6880" max="6880" width="7.140625" style="15" customWidth="1"/>
    <col min="6881" max="6881" width="9.140625" style="15"/>
    <col min="6882" max="6882" width="7" style="15" customWidth="1"/>
    <col min="6883" max="6883" width="8" style="15" customWidth="1"/>
    <col min="6884" max="6884" width="7" style="15" customWidth="1"/>
    <col min="6885" max="6885" width="10" style="15" customWidth="1"/>
    <col min="6886" max="6886" width="6.85546875" style="15" customWidth="1"/>
    <col min="6887" max="6887" width="7.140625" style="15" customWidth="1"/>
    <col min="6888" max="6889" width="8.85546875" style="15" customWidth="1"/>
    <col min="6890" max="6890" width="8" style="15" customWidth="1"/>
    <col min="6891" max="6891" width="7" style="15" customWidth="1"/>
    <col min="6892" max="6892" width="10" style="15" customWidth="1"/>
    <col min="6893" max="6893" width="6.85546875" style="15" customWidth="1"/>
    <col min="6894" max="6894" width="7.140625" style="15" customWidth="1"/>
    <col min="6895" max="6896" width="8.85546875" style="15" customWidth="1"/>
    <col min="6897" max="7121" width="9.140625" style="15"/>
    <col min="7122" max="7122" width="40.28515625" style="15" customWidth="1"/>
    <col min="7123" max="7123" width="5.85546875" style="15" customWidth="1"/>
    <col min="7124" max="7124" width="40.28515625" style="15" customWidth="1"/>
    <col min="7125" max="7131" width="0" style="15" hidden="1" customWidth="1"/>
    <col min="7132" max="7132" width="8" style="15" customWidth="1"/>
    <col min="7133" max="7133" width="7" style="15" customWidth="1"/>
    <col min="7134" max="7134" width="10" style="15" customWidth="1"/>
    <col min="7135" max="7135" width="6.85546875" style="15" customWidth="1"/>
    <col min="7136" max="7136" width="7.140625" style="15" customWidth="1"/>
    <col min="7137" max="7137" width="9.140625" style="15"/>
    <col min="7138" max="7138" width="7" style="15" customWidth="1"/>
    <col min="7139" max="7139" width="8" style="15" customWidth="1"/>
    <col min="7140" max="7140" width="7" style="15" customWidth="1"/>
    <col min="7141" max="7141" width="10" style="15" customWidth="1"/>
    <col min="7142" max="7142" width="6.85546875" style="15" customWidth="1"/>
    <col min="7143" max="7143" width="7.140625" style="15" customWidth="1"/>
    <col min="7144" max="7145" width="8.85546875" style="15" customWidth="1"/>
    <col min="7146" max="7146" width="8" style="15" customWidth="1"/>
    <col min="7147" max="7147" width="7" style="15" customWidth="1"/>
    <col min="7148" max="7148" width="10" style="15" customWidth="1"/>
    <col min="7149" max="7149" width="6.85546875" style="15" customWidth="1"/>
    <col min="7150" max="7150" width="7.140625" style="15" customWidth="1"/>
    <col min="7151" max="7152" width="8.85546875" style="15" customWidth="1"/>
    <col min="7153" max="7377" width="9.140625" style="15"/>
    <col min="7378" max="7378" width="40.28515625" style="15" customWidth="1"/>
    <col min="7379" max="7379" width="5.85546875" style="15" customWidth="1"/>
    <col min="7380" max="7380" width="40.28515625" style="15" customWidth="1"/>
    <col min="7381" max="7387" width="0" style="15" hidden="1" customWidth="1"/>
    <col min="7388" max="7388" width="8" style="15" customWidth="1"/>
    <col min="7389" max="7389" width="7" style="15" customWidth="1"/>
    <col min="7390" max="7390" width="10" style="15" customWidth="1"/>
    <col min="7391" max="7391" width="6.85546875" style="15" customWidth="1"/>
    <col min="7392" max="7392" width="7.140625" style="15" customWidth="1"/>
    <col min="7393" max="7393" width="9.140625" style="15"/>
    <col min="7394" max="7394" width="7" style="15" customWidth="1"/>
    <col min="7395" max="7395" width="8" style="15" customWidth="1"/>
    <col min="7396" max="7396" width="7" style="15" customWidth="1"/>
    <col min="7397" max="7397" width="10" style="15" customWidth="1"/>
    <col min="7398" max="7398" width="6.85546875" style="15" customWidth="1"/>
    <col min="7399" max="7399" width="7.140625" style="15" customWidth="1"/>
    <col min="7400" max="7401" width="8.85546875" style="15" customWidth="1"/>
    <col min="7402" max="7402" width="8" style="15" customWidth="1"/>
    <col min="7403" max="7403" width="7" style="15" customWidth="1"/>
    <col min="7404" max="7404" width="10" style="15" customWidth="1"/>
    <col min="7405" max="7405" width="6.85546875" style="15" customWidth="1"/>
    <col min="7406" max="7406" width="7.140625" style="15" customWidth="1"/>
    <col min="7407" max="7408" width="8.85546875" style="15" customWidth="1"/>
    <col min="7409" max="7633" width="9.140625" style="15"/>
    <col min="7634" max="7634" width="40.28515625" style="15" customWidth="1"/>
    <col min="7635" max="7635" width="5.85546875" style="15" customWidth="1"/>
    <col min="7636" max="7636" width="40.28515625" style="15" customWidth="1"/>
    <col min="7637" max="7643" width="0" style="15" hidden="1" customWidth="1"/>
    <col min="7644" max="7644" width="8" style="15" customWidth="1"/>
    <col min="7645" max="7645" width="7" style="15" customWidth="1"/>
    <col min="7646" max="7646" width="10" style="15" customWidth="1"/>
    <col min="7647" max="7647" width="6.85546875" style="15" customWidth="1"/>
    <col min="7648" max="7648" width="7.140625" style="15" customWidth="1"/>
    <col min="7649" max="7649" width="9.140625" style="15"/>
    <col min="7650" max="7650" width="7" style="15" customWidth="1"/>
    <col min="7651" max="7651" width="8" style="15" customWidth="1"/>
    <col min="7652" max="7652" width="7" style="15" customWidth="1"/>
    <col min="7653" max="7653" width="10" style="15" customWidth="1"/>
    <col min="7654" max="7654" width="6.85546875" style="15" customWidth="1"/>
    <col min="7655" max="7655" width="7.140625" style="15" customWidth="1"/>
    <col min="7656" max="7657" width="8.85546875" style="15" customWidth="1"/>
    <col min="7658" max="7658" width="8" style="15" customWidth="1"/>
    <col min="7659" max="7659" width="7" style="15" customWidth="1"/>
    <col min="7660" max="7660" width="10" style="15" customWidth="1"/>
    <col min="7661" max="7661" width="6.85546875" style="15" customWidth="1"/>
    <col min="7662" max="7662" width="7.140625" style="15" customWidth="1"/>
    <col min="7663" max="7664" width="8.85546875" style="15" customWidth="1"/>
    <col min="7665" max="7889" width="9.140625" style="15"/>
    <col min="7890" max="7890" width="40.28515625" style="15" customWidth="1"/>
    <col min="7891" max="7891" width="5.85546875" style="15" customWidth="1"/>
    <col min="7892" max="7892" width="40.28515625" style="15" customWidth="1"/>
    <col min="7893" max="7899" width="0" style="15" hidden="1" customWidth="1"/>
    <col min="7900" max="7900" width="8" style="15" customWidth="1"/>
    <col min="7901" max="7901" width="7" style="15" customWidth="1"/>
    <col min="7902" max="7902" width="10" style="15" customWidth="1"/>
    <col min="7903" max="7903" width="6.85546875" style="15" customWidth="1"/>
    <col min="7904" max="7904" width="7.140625" style="15" customWidth="1"/>
    <col min="7905" max="7905" width="9.140625" style="15"/>
    <col min="7906" max="7906" width="7" style="15" customWidth="1"/>
    <col min="7907" max="7907" width="8" style="15" customWidth="1"/>
    <col min="7908" max="7908" width="7" style="15" customWidth="1"/>
    <col min="7909" max="7909" width="10" style="15" customWidth="1"/>
    <col min="7910" max="7910" width="6.85546875" style="15" customWidth="1"/>
    <col min="7911" max="7911" width="7.140625" style="15" customWidth="1"/>
    <col min="7912" max="7913" width="8.85546875" style="15" customWidth="1"/>
    <col min="7914" max="7914" width="8" style="15" customWidth="1"/>
    <col min="7915" max="7915" width="7" style="15" customWidth="1"/>
    <col min="7916" max="7916" width="10" style="15" customWidth="1"/>
    <col min="7917" max="7917" width="6.85546875" style="15" customWidth="1"/>
    <col min="7918" max="7918" width="7.140625" style="15" customWidth="1"/>
    <col min="7919" max="7920" width="8.85546875" style="15" customWidth="1"/>
    <col min="7921" max="8145" width="9.140625" style="15"/>
    <col min="8146" max="8146" width="40.28515625" style="15" customWidth="1"/>
    <col min="8147" max="8147" width="5.85546875" style="15" customWidth="1"/>
    <col min="8148" max="8148" width="40.28515625" style="15" customWidth="1"/>
    <col min="8149" max="8155" width="0" style="15" hidden="1" customWidth="1"/>
    <col min="8156" max="8156" width="8" style="15" customWidth="1"/>
    <col min="8157" max="8157" width="7" style="15" customWidth="1"/>
    <col min="8158" max="8158" width="10" style="15" customWidth="1"/>
    <col min="8159" max="8159" width="6.85546875" style="15" customWidth="1"/>
    <col min="8160" max="8160" width="7.140625" style="15" customWidth="1"/>
    <col min="8161" max="8161" width="9.140625" style="15"/>
    <col min="8162" max="8162" width="7" style="15" customWidth="1"/>
    <col min="8163" max="8163" width="8" style="15" customWidth="1"/>
    <col min="8164" max="8164" width="7" style="15" customWidth="1"/>
    <col min="8165" max="8165" width="10" style="15" customWidth="1"/>
    <col min="8166" max="8166" width="6.85546875" style="15" customWidth="1"/>
    <col min="8167" max="8167" width="7.140625" style="15" customWidth="1"/>
    <col min="8168" max="8169" width="8.85546875" style="15" customWidth="1"/>
    <col min="8170" max="8170" width="8" style="15" customWidth="1"/>
    <col min="8171" max="8171" width="7" style="15" customWidth="1"/>
    <col min="8172" max="8172" width="10" style="15" customWidth="1"/>
    <col min="8173" max="8173" width="6.85546875" style="15" customWidth="1"/>
    <col min="8174" max="8174" width="7.140625" style="15" customWidth="1"/>
    <col min="8175" max="8176" width="8.85546875" style="15" customWidth="1"/>
    <col min="8177" max="8401" width="9.140625" style="15"/>
    <col min="8402" max="8402" width="40.28515625" style="15" customWidth="1"/>
    <col min="8403" max="8403" width="5.85546875" style="15" customWidth="1"/>
    <col min="8404" max="8404" width="40.28515625" style="15" customWidth="1"/>
    <col min="8405" max="8411" width="0" style="15" hidden="1" customWidth="1"/>
    <col min="8412" max="8412" width="8" style="15" customWidth="1"/>
    <col min="8413" max="8413" width="7" style="15" customWidth="1"/>
    <col min="8414" max="8414" width="10" style="15" customWidth="1"/>
    <col min="8415" max="8415" width="6.85546875" style="15" customWidth="1"/>
    <col min="8416" max="8416" width="7.140625" style="15" customWidth="1"/>
    <col min="8417" max="8417" width="9.140625" style="15"/>
    <col min="8418" max="8418" width="7" style="15" customWidth="1"/>
    <col min="8419" max="8419" width="8" style="15" customWidth="1"/>
    <col min="8420" max="8420" width="7" style="15" customWidth="1"/>
    <col min="8421" max="8421" width="10" style="15" customWidth="1"/>
    <col min="8422" max="8422" width="6.85546875" style="15" customWidth="1"/>
    <col min="8423" max="8423" width="7.140625" style="15" customWidth="1"/>
    <col min="8424" max="8425" width="8.85546875" style="15" customWidth="1"/>
    <col min="8426" max="8426" width="8" style="15" customWidth="1"/>
    <col min="8427" max="8427" width="7" style="15" customWidth="1"/>
    <col min="8428" max="8428" width="10" style="15" customWidth="1"/>
    <col min="8429" max="8429" width="6.85546875" style="15" customWidth="1"/>
    <col min="8430" max="8430" width="7.140625" style="15" customWidth="1"/>
    <col min="8431" max="8432" width="8.85546875" style="15" customWidth="1"/>
    <col min="8433" max="8657" width="9.140625" style="15"/>
    <col min="8658" max="8658" width="40.28515625" style="15" customWidth="1"/>
    <col min="8659" max="8659" width="5.85546875" style="15" customWidth="1"/>
    <col min="8660" max="8660" width="40.28515625" style="15" customWidth="1"/>
    <col min="8661" max="8667" width="0" style="15" hidden="1" customWidth="1"/>
    <col min="8668" max="8668" width="8" style="15" customWidth="1"/>
    <col min="8669" max="8669" width="7" style="15" customWidth="1"/>
    <col min="8670" max="8670" width="10" style="15" customWidth="1"/>
    <col min="8671" max="8671" width="6.85546875" style="15" customWidth="1"/>
    <col min="8672" max="8672" width="7.140625" style="15" customWidth="1"/>
    <col min="8673" max="8673" width="9.140625" style="15"/>
    <col min="8674" max="8674" width="7" style="15" customWidth="1"/>
    <col min="8675" max="8675" width="8" style="15" customWidth="1"/>
    <col min="8676" max="8676" width="7" style="15" customWidth="1"/>
    <col min="8677" max="8677" width="10" style="15" customWidth="1"/>
    <col min="8678" max="8678" width="6.85546875" style="15" customWidth="1"/>
    <col min="8679" max="8679" width="7.140625" style="15" customWidth="1"/>
    <col min="8680" max="8681" width="8.85546875" style="15" customWidth="1"/>
    <col min="8682" max="8682" width="8" style="15" customWidth="1"/>
    <col min="8683" max="8683" width="7" style="15" customWidth="1"/>
    <col min="8684" max="8684" width="10" style="15" customWidth="1"/>
    <col min="8685" max="8685" width="6.85546875" style="15" customWidth="1"/>
    <col min="8686" max="8686" width="7.140625" style="15" customWidth="1"/>
    <col min="8687" max="8688" width="8.85546875" style="15" customWidth="1"/>
    <col min="8689" max="8913" width="9.140625" style="15"/>
    <col min="8914" max="8914" width="40.28515625" style="15" customWidth="1"/>
    <col min="8915" max="8915" width="5.85546875" style="15" customWidth="1"/>
    <col min="8916" max="8916" width="40.28515625" style="15" customWidth="1"/>
    <col min="8917" max="8923" width="0" style="15" hidden="1" customWidth="1"/>
    <col min="8924" max="8924" width="8" style="15" customWidth="1"/>
    <col min="8925" max="8925" width="7" style="15" customWidth="1"/>
    <col min="8926" max="8926" width="10" style="15" customWidth="1"/>
    <col min="8927" max="8927" width="6.85546875" style="15" customWidth="1"/>
    <col min="8928" max="8928" width="7.140625" style="15" customWidth="1"/>
    <col min="8929" max="8929" width="9.140625" style="15"/>
    <col min="8930" max="8930" width="7" style="15" customWidth="1"/>
    <col min="8931" max="8931" width="8" style="15" customWidth="1"/>
    <col min="8932" max="8932" width="7" style="15" customWidth="1"/>
    <col min="8933" max="8933" width="10" style="15" customWidth="1"/>
    <col min="8934" max="8934" width="6.85546875" style="15" customWidth="1"/>
    <col min="8935" max="8935" width="7.140625" style="15" customWidth="1"/>
    <col min="8936" max="8937" width="8.85546875" style="15" customWidth="1"/>
    <col min="8938" max="8938" width="8" style="15" customWidth="1"/>
    <col min="8939" max="8939" width="7" style="15" customWidth="1"/>
    <col min="8940" max="8940" width="10" style="15" customWidth="1"/>
    <col min="8941" max="8941" width="6.85546875" style="15" customWidth="1"/>
    <col min="8942" max="8942" width="7.140625" style="15" customWidth="1"/>
    <col min="8943" max="8944" width="8.85546875" style="15" customWidth="1"/>
    <col min="8945" max="9169" width="9.140625" style="15"/>
    <col min="9170" max="9170" width="40.28515625" style="15" customWidth="1"/>
    <col min="9171" max="9171" width="5.85546875" style="15" customWidth="1"/>
    <col min="9172" max="9172" width="40.28515625" style="15" customWidth="1"/>
    <col min="9173" max="9179" width="0" style="15" hidden="1" customWidth="1"/>
    <col min="9180" max="9180" width="8" style="15" customWidth="1"/>
    <col min="9181" max="9181" width="7" style="15" customWidth="1"/>
    <col min="9182" max="9182" width="10" style="15" customWidth="1"/>
    <col min="9183" max="9183" width="6.85546875" style="15" customWidth="1"/>
    <col min="9184" max="9184" width="7.140625" style="15" customWidth="1"/>
    <col min="9185" max="9185" width="9.140625" style="15"/>
    <col min="9186" max="9186" width="7" style="15" customWidth="1"/>
    <col min="9187" max="9187" width="8" style="15" customWidth="1"/>
    <col min="9188" max="9188" width="7" style="15" customWidth="1"/>
    <col min="9189" max="9189" width="10" style="15" customWidth="1"/>
    <col min="9190" max="9190" width="6.85546875" style="15" customWidth="1"/>
    <col min="9191" max="9191" width="7.140625" style="15" customWidth="1"/>
    <col min="9192" max="9193" width="8.85546875" style="15" customWidth="1"/>
    <col min="9194" max="9194" width="8" style="15" customWidth="1"/>
    <col min="9195" max="9195" width="7" style="15" customWidth="1"/>
    <col min="9196" max="9196" width="10" style="15" customWidth="1"/>
    <col min="9197" max="9197" width="6.85546875" style="15" customWidth="1"/>
    <col min="9198" max="9198" width="7.140625" style="15" customWidth="1"/>
    <col min="9199" max="9200" width="8.85546875" style="15" customWidth="1"/>
    <col min="9201" max="9425" width="9.140625" style="15"/>
    <col min="9426" max="9426" width="40.28515625" style="15" customWidth="1"/>
    <col min="9427" max="9427" width="5.85546875" style="15" customWidth="1"/>
    <col min="9428" max="9428" width="40.28515625" style="15" customWidth="1"/>
    <col min="9429" max="9435" width="0" style="15" hidden="1" customWidth="1"/>
    <col min="9436" max="9436" width="8" style="15" customWidth="1"/>
    <col min="9437" max="9437" width="7" style="15" customWidth="1"/>
    <col min="9438" max="9438" width="10" style="15" customWidth="1"/>
    <col min="9439" max="9439" width="6.85546875" style="15" customWidth="1"/>
    <col min="9440" max="9440" width="7.140625" style="15" customWidth="1"/>
    <col min="9441" max="9441" width="9.140625" style="15"/>
    <col min="9442" max="9442" width="7" style="15" customWidth="1"/>
    <col min="9443" max="9443" width="8" style="15" customWidth="1"/>
    <col min="9444" max="9444" width="7" style="15" customWidth="1"/>
    <col min="9445" max="9445" width="10" style="15" customWidth="1"/>
    <col min="9446" max="9446" width="6.85546875" style="15" customWidth="1"/>
    <col min="9447" max="9447" width="7.140625" style="15" customWidth="1"/>
    <col min="9448" max="9449" width="8.85546875" style="15" customWidth="1"/>
    <col min="9450" max="9450" width="8" style="15" customWidth="1"/>
    <col min="9451" max="9451" width="7" style="15" customWidth="1"/>
    <col min="9452" max="9452" width="10" style="15" customWidth="1"/>
    <col min="9453" max="9453" width="6.85546875" style="15" customWidth="1"/>
    <col min="9454" max="9454" width="7.140625" style="15" customWidth="1"/>
    <col min="9455" max="9456" width="8.85546875" style="15" customWidth="1"/>
    <col min="9457" max="9681" width="9.140625" style="15"/>
    <col min="9682" max="9682" width="40.28515625" style="15" customWidth="1"/>
    <col min="9683" max="9683" width="5.85546875" style="15" customWidth="1"/>
    <col min="9684" max="9684" width="40.28515625" style="15" customWidth="1"/>
    <col min="9685" max="9691" width="0" style="15" hidden="1" customWidth="1"/>
    <col min="9692" max="9692" width="8" style="15" customWidth="1"/>
    <col min="9693" max="9693" width="7" style="15" customWidth="1"/>
    <col min="9694" max="9694" width="10" style="15" customWidth="1"/>
    <col min="9695" max="9695" width="6.85546875" style="15" customWidth="1"/>
    <col min="9696" max="9696" width="7.140625" style="15" customWidth="1"/>
    <col min="9697" max="9697" width="9.140625" style="15"/>
    <col min="9698" max="9698" width="7" style="15" customWidth="1"/>
    <col min="9699" max="9699" width="8" style="15" customWidth="1"/>
    <col min="9700" max="9700" width="7" style="15" customWidth="1"/>
    <col min="9701" max="9701" width="10" style="15" customWidth="1"/>
    <col min="9702" max="9702" width="6.85546875" style="15" customWidth="1"/>
    <col min="9703" max="9703" width="7.140625" style="15" customWidth="1"/>
    <col min="9704" max="9705" width="8.85546875" style="15" customWidth="1"/>
    <col min="9706" max="9706" width="8" style="15" customWidth="1"/>
    <col min="9707" max="9707" width="7" style="15" customWidth="1"/>
    <col min="9708" max="9708" width="10" style="15" customWidth="1"/>
    <col min="9709" max="9709" width="6.85546875" style="15" customWidth="1"/>
    <col min="9710" max="9710" width="7.140625" style="15" customWidth="1"/>
    <col min="9711" max="9712" width="8.85546875" style="15" customWidth="1"/>
    <col min="9713" max="9937" width="9.140625" style="15"/>
    <col min="9938" max="9938" width="40.28515625" style="15" customWidth="1"/>
    <col min="9939" max="9939" width="5.85546875" style="15" customWidth="1"/>
    <col min="9940" max="9940" width="40.28515625" style="15" customWidth="1"/>
    <col min="9941" max="9947" width="0" style="15" hidden="1" customWidth="1"/>
    <col min="9948" max="9948" width="8" style="15" customWidth="1"/>
    <col min="9949" max="9949" width="7" style="15" customWidth="1"/>
    <col min="9950" max="9950" width="10" style="15" customWidth="1"/>
    <col min="9951" max="9951" width="6.85546875" style="15" customWidth="1"/>
    <col min="9952" max="9952" width="7.140625" style="15" customWidth="1"/>
    <col min="9953" max="9953" width="9.140625" style="15"/>
    <col min="9954" max="9954" width="7" style="15" customWidth="1"/>
    <col min="9955" max="9955" width="8" style="15" customWidth="1"/>
    <col min="9956" max="9956" width="7" style="15" customWidth="1"/>
    <col min="9957" max="9957" width="10" style="15" customWidth="1"/>
    <col min="9958" max="9958" width="6.85546875" style="15" customWidth="1"/>
    <col min="9959" max="9959" width="7.140625" style="15" customWidth="1"/>
    <col min="9960" max="9961" width="8.85546875" style="15" customWidth="1"/>
    <col min="9962" max="9962" width="8" style="15" customWidth="1"/>
    <col min="9963" max="9963" width="7" style="15" customWidth="1"/>
    <col min="9964" max="9964" width="10" style="15" customWidth="1"/>
    <col min="9965" max="9965" width="6.85546875" style="15" customWidth="1"/>
    <col min="9966" max="9966" width="7.140625" style="15" customWidth="1"/>
    <col min="9967" max="9968" width="8.85546875" style="15" customWidth="1"/>
    <col min="9969" max="10193" width="9.140625" style="15"/>
    <col min="10194" max="10194" width="40.28515625" style="15" customWidth="1"/>
    <col min="10195" max="10195" width="5.85546875" style="15" customWidth="1"/>
    <col min="10196" max="10196" width="40.28515625" style="15" customWidth="1"/>
    <col min="10197" max="10203" width="0" style="15" hidden="1" customWidth="1"/>
    <col min="10204" max="10204" width="8" style="15" customWidth="1"/>
    <col min="10205" max="10205" width="7" style="15" customWidth="1"/>
    <col min="10206" max="10206" width="10" style="15" customWidth="1"/>
    <col min="10207" max="10207" width="6.85546875" style="15" customWidth="1"/>
    <col min="10208" max="10208" width="7.140625" style="15" customWidth="1"/>
    <col min="10209" max="10209" width="9.140625" style="15"/>
    <col min="10210" max="10210" width="7" style="15" customWidth="1"/>
    <col min="10211" max="10211" width="8" style="15" customWidth="1"/>
    <col min="10212" max="10212" width="7" style="15" customWidth="1"/>
    <col min="10213" max="10213" width="10" style="15" customWidth="1"/>
    <col min="10214" max="10214" width="6.85546875" style="15" customWidth="1"/>
    <col min="10215" max="10215" width="7.140625" style="15" customWidth="1"/>
    <col min="10216" max="10217" width="8.85546875" style="15" customWidth="1"/>
    <col min="10218" max="10218" width="8" style="15" customWidth="1"/>
    <col min="10219" max="10219" width="7" style="15" customWidth="1"/>
    <col min="10220" max="10220" width="10" style="15" customWidth="1"/>
    <col min="10221" max="10221" width="6.85546875" style="15" customWidth="1"/>
    <col min="10222" max="10222" width="7.140625" style="15" customWidth="1"/>
    <col min="10223" max="10224" width="8.85546875" style="15" customWidth="1"/>
    <col min="10225" max="10449" width="9.140625" style="15"/>
    <col min="10450" max="10450" width="40.28515625" style="15" customWidth="1"/>
    <col min="10451" max="10451" width="5.85546875" style="15" customWidth="1"/>
    <col min="10452" max="10452" width="40.28515625" style="15" customWidth="1"/>
    <col min="10453" max="10459" width="0" style="15" hidden="1" customWidth="1"/>
    <col min="10460" max="10460" width="8" style="15" customWidth="1"/>
    <col min="10461" max="10461" width="7" style="15" customWidth="1"/>
    <col min="10462" max="10462" width="10" style="15" customWidth="1"/>
    <col min="10463" max="10463" width="6.85546875" style="15" customWidth="1"/>
    <col min="10464" max="10464" width="7.140625" style="15" customWidth="1"/>
    <col min="10465" max="10465" width="9.140625" style="15"/>
    <col min="10466" max="10466" width="7" style="15" customWidth="1"/>
    <col min="10467" max="10467" width="8" style="15" customWidth="1"/>
    <col min="10468" max="10468" width="7" style="15" customWidth="1"/>
    <col min="10469" max="10469" width="10" style="15" customWidth="1"/>
    <col min="10470" max="10470" width="6.85546875" style="15" customWidth="1"/>
    <col min="10471" max="10471" width="7.140625" style="15" customWidth="1"/>
    <col min="10472" max="10473" width="8.85546875" style="15" customWidth="1"/>
    <col min="10474" max="10474" width="8" style="15" customWidth="1"/>
    <col min="10475" max="10475" width="7" style="15" customWidth="1"/>
    <col min="10476" max="10476" width="10" style="15" customWidth="1"/>
    <col min="10477" max="10477" width="6.85546875" style="15" customWidth="1"/>
    <col min="10478" max="10478" width="7.140625" style="15" customWidth="1"/>
    <col min="10479" max="10480" width="8.85546875" style="15" customWidth="1"/>
    <col min="10481" max="10705" width="9.140625" style="15"/>
    <col min="10706" max="10706" width="40.28515625" style="15" customWidth="1"/>
    <col min="10707" max="10707" width="5.85546875" style="15" customWidth="1"/>
    <col min="10708" max="10708" width="40.28515625" style="15" customWidth="1"/>
    <col min="10709" max="10715" width="0" style="15" hidden="1" customWidth="1"/>
    <col min="10716" max="10716" width="8" style="15" customWidth="1"/>
    <col min="10717" max="10717" width="7" style="15" customWidth="1"/>
    <col min="10718" max="10718" width="10" style="15" customWidth="1"/>
    <col min="10719" max="10719" width="6.85546875" style="15" customWidth="1"/>
    <col min="10720" max="10720" width="7.140625" style="15" customWidth="1"/>
    <col min="10721" max="10721" width="9.140625" style="15"/>
    <col min="10722" max="10722" width="7" style="15" customWidth="1"/>
    <col min="10723" max="10723" width="8" style="15" customWidth="1"/>
    <col min="10724" max="10724" width="7" style="15" customWidth="1"/>
    <col min="10725" max="10725" width="10" style="15" customWidth="1"/>
    <col min="10726" max="10726" width="6.85546875" style="15" customWidth="1"/>
    <col min="10727" max="10727" width="7.140625" style="15" customWidth="1"/>
    <col min="10728" max="10729" width="8.85546875" style="15" customWidth="1"/>
    <col min="10730" max="10730" width="8" style="15" customWidth="1"/>
    <col min="10731" max="10731" width="7" style="15" customWidth="1"/>
    <col min="10732" max="10732" width="10" style="15" customWidth="1"/>
    <col min="10733" max="10733" width="6.85546875" style="15" customWidth="1"/>
    <col min="10734" max="10734" width="7.140625" style="15" customWidth="1"/>
    <col min="10735" max="10736" width="8.85546875" style="15" customWidth="1"/>
    <col min="10737" max="10961" width="9.140625" style="15"/>
    <col min="10962" max="10962" width="40.28515625" style="15" customWidth="1"/>
    <col min="10963" max="10963" width="5.85546875" style="15" customWidth="1"/>
    <col min="10964" max="10964" width="40.28515625" style="15" customWidth="1"/>
    <col min="10965" max="10971" width="0" style="15" hidden="1" customWidth="1"/>
    <col min="10972" max="10972" width="8" style="15" customWidth="1"/>
    <col min="10973" max="10973" width="7" style="15" customWidth="1"/>
    <col min="10974" max="10974" width="10" style="15" customWidth="1"/>
    <col min="10975" max="10975" width="6.85546875" style="15" customWidth="1"/>
    <col min="10976" max="10976" width="7.140625" style="15" customWidth="1"/>
    <col min="10977" max="10977" width="9.140625" style="15"/>
    <col min="10978" max="10978" width="7" style="15" customWidth="1"/>
    <col min="10979" max="10979" width="8" style="15" customWidth="1"/>
    <col min="10980" max="10980" width="7" style="15" customWidth="1"/>
    <col min="10981" max="10981" width="10" style="15" customWidth="1"/>
    <col min="10982" max="10982" width="6.85546875" style="15" customWidth="1"/>
    <col min="10983" max="10983" width="7.140625" style="15" customWidth="1"/>
    <col min="10984" max="10985" width="8.85546875" style="15" customWidth="1"/>
    <col min="10986" max="10986" width="8" style="15" customWidth="1"/>
    <col min="10987" max="10987" width="7" style="15" customWidth="1"/>
    <col min="10988" max="10988" width="10" style="15" customWidth="1"/>
    <col min="10989" max="10989" width="6.85546875" style="15" customWidth="1"/>
    <col min="10990" max="10990" width="7.140625" style="15" customWidth="1"/>
    <col min="10991" max="10992" width="8.85546875" style="15" customWidth="1"/>
    <col min="10993" max="11217" width="9.140625" style="15"/>
    <col min="11218" max="11218" width="40.28515625" style="15" customWidth="1"/>
    <col min="11219" max="11219" width="5.85546875" style="15" customWidth="1"/>
    <col min="11220" max="11220" width="40.28515625" style="15" customWidth="1"/>
    <col min="11221" max="11227" width="0" style="15" hidden="1" customWidth="1"/>
    <col min="11228" max="11228" width="8" style="15" customWidth="1"/>
    <col min="11229" max="11229" width="7" style="15" customWidth="1"/>
    <col min="11230" max="11230" width="10" style="15" customWidth="1"/>
    <col min="11231" max="11231" width="6.85546875" style="15" customWidth="1"/>
    <col min="11232" max="11232" width="7.140625" style="15" customWidth="1"/>
    <col min="11233" max="11233" width="9.140625" style="15"/>
    <col min="11234" max="11234" width="7" style="15" customWidth="1"/>
    <col min="11235" max="11235" width="8" style="15" customWidth="1"/>
    <col min="11236" max="11236" width="7" style="15" customWidth="1"/>
    <col min="11237" max="11237" width="10" style="15" customWidth="1"/>
    <col min="11238" max="11238" width="6.85546875" style="15" customWidth="1"/>
    <col min="11239" max="11239" width="7.140625" style="15" customWidth="1"/>
    <col min="11240" max="11241" width="8.85546875" style="15" customWidth="1"/>
    <col min="11242" max="11242" width="8" style="15" customWidth="1"/>
    <col min="11243" max="11243" width="7" style="15" customWidth="1"/>
    <col min="11244" max="11244" width="10" style="15" customWidth="1"/>
    <col min="11245" max="11245" width="6.85546875" style="15" customWidth="1"/>
    <col min="11246" max="11246" width="7.140625" style="15" customWidth="1"/>
    <col min="11247" max="11248" width="8.85546875" style="15" customWidth="1"/>
    <col min="11249" max="11473" width="9.140625" style="15"/>
    <col min="11474" max="11474" width="40.28515625" style="15" customWidth="1"/>
    <col min="11475" max="11475" width="5.85546875" style="15" customWidth="1"/>
    <col min="11476" max="11476" width="40.28515625" style="15" customWidth="1"/>
    <col min="11477" max="11483" width="0" style="15" hidden="1" customWidth="1"/>
    <col min="11484" max="11484" width="8" style="15" customWidth="1"/>
    <col min="11485" max="11485" width="7" style="15" customWidth="1"/>
    <col min="11486" max="11486" width="10" style="15" customWidth="1"/>
    <col min="11487" max="11487" width="6.85546875" style="15" customWidth="1"/>
    <col min="11488" max="11488" width="7.140625" style="15" customWidth="1"/>
    <col min="11489" max="11489" width="9.140625" style="15"/>
    <col min="11490" max="11490" width="7" style="15" customWidth="1"/>
    <col min="11491" max="11491" width="8" style="15" customWidth="1"/>
    <col min="11492" max="11492" width="7" style="15" customWidth="1"/>
    <col min="11493" max="11493" width="10" style="15" customWidth="1"/>
    <col min="11494" max="11494" width="6.85546875" style="15" customWidth="1"/>
    <col min="11495" max="11495" width="7.140625" style="15" customWidth="1"/>
    <col min="11496" max="11497" width="8.85546875" style="15" customWidth="1"/>
    <col min="11498" max="11498" width="8" style="15" customWidth="1"/>
    <col min="11499" max="11499" width="7" style="15" customWidth="1"/>
    <col min="11500" max="11500" width="10" style="15" customWidth="1"/>
    <col min="11501" max="11501" width="6.85546875" style="15" customWidth="1"/>
    <col min="11502" max="11502" width="7.140625" style="15" customWidth="1"/>
    <col min="11503" max="11504" width="8.85546875" style="15" customWidth="1"/>
    <col min="11505" max="11729" width="9.140625" style="15"/>
    <col min="11730" max="11730" width="40.28515625" style="15" customWidth="1"/>
    <col min="11731" max="11731" width="5.85546875" style="15" customWidth="1"/>
    <col min="11732" max="11732" width="40.28515625" style="15" customWidth="1"/>
    <col min="11733" max="11739" width="0" style="15" hidden="1" customWidth="1"/>
    <col min="11740" max="11740" width="8" style="15" customWidth="1"/>
    <col min="11741" max="11741" width="7" style="15" customWidth="1"/>
    <col min="11742" max="11742" width="10" style="15" customWidth="1"/>
    <col min="11743" max="11743" width="6.85546875" style="15" customWidth="1"/>
    <col min="11744" max="11744" width="7.140625" style="15" customWidth="1"/>
    <col min="11745" max="11745" width="9.140625" style="15"/>
    <col min="11746" max="11746" width="7" style="15" customWidth="1"/>
    <col min="11747" max="11747" width="8" style="15" customWidth="1"/>
    <col min="11748" max="11748" width="7" style="15" customWidth="1"/>
    <col min="11749" max="11749" width="10" style="15" customWidth="1"/>
    <col min="11750" max="11750" width="6.85546875" style="15" customWidth="1"/>
    <col min="11751" max="11751" width="7.140625" style="15" customWidth="1"/>
    <col min="11752" max="11753" width="8.85546875" style="15" customWidth="1"/>
    <col min="11754" max="11754" width="8" style="15" customWidth="1"/>
    <col min="11755" max="11755" width="7" style="15" customWidth="1"/>
    <col min="11756" max="11756" width="10" style="15" customWidth="1"/>
    <col min="11757" max="11757" width="6.85546875" style="15" customWidth="1"/>
    <col min="11758" max="11758" width="7.140625" style="15" customWidth="1"/>
    <col min="11759" max="11760" width="8.85546875" style="15" customWidth="1"/>
    <col min="11761" max="11985" width="9.140625" style="15"/>
    <col min="11986" max="11986" width="40.28515625" style="15" customWidth="1"/>
    <col min="11987" max="11987" width="5.85546875" style="15" customWidth="1"/>
    <col min="11988" max="11988" width="40.28515625" style="15" customWidth="1"/>
    <col min="11989" max="11995" width="0" style="15" hidden="1" customWidth="1"/>
    <col min="11996" max="11996" width="8" style="15" customWidth="1"/>
    <col min="11997" max="11997" width="7" style="15" customWidth="1"/>
    <col min="11998" max="11998" width="10" style="15" customWidth="1"/>
    <col min="11999" max="11999" width="6.85546875" style="15" customWidth="1"/>
    <col min="12000" max="12000" width="7.140625" style="15" customWidth="1"/>
    <col min="12001" max="12001" width="9.140625" style="15"/>
    <col min="12002" max="12002" width="7" style="15" customWidth="1"/>
    <col min="12003" max="12003" width="8" style="15" customWidth="1"/>
    <col min="12004" max="12004" width="7" style="15" customWidth="1"/>
    <col min="12005" max="12005" width="10" style="15" customWidth="1"/>
    <col min="12006" max="12006" width="6.85546875" style="15" customWidth="1"/>
    <col min="12007" max="12007" width="7.140625" style="15" customWidth="1"/>
    <col min="12008" max="12009" width="8.85546875" style="15" customWidth="1"/>
    <col min="12010" max="12010" width="8" style="15" customWidth="1"/>
    <col min="12011" max="12011" width="7" style="15" customWidth="1"/>
    <col min="12012" max="12012" width="10" style="15" customWidth="1"/>
    <col min="12013" max="12013" width="6.85546875" style="15" customWidth="1"/>
    <col min="12014" max="12014" width="7.140625" style="15" customWidth="1"/>
    <col min="12015" max="12016" width="8.85546875" style="15" customWidth="1"/>
    <col min="12017" max="12241" width="9.140625" style="15"/>
    <col min="12242" max="12242" width="40.28515625" style="15" customWidth="1"/>
    <col min="12243" max="12243" width="5.85546875" style="15" customWidth="1"/>
    <col min="12244" max="12244" width="40.28515625" style="15" customWidth="1"/>
    <col min="12245" max="12251" width="0" style="15" hidden="1" customWidth="1"/>
    <col min="12252" max="12252" width="8" style="15" customWidth="1"/>
    <col min="12253" max="12253" width="7" style="15" customWidth="1"/>
    <col min="12254" max="12254" width="10" style="15" customWidth="1"/>
    <col min="12255" max="12255" width="6.85546875" style="15" customWidth="1"/>
    <col min="12256" max="12256" width="7.140625" style="15" customWidth="1"/>
    <col min="12257" max="12257" width="9.140625" style="15"/>
    <col min="12258" max="12258" width="7" style="15" customWidth="1"/>
    <col min="12259" max="12259" width="8" style="15" customWidth="1"/>
    <col min="12260" max="12260" width="7" style="15" customWidth="1"/>
    <col min="12261" max="12261" width="10" style="15" customWidth="1"/>
    <col min="12262" max="12262" width="6.85546875" style="15" customWidth="1"/>
    <col min="12263" max="12263" width="7.140625" style="15" customWidth="1"/>
    <col min="12264" max="12265" width="8.85546875" style="15" customWidth="1"/>
    <col min="12266" max="12266" width="8" style="15" customWidth="1"/>
    <col min="12267" max="12267" width="7" style="15" customWidth="1"/>
    <col min="12268" max="12268" width="10" style="15" customWidth="1"/>
    <col min="12269" max="12269" width="6.85546875" style="15" customWidth="1"/>
    <col min="12270" max="12270" width="7.140625" style="15" customWidth="1"/>
    <col min="12271" max="12272" width="8.85546875" style="15" customWidth="1"/>
    <col min="12273" max="12497" width="9.140625" style="15"/>
    <col min="12498" max="12498" width="40.28515625" style="15" customWidth="1"/>
    <col min="12499" max="12499" width="5.85546875" style="15" customWidth="1"/>
    <col min="12500" max="12500" width="40.28515625" style="15" customWidth="1"/>
    <col min="12501" max="12507" width="0" style="15" hidden="1" customWidth="1"/>
    <col min="12508" max="12508" width="8" style="15" customWidth="1"/>
    <col min="12509" max="12509" width="7" style="15" customWidth="1"/>
    <col min="12510" max="12510" width="10" style="15" customWidth="1"/>
    <col min="12511" max="12511" width="6.85546875" style="15" customWidth="1"/>
    <col min="12512" max="12512" width="7.140625" style="15" customWidth="1"/>
    <col min="12513" max="12513" width="9.140625" style="15"/>
    <col min="12514" max="12514" width="7" style="15" customWidth="1"/>
    <col min="12515" max="12515" width="8" style="15" customWidth="1"/>
    <col min="12516" max="12516" width="7" style="15" customWidth="1"/>
    <col min="12517" max="12517" width="10" style="15" customWidth="1"/>
    <col min="12518" max="12518" width="6.85546875" style="15" customWidth="1"/>
    <col min="12519" max="12519" width="7.140625" style="15" customWidth="1"/>
    <col min="12520" max="12521" width="8.85546875" style="15" customWidth="1"/>
    <col min="12522" max="12522" width="8" style="15" customWidth="1"/>
    <col min="12523" max="12523" width="7" style="15" customWidth="1"/>
    <col min="12524" max="12524" width="10" style="15" customWidth="1"/>
    <col min="12525" max="12525" width="6.85546875" style="15" customWidth="1"/>
    <col min="12526" max="12526" width="7.140625" style="15" customWidth="1"/>
    <col min="12527" max="12528" width="8.85546875" style="15" customWidth="1"/>
    <col min="12529" max="12753" width="9.140625" style="15"/>
    <col min="12754" max="12754" width="40.28515625" style="15" customWidth="1"/>
    <col min="12755" max="12755" width="5.85546875" style="15" customWidth="1"/>
    <col min="12756" max="12756" width="40.28515625" style="15" customWidth="1"/>
    <col min="12757" max="12763" width="0" style="15" hidden="1" customWidth="1"/>
    <col min="12764" max="12764" width="8" style="15" customWidth="1"/>
    <col min="12765" max="12765" width="7" style="15" customWidth="1"/>
    <col min="12766" max="12766" width="10" style="15" customWidth="1"/>
    <col min="12767" max="12767" width="6.85546875" style="15" customWidth="1"/>
    <col min="12768" max="12768" width="7.140625" style="15" customWidth="1"/>
    <col min="12769" max="12769" width="9.140625" style="15"/>
    <col min="12770" max="12770" width="7" style="15" customWidth="1"/>
    <col min="12771" max="12771" width="8" style="15" customWidth="1"/>
    <col min="12772" max="12772" width="7" style="15" customWidth="1"/>
    <col min="12773" max="12773" width="10" style="15" customWidth="1"/>
    <col min="12774" max="12774" width="6.85546875" style="15" customWidth="1"/>
    <col min="12775" max="12775" width="7.140625" style="15" customWidth="1"/>
    <col min="12776" max="12777" width="8.85546875" style="15" customWidth="1"/>
    <col min="12778" max="12778" width="8" style="15" customWidth="1"/>
    <col min="12779" max="12779" width="7" style="15" customWidth="1"/>
    <col min="12780" max="12780" width="10" style="15" customWidth="1"/>
    <col min="12781" max="12781" width="6.85546875" style="15" customWidth="1"/>
    <col min="12782" max="12782" width="7.140625" style="15" customWidth="1"/>
    <col min="12783" max="12784" width="8.85546875" style="15" customWidth="1"/>
    <col min="12785" max="13009" width="9.140625" style="15"/>
    <col min="13010" max="13010" width="40.28515625" style="15" customWidth="1"/>
    <col min="13011" max="13011" width="5.85546875" style="15" customWidth="1"/>
    <col min="13012" max="13012" width="40.28515625" style="15" customWidth="1"/>
    <col min="13013" max="13019" width="0" style="15" hidden="1" customWidth="1"/>
    <col min="13020" max="13020" width="8" style="15" customWidth="1"/>
    <col min="13021" max="13021" width="7" style="15" customWidth="1"/>
    <col min="13022" max="13022" width="10" style="15" customWidth="1"/>
    <col min="13023" max="13023" width="6.85546875" style="15" customWidth="1"/>
    <col min="13024" max="13024" width="7.140625" style="15" customWidth="1"/>
    <col min="13025" max="13025" width="9.140625" style="15"/>
    <col min="13026" max="13026" width="7" style="15" customWidth="1"/>
    <col min="13027" max="13027" width="8" style="15" customWidth="1"/>
    <col min="13028" max="13028" width="7" style="15" customWidth="1"/>
    <col min="13029" max="13029" width="10" style="15" customWidth="1"/>
    <col min="13030" max="13030" width="6.85546875" style="15" customWidth="1"/>
    <col min="13031" max="13031" width="7.140625" style="15" customWidth="1"/>
    <col min="13032" max="13033" width="8.85546875" style="15" customWidth="1"/>
    <col min="13034" max="13034" width="8" style="15" customWidth="1"/>
    <col min="13035" max="13035" width="7" style="15" customWidth="1"/>
    <col min="13036" max="13036" width="10" style="15" customWidth="1"/>
    <col min="13037" max="13037" width="6.85546875" style="15" customWidth="1"/>
    <col min="13038" max="13038" width="7.140625" style="15" customWidth="1"/>
    <col min="13039" max="13040" width="8.85546875" style="15" customWidth="1"/>
    <col min="13041" max="13265" width="9.140625" style="15"/>
    <col min="13266" max="13266" width="40.28515625" style="15" customWidth="1"/>
    <col min="13267" max="13267" width="5.85546875" style="15" customWidth="1"/>
    <col min="13268" max="13268" width="40.28515625" style="15" customWidth="1"/>
    <col min="13269" max="13275" width="0" style="15" hidden="1" customWidth="1"/>
    <col min="13276" max="13276" width="8" style="15" customWidth="1"/>
    <col min="13277" max="13277" width="7" style="15" customWidth="1"/>
    <col min="13278" max="13278" width="10" style="15" customWidth="1"/>
    <col min="13279" max="13279" width="6.85546875" style="15" customWidth="1"/>
    <col min="13280" max="13280" width="7.140625" style="15" customWidth="1"/>
    <col min="13281" max="13281" width="9.140625" style="15"/>
    <col min="13282" max="13282" width="7" style="15" customWidth="1"/>
    <col min="13283" max="13283" width="8" style="15" customWidth="1"/>
    <col min="13284" max="13284" width="7" style="15" customWidth="1"/>
    <col min="13285" max="13285" width="10" style="15" customWidth="1"/>
    <col min="13286" max="13286" width="6.85546875" style="15" customWidth="1"/>
    <col min="13287" max="13287" width="7.140625" style="15" customWidth="1"/>
    <col min="13288" max="13289" width="8.85546875" style="15" customWidth="1"/>
    <col min="13290" max="13290" width="8" style="15" customWidth="1"/>
    <col min="13291" max="13291" width="7" style="15" customWidth="1"/>
    <col min="13292" max="13292" width="10" style="15" customWidth="1"/>
    <col min="13293" max="13293" width="6.85546875" style="15" customWidth="1"/>
    <col min="13294" max="13294" width="7.140625" style="15" customWidth="1"/>
    <col min="13295" max="13296" width="8.85546875" style="15" customWidth="1"/>
    <col min="13297" max="13521" width="9.140625" style="15"/>
    <col min="13522" max="13522" width="40.28515625" style="15" customWidth="1"/>
    <col min="13523" max="13523" width="5.85546875" style="15" customWidth="1"/>
    <col min="13524" max="13524" width="40.28515625" style="15" customWidth="1"/>
    <col min="13525" max="13531" width="0" style="15" hidden="1" customWidth="1"/>
    <col min="13532" max="13532" width="8" style="15" customWidth="1"/>
    <col min="13533" max="13533" width="7" style="15" customWidth="1"/>
    <col min="13534" max="13534" width="10" style="15" customWidth="1"/>
    <col min="13535" max="13535" width="6.85546875" style="15" customWidth="1"/>
    <col min="13536" max="13536" width="7.140625" style="15" customWidth="1"/>
    <col min="13537" max="13537" width="9.140625" style="15"/>
    <col min="13538" max="13538" width="7" style="15" customWidth="1"/>
    <col min="13539" max="13539" width="8" style="15" customWidth="1"/>
    <col min="13540" max="13540" width="7" style="15" customWidth="1"/>
    <col min="13541" max="13541" width="10" style="15" customWidth="1"/>
    <col min="13542" max="13542" width="6.85546875" style="15" customWidth="1"/>
    <col min="13543" max="13543" width="7.140625" style="15" customWidth="1"/>
    <col min="13544" max="13545" width="8.85546875" style="15" customWidth="1"/>
    <col min="13546" max="13546" width="8" style="15" customWidth="1"/>
    <col min="13547" max="13547" width="7" style="15" customWidth="1"/>
    <col min="13548" max="13548" width="10" style="15" customWidth="1"/>
    <col min="13549" max="13549" width="6.85546875" style="15" customWidth="1"/>
    <col min="13550" max="13550" width="7.140625" style="15" customWidth="1"/>
    <col min="13551" max="13552" width="8.85546875" style="15" customWidth="1"/>
    <col min="13553" max="13777" width="9.140625" style="15"/>
    <col min="13778" max="13778" width="40.28515625" style="15" customWidth="1"/>
    <col min="13779" max="13779" width="5.85546875" style="15" customWidth="1"/>
    <col min="13780" max="13780" width="40.28515625" style="15" customWidth="1"/>
    <col min="13781" max="13787" width="0" style="15" hidden="1" customWidth="1"/>
    <col min="13788" max="13788" width="8" style="15" customWidth="1"/>
    <col min="13789" max="13789" width="7" style="15" customWidth="1"/>
    <col min="13790" max="13790" width="10" style="15" customWidth="1"/>
    <col min="13791" max="13791" width="6.85546875" style="15" customWidth="1"/>
    <col min="13792" max="13792" width="7.140625" style="15" customWidth="1"/>
    <col min="13793" max="13793" width="9.140625" style="15"/>
    <col min="13794" max="13794" width="7" style="15" customWidth="1"/>
    <col min="13795" max="13795" width="8" style="15" customWidth="1"/>
    <col min="13796" max="13796" width="7" style="15" customWidth="1"/>
    <col min="13797" max="13797" width="10" style="15" customWidth="1"/>
    <col min="13798" max="13798" width="6.85546875" style="15" customWidth="1"/>
    <col min="13799" max="13799" width="7.140625" style="15" customWidth="1"/>
    <col min="13800" max="13801" width="8.85546875" style="15" customWidth="1"/>
    <col min="13802" max="13802" width="8" style="15" customWidth="1"/>
    <col min="13803" max="13803" width="7" style="15" customWidth="1"/>
    <col min="13804" max="13804" width="10" style="15" customWidth="1"/>
    <col min="13805" max="13805" width="6.85546875" style="15" customWidth="1"/>
    <col min="13806" max="13806" width="7.140625" style="15" customWidth="1"/>
    <col min="13807" max="13808" width="8.85546875" style="15" customWidth="1"/>
    <col min="13809" max="14033" width="9.140625" style="15"/>
    <col min="14034" max="14034" width="40.28515625" style="15" customWidth="1"/>
    <col min="14035" max="14035" width="5.85546875" style="15" customWidth="1"/>
    <col min="14036" max="14036" width="40.28515625" style="15" customWidth="1"/>
    <col min="14037" max="14043" width="0" style="15" hidden="1" customWidth="1"/>
    <col min="14044" max="14044" width="8" style="15" customWidth="1"/>
    <col min="14045" max="14045" width="7" style="15" customWidth="1"/>
    <col min="14046" max="14046" width="10" style="15" customWidth="1"/>
    <col min="14047" max="14047" width="6.85546875" style="15" customWidth="1"/>
    <col min="14048" max="14048" width="7.140625" style="15" customWidth="1"/>
    <col min="14049" max="14049" width="9.140625" style="15"/>
    <col min="14050" max="14050" width="7" style="15" customWidth="1"/>
    <col min="14051" max="14051" width="8" style="15" customWidth="1"/>
    <col min="14052" max="14052" width="7" style="15" customWidth="1"/>
    <col min="14053" max="14053" width="10" style="15" customWidth="1"/>
    <col min="14054" max="14054" width="6.85546875" style="15" customWidth="1"/>
    <col min="14055" max="14055" width="7.140625" style="15" customWidth="1"/>
    <col min="14056" max="14057" width="8.85546875" style="15" customWidth="1"/>
    <col min="14058" max="14058" width="8" style="15" customWidth="1"/>
    <col min="14059" max="14059" width="7" style="15" customWidth="1"/>
    <col min="14060" max="14060" width="10" style="15" customWidth="1"/>
    <col min="14061" max="14061" width="6.85546875" style="15" customWidth="1"/>
    <col min="14062" max="14062" width="7.140625" style="15" customWidth="1"/>
    <col min="14063" max="14064" width="8.85546875" style="15" customWidth="1"/>
    <col min="14065" max="14289" width="9.140625" style="15"/>
    <col min="14290" max="14290" width="40.28515625" style="15" customWidth="1"/>
    <col min="14291" max="14291" width="5.85546875" style="15" customWidth="1"/>
    <col min="14292" max="14292" width="40.28515625" style="15" customWidth="1"/>
    <col min="14293" max="14299" width="0" style="15" hidden="1" customWidth="1"/>
    <col min="14300" max="14300" width="8" style="15" customWidth="1"/>
    <col min="14301" max="14301" width="7" style="15" customWidth="1"/>
    <col min="14302" max="14302" width="10" style="15" customWidth="1"/>
    <col min="14303" max="14303" width="6.85546875" style="15" customWidth="1"/>
    <col min="14304" max="14304" width="7.140625" style="15" customWidth="1"/>
    <col min="14305" max="14305" width="9.140625" style="15"/>
    <col min="14306" max="14306" width="7" style="15" customWidth="1"/>
    <col min="14307" max="14307" width="8" style="15" customWidth="1"/>
    <col min="14308" max="14308" width="7" style="15" customWidth="1"/>
    <col min="14309" max="14309" width="10" style="15" customWidth="1"/>
    <col min="14310" max="14310" width="6.85546875" style="15" customWidth="1"/>
    <col min="14311" max="14311" width="7.140625" style="15" customWidth="1"/>
    <col min="14312" max="14313" width="8.85546875" style="15" customWidth="1"/>
    <col min="14314" max="14314" width="8" style="15" customWidth="1"/>
    <col min="14315" max="14315" width="7" style="15" customWidth="1"/>
    <col min="14316" max="14316" width="10" style="15" customWidth="1"/>
    <col min="14317" max="14317" width="6.85546875" style="15" customWidth="1"/>
    <col min="14318" max="14318" width="7.140625" style="15" customWidth="1"/>
    <col min="14319" max="14320" width="8.85546875" style="15" customWidth="1"/>
    <col min="14321" max="14545" width="9.140625" style="15"/>
    <col min="14546" max="14546" width="40.28515625" style="15" customWidth="1"/>
    <col min="14547" max="14547" width="5.85546875" style="15" customWidth="1"/>
    <col min="14548" max="14548" width="40.28515625" style="15" customWidth="1"/>
    <col min="14549" max="14555" width="0" style="15" hidden="1" customWidth="1"/>
    <col min="14556" max="14556" width="8" style="15" customWidth="1"/>
    <col min="14557" max="14557" width="7" style="15" customWidth="1"/>
    <col min="14558" max="14558" width="10" style="15" customWidth="1"/>
    <col min="14559" max="14559" width="6.85546875" style="15" customWidth="1"/>
    <col min="14560" max="14560" width="7.140625" style="15" customWidth="1"/>
    <col min="14561" max="14561" width="9.140625" style="15"/>
    <col min="14562" max="14562" width="7" style="15" customWidth="1"/>
    <col min="14563" max="14563" width="8" style="15" customWidth="1"/>
    <col min="14564" max="14564" width="7" style="15" customWidth="1"/>
    <col min="14565" max="14565" width="10" style="15" customWidth="1"/>
    <col min="14566" max="14566" width="6.85546875" style="15" customWidth="1"/>
    <col min="14567" max="14567" width="7.140625" style="15" customWidth="1"/>
    <col min="14568" max="14569" width="8.85546875" style="15" customWidth="1"/>
    <col min="14570" max="14570" width="8" style="15" customWidth="1"/>
    <col min="14571" max="14571" width="7" style="15" customWidth="1"/>
    <col min="14572" max="14572" width="10" style="15" customWidth="1"/>
    <col min="14573" max="14573" width="6.85546875" style="15" customWidth="1"/>
    <col min="14574" max="14574" width="7.140625" style="15" customWidth="1"/>
    <col min="14575" max="14576" width="8.85546875" style="15" customWidth="1"/>
    <col min="14577" max="14801" width="9.140625" style="15"/>
    <col min="14802" max="14802" width="40.28515625" style="15" customWidth="1"/>
    <col min="14803" max="14803" width="5.85546875" style="15" customWidth="1"/>
    <col min="14804" max="14804" width="40.28515625" style="15" customWidth="1"/>
    <col min="14805" max="14811" width="0" style="15" hidden="1" customWidth="1"/>
    <col min="14812" max="14812" width="8" style="15" customWidth="1"/>
    <col min="14813" max="14813" width="7" style="15" customWidth="1"/>
    <col min="14814" max="14814" width="10" style="15" customWidth="1"/>
    <col min="14815" max="14815" width="6.85546875" style="15" customWidth="1"/>
    <col min="14816" max="14816" width="7.140625" style="15" customWidth="1"/>
    <col min="14817" max="14817" width="9.140625" style="15"/>
    <col min="14818" max="14818" width="7" style="15" customWidth="1"/>
    <col min="14819" max="14819" width="8" style="15" customWidth="1"/>
    <col min="14820" max="14820" width="7" style="15" customWidth="1"/>
    <col min="14821" max="14821" width="10" style="15" customWidth="1"/>
    <col min="14822" max="14822" width="6.85546875" style="15" customWidth="1"/>
    <col min="14823" max="14823" width="7.140625" style="15" customWidth="1"/>
    <col min="14824" max="14825" width="8.85546875" style="15" customWidth="1"/>
    <col min="14826" max="14826" width="8" style="15" customWidth="1"/>
    <col min="14827" max="14827" width="7" style="15" customWidth="1"/>
    <col min="14828" max="14828" width="10" style="15" customWidth="1"/>
    <col min="14829" max="14829" width="6.85546875" style="15" customWidth="1"/>
    <col min="14830" max="14830" width="7.140625" style="15" customWidth="1"/>
    <col min="14831" max="14832" width="8.85546875" style="15" customWidth="1"/>
    <col min="14833" max="15057" width="9.140625" style="15"/>
    <col min="15058" max="15058" width="40.28515625" style="15" customWidth="1"/>
    <col min="15059" max="15059" width="5.85546875" style="15" customWidth="1"/>
    <col min="15060" max="15060" width="40.28515625" style="15" customWidth="1"/>
    <col min="15061" max="15067" width="0" style="15" hidden="1" customWidth="1"/>
    <col min="15068" max="15068" width="8" style="15" customWidth="1"/>
    <col min="15069" max="15069" width="7" style="15" customWidth="1"/>
    <col min="15070" max="15070" width="10" style="15" customWidth="1"/>
    <col min="15071" max="15071" width="6.85546875" style="15" customWidth="1"/>
    <col min="15072" max="15072" width="7.140625" style="15" customWidth="1"/>
    <col min="15073" max="15073" width="9.140625" style="15"/>
    <col min="15074" max="15074" width="7" style="15" customWidth="1"/>
    <col min="15075" max="15075" width="8" style="15" customWidth="1"/>
    <col min="15076" max="15076" width="7" style="15" customWidth="1"/>
    <col min="15077" max="15077" width="10" style="15" customWidth="1"/>
    <col min="15078" max="15078" width="6.85546875" style="15" customWidth="1"/>
    <col min="15079" max="15079" width="7.140625" style="15" customWidth="1"/>
    <col min="15080" max="15081" width="8.85546875" style="15" customWidth="1"/>
    <col min="15082" max="15082" width="8" style="15" customWidth="1"/>
    <col min="15083" max="15083" width="7" style="15" customWidth="1"/>
    <col min="15084" max="15084" width="10" style="15" customWidth="1"/>
    <col min="15085" max="15085" width="6.85546875" style="15" customWidth="1"/>
    <col min="15086" max="15086" width="7.140625" style="15" customWidth="1"/>
    <col min="15087" max="15088" width="8.85546875" style="15" customWidth="1"/>
    <col min="15089" max="15313" width="9.140625" style="15"/>
    <col min="15314" max="15314" width="40.28515625" style="15" customWidth="1"/>
    <col min="15315" max="15315" width="5.85546875" style="15" customWidth="1"/>
    <col min="15316" max="15316" width="40.28515625" style="15" customWidth="1"/>
    <col min="15317" max="15323" width="0" style="15" hidden="1" customWidth="1"/>
    <col min="15324" max="15324" width="8" style="15" customWidth="1"/>
    <col min="15325" max="15325" width="7" style="15" customWidth="1"/>
    <col min="15326" max="15326" width="10" style="15" customWidth="1"/>
    <col min="15327" max="15327" width="6.85546875" style="15" customWidth="1"/>
    <col min="15328" max="15328" width="7.140625" style="15" customWidth="1"/>
    <col min="15329" max="15329" width="9.140625" style="15"/>
    <col min="15330" max="15330" width="7" style="15" customWidth="1"/>
    <col min="15331" max="15331" width="8" style="15" customWidth="1"/>
    <col min="15332" max="15332" width="7" style="15" customWidth="1"/>
    <col min="15333" max="15333" width="10" style="15" customWidth="1"/>
    <col min="15334" max="15334" width="6.85546875" style="15" customWidth="1"/>
    <col min="15335" max="15335" width="7.140625" style="15" customWidth="1"/>
    <col min="15336" max="15337" width="8.85546875" style="15" customWidth="1"/>
    <col min="15338" max="15338" width="8" style="15" customWidth="1"/>
    <col min="15339" max="15339" width="7" style="15" customWidth="1"/>
    <col min="15340" max="15340" width="10" style="15" customWidth="1"/>
    <col min="15341" max="15341" width="6.85546875" style="15" customWidth="1"/>
    <col min="15342" max="15342" width="7.140625" style="15" customWidth="1"/>
    <col min="15343" max="15344" width="8.85546875" style="15" customWidth="1"/>
    <col min="15345" max="15569" width="9.140625" style="15"/>
    <col min="15570" max="15570" width="40.28515625" style="15" customWidth="1"/>
    <col min="15571" max="15571" width="5.85546875" style="15" customWidth="1"/>
    <col min="15572" max="15572" width="40.28515625" style="15" customWidth="1"/>
    <col min="15573" max="15579" width="0" style="15" hidden="1" customWidth="1"/>
    <col min="15580" max="15580" width="8" style="15" customWidth="1"/>
    <col min="15581" max="15581" width="7" style="15" customWidth="1"/>
    <col min="15582" max="15582" width="10" style="15" customWidth="1"/>
    <col min="15583" max="15583" width="6.85546875" style="15" customWidth="1"/>
    <col min="15584" max="15584" width="7.140625" style="15" customWidth="1"/>
    <col min="15585" max="15585" width="9.140625" style="15"/>
    <col min="15586" max="15586" width="7" style="15" customWidth="1"/>
    <col min="15587" max="15587" width="8" style="15" customWidth="1"/>
    <col min="15588" max="15588" width="7" style="15" customWidth="1"/>
    <col min="15589" max="15589" width="10" style="15" customWidth="1"/>
    <col min="15590" max="15590" width="6.85546875" style="15" customWidth="1"/>
    <col min="15591" max="15591" width="7.140625" style="15" customWidth="1"/>
    <col min="15592" max="15593" width="8.85546875" style="15" customWidth="1"/>
    <col min="15594" max="15594" width="8" style="15" customWidth="1"/>
    <col min="15595" max="15595" width="7" style="15" customWidth="1"/>
    <col min="15596" max="15596" width="10" style="15" customWidth="1"/>
    <col min="15597" max="15597" width="6.85546875" style="15" customWidth="1"/>
    <col min="15598" max="15598" width="7.140625" style="15" customWidth="1"/>
    <col min="15599" max="15600" width="8.85546875" style="15" customWidth="1"/>
    <col min="15601" max="15825" width="9.140625" style="15"/>
    <col min="15826" max="15826" width="40.28515625" style="15" customWidth="1"/>
    <col min="15827" max="15827" width="5.85546875" style="15" customWidth="1"/>
    <col min="15828" max="15828" width="40.28515625" style="15" customWidth="1"/>
    <col min="15829" max="15835" width="0" style="15" hidden="1" customWidth="1"/>
    <col min="15836" max="15836" width="8" style="15" customWidth="1"/>
    <col min="15837" max="15837" width="7" style="15" customWidth="1"/>
    <col min="15838" max="15838" width="10" style="15" customWidth="1"/>
    <col min="15839" max="15839" width="6.85546875" style="15" customWidth="1"/>
    <col min="15840" max="15840" width="7.140625" style="15" customWidth="1"/>
    <col min="15841" max="15841" width="9.140625" style="15"/>
    <col min="15842" max="15842" width="7" style="15" customWidth="1"/>
    <col min="15843" max="15843" width="8" style="15" customWidth="1"/>
    <col min="15844" max="15844" width="7" style="15" customWidth="1"/>
    <col min="15845" max="15845" width="10" style="15" customWidth="1"/>
    <col min="15846" max="15846" width="6.85546875" style="15" customWidth="1"/>
    <col min="15847" max="15847" width="7.140625" style="15" customWidth="1"/>
    <col min="15848" max="15849" width="8.85546875" style="15" customWidth="1"/>
    <col min="15850" max="15850" width="8" style="15" customWidth="1"/>
    <col min="15851" max="15851" width="7" style="15" customWidth="1"/>
    <col min="15852" max="15852" width="10" style="15" customWidth="1"/>
    <col min="15853" max="15853" width="6.85546875" style="15" customWidth="1"/>
    <col min="15854" max="15854" width="7.140625" style="15" customWidth="1"/>
    <col min="15855" max="15856" width="8.85546875" style="15" customWidth="1"/>
    <col min="15857" max="16081" width="9.140625" style="15"/>
    <col min="16082" max="16082" width="40.28515625" style="15" customWidth="1"/>
    <col min="16083" max="16083" width="5.85546875" style="15" customWidth="1"/>
    <col min="16084" max="16084" width="40.28515625" style="15" customWidth="1"/>
    <col min="16085" max="16091" width="0" style="15" hidden="1" customWidth="1"/>
    <col min="16092" max="16092" width="8" style="15" customWidth="1"/>
    <col min="16093" max="16093" width="7" style="15" customWidth="1"/>
    <col min="16094" max="16094" width="10" style="15" customWidth="1"/>
    <col min="16095" max="16095" width="6.85546875" style="15" customWidth="1"/>
    <col min="16096" max="16096" width="7.140625" style="15" customWidth="1"/>
    <col min="16097" max="16097" width="9.140625" style="15"/>
    <col min="16098" max="16098" width="7" style="15" customWidth="1"/>
    <col min="16099" max="16099" width="8" style="15" customWidth="1"/>
    <col min="16100" max="16100" width="7" style="15" customWidth="1"/>
    <col min="16101" max="16101" width="10" style="15" customWidth="1"/>
    <col min="16102" max="16102" width="6.85546875" style="15" customWidth="1"/>
    <col min="16103" max="16103" width="7.140625" style="15" customWidth="1"/>
    <col min="16104" max="16105" width="8.85546875" style="15" customWidth="1"/>
    <col min="16106" max="16106" width="8" style="15" customWidth="1"/>
    <col min="16107" max="16107" width="7" style="15" customWidth="1"/>
    <col min="16108" max="16108" width="10" style="15" customWidth="1"/>
    <col min="16109" max="16109" width="6.85546875" style="15" customWidth="1"/>
    <col min="16110" max="16110" width="7.140625" style="15" customWidth="1"/>
    <col min="16111" max="16112" width="8.85546875" style="15" customWidth="1"/>
    <col min="16113" max="16384" width="9.140625" style="15"/>
  </cols>
  <sheetData>
    <row r="1" spans="1:87" x14ac:dyDescent="0.2">
      <c r="A1" s="10" t="s">
        <v>731</v>
      </c>
      <c r="B1" s="525"/>
      <c r="C1" s="130"/>
    </row>
    <row r="2" spans="1:87" s="158" customFormat="1" ht="11.25" customHeight="1" thickBot="1" x14ac:dyDescent="0.25">
      <c r="A2" s="527"/>
      <c r="B2" s="528"/>
      <c r="C2" s="529"/>
      <c r="K2" s="530"/>
      <c r="R2" s="530"/>
      <c r="Y2" s="530"/>
      <c r="AF2" s="530"/>
    </row>
    <row r="3" spans="1:87" ht="13.5" customHeight="1" thickTop="1" x14ac:dyDescent="0.2">
      <c r="A3" s="813" t="s">
        <v>139</v>
      </c>
      <c r="B3" s="814"/>
      <c r="C3" s="815"/>
      <c r="D3" s="819" t="s">
        <v>14</v>
      </c>
      <c r="E3" s="811"/>
      <c r="F3" s="811"/>
      <c r="G3" s="811"/>
      <c r="H3" s="811"/>
      <c r="I3" s="811"/>
      <c r="J3" s="812"/>
      <c r="K3" s="819" t="s">
        <v>15</v>
      </c>
      <c r="L3" s="811"/>
      <c r="M3" s="811"/>
      <c r="N3" s="811"/>
      <c r="O3" s="811"/>
      <c r="P3" s="811"/>
      <c r="Q3" s="812"/>
      <c r="R3" s="810" t="s">
        <v>16</v>
      </c>
      <c r="S3" s="811"/>
      <c r="T3" s="811"/>
      <c r="U3" s="811"/>
      <c r="V3" s="811"/>
      <c r="W3" s="811"/>
      <c r="X3" s="812"/>
      <c r="Y3" s="810" t="s">
        <v>17</v>
      </c>
      <c r="Z3" s="811"/>
      <c r="AA3" s="811"/>
      <c r="AB3" s="811"/>
      <c r="AC3" s="811"/>
      <c r="AD3" s="811"/>
      <c r="AE3" s="812"/>
      <c r="AF3" s="810" t="s">
        <v>35</v>
      </c>
      <c r="AG3" s="811"/>
      <c r="AH3" s="811"/>
      <c r="AI3" s="811"/>
      <c r="AJ3" s="811"/>
      <c r="AK3" s="811"/>
      <c r="AL3" s="812"/>
      <c r="AM3" s="810" t="s">
        <v>543</v>
      </c>
      <c r="AN3" s="811"/>
      <c r="AO3" s="811"/>
      <c r="AP3" s="811"/>
      <c r="AQ3" s="811"/>
      <c r="AR3" s="811"/>
      <c r="AS3" s="812"/>
      <c r="AT3" s="810" t="s">
        <v>545</v>
      </c>
      <c r="AU3" s="811"/>
      <c r="AV3" s="811"/>
      <c r="AW3" s="811"/>
      <c r="AX3" s="811"/>
      <c r="AY3" s="811"/>
      <c r="AZ3" s="812"/>
      <c r="BA3" s="810" t="s">
        <v>553</v>
      </c>
      <c r="BB3" s="811"/>
      <c r="BC3" s="811"/>
      <c r="BD3" s="811"/>
      <c r="BE3" s="811"/>
      <c r="BF3" s="811"/>
      <c r="BG3" s="812"/>
      <c r="BH3" s="810" t="s">
        <v>563</v>
      </c>
      <c r="BI3" s="811"/>
      <c r="BJ3" s="811"/>
      <c r="BK3" s="811"/>
      <c r="BL3" s="811"/>
      <c r="BM3" s="811"/>
      <c r="BN3" s="812"/>
      <c r="BO3" s="810" t="s">
        <v>597</v>
      </c>
      <c r="BP3" s="811"/>
      <c r="BQ3" s="811"/>
      <c r="BR3" s="811"/>
      <c r="BS3" s="811"/>
      <c r="BT3" s="811"/>
      <c r="BU3" s="812"/>
      <c r="BV3" s="810" t="s">
        <v>601</v>
      </c>
      <c r="BW3" s="811"/>
      <c r="BX3" s="811"/>
      <c r="BY3" s="811"/>
      <c r="BZ3" s="811"/>
      <c r="CA3" s="811"/>
      <c r="CB3" s="812"/>
      <c r="CC3" s="810" t="s">
        <v>605</v>
      </c>
      <c r="CD3" s="811"/>
      <c r="CE3" s="811"/>
      <c r="CF3" s="811"/>
      <c r="CG3" s="811"/>
      <c r="CH3" s="811"/>
      <c r="CI3" s="812"/>
    </row>
    <row r="4" spans="1:87" ht="69" customHeight="1" thickBot="1" x14ac:dyDescent="0.25">
      <c r="A4" s="816"/>
      <c r="B4" s="817"/>
      <c r="C4" s="818"/>
      <c r="D4" s="531" t="s">
        <v>140</v>
      </c>
      <c r="E4" s="532" t="s">
        <v>141</v>
      </c>
      <c r="F4" s="533" t="s">
        <v>142</v>
      </c>
      <c r="G4" s="533" t="s">
        <v>143</v>
      </c>
      <c r="H4" s="534" t="s">
        <v>144</v>
      </c>
      <c r="I4" s="535" t="s">
        <v>145</v>
      </c>
      <c r="J4" s="536" t="s">
        <v>146</v>
      </c>
      <c r="K4" s="531" t="s">
        <v>140</v>
      </c>
      <c r="L4" s="532" t="s">
        <v>141</v>
      </c>
      <c r="M4" s="533" t="s">
        <v>142</v>
      </c>
      <c r="N4" s="533" t="s">
        <v>143</v>
      </c>
      <c r="O4" s="534" t="s">
        <v>144</v>
      </c>
      <c r="P4" s="535" t="s">
        <v>145</v>
      </c>
      <c r="Q4" s="536" t="s">
        <v>146</v>
      </c>
      <c r="R4" s="531" t="s">
        <v>140</v>
      </c>
      <c r="S4" s="532" t="s">
        <v>141</v>
      </c>
      <c r="T4" s="533" t="s">
        <v>142</v>
      </c>
      <c r="U4" s="533" t="s">
        <v>143</v>
      </c>
      <c r="V4" s="534" t="s">
        <v>144</v>
      </c>
      <c r="W4" s="535" t="s">
        <v>145</v>
      </c>
      <c r="X4" s="536" t="s">
        <v>146</v>
      </c>
      <c r="Y4" s="531" t="s">
        <v>140</v>
      </c>
      <c r="Z4" s="532" t="s">
        <v>141</v>
      </c>
      <c r="AA4" s="533" t="s">
        <v>142</v>
      </c>
      <c r="AB4" s="533" t="s">
        <v>143</v>
      </c>
      <c r="AC4" s="534" t="s">
        <v>144</v>
      </c>
      <c r="AD4" s="535" t="s">
        <v>145</v>
      </c>
      <c r="AE4" s="536" t="s">
        <v>146</v>
      </c>
      <c r="AF4" s="531" t="s">
        <v>140</v>
      </c>
      <c r="AG4" s="532" t="s">
        <v>141</v>
      </c>
      <c r="AH4" s="533" t="s">
        <v>142</v>
      </c>
      <c r="AI4" s="533" t="s">
        <v>143</v>
      </c>
      <c r="AJ4" s="534" t="s">
        <v>144</v>
      </c>
      <c r="AK4" s="535" t="s">
        <v>145</v>
      </c>
      <c r="AL4" s="536" t="s">
        <v>146</v>
      </c>
      <c r="AM4" s="531" t="s">
        <v>140</v>
      </c>
      <c r="AN4" s="532" t="s">
        <v>141</v>
      </c>
      <c r="AO4" s="533" t="s">
        <v>142</v>
      </c>
      <c r="AP4" s="533" t="s">
        <v>143</v>
      </c>
      <c r="AQ4" s="534" t="s">
        <v>144</v>
      </c>
      <c r="AR4" s="535" t="s">
        <v>145</v>
      </c>
      <c r="AS4" s="536" t="s">
        <v>146</v>
      </c>
      <c r="AT4" s="531" t="s">
        <v>140</v>
      </c>
      <c r="AU4" s="532" t="s">
        <v>141</v>
      </c>
      <c r="AV4" s="533" t="s">
        <v>142</v>
      </c>
      <c r="AW4" s="533" t="s">
        <v>143</v>
      </c>
      <c r="AX4" s="534" t="s">
        <v>144</v>
      </c>
      <c r="AY4" s="535" t="s">
        <v>145</v>
      </c>
      <c r="AZ4" s="536" t="s">
        <v>146</v>
      </c>
      <c r="BA4" s="531" t="s">
        <v>140</v>
      </c>
      <c r="BB4" s="532" t="s">
        <v>141</v>
      </c>
      <c r="BC4" s="533" t="s">
        <v>142</v>
      </c>
      <c r="BD4" s="533" t="s">
        <v>143</v>
      </c>
      <c r="BE4" s="534" t="s">
        <v>144</v>
      </c>
      <c r="BF4" s="535" t="s">
        <v>145</v>
      </c>
      <c r="BG4" s="536" t="s">
        <v>146</v>
      </c>
      <c r="BH4" s="531" t="s">
        <v>140</v>
      </c>
      <c r="BI4" s="532" t="s">
        <v>141</v>
      </c>
      <c r="BJ4" s="533" t="s">
        <v>142</v>
      </c>
      <c r="BK4" s="533" t="s">
        <v>143</v>
      </c>
      <c r="BL4" s="534" t="s">
        <v>144</v>
      </c>
      <c r="BM4" s="535" t="s">
        <v>145</v>
      </c>
      <c r="BN4" s="536" t="s">
        <v>146</v>
      </c>
      <c r="BO4" s="531" t="s">
        <v>140</v>
      </c>
      <c r="BP4" s="532" t="s">
        <v>141</v>
      </c>
      <c r="BQ4" s="533" t="s">
        <v>142</v>
      </c>
      <c r="BR4" s="533" t="s">
        <v>143</v>
      </c>
      <c r="BS4" s="534" t="s">
        <v>144</v>
      </c>
      <c r="BT4" s="535" t="s">
        <v>145</v>
      </c>
      <c r="BU4" s="536" t="s">
        <v>146</v>
      </c>
      <c r="BV4" s="531" t="s">
        <v>140</v>
      </c>
      <c r="BW4" s="532" t="s">
        <v>141</v>
      </c>
      <c r="BX4" s="533" t="s">
        <v>142</v>
      </c>
      <c r="BY4" s="533" t="s">
        <v>143</v>
      </c>
      <c r="BZ4" s="534" t="s">
        <v>144</v>
      </c>
      <c r="CA4" s="535" t="s">
        <v>145</v>
      </c>
      <c r="CB4" s="536" t="s">
        <v>146</v>
      </c>
      <c r="CC4" s="531" t="s">
        <v>140</v>
      </c>
      <c r="CD4" s="532" t="s">
        <v>141</v>
      </c>
      <c r="CE4" s="533" t="s">
        <v>142</v>
      </c>
      <c r="CF4" s="533" t="s">
        <v>143</v>
      </c>
      <c r="CG4" s="534" t="s">
        <v>144</v>
      </c>
      <c r="CH4" s="535" t="s">
        <v>145</v>
      </c>
      <c r="CI4" s="536" t="s">
        <v>146</v>
      </c>
    </row>
    <row r="5" spans="1:87" s="2" customFormat="1" ht="13.5" thickBot="1" x14ac:dyDescent="0.3">
      <c r="A5" s="537" t="s">
        <v>48</v>
      </c>
      <c r="B5" s="538" t="s">
        <v>147</v>
      </c>
      <c r="C5" s="539"/>
      <c r="D5" s="540">
        <v>324993</v>
      </c>
      <c r="E5" s="541">
        <v>146620</v>
      </c>
      <c r="F5" s="541">
        <v>136767</v>
      </c>
      <c r="G5" s="541">
        <v>105570</v>
      </c>
      <c r="H5" s="542">
        <v>99818</v>
      </c>
      <c r="I5" s="543">
        <f>G5/E5</f>
        <v>0.72002455326694859</v>
      </c>
      <c r="J5" s="544">
        <f>G5/F5</f>
        <v>0.77189672947421528</v>
      </c>
      <c r="K5" s="540">
        <v>331536</v>
      </c>
      <c r="L5" s="541">
        <v>150588</v>
      </c>
      <c r="M5" s="541">
        <v>140072</v>
      </c>
      <c r="N5" s="541">
        <v>106437</v>
      </c>
      <c r="O5" s="542">
        <v>100676</v>
      </c>
      <c r="P5" s="543">
        <f>N5/L5</f>
        <v>0.70680930751454296</v>
      </c>
      <c r="Q5" s="544">
        <f>N5/M5</f>
        <v>0.75987349363184653</v>
      </c>
      <c r="R5" s="540">
        <v>330066</v>
      </c>
      <c r="S5" s="541">
        <v>149613</v>
      </c>
      <c r="T5" s="541">
        <v>139280</v>
      </c>
      <c r="U5" s="541">
        <v>103761</v>
      </c>
      <c r="V5" s="542">
        <v>97837</v>
      </c>
      <c r="W5" s="543">
        <f>U5/S5</f>
        <v>0.69352930560846981</v>
      </c>
      <c r="X5" s="544">
        <f>U5/T5</f>
        <v>0.74498133256749</v>
      </c>
      <c r="Y5" s="540">
        <v>309452</v>
      </c>
      <c r="Z5" s="541">
        <v>141054</v>
      </c>
      <c r="AA5" s="541">
        <v>130728</v>
      </c>
      <c r="AB5" s="541">
        <v>98261</v>
      </c>
      <c r="AC5" s="542">
        <v>92428</v>
      </c>
      <c r="AD5" s="543">
        <f t="shared" ref="AD5:AD32" si="0">AB5/Z5</f>
        <v>0.69661973428615986</v>
      </c>
      <c r="AE5" s="544">
        <f t="shared" ref="AE5:AE32" si="1">AB5/AA5</f>
        <v>0.75164463619117561</v>
      </c>
      <c r="AF5" s="540">
        <v>290953</v>
      </c>
      <c r="AG5" s="541">
        <v>134257</v>
      </c>
      <c r="AH5" s="541">
        <v>123766</v>
      </c>
      <c r="AI5" s="541">
        <v>93714</v>
      </c>
      <c r="AJ5" s="542">
        <v>88109</v>
      </c>
      <c r="AK5" s="543">
        <f t="shared" ref="AK5:AK32" si="2">AI5/AG5</f>
        <v>0.69801947012073862</v>
      </c>
      <c r="AL5" s="544">
        <f t="shared" ref="AL5:AL32" si="3">AI5/AH5</f>
        <v>0.75718694956611665</v>
      </c>
      <c r="AM5" s="540">
        <v>260467</v>
      </c>
      <c r="AN5" s="541">
        <v>121761</v>
      </c>
      <c r="AO5" s="541">
        <v>111374</v>
      </c>
      <c r="AP5" s="541">
        <v>84764</v>
      </c>
      <c r="AQ5" s="542">
        <v>79073</v>
      </c>
      <c r="AR5" s="543">
        <f t="shared" ref="AR5:AR32" si="4">AP5/AN5</f>
        <v>0.6961506557929058</v>
      </c>
      <c r="AS5" s="544">
        <f t="shared" ref="AS5:AS32" si="5">AP5/AO5</f>
        <v>0.76107529585001887</v>
      </c>
      <c r="AT5" s="540">
        <v>243718</v>
      </c>
      <c r="AU5" s="541">
        <v>113093</v>
      </c>
      <c r="AV5" s="541">
        <v>103442</v>
      </c>
      <c r="AW5" s="541">
        <v>80302</v>
      </c>
      <c r="AX5" s="542">
        <v>74833</v>
      </c>
      <c r="AY5" s="543">
        <f t="shared" ref="AY5:AY32" si="6">AW5/AU5</f>
        <v>0.71005278841307595</v>
      </c>
      <c r="AZ5" s="544">
        <f t="shared" ref="AZ5:AZ32" si="7">AW5/AV5</f>
        <v>0.77629976218557262</v>
      </c>
      <c r="BA5" s="540">
        <v>224151</v>
      </c>
      <c r="BB5" s="541">
        <v>102791</v>
      </c>
      <c r="BC5" s="541">
        <v>94068</v>
      </c>
      <c r="BD5" s="541">
        <v>74767</v>
      </c>
      <c r="BE5" s="542">
        <v>69839</v>
      </c>
      <c r="BF5" s="543">
        <f t="shared" ref="BF5:BF32" si="8">BD5/BB5</f>
        <v>0.72736912764736217</v>
      </c>
      <c r="BG5" s="544">
        <f t="shared" ref="BG5:BG32" si="9">BD5/BC5</f>
        <v>0.79481864183356721</v>
      </c>
      <c r="BH5" s="540">
        <v>213317</v>
      </c>
      <c r="BI5" s="541">
        <v>97998</v>
      </c>
      <c r="BJ5" s="541">
        <v>90528</v>
      </c>
      <c r="BK5" s="541">
        <v>74623</v>
      </c>
      <c r="BL5" s="542">
        <v>69911</v>
      </c>
      <c r="BM5" s="543">
        <f t="shared" ref="BM5:BM32" si="10">BK5/BI5</f>
        <v>0.76147472397395866</v>
      </c>
      <c r="BN5" s="544">
        <f t="shared" ref="BN5:BN32" si="11">BK5/BJ5</f>
        <v>0.82430850123718624</v>
      </c>
      <c r="BO5" s="540">
        <v>204053</v>
      </c>
      <c r="BP5" s="541">
        <v>95137</v>
      </c>
      <c r="BQ5" s="541">
        <v>88116</v>
      </c>
      <c r="BR5" s="541">
        <v>73350</v>
      </c>
      <c r="BS5" s="542">
        <v>68753</v>
      </c>
      <c r="BT5" s="543">
        <f t="shared" ref="BT5:BT32" si="12">BR5/BP5</f>
        <v>0.77099340950418871</v>
      </c>
      <c r="BU5" s="544">
        <f t="shared" ref="BU5:BU32" si="13">BR5/BQ5</f>
        <v>0.83242543919378997</v>
      </c>
      <c r="BV5" s="540">
        <v>211447</v>
      </c>
      <c r="BW5" s="541">
        <v>98127</v>
      </c>
      <c r="BX5" s="541">
        <v>91750</v>
      </c>
      <c r="BY5" s="541">
        <v>77485</v>
      </c>
      <c r="BZ5" s="542">
        <v>72730</v>
      </c>
      <c r="CA5" s="543">
        <f t="shared" ref="CA5:CA32" si="14">BY5/BW5</f>
        <v>0.78963995638305462</v>
      </c>
      <c r="CB5" s="544">
        <f t="shared" ref="CB5:CB32" si="15">BY5/BX5</f>
        <v>0.84452316076294276</v>
      </c>
      <c r="CC5" s="540">
        <v>211447</v>
      </c>
      <c r="CD5" s="541">
        <v>98868</v>
      </c>
      <c r="CE5" s="541">
        <v>94769</v>
      </c>
      <c r="CF5" s="541">
        <v>79800</v>
      </c>
      <c r="CG5" s="542">
        <v>75605</v>
      </c>
      <c r="CH5" s="543">
        <f t="shared" ref="CH5:CH32" si="16">CF5/CD5</f>
        <v>0.80713678844519965</v>
      </c>
      <c r="CI5" s="544">
        <f t="shared" ref="CI5:CI32" si="17">CF5/CE5</f>
        <v>0.8420475049858076</v>
      </c>
    </row>
    <row r="6" spans="1:87" s="2" customFormat="1" x14ac:dyDescent="0.25">
      <c r="A6" s="545" t="s">
        <v>555</v>
      </c>
      <c r="B6" s="546" t="s">
        <v>148</v>
      </c>
      <c r="C6" s="547"/>
      <c r="D6" s="548">
        <v>45930</v>
      </c>
      <c r="E6" s="549">
        <v>25939</v>
      </c>
      <c r="F6" s="549">
        <v>23322</v>
      </c>
      <c r="G6" s="549">
        <v>10785</v>
      </c>
      <c r="H6" s="550">
        <v>9046</v>
      </c>
      <c r="I6" s="551">
        <f t="shared" ref="I6:I70" si="18">G6/E6</f>
        <v>0.41578318362311578</v>
      </c>
      <c r="J6" s="552">
        <f t="shared" ref="J6:J70" si="19">G6/F6</f>
        <v>0.4624388988937484</v>
      </c>
      <c r="K6" s="548">
        <v>46075</v>
      </c>
      <c r="L6" s="549">
        <v>26400</v>
      </c>
      <c r="M6" s="549">
        <v>23617</v>
      </c>
      <c r="N6" s="549">
        <v>11155</v>
      </c>
      <c r="O6" s="550">
        <v>9462</v>
      </c>
      <c r="P6" s="551">
        <f t="shared" ref="P6:P31" si="20">N6/L6</f>
        <v>0.4225378787878788</v>
      </c>
      <c r="Q6" s="552">
        <f t="shared" ref="Q6:Q31" si="21">N6/M6</f>
        <v>0.47232925435067957</v>
      </c>
      <c r="R6" s="548">
        <v>44285</v>
      </c>
      <c r="S6" s="549">
        <v>25324</v>
      </c>
      <c r="T6" s="549">
        <v>22721</v>
      </c>
      <c r="U6" s="549">
        <v>10043</v>
      </c>
      <c r="V6" s="550">
        <v>8770</v>
      </c>
      <c r="W6" s="551">
        <f t="shared" ref="W6:W69" si="22">U6/S6</f>
        <v>0.39658031906491864</v>
      </c>
      <c r="X6" s="552">
        <f t="shared" ref="X6:X69" si="23">U6/T6</f>
        <v>0.44201399586285817</v>
      </c>
      <c r="Y6" s="548">
        <v>44532</v>
      </c>
      <c r="Z6" s="549">
        <v>25199</v>
      </c>
      <c r="AA6" s="549">
        <v>22402</v>
      </c>
      <c r="AB6" s="549">
        <v>9391</v>
      </c>
      <c r="AC6" s="550">
        <v>8233</v>
      </c>
      <c r="AD6" s="551">
        <f t="shared" si="0"/>
        <v>0.3726735187904282</v>
      </c>
      <c r="AE6" s="552">
        <f t="shared" si="1"/>
        <v>0.41920364253191678</v>
      </c>
      <c r="AF6" s="548">
        <v>43562</v>
      </c>
      <c r="AG6" s="549">
        <v>24510</v>
      </c>
      <c r="AH6" s="549">
        <v>21693</v>
      </c>
      <c r="AI6" s="549">
        <v>9117</v>
      </c>
      <c r="AJ6" s="550">
        <v>8023</v>
      </c>
      <c r="AK6" s="551">
        <f t="shared" si="2"/>
        <v>0.3719706242350061</v>
      </c>
      <c r="AL6" s="552">
        <f t="shared" si="3"/>
        <v>0.42027382104826444</v>
      </c>
      <c r="AM6" s="548">
        <v>41201</v>
      </c>
      <c r="AN6" s="549">
        <v>23297</v>
      </c>
      <c r="AO6" s="549">
        <v>20336</v>
      </c>
      <c r="AP6" s="549">
        <v>9152</v>
      </c>
      <c r="AQ6" s="550">
        <v>8050</v>
      </c>
      <c r="AR6" s="551">
        <f t="shared" si="4"/>
        <v>0.39284027986436021</v>
      </c>
      <c r="AS6" s="552">
        <f t="shared" si="5"/>
        <v>0.45003933910306843</v>
      </c>
      <c r="AT6" s="548">
        <v>40711</v>
      </c>
      <c r="AU6" s="549">
        <v>22672</v>
      </c>
      <c r="AV6" s="549">
        <v>19863</v>
      </c>
      <c r="AW6" s="549">
        <v>9200</v>
      </c>
      <c r="AX6" s="550">
        <v>8137</v>
      </c>
      <c r="AY6" s="551">
        <f t="shared" si="6"/>
        <v>0.40578687367678196</v>
      </c>
      <c r="AZ6" s="552">
        <f t="shared" si="7"/>
        <v>0.46317273322257463</v>
      </c>
      <c r="BA6" s="548">
        <v>40313</v>
      </c>
      <c r="BB6" s="549">
        <v>21796</v>
      </c>
      <c r="BC6" s="549">
        <v>18861</v>
      </c>
      <c r="BD6" s="549">
        <v>8893</v>
      </c>
      <c r="BE6" s="550">
        <v>7723</v>
      </c>
      <c r="BF6" s="551">
        <f t="shared" si="8"/>
        <v>0.4080106441548908</v>
      </c>
      <c r="BG6" s="552">
        <f t="shared" si="9"/>
        <v>0.47150204124913841</v>
      </c>
      <c r="BH6" s="548">
        <v>39360</v>
      </c>
      <c r="BI6" s="549">
        <v>21171</v>
      </c>
      <c r="BJ6" s="549">
        <v>18146</v>
      </c>
      <c r="BK6" s="549">
        <v>8846</v>
      </c>
      <c r="BL6" s="550">
        <v>7989</v>
      </c>
      <c r="BM6" s="551">
        <f t="shared" si="10"/>
        <v>0.417835718671768</v>
      </c>
      <c r="BN6" s="552">
        <f t="shared" si="11"/>
        <v>0.48749035600132262</v>
      </c>
      <c r="BO6" s="548">
        <v>36752</v>
      </c>
      <c r="BP6" s="549">
        <v>19954</v>
      </c>
      <c r="BQ6" s="549">
        <v>16842</v>
      </c>
      <c r="BR6" s="549">
        <v>8493</v>
      </c>
      <c r="BS6" s="550">
        <v>7754</v>
      </c>
      <c r="BT6" s="551">
        <f t="shared" si="12"/>
        <v>0.42562894657712741</v>
      </c>
      <c r="BU6" s="552">
        <f t="shared" si="13"/>
        <v>0.504275026718917</v>
      </c>
      <c r="BV6" s="548">
        <v>38255</v>
      </c>
      <c r="BW6" s="549">
        <v>20191</v>
      </c>
      <c r="BX6" s="549">
        <v>17358</v>
      </c>
      <c r="BY6" s="549">
        <v>9042</v>
      </c>
      <c r="BZ6" s="550">
        <v>8253</v>
      </c>
      <c r="CA6" s="551">
        <f t="shared" si="14"/>
        <v>0.44782328760338763</v>
      </c>
      <c r="CB6" s="552">
        <f t="shared" si="15"/>
        <v>0.52091254752851712</v>
      </c>
      <c r="CC6" s="548">
        <v>36829</v>
      </c>
      <c r="CD6" s="549">
        <v>19805</v>
      </c>
      <c r="CE6" s="549">
        <v>17931</v>
      </c>
      <c r="CF6" s="549">
        <v>9382</v>
      </c>
      <c r="CG6" s="550">
        <v>8841</v>
      </c>
      <c r="CH6" s="551">
        <f t="shared" si="16"/>
        <v>0.47371875788942186</v>
      </c>
      <c r="CI6" s="552">
        <f t="shared" si="17"/>
        <v>0.52322792928447937</v>
      </c>
    </row>
    <row r="7" spans="1:87" s="2" customFormat="1" x14ac:dyDescent="0.25">
      <c r="A7" s="553" t="s">
        <v>555</v>
      </c>
      <c r="B7" s="554" t="s">
        <v>149</v>
      </c>
      <c r="C7" s="555" t="s">
        <v>150</v>
      </c>
      <c r="D7" s="556">
        <v>3379</v>
      </c>
      <c r="E7" s="557">
        <v>2825</v>
      </c>
      <c r="F7" s="557">
        <v>2243</v>
      </c>
      <c r="G7" s="557">
        <v>1110</v>
      </c>
      <c r="H7" s="557">
        <v>698</v>
      </c>
      <c r="I7" s="558">
        <f t="shared" si="18"/>
        <v>0.39292035398230091</v>
      </c>
      <c r="J7" s="559">
        <f t="shared" si="19"/>
        <v>0.49487293802942489</v>
      </c>
      <c r="K7" s="556">
        <v>3453</v>
      </c>
      <c r="L7" s="557">
        <v>2855</v>
      </c>
      <c r="M7" s="557">
        <v>2244</v>
      </c>
      <c r="N7" s="557">
        <v>1056</v>
      </c>
      <c r="O7" s="557">
        <v>690</v>
      </c>
      <c r="P7" s="558">
        <f t="shared" si="20"/>
        <v>0.36987740805604202</v>
      </c>
      <c r="Q7" s="559">
        <f t="shared" si="21"/>
        <v>0.47058823529411764</v>
      </c>
      <c r="R7" s="556">
        <v>3825</v>
      </c>
      <c r="S7" s="557">
        <v>3134</v>
      </c>
      <c r="T7" s="557">
        <v>2529</v>
      </c>
      <c r="U7" s="557">
        <v>1154</v>
      </c>
      <c r="V7" s="557">
        <v>780</v>
      </c>
      <c r="W7" s="558">
        <f t="shared" si="22"/>
        <v>0.36821952776005107</v>
      </c>
      <c r="X7" s="559">
        <f t="shared" si="23"/>
        <v>0.45630684064847765</v>
      </c>
      <c r="Y7" s="556">
        <v>4296</v>
      </c>
      <c r="Z7" s="557">
        <v>3516</v>
      </c>
      <c r="AA7" s="557">
        <v>2983</v>
      </c>
      <c r="AB7" s="557">
        <v>1068</v>
      </c>
      <c r="AC7" s="557">
        <v>730</v>
      </c>
      <c r="AD7" s="558">
        <f t="shared" si="0"/>
        <v>0.30375426621160412</v>
      </c>
      <c r="AE7" s="559">
        <f t="shared" si="1"/>
        <v>0.35802883003687563</v>
      </c>
      <c r="AF7" s="556">
        <v>4182</v>
      </c>
      <c r="AG7" s="557">
        <v>3467</v>
      </c>
      <c r="AH7" s="557">
        <v>2846</v>
      </c>
      <c r="AI7" s="557">
        <v>940</v>
      </c>
      <c r="AJ7" s="557">
        <v>647</v>
      </c>
      <c r="AK7" s="558">
        <f t="shared" si="2"/>
        <v>0.27112777617536776</v>
      </c>
      <c r="AL7" s="559">
        <f t="shared" si="3"/>
        <v>0.33028812368236121</v>
      </c>
      <c r="AM7" s="556">
        <v>4372</v>
      </c>
      <c r="AN7" s="557">
        <v>3682</v>
      </c>
      <c r="AO7" s="557">
        <v>2804</v>
      </c>
      <c r="AP7" s="557">
        <v>825</v>
      </c>
      <c r="AQ7" s="557">
        <v>593</v>
      </c>
      <c r="AR7" s="558">
        <f t="shared" si="4"/>
        <v>0.2240630092341119</v>
      </c>
      <c r="AS7" s="559">
        <f t="shared" si="5"/>
        <v>0.2942225392296719</v>
      </c>
      <c r="AT7" s="556">
        <v>5139</v>
      </c>
      <c r="AU7" s="557">
        <v>4311</v>
      </c>
      <c r="AV7" s="557">
        <v>3322</v>
      </c>
      <c r="AW7" s="557">
        <v>889</v>
      </c>
      <c r="AX7" s="557">
        <v>614</v>
      </c>
      <c r="AY7" s="558">
        <f t="shared" si="6"/>
        <v>0.20621665506842959</v>
      </c>
      <c r="AZ7" s="559">
        <f t="shared" si="7"/>
        <v>0.26760987357013849</v>
      </c>
      <c r="BA7" s="556">
        <v>4724</v>
      </c>
      <c r="BB7" s="557">
        <v>3956</v>
      </c>
      <c r="BC7" s="557">
        <v>2906</v>
      </c>
      <c r="BD7" s="557">
        <v>833</v>
      </c>
      <c r="BE7" s="557">
        <v>570</v>
      </c>
      <c r="BF7" s="558">
        <f t="shared" si="8"/>
        <v>0.21056622851365014</v>
      </c>
      <c r="BG7" s="559">
        <f t="shared" si="9"/>
        <v>0.28664831383344802</v>
      </c>
      <c r="BH7" s="556">
        <v>4514</v>
      </c>
      <c r="BI7" s="557">
        <v>3838</v>
      </c>
      <c r="BJ7" s="557">
        <v>3203</v>
      </c>
      <c r="BK7" s="557">
        <v>1022</v>
      </c>
      <c r="BL7" s="557">
        <v>524</v>
      </c>
      <c r="BM7" s="558">
        <f t="shared" si="10"/>
        <v>0.26628452318916102</v>
      </c>
      <c r="BN7" s="559">
        <f t="shared" si="11"/>
        <v>0.31907586637527319</v>
      </c>
      <c r="BO7" s="556">
        <v>3969</v>
      </c>
      <c r="BP7" s="557">
        <v>3397</v>
      </c>
      <c r="BQ7" s="557">
        <v>2657</v>
      </c>
      <c r="BR7" s="557">
        <v>933</v>
      </c>
      <c r="BS7" s="557">
        <v>586</v>
      </c>
      <c r="BT7" s="558">
        <f t="shared" si="12"/>
        <v>0.27465410656461586</v>
      </c>
      <c r="BU7" s="559">
        <f t="shared" si="13"/>
        <v>0.3511479111780203</v>
      </c>
      <c r="BV7" s="556">
        <v>4567</v>
      </c>
      <c r="BW7" s="557">
        <v>3711</v>
      </c>
      <c r="BX7" s="557">
        <v>2838</v>
      </c>
      <c r="BY7" s="557">
        <v>1097</v>
      </c>
      <c r="BZ7" s="557">
        <v>682</v>
      </c>
      <c r="CA7" s="558">
        <f t="shared" si="14"/>
        <v>0.29560765292374025</v>
      </c>
      <c r="CB7" s="559">
        <f t="shared" si="15"/>
        <v>0.38653981677237492</v>
      </c>
      <c r="CC7" s="556">
        <v>4414</v>
      </c>
      <c r="CD7" s="557">
        <v>3633</v>
      </c>
      <c r="CE7" s="557">
        <v>2932</v>
      </c>
      <c r="CF7" s="557">
        <v>1308</v>
      </c>
      <c r="CG7" s="557">
        <v>713</v>
      </c>
      <c r="CH7" s="558">
        <f t="shared" si="16"/>
        <v>0.36003303055326175</v>
      </c>
      <c r="CI7" s="559">
        <f t="shared" si="17"/>
        <v>0.44611186903137789</v>
      </c>
    </row>
    <row r="8" spans="1:87" s="2" customFormat="1" x14ac:dyDescent="0.25">
      <c r="A8" s="560" t="s">
        <v>555</v>
      </c>
      <c r="B8" s="561" t="s">
        <v>151</v>
      </c>
      <c r="C8" s="562" t="s">
        <v>152</v>
      </c>
      <c r="D8" s="563">
        <v>2134</v>
      </c>
      <c r="E8" s="564">
        <v>2006</v>
      </c>
      <c r="F8" s="564">
        <v>1750</v>
      </c>
      <c r="G8" s="564">
        <v>476</v>
      </c>
      <c r="H8" s="564">
        <v>280</v>
      </c>
      <c r="I8" s="565">
        <f t="shared" si="18"/>
        <v>0.23728813559322035</v>
      </c>
      <c r="J8" s="566">
        <f t="shared" si="19"/>
        <v>0.27200000000000002</v>
      </c>
      <c r="K8" s="563">
        <v>2225</v>
      </c>
      <c r="L8" s="564">
        <v>2104</v>
      </c>
      <c r="M8" s="564">
        <v>1848</v>
      </c>
      <c r="N8" s="564">
        <v>484</v>
      </c>
      <c r="O8" s="564">
        <v>301</v>
      </c>
      <c r="P8" s="565">
        <f t="shared" si="20"/>
        <v>0.23003802281368821</v>
      </c>
      <c r="Q8" s="566">
        <f t="shared" si="21"/>
        <v>0.26190476190476192</v>
      </c>
      <c r="R8" s="563">
        <v>2171</v>
      </c>
      <c r="S8" s="564">
        <v>2017</v>
      </c>
      <c r="T8" s="564">
        <v>1731</v>
      </c>
      <c r="U8" s="564">
        <v>462</v>
      </c>
      <c r="V8" s="564">
        <v>313</v>
      </c>
      <c r="W8" s="565">
        <f t="shared" si="22"/>
        <v>0.22905304908279622</v>
      </c>
      <c r="X8" s="566">
        <f t="shared" si="23"/>
        <v>0.26689774696707108</v>
      </c>
      <c r="Y8" s="563">
        <v>2328</v>
      </c>
      <c r="Z8" s="564">
        <v>2138</v>
      </c>
      <c r="AA8" s="564">
        <v>1586</v>
      </c>
      <c r="AB8" s="564">
        <v>378</v>
      </c>
      <c r="AC8" s="564">
        <v>291</v>
      </c>
      <c r="AD8" s="565">
        <f t="shared" si="0"/>
        <v>0.17680074836295603</v>
      </c>
      <c r="AE8" s="566">
        <f t="shared" si="1"/>
        <v>0.23833543505674654</v>
      </c>
      <c r="AF8" s="563">
        <v>2719</v>
      </c>
      <c r="AG8" s="564">
        <v>2485</v>
      </c>
      <c r="AH8" s="564">
        <v>1827</v>
      </c>
      <c r="AI8" s="564">
        <v>350</v>
      </c>
      <c r="AJ8" s="564">
        <v>315</v>
      </c>
      <c r="AK8" s="565">
        <f t="shared" si="2"/>
        <v>0.14084507042253522</v>
      </c>
      <c r="AL8" s="566">
        <f t="shared" si="3"/>
        <v>0.19157088122605365</v>
      </c>
      <c r="AM8" s="563">
        <v>2690</v>
      </c>
      <c r="AN8" s="564">
        <v>2460</v>
      </c>
      <c r="AO8" s="564">
        <v>2048</v>
      </c>
      <c r="AP8" s="564">
        <v>384</v>
      </c>
      <c r="AQ8" s="564">
        <v>262</v>
      </c>
      <c r="AR8" s="565">
        <f t="shared" si="4"/>
        <v>0.15609756097560976</v>
      </c>
      <c r="AS8" s="566">
        <f t="shared" si="5"/>
        <v>0.1875</v>
      </c>
      <c r="AT8" s="563">
        <v>2573</v>
      </c>
      <c r="AU8" s="564">
        <v>2403</v>
      </c>
      <c r="AV8" s="564">
        <v>1924</v>
      </c>
      <c r="AW8" s="564">
        <v>442</v>
      </c>
      <c r="AX8" s="564">
        <v>318</v>
      </c>
      <c r="AY8" s="565">
        <f t="shared" si="6"/>
        <v>0.18393674573449853</v>
      </c>
      <c r="AZ8" s="566">
        <f t="shared" si="7"/>
        <v>0.22972972972972974</v>
      </c>
      <c r="BA8" s="563">
        <v>2954</v>
      </c>
      <c r="BB8" s="564">
        <v>2723</v>
      </c>
      <c r="BC8" s="564">
        <v>2080</v>
      </c>
      <c r="BD8" s="564">
        <v>437</v>
      </c>
      <c r="BE8" s="564">
        <v>323</v>
      </c>
      <c r="BF8" s="565">
        <f t="shared" si="8"/>
        <v>0.16048475945648183</v>
      </c>
      <c r="BG8" s="566">
        <f t="shared" si="9"/>
        <v>0.21009615384615385</v>
      </c>
      <c r="BH8" s="563">
        <v>2954</v>
      </c>
      <c r="BI8" s="564">
        <v>2710</v>
      </c>
      <c r="BJ8" s="564">
        <v>2029</v>
      </c>
      <c r="BK8" s="564">
        <v>414</v>
      </c>
      <c r="BL8" s="564">
        <v>322</v>
      </c>
      <c r="BM8" s="565">
        <f t="shared" si="10"/>
        <v>0.15276752767527677</v>
      </c>
      <c r="BN8" s="566">
        <f t="shared" si="11"/>
        <v>0.20404139970428783</v>
      </c>
      <c r="BO8" s="563">
        <v>2918</v>
      </c>
      <c r="BP8" s="564">
        <v>2675</v>
      </c>
      <c r="BQ8" s="564">
        <v>1899</v>
      </c>
      <c r="BR8" s="564">
        <v>405</v>
      </c>
      <c r="BS8" s="564">
        <v>312</v>
      </c>
      <c r="BT8" s="565">
        <f t="shared" si="12"/>
        <v>0.15140186915887852</v>
      </c>
      <c r="BU8" s="566">
        <f t="shared" si="13"/>
        <v>0.2132701421800948</v>
      </c>
      <c r="BV8" s="563">
        <v>2821</v>
      </c>
      <c r="BW8" s="564">
        <v>2605</v>
      </c>
      <c r="BX8" s="564">
        <v>2111</v>
      </c>
      <c r="BY8" s="564">
        <v>468</v>
      </c>
      <c r="BZ8" s="564">
        <v>309</v>
      </c>
      <c r="CA8" s="565">
        <f t="shared" si="14"/>
        <v>0.17965451055662188</v>
      </c>
      <c r="CB8" s="566">
        <f t="shared" si="15"/>
        <v>0.22169587873045951</v>
      </c>
      <c r="CC8" s="563">
        <v>2655</v>
      </c>
      <c r="CD8" s="564">
        <v>2416</v>
      </c>
      <c r="CE8" s="564">
        <v>2012</v>
      </c>
      <c r="CF8" s="564">
        <v>358</v>
      </c>
      <c r="CG8" s="564">
        <v>335</v>
      </c>
      <c r="CH8" s="565">
        <f t="shared" si="16"/>
        <v>0.14817880794701987</v>
      </c>
      <c r="CI8" s="566">
        <f t="shared" si="17"/>
        <v>0.17793240556660039</v>
      </c>
    </row>
    <row r="9" spans="1:87" s="2" customFormat="1" x14ac:dyDescent="0.25">
      <c r="A9" s="560" t="s">
        <v>555</v>
      </c>
      <c r="B9" s="561" t="s">
        <v>153</v>
      </c>
      <c r="C9" s="562" t="s">
        <v>154</v>
      </c>
      <c r="D9" s="563">
        <v>1528</v>
      </c>
      <c r="E9" s="564">
        <v>1475</v>
      </c>
      <c r="F9" s="564">
        <v>1050</v>
      </c>
      <c r="G9" s="564">
        <v>220</v>
      </c>
      <c r="H9" s="564">
        <v>190</v>
      </c>
      <c r="I9" s="565">
        <f t="shared" si="18"/>
        <v>0.14915254237288136</v>
      </c>
      <c r="J9" s="566">
        <f t="shared" si="19"/>
        <v>0.20952380952380953</v>
      </c>
      <c r="K9" s="563">
        <v>1995</v>
      </c>
      <c r="L9" s="564">
        <v>1893</v>
      </c>
      <c r="M9" s="564">
        <v>1634</v>
      </c>
      <c r="N9" s="564">
        <v>261</v>
      </c>
      <c r="O9" s="564">
        <v>192</v>
      </c>
      <c r="P9" s="565">
        <f t="shared" si="20"/>
        <v>0.13787638668779714</v>
      </c>
      <c r="Q9" s="566">
        <f t="shared" si="21"/>
        <v>0.15973072215422277</v>
      </c>
      <c r="R9" s="563">
        <v>1688</v>
      </c>
      <c r="S9" s="564">
        <v>1607</v>
      </c>
      <c r="T9" s="564">
        <v>1399</v>
      </c>
      <c r="U9" s="564">
        <v>235</v>
      </c>
      <c r="V9" s="564">
        <v>190</v>
      </c>
      <c r="W9" s="565">
        <f t="shared" si="22"/>
        <v>0.1462352209085252</v>
      </c>
      <c r="X9" s="566">
        <f t="shared" si="23"/>
        <v>0.16797712651894209</v>
      </c>
      <c r="Y9" s="563">
        <v>1701</v>
      </c>
      <c r="Z9" s="564">
        <v>1648</v>
      </c>
      <c r="AA9" s="564">
        <v>1278</v>
      </c>
      <c r="AB9" s="564">
        <v>243</v>
      </c>
      <c r="AC9" s="564">
        <v>207</v>
      </c>
      <c r="AD9" s="565">
        <f t="shared" si="0"/>
        <v>0.1474514563106796</v>
      </c>
      <c r="AE9" s="566">
        <f t="shared" si="1"/>
        <v>0.19014084507042253</v>
      </c>
      <c r="AF9" s="563">
        <v>1860</v>
      </c>
      <c r="AG9" s="564">
        <v>1804</v>
      </c>
      <c r="AH9" s="564">
        <v>1376</v>
      </c>
      <c r="AI9" s="564">
        <v>211</v>
      </c>
      <c r="AJ9" s="564">
        <v>188</v>
      </c>
      <c r="AK9" s="565">
        <f t="shared" si="2"/>
        <v>0.11696230598669623</v>
      </c>
      <c r="AL9" s="566">
        <f t="shared" si="3"/>
        <v>0.15334302325581395</v>
      </c>
      <c r="AM9" s="563">
        <v>1715</v>
      </c>
      <c r="AN9" s="564">
        <v>1647</v>
      </c>
      <c r="AO9" s="564">
        <v>1162</v>
      </c>
      <c r="AP9" s="564">
        <v>213</v>
      </c>
      <c r="AQ9" s="564">
        <v>191</v>
      </c>
      <c r="AR9" s="565">
        <f t="shared" si="4"/>
        <v>0.12932604735883424</v>
      </c>
      <c r="AS9" s="566">
        <f t="shared" si="5"/>
        <v>0.18330464716006883</v>
      </c>
      <c r="AT9" s="563">
        <v>1915</v>
      </c>
      <c r="AU9" s="564">
        <v>1842</v>
      </c>
      <c r="AV9" s="564">
        <v>1471</v>
      </c>
      <c r="AW9" s="564">
        <v>256</v>
      </c>
      <c r="AX9" s="564">
        <v>208</v>
      </c>
      <c r="AY9" s="565">
        <f t="shared" si="6"/>
        <v>0.13897937024972856</v>
      </c>
      <c r="AZ9" s="566">
        <f t="shared" si="7"/>
        <v>0.17403127124405166</v>
      </c>
      <c r="BA9" s="563">
        <v>1989</v>
      </c>
      <c r="BB9" s="564">
        <v>1906</v>
      </c>
      <c r="BC9" s="564">
        <v>1521</v>
      </c>
      <c r="BD9" s="564">
        <v>257</v>
      </c>
      <c r="BE9" s="564">
        <v>212</v>
      </c>
      <c r="BF9" s="565">
        <f t="shared" si="8"/>
        <v>0.1348373557187828</v>
      </c>
      <c r="BG9" s="566">
        <f t="shared" si="9"/>
        <v>0.16896778435239973</v>
      </c>
      <c r="BH9" s="563">
        <v>2005</v>
      </c>
      <c r="BI9" s="564">
        <v>1912</v>
      </c>
      <c r="BJ9" s="564">
        <v>1486</v>
      </c>
      <c r="BK9" s="564">
        <v>268</v>
      </c>
      <c r="BL9" s="564">
        <v>202</v>
      </c>
      <c r="BM9" s="565">
        <f t="shared" si="10"/>
        <v>0.14016736401673641</v>
      </c>
      <c r="BN9" s="566">
        <f t="shared" si="11"/>
        <v>0.18034993270524899</v>
      </c>
      <c r="BO9" s="563">
        <v>2048</v>
      </c>
      <c r="BP9" s="564">
        <v>1938</v>
      </c>
      <c r="BQ9" s="564">
        <v>1487</v>
      </c>
      <c r="BR9" s="564">
        <v>273</v>
      </c>
      <c r="BS9" s="564">
        <v>208</v>
      </c>
      <c r="BT9" s="565">
        <f t="shared" si="12"/>
        <v>0.14086687306501547</v>
      </c>
      <c r="BU9" s="566">
        <f t="shared" si="13"/>
        <v>0.18359112306657699</v>
      </c>
      <c r="BV9" s="563">
        <v>2121</v>
      </c>
      <c r="BW9" s="564">
        <v>1961</v>
      </c>
      <c r="BX9" s="564">
        <v>1522</v>
      </c>
      <c r="BY9" s="564">
        <v>345</v>
      </c>
      <c r="BZ9" s="564">
        <v>273</v>
      </c>
      <c r="CA9" s="565">
        <f t="shared" si="14"/>
        <v>0.17593064762876084</v>
      </c>
      <c r="CB9" s="566">
        <f t="shared" si="15"/>
        <v>0.22667542706964519</v>
      </c>
      <c r="CC9" s="563">
        <v>1930</v>
      </c>
      <c r="CD9" s="564">
        <v>1797</v>
      </c>
      <c r="CE9" s="564">
        <v>1500</v>
      </c>
      <c r="CF9" s="564">
        <v>385</v>
      </c>
      <c r="CG9" s="564">
        <v>319</v>
      </c>
      <c r="CH9" s="565">
        <f t="shared" si="16"/>
        <v>0.2142459654980523</v>
      </c>
      <c r="CI9" s="566">
        <f t="shared" si="17"/>
        <v>0.25666666666666665</v>
      </c>
    </row>
    <row r="10" spans="1:87" s="2" customFormat="1" x14ac:dyDescent="0.25">
      <c r="A10" s="560" t="s">
        <v>555</v>
      </c>
      <c r="B10" s="561" t="s">
        <v>155</v>
      </c>
      <c r="C10" s="562" t="s">
        <v>156</v>
      </c>
      <c r="D10" s="563">
        <v>1720</v>
      </c>
      <c r="E10" s="564">
        <v>1402</v>
      </c>
      <c r="F10" s="564">
        <v>1105</v>
      </c>
      <c r="G10" s="564">
        <v>439</v>
      </c>
      <c r="H10" s="564">
        <v>278</v>
      </c>
      <c r="I10" s="565">
        <f t="shared" si="18"/>
        <v>0.31312410841654781</v>
      </c>
      <c r="J10" s="566">
        <f t="shared" si="19"/>
        <v>0.39728506787330314</v>
      </c>
      <c r="K10" s="563">
        <v>1714</v>
      </c>
      <c r="L10" s="564">
        <v>1397</v>
      </c>
      <c r="M10" s="564">
        <v>1143</v>
      </c>
      <c r="N10" s="564">
        <v>454</v>
      </c>
      <c r="O10" s="564">
        <v>261</v>
      </c>
      <c r="P10" s="565">
        <f t="shared" si="20"/>
        <v>0.32498210450966358</v>
      </c>
      <c r="Q10" s="566">
        <f t="shared" si="21"/>
        <v>0.39720034995625547</v>
      </c>
      <c r="R10" s="563">
        <v>1820</v>
      </c>
      <c r="S10" s="564">
        <v>1470</v>
      </c>
      <c r="T10" s="564">
        <v>1219</v>
      </c>
      <c r="U10" s="564">
        <v>475</v>
      </c>
      <c r="V10" s="564">
        <v>292</v>
      </c>
      <c r="W10" s="565">
        <f t="shared" si="22"/>
        <v>0.3231292517006803</v>
      </c>
      <c r="X10" s="566">
        <f t="shared" si="23"/>
        <v>0.38966365873666942</v>
      </c>
      <c r="Y10" s="563">
        <v>1791</v>
      </c>
      <c r="Z10" s="564">
        <v>1453</v>
      </c>
      <c r="AA10" s="564">
        <v>1270</v>
      </c>
      <c r="AB10" s="564">
        <v>409</v>
      </c>
      <c r="AC10" s="564">
        <v>230</v>
      </c>
      <c r="AD10" s="565">
        <f t="shared" si="0"/>
        <v>0.28148657949070888</v>
      </c>
      <c r="AE10" s="566">
        <f t="shared" si="1"/>
        <v>0.32204724409448821</v>
      </c>
      <c r="AF10" s="563">
        <v>1710</v>
      </c>
      <c r="AG10" s="564">
        <v>1399</v>
      </c>
      <c r="AH10" s="564">
        <v>1210</v>
      </c>
      <c r="AI10" s="564">
        <v>415</v>
      </c>
      <c r="AJ10" s="564">
        <v>265</v>
      </c>
      <c r="AK10" s="565">
        <f t="shared" si="2"/>
        <v>0.29664045746962114</v>
      </c>
      <c r="AL10" s="566">
        <f t="shared" si="3"/>
        <v>0.34297520661157027</v>
      </c>
      <c r="AM10" s="563">
        <v>1921</v>
      </c>
      <c r="AN10" s="564">
        <v>1561</v>
      </c>
      <c r="AO10" s="564">
        <v>1253</v>
      </c>
      <c r="AP10" s="564">
        <v>423</v>
      </c>
      <c r="AQ10" s="564">
        <v>275</v>
      </c>
      <c r="AR10" s="565">
        <f t="shared" si="4"/>
        <v>0.27098014093529788</v>
      </c>
      <c r="AS10" s="566">
        <f t="shared" si="5"/>
        <v>0.33758978451715882</v>
      </c>
      <c r="AT10" s="563">
        <v>2036</v>
      </c>
      <c r="AU10" s="564">
        <v>1657</v>
      </c>
      <c r="AV10" s="564">
        <v>1296</v>
      </c>
      <c r="AW10" s="564">
        <v>423</v>
      </c>
      <c r="AX10" s="564">
        <v>278</v>
      </c>
      <c r="AY10" s="565">
        <f t="shared" si="6"/>
        <v>0.25528062764031384</v>
      </c>
      <c r="AZ10" s="566">
        <f t="shared" si="7"/>
        <v>0.3263888888888889</v>
      </c>
      <c r="BA10" s="563">
        <v>2067</v>
      </c>
      <c r="BB10" s="564">
        <v>1696</v>
      </c>
      <c r="BC10" s="564">
        <v>1433</v>
      </c>
      <c r="BD10" s="564">
        <v>456</v>
      </c>
      <c r="BE10" s="564">
        <v>227</v>
      </c>
      <c r="BF10" s="565">
        <f t="shared" si="8"/>
        <v>0.26886792452830188</v>
      </c>
      <c r="BG10" s="566">
        <f t="shared" si="9"/>
        <v>0.31821353803210051</v>
      </c>
      <c r="BH10" s="563">
        <v>2094</v>
      </c>
      <c r="BI10" s="564">
        <v>1730</v>
      </c>
      <c r="BJ10" s="564">
        <v>1486</v>
      </c>
      <c r="BK10" s="564">
        <v>256</v>
      </c>
      <c r="BL10" s="564">
        <v>256</v>
      </c>
      <c r="BM10" s="565">
        <f t="shared" si="10"/>
        <v>0.14797687861271677</v>
      </c>
      <c r="BN10" s="566">
        <f t="shared" si="11"/>
        <v>0.17227456258411844</v>
      </c>
      <c r="BO10" s="563">
        <v>1922</v>
      </c>
      <c r="BP10" s="564">
        <v>1633</v>
      </c>
      <c r="BQ10" s="564">
        <v>1305</v>
      </c>
      <c r="BR10" s="564">
        <v>238</v>
      </c>
      <c r="BS10" s="564">
        <v>238</v>
      </c>
      <c r="BT10" s="565">
        <f t="shared" si="12"/>
        <v>0.14574402939375383</v>
      </c>
      <c r="BU10" s="566">
        <f t="shared" si="13"/>
        <v>0.18237547892720307</v>
      </c>
      <c r="BV10" s="563">
        <v>2091</v>
      </c>
      <c r="BW10" s="564">
        <v>1711</v>
      </c>
      <c r="BX10" s="564">
        <v>1206</v>
      </c>
      <c r="BY10" s="564">
        <v>286</v>
      </c>
      <c r="BZ10" s="564">
        <v>286</v>
      </c>
      <c r="CA10" s="565">
        <f t="shared" si="14"/>
        <v>0.16715371127995324</v>
      </c>
      <c r="CB10" s="566">
        <f t="shared" si="15"/>
        <v>0.23714759535655058</v>
      </c>
      <c r="CC10" s="563">
        <v>2081</v>
      </c>
      <c r="CD10" s="564">
        <v>1708</v>
      </c>
      <c r="CE10" s="564">
        <v>1364</v>
      </c>
      <c r="CF10" s="564">
        <v>300</v>
      </c>
      <c r="CG10" s="564">
        <v>300</v>
      </c>
      <c r="CH10" s="565">
        <f t="shared" si="16"/>
        <v>0.1756440281030445</v>
      </c>
      <c r="CI10" s="566">
        <f t="shared" si="17"/>
        <v>0.21994134897360704</v>
      </c>
    </row>
    <row r="11" spans="1:87" s="2" customFormat="1" x14ac:dyDescent="0.25">
      <c r="A11" s="560" t="s">
        <v>555</v>
      </c>
      <c r="B11" s="561" t="s">
        <v>157</v>
      </c>
      <c r="C11" s="562" t="s">
        <v>158</v>
      </c>
      <c r="D11" s="563">
        <v>1933</v>
      </c>
      <c r="E11" s="564">
        <v>1612</v>
      </c>
      <c r="F11" s="564">
        <v>1389</v>
      </c>
      <c r="G11" s="564">
        <v>437</v>
      </c>
      <c r="H11" s="564">
        <v>256</v>
      </c>
      <c r="I11" s="565">
        <f t="shared" si="18"/>
        <v>0.27109181141439204</v>
      </c>
      <c r="J11" s="566">
        <f t="shared" si="19"/>
        <v>0.31461483081353492</v>
      </c>
      <c r="K11" s="563">
        <v>1773</v>
      </c>
      <c r="L11" s="564">
        <v>1513</v>
      </c>
      <c r="M11" s="564">
        <v>1188</v>
      </c>
      <c r="N11" s="564">
        <v>425</v>
      </c>
      <c r="O11" s="564">
        <v>292</v>
      </c>
      <c r="P11" s="565">
        <f t="shared" si="20"/>
        <v>0.2808988764044944</v>
      </c>
      <c r="Q11" s="566">
        <f t="shared" si="21"/>
        <v>0.35774410774410775</v>
      </c>
      <c r="R11" s="563">
        <v>1933</v>
      </c>
      <c r="S11" s="564">
        <v>1606</v>
      </c>
      <c r="T11" s="564">
        <v>1305</v>
      </c>
      <c r="U11" s="564">
        <v>409</v>
      </c>
      <c r="V11" s="564">
        <v>255</v>
      </c>
      <c r="W11" s="565">
        <f t="shared" si="22"/>
        <v>0.25466998754669989</v>
      </c>
      <c r="X11" s="566">
        <f t="shared" si="23"/>
        <v>0.31340996168582375</v>
      </c>
      <c r="Y11" s="563">
        <v>2132</v>
      </c>
      <c r="Z11" s="564">
        <v>1781</v>
      </c>
      <c r="AA11" s="564">
        <v>1252</v>
      </c>
      <c r="AB11" s="564">
        <v>381</v>
      </c>
      <c r="AC11" s="564">
        <v>282</v>
      </c>
      <c r="AD11" s="565">
        <f t="shared" si="0"/>
        <v>0.21392476137001684</v>
      </c>
      <c r="AE11" s="566">
        <f t="shared" si="1"/>
        <v>0.30431309904153353</v>
      </c>
      <c r="AF11" s="563">
        <v>1739</v>
      </c>
      <c r="AG11" s="564">
        <v>1453</v>
      </c>
      <c r="AH11" s="564">
        <v>1280</v>
      </c>
      <c r="AI11" s="564">
        <v>386</v>
      </c>
      <c r="AJ11" s="564">
        <v>237</v>
      </c>
      <c r="AK11" s="565">
        <f t="shared" si="2"/>
        <v>0.26565726083964214</v>
      </c>
      <c r="AL11" s="566">
        <f t="shared" si="3"/>
        <v>0.30156250000000001</v>
      </c>
      <c r="AM11" s="563">
        <v>1812</v>
      </c>
      <c r="AN11" s="564">
        <v>1534</v>
      </c>
      <c r="AO11" s="564">
        <v>1258</v>
      </c>
      <c r="AP11" s="564">
        <v>373</v>
      </c>
      <c r="AQ11" s="564">
        <v>237</v>
      </c>
      <c r="AR11" s="565">
        <f t="shared" si="4"/>
        <v>0.24315514993481094</v>
      </c>
      <c r="AS11" s="566">
        <f t="shared" si="5"/>
        <v>0.29650238473767887</v>
      </c>
      <c r="AT11" s="563">
        <v>1933</v>
      </c>
      <c r="AU11" s="564">
        <v>1639</v>
      </c>
      <c r="AV11" s="564">
        <v>1164</v>
      </c>
      <c r="AW11" s="564">
        <v>327</v>
      </c>
      <c r="AX11" s="564">
        <v>202</v>
      </c>
      <c r="AY11" s="565">
        <f t="shared" si="6"/>
        <v>0.19951189749847467</v>
      </c>
      <c r="AZ11" s="566">
        <f t="shared" si="7"/>
        <v>0.28092783505154639</v>
      </c>
      <c r="BA11" s="563">
        <v>2048</v>
      </c>
      <c r="BB11" s="564">
        <v>1742</v>
      </c>
      <c r="BC11" s="564">
        <v>1322</v>
      </c>
      <c r="BD11" s="564">
        <v>371</v>
      </c>
      <c r="BE11" s="564">
        <v>224</v>
      </c>
      <c r="BF11" s="565">
        <f t="shared" si="8"/>
        <v>0.21297359357060849</v>
      </c>
      <c r="BG11" s="566">
        <f t="shared" si="9"/>
        <v>0.2806354009077156</v>
      </c>
      <c r="BH11" s="563">
        <v>1941</v>
      </c>
      <c r="BI11" s="564">
        <v>1659</v>
      </c>
      <c r="BJ11" s="564">
        <v>1200</v>
      </c>
      <c r="BK11" s="564">
        <v>373</v>
      </c>
      <c r="BL11" s="564">
        <v>241</v>
      </c>
      <c r="BM11" s="565">
        <f t="shared" si="10"/>
        <v>0.22483423749246534</v>
      </c>
      <c r="BN11" s="566">
        <f t="shared" si="11"/>
        <v>0.31083333333333335</v>
      </c>
      <c r="BO11" s="563">
        <v>1803</v>
      </c>
      <c r="BP11" s="564">
        <v>1538</v>
      </c>
      <c r="BQ11" s="564">
        <v>1276</v>
      </c>
      <c r="BR11" s="564">
        <v>346</v>
      </c>
      <c r="BS11" s="564">
        <v>219</v>
      </c>
      <c r="BT11" s="565">
        <f t="shared" si="12"/>
        <v>0.22496749024707413</v>
      </c>
      <c r="BU11" s="566">
        <f t="shared" si="13"/>
        <v>0.2711598746081505</v>
      </c>
      <c r="BV11" s="563">
        <v>2020</v>
      </c>
      <c r="BW11" s="564">
        <v>1705</v>
      </c>
      <c r="BX11" s="564">
        <v>1249</v>
      </c>
      <c r="BY11" s="564">
        <v>405</v>
      </c>
      <c r="BZ11" s="564">
        <v>293</v>
      </c>
      <c r="CA11" s="565">
        <f t="shared" si="14"/>
        <v>0.23753665689149561</v>
      </c>
      <c r="CB11" s="566">
        <f t="shared" si="15"/>
        <v>0.32425940752602084</v>
      </c>
      <c r="CC11" s="563">
        <v>1872</v>
      </c>
      <c r="CD11" s="564">
        <v>1587</v>
      </c>
      <c r="CE11" s="564">
        <v>1585</v>
      </c>
      <c r="CF11" s="564">
        <v>222</v>
      </c>
      <c r="CG11" s="564">
        <v>220</v>
      </c>
      <c r="CH11" s="565">
        <f t="shared" si="16"/>
        <v>0.13988657844990549</v>
      </c>
      <c r="CI11" s="566">
        <f t="shared" si="17"/>
        <v>0.14006309148264984</v>
      </c>
    </row>
    <row r="12" spans="1:87" s="2" customFormat="1" x14ac:dyDescent="0.25">
      <c r="A12" s="560" t="s">
        <v>555</v>
      </c>
      <c r="B12" s="561" t="s">
        <v>159</v>
      </c>
      <c r="C12" s="562" t="s">
        <v>160</v>
      </c>
      <c r="D12" s="563">
        <v>1017</v>
      </c>
      <c r="E12" s="564">
        <v>947</v>
      </c>
      <c r="F12" s="564">
        <v>825</v>
      </c>
      <c r="G12" s="564">
        <v>494</v>
      </c>
      <c r="H12" s="564">
        <v>320</v>
      </c>
      <c r="I12" s="565">
        <f t="shared" si="18"/>
        <v>0.52164730728616682</v>
      </c>
      <c r="J12" s="566">
        <f t="shared" si="19"/>
        <v>0.59878787878787876</v>
      </c>
      <c r="K12" s="563">
        <v>1057</v>
      </c>
      <c r="L12" s="564">
        <v>987</v>
      </c>
      <c r="M12" s="564">
        <v>878</v>
      </c>
      <c r="N12" s="564">
        <v>526</v>
      </c>
      <c r="O12" s="564">
        <v>352</v>
      </c>
      <c r="P12" s="565">
        <f t="shared" si="20"/>
        <v>0.53292806484295852</v>
      </c>
      <c r="Q12" s="566">
        <f t="shared" si="21"/>
        <v>0.59908883826879267</v>
      </c>
      <c r="R12" s="563">
        <v>883</v>
      </c>
      <c r="S12" s="564">
        <v>816</v>
      </c>
      <c r="T12" s="564">
        <v>735</v>
      </c>
      <c r="U12" s="564">
        <v>534</v>
      </c>
      <c r="V12" s="564">
        <v>391</v>
      </c>
      <c r="W12" s="565">
        <f t="shared" si="22"/>
        <v>0.65441176470588236</v>
      </c>
      <c r="X12" s="566">
        <f t="shared" si="23"/>
        <v>0.72653061224489801</v>
      </c>
      <c r="Y12" s="563">
        <v>1236</v>
      </c>
      <c r="Z12" s="564">
        <v>1155</v>
      </c>
      <c r="AA12" s="564">
        <v>997</v>
      </c>
      <c r="AB12" s="564">
        <v>382</v>
      </c>
      <c r="AC12" s="564">
        <v>315</v>
      </c>
      <c r="AD12" s="565">
        <f t="shared" si="0"/>
        <v>0.33073593073593072</v>
      </c>
      <c r="AE12" s="566">
        <f t="shared" si="1"/>
        <v>0.38314944834503512</v>
      </c>
      <c r="AF12" s="563">
        <v>1236</v>
      </c>
      <c r="AG12" s="564">
        <v>1107</v>
      </c>
      <c r="AH12" s="564">
        <v>954</v>
      </c>
      <c r="AI12" s="564">
        <v>485</v>
      </c>
      <c r="AJ12" s="564">
        <v>312</v>
      </c>
      <c r="AK12" s="565">
        <f t="shared" si="2"/>
        <v>0.43812104787714545</v>
      </c>
      <c r="AL12" s="566">
        <f t="shared" si="3"/>
        <v>0.50838574423480087</v>
      </c>
      <c r="AM12" s="563">
        <v>1111</v>
      </c>
      <c r="AN12" s="564">
        <v>1006</v>
      </c>
      <c r="AO12" s="564">
        <v>845</v>
      </c>
      <c r="AP12" s="564">
        <v>400</v>
      </c>
      <c r="AQ12" s="564">
        <v>307</v>
      </c>
      <c r="AR12" s="565">
        <f t="shared" si="4"/>
        <v>0.39761431411530818</v>
      </c>
      <c r="AS12" s="566">
        <f t="shared" si="5"/>
        <v>0.47337278106508873</v>
      </c>
      <c r="AT12" s="563">
        <v>1125</v>
      </c>
      <c r="AU12" s="564">
        <v>1048</v>
      </c>
      <c r="AV12" s="564">
        <v>800</v>
      </c>
      <c r="AW12" s="564">
        <v>470</v>
      </c>
      <c r="AX12" s="564">
        <v>373</v>
      </c>
      <c r="AY12" s="565">
        <f t="shared" si="6"/>
        <v>0.44847328244274809</v>
      </c>
      <c r="AZ12" s="566">
        <f t="shared" si="7"/>
        <v>0.58750000000000002</v>
      </c>
      <c r="BA12" s="563">
        <v>1003</v>
      </c>
      <c r="BB12" s="564">
        <v>925</v>
      </c>
      <c r="BC12" s="564">
        <v>753</v>
      </c>
      <c r="BD12" s="564">
        <v>505</v>
      </c>
      <c r="BE12" s="564">
        <v>365</v>
      </c>
      <c r="BF12" s="565">
        <f t="shared" si="8"/>
        <v>0.54594594594594592</v>
      </c>
      <c r="BG12" s="566">
        <f t="shared" si="9"/>
        <v>0.67065073041168655</v>
      </c>
      <c r="BH12" s="563">
        <v>806</v>
      </c>
      <c r="BI12" s="564">
        <v>737</v>
      </c>
      <c r="BJ12" s="564">
        <v>612</v>
      </c>
      <c r="BK12" s="564">
        <v>483</v>
      </c>
      <c r="BL12" s="564">
        <v>353</v>
      </c>
      <c r="BM12" s="565">
        <f t="shared" si="10"/>
        <v>0.65535956580732702</v>
      </c>
      <c r="BN12" s="566">
        <f t="shared" si="11"/>
        <v>0.78921568627450978</v>
      </c>
      <c r="BO12" s="563">
        <v>740</v>
      </c>
      <c r="BP12" s="564">
        <v>699</v>
      </c>
      <c r="BQ12" s="564">
        <v>599</v>
      </c>
      <c r="BR12" s="564">
        <v>469</v>
      </c>
      <c r="BS12" s="564">
        <v>323</v>
      </c>
      <c r="BT12" s="565">
        <f t="shared" si="12"/>
        <v>0.67095851216022895</v>
      </c>
      <c r="BU12" s="566">
        <f t="shared" si="13"/>
        <v>0.78297161936560933</v>
      </c>
      <c r="BV12" s="563">
        <v>655</v>
      </c>
      <c r="BW12" s="564">
        <v>609</v>
      </c>
      <c r="BX12" s="564">
        <v>538</v>
      </c>
      <c r="BY12" s="564">
        <v>432</v>
      </c>
      <c r="BZ12" s="564">
        <v>323</v>
      </c>
      <c r="CA12" s="565">
        <f t="shared" si="14"/>
        <v>0.70935960591133007</v>
      </c>
      <c r="CB12" s="566">
        <f t="shared" si="15"/>
        <v>0.80297397769516732</v>
      </c>
      <c r="CC12" s="563">
        <v>666</v>
      </c>
      <c r="CD12" s="564">
        <v>629</v>
      </c>
      <c r="CE12" s="564">
        <v>629</v>
      </c>
      <c r="CF12" s="564">
        <v>296</v>
      </c>
      <c r="CG12" s="564">
        <v>276</v>
      </c>
      <c r="CH12" s="565">
        <f t="shared" si="16"/>
        <v>0.47058823529411764</v>
      </c>
      <c r="CI12" s="566">
        <f t="shared" si="17"/>
        <v>0.47058823529411764</v>
      </c>
    </row>
    <row r="13" spans="1:87" s="2" customFormat="1" x14ac:dyDescent="0.25">
      <c r="A13" s="560" t="s">
        <v>555</v>
      </c>
      <c r="B13" s="561" t="s">
        <v>161</v>
      </c>
      <c r="C13" s="562" t="s">
        <v>162</v>
      </c>
      <c r="D13" s="563">
        <v>8451</v>
      </c>
      <c r="E13" s="564">
        <v>5853</v>
      </c>
      <c r="F13" s="564">
        <v>4784</v>
      </c>
      <c r="G13" s="564">
        <v>1669</v>
      </c>
      <c r="H13" s="564">
        <v>1386</v>
      </c>
      <c r="I13" s="565">
        <f t="shared" si="18"/>
        <v>0.28515291303604989</v>
      </c>
      <c r="J13" s="566">
        <f t="shared" si="19"/>
        <v>0.34887123745819398</v>
      </c>
      <c r="K13" s="563">
        <v>8233</v>
      </c>
      <c r="L13" s="564">
        <v>5804</v>
      </c>
      <c r="M13" s="564">
        <v>4865</v>
      </c>
      <c r="N13" s="564">
        <v>1676</v>
      </c>
      <c r="O13" s="564">
        <v>1395</v>
      </c>
      <c r="P13" s="565">
        <f t="shared" si="20"/>
        <v>0.28876636802205374</v>
      </c>
      <c r="Q13" s="566">
        <f t="shared" si="21"/>
        <v>0.34450154162384378</v>
      </c>
      <c r="R13" s="563">
        <v>7893</v>
      </c>
      <c r="S13" s="564">
        <v>5537</v>
      </c>
      <c r="T13" s="564">
        <v>4556</v>
      </c>
      <c r="U13" s="564">
        <v>1368</v>
      </c>
      <c r="V13" s="564">
        <v>1133</v>
      </c>
      <c r="W13" s="565">
        <f t="shared" si="22"/>
        <v>0.24706519776052013</v>
      </c>
      <c r="X13" s="566">
        <f t="shared" si="23"/>
        <v>0.30026338893766463</v>
      </c>
      <c r="Y13" s="563">
        <v>7734</v>
      </c>
      <c r="Z13" s="564">
        <v>5526</v>
      </c>
      <c r="AA13" s="564">
        <v>4417</v>
      </c>
      <c r="AB13" s="564">
        <v>1291</v>
      </c>
      <c r="AC13" s="564">
        <v>1080</v>
      </c>
      <c r="AD13" s="565">
        <f t="shared" si="0"/>
        <v>0.23362287368802026</v>
      </c>
      <c r="AE13" s="566">
        <f t="shared" si="1"/>
        <v>0.29227982793751417</v>
      </c>
      <c r="AF13" s="563">
        <v>7065</v>
      </c>
      <c r="AG13" s="564">
        <v>5010</v>
      </c>
      <c r="AH13" s="564">
        <v>3968</v>
      </c>
      <c r="AI13" s="564">
        <v>1083</v>
      </c>
      <c r="AJ13" s="564">
        <v>896</v>
      </c>
      <c r="AK13" s="565">
        <f t="shared" si="2"/>
        <v>0.21616766467065868</v>
      </c>
      <c r="AL13" s="566">
        <f t="shared" si="3"/>
        <v>0.2729334677419355</v>
      </c>
      <c r="AM13" s="563">
        <v>6147</v>
      </c>
      <c r="AN13" s="564">
        <v>4309</v>
      </c>
      <c r="AO13" s="564">
        <v>3445</v>
      </c>
      <c r="AP13" s="564">
        <v>1098</v>
      </c>
      <c r="AQ13" s="564">
        <v>918</v>
      </c>
      <c r="AR13" s="565">
        <f t="shared" si="4"/>
        <v>0.25481550243676027</v>
      </c>
      <c r="AS13" s="566">
        <f t="shared" si="5"/>
        <v>0.31872278664731496</v>
      </c>
      <c r="AT13" s="563">
        <v>5964</v>
      </c>
      <c r="AU13" s="564">
        <v>4240</v>
      </c>
      <c r="AV13" s="564">
        <v>3292</v>
      </c>
      <c r="AW13" s="564">
        <v>1150</v>
      </c>
      <c r="AX13" s="564">
        <v>945</v>
      </c>
      <c r="AY13" s="565">
        <f t="shared" si="6"/>
        <v>0.27122641509433965</v>
      </c>
      <c r="AZ13" s="566">
        <f t="shared" si="7"/>
        <v>0.34933171324422846</v>
      </c>
      <c r="BA13" s="563">
        <v>6083</v>
      </c>
      <c r="BB13" s="564">
        <v>4084</v>
      </c>
      <c r="BC13" s="564">
        <v>3144</v>
      </c>
      <c r="BD13" s="564">
        <v>1139</v>
      </c>
      <c r="BE13" s="564">
        <v>900</v>
      </c>
      <c r="BF13" s="565">
        <f t="shared" si="8"/>
        <v>0.27889324191968656</v>
      </c>
      <c r="BG13" s="566">
        <f t="shared" si="9"/>
        <v>0.36227735368956743</v>
      </c>
      <c r="BH13" s="563">
        <v>5826</v>
      </c>
      <c r="BI13" s="564">
        <v>3938</v>
      </c>
      <c r="BJ13" s="564">
        <v>3027</v>
      </c>
      <c r="BK13" s="564">
        <v>931</v>
      </c>
      <c r="BL13" s="564">
        <v>930</v>
      </c>
      <c r="BM13" s="565">
        <f t="shared" si="10"/>
        <v>0.23641442356526154</v>
      </c>
      <c r="BN13" s="566">
        <f t="shared" si="11"/>
        <v>0.30756524611826891</v>
      </c>
      <c r="BO13" s="563">
        <v>5146</v>
      </c>
      <c r="BP13" s="564">
        <v>3641</v>
      </c>
      <c r="BQ13" s="564">
        <v>2688</v>
      </c>
      <c r="BR13" s="564">
        <v>954</v>
      </c>
      <c r="BS13" s="564">
        <v>948</v>
      </c>
      <c r="BT13" s="565">
        <f t="shared" si="12"/>
        <v>0.26201592968964571</v>
      </c>
      <c r="BU13" s="566">
        <f t="shared" si="13"/>
        <v>0.3549107142857143</v>
      </c>
      <c r="BV13" s="563">
        <v>5319</v>
      </c>
      <c r="BW13" s="564">
        <v>3711</v>
      </c>
      <c r="BX13" s="564">
        <v>2730</v>
      </c>
      <c r="BY13" s="564">
        <v>1273</v>
      </c>
      <c r="BZ13" s="564">
        <v>1126</v>
      </c>
      <c r="CA13" s="565">
        <f t="shared" si="14"/>
        <v>0.34303422258151439</v>
      </c>
      <c r="CB13" s="566">
        <f t="shared" si="15"/>
        <v>0.46630036630036631</v>
      </c>
      <c r="CC13" s="563">
        <v>4830</v>
      </c>
      <c r="CD13" s="564">
        <v>3369</v>
      </c>
      <c r="CE13" s="564">
        <v>2630</v>
      </c>
      <c r="CF13" s="564">
        <v>1015</v>
      </c>
      <c r="CG13" s="564">
        <v>1007</v>
      </c>
      <c r="CH13" s="565">
        <f t="shared" si="16"/>
        <v>0.3012763431285248</v>
      </c>
      <c r="CI13" s="566">
        <f t="shared" si="17"/>
        <v>0.38593155893536124</v>
      </c>
    </row>
    <row r="14" spans="1:87" s="2" customFormat="1" x14ac:dyDescent="0.25">
      <c r="A14" s="560" t="s">
        <v>555</v>
      </c>
      <c r="B14" s="561" t="s">
        <v>163</v>
      </c>
      <c r="C14" s="562" t="s">
        <v>164</v>
      </c>
      <c r="D14" s="563">
        <v>4399</v>
      </c>
      <c r="E14" s="564">
        <v>4399</v>
      </c>
      <c r="F14" s="564">
        <v>4141</v>
      </c>
      <c r="G14" s="564">
        <v>836</v>
      </c>
      <c r="H14" s="564">
        <v>703</v>
      </c>
      <c r="I14" s="565">
        <f t="shared" si="18"/>
        <v>0.19004319163446237</v>
      </c>
      <c r="J14" s="566">
        <f t="shared" si="19"/>
        <v>0.2018836029944458</v>
      </c>
      <c r="K14" s="563">
        <v>4095</v>
      </c>
      <c r="L14" s="564">
        <v>4095</v>
      </c>
      <c r="M14" s="564">
        <v>3888</v>
      </c>
      <c r="N14" s="564">
        <v>869</v>
      </c>
      <c r="O14" s="564">
        <v>763</v>
      </c>
      <c r="P14" s="565">
        <f t="shared" si="20"/>
        <v>0.21221001221001221</v>
      </c>
      <c r="Q14" s="566">
        <f t="shared" si="21"/>
        <v>0.2235082304526749</v>
      </c>
      <c r="R14" s="563">
        <v>3549</v>
      </c>
      <c r="S14" s="564">
        <v>3549</v>
      </c>
      <c r="T14" s="564">
        <v>3356</v>
      </c>
      <c r="U14" s="564">
        <v>834</v>
      </c>
      <c r="V14" s="564">
        <v>726</v>
      </c>
      <c r="W14" s="565">
        <f t="shared" si="22"/>
        <v>0.23499577345731193</v>
      </c>
      <c r="X14" s="566">
        <f t="shared" si="23"/>
        <v>0.24851013110846246</v>
      </c>
      <c r="Y14" s="563">
        <v>3422</v>
      </c>
      <c r="Z14" s="564">
        <v>3422</v>
      </c>
      <c r="AA14" s="564">
        <v>3422</v>
      </c>
      <c r="AB14" s="564">
        <v>814</v>
      </c>
      <c r="AC14" s="564">
        <v>703</v>
      </c>
      <c r="AD14" s="565">
        <f t="shared" si="0"/>
        <v>0.23787258912916423</v>
      </c>
      <c r="AE14" s="566">
        <f t="shared" si="1"/>
        <v>0.23787258912916423</v>
      </c>
      <c r="AF14" s="563">
        <v>3240</v>
      </c>
      <c r="AG14" s="564">
        <v>3240</v>
      </c>
      <c r="AH14" s="564">
        <v>3240</v>
      </c>
      <c r="AI14" s="564">
        <v>801</v>
      </c>
      <c r="AJ14" s="564">
        <v>702</v>
      </c>
      <c r="AK14" s="565">
        <f t="shared" si="2"/>
        <v>0.24722222222222223</v>
      </c>
      <c r="AL14" s="566">
        <f t="shared" si="3"/>
        <v>0.24722222222222223</v>
      </c>
      <c r="AM14" s="563">
        <v>3068</v>
      </c>
      <c r="AN14" s="564">
        <v>3068</v>
      </c>
      <c r="AO14" s="564">
        <v>3067</v>
      </c>
      <c r="AP14" s="564">
        <v>683</v>
      </c>
      <c r="AQ14" s="564">
        <v>609</v>
      </c>
      <c r="AR14" s="565">
        <f t="shared" si="4"/>
        <v>0.22262059973924381</v>
      </c>
      <c r="AS14" s="566">
        <f t="shared" si="5"/>
        <v>0.22269318552331269</v>
      </c>
      <c r="AT14" s="563">
        <v>3000</v>
      </c>
      <c r="AU14" s="564">
        <v>3000</v>
      </c>
      <c r="AV14" s="564">
        <v>3000</v>
      </c>
      <c r="AW14" s="564">
        <v>636</v>
      </c>
      <c r="AX14" s="564">
        <v>590</v>
      </c>
      <c r="AY14" s="565">
        <f t="shared" si="6"/>
        <v>0.21199999999999999</v>
      </c>
      <c r="AZ14" s="566">
        <f t="shared" si="7"/>
        <v>0.21199999999999999</v>
      </c>
      <c r="BA14" s="563">
        <v>2823</v>
      </c>
      <c r="BB14" s="564">
        <v>2823</v>
      </c>
      <c r="BC14" s="564">
        <v>2823</v>
      </c>
      <c r="BD14" s="564">
        <v>636</v>
      </c>
      <c r="BE14" s="564">
        <v>570</v>
      </c>
      <c r="BF14" s="565">
        <f t="shared" si="8"/>
        <v>0.22529224229543041</v>
      </c>
      <c r="BG14" s="566">
        <f t="shared" si="9"/>
        <v>0.22529224229543041</v>
      </c>
      <c r="BH14" s="563">
        <v>2690</v>
      </c>
      <c r="BI14" s="564">
        <v>2690</v>
      </c>
      <c r="BJ14" s="564">
        <v>2576</v>
      </c>
      <c r="BK14" s="564">
        <v>667</v>
      </c>
      <c r="BL14" s="564">
        <v>620</v>
      </c>
      <c r="BM14" s="565">
        <f t="shared" si="10"/>
        <v>0.24795539033457248</v>
      </c>
      <c r="BN14" s="566">
        <f t="shared" si="11"/>
        <v>0.25892857142857145</v>
      </c>
      <c r="BO14" s="563">
        <v>2346</v>
      </c>
      <c r="BP14" s="564">
        <v>2346</v>
      </c>
      <c r="BQ14" s="564">
        <v>2267</v>
      </c>
      <c r="BR14" s="564">
        <v>675</v>
      </c>
      <c r="BS14" s="564">
        <v>608</v>
      </c>
      <c r="BT14" s="565">
        <f t="shared" si="12"/>
        <v>0.28772378516624042</v>
      </c>
      <c r="BU14" s="566">
        <f t="shared" si="13"/>
        <v>0.29775033083370095</v>
      </c>
      <c r="BV14" s="563">
        <v>2432</v>
      </c>
      <c r="BW14" s="564">
        <v>2432</v>
      </c>
      <c r="BX14" s="564">
        <v>2432</v>
      </c>
      <c r="BY14" s="564">
        <v>656</v>
      </c>
      <c r="BZ14" s="564">
        <v>595</v>
      </c>
      <c r="CA14" s="565">
        <f t="shared" si="14"/>
        <v>0.26973684210526316</v>
      </c>
      <c r="CB14" s="566">
        <f t="shared" si="15"/>
        <v>0.26973684210526316</v>
      </c>
      <c r="CC14" s="563">
        <v>2180</v>
      </c>
      <c r="CD14" s="564">
        <v>2127</v>
      </c>
      <c r="CE14" s="564">
        <v>2127</v>
      </c>
      <c r="CF14" s="564">
        <v>650</v>
      </c>
      <c r="CG14" s="564">
        <v>579</v>
      </c>
      <c r="CH14" s="565">
        <f t="shared" si="16"/>
        <v>0.305594734367654</v>
      </c>
      <c r="CI14" s="566">
        <f t="shared" si="17"/>
        <v>0.305594734367654</v>
      </c>
    </row>
    <row r="15" spans="1:87" s="2" customFormat="1" x14ac:dyDescent="0.25">
      <c r="A15" s="560" t="s">
        <v>555</v>
      </c>
      <c r="B15" s="561" t="s">
        <v>165</v>
      </c>
      <c r="C15" s="562" t="s">
        <v>166</v>
      </c>
      <c r="D15" s="563">
        <v>6999</v>
      </c>
      <c r="E15" s="564">
        <v>5016</v>
      </c>
      <c r="F15" s="564">
        <v>4657</v>
      </c>
      <c r="G15" s="564">
        <v>1103</v>
      </c>
      <c r="H15" s="564">
        <v>757</v>
      </c>
      <c r="I15" s="565">
        <f t="shared" si="18"/>
        <v>0.21989633173843701</v>
      </c>
      <c r="J15" s="566">
        <f t="shared" si="19"/>
        <v>0.23684775606613701</v>
      </c>
      <c r="K15" s="563">
        <v>6193</v>
      </c>
      <c r="L15" s="564">
        <v>4621</v>
      </c>
      <c r="M15" s="564">
        <v>4255</v>
      </c>
      <c r="N15" s="564">
        <v>1107</v>
      </c>
      <c r="O15" s="564">
        <v>758</v>
      </c>
      <c r="P15" s="565">
        <f t="shared" si="20"/>
        <v>0.23955853711317895</v>
      </c>
      <c r="Q15" s="566">
        <f t="shared" si="21"/>
        <v>0.26016451233842536</v>
      </c>
      <c r="R15" s="563">
        <v>4695</v>
      </c>
      <c r="S15" s="564">
        <v>3649</v>
      </c>
      <c r="T15" s="564">
        <v>3007</v>
      </c>
      <c r="U15" s="564">
        <v>1037</v>
      </c>
      <c r="V15" s="564">
        <v>754</v>
      </c>
      <c r="W15" s="565">
        <f t="shared" si="22"/>
        <v>0.28418744861605921</v>
      </c>
      <c r="X15" s="566">
        <f t="shared" si="23"/>
        <v>0.34486198869304957</v>
      </c>
      <c r="Y15" s="563">
        <v>4699</v>
      </c>
      <c r="Z15" s="564">
        <v>3584</v>
      </c>
      <c r="AA15" s="564">
        <v>2946</v>
      </c>
      <c r="AB15" s="564">
        <v>1010</v>
      </c>
      <c r="AC15" s="564">
        <v>739</v>
      </c>
      <c r="AD15" s="565">
        <f t="shared" si="0"/>
        <v>0.2818080357142857</v>
      </c>
      <c r="AE15" s="566">
        <f t="shared" si="1"/>
        <v>0.34283774609640189</v>
      </c>
      <c r="AF15" s="563">
        <v>4813</v>
      </c>
      <c r="AG15" s="564">
        <v>3729</v>
      </c>
      <c r="AH15" s="564">
        <v>3237</v>
      </c>
      <c r="AI15" s="564">
        <v>908</v>
      </c>
      <c r="AJ15" s="564">
        <v>662</v>
      </c>
      <c r="AK15" s="565">
        <f t="shared" si="2"/>
        <v>0.24349691606328774</v>
      </c>
      <c r="AL15" s="566">
        <f t="shared" si="3"/>
        <v>0.28050664195242508</v>
      </c>
      <c r="AM15" s="563">
        <v>3868</v>
      </c>
      <c r="AN15" s="564">
        <v>3033</v>
      </c>
      <c r="AO15" s="564">
        <v>2643</v>
      </c>
      <c r="AP15" s="564">
        <v>890</v>
      </c>
      <c r="AQ15" s="564">
        <v>658</v>
      </c>
      <c r="AR15" s="565">
        <f t="shared" si="4"/>
        <v>0.29343883943290472</v>
      </c>
      <c r="AS15" s="566">
        <f t="shared" si="5"/>
        <v>0.3367385546727204</v>
      </c>
      <c r="AT15" s="563">
        <v>3890</v>
      </c>
      <c r="AU15" s="564">
        <v>3017</v>
      </c>
      <c r="AV15" s="564">
        <v>2711</v>
      </c>
      <c r="AW15" s="564">
        <v>1021</v>
      </c>
      <c r="AX15" s="564">
        <v>765</v>
      </c>
      <c r="AY15" s="565">
        <f t="shared" si="6"/>
        <v>0.33841564468014584</v>
      </c>
      <c r="AZ15" s="566">
        <f t="shared" si="7"/>
        <v>0.37661379564736258</v>
      </c>
      <c r="BA15" s="563">
        <v>3843</v>
      </c>
      <c r="BB15" s="564">
        <v>2928</v>
      </c>
      <c r="BC15" s="564">
        <v>2619</v>
      </c>
      <c r="BD15" s="564">
        <v>1146</v>
      </c>
      <c r="BE15" s="564">
        <v>835</v>
      </c>
      <c r="BF15" s="565">
        <f t="shared" si="8"/>
        <v>0.39139344262295084</v>
      </c>
      <c r="BG15" s="566">
        <f t="shared" si="9"/>
        <v>0.43757159221076747</v>
      </c>
      <c r="BH15" s="563">
        <v>3574</v>
      </c>
      <c r="BI15" s="564">
        <v>2704</v>
      </c>
      <c r="BJ15" s="564">
        <v>2445</v>
      </c>
      <c r="BK15" s="564">
        <v>910</v>
      </c>
      <c r="BL15" s="564">
        <v>794</v>
      </c>
      <c r="BM15" s="565">
        <f t="shared" si="10"/>
        <v>0.33653846153846156</v>
      </c>
      <c r="BN15" s="566">
        <f t="shared" si="11"/>
        <v>0.3721881390593047</v>
      </c>
      <c r="BO15" s="563">
        <v>3762</v>
      </c>
      <c r="BP15" s="564">
        <v>2763</v>
      </c>
      <c r="BQ15" s="564">
        <v>2440</v>
      </c>
      <c r="BR15" s="564">
        <v>922</v>
      </c>
      <c r="BS15" s="564">
        <v>830</v>
      </c>
      <c r="BT15" s="565">
        <f t="shared" si="12"/>
        <v>0.33369525877669198</v>
      </c>
      <c r="BU15" s="566">
        <f t="shared" si="13"/>
        <v>0.37786885245901641</v>
      </c>
      <c r="BV15" s="563">
        <v>3334</v>
      </c>
      <c r="BW15" s="564">
        <v>2531</v>
      </c>
      <c r="BX15" s="564">
        <v>2223</v>
      </c>
      <c r="BY15" s="564">
        <v>927</v>
      </c>
      <c r="BZ15" s="564">
        <v>781</v>
      </c>
      <c r="CA15" s="565">
        <f t="shared" si="14"/>
        <v>0.36625839589095222</v>
      </c>
      <c r="CB15" s="566">
        <f t="shared" si="15"/>
        <v>0.41700404858299595</v>
      </c>
      <c r="CC15" s="563">
        <v>3121</v>
      </c>
      <c r="CD15" s="564">
        <v>2468</v>
      </c>
      <c r="CE15" s="564">
        <v>2074</v>
      </c>
      <c r="CF15" s="564">
        <v>850</v>
      </c>
      <c r="CG15" s="564">
        <v>812</v>
      </c>
      <c r="CH15" s="565">
        <f t="shared" si="16"/>
        <v>0.34440842787682335</v>
      </c>
      <c r="CI15" s="566">
        <f t="shared" si="17"/>
        <v>0.4098360655737705</v>
      </c>
    </row>
    <row r="16" spans="1:87" s="2" customFormat="1" x14ac:dyDescent="0.25">
      <c r="A16" s="560" t="s">
        <v>555</v>
      </c>
      <c r="B16" s="561" t="s">
        <v>167</v>
      </c>
      <c r="C16" s="567" t="s">
        <v>168</v>
      </c>
      <c r="D16" s="568">
        <v>2601</v>
      </c>
      <c r="E16" s="564">
        <v>2601</v>
      </c>
      <c r="F16" s="564">
        <v>2405</v>
      </c>
      <c r="G16" s="564">
        <v>1170</v>
      </c>
      <c r="H16" s="564">
        <v>749</v>
      </c>
      <c r="I16" s="565">
        <f t="shared" si="18"/>
        <v>0.44982698961937717</v>
      </c>
      <c r="J16" s="566">
        <f t="shared" si="19"/>
        <v>0.48648648648648651</v>
      </c>
      <c r="K16" s="568">
        <v>2591</v>
      </c>
      <c r="L16" s="564">
        <v>2591</v>
      </c>
      <c r="M16" s="564">
        <v>2388</v>
      </c>
      <c r="N16" s="564">
        <v>1054</v>
      </c>
      <c r="O16" s="564">
        <v>666</v>
      </c>
      <c r="P16" s="565">
        <f t="shared" si="20"/>
        <v>0.4067927441142416</v>
      </c>
      <c r="Q16" s="566">
        <f t="shared" si="21"/>
        <v>0.44137353433835846</v>
      </c>
      <c r="R16" s="568">
        <v>2439</v>
      </c>
      <c r="S16" s="564">
        <v>2439</v>
      </c>
      <c r="T16" s="564">
        <v>2229</v>
      </c>
      <c r="U16" s="564">
        <v>686</v>
      </c>
      <c r="V16" s="564">
        <v>686</v>
      </c>
      <c r="W16" s="565">
        <f t="shared" si="22"/>
        <v>0.2812628126281263</v>
      </c>
      <c r="X16" s="566">
        <f t="shared" si="23"/>
        <v>0.30776132794975325</v>
      </c>
      <c r="Y16" s="568">
        <v>2276</v>
      </c>
      <c r="Z16" s="564">
        <v>2273</v>
      </c>
      <c r="AA16" s="564">
        <v>2044</v>
      </c>
      <c r="AB16" s="564">
        <v>703</v>
      </c>
      <c r="AC16" s="564">
        <v>703</v>
      </c>
      <c r="AD16" s="565">
        <f t="shared" si="0"/>
        <v>0.30928288605367354</v>
      </c>
      <c r="AE16" s="566">
        <f t="shared" si="1"/>
        <v>0.34393346379647749</v>
      </c>
      <c r="AF16" s="568">
        <v>2094</v>
      </c>
      <c r="AG16" s="564">
        <v>2090</v>
      </c>
      <c r="AH16" s="564">
        <v>1907</v>
      </c>
      <c r="AI16" s="564">
        <v>671</v>
      </c>
      <c r="AJ16" s="564">
        <v>671</v>
      </c>
      <c r="AK16" s="565">
        <f t="shared" si="2"/>
        <v>0.32105263157894737</v>
      </c>
      <c r="AL16" s="566">
        <f t="shared" si="3"/>
        <v>0.35186156266386998</v>
      </c>
      <c r="AM16" s="568">
        <v>1899</v>
      </c>
      <c r="AN16" s="564">
        <v>1895</v>
      </c>
      <c r="AO16" s="564">
        <v>1743</v>
      </c>
      <c r="AP16" s="564">
        <v>695</v>
      </c>
      <c r="AQ16" s="564">
        <v>651</v>
      </c>
      <c r="AR16" s="565">
        <f t="shared" si="4"/>
        <v>0.36675461741424803</v>
      </c>
      <c r="AS16" s="566">
        <f t="shared" si="5"/>
        <v>0.39873780837636258</v>
      </c>
      <c r="AT16" s="568">
        <v>1745</v>
      </c>
      <c r="AU16" s="564">
        <v>1743</v>
      </c>
      <c r="AV16" s="564">
        <v>1539</v>
      </c>
      <c r="AW16" s="564">
        <v>720</v>
      </c>
      <c r="AX16" s="564">
        <v>717</v>
      </c>
      <c r="AY16" s="565">
        <f t="shared" si="6"/>
        <v>0.41308089500860584</v>
      </c>
      <c r="AZ16" s="566">
        <f t="shared" si="7"/>
        <v>0.46783625730994149</v>
      </c>
      <c r="BA16" s="568">
        <v>1526</v>
      </c>
      <c r="BB16" s="564">
        <v>1522</v>
      </c>
      <c r="BC16" s="564">
        <v>1353</v>
      </c>
      <c r="BD16" s="564">
        <v>681</v>
      </c>
      <c r="BE16" s="564">
        <v>678</v>
      </c>
      <c r="BF16" s="565">
        <f t="shared" si="8"/>
        <v>0.44743758212877793</v>
      </c>
      <c r="BG16" s="566">
        <f t="shared" si="9"/>
        <v>0.50332594235033257</v>
      </c>
      <c r="BH16" s="568">
        <v>1541</v>
      </c>
      <c r="BI16" s="564">
        <v>1536</v>
      </c>
      <c r="BJ16" s="564">
        <v>1272</v>
      </c>
      <c r="BK16" s="564">
        <v>806</v>
      </c>
      <c r="BL16" s="564">
        <v>804</v>
      </c>
      <c r="BM16" s="565">
        <f t="shared" si="10"/>
        <v>0.52473958333333337</v>
      </c>
      <c r="BN16" s="566">
        <f t="shared" si="11"/>
        <v>0.63364779874213839</v>
      </c>
      <c r="BO16" s="568">
        <v>1428</v>
      </c>
      <c r="BP16" s="564">
        <v>1421</v>
      </c>
      <c r="BQ16" s="564">
        <v>1216</v>
      </c>
      <c r="BR16" s="564">
        <v>769</v>
      </c>
      <c r="BS16" s="564">
        <v>769</v>
      </c>
      <c r="BT16" s="565">
        <f t="shared" si="12"/>
        <v>0.54116819141449679</v>
      </c>
      <c r="BU16" s="566">
        <f t="shared" si="13"/>
        <v>0.63240131578947367</v>
      </c>
      <c r="BV16" s="568">
        <v>1530</v>
      </c>
      <c r="BW16" s="564">
        <v>1521</v>
      </c>
      <c r="BX16" s="564">
        <v>1344</v>
      </c>
      <c r="BY16" s="564">
        <v>773</v>
      </c>
      <c r="BZ16" s="564">
        <v>772</v>
      </c>
      <c r="CA16" s="565">
        <f t="shared" si="14"/>
        <v>0.50821827744904668</v>
      </c>
      <c r="CB16" s="566">
        <f t="shared" si="15"/>
        <v>0.57514880952380953</v>
      </c>
      <c r="CC16" s="568">
        <v>1654</v>
      </c>
      <c r="CD16" s="564">
        <v>1650</v>
      </c>
      <c r="CE16" s="564">
        <v>1646</v>
      </c>
      <c r="CF16" s="564">
        <v>762</v>
      </c>
      <c r="CG16" s="564">
        <v>760</v>
      </c>
      <c r="CH16" s="565">
        <f t="shared" si="16"/>
        <v>0.46181818181818179</v>
      </c>
      <c r="CI16" s="566">
        <f t="shared" si="17"/>
        <v>0.46294046172539488</v>
      </c>
    </row>
    <row r="17" spans="1:87" s="2" customFormat="1" x14ac:dyDescent="0.25">
      <c r="A17" s="560" t="s">
        <v>555</v>
      </c>
      <c r="B17" s="561" t="s">
        <v>169</v>
      </c>
      <c r="C17" s="562" t="s">
        <v>170</v>
      </c>
      <c r="D17" s="563">
        <v>262</v>
      </c>
      <c r="E17" s="564">
        <v>260</v>
      </c>
      <c r="F17" s="564">
        <v>234</v>
      </c>
      <c r="G17" s="564">
        <v>203</v>
      </c>
      <c r="H17" s="564">
        <v>171</v>
      </c>
      <c r="I17" s="565">
        <f t="shared" si="18"/>
        <v>0.78076923076923077</v>
      </c>
      <c r="J17" s="566">
        <f t="shared" si="19"/>
        <v>0.86752136752136755</v>
      </c>
      <c r="K17" s="563">
        <v>327</v>
      </c>
      <c r="L17" s="564">
        <v>305</v>
      </c>
      <c r="M17" s="564">
        <v>253</v>
      </c>
      <c r="N17" s="564">
        <v>206</v>
      </c>
      <c r="O17" s="564">
        <v>183</v>
      </c>
      <c r="P17" s="565">
        <f t="shared" si="20"/>
        <v>0.67540983606557381</v>
      </c>
      <c r="Q17" s="566">
        <f t="shared" si="21"/>
        <v>0.81422924901185767</v>
      </c>
      <c r="R17" s="563">
        <v>295</v>
      </c>
      <c r="S17" s="564">
        <v>276</v>
      </c>
      <c r="T17" s="564">
        <v>234</v>
      </c>
      <c r="U17" s="564">
        <v>185</v>
      </c>
      <c r="V17" s="564">
        <v>166</v>
      </c>
      <c r="W17" s="565">
        <f t="shared" si="22"/>
        <v>0.67028985507246375</v>
      </c>
      <c r="X17" s="566">
        <f t="shared" si="23"/>
        <v>0.79059829059829057</v>
      </c>
      <c r="Y17" s="563">
        <v>262</v>
      </c>
      <c r="Z17" s="564">
        <v>247</v>
      </c>
      <c r="AA17" s="564">
        <v>201</v>
      </c>
      <c r="AB17" s="564">
        <v>168</v>
      </c>
      <c r="AC17" s="564">
        <v>149</v>
      </c>
      <c r="AD17" s="565">
        <f t="shared" si="0"/>
        <v>0.68016194331983804</v>
      </c>
      <c r="AE17" s="566">
        <f t="shared" si="1"/>
        <v>0.83582089552238803</v>
      </c>
      <c r="AF17" s="563">
        <v>271</v>
      </c>
      <c r="AG17" s="564">
        <v>252</v>
      </c>
      <c r="AH17" s="564">
        <v>210</v>
      </c>
      <c r="AI17" s="564">
        <v>154</v>
      </c>
      <c r="AJ17" s="564">
        <v>141</v>
      </c>
      <c r="AK17" s="565">
        <f t="shared" si="2"/>
        <v>0.61111111111111116</v>
      </c>
      <c r="AL17" s="566">
        <f t="shared" si="3"/>
        <v>0.73333333333333328</v>
      </c>
      <c r="AM17" s="563">
        <v>246</v>
      </c>
      <c r="AN17" s="564">
        <v>231</v>
      </c>
      <c r="AO17" s="564">
        <v>167</v>
      </c>
      <c r="AP17" s="564">
        <v>141</v>
      </c>
      <c r="AQ17" s="564">
        <v>126</v>
      </c>
      <c r="AR17" s="565">
        <f t="shared" si="4"/>
        <v>0.61038961038961037</v>
      </c>
      <c r="AS17" s="566">
        <f t="shared" si="5"/>
        <v>0.84431137724550898</v>
      </c>
      <c r="AT17" s="563">
        <v>254</v>
      </c>
      <c r="AU17" s="564">
        <v>241</v>
      </c>
      <c r="AV17" s="564">
        <v>196</v>
      </c>
      <c r="AW17" s="564">
        <v>144</v>
      </c>
      <c r="AX17" s="564">
        <v>124</v>
      </c>
      <c r="AY17" s="565">
        <f t="shared" si="6"/>
        <v>0.59751037344398339</v>
      </c>
      <c r="AZ17" s="566">
        <f t="shared" si="7"/>
        <v>0.73469387755102045</v>
      </c>
      <c r="BA17" s="563">
        <v>140</v>
      </c>
      <c r="BB17" s="564">
        <v>130</v>
      </c>
      <c r="BC17" s="564">
        <v>102</v>
      </c>
      <c r="BD17" s="564">
        <v>102</v>
      </c>
      <c r="BE17" s="564">
        <v>90</v>
      </c>
      <c r="BF17" s="565">
        <f t="shared" si="8"/>
        <v>0.7846153846153846</v>
      </c>
      <c r="BG17" s="566">
        <f t="shared" si="9"/>
        <v>1</v>
      </c>
      <c r="BH17" s="563">
        <v>162</v>
      </c>
      <c r="BI17" s="564">
        <v>153</v>
      </c>
      <c r="BJ17" s="564">
        <v>107</v>
      </c>
      <c r="BK17" s="564">
        <v>84</v>
      </c>
      <c r="BL17" s="564">
        <v>78</v>
      </c>
      <c r="BM17" s="565">
        <f t="shared" si="10"/>
        <v>0.5490196078431373</v>
      </c>
      <c r="BN17" s="566">
        <f t="shared" si="11"/>
        <v>0.78504672897196259</v>
      </c>
      <c r="BO17" s="563">
        <v>158</v>
      </c>
      <c r="BP17" s="564">
        <v>150</v>
      </c>
      <c r="BQ17" s="564">
        <v>115</v>
      </c>
      <c r="BR17" s="564">
        <v>91</v>
      </c>
      <c r="BS17" s="564">
        <v>89</v>
      </c>
      <c r="BT17" s="565">
        <f t="shared" si="12"/>
        <v>0.60666666666666669</v>
      </c>
      <c r="BU17" s="566">
        <f t="shared" si="13"/>
        <v>0.79130434782608694</v>
      </c>
      <c r="BV17" s="563">
        <v>166</v>
      </c>
      <c r="BW17" s="564">
        <v>152</v>
      </c>
      <c r="BX17" s="564">
        <v>107</v>
      </c>
      <c r="BY17" s="564">
        <v>85</v>
      </c>
      <c r="BZ17" s="564">
        <v>84</v>
      </c>
      <c r="CA17" s="565">
        <f t="shared" si="14"/>
        <v>0.55921052631578949</v>
      </c>
      <c r="CB17" s="566">
        <f t="shared" si="15"/>
        <v>0.79439252336448596</v>
      </c>
      <c r="CC17" s="563">
        <v>173</v>
      </c>
      <c r="CD17" s="564">
        <v>168</v>
      </c>
      <c r="CE17" s="564">
        <v>160</v>
      </c>
      <c r="CF17" s="564">
        <v>113</v>
      </c>
      <c r="CG17" s="564">
        <v>112</v>
      </c>
      <c r="CH17" s="565">
        <f t="shared" si="16"/>
        <v>0.67261904761904767</v>
      </c>
      <c r="CI17" s="566">
        <f t="shared" si="17"/>
        <v>0.70625000000000004</v>
      </c>
    </row>
    <row r="18" spans="1:87" s="2" customFormat="1" x14ac:dyDescent="0.25">
      <c r="A18" s="560" t="s">
        <v>555</v>
      </c>
      <c r="B18" s="561" t="s">
        <v>171</v>
      </c>
      <c r="C18" s="562" t="s">
        <v>172</v>
      </c>
      <c r="D18" s="563">
        <v>366</v>
      </c>
      <c r="E18" s="564">
        <v>363</v>
      </c>
      <c r="F18" s="564">
        <v>302</v>
      </c>
      <c r="G18" s="564">
        <v>269</v>
      </c>
      <c r="H18" s="564">
        <v>235</v>
      </c>
      <c r="I18" s="565">
        <f t="shared" si="18"/>
        <v>0.74104683195592291</v>
      </c>
      <c r="J18" s="566">
        <f t="shared" si="19"/>
        <v>0.89072847682119205</v>
      </c>
      <c r="K18" s="563">
        <v>342</v>
      </c>
      <c r="L18" s="564">
        <v>332</v>
      </c>
      <c r="M18" s="564">
        <v>296</v>
      </c>
      <c r="N18" s="564">
        <v>272</v>
      </c>
      <c r="O18" s="564">
        <v>216</v>
      </c>
      <c r="P18" s="565">
        <f t="shared" si="20"/>
        <v>0.81927710843373491</v>
      </c>
      <c r="Q18" s="566">
        <f t="shared" si="21"/>
        <v>0.91891891891891897</v>
      </c>
      <c r="R18" s="563">
        <v>342</v>
      </c>
      <c r="S18" s="564">
        <v>338</v>
      </c>
      <c r="T18" s="564">
        <v>296</v>
      </c>
      <c r="U18" s="564">
        <v>234</v>
      </c>
      <c r="V18" s="564">
        <v>200</v>
      </c>
      <c r="W18" s="565">
        <f t="shared" si="22"/>
        <v>0.69230769230769229</v>
      </c>
      <c r="X18" s="566">
        <f t="shared" si="23"/>
        <v>0.79054054054054057</v>
      </c>
      <c r="Y18" s="563">
        <v>261</v>
      </c>
      <c r="Z18" s="564">
        <v>258</v>
      </c>
      <c r="AA18" s="564">
        <v>245</v>
      </c>
      <c r="AB18" s="564">
        <v>228</v>
      </c>
      <c r="AC18" s="564">
        <v>172</v>
      </c>
      <c r="AD18" s="565">
        <f t="shared" si="0"/>
        <v>0.88372093023255816</v>
      </c>
      <c r="AE18" s="566">
        <f t="shared" si="1"/>
        <v>0.93061224489795913</v>
      </c>
      <c r="AF18" s="563">
        <v>281</v>
      </c>
      <c r="AG18" s="564">
        <v>274</v>
      </c>
      <c r="AH18" s="564">
        <v>239</v>
      </c>
      <c r="AI18" s="564">
        <v>182</v>
      </c>
      <c r="AJ18" s="564">
        <v>163</v>
      </c>
      <c r="AK18" s="565">
        <f t="shared" si="2"/>
        <v>0.66423357664233573</v>
      </c>
      <c r="AL18" s="566">
        <f t="shared" si="3"/>
        <v>0.7615062761506276</v>
      </c>
      <c r="AM18" s="563">
        <v>220</v>
      </c>
      <c r="AN18" s="564">
        <v>219</v>
      </c>
      <c r="AO18" s="564">
        <v>185</v>
      </c>
      <c r="AP18" s="564">
        <v>172</v>
      </c>
      <c r="AQ18" s="564">
        <v>159</v>
      </c>
      <c r="AR18" s="565">
        <f t="shared" si="4"/>
        <v>0.78538812785388123</v>
      </c>
      <c r="AS18" s="566">
        <f t="shared" si="5"/>
        <v>0.92972972972972978</v>
      </c>
      <c r="AT18" s="563">
        <v>257</v>
      </c>
      <c r="AU18" s="564">
        <v>257</v>
      </c>
      <c r="AV18" s="564">
        <v>193</v>
      </c>
      <c r="AW18" s="564">
        <v>163</v>
      </c>
      <c r="AX18" s="564">
        <v>144</v>
      </c>
      <c r="AY18" s="565">
        <f t="shared" si="6"/>
        <v>0.63424124513618674</v>
      </c>
      <c r="AZ18" s="566">
        <f t="shared" si="7"/>
        <v>0.84455958549222798</v>
      </c>
      <c r="BA18" s="563">
        <v>179</v>
      </c>
      <c r="BB18" s="564">
        <v>177</v>
      </c>
      <c r="BC18" s="564">
        <v>130</v>
      </c>
      <c r="BD18" s="564">
        <v>113</v>
      </c>
      <c r="BE18" s="564">
        <v>89</v>
      </c>
      <c r="BF18" s="565">
        <f t="shared" si="8"/>
        <v>0.6384180790960452</v>
      </c>
      <c r="BG18" s="566">
        <f t="shared" si="9"/>
        <v>0.86923076923076925</v>
      </c>
      <c r="BH18" s="563">
        <v>203</v>
      </c>
      <c r="BI18" s="564">
        <v>201</v>
      </c>
      <c r="BJ18" s="564">
        <v>201</v>
      </c>
      <c r="BK18" s="564">
        <v>154</v>
      </c>
      <c r="BL18" s="564">
        <v>128</v>
      </c>
      <c r="BM18" s="565">
        <f t="shared" si="10"/>
        <v>0.76616915422885568</v>
      </c>
      <c r="BN18" s="566">
        <f t="shared" si="11"/>
        <v>0.76616915422885568</v>
      </c>
      <c r="BO18" s="563">
        <v>181</v>
      </c>
      <c r="BP18" s="564">
        <v>173</v>
      </c>
      <c r="BQ18" s="564">
        <v>143</v>
      </c>
      <c r="BR18" s="564">
        <v>88</v>
      </c>
      <c r="BS18" s="564">
        <v>79</v>
      </c>
      <c r="BT18" s="565">
        <f t="shared" si="12"/>
        <v>0.50867052023121384</v>
      </c>
      <c r="BU18" s="566">
        <f t="shared" si="13"/>
        <v>0.61538461538461542</v>
      </c>
      <c r="BV18" s="563">
        <v>113</v>
      </c>
      <c r="BW18" s="564">
        <v>111</v>
      </c>
      <c r="BX18" s="564">
        <v>88</v>
      </c>
      <c r="BY18" s="564">
        <v>73</v>
      </c>
      <c r="BZ18" s="564">
        <v>65</v>
      </c>
      <c r="CA18" s="565">
        <f t="shared" si="14"/>
        <v>0.65765765765765771</v>
      </c>
      <c r="CB18" s="566">
        <f t="shared" si="15"/>
        <v>0.82954545454545459</v>
      </c>
      <c r="CC18" s="563">
        <v>98</v>
      </c>
      <c r="CD18" s="564">
        <v>97</v>
      </c>
      <c r="CE18" s="564">
        <v>97</v>
      </c>
      <c r="CF18" s="564">
        <v>97</v>
      </c>
      <c r="CG18" s="564">
        <v>78</v>
      </c>
      <c r="CH18" s="565">
        <f t="shared" si="16"/>
        <v>1</v>
      </c>
      <c r="CI18" s="566">
        <f t="shared" si="17"/>
        <v>1</v>
      </c>
    </row>
    <row r="19" spans="1:87" s="2" customFormat="1" x14ac:dyDescent="0.25">
      <c r="A19" s="560" t="s">
        <v>555</v>
      </c>
      <c r="B19" s="561" t="s">
        <v>173</v>
      </c>
      <c r="C19" s="562" t="s">
        <v>174</v>
      </c>
      <c r="D19" s="563">
        <v>479</v>
      </c>
      <c r="E19" s="564">
        <v>398</v>
      </c>
      <c r="F19" s="564">
        <v>355</v>
      </c>
      <c r="G19" s="564">
        <v>339</v>
      </c>
      <c r="H19" s="564">
        <v>262</v>
      </c>
      <c r="I19" s="565">
        <f t="shared" si="18"/>
        <v>0.85175879396984921</v>
      </c>
      <c r="J19" s="566">
        <f t="shared" si="19"/>
        <v>0.95492957746478868</v>
      </c>
      <c r="K19" s="563">
        <v>453</v>
      </c>
      <c r="L19" s="564">
        <v>402</v>
      </c>
      <c r="M19" s="564">
        <v>372</v>
      </c>
      <c r="N19" s="564">
        <v>355</v>
      </c>
      <c r="O19" s="564">
        <v>302</v>
      </c>
      <c r="P19" s="565">
        <f t="shared" si="20"/>
        <v>0.88308457711442789</v>
      </c>
      <c r="Q19" s="566">
        <f t="shared" si="21"/>
        <v>0.95430107526881724</v>
      </c>
      <c r="R19" s="563">
        <v>418</v>
      </c>
      <c r="S19" s="564">
        <v>367</v>
      </c>
      <c r="T19" s="564">
        <v>323</v>
      </c>
      <c r="U19" s="564">
        <v>318</v>
      </c>
      <c r="V19" s="564">
        <v>259</v>
      </c>
      <c r="W19" s="565">
        <f t="shared" si="22"/>
        <v>0.86648501362397823</v>
      </c>
      <c r="X19" s="566">
        <f t="shared" si="23"/>
        <v>0.98452012383900933</v>
      </c>
      <c r="Y19" s="563">
        <v>484</v>
      </c>
      <c r="Z19" s="564">
        <v>436</v>
      </c>
      <c r="AA19" s="564">
        <v>402</v>
      </c>
      <c r="AB19" s="564">
        <v>321</v>
      </c>
      <c r="AC19" s="564">
        <v>251</v>
      </c>
      <c r="AD19" s="565">
        <f t="shared" si="0"/>
        <v>0.73623853211009171</v>
      </c>
      <c r="AE19" s="566">
        <f t="shared" si="1"/>
        <v>0.79850746268656714</v>
      </c>
      <c r="AF19" s="563">
        <v>372</v>
      </c>
      <c r="AG19" s="564">
        <v>342</v>
      </c>
      <c r="AH19" s="564">
        <v>338</v>
      </c>
      <c r="AI19" s="564">
        <v>320</v>
      </c>
      <c r="AJ19" s="564">
        <v>276</v>
      </c>
      <c r="AK19" s="565">
        <f t="shared" si="2"/>
        <v>0.93567251461988299</v>
      </c>
      <c r="AL19" s="566">
        <f t="shared" si="3"/>
        <v>0.94674556213017746</v>
      </c>
      <c r="AM19" s="563">
        <v>319</v>
      </c>
      <c r="AN19" s="564">
        <v>308</v>
      </c>
      <c r="AO19" s="564">
        <v>308</v>
      </c>
      <c r="AP19" s="564">
        <v>277</v>
      </c>
      <c r="AQ19" s="564">
        <v>244</v>
      </c>
      <c r="AR19" s="565">
        <f t="shared" si="4"/>
        <v>0.89935064935064934</v>
      </c>
      <c r="AS19" s="566">
        <f t="shared" si="5"/>
        <v>0.89935064935064934</v>
      </c>
      <c r="AT19" s="563">
        <v>397</v>
      </c>
      <c r="AU19" s="564">
        <v>365</v>
      </c>
      <c r="AV19" s="564">
        <v>348</v>
      </c>
      <c r="AW19" s="564">
        <v>280</v>
      </c>
      <c r="AX19" s="564">
        <v>241</v>
      </c>
      <c r="AY19" s="565">
        <f t="shared" si="6"/>
        <v>0.76712328767123283</v>
      </c>
      <c r="AZ19" s="566">
        <f t="shared" si="7"/>
        <v>0.8045977011494253</v>
      </c>
      <c r="BA19" s="563">
        <v>352</v>
      </c>
      <c r="BB19" s="564">
        <v>329</v>
      </c>
      <c r="BC19" s="564">
        <v>325</v>
      </c>
      <c r="BD19" s="564">
        <v>281</v>
      </c>
      <c r="BE19" s="564">
        <v>232</v>
      </c>
      <c r="BF19" s="565">
        <f t="shared" si="8"/>
        <v>0.85410334346504557</v>
      </c>
      <c r="BG19" s="566">
        <f t="shared" si="9"/>
        <v>0.86461538461538456</v>
      </c>
      <c r="BH19" s="563">
        <v>279</v>
      </c>
      <c r="BI19" s="564">
        <v>255</v>
      </c>
      <c r="BJ19" s="564">
        <v>245</v>
      </c>
      <c r="BK19" s="564">
        <v>197</v>
      </c>
      <c r="BL19" s="564">
        <v>162</v>
      </c>
      <c r="BM19" s="565">
        <f t="shared" si="10"/>
        <v>0.77254901960784317</v>
      </c>
      <c r="BN19" s="566">
        <f t="shared" si="11"/>
        <v>0.80408163265306121</v>
      </c>
      <c r="BO19" s="563">
        <v>187</v>
      </c>
      <c r="BP19" s="564">
        <v>172</v>
      </c>
      <c r="BQ19" s="564">
        <v>172</v>
      </c>
      <c r="BR19" s="564">
        <v>126</v>
      </c>
      <c r="BS19" s="564">
        <v>110</v>
      </c>
      <c r="BT19" s="565">
        <f t="shared" si="12"/>
        <v>0.73255813953488369</v>
      </c>
      <c r="BU19" s="566">
        <f t="shared" si="13"/>
        <v>0.73255813953488369</v>
      </c>
      <c r="BV19" s="563">
        <v>195</v>
      </c>
      <c r="BW19" s="564">
        <v>183</v>
      </c>
      <c r="BX19" s="564">
        <v>183</v>
      </c>
      <c r="BY19" s="564">
        <v>144</v>
      </c>
      <c r="BZ19" s="564">
        <v>132</v>
      </c>
      <c r="CA19" s="565">
        <f t="shared" si="14"/>
        <v>0.78688524590163933</v>
      </c>
      <c r="CB19" s="566">
        <f t="shared" si="15"/>
        <v>0.78688524590163933</v>
      </c>
      <c r="CC19" s="563">
        <v>440</v>
      </c>
      <c r="CD19" s="564">
        <v>412</v>
      </c>
      <c r="CE19" s="564">
        <v>297</v>
      </c>
      <c r="CF19" s="564">
        <v>297</v>
      </c>
      <c r="CG19" s="564">
        <v>257</v>
      </c>
      <c r="CH19" s="565">
        <f t="shared" si="16"/>
        <v>0.720873786407767</v>
      </c>
      <c r="CI19" s="566">
        <f t="shared" si="17"/>
        <v>1</v>
      </c>
    </row>
    <row r="20" spans="1:87" s="2" customFormat="1" x14ac:dyDescent="0.25">
      <c r="A20" s="560" t="s">
        <v>555</v>
      </c>
      <c r="B20" s="561" t="s">
        <v>175</v>
      </c>
      <c r="C20" s="562" t="s">
        <v>176</v>
      </c>
      <c r="D20" s="563">
        <v>2714</v>
      </c>
      <c r="E20" s="564">
        <v>1987</v>
      </c>
      <c r="F20" s="564">
        <v>1524</v>
      </c>
      <c r="G20" s="564">
        <v>964</v>
      </c>
      <c r="H20" s="564">
        <v>691</v>
      </c>
      <c r="I20" s="565">
        <f t="shared" si="18"/>
        <v>0.48515349773527933</v>
      </c>
      <c r="J20" s="566">
        <f t="shared" si="19"/>
        <v>0.63254593175853013</v>
      </c>
      <c r="K20" s="563">
        <v>2685</v>
      </c>
      <c r="L20" s="564">
        <v>2028</v>
      </c>
      <c r="M20" s="564">
        <v>1617</v>
      </c>
      <c r="N20" s="564">
        <v>1130</v>
      </c>
      <c r="O20" s="564">
        <v>802</v>
      </c>
      <c r="P20" s="565">
        <f t="shared" si="20"/>
        <v>0.55719921104536485</v>
      </c>
      <c r="Q20" s="566">
        <f t="shared" si="21"/>
        <v>0.69882498453927022</v>
      </c>
      <c r="R20" s="563">
        <v>2952</v>
      </c>
      <c r="S20" s="564">
        <v>2164</v>
      </c>
      <c r="T20" s="564">
        <v>1793</v>
      </c>
      <c r="U20" s="564">
        <v>1168</v>
      </c>
      <c r="V20" s="564">
        <v>784</v>
      </c>
      <c r="W20" s="565">
        <f t="shared" si="22"/>
        <v>0.53974121996303137</v>
      </c>
      <c r="X20" s="566">
        <f t="shared" si="23"/>
        <v>0.65142219743446739</v>
      </c>
      <c r="Y20" s="563">
        <v>2791</v>
      </c>
      <c r="Z20" s="564">
        <v>2092</v>
      </c>
      <c r="AA20" s="564">
        <v>1751</v>
      </c>
      <c r="AB20" s="564">
        <v>1031</v>
      </c>
      <c r="AC20" s="564">
        <v>698</v>
      </c>
      <c r="AD20" s="565">
        <f t="shared" si="0"/>
        <v>0.49282982791586999</v>
      </c>
      <c r="AE20" s="566">
        <f t="shared" si="1"/>
        <v>0.58880639634494569</v>
      </c>
      <c r="AF20" s="563">
        <v>2636</v>
      </c>
      <c r="AG20" s="564">
        <v>1965</v>
      </c>
      <c r="AH20" s="564">
        <v>1643</v>
      </c>
      <c r="AI20" s="564">
        <v>1077</v>
      </c>
      <c r="AJ20" s="564">
        <v>735</v>
      </c>
      <c r="AK20" s="565">
        <f t="shared" si="2"/>
        <v>0.54809160305343507</v>
      </c>
      <c r="AL20" s="566">
        <f t="shared" si="3"/>
        <v>0.6555082166768107</v>
      </c>
      <c r="AM20" s="563">
        <v>2461</v>
      </c>
      <c r="AN20" s="564">
        <v>1836</v>
      </c>
      <c r="AO20" s="564">
        <v>1563</v>
      </c>
      <c r="AP20" s="564">
        <v>1114</v>
      </c>
      <c r="AQ20" s="564">
        <v>760</v>
      </c>
      <c r="AR20" s="565">
        <f t="shared" si="4"/>
        <v>0.60675381263616557</v>
      </c>
      <c r="AS20" s="566">
        <f t="shared" si="5"/>
        <v>0.71273192578374922</v>
      </c>
      <c r="AT20" s="563">
        <v>2461</v>
      </c>
      <c r="AU20" s="564">
        <v>1839</v>
      </c>
      <c r="AV20" s="564">
        <v>1564</v>
      </c>
      <c r="AW20" s="564">
        <v>1092</v>
      </c>
      <c r="AX20" s="564">
        <v>754</v>
      </c>
      <c r="AY20" s="565">
        <f t="shared" si="6"/>
        <v>0.59380097879282223</v>
      </c>
      <c r="AZ20" s="566">
        <f t="shared" si="7"/>
        <v>0.69820971867007675</v>
      </c>
      <c r="BA20" s="563">
        <v>2361</v>
      </c>
      <c r="BB20" s="564">
        <v>1781</v>
      </c>
      <c r="BC20" s="564">
        <v>1415</v>
      </c>
      <c r="BD20" s="564">
        <v>1018</v>
      </c>
      <c r="BE20" s="564">
        <v>702</v>
      </c>
      <c r="BF20" s="565">
        <f t="shared" si="8"/>
        <v>0.57158899494665916</v>
      </c>
      <c r="BG20" s="566">
        <f t="shared" si="9"/>
        <v>0.719434628975265</v>
      </c>
      <c r="BH20" s="563">
        <v>2587</v>
      </c>
      <c r="BI20" s="564">
        <v>1899</v>
      </c>
      <c r="BJ20" s="564">
        <v>1552</v>
      </c>
      <c r="BK20" s="564">
        <v>1033</v>
      </c>
      <c r="BL20" s="564">
        <v>726</v>
      </c>
      <c r="BM20" s="565">
        <f t="shared" si="10"/>
        <v>0.54397051079515535</v>
      </c>
      <c r="BN20" s="566">
        <f t="shared" si="11"/>
        <v>0.66559278350515461</v>
      </c>
      <c r="BO20" s="563">
        <v>2444</v>
      </c>
      <c r="BP20" s="564">
        <v>1832</v>
      </c>
      <c r="BQ20" s="564">
        <v>1517</v>
      </c>
      <c r="BR20" s="564">
        <v>1044</v>
      </c>
      <c r="BS20" s="564">
        <v>737</v>
      </c>
      <c r="BT20" s="565">
        <f t="shared" si="12"/>
        <v>0.56986899563318782</v>
      </c>
      <c r="BU20" s="566">
        <f t="shared" si="13"/>
        <v>0.6882003955174687</v>
      </c>
      <c r="BV20" s="563">
        <v>2689</v>
      </c>
      <c r="BW20" s="564">
        <v>2022</v>
      </c>
      <c r="BX20" s="564">
        <v>1660</v>
      </c>
      <c r="BY20" s="564">
        <v>1144</v>
      </c>
      <c r="BZ20" s="564">
        <v>809</v>
      </c>
      <c r="CA20" s="565">
        <f t="shared" si="14"/>
        <v>0.56577645895153317</v>
      </c>
      <c r="CB20" s="566">
        <f t="shared" si="15"/>
        <v>0.68915662650602405</v>
      </c>
      <c r="CC20" s="563">
        <v>2617</v>
      </c>
      <c r="CD20" s="564">
        <v>1955</v>
      </c>
      <c r="CE20" s="564">
        <v>1833</v>
      </c>
      <c r="CF20" s="564">
        <v>1018</v>
      </c>
      <c r="CG20" s="564">
        <v>967</v>
      </c>
      <c r="CH20" s="565">
        <f t="shared" si="16"/>
        <v>0.52071611253196926</v>
      </c>
      <c r="CI20" s="566">
        <f t="shared" si="17"/>
        <v>0.55537370430987454</v>
      </c>
    </row>
    <row r="21" spans="1:87" s="2" customFormat="1" x14ac:dyDescent="0.25">
      <c r="A21" s="560" t="s">
        <v>555</v>
      </c>
      <c r="B21" s="561" t="s">
        <v>177</v>
      </c>
      <c r="C21" s="562" t="s">
        <v>178</v>
      </c>
      <c r="D21" s="563">
        <v>1611</v>
      </c>
      <c r="E21" s="564">
        <v>1575</v>
      </c>
      <c r="F21" s="564">
        <v>1575</v>
      </c>
      <c r="G21" s="564">
        <v>1165</v>
      </c>
      <c r="H21" s="564">
        <v>778</v>
      </c>
      <c r="I21" s="565">
        <f t="shared" si="18"/>
        <v>0.73968253968253972</v>
      </c>
      <c r="J21" s="566">
        <f t="shared" si="19"/>
        <v>0.73968253968253972</v>
      </c>
      <c r="K21" s="563">
        <v>1473</v>
      </c>
      <c r="L21" s="564">
        <v>1415</v>
      </c>
      <c r="M21" s="564">
        <v>1019</v>
      </c>
      <c r="N21" s="564">
        <v>1019</v>
      </c>
      <c r="O21" s="564">
        <v>655</v>
      </c>
      <c r="P21" s="565">
        <f t="shared" si="20"/>
        <v>0.7201413427561838</v>
      </c>
      <c r="Q21" s="566">
        <f t="shared" si="21"/>
        <v>1</v>
      </c>
      <c r="R21" s="563">
        <v>1133</v>
      </c>
      <c r="S21" s="564">
        <v>1027</v>
      </c>
      <c r="T21" s="564">
        <v>938</v>
      </c>
      <c r="U21" s="564">
        <v>639</v>
      </c>
      <c r="V21" s="564">
        <v>506</v>
      </c>
      <c r="W21" s="565">
        <f t="shared" si="22"/>
        <v>0.62220058422590063</v>
      </c>
      <c r="X21" s="566">
        <f t="shared" si="23"/>
        <v>0.68123667377398722</v>
      </c>
      <c r="Y21" s="563">
        <v>987</v>
      </c>
      <c r="Z21" s="564">
        <v>897</v>
      </c>
      <c r="AA21" s="564">
        <v>819</v>
      </c>
      <c r="AB21" s="564">
        <v>552</v>
      </c>
      <c r="AC21" s="564">
        <v>423</v>
      </c>
      <c r="AD21" s="565">
        <f t="shared" si="0"/>
        <v>0.61538461538461542</v>
      </c>
      <c r="AE21" s="566">
        <f t="shared" si="1"/>
        <v>0.67399267399267404</v>
      </c>
      <c r="AF21" s="563">
        <v>1071</v>
      </c>
      <c r="AG21" s="564">
        <v>963</v>
      </c>
      <c r="AH21" s="564">
        <v>856</v>
      </c>
      <c r="AI21" s="564">
        <v>518</v>
      </c>
      <c r="AJ21" s="564">
        <v>418</v>
      </c>
      <c r="AK21" s="565">
        <f t="shared" si="2"/>
        <v>0.53790238836967808</v>
      </c>
      <c r="AL21" s="566">
        <f t="shared" si="3"/>
        <v>0.60514018691588789</v>
      </c>
      <c r="AM21" s="563">
        <v>1118</v>
      </c>
      <c r="AN21" s="564">
        <v>1024</v>
      </c>
      <c r="AO21" s="564">
        <v>953</v>
      </c>
      <c r="AP21" s="564">
        <v>675</v>
      </c>
      <c r="AQ21" s="564">
        <v>525</v>
      </c>
      <c r="AR21" s="565">
        <f t="shared" si="4"/>
        <v>0.6591796875</v>
      </c>
      <c r="AS21" s="566">
        <f t="shared" si="5"/>
        <v>0.70828961175236094</v>
      </c>
      <c r="AT21" s="563">
        <v>1187</v>
      </c>
      <c r="AU21" s="564">
        <v>1076</v>
      </c>
      <c r="AV21" s="564">
        <v>959</v>
      </c>
      <c r="AW21" s="564">
        <v>635</v>
      </c>
      <c r="AX21" s="564">
        <v>510</v>
      </c>
      <c r="AY21" s="565">
        <f t="shared" si="6"/>
        <v>0.5901486988847584</v>
      </c>
      <c r="AZ21" s="566">
        <f t="shared" si="7"/>
        <v>0.66214807090719496</v>
      </c>
      <c r="BA21" s="563">
        <v>943</v>
      </c>
      <c r="BB21" s="564">
        <v>856</v>
      </c>
      <c r="BC21" s="564">
        <v>714</v>
      </c>
      <c r="BD21" s="564">
        <v>470</v>
      </c>
      <c r="BE21" s="564">
        <v>376</v>
      </c>
      <c r="BF21" s="565">
        <f t="shared" si="8"/>
        <v>0.5490654205607477</v>
      </c>
      <c r="BG21" s="566">
        <f t="shared" si="9"/>
        <v>0.65826330532212884</v>
      </c>
      <c r="BH21" s="563">
        <v>929</v>
      </c>
      <c r="BI21" s="564">
        <v>845</v>
      </c>
      <c r="BJ21" s="564">
        <v>698</v>
      </c>
      <c r="BK21" s="564">
        <v>502</v>
      </c>
      <c r="BL21" s="564">
        <v>417</v>
      </c>
      <c r="BM21" s="565">
        <f t="shared" si="10"/>
        <v>0.59408284023668634</v>
      </c>
      <c r="BN21" s="566">
        <f t="shared" si="11"/>
        <v>0.71919770773638969</v>
      </c>
      <c r="BO21" s="563">
        <v>863</v>
      </c>
      <c r="BP21" s="564">
        <v>785</v>
      </c>
      <c r="BQ21" s="564">
        <v>676</v>
      </c>
      <c r="BR21" s="564">
        <v>488</v>
      </c>
      <c r="BS21" s="564">
        <v>407</v>
      </c>
      <c r="BT21" s="565">
        <f t="shared" si="12"/>
        <v>0.62165605095541399</v>
      </c>
      <c r="BU21" s="566">
        <f t="shared" si="13"/>
        <v>0.72189349112426038</v>
      </c>
      <c r="BV21" s="563">
        <v>921</v>
      </c>
      <c r="BW21" s="564">
        <v>849</v>
      </c>
      <c r="BX21" s="564">
        <v>722</v>
      </c>
      <c r="BY21" s="564">
        <v>435</v>
      </c>
      <c r="BZ21" s="564">
        <v>366</v>
      </c>
      <c r="CA21" s="565">
        <f t="shared" si="14"/>
        <v>0.51236749116607772</v>
      </c>
      <c r="CB21" s="566">
        <f t="shared" si="15"/>
        <v>0.60249307479224379</v>
      </c>
      <c r="CC21" s="563">
        <v>1001</v>
      </c>
      <c r="CD21" s="564">
        <v>896</v>
      </c>
      <c r="CE21" s="564">
        <v>896</v>
      </c>
      <c r="CF21" s="564">
        <v>630</v>
      </c>
      <c r="CG21" s="564">
        <v>530</v>
      </c>
      <c r="CH21" s="565">
        <f t="shared" si="16"/>
        <v>0.703125</v>
      </c>
      <c r="CI21" s="566">
        <f t="shared" si="17"/>
        <v>0.703125</v>
      </c>
    </row>
    <row r="22" spans="1:87" s="2" customFormat="1" x14ac:dyDescent="0.25">
      <c r="A22" s="560" t="s">
        <v>555</v>
      </c>
      <c r="B22" s="561" t="s">
        <v>179</v>
      </c>
      <c r="C22" s="562" t="s">
        <v>180</v>
      </c>
      <c r="D22" s="563">
        <v>4688</v>
      </c>
      <c r="E22" s="564">
        <v>3945</v>
      </c>
      <c r="F22" s="564">
        <v>3370</v>
      </c>
      <c r="G22" s="564">
        <v>1399</v>
      </c>
      <c r="H22" s="564">
        <v>1091</v>
      </c>
      <c r="I22" s="565">
        <f t="shared" si="18"/>
        <v>0.35462610899873259</v>
      </c>
      <c r="J22" s="566">
        <f t="shared" si="19"/>
        <v>0.41513353115727003</v>
      </c>
      <c r="K22" s="563">
        <v>5741</v>
      </c>
      <c r="L22" s="564">
        <v>4656</v>
      </c>
      <c r="M22" s="564">
        <v>4233</v>
      </c>
      <c r="N22" s="564">
        <v>1699</v>
      </c>
      <c r="O22" s="564">
        <v>1391</v>
      </c>
      <c r="P22" s="565">
        <f t="shared" si="20"/>
        <v>0.36490549828178692</v>
      </c>
      <c r="Q22" s="566">
        <f t="shared" si="21"/>
        <v>0.40137018662886842</v>
      </c>
      <c r="R22" s="563">
        <v>6498</v>
      </c>
      <c r="S22" s="564">
        <v>5257</v>
      </c>
      <c r="T22" s="564">
        <v>4698</v>
      </c>
      <c r="U22" s="564">
        <v>1314</v>
      </c>
      <c r="V22" s="564">
        <v>1100</v>
      </c>
      <c r="W22" s="565">
        <f t="shared" si="22"/>
        <v>0.24995244435990108</v>
      </c>
      <c r="X22" s="566">
        <f t="shared" si="23"/>
        <v>0.27969348659003829</v>
      </c>
      <c r="Y22" s="563">
        <v>5839</v>
      </c>
      <c r="Z22" s="564">
        <v>4710</v>
      </c>
      <c r="AA22" s="564">
        <v>4154</v>
      </c>
      <c r="AB22" s="564">
        <v>1274</v>
      </c>
      <c r="AC22" s="564">
        <v>1012</v>
      </c>
      <c r="AD22" s="565">
        <f t="shared" si="0"/>
        <v>0.27048832271762208</v>
      </c>
      <c r="AE22" s="566">
        <f t="shared" si="1"/>
        <v>0.30669234472797302</v>
      </c>
      <c r="AF22" s="563">
        <v>5978</v>
      </c>
      <c r="AG22" s="564">
        <v>4840</v>
      </c>
      <c r="AH22" s="564">
        <v>3987</v>
      </c>
      <c r="AI22" s="564">
        <v>1324</v>
      </c>
      <c r="AJ22" s="564">
        <v>1099</v>
      </c>
      <c r="AK22" s="565">
        <f t="shared" si="2"/>
        <v>0.27355371900826447</v>
      </c>
      <c r="AL22" s="566">
        <f t="shared" si="3"/>
        <v>0.33207925758715828</v>
      </c>
      <c r="AM22" s="563">
        <v>5878</v>
      </c>
      <c r="AN22" s="564">
        <v>4700</v>
      </c>
      <c r="AO22" s="564">
        <v>3735</v>
      </c>
      <c r="AP22" s="564">
        <v>1538</v>
      </c>
      <c r="AQ22" s="564">
        <v>1259</v>
      </c>
      <c r="AR22" s="565">
        <f t="shared" si="4"/>
        <v>0.3272340425531915</v>
      </c>
      <c r="AS22" s="566">
        <f t="shared" si="5"/>
        <v>0.41178045515394912</v>
      </c>
      <c r="AT22" s="563">
        <v>4778</v>
      </c>
      <c r="AU22" s="564">
        <v>3759</v>
      </c>
      <c r="AV22" s="564">
        <v>3195</v>
      </c>
      <c r="AW22" s="564">
        <v>1298</v>
      </c>
      <c r="AX22" s="564">
        <v>1110</v>
      </c>
      <c r="AY22" s="565">
        <f t="shared" si="6"/>
        <v>0.34530460228784249</v>
      </c>
      <c r="AZ22" s="566">
        <f t="shared" si="7"/>
        <v>0.40625978090766823</v>
      </c>
      <c r="BA22" s="563">
        <v>5195</v>
      </c>
      <c r="BB22" s="564">
        <v>4064</v>
      </c>
      <c r="BC22" s="564">
        <v>3379</v>
      </c>
      <c r="BD22" s="564">
        <v>1251</v>
      </c>
      <c r="BE22" s="564">
        <v>1094</v>
      </c>
      <c r="BF22" s="565">
        <f t="shared" si="8"/>
        <v>0.30782480314960631</v>
      </c>
      <c r="BG22" s="566">
        <f t="shared" si="9"/>
        <v>0.37022787807043506</v>
      </c>
      <c r="BH22" s="563">
        <v>5115</v>
      </c>
      <c r="BI22" s="564">
        <v>4067</v>
      </c>
      <c r="BJ22" s="564">
        <v>3164</v>
      </c>
      <c r="BK22" s="564">
        <v>1308</v>
      </c>
      <c r="BL22" s="564">
        <v>1204</v>
      </c>
      <c r="BM22" s="565">
        <f t="shared" si="10"/>
        <v>0.32161298254241455</v>
      </c>
      <c r="BN22" s="566">
        <f t="shared" si="11"/>
        <v>0.41340075853350189</v>
      </c>
      <c r="BO22" s="563">
        <v>4781</v>
      </c>
      <c r="BP22" s="564">
        <v>3757</v>
      </c>
      <c r="BQ22" s="564">
        <v>2890</v>
      </c>
      <c r="BR22" s="564">
        <v>1156</v>
      </c>
      <c r="BS22" s="564">
        <v>1092</v>
      </c>
      <c r="BT22" s="565">
        <f t="shared" si="12"/>
        <v>0.30769230769230771</v>
      </c>
      <c r="BU22" s="566">
        <f t="shared" si="13"/>
        <v>0.4</v>
      </c>
      <c r="BV22" s="563">
        <v>4927</v>
      </c>
      <c r="BW22" s="564">
        <v>3888</v>
      </c>
      <c r="BX22" s="564">
        <v>3138</v>
      </c>
      <c r="BY22" s="564">
        <v>1246</v>
      </c>
      <c r="BZ22" s="564">
        <v>1212</v>
      </c>
      <c r="CA22" s="565">
        <f t="shared" si="14"/>
        <v>0.32047325102880658</v>
      </c>
      <c r="CB22" s="566">
        <f t="shared" si="15"/>
        <v>0.39706819630337797</v>
      </c>
      <c r="CC22" s="563">
        <v>4942</v>
      </c>
      <c r="CD22" s="564">
        <v>3866</v>
      </c>
      <c r="CE22" s="564">
        <v>3290</v>
      </c>
      <c r="CF22" s="564">
        <v>1299</v>
      </c>
      <c r="CG22" s="564">
        <v>1250</v>
      </c>
      <c r="CH22" s="565">
        <f t="shared" si="16"/>
        <v>0.33600620796689085</v>
      </c>
      <c r="CI22" s="566">
        <f t="shared" si="17"/>
        <v>0.39483282674772036</v>
      </c>
    </row>
    <row r="23" spans="1:87" s="2" customFormat="1" x14ac:dyDescent="0.25">
      <c r="A23" s="569" t="s">
        <v>555</v>
      </c>
      <c r="B23" s="570" t="s">
        <v>181</v>
      </c>
      <c r="C23" s="571" t="s">
        <v>182</v>
      </c>
      <c r="D23" s="572">
        <v>1649</v>
      </c>
      <c r="E23" s="573">
        <v>1479</v>
      </c>
      <c r="F23" s="573">
        <v>1174</v>
      </c>
      <c r="G23" s="573">
        <v>518</v>
      </c>
      <c r="H23" s="573">
        <v>446</v>
      </c>
      <c r="I23" s="574">
        <f t="shared" si="18"/>
        <v>0.35023664638269103</v>
      </c>
      <c r="J23" s="575">
        <f t="shared" si="19"/>
        <v>0.44122657580919933</v>
      </c>
      <c r="K23" s="572">
        <v>1725</v>
      </c>
      <c r="L23" s="573">
        <v>1542</v>
      </c>
      <c r="M23" s="573">
        <v>1259</v>
      </c>
      <c r="N23" s="573">
        <v>546</v>
      </c>
      <c r="O23" s="573">
        <v>478</v>
      </c>
      <c r="P23" s="574">
        <f t="shared" si="20"/>
        <v>0.35408560311284049</v>
      </c>
      <c r="Q23" s="575">
        <f t="shared" si="21"/>
        <v>0.43367752184273234</v>
      </c>
      <c r="R23" s="572">
        <v>1751</v>
      </c>
      <c r="S23" s="573">
        <v>1558</v>
      </c>
      <c r="T23" s="573">
        <v>1310</v>
      </c>
      <c r="U23" s="573">
        <v>524</v>
      </c>
      <c r="V23" s="573">
        <v>480</v>
      </c>
      <c r="W23" s="574">
        <f t="shared" si="22"/>
        <v>0.33632862644415917</v>
      </c>
      <c r="X23" s="575">
        <f t="shared" si="23"/>
        <v>0.4</v>
      </c>
      <c r="Y23" s="572">
        <v>2293</v>
      </c>
      <c r="Z23" s="573">
        <v>1933</v>
      </c>
      <c r="AA23" s="573">
        <v>1699</v>
      </c>
      <c r="AB23" s="573">
        <v>481</v>
      </c>
      <c r="AC23" s="573">
        <v>426</v>
      </c>
      <c r="AD23" s="574">
        <f t="shared" si="0"/>
        <v>0.24883600620796689</v>
      </c>
      <c r="AE23" s="575">
        <f t="shared" si="1"/>
        <v>0.2831077104178929</v>
      </c>
      <c r="AF23" s="572">
        <v>2295</v>
      </c>
      <c r="AG23" s="573">
        <v>1924</v>
      </c>
      <c r="AH23" s="573">
        <v>1671</v>
      </c>
      <c r="AI23" s="573">
        <v>476</v>
      </c>
      <c r="AJ23" s="573">
        <v>425</v>
      </c>
      <c r="AK23" s="574">
        <f t="shared" si="2"/>
        <v>0.24740124740124741</v>
      </c>
      <c r="AL23" s="575">
        <f t="shared" si="3"/>
        <v>0.2848593656493118</v>
      </c>
      <c r="AM23" s="572">
        <v>2356</v>
      </c>
      <c r="AN23" s="573">
        <v>1990</v>
      </c>
      <c r="AO23" s="573">
        <v>1728</v>
      </c>
      <c r="AP23" s="573">
        <v>520</v>
      </c>
      <c r="AQ23" s="573">
        <v>462</v>
      </c>
      <c r="AR23" s="574">
        <f t="shared" si="4"/>
        <v>0.2613065326633166</v>
      </c>
      <c r="AS23" s="575">
        <f t="shared" si="5"/>
        <v>0.30092592592592593</v>
      </c>
      <c r="AT23" s="572">
        <v>2057</v>
      </c>
      <c r="AU23" s="573">
        <v>1732</v>
      </c>
      <c r="AV23" s="573">
        <v>1494</v>
      </c>
      <c r="AW23" s="573">
        <v>517</v>
      </c>
      <c r="AX23" s="573">
        <v>462</v>
      </c>
      <c r="AY23" s="574">
        <f t="shared" si="6"/>
        <v>0.2984988452655889</v>
      </c>
      <c r="AZ23" s="575">
        <f t="shared" si="7"/>
        <v>0.34605087014725566</v>
      </c>
      <c r="BA23" s="572">
        <v>2083</v>
      </c>
      <c r="BB23" s="573">
        <v>1736</v>
      </c>
      <c r="BC23" s="573">
        <v>1445</v>
      </c>
      <c r="BD23" s="573">
        <v>466</v>
      </c>
      <c r="BE23" s="573">
        <v>428</v>
      </c>
      <c r="BF23" s="574">
        <f t="shared" si="8"/>
        <v>0.26843317972350228</v>
      </c>
      <c r="BG23" s="575">
        <f t="shared" si="9"/>
        <v>0.32249134948096886</v>
      </c>
      <c r="BH23" s="572">
        <v>2140</v>
      </c>
      <c r="BI23" s="573">
        <v>1785</v>
      </c>
      <c r="BJ23" s="573">
        <v>1429</v>
      </c>
      <c r="BK23" s="573">
        <v>494</v>
      </c>
      <c r="BL23" s="573">
        <v>453</v>
      </c>
      <c r="BM23" s="574">
        <f t="shared" si="10"/>
        <v>0.27675070028011206</v>
      </c>
      <c r="BN23" s="575">
        <f t="shared" si="11"/>
        <v>0.3456962911126662</v>
      </c>
      <c r="BO23" s="572">
        <v>2056</v>
      </c>
      <c r="BP23" s="573">
        <v>1735</v>
      </c>
      <c r="BQ23" s="573">
        <v>1369</v>
      </c>
      <c r="BR23" s="573">
        <v>500</v>
      </c>
      <c r="BS23" s="573">
        <v>448</v>
      </c>
      <c r="BT23" s="574">
        <f t="shared" si="12"/>
        <v>0.28818443804034583</v>
      </c>
      <c r="BU23" s="575">
        <f t="shared" si="13"/>
        <v>0.36523009495982467</v>
      </c>
      <c r="BV23" s="572">
        <v>2354</v>
      </c>
      <c r="BW23" s="573">
        <v>1872</v>
      </c>
      <c r="BX23" s="573">
        <v>1577</v>
      </c>
      <c r="BY23" s="573">
        <v>496</v>
      </c>
      <c r="BZ23" s="573">
        <v>475</v>
      </c>
      <c r="CA23" s="574">
        <f t="shared" si="14"/>
        <v>0.26495726495726496</v>
      </c>
      <c r="CB23" s="575">
        <f t="shared" si="15"/>
        <v>0.31452124286620164</v>
      </c>
      <c r="CC23" s="572">
        <v>2155</v>
      </c>
      <c r="CD23" s="573">
        <v>1738</v>
      </c>
      <c r="CE23" s="573">
        <v>1440</v>
      </c>
      <c r="CF23" s="573">
        <v>624</v>
      </c>
      <c r="CG23" s="573">
        <v>598</v>
      </c>
      <c r="CH23" s="574">
        <f t="shared" si="16"/>
        <v>0.35903337169159955</v>
      </c>
      <c r="CI23" s="575">
        <f t="shared" si="17"/>
        <v>0.43333333333333335</v>
      </c>
    </row>
    <row r="24" spans="1:87" s="2" customFormat="1" x14ac:dyDescent="0.25">
      <c r="A24" s="576" t="s">
        <v>183</v>
      </c>
      <c r="B24" s="577" t="s">
        <v>184</v>
      </c>
      <c r="C24" s="578"/>
      <c r="D24" s="548">
        <v>11811</v>
      </c>
      <c r="E24" s="579">
        <v>8374</v>
      </c>
      <c r="F24" s="579">
        <v>7604</v>
      </c>
      <c r="G24" s="579">
        <v>5160</v>
      </c>
      <c r="H24" s="580">
        <v>3782</v>
      </c>
      <c r="I24" s="581">
        <f t="shared" si="18"/>
        <v>0.61619297826606156</v>
      </c>
      <c r="J24" s="582">
        <f t="shared" si="19"/>
        <v>0.67859021567596001</v>
      </c>
      <c r="K24" s="548">
        <v>11466</v>
      </c>
      <c r="L24" s="579">
        <v>8090</v>
      </c>
      <c r="M24" s="579">
        <v>7371</v>
      </c>
      <c r="N24" s="579">
        <v>5162</v>
      </c>
      <c r="O24" s="580">
        <v>3849</v>
      </c>
      <c r="P24" s="581">
        <f t="shared" si="20"/>
        <v>0.63807169344870207</v>
      </c>
      <c r="Q24" s="582">
        <f t="shared" si="21"/>
        <v>0.70031203364536698</v>
      </c>
      <c r="R24" s="548">
        <v>12112</v>
      </c>
      <c r="S24" s="579">
        <v>8398</v>
      </c>
      <c r="T24" s="579">
        <v>7804</v>
      </c>
      <c r="U24" s="579">
        <v>5504</v>
      </c>
      <c r="V24" s="580">
        <v>4017</v>
      </c>
      <c r="W24" s="581">
        <f t="shared" si="22"/>
        <v>0.65539414146225294</v>
      </c>
      <c r="X24" s="582">
        <f t="shared" si="23"/>
        <v>0.70527934392619174</v>
      </c>
      <c r="Y24" s="548">
        <v>11193</v>
      </c>
      <c r="Z24" s="579">
        <v>7901</v>
      </c>
      <c r="AA24" s="579">
        <v>7390</v>
      </c>
      <c r="AB24" s="579">
        <v>5215</v>
      </c>
      <c r="AC24" s="580">
        <v>3842</v>
      </c>
      <c r="AD24" s="581">
        <f t="shared" si="0"/>
        <v>0.66004303252752816</v>
      </c>
      <c r="AE24" s="582">
        <f t="shared" si="1"/>
        <v>0.70568335588633291</v>
      </c>
      <c r="AF24" s="548">
        <v>9788</v>
      </c>
      <c r="AG24" s="579">
        <v>6950</v>
      </c>
      <c r="AH24" s="579">
        <v>6336</v>
      </c>
      <c r="AI24" s="579">
        <v>4535</v>
      </c>
      <c r="AJ24" s="580">
        <v>3390</v>
      </c>
      <c r="AK24" s="581">
        <f t="shared" si="2"/>
        <v>0.65251798561151075</v>
      </c>
      <c r="AL24" s="582">
        <f t="shared" si="3"/>
        <v>0.71575126262626265</v>
      </c>
      <c r="AM24" s="548">
        <v>9389</v>
      </c>
      <c r="AN24" s="579">
        <v>6777</v>
      </c>
      <c r="AO24" s="579">
        <v>6142</v>
      </c>
      <c r="AP24" s="579">
        <v>4182</v>
      </c>
      <c r="AQ24" s="580">
        <v>3214</v>
      </c>
      <c r="AR24" s="581">
        <f t="shared" si="4"/>
        <v>0.61708720672864104</v>
      </c>
      <c r="AS24" s="582">
        <f t="shared" si="5"/>
        <v>0.68088570498209056</v>
      </c>
      <c r="AT24" s="548">
        <v>8504</v>
      </c>
      <c r="AU24" s="579">
        <v>6099</v>
      </c>
      <c r="AV24" s="579">
        <v>5398</v>
      </c>
      <c r="AW24" s="579">
        <v>3671</v>
      </c>
      <c r="AX24" s="580">
        <v>2878</v>
      </c>
      <c r="AY24" s="581">
        <f t="shared" si="6"/>
        <v>0.60190195113953104</v>
      </c>
      <c r="AZ24" s="582">
        <f t="shared" si="7"/>
        <v>0.68006669136717302</v>
      </c>
      <c r="BA24" s="548">
        <v>8074</v>
      </c>
      <c r="BB24" s="579">
        <v>5778</v>
      </c>
      <c r="BC24" s="579">
        <v>5141</v>
      </c>
      <c r="BD24" s="579">
        <v>3605</v>
      </c>
      <c r="BE24" s="580">
        <v>2856</v>
      </c>
      <c r="BF24" s="581">
        <f t="shared" si="8"/>
        <v>0.62391831083419869</v>
      </c>
      <c r="BG24" s="582">
        <f t="shared" si="9"/>
        <v>0.70122544252091035</v>
      </c>
      <c r="BH24" s="548">
        <v>7408</v>
      </c>
      <c r="BI24" s="579">
        <v>5331</v>
      </c>
      <c r="BJ24" s="579">
        <v>4720</v>
      </c>
      <c r="BK24" s="579">
        <v>3395</v>
      </c>
      <c r="BL24" s="580">
        <v>2626</v>
      </c>
      <c r="BM24" s="581">
        <f t="shared" si="10"/>
        <v>0.63684111798912024</v>
      </c>
      <c r="BN24" s="582">
        <f t="shared" si="11"/>
        <v>0.71927966101694918</v>
      </c>
      <c r="BO24" s="548">
        <v>6536</v>
      </c>
      <c r="BP24" s="579">
        <v>4736</v>
      </c>
      <c r="BQ24" s="579">
        <v>4203</v>
      </c>
      <c r="BR24" s="579">
        <v>3110</v>
      </c>
      <c r="BS24" s="580">
        <v>2416</v>
      </c>
      <c r="BT24" s="581">
        <f t="shared" si="12"/>
        <v>0.65667229729729726</v>
      </c>
      <c r="BU24" s="582">
        <f t="shared" si="13"/>
        <v>0.73994765643587912</v>
      </c>
      <c r="BV24" s="548">
        <v>6691</v>
      </c>
      <c r="BW24" s="579">
        <v>4828</v>
      </c>
      <c r="BX24" s="579">
        <v>4304</v>
      </c>
      <c r="BY24" s="579">
        <v>3151</v>
      </c>
      <c r="BZ24" s="580">
        <v>2544</v>
      </c>
      <c r="CA24" s="581">
        <f t="shared" si="14"/>
        <v>0.65265120132560062</v>
      </c>
      <c r="CB24" s="582">
        <f t="shared" si="15"/>
        <v>0.73210966542750933</v>
      </c>
      <c r="CC24" s="548">
        <v>6732</v>
      </c>
      <c r="CD24" s="579">
        <v>4880</v>
      </c>
      <c r="CE24" s="579">
        <v>4553</v>
      </c>
      <c r="CF24" s="579">
        <v>3714</v>
      </c>
      <c r="CG24" s="580">
        <v>2684</v>
      </c>
      <c r="CH24" s="581">
        <f t="shared" si="16"/>
        <v>0.76106557377049178</v>
      </c>
      <c r="CI24" s="582">
        <f t="shared" si="17"/>
        <v>0.81572589501427628</v>
      </c>
    </row>
    <row r="25" spans="1:87" s="2" customFormat="1" x14ac:dyDescent="0.25">
      <c r="A25" s="553" t="s">
        <v>183</v>
      </c>
      <c r="B25" s="554" t="s">
        <v>185</v>
      </c>
      <c r="C25" s="555" t="s">
        <v>186</v>
      </c>
      <c r="D25" s="583">
        <v>2170</v>
      </c>
      <c r="E25" s="557">
        <v>1723</v>
      </c>
      <c r="F25" s="557">
        <v>1520</v>
      </c>
      <c r="G25" s="557">
        <v>794</v>
      </c>
      <c r="H25" s="557">
        <v>642</v>
      </c>
      <c r="I25" s="558">
        <f t="shared" si="18"/>
        <v>0.4608241439349971</v>
      </c>
      <c r="J25" s="559">
        <f t="shared" si="19"/>
        <v>0.52236842105263159</v>
      </c>
      <c r="K25" s="583">
        <v>2357</v>
      </c>
      <c r="L25" s="557">
        <v>1822</v>
      </c>
      <c r="M25" s="557">
        <v>1586</v>
      </c>
      <c r="N25" s="557">
        <v>785</v>
      </c>
      <c r="O25" s="557">
        <v>634</v>
      </c>
      <c r="P25" s="558">
        <f t="shared" si="20"/>
        <v>0.43084522502744238</v>
      </c>
      <c r="Q25" s="559">
        <f t="shared" si="21"/>
        <v>0.49495586380832285</v>
      </c>
      <c r="R25" s="583">
        <v>2087</v>
      </c>
      <c r="S25" s="557">
        <v>1619</v>
      </c>
      <c r="T25" s="557">
        <v>1434</v>
      </c>
      <c r="U25" s="557">
        <v>875</v>
      </c>
      <c r="V25" s="557">
        <v>680</v>
      </c>
      <c r="W25" s="558">
        <f t="shared" si="22"/>
        <v>0.54045707226683137</v>
      </c>
      <c r="X25" s="559">
        <f t="shared" si="23"/>
        <v>0.61018131101813111</v>
      </c>
      <c r="Y25" s="583">
        <v>1984</v>
      </c>
      <c r="Z25" s="557">
        <v>1526</v>
      </c>
      <c r="AA25" s="557">
        <v>1344</v>
      </c>
      <c r="AB25" s="557">
        <v>886</v>
      </c>
      <c r="AC25" s="557">
        <v>719</v>
      </c>
      <c r="AD25" s="558">
        <f t="shared" si="0"/>
        <v>0.58060288335517696</v>
      </c>
      <c r="AE25" s="559">
        <f t="shared" si="1"/>
        <v>0.65922619047619047</v>
      </c>
      <c r="AF25" s="583">
        <v>2005</v>
      </c>
      <c r="AG25" s="557">
        <v>1583</v>
      </c>
      <c r="AH25" s="557">
        <v>1323</v>
      </c>
      <c r="AI25" s="557">
        <v>811</v>
      </c>
      <c r="AJ25" s="557">
        <v>668</v>
      </c>
      <c r="AK25" s="558">
        <f t="shared" si="2"/>
        <v>0.51231838281743525</v>
      </c>
      <c r="AL25" s="559">
        <f t="shared" si="3"/>
        <v>0.6130007558578987</v>
      </c>
      <c r="AM25" s="583">
        <v>1743</v>
      </c>
      <c r="AN25" s="557">
        <v>1375</v>
      </c>
      <c r="AO25" s="557">
        <v>1212</v>
      </c>
      <c r="AP25" s="557">
        <v>941</v>
      </c>
      <c r="AQ25" s="557">
        <v>714</v>
      </c>
      <c r="AR25" s="558">
        <f t="shared" si="4"/>
        <v>0.6843636363636364</v>
      </c>
      <c r="AS25" s="559">
        <f t="shared" si="5"/>
        <v>0.77640264026402639</v>
      </c>
      <c r="AT25" s="583">
        <v>1780</v>
      </c>
      <c r="AU25" s="557">
        <v>1377</v>
      </c>
      <c r="AV25" s="557">
        <v>1199</v>
      </c>
      <c r="AW25" s="557">
        <v>868</v>
      </c>
      <c r="AX25" s="557">
        <v>703</v>
      </c>
      <c r="AY25" s="558">
        <f t="shared" si="6"/>
        <v>0.63035584604212058</v>
      </c>
      <c r="AZ25" s="559">
        <f t="shared" si="7"/>
        <v>0.72393661384487074</v>
      </c>
      <c r="BA25" s="583">
        <v>1804</v>
      </c>
      <c r="BB25" s="557">
        <v>1400</v>
      </c>
      <c r="BC25" s="557">
        <v>1252</v>
      </c>
      <c r="BD25" s="557">
        <v>862</v>
      </c>
      <c r="BE25" s="557">
        <v>663</v>
      </c>
      <c r="BF25" s="558">
        <f t="shared" si="8"/>
        <v>0.61571428571428577</v>
      </c>
      <c r="BG25" s="559">
        <f t="shared" si="9"/>
        <v>0.68849840255591055</v>
      </c>
      <c r="BH25" s="583">
        <v>1638</v>
      </c>
      <c r="BI25" s="557">
        <v>1282</v>
      </c>
      <c r="BJ25" s="557">
        <v>1102</v>
      </c>
      <c r="BK25" s="557">
        <v>744</v>
      </c>
      <c r="BL25" s="557">
        <v>561</v>
      </c>
      <c r="BM25" s="558">
        <f t="shared" si="10"/>
        <v>0.58034321372854913</v>
      </c>
      <c r="BN25" s="559">
        <f t="shared" si="11"/>
        <v>0.67513611615245006</v>
      </c>
      <c r="BO25" s="583">
        <v>1155</v>
      </c>
      <c r="BP25" s="557">
        <v>923</v>
      </c>
      <c r="BQ25" s="557">
        <v>819</v>
      </c>
      <c r="BR25" s="557">
        <v>616</v>
      </c>
      <c r="BS25" s="557">
        <v>466</v>
      </c>
      <c r="BT25" s="558">
        <f t="shared" si="12"/>
        <v>0.66738894907908997</v>
      </c>
      <c r="BU25" s="559">
        <f t="shared" si="13"/>
        <v>0.75213675213675213</v>
      </c>
      <c r="BV25" s="583">
        <v>1304</v>
      </c>
      <c r="BW25" s="557">
        <v>1036</v>
      </c>
      <c r="BX25" s="557">
        <v>910</v>
      </c>
      <c r="BY25" s="557">
        <v>659</v>
      </c>
      <c r="BZ25" s="557">
        <v>503</v>
      </c>
      <c r="CA25" s="558">
        <f t="shared" si="14"/>
        <v>0.63610038610038611</v>
      </c>
      <c r="CB25" s="559">
        <f t="shared" si="15"/>
        <v>0.72417582417582416</v>
      </c>
      <c r="CC25" s="583">
        <v>1271</v>
      </c>
      <c r="CD25" s="557">
        <v>1008</v>
      </c>
      <c r="CE25" s="557">
        <v>961</v>
      </c>
      <c r="CF25" s="557">
        <v>840</v>
      </c>
      <c r="CG25" s="557">
        <v>509</v>
      </c>
      <c r="CH25" s="558">
        <f t="shared" si="16"/>
        <v>0.83333333333333337</v>
      </c>
      <c r="CI25" s="559">
        <f t="shared" si="17"/>
        <v>0.87408949011446413</v>
      </c>
    </row>
    <row r="26" spans="1:87" s="2" customFormat="1" x14ac:dyDescent="0.25">
      <c r="A26" s="553" t="s">
        <v>183</v>
      </c>
      <c r="B26" s="554" t="s">
        <v>187</v>
      </c>
      <c r="C26" s="555" t="s">
        <v>162</v>
      </c>
      <c r="D26" s="568">
        <v>1028</v>
      </c>
      <c r="E26" s="564">
        <v>839</v>
      </c>
      <c r="F26" s="564">
        <v>786</v>
      </c>
      <c r="G26" s="564">
        <v>545</v>
      </c>
      <c r="H26" s="564">
        <v>306</v>
      </c>
      <c r="I26" s="565">
        <f t="shared" si="18"/>
        <v>0.64958283671036954</v>
      </c>
      <c r="J26" s="566">
        <f t="shared" si="19"/>
        <v>0.69338422391857502</v>
      </c>
      <c r="K26" s="568">
        <v>1003</v>
      </c>
      <c r="L26" s="564">
        <v>833</v>
      </c>
      <c r="M26" s="564">
        <v>788</v>
      </c>
      <c r="N26" s="564">
        <v>469</v>
      </c>
      <c r="O26" s="564">
        <v>283</v>
      </c>
      <c r="P26" s="565">
        <f t="shared" si="20"/>
        <v>0.56302521008403361</v>
      </c>
      <c r="Q26" s="566">
        <f t="shared" si="21"/>
        <v>0.59517766497461932</v>
      </c>
      <c r="R26" s="568">
        <v>1021</v>
      </c>
      <c r="S26" s="564">
        <v>814</v>
      </c>
      <c r="T26" s="564">
        <v>741</v>
      </c>
      <c r="U26" s="564">
        <v>497</v>
      </c>
      <c r="V26" s="564">
        <v>275</v>
      </c>
      <c r="W26" s="565">
        <f t="shared" si="22"/>
        <v>0.61056511056511054</v>
      </c>
      <c r="X26" s="566">
        <f t="shared" si="23"/>
        <v>0.67071524966261808</v>
      </c>
      <c r="Y26" s="568">
        <v>875</v>
      </c>
      <c r="Z26" s="564">
        <v>710</v>
      </c>
      <c r="AA26" s="564">
        <v>710</v>
      </c>
      <c r="AB26" s="564">
        <v>449</v>
      </c>
      <c r="AC26" s="564">
        <v>264</v>
      </c>
      <c r="AD26" s="565">
        <f t="shared" si="0"/>
        <v>0.63239436619718314</v>
      </c>
      <c r="AE26" s="566">
        <f t="shared" si="1"/>
        <v>0.63239436619718314</v>
      </c>
      <c r="AF26" s="568">
        <v>741</v>
      </c>
      <c r="AG26" s="564">
        <v>647</v>
      </c>
      <c r="AH26" s="564">
        <v>511</v>
      </c>
      <c r="AI26" s="564">
        <v>405</v>
      </c>
      <c r="AJ26" s="564">
        <v>247</v>
      </c>
      <c r="AK26" s="565">
        <f t="shared" si="2"/>
        <v>0.62596599690880994</v>
      </c>
      <c r="AL26" s="566">
        <f t="shared" si="3"/>
        <v>0.79256360078277888</v>
      </c>
      <c r="AM26" s="568">
        <v>677</v>
      </c>
      <c r="AN26" s="564">
        <v>583</v>
      </c>
      <c r="AO26" s="564">
        <v>474</v>
      </c>
      <c r="AP26" s="564">
        <v>351</v>
      </c>
      <c r="AQ26" s="564">
        <v>210</v>
      </c>
      <c r="AR26" s="565">
        <f t="shared" si="4"/>
        <v>0.60205831903945106</v>
      </c>
      <c r="AS26" s="566">
        <f t="shared" si="5"/>
        <v>0.740506329113924</v>
      </c>
      <c r="AT26" s="568">
        <v>639</v>
      </c>
      <c r="AU26" s="564">
        <v>542</v>
      </c>
      <c r="AV26" s="564">
        <v>428</v>
      </c>
      <c r="AW26" s="564">
        <v>341</v>
      </c>
      <c r="AX26" s="564">
        <v>203</v>
      </c>
      <c r="AY26" s="565">
        <f t="shared" si="6"/>
        <v>0.62915129151291516</v>
      </c>
      <c r="AZ26" s="566">
        <f t="shared" si="7"/>
        <v>0.79672897196261683</v>
      </c>
      <c r="BA26" s="568">
        <v>583</v>
      </c>
      <c r="BB26" s="564">
        <v>497</v>
      </c>
      <c r="BC26" s="564">
        <v>373</v>
      </c>
      <c r="BD26" s="564">
        <v>301</v>
      </c>
      <c r="BE26" s="564">
        <v>188</v>
      </c>
      <c r="BF26" s="565">
        <f t="shared" si="8"/>
        <v>0.60563380281690138</v>
      </c>
      <c r="BG26" s="566">
        <f t="shared" si="9"/>
        <v>0.806970509383378</v>
      </c>
      <c r="BH26" s="568">
        <v>471</v>
      </c>
      <c r="BI26" s="564">
        <v>414</v>
      </c>
      <c r="BJ26" s="564">
        <v>312</v>
      </c>
      <c r="BK26" s="564">
        <v>236</v>
      </c>
      <c r="BL26" s="564">
        <v>141</v>
      </c>
      <c r="BM26" s="565">
        <f t="shared" si="10"/>
        <v>0.57004830917874394</v>
      </c>
      <c r="BN26" s="566">
        <f t="shared" si="11"/>
        <v>0.75641025641025639</v>
      </c>
      <c r="BO26" s="568">
        <v>528</v>
      </c>
      <c r="BP26" s="564">
        <v>438</v>
      </c>
      <c r="BQ26" s="564">
        <v>358</v>
      </c>
      <c r="BR26" s="564">
        <v>281</v>
      </c>
      <c r="BS26" s="564">
        <v>166</v>
      </c>
      <c r="BT26" s="565">
        <f t="shared" si="12"/>
        <v>0.64155251141552516</v>
      </c>
      <c r="BU26" s="566">
        <f t="shared" si="13"/>
        <v>0.78491620111731841</v>
      </c>
      <c r="BV26" s="568">
        <v>424</v>
      </c>
      <c r="BW26" s="564">
        <v>370</v>
      </c>
      <c r="BX26" s="564">
        <v>286</v>
      </c>
      <c r="BY26" s="564">
        <v>222</v>
      </c>
      <c r="BZ26" s="564">
        <v>140</v>
      </c>
      <c r="CA26" s="565">
        <f t="shared" si="14"/>
        <v>0.6</v>
      </c>
      <c r="CB26" s="566">
        <f t="shared" si="15"/>
        <v>0.77622377622377625</v>
      </c>
      <c r="CC26" s="568">
        <v>619</v>
      </c>
      <c r="CD26" s="564">
        <v>522</v>
      </c>
      <c r="CE26" s="564">
        <v>519</v>
      </c>
      <c r="CF26" s="564">
        <v>378</v>
      </c>
      <c r="CG26" s="564">
        <v>282</v>
      </c>
      <c r="CH26" s="565">
        <f t="shared" si="16"/>
        <v>0.72413793103448276</v>
      </c>
      <c r="CI26" s="566">
        <f t="shared" si="17"/>
        <v>0.72832369942196529</v>
      </c>
    </row>
    <row r="27" spans="1:87" s="2" customFormat="1" x14ac:dyDescent="0.25">
      <c r="A27" s="560" t="s">
        <v>183</v>
      </c>
      <c r="B27" s="561" t="s">
        <v>188</v>
      </c>
      <c r="C27" s="562" t="s">
        <v>189</v>
      </c>
      <c r="D27" s="563">
        <v>1646</v>
      </c>
      <c r="E27" s="564">
        <v>1373</v>
      </c>
      <c r="F27" s="564">
        <v>1373</v>
      </c>
      <c r="G27" s="564">
        <v>1194</v>
      </c>
      <c r="H27" s="564">
        <v>790</v>
      </c>
      <c r="I27" s="565">
        <f t="shared" si="18"/>
        <v>0.86962855061908229</v>
      </c>
      <c r="J27" s="566">
        <f t="shared" si="19"/>
        <v>0.86962855061908229</v>
      </c>
      <c r="K27" s="563">
        <v>1469</v>
      </c>
      <c r="L27" s="564">
        <v>1228</v>
      </c>
      <c r="M27" s="564">
        <v>1228</v>
      </c>
      <c r="N27" s="564">
        <v>1089</v>
      </c>
      <c r="O27" s="564">
        <v>700</v>
      </c>
      <c r="P27" s="565">
        <f t="shared" si="20"/>
        <v>0.8868078175895765</v>
      </c>
      <c r="Q27" s="566">
        <f t="shared" si="21"/>
        <v>0.8868078175895765</v>
      </c>
      <c r="R27" s="563">
        <v>1239</v>
      </c>
      <c r="S27" s="564">
        <v>1022</v>
      </c>
      <c r="T27" s="564">
        <v>1022</v>
      </c>
      <c r="U27" s="564">
        <v>1017</v>
      </c>
      <c r="V27" s="564">
        <v>609</v>
      </c>
      <c r="W27" s="565">
        <f t="shared" si="22"/>
        <v>0.99510763209393349</v>
      </c>
      <c r="X27" s="566">
        <f t="shared" si="23"/>
        <v>0.99510763209393349</v>
      </c>
      <c r="Y27" s="563">
        <v>1162</v>
      </c>
      <c r="Z27" s="564">
        <v>968</v>
      </c>
      <c r="AA27" s="564">
        <v>968</v>
      </c>
      <c r="AB27" s="564">
        <v>940</v>
      </c>
      <c r="AC27" s="564">
        <v>620</v>
      </c>
      <c r="AD27" s="565">
        <f t="shared" si="0"/>
        <v>0.97107438016528924</v>
      </c>
      <c r="AE27" s="566">
        <f t="shared" si="1"/>
        <v>0.97107438016528924</v>
      </c>
      <c r="AF27" s="563">
        <v>966</v>
      </c>
      <c r="AG27" s="564">
        <v>805</v>
      </c>
      <c r="AH27" s="564">
        <v>805</v>
      </c>
      <c r="AI27" s="564">
        <v>717</v>
      </c>
      <c r="AJ27" s="564">
        <v>465</v>
      </c>
      <c r="AK27" s="565">
        <f t="shared" si="2"/>
        <v>0.89068322981366455</v>
      </c>
      <c r="AL27" s="566">
        <f t="shared" si="3"/>
        <v>0.89068322981366455</v>
      </c>
      <c r="AM27" s="563">
        <v>857</v>
      </c>
      <c r="AN27" s="564">
        <v>699</v>
      </c>
      <c r="AO27" s="564">
        <v>699</v>
      </c>
      <c r="AP27" s="564">
        <v>402</v>
      </c>
      <c r="AQ27" s="564">
        <v>391</v>
      </c>
      <c r="AR27" s="565">
        <f t="shared" si="4"/>
        <v>0.57510729613733902</v>
      </c>
      <c r="AS27" s="566">
        <f t="shared" si="5"/>
        <v>0.57510729613733902</v>
      </c>
      <c r="AT27" s="563">
        <v>754</v>
      </c>
      <c r="AU27" s="564">
        <v>625</v>
      </c>
      <c r="AV27" s="564">
        <v>625</v>
      </c>
      <c r="AW27" s="564">
        <v>438</v>
      </c>
      <c r="AX27" s="564">
        <v>346</v>
      </c>
      <c r="AY27" s="565">
        <f t="shared" si="6"/>
        <v>0.70079999999999998</v>
      </c>
      <c r="AZ27" s="566">
        <f t="shared" si="7"/>
        <v>0.70079999999999998</v>
      </c>
      <c r="BA27" s="563">
        <v>712</v>
      </c>
      <c r="BB27" s="564">
        <v>613</v>
      </c>
      <c r="BC27" s="564">
        <v>613</v>
      </c>
      <c r="BD27" s="564">
        <v>498</v>
      </c>
      <c r="BE27" s="564">
        <v>411</v>
      </c>
      <c r="BF27" s="565">
        <f t="shared" si="8"/>
        <v>0.81239804241435565</v>
      </c>
      <c r="BG27" s="566">
        <f t="shared" si="9"/>
        <v>0.81239804241435565</v>
      </c>
      <c r="BH27" s="563">
        <v>631</v>
      </c>
      <c r="BI27" s="564">
        <v>536</v>
      </c>
      <c r="BJ27" s="564">
        <v>536</v>
      </c>
      <c r="BK27" s="564">
        <v>426</v>
      </c>
      <c r="BL27" s="564">
        <v>339</v>
      </c>
      <c r="BM27" s="565">
        <f t="shared" si="10"/>
        <v>0.79477611940298509</v>
      </c>
      <c r="BN27" s="566">
        <f t="shared" si="11"/>
        <v>0.79477611940298509</v>
      </c>
      <c r="BO27" s="563">
        <v>541</v>
      </c>
      <c r="BP27" s="564">
        <v>475</v>
      </c>
      <c r="BQ27" s="564">
        <v>475</v>
      </c>
      <c r="BR27" s="564">
        <v>375</v>
      </c>
      <c r="BS27" s="564">
        <v>302</v>
      </c>
      <c r="BT27" s="565">
        <f t="shared" si="12"/>
        <v>0.78947368421052633</v>
      </c>
      <c r="BU27" s="566">
        <f t="shared" si="13"/>
        <v>0.78947368421052633</v>
      </c>
      <c r="BV27" s="563">
        <v>513</v>
      </c>
      <c r="BW27" s="564">
        <v>439</v>
      </c>
      <c r="BX27" s="564">
        <v>439</v>
      </c>
      <c r="BY27" s="564">
        <v>337</v>
      </c>
      <c r="BZ27" s="564">
        <v>288</v>
      </c>
      <c r="CA27" s="565">
        <f t="shared" si="14"/>
        <v>0.76765375854214124</v>
      </c>
      <c r="CB27" s="566">
        <f t="shared" si="15"/>
        <v>0.76765375854214124</v>
      </c>
      <c r="CC27" s="563">
        <v>493</v>
      </c>
      <c r="CD27" s="564">
        <v>427</v>
      </c>
      <c r="CE27" s="564">
        <v>427</v>
      </c>
      <c r="CF27" s="564">
        <v>427</v>
      </c>
      <c r="CG27" s="564">
        <v>297</v>
      </c>
      <c r="CH27" s="565">
        <f t="shared" si="16"/>
        <v>1</v>
      </c>
      <c r="CI27" s="566">
        <f t="shared" si="17"/>
        <v>1</v>
      </c>
    </row>
    <row r="28" spans="1:87" s="2" customFormat="1" x14ac:dyDescent="0.25">
      <c r="A28" s="560" t="s">
        <v>183</v>
      </c>
      <c r="B28" s="561" t="s">
        <v>190</v>
      </c>
      <c r="C28" s="562" t="s">
        <v>191</v>
      </c>
      <c r="D28" s="563">
        <v>670</v>
      </c>
      <c r="E28" s="564">
        <v>613</v>
      </c>
      <c r="F28" s="564">
        <v>526</v>
      </c>
      <c r="G28" s="564">
        <v>298</v>
      </c>
      <c r="H28" s="564">
        <v>245</v>
      </c>
      <c r="I28" s="565">
        <f t="shared" si="18"/>
        <v>0.48613376835236544</v>
      </c>
      <c r="J28" s="566">
        <f t="shared" si="19"/>
        <v>0.56653992395437258</v>
      </c>
      <c r="K28" s="563">
        <v>549</v>
      </c>
      <c r="L28" s="564">
        <v>501</v>
      </c>
      <c r="M28" s="564">
        <v>423</v>
      </c>
      <c r="N28" s="564">
        <v>272</v>
      </c>
      <c r="O28" s="564">
        <v>223</v>
      </c>
      <c r="P28" s="565">
        <f t="shared" si="20"/>
        <v>0.54291417165668665</v>
      </c>
      <c r="Q28" s="566">
        <f t="shared" si="21"/>
        <v>0.64302600472813243</v>
      </c>
      <c r="R28" s="563">
        <v>571</v>
      </c>
      <c r="S28" s="564">
        <v>507</v>
      </c>
      <c r="T28" s="564">
        <v>435</v>
      </c>
      <c r="U28" s="564">
        <v>288</v>
      </c>
      <c r="V28" s="564">
        <v>221</v>
      </c>
      <c r="W28" s="565">
        <f t="shared" si="22"/>
        <v>0.56804733727810652</v>
      </c>
      <c r="X28" s="566">
        <f t="shared" si="23"/>
        <v>0.66206896551724137</v>
      </c>
      <c r="Y28" s="563">
        <v>616</v>
      </c>
      <c r="Z28" s="564">
        <v>563</v>
      </c>
      <c r="AA28" s="564">
        <v>466</v>
      </c>
      <c r="AB28" s="564">
        <v>304</v>
      </c>
      <c r="AC28" s="564">
        <v>248</v>
      </c>
      <c r="AD28" s="565">
        <f t="shared" si="0"/>
        <v>0.53996447602131437</v>
      </c>
      <c r="AE28" s="566">
        <f t="shared" si="1"/>
        <v>0.6523605150214592</v>
      </c>
      <c r="AF28" s="563">
        <v>584</v>
      </c>
      <c r="AG28" s="564">
        <v>530</v>
      </c>
      <c r="AH28" s="564">
        <v>438</v>
      </c>
      <c r="AI28" s="564">
        <v>278</v>
      </c>
      <c r="AJ28" s="564">
        <v>229</v>
      </c>
      <c r="AK28" s="565">
        <f t="shared" si="2"/>
        <v>0.52452830188679245</v>
      </c>
      <c r="AL28" s="566">
        <f t="shared" si="3"/>
        <v>0.63470319634703198</v>
      </c>
      <c r="AM28" s="563">
        <v>510</v>
      </c>
      <c r="AN28" s="564">
        <v>474</v>
      </c>
      <c r="AO28" s="564">
        <v>361</v>
      </c>
      <c r="AP28" s="564">
        <v>246</v>
      </c>
      <c r="AQ28" s="564">
        <v>194</v>
      </c>
      <c r="AR28" s="565">
        <f t="shared" si="4"/>
        <v>0.51898734177215189</v>
      </c>
      <c r="AS28" s="566">
        <f t="shared" si="5"/>
        <v>0.68144044321329644</v>
      </c>
      <c r="AT28" s="563">
        <v>500</v>
      </c>
      <c r="AU28" s="564">
        <v>464</v>
      </c>
      <c r="AV28" s="564">
        <v>366</v>
      </c>
      <c r="AW28" s="564">
        <v>279</v>
      </c>
      <c r="AX28" s="564">
        <v>220</v>
      </c>
      <c r="AY28" s="565">
        <f t="shared" si="6"/>
        <v>0.60129310344827591</v>
      </c>
      <c r="AZ28" s="566">
        <f t="shared" si="7"/>
        <v>0.76229508196721307</v>
      </c>
      <c r="BA28" s="563">
        <v>441</v>
      </c>
      <c r="BB28" s="564">
        <v>413</v>
      </c>
      <c r="BC28" s="564">
        <v>313</v>
      </c>
      <c r="BD28" s="564">
        <v>262</v>
      </c>
      <c r="BE28" s="564">
        <v>207</v>
      </c>
      <c r="BF28" s="565">
        <f t="shared" si="8"/>
        <v>0.63438256658595638</v>
      </c>
      <c r="BG28" s="566">
        <f t="shared" si="9"/>
        <v>0.83706070287539935</v>
      </c>
      <c r="BH28" s="563">
        <v>490</v>
      </c>
      <c r="BI28" s="564">
        <v>445</v>
      </c>
      <c r="BJ28" s="564">
        <v>359</v>
      </c>
      <c r="BK28" s="564">
        <v>300</v>
      </c>
      <c r="BL28" s="564">
        <v>230</v>
      </c>
      <c r="BM28" s="565">
        <f t="shared" si="10"/>
        <v>0.6741573033707865</v>
      </c>
      <c r="BN28" s="566">
        <f t="shared" si="11"/>
        <v>0.83565459610027859</v>
      </c>
      <c r="BO28" s="563">
        <v>451</v>
      </c>
      <c r="BP28" s="564">
        <v>408</v>
      </c>
      <c r="BQ28" s="564">
        <v>332</v>
      </c>
      <c r="BR28" s="564">
        <v>301</v>
      </c>
      <c r="BS28" s="564">
        <v>231</v>
      </c>
      <c r="BT28" s="565">
        <f t="shared" si="12"/>
        <v>0.73774509803921573</v>
      </c>
      <c r="BU28" s="566">
        <f t="shared" si="13"/>
        <v>0.90662650602409633</v>
      </c>
      <c r="BV28" s="563">
        <v>397</v>
      </c>
      <c r="BW28" s="564">
        <v>368</v>
      </c>
      <c r="BX28" s="564">
        <v>289</v>
      </c>
      <c r="BY28" s="564">
        <v>253</v>
      </c>
      <c r="BZ28" s="564">
        <v>199</v>
      </c>
      <c r="CA28" s="565">
        <f t="shared" si="14"/>
        <v>0.6875</v>
      </c>
      <c r="CB28" s="566">
        <f t="shared" si="15"/>
        <v>0.87543252595155707</v>
      </c>
      <c r="CC28" s="563">
        <v>493</v>
      </c>
      <c r="CD28" s="564">
        <v>454</v>
      </c>
      <c r="CE28" s="564">
        <v>454</v>
      </c>
      <c r="CF28" s="564">
        <v>454</v>
      </c>
      <c r="CG28" s="564">
        <v>286</v>
      </c>
      <c r="CH28" s="565">
        <f t="shared" si="16"/>
        <v>1</v>
      </c>
      <c r="CI28" s="566">
        <f t="shared" si="17"/>
        <v>1</v>
      </c>
    </row>
    <row r="29" spans="1:87" s="2" customFormat="1" x14ac:dyDescent="0.25">
      <c r="A29" s="560" t="s">
        <v>183</v>
      </c>
      <c r="B29" s="561" t="s">
        <v>192</v>
      </c>
      <c r="C29" s="562" t="s">
        <v>176</v>
      </c>
      <c r="D29" s="563">
        <v>931</v>
      </c>
      <c r="E29" s="564">
        <v>795</v>
      </c>
      <c r="F29" s="564">
        <v>726</v>
      </c>
      <c r="G29" s="564">
        <v>479</v>
      </c>
      <c r="H29" s="564">
        <v>284</v>
      </c>
      <c r="I29" s="565">
        <f t="shared" si="18"/>
        <v>0.60251572327044023</v>
      </c>
      <c r="J29" s="566">
        <f t="shared" si="19"/>
        <v>0.65977961432506882</v>
      </c>
      <c r="K29" s="563">
        <v>858</v>
      </c>
      <c r="L29" s="564">
        <v>748</v>
      </c>
      <c r="M29" s="564">
        <v>693</v>
      </c>
      <c r="N29" s="564">
        <v>499</v>
      </c>
      <c r="O29" s="564">
        <v>296</v>
      </c>
      <c r="P29" s="565">
        <f t="shared" si="20"/>
        <v>0.66711229946524064</v>
      </c>
      <c r="Q29" s="566">
        <f t="shared" si="21"/>
        <v>0.72005772005772006</v>
      </c>
      <c r="R29" s="563">
        <v>731</v>
      </c>
      <c r="S29" s="564">
        <v>631</v>
      </c>
      <c r="T29" s="564">
        <v>602</v>
      </c>
      <c r="U29" s="564">
        <v>415</v>
      </c>
      <c r="V29" s="564">
        <v>286</v>
      </c>
      <c r="W29" s="565">
        <f t="shared" si="22"/>
        <v>0.65768621236133118</v>
      </c>
      <c r="X29" s="566">
        <f t="shared" si="23"/>
        <v>0.68936877076411962</v>
      </c>
      <c r="Y29" s="563">
        <v>613</v>
      </c>
      <c r="Z29" s="564">
        <v>541</v>
      </c>
      <c r="AA29" s="564">
        <v>486</v>
      </c>
      <c r="AB29" s="564">
        <v>360</v>
      </c>
      <c r="AC29" s="564">
        <v>259</v>
      </c>
      <c r="AD29" s="565">
        <f t="shared" si="0"/>
        <v>0.6654343807763401</v>
      </c>
      <c r="AE29" s="566">
        <f t="shared" si="1"/>
        <v>0.7407407407407407</v>
      </c>
      <c r="AF29" s="563">
        <v>659</v>
      </c>
      <c r="AG29" s="564">
        <v>565</v>
      </c>
      <c r="AH29" s="564">
        <v>553</v>
      </c>
      <c r="AI29" s="564">
        <v>401</v>
      </c>
      <c r="AJ29" s="564">
        <v>251</v>
      </c>
      <c r="AK29" s="565">
        <f t="shared" si="2"/>
        <v>0.70973451327433623</v>
      </c>
      <c r="AL29" s="566">
        <f t="shared" si="3"/>
        <v>0.72513562386980113</v>
      </c>
      <c r="AM29" s="563">
        <v>592</v>
      </c>
      <c r="AN29" s="564">
        <v>520</v>
      </c>
      <c r="AO29" s="564">
        <v>503</v>
      </c>
      <c r="AP29" s="564">
        <v>381</v>
      </c>
      <c r="AQ29" s="564">
        <v>231</v>
      </c>
      <c r="AR29" s="565">
        <f t="shared" si="4"/>
        <v>0.73269230769230764</v>
      </c>
      <c r="AS29" s="566">
        <f t="shared" si="5"/>
        <v>0.75745526838966204</v>
      </c>
      <c r="AT29" s="563">
        <v>656</v>
      </c>
      <c r="AU29" s="564">
        <v>558</v>
      </c>
      <c r="AV29" s="564">
        <v>547</v>
      </c>
      <c r="AW29" s="564">
        <v>384</v>
      </c>
      <c r="AX29" s="564">
        <v>241</v>
      </c>
      <c r="AY29" s="565">
        <f t="shared" si="6"/>
        <v>0.68817204301075274</v>
      </c>
      <c r="AZ29" s="566">
        <f t="shared" si="7"/>
        <v>0.70201096892138937</v>
      </c>
      <c r="BA29" s="563">
        <v>625</v>
      </c>
      <c r="BB29" s="564">
        <v>538</v>
      </c>
      <c r="BC29" s="564">
        <v>536</v>
      </c>
      <c r="BD29" s="564">
        <v>345</v>
      </c>
      <c r="BE29" s="564">
        <v>196</v>
      </c>
      <c r="BF29" s="565">
        <f t="shared" si="8"/>
        <v>0.64126394052044611</v>
      </c>
      <c r="BG29" s="566">
        <f t="shared" si="9"/>
        <v>0.64365671641791045</v>
      </c>
      <c r="BH29" s="563">
        <v>559</v>
      </c>
      <c r="BI29" s="564">
        <v>470</v>
      </c>
      <c r="BJ29" s="564">
        <v>460</v>
      </c>
      <c r="BK29" s="564">
        <v>347</v>
      </c>
      <c r="BL29" s="564">
        <v>208</v>
      </c>
      <c r="BM29" s="565">
        <f t="shared" si="10"/>
        <v>0.73829787234042554</v>
      </c>
      <c r="BN29" s="566">
        <f t="shared" si="11"/>
        <v>0.7543478260869565</v>
      </c>
      <c r="BO29" s="563">
        <v>470</v>
      </c>
      <c r="BP29" s="564">
        <v>420</v>
      </c>
      <c r="BQ29" s="564">
        <v>418</v>
      </c>
      <c r="BR29" s="564">
        <v>306</v>
      </c>
      <c r="BS29" s="564">
        <v>168</v>
      </c>
      <c r="BT29" s="565">
        <f t="shared" si="12"/>
        <v>0.72857142857142854</v>
      </c>
      <c r="BU29" s="566">
        <f t="shared" si="13"/>
        <v>0.73205741626794263</v>
      </c>
      <c r="BV29" s="563">
        <v>501</v>
      </c>
      <c r="BW29" s="564">
        <v>442</v>
      </c>
      <c r="BX29" s="564">
        <v>438</v>
      </c>
      <c r="BY29" s="564">
        <v>324</v>
      </c>
      <c r="BZ29" s="564">
        <v>180</v>
      </c>
      <c r="CA29" s="565">
        <f t="shared" si="14"/>
        <v>0.73303167420814475</v>
      </c>
      <c r="CB29" s="566">
        <f t="shared" si="15"/>
        <v>0.73972602739726023</v>
      </c>
      <c r="CC29" s="563">
        <v>482</v>
      </c>
      <c r="CD29" s="564">
        <v>397</v>
      </c>
      <c r="CE29" s="564">
        <v>385</v>
      </c>
      <c r="CF29" s="564">
        <v>348</v>
      </c>
      <c r="CG29" s="564">
        <v>160</v>
      </c>
      <c r="CH29" s="565">
        <f t="shared" si="16"/>
        <v>0.87657430730478592</v>
      </c>
      <c r="CI29" s="566">
        <f t="shared" si="17"/>
        <v>0.90389610389610386</v>
      </c>
    </row>
    <row r="30" spans="1:87" s="2" customFormat="1" x14ac:dyDescent="0.25">
      <c r="A30" s="560" t="s">
        <v>183</v>
      </c>
      <c r="B30" s="561" t="s">
        <v>193</v>
      </c>
      <c r="C30" s="562" t="s">
        <v>180</v>
      </c>
      <c r="D30" s="563">
        <v>3643</v>
      </c>
      <c r="E30" s="564">
        <v>3042</v>
      </c>
      <c r="F30" s="564">
        <v>2691</v>
      </c>
      <c r="G30" s="564">
        <v>1510</v>
      </c>
      <c r="H30" s="564">
        <v>1026</v>
      </c>
      <c r="I30" s="565">
        <f t="shared" si="18"/>
        <v>0.49638395792241946</v>
      </c>
      <c r="J30" s="566">
        <f t="shared" si="19"/>
        <v>0.56112969156447412</v>
      </c>
      <c r="K30" s="563">
        <v>3738</v>
      </c>
      <c r="L30" s="564">
        <v>3106</v>
      </c>
      <c r="M30" s="564">
        <v>2731</v>
      </c>
      <c r="N30" s="564">
        <v>1761</v>
      </c>
      <c r="O30" s="564">
        <v>1171</v>
      </c>
      <c r="P30" s="565">
        <f t="shared" si="20"/>
        <v>0.56696716033483585</v>
      </c>
      <c r="Q30" s="566">
        <f t="shared" si="21"/>
        <v>0.64481874771146097</v>
      </c>
      <c r="R30" s="563">
        <v>3963</v>
      </c>
      <c r="S30" s="564">
        <v>3243</v>
      </c>
      <c r="T30" s="564">
        <v>2779</v>
      </c>
      <c r="U30" s="564">
        <v>1737</v>
      </c>
      <c r="V30" s="564">
        <v>1208</v>
      </c>
      <c r="W30" s="565">
        <f t="shared" si="22"/>
        <v>0.5356151711378353</v>
      </c>
      <c r="X30" s="566">
        <f t="shared" si="23"/>
        <v>0.62504498020870813</v>
      </c>
      <c r="Y30" s="563">
        <v>3695</v>
      </c>
      <c r="Z30" s="564">
        <v>3032</v>
      </c>
      <c r="AA30" s="564">
        <v>2702</v>
      </c>
      <c r="AB30" s="564">
        <v>1603</v>
      </c>
      <c r="AC30" s="564">
        <v>1071</v>
      </c>
      <c r="AD30" s="565">
        <f t="shared" si="0"/>
        <v>0.52869393139841692</v>
      </c>
      <c r="AE30" s="566">
        <f t="shared" si="1"/>
        <v>0.59326424870466321</v>
      </c>
      <c r="AF30" s="563">
        <v>3017</v>
      </c>
      <c r="AG30" s="564">
        <v>2440</v>
      </c>
      <c r="AH30" s="564">
        <v>2106</v>
      </c>
      <c r="AI30" s="564">
        <v>1132</v>
      </c>
      <c r="AJ30" s="564">
        <v>825</v>
      </c>
      <c r="AK30" s="565">
        <f t="shared" si="2"/>
        <v>0.4639344262295082</v>
      </c>
      <c r="AL30" s="566">
        <f t="shared" si="3"/>
        <v>0.53751187084520413</v>
      </c>
      <c r="AM30" s="563">
        <v>3524</v>
      </c>
      <c r="AN30" s="564">
        <v>2887</v>
      </c>
      <c r="AO30" s="564">
        <v>2451</v>
      </c>
      <c r="AP30" s="564">
        <v>1123</v>
      </c>
      <c r="AQ30" s="564">
        <v>828</v>
      </c>
      <c r="AR30" s="565">
        <f t="shared" si="4"/>
        <v>0.38898510564599931</v>
      </c>
      <c r="AS30" s="566">
        <f t="shared" si="5"/>
        <v>0.45818033455732354</v>
      </c>
      <c r="AT30" s="563">
        <v>3123</v>
      </c>
      <c r="AU30" s="564">
        <v>2457</v>
      </c>
      <c r="AV30" s="564">
        <v>1987</v>
      </c>
      <c r="AW30" s="564">
        <v>944</v>
      </c>
      <c r="AX30" s="564">
        <v>633</v>
      </c>
      <c r="AY30" s="565">
        <f t="shared" si="6"/>
        <v>0.38420838420838421</v>
      </c>
      <c r="AZ30" s="566">
        <f t="shared" si="7"/>
        <v>0.47508807247106188</v>
      </c>
      <c r="BA30" s="563">
        <v>2617</v>
      </c>
      <c r="BB30" s="564">
        <v>2105</v>
      </c>
      <c r="BC30" s="564">
        <v>1701</v>
      </c>
      <c r="BD30" s="564">
        <v>864</v>
      </c>
      <c r="BE30" s="564">
        <v>616</v>
      </c>
      <c r="BF30" s="565">
        <f t="shared" si="8"/>
        <v>0.41045130641330169</v>
      </c>
      <c r="BG30" s="566">
        <f t="shared" si="9"/>
        <v>0.50793650793650791</v>
      </c>
      <c r="BH30" s="563">
        <v>2443</v>
      </c>
      <c r="BI30" s="564">
        <v>1999</v>
      </c>
      <c r="BJ30" s="564">
        <v>1596</v>
      </c>
      <c r="BK30" s="564">
        <v>892</v>
      </c>
      <c r="BL30" s="564">
        <v>585</v>
      </c>
      <c r="BM30" s="565">
        <f t="shared" si="10"/>
        <v>0.44622311155577787</v>
      </c>
      <c r="BN30" s="566">
        <f t="shared" si="11"/>
        <v>0.55889724310776945</v>
      </c>
      <c r="BO30" s="563">
        <v>2428</v>
      </c>
      <c r="BP30" s="564">
        <v>1912</v>
      </c>
      <c r="BQ30" s="564">
        <v>1519</v>
      </c>
      <c r="BR30" s="564">
        <v>887</v>
      </c>
      <c r="BS30" s="564">
        <v>628</v>
      </c>
      <c r="BT30" s="565">
        <f t="shared" si="12"/>
        <v>0.46391213389121339</v>
      </c>
      <c r="BU30" s="566">
        <f t="shared" si="13"/>
        <v>0.5839368005266623</v>
      </c>
      <c r="BV30" s="563">
        <v>2509</v>
      </c>
      <c r="BW30" s="564">
        <v>1972</v>
      </c>
      <c r="BX30" s="564">
        <v>1601</v>
      </c>
      <c r="BY30" s="564">
        <v>958</v>
      </c>
      <c r="BZ30" s="564">
        <v>673</v>
      </c>
      <c r="CA30" s="565">
        <f t="shared" si="14"/>
        <v>0.48580121703853957</v>
      </c>
      <c r="CB30" s="566">
        <f t="shared" si="15"/>
        <v>0.59837601499063087</v>
      </c>
      <c r="CC30" s="563">
        <v>2391</v>
      </c>
      <c r="CD30" s="564">
        <v>1950</v>
      </c>
      <c r="CE30" s="564">
        <v>1556</v>
      </c>
      <c r="CF30" s="564">
        <v>998</v>
      </c>
      <c r="CG30" s="564">
        <v>680</v>
      </c>
      <c r="CH30" s="565">
        <f t="shared" si="16"/>
        <v>0.51179487179487182</v>
      </c>
      <c r="CI30" s="566">
        <f t="shared" si="17"/>
        <v>0.6413881748071979</v>
      </c>
    </row>
    <row r="31" spans="1:87" s="2" customFormat="1" x14ac:dyDescent="0.25">
      <c r="A31" s="584" t="s">
        <v>183</v>
      </c>
      <c r="B31" s="585" t="s">
        <v>194</v>
      </c>
      <c r="C31" s="586" t="s">
        <v>195</v>
      </c>
      <c r="D31" s="563">
        <v>1723</v>
      </c>
      <c r="E31" s="564">
        <v>1390</v>
      </c>
      <c r="F31" s="564">
        <v>1108</v>
      </c>
      <c r="G31" s="564">
        <v>776</v>
      </c>
      <c r="H31" s="564">
        <v>525</v>
      </c>
      <c r="I31" s="565">
        <f t="shared" si="18"/>
        <v>0.55827338129496407</v>
      </c>
      <c r="J31" s="566">
        <f t="shared" si="19"/>
        <v>0.70036101083032487</v>
      </c>
      <c r="K31" s="563">
        <v>1351</v>
      </c>
      <c r="L31" s="564">
        <v>1047</v>
      </c>
      <c r="M31" s="564">
        <v>870</v>
      </c>
      <c r="N31" s="564">
        <v>626</v>
      </c>
      <c r="O31" s="564">
        <v>476</v>
      </c>
      <c r="P31" s="565">
        <f t="shared" si="20"/>
        <v>0.59789875835721107</v>
      </c>
      <c r="Q31" s="566">
        <f t="shared" si="21"/>
        <v>0.7195402298850575</v>
      </c>
      <c r="R31" s="563">
        <v>2360</v>
      </c>
      <c r="S31" s="564">
        <v>1827</v>
      </c>
      <c r="T31" s="564">
        <v>1827</v>
      </c>
      <c r="U31" s="564">
        <v>1110</v>
      </c>
      <c r="V31" s="564">
        <v>702</v>
      </c>
      <c r="W31" s="565">
        <f t="shared" si="22"/>
        <v>0.60755336617405586</v>
      </c>
      <c r="X31" s="566">
        <f t="shared" si="23"/>
        <v>0.60755336617405586</v>
      </c>
      <c r="Y31" s="563">
        <v>2026</v>
      </c>
      <c r="Z31" s="564">
        <v>1661</v>
      </c>
      <c r="AA31" s="564">
        <v>1661</v>
      </c>
      <c r="AB31" s="564">
        <v>1020</v>
      </c>
      <c r="AC31" s="564">
        <v>586</v>
      </c>
      <c r="AD31" s="565">
        <f t="shared" si="0"/>
        <v>0.61408789885611081</v>
      </c>
      <c r="AE31" s="566">
        <f t="shared" si="1"/>
        <v>0.61408789885611081</v>
      </c>
      <c r="AF31" s="563">
        <v>1624</v>
      </c>
      <c r="AG31" s="564">
        <v>1288</v>
      </c>
      <c r="AH31" s="564">
        <v>1288</v>
      </c>
      <c r="AI31" s="564">
        <v>981</v>
      </c>
      <c r="AJ31" s="564">
        <v>602</v>
      </c>
      <c r="AK31" s="565">
        <f t="shared" si="2"/>
        <v>0.76164596273291929</v>
      </c>
      <c r="AL31" s="566">
        <f t="shared" si="3"/>
        <v>0.76164596273291929</v>
      </c>
      <c r="AM31" s="563">
        <v>1340</v>
      </c>
      <c r="AN31" s="564">
        <v>1090</v>
      </c>
      <c r="AO31" s="564">
        <v>1090</v>
      </c>
      <c r="AP31" s="564">
        <v>920</v>
      </c>
      <c r="AQ31" s="564">
        <v>580</v>
      </c>
      <c r="AR31" s="565">
        <f t="shared" si="4"/>
        <v>0.84403669724770647</v>
      </c>
      <c r="AS31" s="566">
        <f t="shared" si="5"/>
        <v>0.84403669724770647</v>
      </c>
      <c r="AT31" s="563">
        <v>931</v>
      </c>
      <c r="AU31" s="564">
        <v>769</v>
      </c>
      <c r="AV31" s="564">
        <v>769</v>
      </c>
      <c r="AW31" s="564">
        <v>580</v>
      </c>
      <c r="AX31" s="564">
        <v>474</v>
      </c>
      <c r="AY31" s="565">
        <f t="shared" si="6"/>
        <v>0.75422626788036407</v>
      </c>
      <c r="AZ31" s="566">
        <f t="shared" si="7"/>
        <v>0.75422626788036407</v>
      </c>
      <c r="BA31" s="563">
        <v>1128</v>
      </c>
      <c r="BB31" s="564">
        <v>897</v>
      </c>
      <c r="BC31" s="564">
        <v>897</v>
      </c>
      <c r="BD31" s="564">
        <v>659</v>
      </c>
      <c r="BE31" s="564">
        <v>499</v>
      </c>
      <c r="BF31" s="565">
        <f t="shared" si="8"/>
        <v>0.73467112597547379</v>
      </c>
      <c r="BG31" s="566">
        <f t="shared" si="9"/>
        <v>0.73467112597547379</v>
      </c>
      <c r="BH31" s="563">
        <v>1035</v>
      </c>
      <c r="BI31" s="564">
        <v>864</v>
      </c>
      <c r="BJ31" s="564">
        <v>864</v>
      </c>
      <c r="BK31" s="564">
        <v>642</v>
      </c>
      <c r="BL31" s="564">
        <v>507</v>
      </c>
      <c r="BM31" s="565">
        <f t="shared" si="10"/>
        <v>0.74305555555555558</v>
      </c>
      <c r="BN31" s="566">
        <f t="shared" si="11"/>
        <v>0.74305555555555558</v>
      </c>
      <c r="BO31" s="563">
        <v>854</v>
      </c>
      <c r="BP31" s="564">
        <v>736</v>
      </c>
      <c r="BQ31" s="564">
        <v>736</v>
      </c>
      <c r="BR31" s="564">
        <v>524</v>
      </c>
      <c r="BS31" s="564">
        <v>407</v>
      </c>
      <c r="BT31" s="565">
        <f t="shared" si="12"/>
        <v>0.71195652173913049</v>
      </c>
      <c r="BU31" s="566">
        <f t="shared" si="13"/>
        <v>0.71195652173913049</v>
      </c>
      <c r="BV31" s="563">
        <v>930</v>
      </c>
      <c r="BW31" s="564">
        <v>770</v>
      </c>
      <c r="BX31" s="564">
        <v>770</v>
      </c>
      <c r="BY31" s="564">
        <v>575</v>
      </c>
      <c r="BZ31" s="564">
        <v>543</v>
      </c>
      <c r="CA31" s="565">
        <f t="shared" si="14"/>
        <v>0.74675324675324672</v>
      </c>
      <c r="CB31" s="566">
        <f t="shared" si="15"/>
        <v>0.74675324675324672</v>
      </c>
      <c r="CC31" s="563">
        <v>869</v>
      </c>
      <c r="CD31" s="564">
        <v>748</v>
      </c>
      <c r="CE31" s="564">
        <v>748</v>
      </c>
      <c r="CF31" s="564">
        <v>526</v>
      </c>
      <c r="CG31" s="564">
        <v>418</v>
      </c>
      <c r="CH31" s="565">
        <f t="shared" si="16"/>
        <v>0.70320855614973266</v>
      </c>
      <c r="CI31" s="566">
        <f t="shared" si="17"/>
        <v>0.70320855614973266</v>
      </c>
    </row>
    <row r="32" spans="1:87" s="2" customFormat="1" x14ac:dyDescent="0.25">
      <c r="A32" s="584" t="s">
        <v>183</v>
      </c>
      <c r="B32" s="585" t="s">
        <v>196</v>
      </c>
      <c r="C32" s="586" t="s">
        <v>197</v>
      </c>
      <c r="D32" s="587" t="s">
        <v>21</v>
      </c>
      <c r="E32" s="588" t="s">
        <v>21</v>
      </c>
      <c r="F32" s="588" t="s">
        <v>21</v>
      </c>
      <c r="G32" s="588" t="s">
        <v>21</v>
      </c>
      <c r="H32" s="588" t="s">
        <v>21</v>
      </c>
      <c r="I32" s="589" t="s">
        <v>67</v>
      </c>
      <c r="J32" s="590" t="s">
        <v>67</v>
      </c>
      <c r="K32" s="587">
        <v>141</v>
      </c>
      <c r="L32" s="588">
        <v>141</v>
      </c>
      <c r="M32" s="588">
        <v>141</v>
      </c>
      <c r="N32" s="588">
        <v>124</v>
      </c>
      <c r="O32" s="588">
        <v>94</v>
      </c>
      <c r="P32" s="589">
        <f>N32/L32</f>
        <v>0.87943262411347523</v>
      </c>
      <c r="Q32" s="590">
        <f>N32/M32</f>
        <v>0.87943262411347523</v>
      </c>
      <c r="R32" s="587">
        <v>140</v>
      </c>
      <c r="S32" s="588">
        <v>140</v>
      </c>
      <c r="T32" s="588">
        <v>140</v>
      </c>
      <c r="U32" s="588">
        <v>117</v>
      </c>
      <c r="V32" s="588">
        <v>71</v>
      </c>
      <c r="W32" s="589">
        <f t="shared" si="22"/>
        <v>0.83571428571428574</v>
      </c>
      <c r="X32" s="590">
        <f t="shared" si="23"/>
        <v>0.83571428571428574</v>
      </c>
      <c r="Y32" s="587">
        <v>222</v>
      </c>
      <c r="Z32" s="588">
        <v>193</v>
      </c>
      <c r="AA32" s="588">
        <v>193</v>
      </c>
      <c r="AB32" s="588">
        <v>150</v>
      </c>
      <c r="AC32" s="588">
        <v>99</v>
      </c>
      <c r="AD32" s="589">
        <f t="shared" si="0"/>
        <v>0.77720207253886009</v>
      </c>
      <c r="AE32" s="590">
        <f t="shared" si="1"/>
        <v>0.77720207253886009</v>
      </c>
      <c r="AF32" s="587">
        <v>192</v>
      </c>
      <c r="AG32" s="588">
        <v>176</v>
      </c>
      <c r="AH32" s="588">
        <v>176</v>
      </c>
      <c r="AI32" s="588">
        <v>173</v>
      </c>
      <c r="AJ32" s="588">
        <v>109</v>
      </c>
      <c r="AK32" s="589">
        <f t="shared" si="2"/>
        <v>0.98295454545454541</v>
      </c>
      <c r="AL32" s="590">
        <f t="shared" si="3"/>
        <v>0.98295454545454541</v>
      </c>
      <c r="AM32" s="587">
        <v>146</v>
      </c>
      <c r="AN32" s="588">
        <v>132</v>
      </c>
      <c r="AO32" s="588">
        <v>132</v>
      </c>
      <c r="AP32" s="588">
        <v>101</v>
      </c>
      <c r="AQ32" s="588">
        <v>75</v>
      </c>
      <c r="AR32" s="589">
        <f t="shared" si="4"/>
        <v>0.76515151515151514</v>
      </c>
      <c r="AS32" s="590">
        <f t="shared" si="5"/>
        <v>0.76515151515151514</v>
      </c>
      <c r="AT32" s="587">
        <v>121</v>
      </c>
      <c r="AU32" s="588">
        <v>116</v>
      </c>
      <c r="AV32" s="588">
        <v>116</v>
      </c>
      <c r="AW32" s="588">
        <v>95</v>
      </c>
      <c r="AX32" s="588">
        <v>72</v>
      </c>
      <c r="AY32" s="589">
        <f t="shared" si="6"/>
        <v>0.81896551724137934</v>
      </c>
      <c r="AZ32" s="590">
        <f t="shared" si="7"/>
        <v>0.81896551724137934</v>
      </c>
      <c r="BA32" s="587">
        <v>164</v>
      </c>
      <c r="BB32" s="588">
        <v>145</v>
      </c>
      <c r="BC32" s="588">
        <v>145</v>
      </c>
      <c r="BD32" s="588">
        <v>107</v>
      </c>
      <c r="BE32" s="588">
        <v>86</v>
      </c>
      <c r="BF32" s="589">
        <f t="shared" si="8"/>
        <v>0.73793103448275865</v>
      </c>
      <c r="BG32" s="590">
        <f t="shared" si="9"/>
        <v>0.73793103448275865</v>
      </c>
      <c r="BH32" s="587">
        <v>141</v>
      </c>
      <c r="BI32" s="588">
        <v>127</v>
      </c>
      <c r="BJ32" s="588">
        <v>127</v>
      </c>
      <c r="BK32" s="588">
        <v>89</v>
      </c>
      <c r="BL32" s="588">
        <v>68</v>
      </c>
      <c r="BM32" s="589">
        <f t="shared" si="10"/>
        <v>0.70078740157480313</v>
      </c>
      <c r="BN32" s="590">
        <f t="shared" si="11"/>
        <v>0.70078740157480313</v>
      </c>
      <c r="BO32" s="587">
        <v>109</v>
      </c>
      <c r="BP32" s="588">
        <v>101</v>
      </c>
      <c r="BQ32" s="588">
        <v>101</v>
      </c>
      <c r="BR32" s="588">
        <v>77</v>
      </c>
      <c r="BS32" s="588">
        <v>58</v>
      </c>
      <c r="BT32" s="589">
        <f t="shared" si="12"/>
        <v>0.76237623762376239</v>
      </c>
      <c r="BU32" s="590">
        <f t="shared" si="13"/>
        <v>0.76237623762376239</v>
      </c>
      <c r="BV32" s="587">
        <v>113</v>
      </c>
      <c r="BW32" s="588">
        <v>109</v>
      </c>
      <c r="BX32" s="588">
        <v>109</v>
      </c>
      <c r="BY32" s="588">
        <v>84</v>
      </c>
      <c r="BZ32" s="588">
        <v>57</v>
      </c>
      <c r="CA32" s="589">
        <f t="shared" si="14"/>
        <v>0.77064220183486243</v>
      </c>
      <c r="CB32" s="590">
        <f t="shared" si="15"/>
        <v>0.77064220183486243</v>
      </c>
      <c r="CC32" s="587">
        <v>114</v>
      </c>
      <c r="CD32" s="588">
        <v>105</v>
      </c>
      <c r="CE32" s="588">
        <v>105</v>
      </c>
      <c r="CF32" s="588">
        <v>70</v>
      </c>
      <c r="CG32" s="588">
        <v>63</v>
      </c>
      <c r="CH32" s="589">
        <f t="shared" si="16"/>
        <v>0.66666666666666663</v>
      </c>
      <c r="CI32" s="590">
        <f t="shared" si="17"/>
        <v>0.66666666666666663</v>
      </c>
    </row>
    <row r="33" spans="1:87" s="2" customFormat="1" x14ac:dyDescent="0.25">
      <c r="A33" s="584" t="s">
        <v>183</v>
      </c>
      <c r="B33" s="570" t="s">
        <v>198</v>
      </c>
      <c r="C33" s="591" t="s">
        <v>199</v>
      </c>
      <c r="D33" s="572" t="s">
        <v>21</v>
      </c>
      <c r="E33" s="573" t="s">
        <v>21</v>
      </c>
      <c r="F33" s="573" t="s">
        <v>21</v>
      </c>
      <c r="G33" s="573" t="s">
        <v>21</v>
      </c>
      <c r="H33" s="573" t="s">
        <v>21</v>
      </c>
      <c r="I33" s="574" t="s">
        <v>67</v>
      </c>
      <c r="J33" s="575" t="s">
        <v>67</v>
      </c>
      <c r="K33" s="572" t="s">
        <v>67</v>
      </c>
      <c r="L33" s="573" t="s">
        <v>67</v>
      </c>
      <c r="M33" s="573" t="s">
        <v>67</v>
      </c>
      <c r="N33" s="573" t="s">
        <v>67</v>
      </c>
      <c r="O33" s="573" t="s">
        <v>67</v>
      </c>
      <c r="P33" s="574" t="s">
        <v>67</v>
      </c>
      <c r="Q33" s="575" t="s">
        <v>67</v>
      </c>
      <c r="R33" s="572" t="s">
        <v>67</v>
      </c>
      <c r="S33" s="573" t="s">
        <v>67</v>
      </c>
      <c r="T33" s="573" t="s">
        <v>67</v>
      </c>
      <c r="U33" s="573" t="s">
        <v>67</v>
      </c>
      <c r="V33" s="573" t="s">
        <v>67</v>
      </c>
      <c r="W33" s="574" t="s">
        <v>67</v>
      </c>
      <c r="X33" s="575" t="s">
        <v>67</v>
      </c>
      <c r="Y33" s="572" t="s">
        <v>67</v>
      </c>
      <c r="Z33" s="573" t="s">
        <v>67</v>
      </c>
      <c r="AA33" s="573" t="s">
        <v>67</v>
      </c>
      <c r="AB33" s="573" t="s">
        <v>67</v>
      </c>
      <c r="AC33" s="573" t="s">
        <v>67</v>
      </c>
      <c r="AD33" s="574" t="s">
        <v>67</v>
      </c>
      <c r="AE33" s="575" t="s">
        <v>67</v>
      </c>
      <c r="AF33" s="572" t="s">
        <v>67</v>
      </c>
      <c r="AG33" s="573" t="s">
        <v>67</v>
      </c>
      <c r="AH33" s="573" t="s">
        <v>67</v>
      </c>
      <c r="AI33" s="573" t="s">
        <v>67</v>
      </c>
      <c r="AJ33" s="573" t="s">
        <v>67</v>
      </c>
      <c r="AK33" s="574" t="s">
        <v>67</v>
      </c>
      <c r="AL33" s="575" t="s">
        <v>67</v>
      </c>
      <c r="AM33" s="572" t="s">
        <v>67</v>
      </c>
      <c r="AN33" s="573" t="s">
        <v>67</v>
      </c>
      <c r="AO33" s="573" t="s">
        <v>67</v>
      </c>
      <c r="AP33" s="573" t="s">
        <v>67</v>
      </c>
      <c r="AQ33" s="573" t="s">
        <v>67</v>
      </c>
      <c r="AR33" s="574" t="s">
        <v>67</v>
      </c>
      <c r="AS33" s="575" t="s">
        <v>67</v>
      </c>
      <c r="AT33" s="572" t="s">
        <v>67</v>
      </c>
      <c r="AU33" s="573" t="s">
        <v>67</v>
      </c>
      <c r="AV33" s="573" t="s">
        <v>67</v>
      </c>
      <c r="AW33" s="573" t="s">
        <v>67</v>
      </c>
      <c r="AX33" s="573" t="s">
        <v>67</v>
      </c>
      <c r="AY33" s="574" t="s">
        <v>67</v>
      </c>
      <c r="AZ33" s="575" t="s">
        <v>67</v>
      </c>
      <c r="BA33" s="572" t="s">
        <v>67</v>
      </c>
      <c r="BB33" s="573" t="s">
        <v>67</v>
      </c>
      <c r="BC33" s="573" t="s">
        <v>67</v>
      </c>
      <c r="BD33" s="573" t="s">
        <v>67</v>
      </c>
      <c r="BE33" s="573" t="s">
        <v>67</v>
      </c>
      <c r="BF33" s="574" t="s">
        <v>67</v>
      </c>
      <c r="BG33" s="575" t="s">
        <v>67</v>
      </c>
      <c r="BH33" s="572" t="s">
        <v>67</v>
      </c>
      <c r="BI33" s="573" t="s">
        <v>67</v>
      </c>
      <c r="BJ33" s="573" t="s">
        <v>67</v>
      </c>
      <c r="BK33" s="573" t="s">
        <v>67</v>
      </c>
      <c r="BL33" s="573" t="s">
        <v>67</v>
      </c>
      <c r="BM33" s="574" t="s">
        <v>67</v>
      </c>
      <c r="BN33" s="575" t="s">
        <v>67</v>
      </c>
      <c r="BO33" s="572" t="s">
        <v>67</v>
      </c>
      <c r="BP33" s="573" t="s">
        <v>67</v>
      </c>
      <c r="BQ33" s="573" t="s">
        <v>67</v>
      </c>
      <c r="BR33" s="573" t="s">
        <v>67</v>
      </c>
      <c r="BS33" s="573" t="s">
        <v>67</v>
      </c>
      <c r="BT33" s="574" t="s">
        <v>67</v>
      </c>
      <c r="BU33" s="575" t="s">
        <v>67</v>
      </c>
      <c r="BV33" s="572" t="s">
        <v>67</v>
      </c>
      <c r="BW33" s="573" t="s">
        <v>67</v>
      </c>
      <c r="BX33" s="573" t="s">
        <v>67</v>
      </c>
      <c r="BY33" s="573" t="s">
        <v>67</v>
      </c>
      <c r="BZ33" s="573" t="s">
        <v>67</v>
      </c>
      <c r="CA33" s="574" t="s">
        <v>67</v>
      </c>
      <c r="CB33" s="575" t="s">
        <v>67</v>
      </c>
      <c r="CC33" s="572" t="s">
        <v>67</v>
      </c>
      <c r="CD33" s="573" t="s">
        <v>67</v>
      </c>
      <c r="CE33" s="573" t="s">
        <v>67</v>
      </c>
      <c r="CF33" s="573" t="s">
        <v>67</v>
      </c>
      <c r="CG33" s="573" t="s">
        <v>67</v>
      </c>
      <c r="CH33" s="574" t="s">
        <v>67</v>
      </c>
      <c r="CI33" s="575" t="s">
        <v>67</v>
      </c>
    </row>
    <row r="34" spans="1:87" s="2" customFormat="1" x14ac:dyDescent="0.25">
      <c r="A34" s="592" t="s">
        <v>200</v>
      </c>
      <c r="B34" s="593" t="s">
        <v>201</v>
      </c>
      <c r="C34" s="578"/>
      <c r="D34" s="594">
        <v>10098</v>
      </c>
      <c r="E34" s="579">
        <v>7421</v>
      </c>
      <c r="F34" s="579">
        <v>6404</v>
      </c>
      <c r="G34" s="579">
        <v>4345</v>
      </c>
      <c r="H34" s="580">
        <v>3420</v>
      </c>
      <c r="I34" s="581">
        <f t="shared" si="18"/>
        <v>0.5855006063872793</v>
      </c>
      <c r="J34" s="582">
        <f t="shared" si="19"/>
        <v>0.67848219862585879</v>
      </c>
      <c r="K34" s="594">
        <v>10449</v>
      </c>
      <c r="L34" s="579">
        <v>7524</v>
      </c>
      <c r="M34" s="579">
        <v>6670</v>
      </c>
      <c r="N34" s="579">
        <v>4700</v>
      </c>
      <c r="O34" s="580">
        <v>3786</v>
      </c>
      <c r="P34" s="581">
        <f t="shared" ref="P34:P42" si="24">N34/L34</f>
        <v>0.62466772993088782</v>
      </c>
      <c r="Q34" s="582">
        <f t="shared" ref="Q34:Q42" si="25">N34/M34</f>
        <v>0.70464767616191903</v>
      </c>
      <c r="R34" s="594">
        <v>10110</v>
      </c>
      <c r="S34" s="579">
        <v>7428</v>
      </c>
      <c r="T34" s="579">
        <v>6600</v>
      </c>
      <c r="U34" s="579">
        <v>4073</v>
      </c>
      <c r="V34" s="580">
        <v>3400</v>
      </c>
      <c r="W34" s="581">
        <f t="shared" si="22"/>
        <v>0.54833064081852445</v>
      </c>
      <c r="X34" s="582">
        <f t="shared" si="23"/>
        <v>0.61712121212121207</v>
      </c>
      <c r="Y34" s="594">
        <v>8889</v>
      </c>
      <c r="Z34" s="579">
        <v>6555</v>
      </c>
      <c r="AA34" s="579">
        <v>5725</v>
      </c>
      <c r="AB34" s="579">
        <v>4064</v>
      </c>
      <c r="AC34" s="580">
        <v>3350</v>
      </c>
      <c r="AD34" s="581">
        <f t="shared" ref="AD34:AD42" si="26">AB34/Z34</f>
        <v>0.61998474446987029</v>
      </c>
      <c r="AE34" s="582">
        <f t="shared" ref="AE34:AE42" si="27">AB34/AA34</f>
        <v>0.70986899563318773</v>
      </c>
      <c r="AF34" s="594">
        <v>8279</v>
      </c>
      <c r="AG34" s="579">
        <v>6195</v>
      </c>
      <c r="AH34" s="579">
        <v>5433</v>
      </c>
      <c r="AI34" s="579">
        <v>3944</v>
      </c>
      <c r="AJ34" s="580">
        <v>3275</v>
      </c>
      <c r="AK34" s="581">
        <f t="shared" ref="AK34:AK42" si="28">AI34/AG34</f>
        <v>0.63664245359160609</v>
      </c>
      <c r="AL34" s="582">
        <f t="shared" ref="AL34:AL42" si="29">AI34/AH34</f>
        <v>0.72593410638689493</v>
      </c>
      <c r="AM34" s="594">
        <v>6954</v>
      </c>
      <c r="AN34" s="579">
        <v>5381</v>
      </c>
      <c r="AO34" s="579">
        <v>4786</v>
      </c>
      <c r="AP34" s="579">
        <v>3471</v>
      </c>
      <c r="AQ34" s="580">
        <v>2893</v>
      </c>
      <c r="AR34" s="581">
        <f t="shared" ref="AR34:AR42" si="30">AP34/AN34</f>
        <v>0.64504738896115965</v>
      </c>
      <c r="AS34" s="582">
        <f t="shared" ref="AS34:AS42" si="31">AP34/AO34</f>
        <v>0.72524028416213959</v>
      </c>
      <c r="AT34" s="594">
        <v>6743</v>
      </c>
      <c r="AU34" s="579">
        <v>5418</v>
      </c>
      <c r="AV34" s="579">
        <v>4797</v>
      </c>
      <c r="AW34" s="579">
        <v>3236</v>
      </c>
      <c r="AX34" s="580">
        <v>2664</v>
      </c>
      <c r="AY34" s="581">
        <f t="shared" ref="AY34:AY42" si="32">AW34/AU34</f>
        <v>0.59726836471022515</v>
      </c>
      <c r="AZ34" s="582">
        <f t="shared" ref="AZ34:AZ42" si="33">AW34/AV34</f>
        <v>0.67458828434438189</v>
      </c>
      <c r="BA34" s="594">
        <v>5749</v>
      </c>
      <c r="BB34" s="579">
        <v>4567</v>
      </c>
      <c r="BC34" s="579">
        <v>4090</v>
      </c>
      <c r="BD34" s="579">
        <v>3047</v>
      </c>
      <c r="BE34" s="580">
        <v>2496</v>
      </c>
      <c r="BF34" s="581">
        <f t="shared" ref="BF34:BF42" si="34">BD34/BB34</f>
        <v>0.66717757827895774</v>
      </c>
      <c r="BG34" s="582">
        <f t="shared" ref="BG34:BG42" si="35">BD34/BC34</f>
        <v>0.74498777506112468</v>
      </c>
      <c r="BH34" s="594">
        <v>5863</v>
      </c>
      <c r="BI34" s="579">
        <v>4576</v>
      </c>
      <c r="BJ34" s="579">
        <v>4125</v>
      </c>
      <c r="BK34" s="579">
        <v>3034</v>
      </c>
      <c r="BL34" s="580">
        <v>2418</v>
      </c>
      <c r="BM34" s="581">
        <f t="shared" ref="BM34:BM42" si="36">BK34/BI34</f>
        <v>0.66302447552447552</v>
      </c>
      <c r="BN34" s="582">
        <f t="shared" ref="BN34:BN42" si="37">BK34/BJ34</f>
        <v>0.73551515151515157</v>
      </c>
      <c r="BO34" s="594">
        <v>5454</v>
      </c>
      <c r="BP34" s="579">
        <v>4286</v>
      </c>
      <c r="BQ34" s="579">
        <v>3866</v>
      </c>
      <c r="BR34" s="579">
        <v>2970</v>
      </c>
      <c r="BS34" s="580">
        <v>2465</v>
      </c>
      <c r="BT34" s="581">
        <f t="shared" ref="BT34:BT42" si="38">BR34/BP34</f>
        <v>0.69295380307979471</v>
      </c>
      <c r="BU34" s="582">
        <f t="shared" ref="BU34:BU42" si="39">BR34/BQ34</f>
        <v>0.76823590274185205</v>
      </c>
      <c r="BV34" s="594">
        <v>5658</v>
      </c>
      <c r="BW34" s="579">
        <v>4406</v>
      </c>
      <c r="BX34" s="579">
        <v>4023</v>
      </c>
      <c r="BY34" s="579">
        <v>3128</v>
      </c>
      <c r="BZ34" s="580">
        <v>2598</v>
      </c>
      <c r="CA34" s="581">
        <f t="shared" ref="CA34:CA42" si="40">BY34/BW34</f>
        <v>0.70994098955969132</v>
      </c>
      <c r="CB34" s="582">
        <f t="shared" ref="CB34:CB42" si="41">BY34/BX34</f>
        <v>0.77752920705940842</v>
      </c>
      <c r="CC34" s="594">
        <v>6384</v>
      </c>
      <c r="CD34" s="579">
        <v>5037</v>
      </c>
      <c r="CE34" s="579">
        <v>4713</v>
      </c>
      <c r="CF34" s="579">
        <v>3398</v>
      </c>
      <c r="CG34" s="580">
        <v>3008</v>
      </c>
      <c r="CH34" s="581">
        <f t="shared" ref="CH34:CH42" si="42">CF34/CD34</f>
        <v>0.67460790152868766</v>
      </c>
      <c r="CI34" s="582">
        <f t="shared" ref="CI34:CI42" si="43">CF34/CE34</f>
        <v>0.7209845109272226</v>
      </c>
    </row>
    <row r="35" spans="1:87" s="2" customFormat="1" x14ac:dyDescent="0.25">
      <c r="A35" s="560" t="s">
        <v>202</v>
      </c>
      <c r="B35" s="561" t="s">
        <v>203</v>
      </c>
      <c r="C35" s="562" t="s">
        <v>162</v>
      </c>
      <c r="D35" s="595">
        <v>923</v>
      </c>
      <c r="E35" s="596">
        <v>783</v>
      </c>
      <c r="F35" s="596">
        <v>583</v>
      </c>
      <c r="G35" s="596">
        <v>482</v>
      </c>
      <c r="H35" s="596">
        <v>340</v>
      </c>
      <c r="I35" s="597">
        <f t="shared" si="18"/>
        <v>0.61558109833971908</v>
      </c>
      <c r="J35" s="598">
        <f t="shared" si="19"/>
        <v>0.82675814751286447</v>
      </c>
      <c r="K35" s="595">
        <v>907</v>
      </c>
      <c r="L35" s="596">
        <v>762</v>
      </c>
      <c r="M35" s="596">
        <v>561</v>
      </c>
      <c r="N35" s="596">
        <v>463</v>
      </c>
      <c r="O35" s="596">
        <v>331</v>
      </c>
      <c r="P35" s="597">
        <f t="shared" si="24"/>
        <v>0.6076115485564304</v>
      </c>
      <c r="Q35" s="598">
        <f t="shared" si="25"/>
        <v>0.82531194295900179</v>
      </c>
      <c r="R35" s="595">
        <v>780</v>
      </c>
      <c r="S35" s="596">
        <v>658</v>
      </c>
      <c r="T35" s="596">
        <v>492</v>
      </c>
      <c r="U35" s="596">
        <v>376</v>
      </c>
      <c r="V35" s="596">
        <v>278</v>
      </c>
      <c r="W35" s="597">
        <f t="shared" si="22"/>
        <v>0.5714285714285714</v>
      </c>
      <c r="X35" s="598">
        <f t="shared" si="23"/>
        <v>0.76422764227642281</v>
      </c>
      <c r="Y35" s="595">
        <v>790</v>
      </c>
      <c r="Z35" s="596">
        <v>688</v>
      </c>
      <c r="AA35" s="596">
        <v>511</v>
      </c>
      <c r="AB35" s="596">
        <v>468</v>
      </c>
      <c r="AC35" s="596">
        <v>343</v>
      </c>
      <c r="AD35" s="597">
        <f t="shared" si="26"/>
        <v>0.68023255813953487</v>
      </c>
      <c r="AE35" s="598">
        <f t="shared" si="27"/>
        <v>0.91585127201565553</v>
      </c>
      <c r="AF35" s="595">
        <v>773</v>
      </c>
      <c r="AG35" s="596">
        <v>664</v>
      </c>
      <c r="AH35" s="596">
        <v>491</v>
      </c>
      <c r="AI35" s="596">
        <v>462</v>
      </c>
      <c r="AJ35" s="596">
        <v>337</v>
      </c>
      <c r="AK35" s="597">
        <f t="shared" si="28"/>
        <v>0.69578313253012047</v>
      </c>
      <c r="AL35" s="598">
        <f t="shared" si="29"/>
        <v>0.94093686354378814</v>
      </c>
      <c r="AM35" s="595">
        <v>598</v>
      </c>
      <c r="AN35" s="596">
        <v>517</v>
      </c>
      <c r="AO35" s="596">
        <v>380</v>
      </c>
      <c r="AP35" s="596">
        <v>360</v>
      </c>
      <c r="AQ35" s="596">
        <v>296</v>
      </c>
      <c r="AR35" s="597">
        <f t="shared" si="30"/>
        <v>0.69632495164410058</v>
      </c>
      <c r="AS35" s="598">
        <f t="shared" si="31"/>
        <v>0.94736842105263153</v>
      </c>
      <c r="AT35" s="595">
        <v>417</v>
      </c>
      <c r="AU35" s="596">
        <v>376</v>
      </c>
      <c r="AV35" s="596">
        <v>275</v>
      </c>
      <c r="AW35" s="596">
        <v>255</v>
      </c>
      <c r="AX35" s="596">
        <v>217</v>
      </c>
      <c r="AY35" s="597">
        <f t="shared" si="32"/>
        <v>0.67819148936170215</v>
      </c>
      <c r="AZ35" s="598">
        <f t="shared" si="33"/>
        <v>0.92727272727272725</v>
      </c>
      <c r="BA35" s="595">
        <v>404</v>
      </c>
      <c r="BB35" s="596">
        <v>356</v>
      </c>
      <c r="BC35" s="596">
        <v>270</v>
      </c>
      <c r="BD35" s="596">
        <v>258</v>
      </c>
      <c r="BE35" s="596">
        <v>208</v>
      </c>
      <c r="BF35" s="597">
        <f t="shared" si="34"/>
        <v>0.7247191011235955</v>
      </c>
      <c r="BG35" s="598">
        <f t="shared" si="35"/>
        <v>0.9555555555555556</v>
      </c>
      <c r="BH35" s="595">
        <v>372</v>
      </c>
      <c r="BI35" s="596">
        <v>336</v>
      </c>
      <c r="BJ35" s="596">
        <v>260</v>
      </c>
      <c r="BK35" s="596">
        <v>246</v>
      </c>
      <c r="BL35" s="596">
        <v>191</v>
      </c>
      <c r="BM35" s="597">
        <f t="shared" si="36"/>
        <v>0.7321428571428571</v>
      </c>
      <c r="BN35" s="598">
        <f t="shared" si="37"/>
        <v>0.94615384615384612</v>
      </c>
      <c r="BO35" s="595">
        <v>341</v>
      </c>
      <c r="BP35" s="596">
        <v>302</v>
      </c>
      <c r="BQ35" s="596">
        <v>223</v>
      </c>
      <c r="BR35" s="596">
        <v>207</v>
      </c>
      <c r="BS35" s="596">
        <v>163</v>
      </c>
      <c r="BT35" s="597">
        <f t="shared" si="38"/>
        <v>0.68543046357615889</v>
      </c>
      <c r="BU35" s="598">
        <f t="shared" si="39"/>
        <v>0.9282511210762332</v>
      </c>
      <c r="BV35" s="595">
        <v>352</v>
      </c>
      <c r="BW35" s="596">
        <v>312</v>
      </c>
      <c r="BX35" s="596">
        <v>222</v>
      </c>
      <c r="BY35" s="596">
        <v>200</v>
      </c>
      <c r="BZ35" s="596">
        <v>178</v>
      </c>
      <c r="CA35" s="597">
        <f t="shared" si="40"/>
        <v>0.64102564102564108</v>
      </c>
      <c r="CB35" s="598">
        <f t="shared" si="41"/>
        <v>0.90090090090090091</v>
      </c>
      <c r="CC35" s="595">
        <v>717</v>
      </c>
      <c r="CD35" s="596">
        <v>648</v>
      </c>
      <c r="CE35" s="596">
        <v>648</v>
      </c>
      <c r="CF35" s="596">
        <v>520</v>
      </c>
      <c r="CG35" s="596">
        <v>432</v>
      </c>
      <c r="CH35" s="597">
        <f t="shared" si="42"/>
        <v>0.80246913580246915</v>
      </c>
      <c r="CI35" s="598">
        <f t="shared" si="43"/>
        <v>0.80246913580246915</v>
      </c>
    </row>
    <row r="36" spans="1:87" s="2" customFormat="1" ht="15" customHeight="1" x14ac:dyDescent="0.25">
      <c r="A36" s="560" t="s">
        <v>202</v>
      </c>
      <c r="B36" s="561" t="s">
        <v>204</v>
      </c>
      <c r="C36" s="599" t="s">
        <v>600</v>
      </c>
      <c r="D36" s="600">
        <v>304</v>
      </c>
      <c r="E36" s="601">
        <v>284</v>
      </c>
      <c r="F36" s="601">
        <v>230</v>
      </c>
      <c r="G36" s="601">
        <v>229</v>
      </c>
      <c r="H36" s="601">
        <v>201</v>
      </c>
      <c r="I36" s="602">
        <f t="shared" si="18"/>
        <v>0.80633802816901412</v>
      </c>
      <c r="J36" s="603">
        <f t="shared" si="19"/>
        <v>0.9956521739130435</v>
      </c>
      <c r="K36" s="600">
        <v>395</v>
      </c>
      <c r="L36" s="601">
        <v>369</v>
      </c>
      <c r="M36" s="601">
        <v>369</v>
      </c>
      <c r="N36" s="601">
        <v>344</v>
      </c>
      <c r="O36" s="601">
        <v>282</v>
      </c>
      <c r="P36" s="602">
        <f t="shared" si="24"/>
        <v>0.9322493224932249</v>
      </c>
      <c r="Q36" s="603">
        <f t="shared" si="25"/>
        <v>0.9322493224932249</v>
      </c>
      <c r="R36" s="600">
        <v>599</v>
      </c>
      <c r="S36" s="601">
        <v>530</v>
      </c>
      <c r="T36" s="601">
        <v>530</v>
      </c>
      <c r="U36" s="601">
        <v>463</v>
      </c>
      <c r="V36" s="601">
        <v>391</v>
      </c>
      <c r="W36" s="602">
        <f t="shared" si="22"/>
        <v>0.87358490566037739</v>
      </c>
      <c r="X36" s="603">
        <f t="shared" si="23"/>
        <v>0.87358490566037739</v>
      </c>
      <c r="Y36" s="600">
        <v>589</v>
      </c>
      <c r="Z36" s="601">
        <v>535</v>
      </c>
      <c r="AA36" s="601">
        <v>535</v>
      </c>
      <c r="AB36" s="601">
        <v>472</v>
      </c>
      <c r="AC36" s="601">
        <v>399</v>
      </c>
      <c r="AD36" s="602">
        <f t="shared" si="26"/>
        <v>0.88224299065420564</v>
      </c>
      <c r="AE36" s="603">
        <f t="shared" si="27"/>
        <v>0.88224299065420564</v>
      </c>
      <c r="AF36" s="600">
        <v>649</v>
      </c>
      <c r="AG36" s="601">
        <v>580</v>
      </c>
      <c r="AH36" s="601">
        <v>580</v>
      </c>
      <c r="AI36" s="601">
        <v>488</v>
      </c>
      <c r="AJ36" s="601">
        <v>410</v>
      </c>
      <c r="AK36" s="602">
        <f t="shared" si="28"/>
        <v>0.8413793103448276</v>
      </c>
      <c r="AL36" s="603">
        <f t="shared" si="29"/>
        <v>0.8413793103448276</v>
      </c>
      <c r="AM36" s="600">
        <v>469</v>
      </c>
      <c r="AN36" s="601">
        <v>439</v>
      </c>
      <c r="AO36" s="601">
        <v>439</v>
      </c>
      <c r="AP36" s="601">
        <v>406</v>
      </c>
      <c r="AQ36" s="601">
        <v>346</v>
      </c>
      <c r="AR36" s="602">
        <f t="shared" si="30"/>
        <v>0.9248291571753986</v>
      </c>
      <c r="AS36" s="603">
        <f t="shared" si="31"/>
        <v>0.9248291571753986</v>
      </c>
      <c r="AT36" s="600">
        <v>485</v>
      </c>
      <c r="AU36" s="601">
        <v>447</v>
      </c>
      <c r="AV36" s="601">
        <v>447</v>
      </c>
      <c r="AW36" s="601">
        <v>406</v>
      </c>
      <c r="AX36" s="601">
        <v>324</v>
      </c>
      <c r="AY36" s="602">
        <f t="shared" si="32"/>
        <v>0.90827740492170017</v>
      </c>
      <c r="AZ36" s="603">
        <f t="shared" si="33"/>
        <v>0.90827740492170017</v>
      </c>
      <c r="BA36" s="600">
        <v>392</v>
      </c>
      <c r="BB36" s="601">
        <v>368</v>
      </c>
      <c r="BC36" s="601">
        <v>368</v>
      </c>
      <c r="BD36" s="601">
        <v>337</v>
      </c>
      <c r="BE36" s="601">
        <v>279</v>
      </c>
      <c r="BF36" s="602">
        <f t="shared" si="34"/>
        <v>0.91576086956521741</v>
      </c>
      <c r="BG36" s="603">
        <f t="shared" si="35"/>
        <v>0.91576086956521741</v>
      </c>
      <c r="BH36" s="600">
        <v>360</v>
      </c>
      <c r="BI36" s="601">
        <v>329</v>
      </c>
      <c r="BJ36" s="601">
        <v>329</v>
      </c>
      <c r="BK36" s="601">
        <v>273</v>
      </c>
      <c r="BL36" s="601">
        <v>237</v>
      </c>
      <c r="BM36" s="602">
        <f t="shared" si="36"/>
        <v>0.82978723404255317</v>
      </c>
      <c r="BN36" s="603">
        <f t="shared" si="37"/>
        <v>0.82978723404255317</v>
      </c>
      <c r="BO36" s="600">
        <v>376</v>
      </c>
      <c r="BP36" s="601">
        <v>345</v>
      </c>
      <c r="BQ36" s="601">
        <v>345</v>
      </c>
      <c r="BR36" s="601">
        <v>283</v>
      </c>
      <c r="BS36" s="601">
        <v>256</v>
      </c>
      <c r="BT36" s="602">
        <f t="shared" si="38"/>
        <v>0.82028985507246377</v>
      </c>
      <c r="BU36" s="603">
        <f t="shared" si="39"/>
        <v>0.82028985507246377</v>
      </c>
      <c r="BV36" s="600">
        <v>387</v>
      </c>
      <c r="BW36" s="601">
        <v>344</v>
      </c>
      <c r="BX36" s="601">
        <v>344</v>
      </c>
      <c r="BY36" s="601">
        <v>274</v>
      </c>
      <c r="BZ36" s="601">
        <v>249</v>
      </c>
      <c r="CA36" s="602">
        <f t="shared" si="40"/>
        <v>0.79651162790697672</v>
      </c>
      <c r="CB36" s="603">
        <f t="shared" si="41"/>
        <v>0.79651162790697672</v>
      </c>
      <c r="CC36" s="600">
        <v>423</v>
      </c>
      <c r="CD36" s="601">
        <v>383</v>
      </c>
      <c r="CE36" s="601">
        <v>383</v>
      </c>
      <c r="CF36" s="601">
        <v>316</v>
      </c>
      <c r="CG36" s="601">
        <v>290</v>
      </c>
      <c r="CH36" s="602">
        <f t="shared" si="42"/>
        <v>0.82506527415143605</v>
      </c>
      <c r="CI36" s="603">
        <f t="shared" si="43"/>
        <v>0.82506527415143605</v>
      </c>
    </row>
    <row r="37" spans="1:87" s="2" customFormat="1" x14ac:dyDescent="0.25">
      <c r="A37" s="560" t="s">
        <v>202</v>
      </c>
      <c r="B37" s="561" t="s">
        <v>205</v>
      </c>
      <c r="C37" s="562" t="s">
        <v>180</v>
      </c>
      <c r="D37" s="563">
        <v>3267</v>
      </c>
      <c r="E37" s="564">
        <v>2565</v>
      </c>
      <c r="F37" s="564">
        <v>2253</v>
      </c>
      <c r="G37" s="564">
        <v>1477</v>
      </c>
      <c r="H37" s="564">
        <v>1129</v>
      </c>
      <c r="I37" s="565">
        <f t="shared" si="18"/>
        <v>0.57582846003898636</v>
      </c>
      <c r="J37" s="566">
        <f t="shared" si="19"/>
        <v>0.65557035064358637</v>
      </c>
      <c r="K37" s="563">
        <v>3857</v>
      </c>
      <c r="L37" s="564">
        <v>2939</v>
      </c>
      <c r="M37" s="564">
        <v>2654</v>
      </c>
      <c r="N37" s="564">
        <v>1829</v>
      </c>
      <c r="O37" s="564">
        <v>1422</v>
      </c>
      <c r="P37" s="565">
        <f t="shared" si="24"/>
        <v>0.62232051718271519</v>
      </c>
      <c r="Q37" s="566">
        <f t="shared" si="25"/>
        <v>0.68914845516201961</v>
      </c>
      <c r="R37" s="563">
        <v>3670</v>
      </c>
      <c r="S37" s="564">
        <v>2852</v>
      </c>
      <c r="T37" s="564">
        <v>2498</v>
      </c>
      <c r="U37" s="564">
        <v>1304</v>
      </c>
      <c r="V37" s="564">
        <v>1037</v>
      </c>
      <c r="W37" s="565">
        <f t="shared" si="22"/>
        <v>0.45722300140252453</v>
      </c>
      <c r="X37" s="566">
        <f t="shared" si="23"/>
        <v>0.52201761409127301</v>
      </c>
      <c r="Y37" s="563">
        <v>2941</v>
      </c>
      <c r="Z37" s="564">
        <v>2308</v>
      </c>
      <c r="AA37" s="564">
        <v>1963</v>
      </c>
      <c r="AB37" s="564">
        <v>1278</v>
      </c>
      <c r="AC37" s="564">
        <v>1032</v>
      </c>
      <c r="AD37" s="565">
        <f t="shared" si="26"/>
        <v>0.55372616984402079</v>
      </c>
      <c r="AE37" s="566">
        <f t="shared" si="27"/>
        <v>0.6510443199184921</v>
      </c>
      <c r="AF37" s="563">
        <v>2642</v>
      </c>
      <c r="AG37" s="564">
        <v>2098</v>
      </c>
      <c r="AH37" s="564">
        <v>1801</v>
      </c>
      <c r="AI37" s="564">
        <v>1088</v>
      </c>
      <c r="AJ37" s="564">
        <v>878</v>
      </c>
      <c r="AK37" s="565">
        <f t="shared" si="28"/>
        <v>0.51858913250714966</v>
      </c>
      <c r="AL37" s="566">
        <f t="shared" si="29"/>
        <v>0.60410882842865077</v>
      </c>
      <c r="AM37" s="563">
        <v>2278</v>
      </c>
      <c r="AN37" s="564">
        <v>1844</v>
      </c>
      <c r="AO37" s="564">
        <v>1645</v>
      </c>
      <c r="AP37" s="564">
        <v>1050</v>
      </c>
      <c r="AQ37" s="564">
        <v>856</v>
      </c>
      <c r="AR37" s="565">
        <f t="shared" si="30"/>
        <v>0.56941431670281994</v>
      </c>
      <c r="AS37" s="566">
        <f t="shared" si="31"/>
        <v>0.63829787234042556</v>
      </c>
      <c r="AT37" s="563">
        <v>2507</v>
      </c>
      <c r="AU37" s="564">
        <v>2100</v>
      </c>
      <c r="AV37" s="564">
        <v>1726</v>
      </c>
      <c r="AW37" s="564">
        <v>933</v>
      </c>
      <c r="AX37" s="564">
        <v>770</v>
      </c>
      <c r="AY37" s="565">
        <f t="shared" si="32"/>
        <v>0.44428571428571428</v>
      </c>
      <c r="AZ37" s="566">
        <f t="shared" si="33"/>
        <v>0.54055619930475085</v>
      </c>
      <c r="BA37" s="563">
        <v>1980</v>
      </c>
      <c r="BB37" s="564">
        <v>1607</v>
      </c>
      <c r="BC37" s="564">
        <v>1338</v>
      </c>
      <c r="BD37" s="564">
        <v>841</v>
      </c>
      <c r="BE37" s="564">
        <v>671</v>
      </c>
      <c r="BF37" s="565">
        <f t="shared" si="34"/>
        <v>0.52333540759178598</v>
      </c>
      <c r="BG37" s="566">
        <f t="shared" si="35"/>
        <v>0.62855007473841551</v>
      </c>
      <c r="BH37" s="563">
        <v>2027</v>
      </c>
      <c r="BI37" s="564">
        <v>1578</v>
      </c>
      <c r="BJ37" s="564">
        <v>1300</v>
      </c>
      <c r="BK37" s="564">
        <v>886</v>
      </c>
      <c r="BL37" s="564">
        <v>678</v>
      </c>
      <c r="BM37" s="565">
        <f t="shared" si="36"/>
        <v>0.56147021546261089</v>
      </c>
      <c r="BN37" s="566">
        <f t="shared" si="37"/>
        <v>0.68153846153846154</v>
      </c>
      <c r="BO37" s="563">
        <v>1932</v>
      </c>
      <c r="BP37" s="564">
        <v>1526</v>
      </c>
      <c r="BQ37" s="564">
        <v>1292</v>
      </c>
      <c r="BR37" s="564">
        <v>911</v>
      </c>
      <c r="BS37" s="564">
        <v>745</v>
      </c>
      <c r="BT37" s="565">
        <f t="shared" si="38"/>
        <v>0.59698558322411532</v>
      </c>
      <c r="BU37" s="566">
        <f t="shared" si="39"/>
        <v>0.70510835913312697</v>
      </c>
      <c r="BV37" s="563">
        <v>2038</v>
      </c>
      <c r="BW37" s="564">
        <v>1578</v>
      </c>
      <c r="BX37" s="564">
        <v>1351</v>
      </c>
      <c r="BY37" s="564">
        <v>967</v>
      </c>
      <c r="BZ37" s="564">
        <v>756</v>
      </c>
      <c r="CA37" s="565">
        <f t="shared" si="40"/>
        <v>0.61280101394169839</v>
      </c>
      <c r="CB37" s="566">
        <f t="shared" si="41"/>
        <v>0.71576609918578826</v>
      </c>
      <c r="CC37" s="563">
        <v>2260</v>
      </c>
      <c r="CD37" s="564">
        <v>1795</v>
      </c>
      <c r="CE37" s="564">
        <v>1569</v>
      </c>
      <c r="CF37" s="564">
        <v>858</v>
      </c>
      <c r="CG37" s="564">
        <v>737</v>
      </c>
      <c r="CH37" s="565">
        <f t="shared" si="42"/>
        <v>0.47799442896935934</v>
      </c>
      <c r="CI37" s="566">
        <f t="shared" si="43"/>
        <v>0.54684512428298282</v>
      </c>
    </row>
    <row r="38" spans="1:87" s="2" customFormat="1" x14ac:dyDescent="0.25">
      <c r="A38" s="560" t="s">
        <v>202</v>
      </c>
      <c r="B38" s="561" t="s">
        <v>206</v>
      </c>
      <c r="C38" s="562" t="s">
        <v>176</v>
      </c>
      <c r="D38" s="604">
        <v>1067</v>
      </c>
      <c r="E38" s="605">
        <v>913</v>
      </c>
      <c r="F38" s="605">
        <v>787</v>
      </c>
      <c r="G38" s="605">
        <v>591</v>
      </c>
      <c r="H38" s="605">
        <v>427</v>
      </c>
      <c r="I38" s="606">
        <f t="shared" si="18"/>
        <v>0.64731653888280394</v>
      </c>
      <c r="J38" s="607">
        <f t="shared" si="19"/>
        <v>0.75095298602287164</v>
      </c>
      <c r="K38" s="604">
        <v>1105</v>
      </c>
      <c r="L38" s="605">
        <v>938</v>
      </c>
      <c r="M38" s="605">
        <v>874</v>
      </c>
      <c r="N38" s="605">
        <v>681</v>
      </c>
      <c r="O38" s="605">
        <v>491</v>
      </c>
      <c r="P38" s="606">
        <f t="shared" si="24"/>
        <v>0.72601279317697232</v>
      </c>
      <c r="Q38" s="607">
        <f t="shared" si="25"/>
        <v>0.7791762013729977</v>
      </c>
      <c r="R38" s="604">
        <v>1085</v>
      </c>
      <c r="S38" s="605">
        <v>946</v>
      </c>
      <c r="T38" s="605">
        <v>865</v>
      </c>
      <c r="U38" s="605">
        <v>599</v>
      </c>
      <c r="V38" s="605">
        <v>461</v>
      </c>
      <c r="W38" s="606">
        <f t="shared" si="22"/>
        <v>0.63319238900634245</v>
      </c>
      <c r="X38" s="607">
        <f t="shared" si="23"/>
        <v>0.69248554913294802</v>
      </c>
      <c r="Y38" s="604">
        <v>993</v>
      </c>
      <c r="Z38" s="605">
        <v>843</v>
      </c>
      <c r="AA38" s="605">
        <v>766</v>
      </c>
      <c r="AB38" s="605">
        <v>564</v>
      </c>
      <c r="AC38" s="605">
        <v>418</v>
      </c>
      <c r="AD38" s="606">
        <f t="shared" si="26"/>
        <v>0.66903914590747326</v>
      </c>
      <c r="AE38" s="607">
        <f t="shared" si="27"/>
        <v>0.73629242819843344</v>
      </c>
      <c r="AF38" s="604">
        <v>1070</v>
      </c>
      <c r="AG38" s="605">
        <v>913</v>
      </c>
      <c r="AH38" s="605">
        <v>841</v>
      </c>
      <c r="AI38" s="605">
        <v>623</v>
      </c>
      <c r="AJ38" s="605">
        <v>459</v>
      </c>
      <c r="AK38" s="606">
        <f t="shared" si="28"/>
        <v>0.68236582694414016</v>
      </c>
      <c r="AL38" s="607">
        <f t="shared" si="29"/>
        <v>0.74078478002378123</v>
      </c>
      <c r="AM38" s="604">
        <v>981</v>
      </c>
      <c r="AN38" s="605">
        <v>827</v>
      </c>
      <c r="AO38" s="605">
        <v>764</v>
      </c>
      <c r="AP38" s="605">
        <v>583</v>
      </c>
      <c r="AQ38" s="605">
        <v>424</v>
      </c>
      <c r="AR38" s="606">
        <f t="shared" si="30"/>
        <v>0.70495767835550183</v>
      </c>
      <c r="AS38" s="607">
        <f t="shared" si="31"/>
        <v>0.76308900523560208</v>
      </c>
      <c r="AT38" s="604">
        <v>755</v>
      </c>
      <c r="AU38" s="605">
        <v>639</v>
      </c>
      <c r="AV38" s="605">
        <v>567</v>
      </c>
      <c r="AW38" s="605">
        <v>449</v>
      </c>
      <c r="AX38" s="605">
        <v>312</v>
      </c>
      <c r="AY38" s="606">
        <f t="shared" si="32"/>
        <v>0.70266040688575904</v>
      </c>
      <c r="AZ38" s="607">
        <f t="shared" si="33"/>
        <v>0.79188712522045857</v>
      </c>
      <c r="BA38" s="604">
        <v>677</v>
      </c>
      <c r="BB38" s="605">
        <v>573</v>
      </c>
      <c r="BC38" s="605">
        <v>503</v>
      </c>
      <c r="BD38" s="605">
        <v>414</v>
      </c>
      <c r="BE38" s="605">
        <v>328</v>
      </c>
      <c r="BF38" s="606">
        <f t="shared" si="34"/>
        <v>0.72251308900523559</v>
      </c>
      <c r="BG38" s="607">
        <f t="shared" si="35"/>
        <v>0.82306163021868783</v>
      </c>
      <c r="BH38" s="604">
        <v>750</v>
      </c>
      <c r="BI38" s="605">
        <v>631</v>
      </c>
      <c r="BJ38" s="605">
        <v>566</v>
      </c>
      <c r="BK38" s="605">
        <v>421</v>
      </c>
      <c r="BL38" s="605">
        <v>315</v>
      </c>
      <c r="BM38" s="606">
        <f t="shared" si="36"/>
        <v>0.6671949286846276</v>
      </c>
      <c r="BN38" s="607">
        <f t="shared" si="37"/>
        <v>0.74381625441696109</v>
      </c>
      <c r="BO38" s="604">
        <v>761</v>
      </c>
      <c r="BP38" s="605">
        <v>650</v>
      </c>
      <c r="BQ38" s="605">
        <v>591</v>
      </c>
      <c r="BR38" s="605">
        <v>483</v>
      </c>
      <c r="BS38" s="605">
        <v>341</v>
      </c>
      <c r="BT38" s="606">
        <f t="shared" si="38"/>
        <v>0.74307692307692308</v>
      </c>
      <c r="BU38" s="607">
        <f t="shared" si="39"/>
        <v>0.81725888324873097</v>
      </c>
      <c r="BV38" s="604">
        <v>695</v>
      </c>
      <c r="BW38" s="605">
        <v>629</v>
      </c>
      <c r="BX38" s="605">
        <v>581</v>
      </c>
      <c r="BY38" s="605">
        <v>486</v>
      </c>
      <c r="BZ38" s="605">
        <v>361</v>
      </c>
      <c r="CA38" s="606">
        <f t="shared" si="40"/>
        <v>0.77265500794912556</v>
      </c>
      <c r="CB38" s="607">
        <f t="shared" si="41"/>
        <v>0.83648881239242689</v>
      </c>
      <c r="CC38" s="604">
        <v>740</v>
      </c>
      <c r="CD38" s="605">
        <v>663</v>
      </c>
      <c r="CE38" s="605">
        <v>605</v>
      </c>
      <c r="CF38" s="605">
        <v>497</v>
      </c>
      <c r="CG38" s="605">
        <v>411</v>
      </c>
      <c r="CH38" s="606">
        <f t="shared" si="42"/>
        <v>0.74962292609351433</v>
      </c>
      <c r="CI38" s="607">
        <f t="shared" si="43"/>
        <v>0.82148760330578507</v>
      </c>
    </row>
    <row r="39" spans="1:87" s="2" customFormat="1" x14ac:dyDescent="0.25">
      <c r="A39" s="560" t="s">
        <v>202</v>
      </c>
      <c r="B39" s="608" t="s">
        <v>207</v>
      </c>
      <c r="C39" s="562" t="s">
        <v>208</v>
      </c>
      <c r="D39" s="604"/>
      <c r="E39" s="605"/>
      <c r="F39" s="605"/>
      <c r="G39" s="605"/>
      <c r="H39" s="605"/>
      <c r="I39" s="606"/>
      <c r="J39" s="607"/>
      <c r="K39" s="609" t="s">
        <v>67</v>
      </c>
      <c r="L39" s="564" t="s">
        <v>67</v>
      </c>
      <c r="M39" s="564" t="s">
        <v>67</v>
      </c>
      <c r="N39" s="564" t="s">
        <v>67</v>
      </c>
      <c r="O39" s="564" t="s">
        <v>67</v>
      </c>
      <c r="P39" s="565" t="s">
        <v>67</v>
      </c>
      <c r="Q39" s="566" t="s">
        <v>67</v>
      </c>
      <c r="R39" s="609" t="s">
        <v>67</v>
      </c>
      <c r="S39" s="564" t="s">
        <v>67</v>
      </c>
      <c r="T39" s="564" t="s">
        <v>67</v>
      </c>
      <c r="U39" s="564" t="s">
        <v>67</v>
      </c>
      <c r="V39" s="564" t="s">
        <v>67</v>
      </c>
      <c r="W39" s="565" t="s">
        <v>67</v>
      </c>
      <c r="X39" s="566" t="s">
        <v>67</v>
      </c>
      <c r="Y39" s="604">
        <v>719</v>
      </c>
      <c r="Z39" s="605">
        <v>581</v>
      </c>
      <c r="AA39" s="605">
        <v>505</v>
      </c>
      <c r="AB39" s="605">
        <v>272</v>
      </c>
      <c r="AC39" s="605">
        <v>204</v>
      </c>
      <c r="AD39" s="606">
        <f t="shared" si="26"/>
        <v>0.46815834767641995</v>
      </c>
      <c r="AE39" s="607">
        <f t="shared" si="27"/>
        <v>0.53861386138613865</v>
      </c>
      <c r="AF39" s="604">
        <v>813</v>
      </c>
      <c r="AG39" s="605">
        <v>660</v>
      </c>
      <c r="AH39" s="605">
        <v>584</v>
      </c>
      <c r="AI39" s="605">
        <v>266</v>
      </c>
      <c r="AJ39" s="605">
        <v>210</v>
      </c>
      <c r="AK39" s="606">
        <f t="shared" si="28"/>
        <v>0.40303030303030302</v>
      </c>
      <c r="AL39" s="607">
        <f t="shared" si="29"/>
        <v>0.45547945205479451</v>
      </c>
      <c r="AM39" s="604">
        <v>739</v>
      </c>
      <c r="AN39" s="605">
        <v>627</v>
      </c>
      <c r="AO39" s="605">
        <v>539</v>
      </c>
      <c r="AP39" s="605">
        <v>266</v>
      </c>
      <c r="AQ39" s="605">
        <v>210</v>
      </c>
      <c r="AR39" s="606">
        <f t="shared" si="30"/>
        <v>0.42424242424242425</v>
      </c>
      <c r="AS39" s="607">
        <f t="shared" si="31"/>
        <v>0.4935064935064935</v>
      </c>
      <c r="AT39" s="604">
        <v>789</v>
      </c>
      <c r="AU39" s="605">
        <v>671</v>
      </c>
      <c r="AV39" s="605">
        <v>532</v>
      </c>
      <c r="AW39" s="605">
        <v>276</v>
      </c>
      <c r="AX39" s="605">
        <v>217</v>
      </c>
      <c r="AY39" s="606">
        <f t="shared" si="32"/>
        <v>0.41132637853949328</v>
      </c>
      <c r="AZ39" s="607">
        <f t="shared" si="33"/>
        <v>0.51879699248120303</v>
      </c>
      <c r="BA39" s="604">
        <v>702</v>
      </c>
      <c r="BB39" s="605">
        <v>583</v>
      </c>
      <c r="BC39" s="605">
        <v>492</v>
      </c>
      <c r="BD39" s="605">
        <v>327</v>
      </c>
      <c r="BE39" s="605">
        <v>258</v>
      </c>
      <c r="BF39" s="606">
        <f t="shared" si="34"/>
        <v>0.56089193825042882</v>
      </c>
      <c r="BG39" s="607">
        <f t="shared" si="35"/>
        <v>0.66463414634146345</v>
      </c>
      <c r="BH39" s="604">
        <v>892</v>
      </c>
      <c r="BI39" s="605">
        <v>705</v>
      </c>
      <c r="BJ39" s="605">
        <v>628</v>
      </c>
      <c r="BK39" s="605">
        <v>375</v>
      </c>
      <c r="BL39" s="605">
        <v>299</v>
      </c>
      <c r="BM39" s="606">
        <f t="shared" si="36"/>
        <v>0.53191489361702127</v>
      </c>
      <c r="BN39" s="607">
        <f t="shared" si="37"/>
        <v>0.59713375796178347</v>
      </c>
      <c r="BO39" s="604">
        <v>662</v>
      </c>
      <c r="BP39" s="605">
        <v>536</v>
      </c>
      <c r="BQ39" s="605">
        <v>468</v>
      </c>
      <c r="BR39" s="605">
        <v>320</v>
      </c>
      <c r="BS39" s="605">
        <v>267</v>
      </c>
      <c r="BT39" s="606">
        <f t="shared" si="38"/>
        <v>0.59701492537313428</v>
      </c>
      <c r="BU39" s="607">
        <f t="shared" si="39"/>
        <v>0.68376068376068377</v>
      </c>
      <c r="BV39" s="604">
        <v>769</v>
      </c>
      <c r="BW39" s="605">
        <v>624</v>
      </c>
      <c r="BX39" s="605">
        <v>550</v>
      </c>
      <c r="BY39" s="605">
        <v>370</v>
      </c>
      <c r="BZ39" s="605">
        <v>316</v>
      </c>
      <c r="CA39" s="606">
        <f t="shared" si="40"/>
        <v>0.59294871794871795</v>
      </c>
      <c r="CB39" s="607">
        <f t="shared" si="41"/>
        <v>0.67272727272727273</v>
      </c>
      <c r="CC39" s="604">
        <v>853</v>
      </c>
      <c r="CD39" s="605">
        <v>694</v>
      </c>
      <c r="CE39" s="605">
        <v>617</v>
      </c>
      <c r="CF39" s="605">
        <v>352</v>
      </c>
      <c r="CG39" s="605">
        <v>286</v>
      </c>
      <c r="CH39" s="606">
        <f t="shared" si="42"/>
        <v>0.50720461095100866</v>
      </c>
      <c r="CI39" s="607">
        <f t="shared" si="43"/>
        <v>0.57050243111831445</v>
      </c>
    </row>
    <row r="40" spans="1:87" s="2" customFormat="1" x14ac:dyDescent="0.25">
      <c r="A40" s="560" t="s">
        <v>202</v>
      </c>
      <c r="B40" s="561" t="s">
        <v>209</v>
      </c>
      <c r="C40" s="562" t="s">
        <v>210</v>
      </c>
      <c r="D40" s="563">
        <v>2718</v>
      </c>
      <c r="E40" s="564">
        <v>2178</v>
      </c>
      <c r="F40" s="564">
        <v>1806</v>
      </c>
      <c r="G40" s="564">
        <v>860</v>
      </c>
      <c r="H40" s="564">
        <v>647</v>
      </c>
      <c r="I40" s="565">
        <f t="shared" si="18"/>
        <v>0.39485766758494029</v>
      </c>
      <c r="J40" s="566">
        <f t="shared" si="19"/>
        <v>0.47619047619047616</v>
      </c>
      <c r="K40" s="563">
        <v>2375</v>
      </c>
      <c r="L40" s="564">
        <v>1892</v>
      </c>
      <c r="M40" s="564">
        <v>1563</v>
      </c>
      <c r="N40" s="564">
        <v>767</v>
      </c>
      <c r="O40" s="564">
        <v>616</v>
      </c>
      <c r="P40" s="565">
        <f t="shared" si="24"/>
        <v>0.40539112050739956</v>
      </c>
      <c r="Q40" s="566">
        <f t="shared" si="25"/>
        <v>0.49072296865003201</v>
      </c>
      <c r="R40" s="563">
        <v>2293</v>
      </c>
      <c r="S40" s="564">
        <v>1804</v>
      </c>
      <c r="T40" s="564">
        <v>1550</v>
      </c>
      <c r="U40" s="564">
        <v>733</v>
      </c>
      <c r="V40" s="564">
        <v>617</v>
      </c>
      <c r="W40" s="565">
        <f t="shared" si="22"/>
        <v>0.40631929046563192</v>
      </c>
      <c r="X40" s="566">
        <f t="shared" si="23"/>
        <v>0.47290322580645161</v>
      </c>
      <c r="Y40" s="563">
        <v>1911</v>
      </c>
      <c r="Z40" s="564">
        <v>1544</v>
      </c>
      <c r="AA40" s="564">
        <v>1247</v>
      </c>
      <c r="AB40" s="564">
        <v>701</v>
      </c>
      <c r="AC40" s="564">
        <v>566</v>
      </c>
      <c r="AD40" s="565">
        <f t="shared" si="26"/>
        <v>0.45401554404145078</v>
      </c>
      <c r="AE40" s="566">
        <f t="shared" si="27"/>
        <v>0.56214915797914999</v>
      </c>
      <c r="AF40" s="563">
        <v>1524</v>
      </c>
      <c r="AG40" s="564">
        <v>1251</v>
      </c>
      <c r="AH40" s="564">
        <v>974</v>
      </c>
      <c r="AI40" s="564">
        <v>787</v>
      </c>
      <c r="AJ40" s="564">
        <v>648</v>
      </c>
      <c r="AK40" s="565">
        <f t="shared" si="28"/>
        <v>0.62909672262190253</v>
      </c>
      <c r="AL40" s="566">
        <f t="shared" si="29"/>
        <v>0.80800821355236141</v>
      </c>
      <c r="AM40" s="563">
        <v>1314</v>
      </c>
      <c r="AN40" s="564">
        <v>1122</v>
      </c>
      <c r="AO40" s="564">
        <v>947</v>
      </c>
      <c r="AP40" s="564">
        <v>670</v>
      </c>
      <c r="AQ40" s="564">
        <v>514</v>
      </c>
      <c r="AR40" s="565">
        <f t="shared" si="30"/>
        <v>0.59714795008912658</v>
      </c>
      <c r="AS40" s="566">
        <f t="shared" si="31"/>
        <v>0.70749736008447728</v>
      </c>
      <c r="AT40" s="563">
        <v>1323</v>
      </c>
      <c r="AU40" s="564">
        <v>1195</v>
      </c>
      <c r="AV40" s="564">
        <v>1195</v>
      </c>
      <c r="AW40" s="564">
        <v>781</v>
      </c>
      <c r="AX40" s="564">
        <v>626</v>
      </c>
      <c r="AY40" s="565">
        <f t="shared" si="32"/>
        <v>0.65355648535564859</v>
      </c>
      <c r="AZ40" s="566">
        <f t="shared" si="33"/>
        <v>0.65355648535564859</v>
      </c>
      <c r="BA40" s="563">
        <v>1143</v>
      </c>
      <c r="BB40" s="564">
        <v>1027</v>
      </c>
      <c r="BC40" s="564">
        <v>1027</v>
      </c>
      <c r="BD40" s="564">
        <v>753</v>
      </c>
      <c r="BE40" s="564">
        <v>575</v>
      </c>
      <c r="BF40" s="565">
        <f t="shared" si="34"/>
        <v>0.73320350535540413</v>
      </c>
      <c r="BG40" s="566">
        <f t="shared" si="35"/>
        <v>0.73320350535540413</v>
      </c>
      <c r="BH40" s="563">
        <v>989</v>
      </c>
      <c r="BI40" s="564">
        <v>887</v>
      </c>
      <c r="BJ40" s="564">
        <v>887</v>
      </c>
      <c r="BK40" s="564">
        <v>639</v>
      </c>
      <c r="BL40" s="564">
        <v>493</v>
      </c>
      <c r="BM40" s="565">
        <f t="shared" si="36"/>
        <v>0.72040586245772265</v>
      </c>
      <c r="BN40" s="566">
        <f t="shared" si="37"/>
        <v>0.72040586245772265</v>
      </c>
      <c r="BO40" s="563">
        <v>939</v>
      </c>
      <c r="BP40" s="564">
        <v>852</v>
      </c>
      <c r="BQ40" s="564">
        <v>852</v>
      </c>
      <c r="BR40" s="564">
        <v>620</v>
      </c>
      <c r="BS40" s="564">
        <v>486</v>
      </c>
      <c r="BT40" s="565">
        <f t="shared" si="38"/>
        <v>0.72769953051643188</v>
      </c>
      <c r="BU40" s="566">
        <f t="shared" si="39"/>
        <v>0.72769953051643188</v>
      </c>
      <c r="BV40" s="563">
        <v>932</v>
      </c>
      <c r="BW40" s="564">
        <v>855</v>
      </c>
      <c r="BX40" s="564">
        <v>855</v>
      </c>
      <c r="BY40" s="564">
        <v>634</v>
      </c>
      <c r="BZ40" s="564">
        <v>481</v>
      </c>
      <c r="CA40" s="565">
        <f t="shared" si="40"/>
        <v>0.74152046783625736</v>
      </c>
      <c r="CB40" s="566">
        <f t="shared" si="41"/>
        <v>0.74152046783625736</v>
      </c>
      <c r="CC40" s="563">
        <v>994</v>
      </c>
      <c r="CD40" s="564">
        <v>920</v>
      </c>
      <c r="CE40" s="564">
        <v>920</v>
      </c>
      <c r="CF40" s="564">
        <v>738</v>
      </c>
      <c r="CG40" s="564">
        <v>646</v>
      </c>
      <c r="CH40" s="565">
        <f t="shared" si="42"/>
        <v>0.80217391304347829</v>
      </c>
      <c r="CI40" s="566">
        <f t="shared" si="43"/>
        <v>0.80217391304347829</v>
      </c>
    </row>
    <row r="41" spans="1:87" s="2" customFormat="1" x14ac:dyDescent="0.25">
      <c r="A41" s="560" t="s">
        <v>202</v>
      </c>
      <c r="B41" s="561" t="s">
        <v>211</v>
      </c>
      <c r="C41" s="562" t="s">
        <v>212</v>
      </c>
      <c r="D41" s="563">
        <v>851</v>
      </c>
      <c r="E41" s="564">
        <v>781</v>
      </c>
      <c r="F41" s="564">
        <v>781</v>
      </c>
      <c r="G41" s="564">
        <v>656</v>
      </c>
      <c r="H41" s="564">
        <v>450</v>
      </c>
      <c r="I41" s="565">
        <f t="shared" si="18"/>
        <v>0.83994878361075542</v>
      </c>
      <c r="J41" s="566">
        <f t="shared" si="19"/>
        <v>0.83994878361075542</v>
      </c>
      <c r="K41" s="563">
        <v>754</v>
      </c>
      <c r="L41" s="564">
        <v>690</v>
      </c>
      <c r="M41" s="564">
        <v>690</v>
      </c>
      <c r="N41" s="564">
        <v>593</v>
      </c>
      <c r="O41" s="564">
        <v>418</v>
      </c>
      <c r="P41" s="565">
        <f t="shared" si="24"/>
        <v>0.85942028985507246</v>
      </c>
      <c r="Q41" s="566">
        <f t="shared" si="25"/>
        <v>0.85942028985507246</v>
      </c>
      <c r="R41" s="563">
        <v>653</v>
      </c>
      <c r="S41" s="564">
        <v>609</v>
      </c>
      <c r="T41" s="564">
        <v>609</v>
      </c>
      <c r="U41" s="564">
        <v>510</v>
      </c>
      <c r="V41" s="564">
        <v>386</v>
      </c>
      <c r="W41" s="565">
        <f t="shared" si="22"/>
        <v>0.83743842364532017</v>
      </c>
      <c r="X41" s="566">
        <f t="shared" si="23"/>
        <v>0.83743842364532017</v>
      </c>
      <c r="Y41" s="563">
        <v>594</v>
      </c>
      <c r="Z41" s="564">
        <v>547</v>
      </c>
      <c r="AA41" s="564">
        <v>547</v>
      </c>
      <c r="AB41" s="564">
        <v>453</v>
      </c>
      <c r="AC41" s="564">
        <v>342</v>
      </c>
      <c r="AD41" s="565">
        <f t="shared" si="26"/>
        <v>0.82815356489945158</v>
      </c>
      <c r="AE41" s="566">
        <f t="shared" si="27"/>
        <v>0.82815356489945158</v>
      </c>
      <c r="AF41" s="563">
        <v>515</v>
      </c>
      <c r="AG41" s="564">
        <v>480</v>
      </c>
      <c r="AH41" s="564">
        <v>480</v>
      </c>
      <c r="AI41" s="564">
        <v>398</v>
      </c>
      <c r="AJ41" s="564">
        <v>297</v>
      </c>
      <c r="AK41" s="565">
        <f t="shared" si="28"/>
        <v>0.82916666666666672</v>
      </c>
      <c r="AL41" s="566">
        <f t="shared" si="29"/>
        <v>0.82916666666666672</v>
      </c>
      <c r="AM41" s="563">
        <v>344</v>
      </c>
      <c r="AN41" s="564">
        <v>331</v>
      </c>
      <c r="AO41" s="564">
        <v>331</v>
      </c>
      <c r="AP41" s="564">
        <v>273</v>
      </c>
      <c r="AQ41" s="564">
        <v>207</v>
      </c>
      <c r="AR41" s="565">
        <f t="shared" si="30"/>
        <v>0.82477341389728098</v>
      </c>
      <c r="AS41" s="566">
        <f t="shared" si="31"/>
        <v>0.82477341389728098</v>
      </c>
      <c r="AT41" s="563">
        <v>255</v>
      </c>
      <c r="AU41" s="564">
        <v>250</v>
      </c>
      <c r="AV41" s="564">
        <v>250</v>
      </c>
      <c r="AW41" s="564">
        <v>216</v>
      </c>
      <c r="AX41" s="564">
        <v>145</v>
      </c>
      <c r="AY41" s="565">
        <f t="shared" si="32"/>
        <v>0.86399999999999999</v>
      </c>
      <c r="AZ41" s="566">
        <f t="shared" si="33"/>
        <v>0.86399999999999999</v>
      </c>
      <c r="BA41" s="563">
        <v>238</v>
      </c>
      <c r="BB41" s="564">
        <v>225</v>
      </c>
      <c r="BC41" s="564">
        <v>225</v>
      </c>
      <c r="BD41" s="564">
        <v>191</v>
      </c>
      <c r="BE41" s="564">
        <v>130</v>
      </c>
      <c r="BF41" s="565">
        <f t="shared" si="34"/>
        <v>0.84888888888888892</v>
      </c>
      <c r="BG41" s="566">
        <f t="shared" si="35"/>
        <v>0.84888888888888892</v>
      </c>
      <c r="BH41" s="563">
        <v>282</v>
      </c>
      <c r="BI41" s="564">
        <v>277</v>
      </c>
      <c r="BJ41" s="564">
        <v>277</v>
      </c>
      <c r="BK41" s="564">
        <v>225</v>
      </c>
      <c r="BL41" s="564">
        <v>157</v>
      </c>
      <c r="BM41" s="565">
        <f t="shared" si="36"/>
        <v>0.81227436823104693</v>
      </c>
      <c r="BN41" s="566">
        <f t="shared" si="37"/>
        <v>0.81227436823104693</v>
      </c>
      <c r="BO41" s="563">
        <v>262</v>
      </c>
      <c r="BP41" s="564">
        <v>260</v>
      </c>
      <c r="BQ41" s="564">
        <v>260</v>
      </c>
      <c r="BR41" s="564">
        <v>213</v>
      </c>
      <c r="BS41" s="564">
        <v>154</v>
      </c>
      <c r="BT41" s="565">
        <f t="shared" si="38"/>
        <v>0.81923076923076921</v>
      </c>
      <c r="BU41" s="566">
        <f t="shared" si="39"/>
        <v>0.81923076923076921</v>
      </c>
      <c r="BV41" s="563">
        <v>320</v>
      </c>
      <c r="BW41" s="564">
        <v>317</v>
      </c>
      <c r="BX41" s="564">
        <v>317</v>
      </c>
      <c r="BY41" s="564">
        <v>270</v>
      </c>
      <c r="BZ41" s="564">
        <v>201</v>
      </c>
      <c r="CA41" s="565">
        <f t="shared" si="40"/>
        <v>0.8517350157728707</v>
      </c>
      <c r="CB41" s="566">
        <f t="shared" si="41"/>
        <v>0.8517350157728707</v>
      </c>
      <c r="CC41" s="563">
        <v>215</v>
      </c>
      <c r="CD41" s="564">
        <v>201</v>
      </c>
      <c r="CE41" s="564">
        <v>201</v>
      </c>
      <c r="CF41" s="564">
        <v>193</v>
      </c>
      <c r="CG41" s="564">
        <v>165</v>
      </c>
      <c r="CH41" s="565">
        <f t="shared" si="42"/>
        <v>0.96019900497512434</v>
      </c>
      <c r="CI41" s="566">
        <f t="shared" si="43"/>
        <v>0.96019900497512434</v>
      </c>
    </row>
    <row r="42" spans="1:87" s="2" customFormat="1" x14ac:dyDescent="0.25">
      <c r="A42" s="560" t="s">
        <v>202</v>
      </c>
      <c r="B42" s="561" t="s">
        <v>213</v>
      </c>
      <c r="C42" s="562" t="s">
        <v>214</v>
      </c>
      <c r="D42" s="563">
        <v>467</v>
      </c>
      <c r="E42" s="564">
        <v>467</v>
      </c>
      <c r="F42" s="564">
        <v>360</v>
      </c>
      <c r="G42" s="564">
        <v>82</v>
      </c>
      <c r="H42" s="564">
        <v>73</v>
      </c>
      <c r="I42" s="565">
        <f t="shared" si="18"/>
        <v>0.17558886509635974</v>
      </c>
      <c r="J42" s="566">
        <f t="shared" si="19"/>
        <v>0.22777777777777777</v>
      </c>
      <c r="K42" s="563">
        <v>431</v>
      </c>
      <c r="L42" s="564">
        <v>426</v>
      </c>
      <c r="M42" s="564">
        <v>313</v>
      </c>
      <c r="N42" s="564">
        <v>83</v>
      </c>
      <c r="O42" s="564">
        <v>71</v>
      </c>
      <c r="P42" s="565">
        <f t="shared" si="24"/>
        <v>0.19483568075117372</v>
      </c>
      <c r="Q42" s="566">
        <f t="shared" si="25"/>
        <v>0.26517571884984026</v>
      </c>
      <c r="R42" s="563">
        <v>405</v>
      </c>
      <c r="S42" s="564">
        <v>404</v>
      </c>
      <c r="T42" s="564">
        <v>302</v>
      </c>
      <c r="U42" s="564">
        <v>82</v>
      </c>
      <c r="V42" s="564">
        <v>74</v>
      </c>
      <c r="W42" s="565">
        <f t="shared" si="22"/>
        <v>0.20297029702970298</v>
      </c>
      <c r="X42" s="566">
        <f t="shared" si="23"/>
        <v>0.27152317880794702</v>
      </c>
      <c r="Y42" s="563">
        <v>352</v>
      </c>
      <c r="Z42" s="564">
        <v>352</v>
      </c>
      <c r="AA42" s="564">
        <v>249</v>
      </c>
      <c r="AB42" s="564">
        <v>76</v>
      </c>
      <c r="AC42" s="564">
        <v>67</v>
      </c>
      <c r="AD42" s="565">
        <f t="shared" si="26"/>
        <v>0.21590909090909091</v>
      </c>
      <c r="AE42" s="566">
        <f t="shared" si="27"/>
        <v>0.30522088353413657</v>
      </c>
      <c r="AF42" s="563">
        <v>293</v>
      </c>
      <c r="AG42" s="564">
        <v>293</v>
      </c>
      <c r="AH42" s="564">
        <v>215</v>
      </c>
      <c r="AI42" s="564">
        <v>72</v>
      </c>
      <c r="AJ42" s="564">
        <v>67</v>
      </c>
      <c r="AK42" s="565">
        <f t="shared" si="28"/>
        <v>0.24573378839590443</v>
      </c>
      <c r="AL42" s="566">
        <f t="shared" si="29"/>
        <v>0.33488372093023255</v>
      </c>
      <c r="AM42" s="563">
        <v>231</v>
      </c>
      <c r="AN42" s="564">
        <v>231</v>
      </c>
      <c r="AO42" s="564">
        <v>184</v>
      </c>
      <c r="AP42" s="564">
        <v>70</v>
      </c>
      <c r="AQ42" s="564">
        <v>63</v>
      </c>
      <c r="AR42" s="565">
        <f t="shared" si="30"/>
        <v>0.30303030303030304</v>
      </c>
      <c r="AS42" s="566">
        <f t="shared" si="31"/>
        <v>0.38043478260869568</v>
      </c>
      <c r="AT42" s="563">
        <v>212</v>
      </c>
      <c r="AU42" s="564">
        <v>212</v>
      </c>
      <c r="AV42" s="564">
        <v>174</v>
      </c>
      <c r="AW42" s="564">
        <v>70</v>
      </c>
      <c r="AX42" s="564">
        <v>64</v>
      </c>
      <c r="AY42" s="565">
        <f t="shared" si="32"/>
        <v>0.330188679245283</v>
      </c>
      <c r="AZ42" s="566">
        <f t="shared" si="33"/>
        <v>0.40229885057471265</v>
      </c>
      <c r="BA42" s="563">
        <v>213</v>
      </c>
      <c r="BB42" s="564">
        <v>213</v>
      </c>
      <c r="BC42" s="564">
        <v>154</v>
      </c>
      <c r="BD42" s="564">
        <v>72</v>
      </c>
      <c r="BE42" s="564">
        <v>67</v>
      </c>
      <c r="BF42" s="565">
        <f t="shared" si="34"/>
        <v>0.3380281690140845</v>
      </c>
      <c r="BG42" s="566">
        <f t="shared" si="35"/>
        <v>0.46753246753246752</v>
      </c>
      <c r="BH42" s="563">
        <v>191</v>
      </c>
      <c r="BI42" s="564">
        <v>191</v>
      </c>
      <c r="BJ42" s="564">
        <v>145</v>
      </c>
      <c r="BK42" s="564">
        <v>77</v>
      </c>
      <c r="BL42" s="564">
        <v>60</v>
      </c>
      <c r="BM42" s="565">
        <f t="shared" si="36"/>
        <v>0.40314136125654448</v>
      </c>
      <c r="BN42" s="566">
        <f t="shared" si="37"/>
        <v>0.53103448275862064</v>
      </c>
      <c r="BO42" s="563">
        <v>181</v>
      </c>
      <c r="BP42" s="564">
        <v>181</v>
      </c>
      <c r="BQ42" s="564">
        <v>134</v>
      </c>
      <c r="BR42" s="564">
        <v>75</v>
      </c>
      <c r="BS42" s="564">
        <v>66</v>
      </c>
      <c r="BT42" s="565">
        <f t="shared" si="38"/>
        <v>0.4143646408839779</v>
      </c>
      <c r="BU42" s="566">
        <f t="shared" si="39"/>
        <v>0.55970149253731338</v>
      </c>
      <c r="BV42" s="563">
        <v>165</v>
      </c>
      <c r="BW42" s="564">
        <v>165</v>
      </c>
      <c r="BX42" s="564">
        <v>138</v>
      </c>
      <c r="BY42" s="564">
        <v>82</v>
      </c>
      <c r="BZ42" s="564">
        <v>70</v>
      </c>
      <c r="CA42" s="565">
        <f t="shared" si="40"/>
        <v>0.49696969696969695</v>
      </c>
      <c r="CB42" s="566">
        <f t="shared" si="41"/>
        <v>0.59420289855072461</v>
      </c>
      <c r="CC42" s="563">
        <v>182</v>
      </c>
      <c r="CD42" s="564">
        <v>182</v>
      </c>
      <c r="CE42" s="564">
        <v>153</v>
      </c>
      <c r="CF42" s="564">
        <v>73</v>
      </c>
      <c r="CG42" s="564">
        <v>68</v>
      </c>
      <c r="CH42" s="565">
        <f t="shared" si="42"/>
        <v>0.40109890109890112</v>
      </c>
      <c r="CI42" s="566">
        <f t="shared" si="43"/>
        <v>0.47712418300653597</v>
      </c>
    </row>
    <row r="43" spans="1:87" s="2" customFormat="1" x14ac:dyDescent="0.25">
      <c r="A43" s="569" t="s">
        <v>202</v>
      </c>
      <c r="B43" s="570" t="s">
        <v>215</v>
      </c>
      <c r="C43" s="591" t="s">
        <v>199</v>
      </c>
      <c r="D43" s="563">
        <v>501</v>
      </c>
      <c r="E43" s="564">
        <v>396</v>
      </c>
      <c r="F43" s="573">
        <v>320</v>
      </c>
      <c r="G43" s="573">
        <v>268</v>
      </c>
      <c r="H43" s="573">
        <v>192</v>
      </c>
      <c r="I43" s="574">
        <f t="shared" si="18"/>
        <v>0.6767676767676768</v>
      </c>
      <c r="J43" s="575">
        <f t="shared" si="19"/>
        <v>0.83750000000000002</v>
      </c>
      <c r="K43" s="563">
        <v>625</v>
      </c>
      <c r="L43" s="564">
        <v>489</v>
      </c>
      <c r="M43" s="573">
        <v>412</v>
      </c>
      <c r="N43" s="573">
        <v>256</v>
      </c>
      <c r="O43" s="573">
        <v>191</v>
      </c>
      <c r="P43" s="574">
        <f t="shared" ref="P43:P73" si="44">N43/L43</f>
        <v>0.52351738241308798</v>
      </c>
      <c r="Q43" s="575">
        <f t="shared" ref="Q43:Q73" si="45">N43/M43</f>
        <v>0.62135922330097082</v>
      </c>
      <c r="R43" s="563">
        <v>625</v>
      </c>
      <c r="S43" s="564">
        <v>496</v>
      </c>
      <c r="T43" s="573">
        <v>430</v>
      </c>
      <c r="U43" s="573">
        <v>254</v>
      </c>
      <c r="V43" s="573">
        <v>187</v>
      </c>
      <c r="W43" s="574">
        <f t="shared" si="22"/>
        <v>0.51209677419354838</v>
      </c>
      <c r="X43" s="575">
        <f t="shared" si="23"/>
        <v>0.59069767441860466</v>
      </c>
      <c r="Y43" s="609" t="s">
        <v>67</v>
      </c>
      <c r="Z43" s="564" t="s">
        <v>67</v>
      </c>
      <c r="AA43" s="564" t="s">
        <v>67</v>
      </c>
      <c r="AB43" s="564" t="s">
        <v>67</v>
      </c>
      <c r="AC43" s="564" t="s">
        <v>67</v>
      </c>
      <c r="AD43" s="565" t="s">
        <v>67</v>
      </c>
      <c r="AE43" s="566" t="s">
        <v>67</v>
      </c>
      <c r="AF43" s="572" t="s">
        <v>67</v>
      </c>
      <c r="AG43" s="573" t="s">
        <v>67</v>
      </c>
      <c r="AH43" s="573" t="s">
        <v>67</v>
      </c>
      <c r="AI43" s="573" t="s">
        <v>67</v>
      </c>
      <c r="AJ43" s="573" t="s">
        <v>67</v>
      </c>
      <c r="AK43" s="574" t="s">
        <v>67</v>
      </c>
      <c r="AL43" s="575" t="s">
        <v>67</v>
      </c>
      <c r="AM43" s="572" t="s">
        <v>67</v>
      </c>
      <c r="AN43" s="573" t="s">
        <v>67</v>
      </c>
      <c r="AO43" s="573" t="s">
        <v>67</v>
      </c>
      <c r="AP43" s="573" t="s">
        <v>67</v>
      </c>
      <c r="AQ43" s="573" t="s">
        <v>67</v>
      </c>
      <c r="AR43" s="574" t="s">
        <v>67</v>
      </c>
      <c r="AS43" s="575" t="s">
        <v>67</v>
      </c>
      <c r="AT43" s="572" t="s">
        <v>67</v>
      </c>
      <c r="AU43" s="573" t="s">
        <v>67</v>
      </c>
      <c r="AV43" s="573" t="s">
        <v>67</v>
      </c>
      <c r="AW43" s="573" t="s">
        <v>67</v>
      </c>
      <c r="AX43" s="573" t="s">
        <v>67</v>
      </c>
      <c r="AY43" s="574" t="s">
        <v>67</v>
      </c>
      <c r="AZ43" s="575" t="s">
        <v>67</v>
      </c>
      <c r="BA43" s="572" t="s">
        <v>67</v>
      </c>
      <c r="BB43" s="573" t="s">
        <v>67</v>
      </c>
      <c r="BC43" s="573" t="s">
        <v>67</v>
      </c>
      <c r="BD43" s="573" t="s">
        <v>67</v>
      </c>
      <c r="BE43" s="573" t="s">
        <v>67</v>
      </c>
      <c r="BF43" s="574" t="s">
        <v>67</v>
      </c>
      <c r="BG43" s="575" t="s">
        <v>67</v>
      </c>
      <c r="BH43" s="572" t="s">
        <v>67</v>
      </c>
      <c r="BI43" s="573" t="s">
        <v>67</v>
      </c>
      <c r="BJ43" s="573" t="s">
        <v>67</v>
      </c>
      <c r="BK43" s="573" t="s">
        <v>67</v>
      </c>
      <c r="BL43" s="573" t="s">
        <v>67</v>
      </c>
      <c r="BM43" s="574" t="s">
        <v>67</v>
      </c>
      <c r="BN43" s="575" t="s">
        <v>67</v>
      </c>
      <c r="BO43" s="572" t="s">
        <v>67</v>
      </c>
      <c r="BP43" s="573" t="s">
        <v>67</v>
      </c>
      <c r="BQ43" s="573" t="s">
        <v>67</v>
      </c>
      <c r="BR43" s="573" t="s">
        <v>67</v>
      </c>
      <c r="BS43" s="573" t="s">
        <v>67</v>
      </c>
      <c r="BT43" s="574" t="s">
        <v>67</v>
      </c>
      <c r="BU43" s="575" t="s">
        <v>67</v>
      </c>
      <c r="BV43" s="572" t="s">
        <v>67</v>
      </c>
      <c r="BW43" s="573" t="s">
        <v>67</v>
      </c>
      <c r="BX43" s="573" t="s">
        <v>67</v>
      </c>
      <c r="BY43" s="573" t="s">
        <v>67</v>
      </c>
      <c r="BZ43" s="573" t="s">
        <v>67</v>
      </c>
      <c r="CA43" s="574" t="s">
        <v>67</v>
      </c>
      <c r="CB43" s="575" t="s">
        <v>67</v>
      </c>
      <c r="CC43" s="572" t="s">
        <v>67</v>
      </c>
      <c r="CD43" s="573" t="s">
        <v>67</v>
      </c>
      <c r="CE43" s="573" t="s">
        <v>67</v>
      </c>
      <c r="CF43" s="573" t="s">
        <v>67</v>
      </c>
      <c r="CG43" s="573" t="s">
        <v>67</v>
      </c>
      <c r="CH43" s="574" t="s">
        <v>67</v>
      </c>
      <c r="CI43" s="575" t="s">
        <v>67</v>
      </c>
    </row>
    <row r="44" spans="1:87" s="2" customFormat="1" x14ac:dyDescent="0.25">
      <c r="A44" s="610" t="s">
        <v>216</v>
      </c>
      <c r="B44" s="611" t="s">
        <v>217</v>
      </c>
      <c r="C44" s="612"/>
      <c r="D44" s="594">
        <v>51285</v>
      </c>
      <c r="E44" s="579">
        <v>28055</v>
      </c>
      <c r="F44" s="579">
        <v>24446</v>
      </c>
      <c r="G44" s="579">
        <v>12019</v>
      </c>
      <c r="H44" s="580">
        <v>9544</v>
      </c>
      <c r="I44" s="581">
        <f t="shared" si="18"/>
        <v>0.42840848333630371</v>
      </c>
      <c r="J44" s="582">
        <f t="shared" si="19"/>
        <v>0.49165507649513213</v>
      </c>
      <c r="K44" s="594">
        <v>51127</v>
      </c>
      <c r="L44" s="579">
        <v>27392</v>
      </c>
      <c r="M44" s="579">
        <v>23923</v>
      </c>
      <c r="N44" s="579">
        <v>11665</v>
      </c>
      <c r="O44" s="580">
        <v>9147</v>
      </c>
      <c r="P44" s="581">
        <f t="shared" si="44"/>
        <v>0.42585426401869159</v>
      </c>
      <c r="Q44" s="582">
        <f t="shared" si="45"/>
        <v>0.4876060694728922</v>
      </c>
      <c r="R44" s="594">
        <v>53490</v>
      </c>
      <c r="S44" s="579">
        <v>28669</v>
      </c>
      <c r="T44" s="579">
        <v>24958</v>
      </c>
      <c r="U44" s="579">
        <v>11329</v>
      </c>
      <c r="V44" s="580">
        <v>8799</v>
      </c>
      <c r="W44" s="581">
        <f t="shared" si="22"/>
        <v>0.39516550978408732</v>
      </c>
      <c r="X44" s="582">
        <f t="shared" si="23"/>
        <v>0.45392258995111789</v>
      </c>
      <c r="Y44" s="594">
        <v>49240</v>
      </c>
      <c r="Z44" s="579">
        <v>26776</v>
      </c>
      <c r="AA44" s="579">
        <v>23201</v>
      </c>
      <c r="AB44" s="579">
        <v>10121</v>
      </c>
      <c r="AC44" s="580">
        <v>7741</v>
      </c>
      <c r="AD44" s="581">
        <f t="shared" ref="AD44:AD73" si="46">AB44/Z44</f>
        <v>0.37798775022408126</v>
      </c>
      <c r="AE44" s="582">
        <f t="shared" ref="AE44:AE73" si="47">AB44/AA44</f>
        <v>0.43623119693116674</v>
      </c>
      <c r="AF44" s="594">
        <v>45244</v>
      </c>
      <c r="AG44" s="579">
        <v>24658</v>
      </c>
      <c r="AH44" s="579">
        <v>21445</v>
      </c>
      <c r="AI44" s="579">
        <v>9816</v>
      </c>
      <c r="AJ44" s="580">
        <v>7479</v>
      </c>
      <c r="AK44" s="581">
        <f t="shared" ref="AK44:AK73" si="48">AI44/AG44</f>
        <v>0.39808581393462567</v>
      </c>
      <c r="AL44" s="582">
        <f t="shared" ref="AL44:AL73" si="49">AI44/AH44</f>
        <v>0.4577290743763115</v>
      </c>
      <c r="AM44" s="594">
        <v>39621</v>
      </c>
      <c r="AN44" s="579">
        <v>21760</v>
      </c>
      <c r="AO44" s="579">
        <v>18571</v>
      </c>
      <c r="AP44" s="579">
        <v>8536</v>
      </c>
      <c r="AQ44" s="580">
        <v>6453</v>
      </c>
      <c r="AR44" s="581">
        <f t="shared" ref="AR44:AR73" si="50">AP44/AN44</f>
        <v>0.39227941176470588</v>
      </c>
      <c r="AS44" s="582">
        <f t="shared" ref="AS44:AS73" si="51">AP44/AO44</f>
        <v>0.45964137633945401</v>
      </c>
      <c r="AT44" s="594">
        <v>36243</v>
      </c>
      <c r="AU44" s="579">
        <v>19616</v>
      </c>
      <c r="AV44" s="579">
        <v>16484</v>
      </c>
      <c r="AW44" s="579">
        <v>8462</v>
      </c>
      <c r="AX44" s="580">
        <v>6501</v>
      </c>
      <c r="AY44" s="581">
        <f t="shared" ref="AY44:AY73" si="52">AW44/AU44</f>
        <v>0.4313825448613377</v>
      </c>
      <c r="AZ44" s="582">
        <f t="shared" ref="AZ44:AZ73" si="53">AW44/AV44</f>
        <v>0.51334627517592812</v>
      </c>
      <c r="BA44" s="594">
        <v>33482</v>
      </c>
      <c r="BB44" s="579">
        <v>18177</v>
      </c>
      <c r="BC44" s="579">
        <v>15516</v>
      </c>
      <c r="BD44" s="579">
        <v>8036</v>
      </c>
      <c r="BE44" s="580">
        <v>6148</v>
      </c>
      <c r="BF44" s="581">
        <f t="shared" ref="BF44:BF73" si="54">BD44/BB44</f>
        <v>0.44209715574627279</v>
      </c>
      <c r="BG44" s="582">
        <f t="shared" ref="BG44:BG73" si="55">BD44/BC44</f>
        <v>0.51791698891466875</v>
      </c>
      <c r="BH44" s="594">
        <v>32661</v>
      </c>
      <c r="BI44" s="579">
        <v>17794</v>
      </c>
      <c r="BJ44" s="579">
        <v>14836</v>
      </c>
      <c r="BK44" s="579">
        <v>8043</v>
      </c>
      <c r="BL44" s="580">
        <v>5981</v>
      </c>
      <c r="BM44" s="581">
        <f t="shared" ref="BM44:BM73" si="56">BK44/BI44</f>
        <v>0.45200629425649097</v>
      </c>
      <c r="BN44" s="582">
        <f t="shared" ref="BN44:BN73" si="57">BK44/BJ44</f>
        <v>0.5421272580210299</v>
      </c>
      <c r="BO44" s="594">
        <v>31722</v>
      </c>
      <c r="BP44" s="579">
        <v>17661</v>
      </c>
      <c r="BQ44" s="579">
        <v>15331</v>
      </c>
      <c r="BR44" s="579">
        <v>8301</v>
      </c>
      <c r="BS44" s="580">
        <v>6256</v>
      </c>
      <c r="BT44" s="581">
        <f t="shared" ref="BT44:BT73" si="58">BR44/BP44</f>
        <v>0.47001868523866147</v>
      </c>
      <c r="BU44" s="582">
        <f t="shared" ref="BU44:BU73" si="59">BR44/BQ44</f>
        <v>0.54145196008088192</v>
      </c>
      <c r="BV44" s="594">
        <v>29530</v>
      </c>
      <c r="BW44" s="579">
        <v>17225</v>
      </c>
      <c r="BX44" s="579">
        <v>14991</v>
      </c>
      <c r="BY44" s="579">
        <v>8190</v>
      </c>
      <c r="BZ44" s="580">
        <v>6038</v>
      </c>
      <c r="CA44" s="581">
        <f t="shared" ref="CA44:CA73" si="60">BY44/BW44</f>
        <v>0.47547169811320755</v>
      </c>
      <c r="CB44" s="582">
        <f t="shared" ref="CB44:CB73" si="61">BY44/BX44</f>
        <v>0.54632779667800679</v>
      </c>
      <c r="CC44" s="594">
        <v>30657</v>
      </c>
      <c r="CD44" s="579">
        <v>17781</v>
      </c>
      <c r="CE44" s="579">
        <v>14859</v>
      </c>
      <c r="CF44" s="579">
        <v>8401</v>
      </c>
      <c r="CG44" s="580">
        <v>6436</v>
      </c>
      <c r="CH44" s="581">
        <f t="shared" ref="CH44:CH73" si="62">CF44/CD44</f>
        <v>0.47247061470108542</v>
      </c>
      <c r="CI44" s="582">
        <f t="shared" ref="CI44:CI73" si="63">CF44/CE44</f>
        <v>0.56538125042062048</v>
      </c>
    </row>
    <row r="45" spans="1:87" s="2" customFormat="1" x14ac:dyDescent="0.25">
      <c r="A45" s="613" t="s">
        <v>216</v>
      </c>
      <c r="B45" s="614" t="s">
        <v>218</v>
      </c>
      <c r="C45" s="615" t="s">
        <v>219</v>
      </c>
      <c r="D45" s="556">
        <v>4916</v>
      </c>
      <c r="E45" s="557">
        <v>3490</v>
      </c>
      <c r="F45" s="557">
        <v>2572</v>
      </c>
      <c r="G45" s="557">
        <v>774</v>
      </c>
      <c r="H45" s="557">
        <v>628</v>
      </c>
      <c r="I45" s="558">
        <f t="shared" si="18"/>
        <v>0.22177650429799428</v>
      </c>
      <c r="J45" s="559">
        <f t="shared" si="19"/>
        <v>0.30093312597200622</v>
      </c>
      <c r="K45" s="556">
        <v>5090</v>
      </c>
      <c r="L45" s="557">
        <v>3455</v>
      </c>
      <c r="M45" s="557">
        <v>2600</v>
      </c>
      <c r="N45" s="557">
        <v>841</v>
      </c>
      <c r="O45" s="557">
        <v>641</v>
      </c>
      <c r="P45" s="558">
        <f t="shared" si="44"/>
        <v>0.24341534008683069</v>
      </c>
      <c r="Q45" s="559">
        <f t="shared" si="45"/>
        <v>0.32346153846153847</v>
      </c>
      <c r="R45" s="556">
        <v>5384</v>
      </c>
      <c r="S45" s="557">
        <v>3681</v>
      </c>
      <c r="T45" s="557">
        <v>2852</v>
      </c>
      <c r="U45" s="557">
        <v>772</v>
      </c>
      <c r="V45" s="557">
        <v>585</v>
      </c>
      <c r="W45" s="558">
        <f t="shared" si="22"/>
        <v>0.20972561803857648</v>
      </c>
      <c r="X45" s="559">
        <f t="shared" si="23"/>
        <v>0.27068723702664799</v>
      </c>
      <c r="Y45" s="556">
        <v>5963</v>
      </c>
      <c r="Z45" s="557">
        <v>4028</v>
      </c>
      <c r="AA45" s="557">
        <v>3308</v>
      </c>
      <c r="AB45" s="557">
        <v>770</v>
      </c>
      <c r="AC45" s="557">
        <v>560</v>
      </c>
      <c r="AD45" s="558">
        <f t="shared" si="46"/>
        <v>0.19116186693147963</v>
      </c>
      <c r="AE45" s="559">
        <f t="shared" si="47"/>
        <v>0.23276904474002419</v>
      </c>
      <c r="AF45" s="556">
        <v>5736</v>
      </c>
      <c r="AG45" s="557">
        <v>3921</v>
      </c>
      <c r="AH45" s="557">
        <v>3166</v>
      </c>
      <c r="AI45" s="557">
        <v>810</v>
      </c>
      <c r="AJ45" s="557">
        <v>546</v>
      </c>
      <c r="AK45" s="558">
        <f t="shared" si="48"/>
        <v>0.20657995409334354</v>
      </c>
      <c r="AL45" s="559">
        <f t="shared" si="49"/>
        <v>0.25584333543903981</v>
      </c>
      <c r="AM45" s="556">
        <v>5633</v>
      </c>
      <c r="AN45" s="557">
        <v>3865</v>
      </c>
      <c r="AO45" s="557">
        <v>3148</v>
      </c>
      <c r="AP45" s="557">
        <v>792</v>
      </c>
      <c r="AQ45" s="557">
        <v>540</v>
      </c>
      <c r="AR45" s="558">
        <f t="shared" si="50"/>
        <v>0.20491591203104786</v>
      </c>
      <c r="AS45" s="559">
        <f t="shared" si="51"/>
        <v>0.25158831003811943</v>
      </c>
      <c r="AT45" s="556">
        <v>5366</v>
      </c>
      <c r="AU45" s="557">
        <v>3679</v>
      </c>
      <c r="AV45" s="557">
        <v>2905</v>
      </c>
      <c r="AW45" s="557">
        <v>815</v>
      </c>
      <c r="AX45" s="557">
        <v>581</v>
      </c>
      <c r="AY45" s="558">
        <f t="shared" si="52"/>
        <v>0.22152758901875511</v>
      </c>
      <c r="AZ45" s="559">
        <f t="shared" si="53"/>
        <v>0.28055077452667815</v>
      </c>
      <c r="BA45" s="556">
        <v>5197</v>
      </c>
      <c r="BB45" s="557">
        <v>3620</v>
      </c>
      <c r="BC45" s="557">
        <v>2757</v>
      </c>
      <c r="BD45" s="557">
        <v>755</v>
      </c>
      <c r="BE45" s="557">
        <v>548</v>
      </c>
      <c r="BF45" s="558">
        <f t="shared" si="54"/>
        <v>0.2085635359116022</v>
      </c>
      <c r="BG45" s="559">
        <f t="shared" si="55"/>
        <v>0.27384838592673194</v>
      </c>
      <c r="BH45" s="556">
        <v>5346</v>
      </c>
      <c r="BI45" s="557">
        <v>3617</v>
      </c>
      <c r="BJ45" s="557">
        <v>2732</v>
      </c>
      <c r="BK45" s="557">
        <v>802</v>
      </c>
      <c r="BL45" s="557">
        <v>582</v>
      </c>
      <c r="BM45" s="558">
        <f t="shared" si="56"/>
        <v>0.22173071606303565</v>
      </c>
      <c r="BN45" s="559">
        <f t="shared" si="57"/>
        <v>0.29355783308931188</v>
      </c>
      <c r="BO45" s="556">
        <v>5145</v>
      </c>
      <c r="BP45" s="557">
        <v>3582</v>
      </c>
      <c r="BQ45" s="557">
        <v>2644</v>
      </c>
      <c r="BR45" s="557">
        <v>676</v>
      </c>
      <c r="BS45" s="557">
        <v>491</v>
      </c>
      <c r="BT45" s="558">
        <f t="shared" si="58"/>
        <v>0.18872138470128419</v>
      </c>
      <c r="BU45" s="559">
        <f t="shared" si="59"/>
        <v>0.2556732223903177</v>
      </c>
      <c r="BV45" s="556">
        <v>5053</v>
      </c>
      <c r="BW45" s="557">
        <v>3472</v>
      </c>
      <c r="BX45" s="557">
        <v>2594</v>
      </c>
      <c r="BY45" s="557">
        <v>710</v>
      </c>
      <c r="BZ45" s="557">
        <v>502</v>
      </c>
      <c r="CA45" s="558">
        <f t="shared" si="60"/>
        <v>0.20449308755760368</v>
      </c>
      <c r="CB45" s="559">
        <f t="shared" si="61"/>
        <v>0.27370855821125673</v>
      </c>
      <c r="CC45" s="556">
        <v>5424</v>
      </c>
      <c r="CD45" s="557">
        <v>3624</v>
      </c>
      <c r="CE45" s="557">
        <v>2929</v>
      </c>
      <c r="CF45" s="557">
        <v>885</v>
      </c>
      <c r="CG45" s="557">
        <v>674</v>
      </c>
      <c r="CH45" s="558">
        <f t="shared" si="62"/>
        <v>0.24420529801324503</v>
      </c>
      <c r="CI45" s="559">
        <f t="shared" si="63"/>
        <v>0.30215090474564699</v>
      </c>
    </row>
    <row r="46" spans="1:87" s="2" customFormat="1" x14ac:dyDescent="0.25">
      <c r="A46" s="560" t="s">
        <v>216</v>
      </c>
      <c r="B46" s="561" t="s">
        <v>220</v>
      </c>
      <c r="C46" s="562" t="s">
        <v>221</v>
      </c>
      <c r="D46" s="563">
        <v>9798</v>
      </c>
      <c r="E46" s="564">
        <v>6888</v>
      </c>
      <c r="F46" s="564">
        <v>5640</v>
      </c>
      <c r="G46" s="564">
        <v>3252</v>
      </c>
      <c r="H46" s="564">
        <v>2291</v>
      </c>
      <c r="I46" s="565">
        <f t="shared" si="18"/>
        <v>0.47212543554006969</v>
      </c>
      <c r="J46" s="566">
        <f t="shared" si="19"/>
        <v>0.57659574468085106</v>
      </c>
      <c r="K46" s="563">
        <v>10056</v>
      </c>
      <c r="L46" s="564">
        <v>7042</v>
      </c>
      <c r="M46" s="564">
        <v>5732</v>
      </c>
      <c r="N46" s="564">
        <v>3226</v>
      </c>
      <c r="O46" s="564">
        <v>2237</v>
      </c>
      <c r="P46" s="565">
        <f t="shared" si="44"/>
        <v>0.45810849190570863</v>
      </c>
      <c r="Q46" s="566">
        <f t="shared" si="45"/>
        <v>0.56280530355896718</v>
      </c>
      <c r="R46" s="563">
        <v>10291</v>
      </c>
      <c r="S46" s="564">
        <v>7166</v>
      </c>
      <c r="T46" s="564">
        <v>5797</v>
      </c>
      <c r="U46" s="564">
        <v>3530</v>
      </c>
      <c r="V46" s="564">
        <v>2445</v>
      </c>
      <c r="W46" s="565">
        <f t="shared" si="22"/>
        <v>0.49260396315936367</v>
      </c>
      <c r="X46" s="566">
        <f t="shared" si="23"/>
        <v>0.6089356563739865</v>
      </c>
      <c r="Y46" s="563">
        <v>10295</v>
      </c>
      <c r="Z46" s="564">
        <v>7346</v>
      </c>
      <c r="AA46" s="564">
        <v>5862</v>
      </c>
      <c r="AB46" s="564">
        <v>3112</v>
      </c>
      <c r="AC46" s="564">
        <v>2039</v>
      </c>
      <c r="AD46" s="565">
        <f t="shared" si="46"/>
        <v>0.42363190852164445</v>
      </c>
      <c r="AE46" s="566">
        <f t="shared" si="47"/>
        <v>0.53087683384510409</v>
      </c>
      <c r="AF46" s="563">
        <v>8568</v>
      </c>
      <c r="AG46" s="564">
        <v>6195</v>
      </c>
      <c r="AH46" s="564">
        <v>4902</v>
      </c>
      <c r="AI46" s="564">
        <v>2741</v>
      </c>
      <c r="AJ46" s="564">
        <v>1891</v>
      </c>
      <c r="AK46" s="565">
        <f t="shared" si="48"/>
        <v>0.44245359160613396</v>
      </c>
      <c r="AL46" s="566">
        <f t="shared" si="49"/>
        <v>0.55915952672378622</v>
      </c>
      <c r="AM46" s="563">
        <v>7045</v>
      </c>
      <c r="AN46" s="564">
        <v>5113</v>
      </c>
      <c r="AO46" s="564">
        <v>4060</v>
      </c>
      <c r="AP46" s="564">
        <v>2621</v>
      </c>
      <c r="AQ46" s="564">
        <v>1780</v>
      </c>
      <c r="AR46" s="565">
        <f t="shared" si="50"/>
        <v>0.51261490318795233</v>
      </c>
      <c r="AS46" s="566">
        <f t="shared" si="51"/>
        <v>0.64556650246305414</v>
      </c>
      <c r="AT46" s="563">
        <v>6898</v>
      </c>
      <c r="AU46" s="564">
        <v>4822</v>
      </c>
      <c r="AV46" s="564">
        <v>3966</v>
      </c>
      <c r="AW46" s="564">
        <v>2543</v>
      </c>
      <c r="AX46" s="564">
        <v>1752</v>
      </c>
      <c r="AY46" s="565">
        <f t="shared" si="52"/>
        <v>0.52737453338863538</v>
      </c>
      <c r="AZ46" s="566">
        <f t="shared" si="53"/>
        <v>0.64120020171457393</v>
      </c>
      <c r="BA46" s="563">
        <v>5853</v>
      </c>
      <c r="BB46" s="564">
        <v>4222</v>
      </c>
      <c r="BC46" s="564">
        <v>3440</v>
      </c>
      <c r="BD46" s="564">
        <v>2382</v>
      </c>
      <c r="BE46" s="564">
        <v>1553</v>
      </c>
      <c r="BF46" s="565">
        <f t="shared" si="54"/>
        <v>0.56418758882046427</v>
      </c>
      <c r="BG46" s="566">
        <f t="shared" si="55"/>
        <v>0.69244186046511624</v>
      </c>
      <c r="BH46" s="563">
        <v>5151</v>
      </c>
      <c r="BI46" s="564">
        <v>3718</v>
      </c>
      <c r="BJ46" s="564">
        <v>2960</v>
      </c>
      <c r="BK46" s="564">
        <v>2168</v>
      </c>
      <c r="BL46" s="564">
        <v>1404</v>
      </c>
      <c r="BM46" s="565">
        <f t="shared" si="56"/>
        <v>0.58310919849381393</v>
      </c>
      <c r="BN46" s="566">
        <f t="shared" si="57"/>
        <v>0.73243243243243239</v>
      </c>
      <c r="BO46" s="563">
        <v>5008</v>
      </c>
      <c r="BP46" s="564">
        <v>3679</v>
      </c>
      <c r="BQ46" s="564">
        <v>3039</v>
      </c>
      <c r="BR46" s="564">
        <v>2126</v>
      </c>
      <c r="BS46" s="564">
        <v>1374</v>
      </c>
      <c r="BT46" s="565">
        <f t="shared" si="58"/>
        <v>0.57787442239739062</v>
      </c>
      <c r="BU46" s="566">
        <f t="shared" si="59"/>
        <v>0.69957222770648242</v>
      </c>
      <c r="BV46" s="563">
        <v>5053</v>
      </c>
      <c r="BW46" s="564">
        <v>3988</v>
      </c>
      <c r="BX46" s="564">
        <v>3521</v>
      </c>
      <c r="BY46" s="564">
        <v>2326</v>
      </c>
      <c r="BZ46" s="564">
        <v>1470</v>
      </c>
      <c r="CA46" s="565">
        <f t="shared" si="60"/>
        <v>0.5832497492477432</v>
      </c>
      <c r="CB46" s="566">
        <f t="shared" si="61"/>
        <v>0.66060778188014768</v>
      </c>
      <c r="CC46" s="563">
        <v>5487</v>
      </c>
      <c r="CD46" s="564">
        <v>4294</v>
      </c>
      <c r="CE46" s="564">
        <v>3518</v>
      </c>
      <c r="CF46" s="564">
        <v>2241</v>
      </c>
      <c r="CG46" s="564">
        <v>1471</v>
      </c>
      <c r="CH46" s="565">
        <f t="shared" si="62"/>
        <v>0.52189101071262223</v>
      </c>
      <c r="CI46" s="566">
        <f t="shared" si="63"/>
        <v>0.63700966458214892</v>
      </c>
    </row>
    <row r="47" spans="1:87" s="2" customFormat="1" x14ac:dyDescent="0.25">
      <c r="A47" s="560" t="s">
        <v>216</v>
      </c>
      <c r="B47" s="561" t="s">
        <v>222</v>
      </c>
      <c r="C47" s="562" t="s">
        <v>223</v>
      </c>
      <c r="D47" s="563">
        <v>6380</v>
      </c>
      <c r="E47" s="564">
        <v>5628</v>
      </c>
      <c r="F47" s="564">
        <v>5026</v>
      </c>
      <c r="G47" s="564">
        <v>1025</v>
      </c>
      <c r="H47" s="564">
        <v>952</v>
      </c>
      <c r="I47" s="565">
        <f t="shared" si="18"/>
        <v>0.18212508884150674</v>
      </c>
      <c r="J47" s="566">
        <f t="shared" si="19"/>
        <v>0.20393951452447273</v>
      </c>
      <c r="K47" s="563">
        <v>6339</v>
      </c>
      <c r="L47" s="564">
        <v>5468</v>
      </c>
      <c r="M47" s="564">
        <v>4955</v>
      </c>
      <c r="N47" s="564">
        <v>967</v>
      </c>
      <c r="O47" s="564">
        <v>910</v>
      </c>
      <c r="P47" s="565">
        <f t="shared" si="44"/>
        <v>0.17684711046086321</v>
      </c>
      <c r="Q47" s="566">
        <f t="shared" si="45"/>
        <v>0.1951564076690212</v>
      </c>
      <c r="R47" s="563">
        <v>6629</v>
      </c>
      <c r="S47" s="564">
        <v>5734</v>
      </c>
      <c r="T47" s="564">
        <v>5170</v>
      </c>
      <c r="U47" s="564">
        <v>962</v>
      </c>
      <c r="V47" s="564">
        <v>913</v>
      </c>
      <c r="W47" s="565">
        <f t="shared" si="22"/>
        <v>0.16777118939658178</v>
      </c>
      <c r="X47" s="566">
        <f t="shared" si="23"/>
        <v>0.186073500967118</v>
      </c>
      <c r="Y47" s="563">
        <v>5856</v>
      </c>
      <c r="Z47" s="564">
        <v>5104</v>
      </c>
      <c r="AA47" s="564">
        <v>4604</v>
      </c>
      <c r="AB47" s="564">
        <v>835</v>
      </c>
      <c r="AC47" s="564">
        <v>766</v>
      </c>
      <c r="AD47" s="565">
        <f t="shared" si="46"/>
        <v>0.16359717868338558</v>
      </c>
      <c r="AE47" s="566">
        <f t="shared" si="47"/>
        <v>0.18136403127715031</v>
      </c>
      <c r="AF47" s="563">
        <v>4977</v>
      </c>
      <c r="AG47" s="564">
        <v>4396</v>
      </c>
      <c r="AH47" s="564">
        <v>3990</v>
      </c>
      <c r="AI47" s="564">
        <v>972</v>
      </c>
      <c r="AJ47" s="564">
        <v>745</v>
      </c>
      <c r="AK47" s="565">
        <f t="shared" si="48"/>
        <v>0.2211101000909918</v>
      </c>
      <c r="AL47" s="566">
        <f t="shared" si="49"/>
        <v>0.24360902255639097</v>
      </c>
      <c r="AM47" s="563">
        <v>4236</v>
      </c>
      <c r="AN47" s="564">
        <v>3668</v>
      </c>
      <c r="AO47" s="564">
        <v>3283</v>
      </c>
      <c r="AP47" s="564">
        <v>949</v>
      </c>
      <c r="AQ47" s="564">
        <v>723</v>
      </c>
      <c r="AR47" s="565">
        <f t="shared" si="50"/>
        <v>0.25872410032715376</v>
      </c>
      <c r="AS47" s="566">
        <f t="shared" si="51"/>
        <v>0.28906487968321659</v>
      </c>
      <c r="AT47" s="563">
        <v>3871</v>
      </c>
      <c r="AU47" s="564">
        <v>3372</v>
      </c>
      <c r="AV47" s="564">
        <v>2946</v>
      </c>
      <c r="AW47" s="564">
        <v>1086</v>
      </c>
      <c r="AX47" s="564">
        <v>875</v>
      </c>
      <c r="AY47" s="565">
        <f t="shared" si="52"/>
        <v>0.3220640569395018</v>
      </c>
      <c r="AZ47" s="566">
        <f t="shared" si="53"/>
        <v>0.36863543788187375</v>
      </c>
      <c r="BA47" s="563">
        <v>3484</v>
      </c>
      <c r="BB47" s="564">
        <v>2996</v>
      </c>
      <c r="BC47" s="564">
        <v>2683</v>
      </c>
      <c r="BD47" s="564">
        <v>918</v>
      </c>
      <c r="BE47" s="564">
        <v>689</v>
      </c>
      <c r="BF47" s="565">
        <f t="shared" si="54"/>
        <v>0.30640854472630175</v>
      </c>
      <c r="BG47" s="566">
        <f t="shared" si="55"/>
        <v>0.34215430488259413</v>
      </c>
      <c r="BH47" s="563">
        <v>3068</v>
      </c>
      <c r="BI47" s="564">
        <v>2733</v>
      </c>
      <c r="BJ47" s="564">
        <v>2378</v>
      </c>
      <c r="BK47" s="564">
        <v>941</v>
      </c>
      <c r="BL47" s="564">
        <v>683</v>
      </c>
      <c r="BM47" s="565">
        <f t="shared" si="56"/>
        <v>0.34431028174167583</v>
      </c>
      <c r="BN47" s="566">
        <f t="shared" si="57"/>
        <v>0.39571068124474346</v>
      </c>
      <c r="BO47" s="563">
        <v>2746</v>
      </c>
      <c r="BP47" s="564">
        <v>2545</v>
      </c>
      <c r="BQ47" s="564">
        <v>2273</v>
      </c>
      <c r="BR47" s="564">
        <v>1044</v>
      </c>
      <c r="BS47" s="564">
        <v>815</v>
      </c>
      <c r="BT47" s="565">
        <f t="shared" si="58"/>
        <v>0.41021611001964636</v>
      </c>
      <c r="BU47" s="566">
        <f t="shared" si="59"/>
        <v>0.45930488341399034</v>
      </c>
      <c r="BV47" s="563">
        <v>2635</v>
      </c>
      <c r="BW47" s="564">
        <v>2426</v>
      </c>
      <c r="BX47" s="564">
        <v>2187</v>
      </c>
      <c r="BY47" s="564">
        <v>951</v>
      </c>
      <c r="BZ47" s="564">
        <v>717</v>
      </c>
      <c r="CA47" s="565">
        <f t="shared" si="60"/>
        <v>0.3920032976092333</v>
      </c>
      <c r="CB47" s="566">
        <f t="shared" si="61"/>
        <v>0.43484224965706447</v>
      </c>
      <c r="CC47" s="563">
        <v>2564</v>
      </c>
      <c r="CD47" s="564">
        <v>2353</v>
      </c>
      <c r="CE47" s="564">
        <v>1954</v>
      </c>
      <c r="CF47" s="564">
        <v>983</v>
      </c>
      <c r="CG47" s="564">
        <v>768</v>
      </c>
      <c r="CH47" s="565">
        <f t="shared" si="62"/>
        <v>0.41776455588610284</v>
      </c>
      <c r="CI47" s="566">
        <f t="shared" si="63"/>
        <v>0.5030706243602866</v>
      </c>
    </row>
    <row r="48" spans="1:87" s="2" customFormat="1" x14ac:dyDescent="0.25">
      <c r="A48" s="560" t="s">
        <v>216</v>
      </c>
      <c r="B48" s="561" t="s">
        <v>224</v>
      </c>
      <c r="C48" s="562" t="s">
        <v>225</v>
      </c>
      <c r="D48" s="563">
        <v>9464</v>
      </c>
      <c r="E48" s="564">
        <v>5720</v>
      </c>
      <c r="F48" s="564">
        <v>4419</v>
      </c>
      <c r="G48" s="564">
        <v>1121</v>
      </c>
      <c r="H48" s="564">
        <v>792</v>
      </c>
      <c r="I48" s="565">
        <f t="shared" si="18"/>
        <v>0.19597902097902098</v>
      </c>
      <c r="J48" s="566">
        <f t="shared" si="19"/>
        <v>0.25367730255713961</v>
      </c>
      <c r="K48" s="563">
        <v>8289</v>
      </c>
      <c r="L48" s="564">
        <v>4874</v>
      </c>
      <c r="M48" s="564">
        <v>3902</v>
      </c>
      <c r="N48" s="564">
        <v>1052</v>
      </c>
      <c r="O48" s="564">
        <v>698</v>
      </c>
      <c r="P48" s="565">
        <f t="shared" si="44"/>
        <v>0.21583914649158803</v>
      </c>
      <c r="Q48" s="566">
        <f t="shared" si="45"/>
        <v>0.26960533059969244</v>
      </c>
      <c r="R48" s="563">
        <v>8058</v>
      </c>
      <c r="S48" s="564">
        <v>4889</v>
      </c>
      <c r="T48" s="564">
        <v>3865</v>
      </c>
      <c r="U48" s="564">
        <v>1125</v>
      </c>
      <c r="V48" s="564">
        <v>722</v>
      </c>
      <c r="W48" s="565">
        <f t="shared" si="22"/>
        <v>0.23010840662712212</v>
      </c>
      <c r="X48" s="566">
        <f t="shared" si="23"/>
        <v>0.29107373868046571</v>
      </c>
      <c r="Y48" s="563">
        <v>6224</v>
      </c>
      <c r="Z48" s="564">
        <v>4102</v>
      </c>
      <c r="AA48" s="564">
        <v>3201</v>
      </c>
      <c r="AB48" s="564">
        <v>992</v>
      </c>
      <c r="AC48" s="564">
        <v>636</v>
      </c>
      <c r="AD48" s="565">
        <f t="shared" si="46"/>
        <v>0.24183325207215992</v>
      </c>
      <c r="AE48" s="566">
        <f t="shared" si="47"/>
        <v>0.30990315526397999</v>
      </c>
      <c r="AF48" s="563">
        <v>5953</v>
      </c>
      <c r="AG48" s="564">
        <v>3921</v>
      </c>
      <c r="AH48" s="564">
        <v>3065</v>
      </c>
      <c r="AI48" s="564">
        <v>889</v>
      </c>
      <c r="AJ48" s="564">
        <v>532</v>
      </c>
      <c r="AK48" s="565">
        <f t="shared" si="48"/>
        <v>0.22672787554195359</v>
      </c>
      <c r="AL48" s="566">
        <f t="shared" si="49"/>
        <v>0.29004893964110928</v>
      </c>
      <c r="AM48" s="563">
        <v>4707</v>
      </c>
      <c r="AN48" s="564">
        <v>3164</v>
      </c>
      <c r="AO48" s="564">
        <v>2464</v>
      </c>
      <c r="AP48" s="564">
        <v>805</v>
      </c>
      <c r="AQ48" s="564">
        <v>472</v>
      </c>
      <c r="AR48" s="565">
        <f t="shared" si="50"/>
        <v>0.25442477876106195</v>
      </c>
      <c r="AS48" s="566">
        <f t="shared" si="51"/>
        <v>0.32670454545454547</v>
      </c>
      <c r="AT48" s="563">
        <v>4911</v>
      </c>
      <c r="AU48" s="564">
        <v>3143</v>
      </c>
      <c r="AV48" s="564">
        <v>2516</v>
      </c>
      <c r="AW48" s="564">
        <v>776</v>
      </c>
      <c r="AX48" s="564">
        <v>468</v>
      </c>
      <c r="AY48" s="565">
        <f t="shared" si="52"/>
        <v>0.2468978682787146</v>
      </c>
      <c r="AZ48" s="566">
        <f t="shared" si="53"/>
        <v>0.30842607313195547</v>
      </c>
      <c r="BA48" s="563">
        <v>4979</v>
      </c>
      <c r="BB48" s="564">
        <v>3213</v>
      </c>
      <c r="BC48" s="564">
        <v>2666</v>
      </c>
      <c r="BD48" s="564">
        <v>818</v>
      </c>
      <c r="BE48" s="564">
        <v>499</v>
      </c>
      <c r="BF48" s="565">
        <f t="shared" si="54"/>
        <v>0.25459072517896048</v>
      </c>
      <c r="BG48" s="566">
        <f t="shared" si="55"/>
        <v>0.30682670667666917</v>
      </c>
      <c r="BH48" s="563">
        <v>4729</v>
      </c>
      <c r="BI48" s="564">
        <v>2989</v>
      </c>
      <c r="BJ48" s="564">
        <v>2397</v>
      </c>
      <c r="BK48" s="564">
        <v>785</v>
      </c>
      <c r="BL48" s="564">
        <v>481</v>
      </c>
      <c r="BM48" s="565">
        <f t="shared" si="56"/>
        <v>0.26262964202074274</v>
      </c>
      <c r="BN48" s="566">
        <f t="shared" si="57"/>
        <v>0.32749269920734253</v>
      </c>
      <c r="BO48" s="563">
        <v>4196</v>
      </c>
      <c r="BP48" s="564">
        <v>2714</v>
      </c>
      <c r="BQ48" s="564">
        <v>2212</v>
      </c>
      <c r="BR48" s="564">
        <v>828</v>
      </c>
      <c r="BS48" s="564">
        <v>499</v>
      </c>
      <c r="BT48" s="565">
        <f t="shared" si="58"/>
        <v>0.30508474576271188</v>
      </c>
      <c r="BU48" s="566">
        <f t="shared" si="59"/>
        <v>0.37432188065099459</v>
      </c>
      <c r="BV48" s="563">
        <v>3355</v>
      </c>
      <c r="BW48" s="564">
        <v>2662</v>
      </c>
      <c r="BX48" s="564">
        <v>2137</v>
      </c>
      <c r="BY48" s="564">
        <v>785</v>
      </c>
      <c r="BZ48" s="564">
        <v>481</v>
      </c>
      <c r="CA48" s="565">
        <f t="shared" si="60"/>
        <v>0.29489105935386928</v>
      </c>
      <c r="CB48" s="566">
        <f t="shared" si="61"/>
        <v>0.36733738886289191</v>
      </c>
      <c r="CC48" s="563">
        <v>3362</v>
      </c>
      <c r="CD48" s="564">
        <v>2688</v>
      </c>
      <c r="CE48" s="564">
        <v>2229</v>
      </c>
      <c r="CF48" s="564">
        <v>825</v>
      </c>
      <c r="CG48" s="564">
        <v>486</v>
      </c>
      <c r="CH48" s="565">
        <f t="shared" si="62"/>
        <v>0.30691964285714285</v>
      </c>
      <c r="CI48" s="566">
        <f t="shared" si="63"/>
        <v>0.37012113055181695</v>
      </c>
    </row>
    <row r="49" spans="1:87" s="2" customFormat="1" x14ac:dyDescent="0.25">
      <c r="A49" s="560" t="s">
        <v>216</v>
      </c>
      <c r="B49" s="561" t="s">
        <v>226</v>
      </c>
      <c r="C49" s="562" t="s">
        <v>227</v>
      </c>
      <c r="D49" s="563">
        <v>3655</v>
      </c>
      <c r="E49" s="564">
        <v>2793</v>
      </c>
      <c r="F49" s="564">
        <v>2618</v>
      </c>
      <c r="G49" s="564">
        <v>2133</v>
      </c>
      <c r="H49" s="564">
        <v>1187</v>
      </c>
      <c r="I49" s="565">
        <f t="shared" si="18"/>
        <v>0.76369495166487644</v>
      </c>
      <c r="J49" s="566">
        <f t="shared" si="19"/>
        <v>0.81474407944996186</v>
      </c>
      <c r="K49" s="563">
        <v>4053</v>
      </c>
      <c r="L49" s="564">
        <v>3028</v>
      </c>
      <c r="M49" s="564">
        <v>2834</v>
      </c>
      <c r="N49" s="564">
        <v>2230</v>
      </c>
      <c r="O49" s="564">
        <v>1133</v>
      </c>
      <c r="P49" s="565">
        <f t="shared" si="44"/>
        <v>0.73645970937912819</v>
      </c>
      <c r="Q49" s="566">
        <f t="shared" si="45"/>
        <v>0.78687367678193365</v>
      </c>
      <c r="R49" s="563">
        <v>3490</v>
      </c>
      <c r="S49" s="564">
        <v>2612</v>
      </c>
      <c r="T49" s="564">
        <v>2363</v>
      </c>
      <c r="U49" s="564">
        <v>1635</v>
      </c>
      <c r="V49" s="564">
        <v>900</v>
      </c>
      <c r="W49" s="565">
        <f t="shared" si="22"/>
        <v>0.62595712098009193</v>
      </c>
      <c r="X49" s="566">
        <f t="shared" si="23"/>
        <v>0.69191705459162078</v>
      </c>
      <c r="Y49" s="563">
        <v>3186</v>
      </c>
      <c r="Z49" s="564">
        <v>2412</v>
      </c>
      <c r="AA49" s="564">
        <v>2187</v>
      </c>
      <c r="AB49" s="564">
        <v>1460</v>
      </c>
      <c r="AC49" s="564">
        <v>832</v>
      </c>
      <c r="AD49" s="565">
        <f t="shared" si="46"/>
        <v>0.6053067993366501</v>
      </c>
      <c r="AE49" s="566">
        <f t="shared" si="47"/>
        <v>0.66758116140832191</v>
      </c>
      <c r="AF49" s="563">
        <v>3369</v>
      </c>
      <c r="AG49" s="564">
        <v>2460</v>
      </c>
      <c r="AH49" s="564">
        <v>2291</v>
      </c>
      <c r="AI49" s="564">
        <v>1419</v>
      </c>
      <c r="AJ49" s="564">
        <v>827</v>
      </c>
      <c r="AK49" s="565">
        <f t="shared" si="48"/>
        <v>0.57682926829268288</v>
      </c>
      <c r="AL49" s="566">
        <f t="shared" si="49"/>
        <v>0.61938018332605849</v>
      </c>
      <c r="AM49" s="563">
        <v>2951</v>
      </c>
      <c r="AN49" s="564">
        <v>2104</v>
      </c>
      <c r="AO49" s="564">
        <v>1921</v>
      </c>
      <c r="AP49" s="564">
        <v>1222</v>
      </c>
      <c r="AQ49" s="564">
        <v>708</v>
      </c>
      <c r="AR49" s="565">
        <f t="shared" si="50"/>
        <v>0.58079847908745252</v>
      </c>
      <c r="AS49" s="566">
        <f t="shared" si="51"/>
        <v>0.6361270171785528</v>
      </c>
      <c r="AT49" s="563">
        <v>2770</v>
      </c>
      <c r="AU49" s="564">
        <v>1973</v>
      </c>
      <c r="AV49" s="564">
        <v>1780</v>
      </c>
      <c r="AW49" s="564">
        <v>1245</v>
      </c>
      <c r="AX49" s="564">
        <v>707</v>
      </c>
      <c r="AY49" s="565">
        <f t="shared" si="52"/>
        <v>0.63101875316776479</v>
      </c>
      <c r="AZ49" s="566">
        <f t="shared" si="53"/>
        <v>0.699438202247191</v>
      </c>
      <c r="BA49" s="563">
        <v>2695</v>
      </c>
      <c r="BB49" s="564">
        <v>1906</v>
      </c>
      <c r="BC49" s="564">
        <v>1734</v>
      </c>
      <c r="BD49" s="564">
        <v>1159</v>
      </c>
      <c r="BE49" s="564">
        <v>679</v>
      </c>
      <c r="BF49" s="565">
        <f t="shared" si="54"/>
        <v>0.60807974816369359</v>
      </c>
      <c r="BG49" s="566">
        <f t="shared" si="55"/>
        <v>0.66839677047289503</v>
      </c>
      <c r="BH49" s="563">
        <v>2521</v>
      </c>
      <c r="BI49" s="564">
        <v>1805</v>
      </c>
      <c r="BJ49" s="564">
        <v>1605</v>
      </c>
      <c r="BK49" s="564">
        <v>1198</v>
      </c>
      <c r="BL49" s="564">
        <v>690</v>
      </c>
      <c r="BM49" s="565">
        <f t="shared" si="56"/>
        <v>0.66371191135734076</v>
      </c>
      <c r="BN49" s="566">
        <f t="shared" si="57"/>
        <v>0.74641744548286604</v>
      </c>
      <c r="BO49" s="563">
        <v>2551</v>
      </c>
      <c r="BP49" s="564">
        <v>1830</v>
      </c>
      <c r="BQ49" s="564">
        <v>1686</v>
      </c>
      <c r="BR49" s="564">
        <v>1247</v>
      </c>
      <c r="BS49" s="564">
        <v>692</v>
      </c>
      <c r="BT49" s="565">
        <f t="shared" si="58"/>
        <v>0.68142076502732241</v>
      </c>
      <c r="BU49" s="566">
        <f t="shared" si="59"/>
        <v>0.73962040332147094</v>
      </c>
      <c r="BV49" s="563">
        <v>2384</v>
      </c>
      <c r="BW49" s="564">
        <v>1797</v>
      </c>
      <c r="BX49" s="564">
        <v>1676</v>
      </c>
      <c r="BY49" s="564">
        <v>1149</v>
      </c>
      <c r="BZ49" s="564">
        <v>642</v>
      </c>
      <c r="CA49" s="565">
        <f t="shared" si="60"/>
        <v>0.63939899833055092</v>
      </c>
      <c r="CB49" s="566">
        <f t="shared" si="61"/>
        <v>0.68556085918854415</v>
      </c>
      <c r="CC49" s="563">
        <v>2233</v>
      </c>
      <c r="CD49" s="564">
        <v>1691</v>
      </c>
      <c r="CE49" s="564">
        <v>1507</v>
      </c>
      <c r="CF49" s="564">
        <v>1235</v>
      </c>
      <c r="CG49" s="564">
        <v>734</v>
      </c>
      <c r="CH49" s="565">
        <f t="shared" si="62"/>
        <v>0.7303370786516854</v>
      </c>
      <c r="CI49" s="566">
        <f t="shared" si="63"/>
        <v>0.81950895819508962</v>
      </c>
    </row>
    <row r="50" spans="1:87" s="2" customFormat="1" x14ac:dyDescent="0.25">
      <c r="A50" s="560" t="s">
        <v>216</v>
      </c>
      <c r="B50" s="561" t="s">
        <v>228</v>
      </c>
      <c r="C50" s="562" t="s">
        <v>229</v>
      </c>
      <c r="D50" s="563">
        <v>1583</v>
      </c>
      <c r="E50" s="564">
        <v>1405</v>
      </c>
      <c r="F50" s="564">
        <v>1294</v>
      </c>
      <c r="G50" s="564">
        <v>897</v>
      </c>
      <c r="H50" s="564">
        <v>528</v>
      </c>
      <c r="I50" s="565">
        <f t="shared" si="18"/>
        <v>0.63843416370106765</v>
      </c>
      <c r="J50" s="566">
        <f t="shared" si="19"/>
        <v>0.69319938176197837</v>
      </c>
      <c r="K50" s="563">
        <v>1466</v>
      </c>
      <c r="L50" s="564">
        <v>1294</v>
      </c>
      <c r="M50" s="564">
        <v>1174</v>
      </c>
      <c r="N50" s="564">
        <v>815</v>
      </c>
      <c r="O50" s="564">
        <v>486</v>
      </c>
      <c r="P50" s="565">
        <f t="shared" si="44"/>
        <v>0.62982998454404948</v>
      </c>
      <c r="Q50" s="566">
        <f t="shared" si="45"/>
        <v>0.69420783645655881</v>
      </c>
      <c r="R50" s="563">
        <v>1517</v>
      </c>
      <c r="S50" s="564">
        <v>1299</v>
      </c>
      <c r="T50" s="564">
        <v>1167</v>
      </c>
      <c r="U50" s="564">
        <v>700</v>
      </c>
      <c r="V50" s="564">
        <v>391</v>
      </c>
      <c r="W50" s="565">
        <f t="shared" si="22"/>
        <v>0.53887605850654352</v>
      </c>
      <c r="X50" s="566">
        <f t="shared" si="23"/>
        <v>0.59982862039417306</v>
      </c>
      <c r="Y50" s="563">
        <v>1348</v>
      </c>
      <c r="Z50" s="564">
        <v>1159</v>
      </c>
      <c r="AA50" s="564">
        <v>1068</v>
      </c>
      <c r="AB50" s="564">
        <v>671</v>
      </c>
      <c r="AC50" s="564">
        <v>419</v>
      </c>
      <c r="AD50" s="565">
        <f t="shared" si="46"/>
        <v>0.57894736842105265</v>
      </c>
      <c r="AE50" s="566">
        <f t="shared" si="47"/>
        <v>0.62827715355805247</v>
      </c>
      <c r="AF50" s="563">
        <v>1273</v>
      </c>
      <c r="AG50" s="564">
        <v>1055</v>
      </c>
      <c r="AH50" s="564">
        <v>978</v>
      </c>
      <c r="AI50" s="564">
        <v>523</v>
      </c>
      <c r="AJ50" s="564">
        <v>315</v>
      </c>
      <c r="AK50" s="565">
        <f t="shared" si="48"/>
        <v>0.49573459715639812</v>
      </c>
      <c r="AL50" s="566">
        <f t="shared" si="49"/>
        <v>0.53476482617586907</v>
      </c>
      <c r="AM50" s="563">
        <v>1191</v>
      </c>
      <c r="AN50" s="564">
        <v>999</v>
      </c>
      <c r="AO50" s="564">
        <v>917</v>
      </c>
      <c r="AP50" s="564">
        <v>411</v>
      </c>
      <c r="AQ50" s="564">
        <v>271</v>
      </c>
      <c r="AR50" s="565">
        <f t="shared" si="50"/>
        <v>0.41141141141141141</v>
      </c>
      <c r="AS50" s="566">
        <f t="shared" si="51"/>
        <v>0.44820065430752454</v>
      </c>
      <c r="AT50" s="563">
        <v>931</v>
      </c>
      <c r="AU50" s="564">
        <v>772</v>
      </c>
      <c r="AV50" s="564">
        <v>698</v>
      </c>
      <c r="AW50" s="564">
        <v>382</v>
      </c>
      <c r="AX50" s="564">
        <v>248</v>
      </c>
      <c r="AY50" s="565">
        <f t="shared" si="52"/>
        <v>0.49481865284974091</v>
      </c>
      <c r="AZ50" s="566">
        <f t="shared" si="53"/>
        <v>0.54727793696275073</v>
      </c>
      <c r="BA50" s="563">
        <v>970</v>
      </c>
      <c r="BB50" s="564">
        <v>807</v>
      </c>
      <c r="BC50" s="564">
        <v>732</v>
      </c>
      <c r="BD50" s="564">
        <v>446</v>
      </c>
      <c r="BE50" s="564">
        <v>295</v>
      </c>
      <c r="BF50" s="565">
        <f t="shared" si="54"/>
        <v>0.55266418835192066</v>
      </c>
      <c r="BG50" s="566">
        <f t="shared" si="55"/>
        <v>0.60928961748633881</v>
      </c>
      <c r="BH50" s="563">
        <v>1250</v>
      </c>
      <c r="BI50" s="564">
        <v>1020</v>
      </c>
      <c r="BJ50" s="564">
        <v>929</v>
      </c>
      <c r="BK50" s="564">
        <v>473</v>
      </c>
      <c r="BL50" s="564">
        <v>297</v>
      </c>
      <c r="BM50" s="565">
        <f t="shared" si="56"/>
        <v>0.46372549019607845</v>
      </c>
      <c r="BN50" s="566">
        <f t="shared" si="57"/>
        <v>0.50914962325080737</v>
      </c>
      <c r="BO50" s="563">
        <v>1366</v>
      </c>
      <c r="BP50" s="564">
        <v>1148</v>
      </c>
      <c r="BQ50" s="564">
        <v>1073</v>
      </c>
      <c r="BR50" s="564">
        <v>575</v>
      </c>
      <c r="BS50" s="564">
        <v>372</v>
      </c>
      <c r="BT50" s="565">
        <f t="shared" si="58"/>
        <v>0.50087108013937287</v>
      </c>
      <c r="BU50" s="566">
        <f t="shared" si="59"/>
        <v>0.53588070829450141</v>
      </c>
      <c r="BV50" s="563">
        <v>857</v>
      </c>
      <c r="BW50" s="564">
        <v>796</v>
      </c>
      <c r="BX50" s="564">
        <v>736</v>
      </c>
      <c r="BY50" s="564">
        <v>495</v>
      </c>
      <c r="BZ50" s="564">
        <v>313</v>
      </c>
      <c r="CA50" s="565">
        <f t="shared" si="60"/>
        <v>0.62185929648241201</v>
      </c>
      <c r="CB50" s="566">
        <f t="shared" si="61"/>
        <v>0.67255434782608692</v>
      </c>
      <c r="CC50" s="563">
        <v>989</v>
      </c>
      <c r="CD50" s="564">
        <v>907</v>
      </c>
      <c r="CE50" s="564">
        <v>756</v>
      </c>
      <c r="CF50" s="564">
        <v>504</v>
      </c>
      <c r="CG50" s="564">
        <v>315</v>
      </c>
      <c r="CH50" s="565">
        <f t="shared" si="62"/>
        <v>0.55567805953693494</v>
      </c>
      <c r="CI50" s="566">
        <f t="shared" si="63"/>
        <v>0.66666666666666663</v>
      </c>
    </row>
    <row r="51" spans="1:87" s="2" customFormat="1" x14ac:dyDescent="0.25">
      <c r="A51" s="560" t="s">
        <v>216</v>
      </c>
      <c r="B51" s="561" t="s">
        <v>230</v>
      </c>
      <c r="C51" s="562" t="s">
        <v>231</v>
      </c>
      <c r="D51" s="563">
        <v>6613</v>
      </c>
      <c r="E51" s="564">
        <v>5126</v>
      </c>
      <c r="F51" s="564">
        <v>4725</v>
      </c>
      <c r="G51" s="564">
        <v>2411</v>
      </c>
      <c r="H51" s="564">
        <v>1848</v>
      </c>
      <c r="I51" s="565">
        <f t="shared" si="18"/>
        <v>0.4703472493172064</v>
      </c>
      <c r="J51" s="566">
        <f t="shared" si="19"/>
        <v>0.51026455026455031</v>
      </c>
      <c r="K51" s="563">
        <v>7243</v>
      </c>
      <c r="L51" s="564">
        <v>5379</v>
      </c>
      <c r="M51" s="564">
        <v>5009</v>
      </c>
      <c r="N51" s="564">
        <v>2521</v>
      </c>
      <c r="O51" s="564">
        <v>1938</v>
      </c>
      <c r="P51" s="565">
        <f t="shared" si="44"/>
        <v>0.46867447480944413</v>
      </c>
      <c r="Q51" s="566">
        <f t="shared" si="45"/>
        <v>0.50329407067278897</v>
      </c>
      <c r="R51" s="563">
        <v>8650</v>
      </c>
      <c r="S51" s="564">
        <v>6328</v>
      </c>
      <c r="T51" s="564">
        <v>5878</v>
      </c>
      <c r="U51" s="564">
        <v>2627</v>
      </c>
      <c r="V51" s="564">
        <v>1831</v>
      </c>
      <c r="W51" s="565">
        <f t="shared" si="22"/>
        <v>0.41513906447534765</v>
      </c>
      <c r="X51" s="566">
        <f t="shared" si="23"/>
        <v>0.44692072133378702</v>
      </c>
      <c r="Y51" s="563">
        <v>7908</v>
      </c>
      <c r="Z51" s="564">
        <v>5848</v>
      </c>
      <c r="AA51" s="564">
        <v>5464</v>
      </c>
      <c r="AB51" s="564">
        <v>2159</v>
      </c>
      <c r="AC51" s="564">
        <v>1499</v>
      </c>
      <c r="AD51" s="565">
        <f t="shared" si="46"/>
        <v>0.3691860465116279</v>
      </c>
      <c r="AE51" s="566">
        <f t="shared" si="47"/>
        <v>0.39513177159590046</v>
      </c>
      <c r="AF51" s="563">
        <v>7619</v>
      </c>
      <c r="AG51" s="564">
        <v>5550</v>
      </c>
      <c r="AH51" s="564">
        <v>5154</v>
      </c>
      <c r="AI51" s="564">
        <v>2695</v>
      </c>
      <c r="AJ51" s="564">
        <v>1902</v>
      </c>
      <c r="AK51" s="565">
        <f t="shared" si="48"/>
        <v>0.48558558558558557</v>
      </c>
      <c r="AL51" s="566">
        <f t="shared" si="49"/>
        <v>0.52289483896003108</v>
      </c>
      <c r="AM51" s="563">
        <v>7473</v>
      </c>
      <c r="AN51" s="564">
        <v>5233</v>
      </c>
      <c r="AO51" s="564">
        <v>4851</v>
      </c>
      <c r="AP51" s="564">
        <v>1861</v>
      </c>
      <c r="AQ51" s="564">
        <v>1250</v>
      </c>
      <c r="AR51" s="565">
        <f t="shared" si="50"/>
        <v>0.35562774699025418</v>
      </c>
      <c r="AS51" s="566">
        <f t="shared" si="51"/>
        <v>0.38363224077509794</v>
      </c>
      <c r="AT51" s="563">
        <v>5997</v>
      </c>
      <c r="AU51" s="564">
        <v>4263</v>
      </c>
      <c r="AV51" s="564">
        <v>3867</v>
      </c>
      <c r="AW51" s="564">
        <v>1739</v>
      </c>
      <c r="AX51" s="564">
        <v>1198</v>
      </c>
      <c r="AY51" s="565">
        <f t="shared" si="52"/>
        <v>0.40792868871686605</v>
      </c>
      <c r="AZ51" s="566">
        <f t="shared" si="53"/>
        <v>0.44970261184380655</v>
      </c>
      <c r="BA51" s="563">
        <v>5216</v>
      </c>
      <c r="BB51" s="564">
        <v>3734</v>
      </c>
      <c r="BC51" s="564">
        <v>3440</v>
      </c>
      <c r="BD51" s="564">
        <v>1753</v>
      </c>
      <c r="BE51" s="564">
        <v>1241</v>
      </c>
      <c r="BF51" s="565">
        <f t="shared" si="54"/>
        <v>0.46946973754686661</v>
      </c>
      <c r="BG51" s="566">
        <f t="shared" si="55"/>
        <v>0.5095930232558139</v>
      </c>
      <c r="BH51" s="563">
        <v>5744</v>
      </c>
      <c r="BI51" s="564">
        <v>4008</v>
      </c>
      <c r="BJ51" s="564">
        <v>3609</v>
      </c>
      <c r="BK51" s="564">
        <v>1822</v>
      </c>
      <c r="BL51" s="564">
        <v>1197</v>
      </c>
      <c r="BM51" s="565">
        <f t="shared" si="56"/>
        <v>0.45459081836327347</v>
      </c>
      <c r="BN51" s="566">
        <f t="shared" si="57"/>
        <v>0.50484898863951233</v>
      </c>
      <c r="BO51" s="563">
        <v>5886</v>
      </c>
      <c r="BP51" s="564">
        <v>4226</v>
      </c>
      <c r="BQ51" s="564">
        <v>3872</v>
      </c>
      <c r="BR51" s="564">
        <v>2001</v>
      </c>
      <c r="BS51" s="564">
        <v>1337</v>
      </c>
      <c r="BT51" s="565">
        <f t="shared" si="58"/>
        <v>0.47349739706578325</v>
      </c>
      <c r="BU51" s="566">
        <f t="shared" si="59"/>
        <v>0.51678719008264462</v>
      </c>
      <c r="BV51" s="563">
        <v>5837</v>
      </c>
      <c r="BW51" s="564">
        <v>4457</v>
      </c>
      <c r="BX51" s="564">
        <v>4105</v>
      </c>
      <c r="BY51" s="564">
        <v>2025</v>
      </c>
      <c r="BZ51" s="564">
        <v>1276</v>
      </c>
      <c r="CA51" s="565">
        <f t="shared" si="60"/>
        <v>0.45434148530401613</v>
      </c>
      <c r="CB51" s="566">
        <f t="shared" si="61"/>
        <v>0.49330085261875761</v>
      </c>
      <c r="CC51" s="563">
        <v>6224</v>
      </c>
      <c r="CD51" s="564">
        <v>4680</v>
      </c>
      <c r="CE51" s="564">
        <v>3825</v>
      </c>
      <c r="CF51" s="564">
        <v>1988</v>
      </c>
      <c r="CG51" s="564">
        <v>1335</v>
      </c>
      <c r="CH51" s="565">
        <f t="shared" si="62"/>
        <v>0.42478632478632478</v>
      </c>
      <c r="CI51" s="566">
        <f t="shared" si="63"/>
        <v>0.51973856209150326</v>
      </c>
    </row>
    <row r="52" spans="1:87" s="2" customFormat="1" x14ac:dyDescent="0.25">
      <c r="A52" s="616" t="s">
        <v>216</v>
      </c>
      <c r="B52" s="585" t="s">
        <v>232</v>
      </c>
      <c r="C52" s="586" t="s">
        <v>233</v>
      </c>
      <c r="D52" s="563">
        <v>2052</v>
      </c>
      <c r="E52" s="564">
        <v>1278</v>
      </c>
      <c r="F52" s="564">
        <v>1062</v>
      </c>
      <c r="G52" s="564">
        <v>495</v>
      </c>
      <c r="H52" s="564">
        <v>419</v>
      </c>
      <c r="I52" s="565">
        <f t="shared" si="18"/>
        <v>0.38732394366197181</v>
      </c>
      <c r="J52" s="566">
        <f t="shared" si="19"/>
        <v>0.46610169491525422</v>
      </c>
      <c r="K52" s="563">
        <v>2344</v>
      </c>
      <c r="L52" s="564">
        <v>1774</v>
      </c>
      <c r="M52" s="564">
        <v>1386</v>
      </c>
      <c r="N52" s="564">
        <v>447</v>
      </c>
      <c r="O52" s="564">
        <v>375</v>
      </c>
      <c r="P52" s="565">
        <f t="shared" si="44"/>
        <v>0.25197294250281849</v>
      </c>
      <c r="Q52" s="566">
        <f t="shared" si="45"/>
        <v>0.32251082251082253</v>
      </c>
      <c r="R52" s="563">
        <v>2675</v>
      </c>
      <c r="S52" s="564">
        <v>2040</v>
      </c>
      <c r="T52" s="564">
        <v>1559</v>
      </c>
      <c r="U52" s="564">
        <v>436</v>
      </c>
      <c r="V52" s="564">
        <v>378</v>
      </c>
      <c r="W52" s="565">
        <f t="shared" si="22"/>
        <v>0.21372549019607842</v>
      </c>
      <c r="X52" s="566">
        <f t="shared" si="23"/>
        <v>0.27966645285439384</v>
      </c>
      <c r="Y52" s="563">
        <v>2511</v>
      </c>
      <c r="Z52" s="564">
        <v>1857</v>
      </c>
      <c r="AA52" s="564">
        <v>1177</v>
      </c>
      <c r="AB52" s="564">
        <v>394</v>
      </c>
      <c r="AC52" s="564">
        <v>346</v>
      </c>
      <c r="AD52" s="565">
        <f t="shared" si="46"/>
        <v>0.21217016693591814</v>
      </c>
      <c r="AE52" s="566">
        <f t="shared" si="47"/>
        <v>0.33474936278674594</v>
      </c>
      <c r="AF52" s="563">
        <v>2577</v>
      </c>
      <c r="AG52" s="564">
        <v>1929</v>
      </c>
      <c r="AH52" s="564">
        <v>1309</v>
      </c>
      <c r="AI52" s="564">
        <v>408</v>
      </c>
      <c r="AJ52" s="564">
        <v>325</v>
      </c>
      <c r="AK52" s="565">
        <f t="shared" si="48"/>
        <v>0.21150855365474339</v>
      </c>
      <c r="AL52" s="566">
        <f t="shared" si="49"/>
        <v>0.31168831168831168</v>
      </c>
      <c r="AM52" s="563">
        <v>2400</v>
      </c>
      <c r="AN52" s="564">
        <v>1771</v>
      </c>
      <c r="AO52" s="564">
        <v>890</v>
      </c>
      <c r="AP52" s="564">
        <v>359</v>
      </c>
      <c r="AQ52" s="564">
        <v>310</v>
      </c>
      <c r="AR52" s="565">
        <f t="shared" si="50"/>
        <v>0.20271033314511575</v>
      </c>
      <c r="AS52" s="566">
        <f t="shared" si="51"/>
        <v>0.40337078651685393</v>
      </c>
      <c r="AT52" s="563">
        <v>2290</v>
      </c>
      <c r="AU52" s="564">
        <v>1689</v>
      </c>
      <c r="AV52" s="564">
        <v>820</v>
      </c>
      <c r="AW52" s="564">
        <v>306</v>
      </c>
      <c r="AX52" s="564">
        <v>286</v>
      </c>
      <c r="AY52" s="565">
        <f t="shared" si="52"/>
        <v>0.18117229129662521</v>
      </c>
      <c r="AZ52" s="566">
        <f t="shared" si="53"/>
        <v>0.37317073170731707</v>
      </c>
      <c r="BA52" s="563">
        <v>2084</v>
      </c>
      <c r="BB52" s="564">
        <v>1538</v>
      </c>
      <c r="BC52" s="564">
        <v>823</v>
      </c>
      <c r="BD52" s="564">
        <v>358</v>
      </c>
      <c r="BE52" s="564">
        <v>302</v>
      </c>
      <c r="BF52" s="565">
        <f t="shared" si="54"/>
        <v>0.23276983094928477</v>
      </c>
      <c r="BG52" s="566">
        <f t="shared" si="55"/>
        <v>0.43499392466585662</v>
      </c>
      <c r="BH52" s="563">
        <v>1965</v>
      </c>
      <c r="BI52" s="564">
        <v>1486</v>
      </c>
      <c r="BJ52" s="564">
        <v>778</v>
      </c>
      <c r="BK52" s="564">
        <v>391</v>
      </c>
      <c r="BL52" s="564">
        <v>327</v>
      </c>
      <c r="BM52" s="565">
        <f t="shared" si="56"/>
        <v>0.26312247644683717</v>
      </c>
      <c r="BN52" s="566">
        <f t="shared" si="57"/>
        <v>0.50257069408740362</v>
      </c>
      <c r="BO52" s="563">
        <v>1776</v>
      </c>
      <c r="BP52" s="564">
        <v>1349</v>
      </c>
      <c r="BQ52" s="564">
        <v>1045</v>
      </c>
      <c r="BR52" s="564">
        <v>402</v>
      </c>
      <c r="BS52" s="564">
        <v>341</v>
      </c>
      <c r="BT52" s="565">
        <f t="shared" si="58"/>
        <v>0.29799851742031136</v>
      </c>
      <c r="BU52" s="566">
        <f t="shared" si="59"/>
        <v>0.38468899521531102</v>
      </c>
      <c r="BV52" s="563">
        <v>1517</v>
      </c>
      <c r="BW52" s="564">
        <v>1315</v>
      </c>
      <c r="BX52" s="564">
        <v>934</v>
      </c>
      <c r="BY52" s="564">
        <v>411</v>
      </c>
      <c r="BZ52" s="564">
        <v>293</v>
      </c>
      <c r="CA52" s="565">
        <f t="shared" si="60"/>
        <v>0.31254752851711026</v>
      </c>
      <c r="CB52" s="566">
        <f t="shared" si="61"/>
        <v>0.44004282655246252</v>
      </c>
      <c r="CC52" s="563">
        <v>1522</v>
      </c>
      <c r="CD52" s="564">
        <v>1309</v>
      </c>
      <c r="CE52" s="564">
        <v>1094</v>
      </c>
      <c r="CF52" s="564">
        <v>383</v>
      </c>
      <c r="CG52" s="564">
        <v>373</v>
      </c>
      <c r="CH52" s="565">
        <f t="shared" si="62"/>
        <v>0.29258976317799845</v>
      </c>
      <c r="CI52" s="566">
        <f t="shared" si="63"/>
        <v>0.35009140767824498</v>
      </c>
    </row>
    <row r="53" spans="1:87" s="2" customFormat="1" x14ac:dyDescent="0.25">
      <c r="A53" s="569" t="s">
        <v>216</v>
      </c>
      <c r="B53" s="570" t="s">
        <v>234</v>
      </c>
      <c r="C53" s="571" t="s">
        <v>235</v>
      </c>
      <c r="D53" s="572">
        <v>6824</v>
      </c>
      <c r="E53" s="573">
        <v>5137</v>
      </c>
      <c r="F53" s="573">
        <v>4672</v>
      </c>
      <c r="G53" s="573">
        <v>2025</v>
      </c>
      <c r="H53" s="573">
        <v>1411</v>
      </c>
      <c r="I53" s="574">
        <f t="shared" si="18"/>
        <v>0.39419894880280321</v>
      </c>
      <c r="J53" s="575">
        <f t="shared" si="19"/>
        <v>0.4334332191780822</v>
      </c>
      <c r="K53" s="572">
        <v>6247</v>
      </c>
      <c r="L53" s="573">
        <v>4636</v>
      </c>
      <c r="M53" s="573">
        <v>4209</v>
      </c>
      <c r="N53" s="573">
        <v>1674</v>
      </c>
      <c r="O53" s="573">
        <v>1158</v>
      </c>
      <c r="P53" s="574">
        <f t="shared" si="44"/>
        <v>0.36108714408973253</v>
      </c>
      <c r="Q53" s="575">
        <f t="shared" si="45"/>
        <v>0.3977191732002851</v>
      </c>
      <c r="R53" s="572">
        <v>6796</v>
      </c>
      <c r="S53" s="573">
        <v>5005</v>
      </c>
      <c r="T53" s="573">
        <v>4577</v>
      </c>
      <c r="U53" s="573">
        <v>1605</v>
      </c>
      <c r="V53" s="573">
        <v>1031</v>
      </c>
      <c r="W53" s="574">
        <f t="shared" si="22"/>
        <v>0.3206793206793207</v>
      </c>
      <c r="X53" s="575">
        <f t="shared" si="23"/>
        <v>0.35066637535503603</v>
      </c>
      <c r="Y53" s="572">
        <v>5949</v>
      </c>
      <c r="Z53" s="573">
        <v>4397</v>
      </c>
      <c r="AA53" s="573">
        <v>4056</v>
      </c>
      <c r="AB53" s="573">
        <v>1464</v>
      </c>
      <c r="AC53" s="573">
        <v>912</v>
      </c>
      <c r="AD53" s="574">
        <f t="shared" si="46"/>
        <v>0.33295428701387308</v>
      </c>
      <c r="AE53" s="575">
        <f t="shared" si="47"/>
        <v>0.36094674556213019</v>
      </c>
      <c r="AF53" s="572">
        <v>5172</v>
      </c>
      <c r="AG53" s="573">
        <v>3860</v>
      </c>
      <c r="AH53" s="573">
        <v>3529</v>
      </c>
      <c r="AI53" s="573">
        <v>1096</v>
      </c>
      <c r="AJ53" s="573">
        <v>689</v>
      </c>
      <c r="AK53" s="574">
        <f t="shared" si="48"/>
        <v>0.28393782383419691</v>
      </c>
      <c r="AL53" s="575">
        <f t="shared" si="49"/>
        <v>0.31056956644941908</v>
      </c>
      <c r="AM53" s="572">
        <v>3985</v>
      </c>
      <c r="AN53" s="573">
        <v>2980</v>
      </c>
      <c r="AO53" s="573">
        <v>2671</v>
      </c>
      <c r="AP53" s="573">
        <v>984</v>
      </c>
      <c r="AQ53" s="573">
        <v>612</v>
      </c>
      <c r="AR53" s="574">
        <f t="shared" si="50"/>
        <v>0.3302013422818792</v>
      </c>
      <c r="AS53" s="575">
        <f t="shared" si="51"/>
        <v>0.36840134780980904</v>
      </c>
      <c r="AT53" s="572">
        <v>3209</v>
      </c>
      <c r="AU53" s="573">
        <v>2367</v>
      </c>
      <c r="AV53" s="573">
        <v>2072</v>
      </c>
      <c r="AW53" s="573">
        <v>913</v>
      </c>
      <c r="AX53" s="573">
        <v>573</v>
      </c>
      <c r="AY53" s="574">
        <f t="shared" si="52"/>
        <v>0.38572032108153781</v>
      </c>
      <c r="AZ53" s="575">
        <f t="shared" si="53"/>
        <v>0.44063706563706562</v>
      </c>
      <c r="BA53" s="572">
        <v>3004</v>
      </c>
      <c r="BB53" s="573">
        <v>2223</v>
      </c>
      <c r="BC53" s="573">
        <v>2019</v>
      </c>
      <c r="BD53" s="573">
        <v>865</v>
      </c>
      <c r="BE53" s="573">
        <v>526</v>
      </c>
      <c r="BF53" s="574">
        <f t="shared" si="54"/>
        <v>0.38911381016644175</v>
      </c>
      <c r="BG53" s="575">
        <f t="shared" si="55"/>
        <v>0.42842991579990092</v>
      </c>
      <c r="BH53" s="572">
        <v>2887</v>
      </c>
      <c r="BI53" s="573">
        <v>2162</v>
      </c>
      <c r="BJ53" s="573">
        <v>1900</v>
      </c>
      <c r="BK53" s="573">
        <v>828</v>
      </c>
      <c r="BL53" s="573">
        <v>464</v>
      </c>
      <c r="BM53" s="574">
        <f t="shared" si="56"/>
        <v>0.38297872340425532</v>
      </c>
      <c r="BN53" s="575">
        <f t="shared" si="57"/>
        <v>0.4357894736842105</v>
      </c>
      <c r="BO53" s="572">
        <v>3048</v>
      </c>
      <c r="BP53" s="573">
        <v>2235</v>
      </c>
      <c r="BQ53" s="573">
        <v>2048</v>
      </c>
      <c r="BR53" s="573">
        <v>835</v>
      </c>
      <c r="BS53" s="573">
        <v>459</v>
      </c>
      <c r="BT53" s="574">
        <f t="shared" si="58"/>
        <v>0.37360178970917224</v>
      </c>
      <c r="BU53" s="575">
        <f t="shared" si="59"/>
        <v>0.40771484375</v>
      </c>
      <c r="BV53" s="572">
        <v>2839</v>
      </c>
      <c r="BW53" s="573">
        <v>2176</v>
      </c>
      <c r="BX53" s="573">
        <v>1986</v>
      </c>
      <c r="BY53" s="573">
        <v>837</v>
      </c>
      <c r="BZ53" s="573">
        <v>463</v>
      </c>
      <c r="CA53" s="574">
        <f t="shared" si="60"/>
        <v>0.38465073529411764</v>
      </c>
      <c r="CB53" s="575">
        <f t="shared" si="61"/>
        <v>0.4214501510574018</v>
      </c>
      <c r="CC53" s="572">
        <v>2852</v>
      </c>
      <c r="CD53" s="573">
        <v>2107</v>
      </c>
      <c r="CE53" s="573">
        <v>1610</v>
      </c>
      <c r="CF53" s="573">
        <v>809</v>
      </c>
      <c r="CG53" s="573">
        <v>444</v>
      </c>
      <c r="CH53" s="574">
        <f t="shared" si="62"/>
        <v>0.38395823445657334</v>
      </c>
      <c r="CI53" s="575">
        <f t="shared" si="63"/>
        <v>0.50248447204968949</v>
      </c>
    </row>
    <row r="54" spans="1:87" s="2" customFormat="1" x14ac:dyDescent="0.25">
      <c r="A54" s="610" t="s">
        <v>236</v>
      </c>
      <c r="B54" s="546" t="s">
        <v>237</v>
      </c>
      <c r="C54" s="612"/>
      <c r="D54" s="617">
        <v>25097</v>
      </c>
      <c r="E54" s="618">
        <v>17167</v>
      </c>
      <c r="F54" s="618">
        <v>14955</v>
      </c>
      <c r="G54" s="618">
        <v>7168</v>
      </c>
      <c r="H54" s="619">
        <v>5308</v>
      </c>
      <c r="I54" s="620">
        <f t="shared" si="18"/>
        <v>0.41754529038271104</v>
      </c>
      <c r="J54" s="621">
        <f t="shared" si="19"/>
        <v>0.47930458040789031</v>
      </c>
      <c r="K54" s="617">
        <v>26537</v>
      </c>
      <c r="L54" s="618">
        <v>17299</v>
      </c>
      <c r="M54" s="618">
        <v>15128</v>
      </c>
      <c r="N54" s="618">
        <v>7319</v>
      </c>
      <c r="O54" s="619">
        <v>5369</v>
      </c>
      <c r="P54" s="620">
        <f t="shared" si="44"/>
        <v>0.42308803977108506</v>
      </c>
      <c r="Q54" s="621">
        <f t="shared" si="45"/>
        <v>0.48380486515071391</v>
      </c>
      <c r="R54" s="617">
        <v>27847</v>
      </c>
      <c r="S54" s="618">
        <v>17923</v>
      </c>
      <c r="T54" s="618">
        <v>15708</v>
      </c>
      <c r="U54" s="618">
        <v>6572</v>
      </c>
      <c r="V54" s="619">
        <v>5509</v>
      </c>
      <c r="W54" s="620">
        <f t="shared" si="22"/>
        <v>0.36667968532053785</v>
      </c>
      <c r="X54" s="621">
        <f t="shared" si="23"/>
        <v>0.41838553603259487</v>
      </c>
      <c r="Y54" s="617">
        <v>24997</v>
      </c>
      <c r="Z54" s="618">
        <v>16478</v>
      </c>
      <c r="AA54" s="618">
        <v>14489</v>
      </c>
      <c r="AB54" s="618">
        <v>6305</v>
      </c>
      <c r="AC54" s="619">
        <v>5073</v>
      </c>
      <c r="AD54" s="620">
        <f t="shared" si="46"/>
        <v>0.38263138730428448</v>
      </c>
      <c r="AE54" s="621">
        <f t="shared" si="47"/>
        <v>0.43515770584581409</v>
      </c>
      <c r="AF54" s="617">
        <v>23006</v>
      </c>
      <c r="AG54" s="618">
        <v>15153</v>
      </c>
      <c r="AH54" s="618">
        <v>13196</v>
      </c>
      <c r="AI54" s="618">
        <v>6083</v>
      </c>
      <c r="AJ54" s="619">
        <v>4948</v>
      </c>
      <c r="AK54" s="620">
        <f t="shared" si="48"/>
        <v>0.4014386590114169</v>
      </c>
      <c r="AL54" s="621">
        <f t="shared" si="49"/>
        <v>0.46097302212791758</v>
      </c>
      <c r="AM54" s="617">
        <v>22510</v>
      </c>
      <c r="AN54" s="618">
        <v>14597</v>
      </c>
      <c r="AO54" s="618">
        <v>12700</v>
      </c>
      <c r="AP54" s="618">
        <v>6233</v>
      </c>
      <c r="AQ54" s="619">
        <v>4960</v>
      </c>
      <c r="AR54" s="620">
        <f t="shared" si="50"/>
        <v>0.42700554908542854</v>
      </c>
      <c r="AS54" s="621">
        <f t="shared" si="51"/>
        <v>0.49078740157480316</v>
      </c>
      <c r="AT54" s="617">
        <v>22062</v>
      </c>
      <c r="AU54" s="618">
        <v>14254</v>
      </c>
      <c r="AV54" s="618">
        <v>12483</v>
      </c>
      <c r="AW54" s="618">
        <v>6304</v>
      </c>
      <c r="AX54" s="619">
        <v>4956</v>
      </c>
      <c r="AY54" s="620">
        <f t="shared" si="52"/>
        <v>0.44226182124315983</v>
      </c>
      <c r="AZ54" s="621">
        <f t="shared" si="53"/>
        <v>0.50500680926059438</v>
      </c>
      <c r="BA54" s="617">
        <v>20108</v>
      </c>
      <c r="BB54" s="618">
        <v>12883</v>
      </c>
      <c r="BC54" s="618">
        <v>11188</v>
      </c>
      <c r="BD54" s="618">
        <v>5581</v>
      </c>
      <c r="BE54" s="619">
        <v>4527</v>
      </c>
      <c r="BF54" s="620">
        <f t="shared" si="54"/>
        <v>0.43320655126911434</v>
      </c>
      <c r="BG54" s="621">
        <f t="shared" si="55"/>
        <v>0.49883804075795496</v>
      </c>
      <c r="BH54" s="617">
        <v>18610</v>
      </c>
      <c r="BI54" s="618">
        <v>12242</v>
      </c>
      <c r="BJ54" s="618">
        <v>10651</v>
      </c>
      <c r="BK54" s="618">
        <v>5627</v>
      </c>
      <c r="BL54" s="619">
        <v>4600</v>
      </c>
      <c r="BM54" s="620">
        <f t="shared" si="56"/>
        <v>0.45964711648423462</v>
      </c>
      <c r="BN54" s="621">
        <f t="shared" si="57"/>
        <v>0.52830720120176511</v>
      </c>
      <c r="BO54" s="617">
        <v>18364</v>
      </c>
      <c r="BP54" s="618">
        <v>12147</v>
      </c>
      <c r="BQ54" s="618">
        <v>10396</v>
      </c>
      <c r="BR54" s="618">
        <v>5694</v>
      </c>
      <c r="BS54" s="619">
        <v>4707</v>
      </c>
      <c r="BT54" s="620">
        <f t="shared" si="58"/>
        <v>0.46875771795505061</v>
      </c>
      <c r="BU54" s="621">
        <f t="shared" si="59"/>
        <v>0.54771065794536355</v>
      </c>
      <c r="BV54" s="617">
        <v>19168</v>
      </c>
      <c r="BW54" s="618">
        <v>12740</v>
      </c>
      <c r="BX54" s="618">
        <v>11014</v>
      </c>
      <c r="BY54" s="618">
        <v>6099</v>
      </c>
      <c r="BZ54" s="619">
        <v>5007</v>
      </c>
      <c r="CA54" s="620">
        <f t="shared" si="60"/>
        <v>0.47872841444270015</v>
      </c>
      <c r="CB54" s="621">
        <f t="shared" si="61"/>
        <v>0.55374977301616124</v>
      </c>
      <c r="CC54" s="617">
        <v>20503</v>
      </c>
      <c r="CD54" s="618">
        <v>13536</v>
      </c>
      <c r="CE54" s="618">
        <v>12683</v>
      </c>
      <c r="CF54" s="618">
        <v>6722</v>
      </c>
      <c r="CG54" s="619">
        <v>5586</v>
      </c>
      <c r="CH54" s="620">
        <f t="shared" si="62"/>
        <v>0.49660165484633567</v>
      </c>
      <c r="CI54" s="621">
        <f t="shared" si="63"/>
        <v>0.53000078845698972</v>
      </c>
    </row>
    <row r="55" spans="1:87" s="2" customFormat="1" x14ac:dyDescent="0.25">
      <c r="A55" s="613" t="s">
        <v>236</v>
      </c>
      <c r="B55" s="554" t="s">
        <v>238</v>
      </c>
      <c r="C55" s="615" t="s">
        <v>239</v>
      </c>
      <c r="D55" s="595">
        <v>1916</v>
      </c>
      <c r="E55" s="557">
        <v>1502</v>
      </c>
      <c r="F55" s="557">
        <v>1195</v>
      </c>
      <c r="G55" s="557">
        <v>402</v>
      </c>
      <c r="H55" s="557">
        <v>242</v>
      </c>
      <c r="I55" s="558">
        <f t="shared" si="18"/>
        <v>0.26764314247669774</v>
      </c>
      <c r="J55" s="559">
        <f t="shared" si="19"/>
        <v>0.33640167364016738</v>
      </c>
      <c r="K55" s="595">
        <v>2307</v>
      </c>
      <c r="L55" s="557">
        <v>1773</v>
      </c>
      <c r="M55" s="557">
        <v>1459</v>
      </c>
      <c r="N55" s="557">
        <v>446</v>
      </c>
      <c r="O55" s="557">
        <v>249</v>
      </c>
      <c r="P55" s="558">
        <f t="shared" si="44"/>
        <v>0.25155104342921603</v>
      </c>
      <c r="Q55" s="559">
        <f t="shared" si="45"/>
        <v>0.30568882796435914</v>
      </c>
      <c r="R55" s="595">
        <v>2262</v>
      </c>
      <c r="S55" s="557">
        <v>1759</v>
      </c>
      <c r="T55" s="557">
        <v>1477</v>
      </c>
      <c r="U55" s="557">
        <v>280</v>
      </c>
      <c r="V55" s="557">
        <v>247</v>
      </c>
      <c r="W55" s="558">
        <f t="shared" si="22"/>
        <v>0.15918135304150086</v>
      </c>
      <c r="X55" s="559">
        <f t="shared" si="23"/>
        <v>0.1895734597156398</v>
      </c>
      <c r="Y55" s="595">
        <v>2140</v>
      </c>
      <c r="Z55" s="557">
        <v>1755</v>
      </c>
      <c r="AA55" s="557">
        <v>1503</v>
      </c>
      <c r="AB55" s="557">
        <v>286</v>
      </c>
      <c r="AC55" s="557">
        <v>205</v>
      </c>
      <c r="AD55" s="558">
        <f t="shared" si="46"/>
        <v>0.16296296296296298</v>
      </c>
      <c r="AE55" s="559">
        <f t="shared" si="47"/>
        <v>0.19028609447771125</v>
      </c>
      <c r="AF55" s="595">
        <v>1996</v>
      </c>
      <c r="AG55" s="557">
        <v>1627</v>
      </c>
      <c r="AH55" s="557">
        <v>1343</v>
      </c>
      <c r="AI55" s="557">
        <v>258</v>
      </c>
      <c r="AJ55" s="557">
        <v>197</v>
      </c>
      <c r="AK55" s="558">
        <f t="shared" si="48"/>
        <v>0.1585740626920713</v>
      </c>
      <c r="AL55" s="559">
        <f t="shared" si="49"/>
        <v>0.19210722263588981</v>
      </c>
      <c r="AM55" s="595">
        <v>2189</v>
      </c>
      <c r="AN55" s="557">
        <v>1755</v>
      </c>
      <c r="AO55" s="557">
        <v>1534</v>
      </c>
      <c r="AP55" s="557">
        <v>248</v>
      </c>
      <c r="AQ55" s="557">
        <v>186</v>
      </c>
      <c r="AR55" s="558">
        <f t="shared" si="50"/>
        <v>0.1413105413105413</v>
      </c>
      <c r="AS55" s="559">
        <f t="shared" si="51"/>
        <v>0.16166883963494133</v>
      </c>
      <c r="AT55" s="595">
        <v>2143</v>
      </c>
      <c r="AU55" s="557">
        <v>1699</v>
      </c>
      <c r="AV55" s="557">
        <v>1485</v>
      </c>
      <c r="AW55" s="557">
        <v>258</v>
      </c>
      <c r="AX55" s="557">
        <v>201</v>
      </c>
      <c r="AY55" s="558">
        <f t="shared" si="52"/>
        <v>0.15185403178340201</v>
      </c>
      <c r="AZ55" s="559">
        <f t="shared" si="53"/>
        <v>0.17373737373737375</v>
      </c>
      <c r="BA55" s="595">
        <v>1968</v>
      </c>
      <c r="BB55" s="557">
        <v>1560</v>
      </c>
      <c r="BC55" s="557">
        <v>1359</v>
      </c>
      <c r="BD55" s="557">
        <v>250</v>
      </c>
      <c r="BE55" s="557">
        <v>184</v>
      </c>
      <c r="BF55" s="558">
        <f t="shared" si="54"/>
        <v>0.16025641025641027</v>
      </c>
      <c r="BG55" s="559">
        <f t="shared" si="55"/>
        <v>0.18395879323031641</v>
      </c>
      <c r="BH55" s="595">
        <v>2025</v>
      </c>
      <c r="BI55" s="557">
        <v>1583</v>
      </c>
      <c r="BJ55" s="557">
        <v>1415</v>
      </c>
      <c r="BK55" s="557">
        <v>266</v>
      </c>
      <c r="BL55" s="557">
        <v>195</v>
      </c>
      <c r="BM55" s="558">
        <f t="shared" si="56"/>
        <v>0.16803537586860393</v>
      </c>
      <c r="BN55" s="559">
        <f t="shared" si="57"/>
        <v>0.18798586572438161</v>
      </c>
      <c r="BO55" s="595">
        <v>1991</v>
      </c>
      <c r="BP55" s="557">
        <v>1592</v>
      </c>
      <c r="BQ55" s="557">
        <v>1300</v>
      </c>
      <c r="BR55" s="557">
        <v>234</v>
      </c>
      <c r="BS55" s="557">
        <v>181</v>
      </c>
      <c r="BT55" s="558">
        <f t="shared" si="58"/>
        <v>0.14698492462311558</v>
      </c>
      <c r="BU55" s="559">
        <f t="shared" si="59"/>
        <v>0.18</v>
      </c>
      <c r="BV55" s="595">
        <v>2048</v>
      </c>
      <c r="BW55" s="557">
        <v>1632</v>
      </c>
      <c r="BX55" s="557">
        <v>1311</v>
      </c>
      <c r="BY55" s="557">
        <v>307</v>
      </c>
      <c r="BZ55" s="557">
        <v>222</v>
      </c>
      <c r="CA55" s="558">
        <f t="shared" si="60"/>
        <v>0.18811274509803921</v>
      </c>
      <c r="CB55" s="559">
        <f t="shared" si="61"/>
        <v>0.23417238749046529</v>
      </c>
      <c r="CC55" s="595">
        <v>2483</v>
      </c>
      <c r="CD55" s="557">
        <v>1968</v>
      </c>
      <c r="CE55" s="557">
        <v>1590</v>
      </c>
      <c r="CF55" s="557">
        <v>304</v>
      </c>
      <c r="CG55" s="557">
        <v>219</v>
      </c>
      <c r="CH55" s="558">
        <f t="shared" si="62"/>
        <v>0.15447154471544716</v>
      </c>
      <c r="CI55" s="559">
        <f t="shared" si="63"/>
        <v>0.19119496855345913</v>
      </c>
    </row>
    <row r="56" spans="1:87" s="2" customFormat="1" x14ac:dyDescent="0.25">
      <c r="A56" s="553" t="s">
        <v>236</v>
      </c>
      <c r="B56" s="554">
        <v>15120</v>
      </c>
      <c r="C56" s="555" t="s">
        <v>240</v>
      </c>
      <c r="D56" s="622">
        <v>1265</v>
      </c>
      <c r="E56" s="605">
        <v>1096</v>
      </c>
      <c r="F56" s="605">
        <v>922</v>
      </c>
      <c r="G56" s="605">
        <v>269</v>
      </c>
      <c r="H56" s="605">
        <v>212</v>
      </c>
      <c r="I56" s="606">
        <f t="shared" si="18"/>
        <v>0.24543795620437955</v>
      </c>
      <c r="J56" s="607">
        <f t="shared" si="19"/>
        <v>0.29175704989154011</v>
      </c>
      <c r="K56" s="622">
        <v>1251</v>
      </c>
      <c r="L56" s="605">
        <v>1074</v>
      </c>
      <c r="M56" s="605">
        <v>886</v>
      </c>
      <c r="N56" s="605">
        <v>247</v>
      </c>
      <c r="O56" s="605">
        <v>207</v>
      </c>
      <c r="P56" s="606">
        <f t="shared" si="44"/>
        <v>0.22998137802607077</v>
      </c>
      <c r="Q56" s="607">
        <f t="shared" si="45"/>
        <v>0.27878103837471785</v>
      </c>
      <c r="R56" s="622">
        <v>1450</v>
      </c>
      <c r="S56" s="605">
        <v>1164</v>
      </c>
      <c r="T56" s="605">
        <v>972</v>
      </c>
      <c r="U56" s="605">
        <v>249</v>
      </c>
      <c r="V56" s="605">
        <v>215</v>
      </c>
      <c r="W56" s="606">
        <f t="shared" si="22"/>
        <v>0.21391752577319587</v>
      </c>
      <c r="X56" s="607">
        <f t="shared" si="23"/>
        <v>0.25617283950617287</v>
      </c>
      <c r="Y56" s="622">
        <v>1162</v>
      </c>
      <c r="Z56" s="605">
        <v>1019</v>
      </c>
      <c r="AA56" s="605">
        <v>898</v>
      </c>
      <c r="AB56" s="605">
        <v>227</v>
      </c>
      <c r="AC56" s="605">
        <v>181</v>
      </c>
      <c r="AD56" s="606">
        <f t="shared" si="46"/>
        <v>0.22276741903827282</v>
      </c>
      <c r="AE56" s="607">
        <f t="shared" si="47"/>
        <v>0.25278396436525613</v>
      </c>
      <c r="AF56" s="622">
        <v>1177</v>
      </c>
      <c r="AG56" s="605">
        <v>1011</v>
      </c>
      <c r="AH56" s="605">
        <v>901</v>
      </c>
      <c r="AI56" s="605">
        <v>256</v>
      </c>
      <c r="AJ56" s="605">
        <v>197</v>
      </c>
      <c r="AK56" s="606">
        <f t="shared" si="48"/>
        <v>0.25321463897131552</v>
      </c>
      <c r="AL56" s="607">
        <f t="shared" si="49"/>
        <v>0.28412874583795783</v>
      </c>
      <c r="AM56" s="622">
        <v>1146</v>
      </c>
      <c r="AN56" s="605">
        <v>991</v>
      </c>
      <c r="AO56" s="605">
        <v>880</v>
      </c>
      <c r="AP56" s="605">
        <v>251</v>
      </c>
      <c r="AQ56" s="605">
        <v>189</v>
      </c>
      <c r="AR56" s="606">
        <f t="shared" si="50"/>
        <v>0.25327951564076689</v>
      </c>
      <c r="AS56" s="607">
        <f t="shared" si="51"/>
        <v>0.28522727272727272</v>
      </c>
      <c r="AT56" s="622">
        <v>1244</v>
      </c>
      <c r="AU56" s="605">
        <v>1071</v>
      </c>
      <c r="AV56" s="605">
        <v>938</v>
      </c>
      <c r="AW56" s="605">
        <v>260</v>
      </c>
      <c r="AX56" s="605">
        <v>194</v>
      </c>
      <c r="AY56" s="606">
        <f t="shared" si="52"/>
        <v>0.24276377217553688</v>
      </c>
      <c r="AZ56" s="607">
        <f t="shared" si="53"/>
        <v>0.27718550106609807</v>
      </c>
      <c r="BA56" s="622">
        <v>1182</v>
      </c>
      <c r="BB56" s="605">
        <v>1013</v>
      </c>
      <c r="BC56" s="605">
        <v>851</v>
      </c>
      <c r="BD56" s="605">
        <v>252</v>
      </c>
      <c r="BE56" s="605">
        <v>187</v>
      </c>
      <c r="BF56" s="606">
        <f t="shared" si="54"/>
        <v>0.24876604146100692</v>
      </c>
      <c r="BG56" s="607">
        <f t="shared" si="55"/>
        <v>0.29612220916568743</v>
      </c>
      <c r="BH56" s="622">
        <v>1234</v>
      </c>
      <c r="BI56" s="605">
        <v>1026</v>
      </c>
      <c r="BJ56" s="605">
        <v>842</v>
      </c>
      <c r="BK56" s="605">
        <v>295</v>
      </c>
      <c r="BL56" s="605">
        <v>202</v>
      </c>
      <c r="BM56" s="606">
        <f t="shared" si="56"/>
        <v>0.2875243664717349</v>
      </c>
      <c r="BN56" s="607">
        <f t="shared" si="57"/>
        <v>0.3503562945368171</v>
      </c>
      <c r="BO56" s="622">
        <v>1185</v>
      </c>
      <c r="BP56" s="605">
        <v>993</v>
      </c>
      <c r="BQ56" s="605">
        <v>834</v>
      </c>
      <c r="BR56" s="605">
        <v>292</v>
      </c>
      <c r="BS56" s="605">
        <v>212</v>
      </c>
      <c r="BT56" s="606">
        <f t="shared" si="58"/>
        <v>0.29405840886203422</v>
      </c>
      <c r="BU56" s="607">
        <f t="shared" si="59"/>
        <v>0.3501199040767386</v>
      </c>
      <c r="BV56" s="622">
        <v>1397</v>
      </c>
      <c r="BW56" s="605">
        <v>1081</v>
      </c>
      <c r="BX56" s="605">
        <v>879</v>
      </c>
      <c r="BY56" s="605">
        <v>330</v>
      </c>
      <c r="BZ56" s="605">
        <v>250</v>
      </c>
      <c r="CA56" s="606">
        <f t="shared" si="60"/>
        <v>0.30527289546716002</v>
      </c>
      <c r="CB56" s="607">
        <f t="shared" si="61"/>
        <v>0.37542662116040953</v>
      </c>
      <c r="CC56" s="622">
        <v>1623</v>
      </c>
      <c r="CD56" s="605">
        <v>1257</v>
      </c>
      <c r="CE56" s="605">
        <v>1151</v>
      </c>
      <c r="CF56" s="605">
        <v>274</v>
      </c>
      <c r="CG56" s="605">
        <v>265</v>
      </c>
      <c r="CH56" s="606">
        <f t="shared" si="62"/>
        <v>0.21797931583134447</v>
      </c>
      <c r="CI56" s="607">
        <f t="shared" si="63"/>
        <v>0.23805386620330149</v>
      </c>
    </row>
    <row r="57" spans="1:87" s="2" customFormat="1" x14ac:dyDescent="0.25">
      <c r="A57" s="560" t="s">
        <v>236</v>
      </c>
      <c r="B57" s="561" t="s">
        <v>241</v>
      </c>
      <c r="C57" s="562" t="s">
        <v>162</v>
      </c>
      <c r="D57" s="600">
        <v>6663</v>
      </c>
      <c r="E57" s="564">
        <v>5200</v>
      </c>
      <c r="F57" s="564">
        <v>4415</v>
      </c>
      <c r="G57" s="564">
        <v>1763</v>
      </c>
      <c r="H57" s="564">
        <v>1137</v>
      </c>
      <c r="I57" s="565">
        <f t="shared" si="18"/>
        <v>0.33903846153846151</v>
      </c>
      <c r="J57" s="566">
        <f t="shared" si="19"/>
        <v>0.39932049830124577</v>
      </c>
      <c r="K57" s="600">
        <v>7555</v>
      </c>
      <c r="L57" s="564">
        <v>5523</v>
      </c>
      <c r="M57" s="564">
        <v>4773</v>
      </c>
      <c r="N57" s="564">
        <v>1955</v>
      </c>
      <c r="O57" s="564">
        <v>1219</v>
      </c>
      <c r="P57" s="565">
        <f t="shared" si="44"/>
        <v>0.35397428933550606</v>
      </c>
      <c r="Q57" s="566">
        <f t="shared" si="45"/>
        <v>0.40959564215378169</v>
      </c>
      <c r="R57" s="600">
        <v>6921</v>
      </c>
      <c r="S57" s="564">
        <v>5287</v>
      </c>
      <c r="T57" s="564">
        <v>4616</v>
      </c>
      <c r="U57" s="564">
        <v>1323</v>
      </c>
      <c r="V57" s="564">
        <v>1313</v>
      </c>
      <c r="W57" s="565">
        <f t="shared" si="22"/>
        <v>0.25023642897673537</v>
      </c>
      <c r="X57" s="566">
        <f t="shared" si="23"/>
        <v>0.28661178509532065</v>
      </c>
      <c r="Y57" s="600">
        <v>6111</v>
      </c>
      <c r="Z57" s="564">
        <v>4703</v>
      </c>
      <c r="AA57" s="564">
        <v>4119</v>
      </c>
      <c r="AB57" s="564">
        <v>1335</v>
      </c>
      <c r="AC57" s="564">
        <v>1329</v>
      </c>
      <c r="AD57" s="565">
        <f t="shared" si="46"/>
        <v>0.28386136508611526</v>
      </c>
      <c r="AE57" s="566">
        <f t="shared" si="47"/>
        <v>0.3241077931536781</v>
      </c>
      <c r="AF57" s="600">
        <v>5926</v>
      </c>
      <c r="AG57" s="564">
        <v>4469</v>
      </c>
      <c r="AH57" s="564">
        <v>3874</v>
      </c>
      <c r="AI57" s="564">
        <v>1258</v>
      </c>
      <c r="AJ57" s="564">
        <v>1253</v>
      </c>
      <c r="AK57" s="565">
        <f t="shared" si="48"/>
        <v>0.28149474155292009</v>
      </c>
      <c r="AL57" s="566">
        <f t="shared" si="49"/>
        <v>0.32472896231285492</v>
      </c>
      <c r="AM57" s="600">
        <v>5532</v>
      </c>
      <c r="AN57" s="564">
        <v>4158</v>
      </c>
      <c r="AO57" s="564">
        <v>3512</v>
      </c>
      <c r="AP57" s="564">
        <v>1235</v>
      </c>
      <c r="AQ57" s="564">
        <v>1214</v>
      </c>
      <c r="AR57" s="565">
        <f t="shared" si="50"/>
        <v>0.29701779701779701</v>
      </c>
      <c r="AS57" s="566">
        <f t="shared" si="51"/>
        <v>0.35165148063781321</v>
      </c>
      <c r="AT57" s="600">
        <v>5334</v>
      </c>
      <c r="AU57" s="564">
        <v>4076</v>
      </c>
      <c r="AV57" s="564">
        <v>3400</v>
      </c>
      <c r="AW57" s="564">
        <v>1151</v>
      </c>
      <c r="AX57" s="564">
        <v>1151</v>
      </c>
      <c r="AY57" s="565">
        <f t="shared" si="52"/>
        <v>0.28238469087340529</v>
      </c>
      <c r="AZ57" s="566">
        <f t="shared" si="53"/>
        <v>0.33852941176470586</v>
      </c>
      <c r="BA57" s="600">
        <v>5003</v>
      </c>
      <c r="BB57" s="564">
        <v>3784</v>
      </c>
      <c r="BC57" s="564">
        <v>3168</v>
      </c>
      <c r="BD57" s="564">
        <v>1119</v>
      </c>
      <c r="BE57" s="564">
        <v>1119</v>
      </c>
      <c r="BF57" s="565">
        <f t="shared" si="54"/>
        <v>0.29571881606765327</v>
      </c>
      <c r="BG57" s="566">
        <f t="shared" si="55"/>
        <v>0.35321969696969696</v>
      </c>
      <c r="BH57" s="600">
        <v>4674</v>
      </c>
      <c r="BI57" s="564">
        <v>3658</v>
      </c>
      <c r="BJ57" s="564">
        <v>3027</v>
      </c>
      <c r="BK57" s="564">
        <v>1166</v>
      </c>
      <c r="BL57" s="564">
        <v>1166</v>
      </c>
      <c r="BM57" s="565">
        <f t="shared" si="56"/>
        <v>0.31875341716785127</v>
      </c>
      <c r="BN57" s="566">
        <f t="shared" si="57"/>
        <v>0.385199867855963</v>
      </c>
      <c r="BO57" s="600">
        <v>4801</v>
      </c>
      <c r="BP57" s="564">
        <v>3753</v>
      </c>
      <c r="BQ57" s="564">
        <v>3041</v>
      </c>
      <c r="BR57" s="564">
        <v>1239</v>
      </c>
      <c r="BS57" s="564">
        <v>1239</v>
      </c>
      <c r="BT57" s="565">
        <f t="shared" si="58"/>
        <v>0.33013589128697041</v>
      </c>
      <c r="BU57" s="566">
        <f t="shared" si="59"/>
        <v>0.40743176586649127</v>
      </c>
      <c r="BV57" s="600">
        <v>5064</v>
      </c>
      <c r="BW57" s="564">
        <v>3982</v>
      </c>
      <c r="BX57" s="564">
        <v>3212</v>
      </c>
      <c r="BY57" s="564">
        <v>1222</v>
      </c>
      <c r="BZ57" s="564">
        <v>1222</v>
      </c>
      <c r="CA57" s="565">
        <f t="shared" si="60"/>
        <v>0.30688096433952788</v>
      </c>
      <c r="CB57" s="566">
        <f t="shared" si="61"/>
        <v>0.38044831880448321</v>
      </c>
      <c r="CC57" s="600">
        <v>4899</v>
      </c>
      <c r="CD57" s="564">
        <v>3854</v>
      </c>
      <c r="CE57" s="564">
        <v>3633</v>
      </c>
      <c r="CF57" s="564">
        <v>1313</v>
      </c>
      <c r="CG57" s="564">
        <v>1310</v>
      </c>
      <c r="CH57" s="565">
        <f t="shared" si="62"/>
        <v>0.3406850025947068</v>
      </c>
      <c r="CI57" s="566">
        <f t="shared" si="63"/>
        <v>0.3614093036058354</v>
      </c>
    </row>
    <row r="58" spans="1:87" s="2" customFormat="1" x14ac:dyDescent="0.25">
      <c r="A58" s="560" t="s">
        <v>236</v>
      </c>
      <c r="B58" s="561" t="s">
        <v>242</v>
      </c>
      <c r="C58" s="562" t="s">
        <v>164</v>
      </c>
      <c r="D58" s="600">
        <v>3486</v>
      </c>
      <c r="E58" s="564">
        <v>3116</v>
      </c>
      <c r="F58" s="564">
        <v>2899</v>
      </c>
      <c r="G58" s="564">
        <v>651</v>
      </c>
      <c r="H58" s="564">
        <v>457</v>
      </c>
      <c r="I58" s="565">
        <f t="shared" si="18"/>
        <v>0.2089216944801027</v>
      </c>
      <c r="J58" s="566">
        <f t="shared" si="19"/>
        <v>0.22456019317005865</v>
      </c>
      <c r="K58" s="600">
        <v>3047</v>
      </c>
      <c r="L58" s="564">
        <v>2702</v>
      </c>
      <c r="M58" s="564">
        <v>2506</v>
      </c>
      <c r="N58" s="564">
        <v>601</v>
      </c>
      <c r="O58" s="564">
        <v>399</v>
      </c>
      <c r="P58" s="565">
        <f t="shared" si="44"/>
        <v>0.22242783123612139</v>
      </c>
      <c r="Q58" s="566">
        <f t="shared" si="45"/>
        <v>0.23982442138866719</v>
      </c>
      <c r="R58" s="600">
        <v>2529</v>
      </c>
      <c r="S58" s="564">
        <v>2375</v>
      </c>
      <c r="T58" s="564">
        <v>2219</v>
      </c>
      <c r="U58" s="564">
        <v>540</v>
      </c>
      <c r="V58" s="564">
        <v>380</v>
      </c>
      <c r="W58" s="565">
        <f t="shared" si="22"/>
        <v>0.22736842105263158</v>
      </c>
      <c r="X58" s="566">
        <f t="shared" si="23"/>
        <v>0.24335286164939163</v>
      </c>
      <c r="Y58" s="600">
        <v>2448</v>
      </c>
      <c r="Z58" s="564">
        <v>2308</v>
      </c>
      <c r="AA58" s="564">
        <v>2085</v>
      </c>
      <c r="AB58" s="564">
        <v>529</v>
      </c>
      <c r="AC58" s="564">
        <v>370</v>
      </c>
      <c r="AD58" s="565">
        <f t="shared" si="46"/>
        <v>0.22920277296360486</v>
      </c>
      <c r="AE58" s="566">
        <f t="shared" si="47"/>
        <v>0.25371702637889687</v>
      </c>
      <c r="AF58" s="600">
        <v>2259</v>
      </c>
      <c r="AG58" s="564">
        <v>2136</v>
      </c>
      <c r="AH58" s="564">
        <v>1938</v>
      </c>
      <c r="AI58" s="564">
        <v>513</v>
      </c>
      <c r="AJ58" s="564">
        <v>338</v>
      </c>
      <c r="AK58" s="565">
        <f t="shared" si="48"/>
        <v>0.2401685393258427</v>
      </c>
      <c r="AL58" s="566">
        <f t="shared" si="49"/>
        <v>0.26470588235294118</v>
      </c>
      <c r="AM58" s="600">
        <v>2049</v>
      </c>
      <c r="AN58" s="564">
        <v>1918</v>
      </c>
      <c r="AO58" s="564">
        <v>1721</v>
      </c>
      <c r="AP58" s="564">
        <v>485</v>
      </c>
      <c r="AQ58" s="564">
        <v>310</v>
      </c>
      <c r="AR58" s="565">
        <f t="shared" si="50"/>
        <v>0.25286757038581859</v>
      </c>
      <c r="AS58" s="566">
        <f t="shared" si="51"/>
        <v>0.28181289947704824</v>
      </c>
      <c r="AT58" s="600">
        <v>1902</v>
      </c>
      <c r="AU58" s="564">
        <v>1748</v>
      </c>
      <c r="AV58" s="564">
        <v>1652</v>
      </c>
      <c r="AW58" s="564">
        <v>484</v>
      </c>
      <c r="AX58" s="564">
        <v>303</v>
      </c>
      <c r="AY58" s="565">
        <f t="shared" si="52"/>
        <v>0.27688787185354691</v>
      </c>
      <c r="AZ58" s="566">
        <f t="shared" si="53"/>
        <v>0.29297820823244553</v>
      </c>
      <c r="BA58" s="600">
        <v>1708</v>
      </c>
      <c r="BB58" s="564">
        <v>1575</v>
      </c>
      <c r="BC58" s="564">
        <v>1464</v>
      </c>
      <c r="BD58" s="564">
        <v>550</v>
      </c>
      <c r="BE58" s="564">
        <v>327</v>
      </c>
      <c r="BF58" s="565">
        <f t="shared" si="54"/>
        <v>0.34920634920634919</v>
      </c>
      <c r="BG58" s="566">
        <f t="shared" si="55"/>
        <v>0.37568306010928959</v>
      </c>
      <c r="BH58" s="600">
        <v>1746</v>
      </c>
      <c r="BI58" s="564">
        <v>1583</v>
      </c>
      <c r="BJ58" s="564">
        <v>1479</v>
      </c>
      <c r="BK58" s="564">
        <v>547</v>
      </c>
      <c r="BL58" s="564">
        <v>330</v>
      </c>
      <c r="BM58" s="565">
        <f t="shared" si="56"/>
        <v>0.34554643082754266</v>
      </c>
      <c r="BN58" s="566">
        <f t="shared" si="57"/>
        <v>0.36984448951994592</v>
      </c>
      <c r="BO58" s="600">
        <v>1680</v>
      </c>
      <c r="BP58" s="564">
        <v>1520</v>
      </c>
      <c r="BQ58" s="564">
        <v>1408</v>
      </c>
      <c r="BR58" s="564">
        <v>556</v>
      </c>
      <c r="BS58" s="564">
        <v>295</v>
      </c>
      <c r="BT58" s="565">
        <f t="shared" si="58"/>
        <v>0.36578947368421055</v>
      </c>
      <c r="BU58" s="566">
        <f t="shared" si="59"/>
        <v>0.39488636363636365</v>
      </c>
      <c r="BV58" s="600">
        <v>1660</v>
      </c>
      <c r="BW58" s="564">
        <v>1496</v>
      </c>
      <c r="BX58" s="564">
        <v>1405</v>
      </c>
      <c r="BY58" s="564">
        <v>576</v>
      </c>
      <c r="BZ58" s="564">
        <v>330</v>
      </c>
      <c r="CA58" s="565">
        <f t="shared" si="60"/>
        <v>0.38502673796791442</v>
      </c>
      <c r="CB58" s="566">
        <f t="shared" si="61"/>
        <v>0.4099644128113879</v>
      </c>
      <c r="CC58" s="600">
        <v>1605</v>
      </c>
      <c r="CD58" s="564">
        <v>1482</v>
      </c>
      <c r="CE58" s="564">
        <v>1341</v>
      </c>
      <c r="CF58" s="564">
        <v>679</v>
      </c>
      <c r="CG58" s="564">
        <v>333</v>
      </c>
      <c r="CH58" s="565">
        <f t="shared" si="62"/>
        <v>0.45816464237516868</v>
      </c>
      <c r="CI58" s="566">
        <f t="shared" si="63"/>
        <v>0.50633855331841904</v>
      </c>
    </row>
    <row r="59" spans="1:87" s="2" customFormat="1" x14ac:dyDescent="0.25">
      <c r="A59" s="560" t="s">
        <v>236</v>
      </c>
      <c r="B59" s="561" t="s">
        <v>243</v>
      </c>
      <c r="C59" s="562" t="s">
        <v>244</v>
      </c>
      <c r="D59" s="600">
        <v>718</v>
      </c>
      <c r="E59" s="564">
        <v>660</v>
      </c>
      <c r="F59" s="564">
        <v>560</v>
      </c>
      <c r="G59" s="564">
        <v>458</v>
      </c>
      <c r="H59" s="564">
        <v>400</v>
      </c>
      <c r="I59" s="565">
        <f t="shared" si="18"/>
        <v>0.69393939393939397</v>
      </c>
      <c r="J59" s="566">
        <f t="shared" si="19"/>
        <v>0.81785714285714284</v>
      </c>
      <c r="K59" s="600">
        <v>786</v>
      </c>
      <c r="L59" s="564">
        <v>714</v>
      </c>
      <c r="M59" s="564">
        <v>632</v>
      </c>
      <c r="N59" s="564">
        <v>430</v>
      </c>
      <c r="O59" s="564">
        <v>379</v>
      </c>
      <c r="P59" s="565">
        <f t="shared" si="44"/>
        <v>0.60224089635854339</v>
      </c>
      <c r="Q59" s="566">
        <f t="shared" si="45"/>
        <v>0.680379746835443</v>
      </c>
      <c r="R59" s="600">
        <v>823</v>
      </c>
      <c r="S59" s="564">
        <v>744</v>
      </c>
      <c r="T59" s="564">
        <v>622</v>
      </c>
      <c r="U59" s="564">
        <v>418</v>
      </c>
      <c r="V59" s="564">
        <v>384</v>
      </c>
      <c r="W59" s="565">
        <f t="shared" si="22"/>
        <v>0.56182795698924726</v>
      </c>
      <c r="X59" s="566">
        <f t="shared" si="23"/>
        <v>0.67202572347266876</v>
      </c>
      <c r="Y59" s="600">
        <v>796</v>
      </c>
      <c r="Z59" s="564">
        <v>724</v>
      </c>
      <c r="AA59" s="564">
        <v>596</v>
      </c>
      <c r="AB59" s="564">
        <v>404</v>
      </c>
      <c r="AC59" s="564">
        <v>356</v>
      </c>
      <c r="AD59" s="565">
        <f t="shared" si="46"/>
        <v>0.55801104972375692</v>
      </c>
      <c r="AE59" s="566">
        <f t="shared" si="47"/>
        <v>0.67785234899328861</v>
      </c>
      <c r="AF59" s="600">
        <v>710</v>
      </c>
      <c r="AG59" s="564">
        <v>660</v>
      </c>
      <c r="AH59" s="564">
        <v>525</v>
      </c>
      <c r="AI59" s="564">
        <v>362</v>
      </c>
      <c r="AJ59" s="564">
        <v>309</v>
      </c>
      <c r="AK59" s="565">
        <f t="shared" si="48"/>
        <v>0.54848484848484846</v>
      </c>
      <c r="AL59" s="566">
        <f t="shared" si="49"/>
        <v>0.68952380952380954</v>
      </c>
      <c r="AM59" s="600">
        <v>643</v>
      </c>
      <c r="AN59" s="564">
        <v>592</v>
      </c>
      <c r="AO59" s="564">
        <v>486</v>
      </c>
      <c r="AP59" s="564">
        <v>380</v>
      </c>
      <c r="AQ59" s="564">
        <v>307</v>
      </c>
      <c r="AR59" s="565">
        <f t="shared" si="50"/>
        <v>0.64189189189189189</v>
      </c>
      <c r="AS59" s="566">
        <f t="shared" si="51"/>
        <v>0.78189300411522633</v>
      </c>
      <c r="AT59" s="600">
        <v>723</v>
      </c>
      <c r="AU59" s="564">
        <v>659</v>
      </c>
      <c r="AV59" s="564">
        <v>532</v>
      </c>
      <c r="AW59" s="564">
        <v>399</v>
      </c>
      <c r="AX59" s="564">
        <v>325</v>
      </c>
      <c r="AY59" s="565">
        <f t="shared" si="52"/>
        <v>0.6054628224582701</v>
      </c>
      <c r="AZ59" s="566">
        <f t="shared" si="53"/>
        <v>0.75</v>
      </c>
      <c r="BA59" s="600">
        <v>534</v>
      </c>
      <c r="BB59" s="564">
        <v>491</v>
      </c>
      <c r="BC59" s="564">
        <v>361</v>
      </c>
      <c r="BD59" s="564">
        <v>334</v>
      </c>
      <c r="BE59" s="564">
        <v>275</v>
      </c>
      <c r="BF59" s="565">
        <f t="shared" si="54"/>
        <v>0.68024439918533608</v>
      </c>
      <c r="BG59" s="566">
        <f t="shared" si="55"/>
        <v>0.92520775623268703</v>
      </c>
      <c r="BH59" s="600">
        <v>582</v>
      </c>
      <c r="BI59" s="564">
        <v>548</v>
      </c>
      <c r="BJ59" s="564">
        <v>425</v>
      </c>
      <c r="BK59" s="564">
        <v>345</v>
      </c>
      <c r="BL59" s="564">
        <v>275</v>
      </c>
      <c r="BM59" s="565">
        <f t="shared" si="56"/>
        <v>0.62956204379562042</v>
      </c>
      <c r="BN59" s="566">
        <f t="shared" si="57"/>
        <v>0.81176470588235294</v>
      </c>
      <c r="BO59" s="600">
        <v>621</v>
      </c>
      <c r="BP59" s="564">
        <v>582</v>
      </c>
      <c r="BQ59" s="564">
        <v>463</v>
      </c>
      <c r="BR59" s="564">
        <v>383</v>
      </c>
      <c r="BS59" s="564">
        <v>312</v>
      </c>
      <c r="BT59" s="565">
        <f t="shared" si="58"/>
        <v>0.65807560137457044</v>
      </c>
      <c r="BU59" s="566">
        <f t="shared" si="59"/>
        <v>0.82721382289416845</v>
      </c>
      <c r="BV59" s="600">
        <v>486</v>
      </c>
      <c r="BW59" s="564">
        <v>449</v>
      </c>
      <c r="BX59" s="564">
        <v>332</v>
      </c>
      <c r="BY59" s="564">
        <v>292</v>
      </c>
      <c r="BZ59" s="564">
        <v>233</v>
      </c>
      <c r="CA59" s="565">
        <f t="shared" si="60"/>
        <v>0.65033407572383073</v>
      </c>
      <c r="CB59" s="566">
        <f t="shared" si="61"/>
        <v>0.87951807228915657</v>
      </c>
      <c r="CC59" s="600">
        <v>913</v>
      </c>
      <c r="CD59" s="564">
        <v>871</v>
      </c>
      <c r="CE59" s="564">
        <v>843</v>
      </c>
      <c r="CF59" s="564">
        <v>625</v>
      </c>
      <c r="CG59" s="564">
        <v>620</v>
      </c>
      <c r="CH59" s="565">
        <f t="shared" si="62"/>
        <v>0.71756601607347881</v>
      </c>
      <c r="CI59" s="566">
        <f t="shared" si="63"/>
        <v>0.74139976275207597</v>
      </c>
    </row>
    <row r="60" spans="1:87" s="2" customFormat="1" x14ac:dyDescent="0.25">
      <c r="A60" s="560" t="s">
        <v>236</v>
      </c>
      <c r="B60" s="561" t="s">
        <v>245</v>
      </c>
      <c r="C60" s="562" t="s">
        <v>176</v>
      </c>
      <c r="D60" s="600">
        <v>2618</v>
      </c>
      <c r="E60" s="564">
        <v>2167</v>
      </c>
      <c r="F60" s="564">
        <v>1984</v>
      </c>
      <c r="G60" s="564">
        <v>1718</v>
      </c>
      <c r="H60" s="564">
        <v>1012</v>
      </c>
      <c r="I60" s="565">
        <f t="shared" si="18"/>
        <v>0.79280110752191968</v>
      </c>
      <c r="J60" s="566">
        <f t="shared" si="19"/>
        <v>0.86592741935483875</v>
      </c>
      <c r="K60" s="600">
        <v>3341</v>
      </c>
      <c r="L60" s="564">
        <v>2678</v>
      </c>
      <c r="M60" s="564">
        <v>2456</v>
      </c>
      <c r="N60" s="564">
        <v>2098</v>
      </c>
      <c r="O60" s="564">
        <v>1312</v>
      </c>
      <c r="P60" s="565">
        <f t="shared" si="44"/>
        <v>0.78342046303211355</v>
      </c>
      <c r="Q60" s="566">
        <f t="shared" si="45"/>
        <v>0.85423452768729646</v>
      </c>
      <c r="R60" s="600">
        <v>3356</v>
      </c>
      <c r="S60" s="564">
        <v>2638</v>
      </c>
      <c r="T60" s="564">
        <v>2394</v>
      </c>
      <c r="U60" s="564">
        <v>1898</v>
      </c>
      <c r="V60" s="564">
        <v>1297</v>
      </c>
      <c r="W60" s="565">
        <f t="shared" si="22"/>
        <v>0.71948445792266869</v>
      </c>
      <c r="X60" s="566">
        <f t="shared" si="23"/>
        <v>0.7928153717627402</v>
      </c>
      <c r="Y60" s="600">
        <v>3188</v>
      </c>
      <c r="Z60" s="564">
        <v>2516</v>
      </c>
      <c r="AA60" s="564">
        <v>2350</v>
      </c>
      <c r="AB60" s="564">
        <v>2102</v>
      </c>
      <c r="AC60" s="564">
        <v>1232</v>
      </c>
      <c r="AD60" s="565">
        <f t="shared" si="46"/>
        <v>0.83545310015898255</v>
      </c>
      <c r="AE60" s="566">
        <f t="shared" si="47"/>
        <v>0.89446808510638298</v>
      </c>
      <c r="AF60" s="600">
        <v>3248</v>
      </c>
      <c r="AG60" s="564">
        <v>2552</v>
      </c>
      <c r="AH60" s="564">
        <v>2373</v>
      </c>
      <c r="AI60" s="564">
        <v>2120</v>
      </c>
      <c r="AJ60" s="564">
        <v>1305</v>
      </c>
      <c r="AK60" s="565">
        <f t="shared" si="48"/>
        <v>0.83072100313479624</v>
      </c>
      <c r="AL60" s="566">
        <f t="shared" si="49"/>
        <v>0.89338390223345976</v>
      </c>
      <c r="AM60" s="600">
        <v>3521</v>
      </c>
      <c r="AN60" s="564">
        <v>2764</v>
      </c>
      <c r="AO60" s="564">
        <v>2594</v>
      </c>
      <c r="AP60" s="564">
        <v>2323</v>
      </c>
      <c r="AQ60" s="564">
        <v>1405</v>
      </c>
      <c r="AR60" s="565">
        <f t="shared" si="50"/>
        <v>0.84044862518089725</v>
      </c>
      <c r="AS60" s="566">
        <f t="shared" si="51"/>
        <v>0.89552814186584428</v>
      </c>
      <c r="AT60" s="600">
        <v>3324</v>
      </c>
      <c r="AU60" s="564">
        <v>2559</v>
      </c>
      <c r="AV60" s="564">
        <v>2442</v>
      </c>
      <c r="AW60" s="564">
        <v>2204</v>
      </c>
      <c r="AX60" s="564">
        <v>1290</v>
      </c>
      <c r="AY60" s="565">
        <f t="shared" si="52"/>
        <v>0.86127393513091055</v>
      </c>
      <c r="AZ60" s="566">
        <f t="shared" si="53"/>
        <v>0.90253890253890257</v>
      </c>
      <c r="BA60" s="600">
        <v>3018</v>
      </c>
      <c r="BB60" s="564">
        <v>2271</v>
      </c>
      <c r="BC60" s="564">
        <v>2100</v>
      </c>
      <c r="BD60" s="564">
        <v>1771</v>
      </c>
      <c r="BE60" s="564">
        <v>1004</v>
      </c>
      <c r="BF60" s="565">
        <f t="shared" si="54"/>
        <v>0.77983267283135183</v>
      </c>
      <c r="BG60" s="566">
        <f t="shared" si="55"/>
        <v>0.84333333333333338</v>
      </c>
      <c r="BH60" s="600">
        <v>2734</v>
      </c>
      <c r="BI60" s="564">
        <v>2114</v>
      </c>
      <c r="BJ60" s="564">
        <v>1932</v>
      </c>
      <c r="BK60" s="564">
        <v>1730</v>
      </c>
      <c r="BL60" s="564">
        <v>985</v>
      </c>
      <c r="BM60" s="565">
        <f t="shared" si="56"/>
        <v>0.81835383159886466</v>
      </c>
      <c r="BN60" s="566">
        <f t="shared" si="57"/>
        <v>0.8954451345755694</v>
      </c>
      <c r="BO60" s="600">
        <v>2460</v>
      </c>
      <c r="BP60" s="564">
        <v>1924</v>
      </c>
      <c r="BQ60" s="564">
        <v>1773</v>
      </c>
      <c r="BR60" s="564">
        <v>1635</v>
      </c>
      <c r="BS60" s="564">
        <v>945</v>
      </c>
      <c r="BT60" s="565">
        <f t="shared" si="58"/>
        <v>0.8497920997920998</v>
      </c>
      <c r="BU60" s="566">
        <f t="shared" si="59"/>
        <v>0.92216582064297803</v>
      </c>
      <c r="BV60" s="600">
        <v>2750</v>
      </c>
      <c r="BW60" s="564">
        <v>2155</v>
      </c>
      <c r="BX60" s="564">
        <v>2030</v>
      </c>
      <c r="BY60" s="564">
        <v>1902</v>
      </c>
      <c r="BZ60" s="564">
        <v>1092</v>
      </c>
      <c r="CA60" s="565">
        <f t="shared" si="60"/>
        <v>0.88259860788863109</v>
      </c>
      <c r="CB60" s="566">
        <f t="shared" si="61"/>
        <v>0.93694581280788181</v>
      </c>
      <c r="CC60" s="600">
        <v>2737</v>
      </c>
      <c r="CD60" s="564">
        <v>2119</v>
      </c>
      <c r="CE60" s="564">
        <v>2063</v>
      </c>
      <c r="CF60" s="564">
        <v>1875</v>
      </c>
      <c r="CG60" s="564">
        <v>1050</v>
      </c>
      <c r="CH60" s="565">
        <f t="shared" si="62"/>
        <v>0.88485134497404438</v>
      </c>
      <c r="CI60" s="566">
        <f t="shared" si="63"/>
        <v>0.90887057682985939</v>
      </c>
    </row>
    <row r="61" spans="1:87" s="2" customFormat="1" x14ac:dyDescent="0.25">
      <c r="A61" s="560" t="s">
        <v>236</v>
      </c>
      <c r="B61" s="561" t="s">
        <v>246</v>
      </c>
      <c r="C61" s="562" t="s">
        <v>180</v>
      </c>
      <c r="D61" s="600">
        <v>6413</v>
      </c>
      <c r="E61" s="564">
        <v>4663</v>
      </c>
      <c r="F61" s="564">
        <v>3797</v>
      </c>
      <c r="G61" s="564">
        <v>1694</v>
      </c>
      <c r="H61" s="564">
        <v>1369</v>
      </c>
      <c r="I61" s="565">
        <f t="shared" si="18"/>
        <v>0.36328543855886769</v>
      </c>
      <c r="J61" s="566">
        <f t="shared" si="19"/>
        <v>0.44614169080853305</v>
      </c>
      <c r="K61" s="600">
        <v>6506</v>
      </c>
      <c r="L61" s="564">
        <v>4679</v>
      </c>
      <c r="M61" s="564">
        <v>3757</v>
      </c>
      <c r="N61" s="564">
        <v>1388</v>
      </c>
      <c r="O61" s="564">
        <v>1129</v>
      </c>
      <c r="P61" s="565">
        <f t="shared" si="44"/>
        <v>0.29664458217567857</v>
      </c>
      <c r="Q61" s="566">
        <f t="shared" si="45"/>
        <v>0.3694437050838435</v>
      </c>
      <c r="R61" s="600">
        <v>8602</v>
      </c>
      <c r="S61" s="564">
        <v>5955</v>
      </c>
      <c r="T61" s="564">
        <v>4828</v>
      </c>
      <c r="U61" s="564">
        <v>1493</v>
      </c>
      <c r="V61" s="564">
        <v>1174</v>
      </c>
      <c r="W61" s="565">
        <f t="shared" si="22"/>
        <v>0.25071368597816962</v>
      </c>
      <c r="X61" s="566">
        <f t="shared" si="23"/>
        <v>0.30923777961888982</v>
      </c>
      <c r="Y61" s="600">
        <v>7672</v>
      </c>
      <c r="Z61" s="564">
        <v>5422</v>
      </c>
      <c r="AA61" s="564">
        <v>4361</v>
      </c>
      <c r="AB61" s="564">
        <v>1198</v>
      </c>
      <c r="AC61" s="564">
        <v>999</v>
      </c>
      <c r="AD61" s="565">
        <f t="shared" si="46"/>
        <v>0.22095167834747326</v>
      </c>
      <c r="AE61" s="566">
        <f t="shared" si="47"/>
        <v>0.27470763586333408</v>
      </c>
      <c r="AF61" s="600">
        <v>6071</v>
      </c>
      <c r="AG61" s="564">
        <v>4381</v>
      </c>
      <c r="AH61" s="564">
        <v>3406</v>
      </c>
      <c r="AI61" s="564">
        <v>1108</v>
      </c>
      <c r="AJ61" s="564">
        <v>917</v>
      </c>
      <c r="AK61" s="565">
        <f t="shared" si="48"/>
        <v>0.25291029445332114</v>
      </c>
      <c r="AL61" s="566">
        <f t="shared" si="49"/>
        <v>0.32530827950675278</v>
      </c>
      <c r="AM61" s="600">
        <v>5875</v>
      </c>
      <c r="AN61" s="564">
        <v>4142</v>
      </c>
      <c r="AO61" s="564">
        <v>3158</v>
      </c>
      <c r="AP61" s="564">
        <v>1153</v>
      </c>
      <c r="AQ61" s="564">
        <v>965</v>
      </c>
      <c r="AR61" s="565">
        <f t="shared" si="50"/>
        <v>0.2783679381941091</v>
      </c>
      <c r="AS61" s="566">
        <f t="shared" si="51"/>
        <v>0.36510449651678278</v>
      </c>
      <c r="AT61" s="600">
        <v>5825</v>
      </c>
      <c r="AU61" s="564">
        <v>4005</v>
      </c>
      <c r="AV61" s="564">
        <v>3109</v>
      </c>
      <c r="AW61" s="564">
        <v>1422</v>
      </c>
      <c r="AX61" s="564">
        <v>1116</v>
      </c>
      <c r="AY61" s="565">
        <f t="shared" si="52"/>
        <v>0.35505617977528092</v>
      </c>
      <c r="AZ61" s="566">
        <f t="shared" si="53"/>
        <v>0.45738179478932134</v>
      </c>
      <c r="BA61" s="600">
        <v>5196</v>
      </c>
      <c r="BB61" s="564">
        <v>3581</v>
      </c>
      <c r="BC61" s="564">
        <v>2704</v>
      </c>
      <c r="BD61" s="564">
        <v>1068</v>
      </c>
      <c r="BE61" s="564">
        <v>1068</v>
      </c>
      <c r="BF61" s="565">
        <f t="shared" si="54"/>
        <v>0.29824071488411058</v>
      </c>
      <c r="BG61" s="566">
        <f t="shared" si="55"/>
        <v>0.39497041420118345</v>
      </c>
      <c r="BH61" s="600">
        <v>4214</v>
      </c>
      <c r="BI61" s="564">
        <v>2997</v>
      </c>
      <c r="BJ61" s="564">
        <v>2297</v>
      </c>
      <c r="BK61" s="564">
        <v>1070</v>
      </c>
      <c r="BL61" s="564">
        <v>1070</v>
      </c>
      <c r="BM61" s="565">
        <f t="shared" si="56"/>
        <v>0.35702369035702369</v>
      </c>
      <c r="BN61" s="566">
        <f t="shared" si="57"/>
        <v>0.4658249891162386</v>
      </c>
      <c r="BO61" s="600">
        <v>4443</v>
      </c>
      <c r="BP61" s="564">
        <v>3160</v>
      </c>
      <c r="BQ61" s="564">
        <v>2409</v>
      </c>
      <c r="BR61" s="564">
        <v>1169</v>
      </c>
      <c r="BS61" s="564">
        <v>1167</v>
      </c>
      <c r="BT61" s="565">
        <f t="shared" si="58"/>
        <v>0.36993670886075947</v>
      </c>
      <c r="BU61" s="566">
        <f t="shared" si="59"/>
        <v>0.48526359485263593</v>
      </c>
      <c r="BV61" s="600">
        <v>4539</v>
      </c>
      <c r="BW61" s="564">
        <v>3294</v>
      </c>
      <c r="BX61" s="564">
        <v>2610</v>
      </c>
      <c r="BY61" s="564">
        <v>1319</v>
      </c>
      <c r="BZ61" s="564">
        <v>1319</v>
      </c>
      <c r="CA61" s="565">
        <f t="shared" si="60"/>
        <v>0.40042501517911355</v>
      </c>
      <c r="CB61" s="566">
        <f t="shared" si="61"/>
        <v>0.50536398467432952</v>
      </c>
      <c r="CC61" s="600">
        <v>4942</v>
      </c>
      <c r="CD61" s="564">
        <v>3494</v>
      </c>
      <c r="CE61" s="564">
        <v>3260</v>
      </c>
      <c r="CF61" s="564">
        <v>1357</v>
      </c>
      <c r="CG61" s="564">
        <v>1351</v>
      </c>
      <c r="CH61" s="565">
        <f t="shared" si="62"/>
        <v>0.38838008013737835</v>
      </c>
      <c r="CI61" s="566">
        <f t="shared" si="63"/>
        <v>0.41625766871165643</v>
      </c>
    </row>
    <row r="62" spans="1:87" s="2" customFormat="1" x14ac:dyDescent="0.25">
      <c r="A62" s="569" t="s">
        <v>236</v>
      </c>
      <c r="B62" s="570" t="s">
        <v>247</v>
      </c>
      <c r="C62" s="571" t="s">
        <v>248</v>
      </c>
      <c r="D62" s="623">
        <v>2018</v>
      </c>
      <c r="E62" s="573">
        <v>1607</v>
      </c>
      <c r="F62" s="573">
        <v>1335</v>
      </c>
      <c r="G62" s="573">
        <v>637</v>
      </c>
      <c r="H62" s="573">
        <v>544</v>
      </c>
      <c r="I62" s="574">
        <f t="shared" si="18"/>
        <v>0.39639079029247043</v>
      </c>
      <c r="J62" s="575">
        <f t="shared" si="19"/>
        <v>0.47715355805243448</v>
      </c>
      <c r="K62" s="623">
        <v>1744</v>
      </c>
      <c r="L62" s="573">
        <v>1386</v>
      </c>
      <c r="M62" s="573">
        <v>1093</v>
      </c>
      <c r="N62" s="573">
        <v>588</v>
      </c>
      <c r="O62" s="573">
        <v>518</v>
      </c>
      <c r="P62" s="574">
        <f t="shared" si="44"/>
        <v>0.42424242424242425</v>
      </c>
      <c r="Q62" s="575">
        <f t="shared" si="45"/>
        <v>0.53796889295516925</v>
      </c>
      <c r="R62" s="623">
        <v>1904</v>
      </c>
      <c r="S62" s="573">
        <v>1496</v>
      </c>
      <c r="T62" s="573">
        <v>1220</v>
      </c>
      <c r="U62" s="573">
        <v>641</v>
      </c>
      <c r="V62" s="573">
        <v>541</v>
      </c>
      <c r="W62" s="574">
        <f t="shared" si="22"/>
        <v>0.428475935828877</v>
      </c>
      <c r="X62" s="575">
        <f t="shared" si="23"/>
        <v>0.52540983606557379</v>
      </c>
      <c r="Y62" s="623">
        <v>1480</v>
      </c>
      <c r="Z62" s="573">
        <v>1182</v>
      </c>
      <c r="AA62" s="573">
        <v>968</v>
      </c>
      <c r="AB62" s="573">
        <v>492</v>
      </c>
      <c r="AC62" s="573">
        <v>432</v>
      </c>
      <c r="AD62" s="574">
        <f t="shared" si="46"/>
        <v>0.41624365482233505</v>
      </c>
      <c r="AE62" s="575">
        <f t="shared" si="47"/>
        <v>0.50826446280991733</v>
      </c>
      <c r="AF62" s="623">
        <v>1619</v>
      </c>
      <c r="AG62" s="573">
        <v>1263</v>
      </c>
      <c r="AH62" s="573">
        <v>1048</v>
      </c>
      <c r="AI62" s="573">
        <v>506</v>
      </c>
      <c r="AJ62" s="573">
        <v>463</v>
      </c>
      <c r="AK62" s="574">
        <f t="shared" si="48"/>
        <v>0.40063341250989709</v>
      </c>
      <c r="AL62" s="575">
        <f t="shared" si="49"/>
        <v>0.48282442748091603</v>
      </c>
      <c r="AM62" s="623">
        <v>1555</v>
      </c>
      <c r="AN62" s="573">
        <v>1166</v>
      </c>
      <c r="AO62" s="573">
        <v>984</v>
      </c>
      <c r="AP62" s="573">
        <v>489</v>
      </c>
      <c r="AQ62" s="573">
        <v>424</v>
      </c>
      <c r="AR62" s="574">
        <f t="shared" si="50"/>
        <v>0.41938250428816465</v>
      </c>
      <c r="AS62" s="575">
        <f t="shared" si="51"/>
        <v>0.49695121951219512</v>
      </c>
      <c r="AT62" s="623">
        <v>1567</v>
      </c>
      <c r="AU62" s="573">
        <v>1177</v>
      </c>
      <c r="AV62" s="573">
        <v>952</v>
      </c>
      <c r="AW62" s="573">
        <v>475</v>
      </c>
      <c r="AX62" s="573">
        <v>412</v>
      </c>
      <c r="AY62" s="574">
        <f t="shared" si="52"/>
        <v>0.40356839422259982</v>
      </c>
      <c r="AZ62" s="575">
        <f t="shared" si="53"/>
        <v>0.49894957983193278</v>
      </c>
      <c r="BA62" s="623">
        <v>1499</v>
      </c>
      <c r="BB62" s="573">
        <v>1101</v>
      </c>
      <c r="BC62" s="573">
        <v>971</v>
      </c>
      <c r="BD62" s="573">
        <v>451</v>
      </c>
      <c r="BE62" s="573">
        <v>397</v>
      </c>
      <c r="BF62" s="574">
        <f t="shared" si="54"/>
        <v>0.40962761126248864</v>
      </c>
      <c r="BG62" s="575">
        <f t="shared" si="55"/>
        <v>0.46446961894953653</v>
      </c>
      <c r="BH62" s="623">
        <v>1401</v>
      </c>
      <c r="BI62" s="573">
        <v>1032</v>
      </c>
      <c r="BJ62" s="573">
        <v>899</v>
      </c>
      <c r="BK62" s="573">
        <v>477</v>
      </c>
      <c r="BL62" s="573">
        <v>412</v>
      </c>
      <c r="BM62" s="574">
        <f t="shared" si="56"/>
        <v>0.46220930232558138</v>
      </c>
      <c r="BN62" s="575">
        <f t="shared" si="57"/>
        <v>0.53058954393770852</v>
      </c>
      <c r="BO62" s="623">
        <v>1183</v>
      </c>
      <c r="BP62" s="573">
        <v>925</v>
      </c>
      <c r="BQ62" s="573">
        <v>806</v>
      </c>
      <c r="BR62" s="573">
        <v>430</v>
      </c>
      <c r="BS62" s="573">
        <v>376</v>
      </c>
      <c r="BT62" s="574">
        <f t="shared" si="58"/>
        <v>0.46486486486486489</v>
      </c>
      <c r="BU62" s="575">
        <f t="shared" si="59"/>
        <v>0.53349875930521096</v>
      </c>
      <c r="BV62" s="623">
        <v>1224</v>
      </c>
      <c r="BW62" s="573">
        <v>953</v>
      </c>
      <c r="BX62" s="573">
        <v>843</v>
      </c>
      <c r="BY62" s="573">
        <v>423</v>
      </c>
      <c r="BZ62" s="573">
        <v>365</v>
      </c>
      <c r="CA62" s="574">
        <f t="shared" si="60"/>
        <v>0.44386149003147951</v>
      </c>
      <c r="CB62" s="575">
        <f t="shared" si="61"/>
        <v>0.50177935943060503</v>
      </c>
      <c r="CC62" s="623">
        <v>1301</v>
      </c>
      <c r="CD62" s="573">
        <v>1028</v>
      </c>
      <c r="CE62" s="573">
        <v>984</v>
      </c>
      <c r="CF62" s="573">
        <v>527</v>
      </c>
      <c r="CG62" s="573">
        <v>475</v>
      </c>
      <c r="CH62" s="574">
        <f t="shared" si="62"/>
        <v>0.51264591439688711</v>
      </c>
      <c r="CI62" s="575">
        <f t="shared" si="63"/>
        <v>0.53556910569105687</v>
      </c>
    </row>
    <row r="63" spans="1:87" s="2" customFormat="1" x14ac:dyDescent="0.25">
      <c r="A63" s="610" t="s">
        <v>249</v>
      </c>
      <c r="B63" s="546" t="s">
        <v>250</v>
      </c>
      <c r="C63" s="612"/>
      <c r="D63" s="617">
        <v>1925</v>
      </c>
      <c r="E63" s="618">
        <v>1549</v>
      </c>
      <c r="F63" s="618">
        <v>1208</v>
      </c>
      <c r="G63" s="618">
        <v>601</v>
      </c>
      <c r="H63" s="619">
        <v>478</v>
      </c>
      <c r="I63" s="620">
        <f t="shared" si="18"/>
        <v>0.38799225306649449</v>
      </c>
      <c r="J63" s="621">
        <f t="shared" si="19"/>
        <v>0.49751655629139074</v>
      </c>
      <c r="K63" s="617">
        <v>2201</v>
      </c>
      <c r="L63" s="618">
        <v>1731</v>
      </c>
      <c r="M63" s="618">
        <v>1476</v>
      </c>
      <c r="N63" s="618">
        <v>661</v>
      </c>
      <c r="O63" s="619">
        <v>489</v>
      </c>
      <c r="P63" s="620">
        <f t="shared" si="44"/>
        <v>0.38186019641825536</v>
      </c>
      <c r="Q63" s="621">
        <f t="shared" si="45"/>
        <v>0.44783197831978322</v>
      </c>
      <c r="R63" s="617">
        <v>2300</v>
      </c>
      <c r="S63" s="618">
        <v>1772</v>
      </c>
      <c r="T63" s="618">
        <v>1491</v>
      </c>
      <c r="U63" s="618">
        <v>807</v>
      </c>
      <c r="V63" s="619">
        <v>585</v>
      </c>
      <c r="W63" s="620">
        <f t="shared" si="22"/>
        <v>0.4554176072234763</v>
      </c>
      <c r="X63" s="621">
        <f t="shared" si="23"/>
        <v>0.54124748490945673</v>
      </c>
      <c r="Y63" s="617">
        <v>2447</v>
      </c>
      <c r="Z63" s="618">
        <v>1924</v>
      </c>
      <c r="AA63" s="618">
        <v>1640</v>
      </c>
      <c r="AB63" s="618">
        <v>738</v>
      </c>
      <c r="AC63" s="619">
        <v>553</v>
      </c>
      <c r="AD63" s="620">
        <f t="shared" si="46"/>
        <v>0.38357588357588357</v>
      </c>
      <c r="AE63" s="621">
        <f t="shared" si="47"/>
        <v>0.45</v>
      </c>
      <c r="AF63" s="617">
        <v>2377</v>
      </c>
      <c r="AG63" s="618">
        <v>1868</v>
      </c>
      <c r="AH63" s="618">
        <v>1580</v>
      </c>
      <c r="AI63" s="618">
        <v>671</v>
      </c>
      <c r="AJ63" s="619">
        <v>514</v>
      </c>
      <c r="AK63" s="620">
        <f t="shared" si="48"/>
        <v>0.35920770877944325</v>
      </c>
      <c r="AL63" s="621">
        <f t="shared" si="49"/>
        <v>0.42468354430379746</v>
      </c>
      <c r="AM63" s="617">
        <v>2300</v>
      </c>
      <c r="AN63" s="618">
        <v>1823</v>
      </c>
      <c r="AO63" s="618">
        <v>1511</v>
      </c>
      <c r="AP63" s="618">
        <v>704</v>
      </c>
      <c r="AQ63" s="619">
        <v>507</v>
      </c>
      <c r="AR63" s="620">
        <f t="shared" si="50"/>
        <v>0.3861766319253977</v>
      </c>
      <c r="AS63" s="621">
        <f t="shared" si="51"/>
        <v>0.46591661151555264</v>
      </c>
      <c r="AT63" s="617">
        <v>2069</v>
      </c>
      <c r="AU63" s="618">
        <v>1606</v>
      </c>
      <c r="AV63" s="618">
        <v>1331</v>
      </c>
      <c r="AW63" s="618">
        <v>677</v>
      </c>
      <c r="AX63" s="619">
        <v>498</v>
      </c>
      <c r="AY63" s="620">
        <f t="shared" si="52"/>
        <v>0.42154420921544211</v>
      </c>
      <c r="AZ63" s="621">
        <f t="shared" si="53"/>
        <v>0.5086401202103682</v>
      </c>
      <c r="BA63" s="617">
        <v>1972</v>
      </c>
      <c r="BB63" s="618">
        <v>1546</v>
      </c>
      <c r="BC63" s="618">
        <v>1201</v>
      </c>
      <c r="BD63" s="618">
        <v>646</v>
      </c>
      <c r="BE63" s="619">
        <v>484</v>
      </c>
      <c r="BF63" s="620">
        <f t="shared" si="54"/>
        <v>0.41785252263906858</v>
      </c>
      <c r="BG63" s="621">
        <f t="shared" si="55"/>
        <v>0.53788509575353871</v>
      </c>
      <c r="BH63" s="617">
        <v>1774</v>
      </c>
      <c r="BI63" s="618">
        <v>1377</v>
      </c>
      <c r="BJ63" s="618">
        <v>984</v>
      </c>
      <c r="BK63" s="618">
        <v>576</v>
      </c>
      <c r="BL63" s="619">
        <v>444</v>
      </c>
      <c r="BM63" s="620">
        <f t="shared" si="56"/>
        <v>0.41830065359477125</v>
      </c>
      <c r="BN63" s="621">
        <f t="shared" si="57"/>
        <v>0.58536585365853655</v>
      </c>
      <c r="BO63" s="617">
        <v>1712</v>
      </c>
      <c r="BP63" s="618">
        <v>1280</v>
      </c>
      <c r="BQ63" s="618">
        <v>943</v>
      </c>
      <c r="BR63" s="618">
        <v>567</v>
      </c>
      <c r="BS63" s="619">
        <v>468</v>
      </c>
      <c r="BT63" s="620">
        <f t="shared" si="58"/>
        <v>0.44296875000000002</v>
      </c>
      <c r="BU63" s="621">
        <f t="shared" si="59"/>
        <v>0.60127253446447504</v>
      </c>
      <c r="BV63" s="617">
        <v>1676</v>
      </c>
      <c r="BW63" s="618">
        <v>1232</v>
      </c>
      <c r="BX63" s="618">
        <v>927</v>
      </c>
      <c r="BY63" s="618">
        <v>584</v>
      </c>
      <c r="BZ63" s="619">
        <v>478</v>
      </c>
      <c r="CA63" s="620">
        <f t="shared" si="60"/>
        <v>0.47402597402597402</v>
      </c>
      <c r="CB63" s="621">
        <f t="shared" si="61"/>
        <v>0.62998921251348439</v>
      </c>
      <c r="CC63" s="617">
        <v>1553</v>
      </c>
      <c r="CD63" s="618">
        <v>1132</v>
      </c>
      <c r="CE63" s="618">
        <v>1092</v>
      </c>
      <c r="CF63" s="618">
        <v>629</v>
      </c>
      <c r="CG63" s="619">
        <v>473</v>
      </c>
      <c r="CH63" s="620">
        <f t="shared" si="62"/>
        <v>0.55565371024734977</v>
      </c>
      <c r="CI63" s="621">
        <f t="shared" si="63"/>
        <v>0.57600732600732596</v>
      </c>
    </row>
    <row r="64" spans="1:87" s="2" customFormat="1" x14ac:dyDescent="0.25">
      <c r="A64" s="613" t="s">
        <v>249</v>
      </c>
      <c r="B64" s="554" t="s">
        <v>251</v>
      </c>
      <c r="C64" s="615" t="s">
        <v>252</v>
      </c>
      <c r="D64" s="556">
        <v>647</v>
      </c>
      <c r="E64" s="557">
        <v>647</v>
      </c>
      <c r="F64" s="557">
        <v>534</v>
      </c>
      <c r="G64" s="557">
        <v>164</v>
      </c>
      <c r="H64" s="557">
        <v>140</v>
      </c>
      <c r="I64" s="558">
        <f t="shared" si="18"/>
        <v>0.25347758887171562</v>
      </c>
      <c r="J64" s="559">
        <f t="shared" si="19"/>
        <v>0.30711610486891383</v>
      </c>
      <c r="K64" s="556">
        <v>690</v>
      </c>
      <c r="L64" s="557">
        <v>690</v>
      </c>
      <c r="M64" s="557">
        <v>582</v>
      </c>
      <c r="N64" s="557">
        <v>171</v>
      </c>
      <c r="O64" s="557">
        <v>137</v>
      </c>
      <c r="P64" s="558">
        <f t="shared" si="44"/>
        <v>0.24782608695652175</v>
      </c>
      <c r="Q64" s="559">
        <f t="shared" si="45"/>
        <v>0.29381443298969073</v>
      </c>
      <c r="R64" s="556">
        <v>744</v>
      </c>
      <c r="S64" s="557">
        <v>744</v>
      </c>
      <c r="T64" s="557">
        <v>568</v>
      </c>
      <c r="U64" s="557">
        <v>163</v>
      </c>
      <c r="V64" s="557">
        <v>140</v>
      </c>
      <c r="W64" s="558">
        <f t="shared" si="22"/>
        <v>0.21908602150537634</v>
      </c>
      <c r="X64" s="559">
        <f t="shared" si="23"/>
        <v>0.2869718309859155</v>
      </c>
      <c r="Y64" s="556">
        <v>696</v>
      </c>
      <c r="Z64" s="557">
        <v>696</v>
      </c>
      <c r="AA64" s="557">
        <v>520</v>
      </c>
      <c r="AB64" s="557">
        <v>130</v>
      </c>
      <c r="AC64" s="557">
        <v>112</v>
      </c>
      <c r="AD64" s="558">
        <f t="shared" si="46"/>
        <v>0.18678160919540229</v>
      </c>
      <c r="AE64" s="559">
        <f t="shared" si="47"/>
        <v>0.25</v>
      </c>
      <c r="AF64" s="556">
        <v>696</v>
      </c>
      <c r="AG64" s="557">
        <v>692</v>
      </c>
      <c r="AH64" s="557">
        <v>532</v>
      </c>
      <c r="AI64" s="557">
        <v>121</v>
      </c>
      <c r="AJ64" s="557">
        <v>107</v>
      </c>
      <c r="AK64" s="558">
        <f t="shared" si="48"/>
        <v>0.17485549132947978</v>
      </c>
      <c r="AL64" s="559">
        <f t="shared" si="49"/>
        <v>0.22744360902255639</v>
      </c>
      <c r="AM64" s="556">
        <v>681</v>
      </c>
      <c r="AN64" s="557">
        <v>679</v>
      </c>
      <c r="AO64" s="557">
        <v>497</v>
      </c>
      <c r="AP64" s="557">
        <v>138</v>
      </c>
      <c r="AQ64" s="557">
        <v>114</v>
      </c>
      <c r="AR64" s="558">
        <f t="shared" si="50"/>
        <v>0.203240058910162</v>
      </c>
      <c r="AS64" s="559">
        <f t="shared" si="51"/>
        <v>0.27766599597585512</v>
      </c>
      <c r="AT64" s="556">
        <v>610</v>
      </c>
      <c r="AU64" s="557">
        <v>610</v>
      </c>
      <c r="AV64" s="557">
        <v>457</v>
      </c>
      <c r="AW64" s="557">
        <v>122</v>
      </c>
      <c r="AX64" s="557">
        <v>103</v>
      </c>
      <c r="AY64" s="558">
        <f t="shared" si="52"/>
        <v>0.2</v>
      </c>
      <c r="AZ64" s="559">
        <f t="shared" si="53"/>
        <v>0.26695842450765866</v>
      </c>
      <c r="BA64" s="556">
        <v>602</v>
      </c>
      <c r="BB64" s="557">
        <v>600</v>
      </c>
      <c r="BC64" s="557">
        <v>448</v>
      </c>
      <c r="BD64" s="557">
        <v>125</v>
      </c>
      <c r="BE64" s="557">
        <v>102</v>
      </c>
      <c r="BF64" s="558">
        <f t="shared" si="54"/>
        <v>0.20833333333333334</v>
      </c>
      <c r="BG64" s="559">
        <f t="shared" si="55"/>
        <v>0.27901785714285715</v>
      </c>
      <c r="BH64" s="556">
        <v>609</v>
      </c>
      <c r="BI64" s="557">
        <v>609</v>
      </c>
      <c r="BJ64" s="557">
        <v>401</v>
      </c>
      <c r="BK64" s="557">
        <v>123</v>
      </c>
      <c r="BL64" s="557">
        <v>103</v>
      </c>
      <c r="BM64" s="558">
        <f t="shared" si="56"/>
        <v>0.2019704433497537</v>
      </c>
      <c r="BN64" s="559">
        <f t="shared" si="57"/>
        <v>0.30673316708229426</v>
      </c>
      <c r="BO64" s="556">
        <v>606</v>
      </c>
      <c r="BP64" s="557">
        <v>601</v>
      </c>
      <c r="BQ64" s="557">
        <v>433</v>
      </c>
      <c r="BR64" s="557">
        <v>122</v>
      </c>
      <c r="BS64" s="557">
        <v>110</v>
      </c>
      <c r="BT64" s="558">
        <f t="shared" si="58"/>
        <v>0.20299500831946754</v>
      </c>
      <c r="BU64" s="559">
        <f t="shared" si="59"/>
        <v>0.28175519630484991</v>
      </c>
      <c r="BV64" s="556">
        <v>582</v>
      </c>
      <c r="BW64" s="557">
        <v>579</v>
      </c>
      <c r="BX64" s="557">
        <v>421</v>
      </c>
      <c r="BY64" s="557">
        <v>127</v>
      </c>
      <c r="BZ64" s="557">
        <v>109</v>
      </c>
      <c r="CA64" s="558">
        <f t="shared" si="60"/>
        <v>0.21934369602763384</v>
      </c>
      <c r="CB64" s="559">
        <f t="shared" si="61"/>
        <v>0.30166270783847982</v>
      </c>
      <c r="CC64" s="556">
        <v>550</v>
      </c>
      <c r="CD64" s="557">
        <v>548</v>
      </c>
      <c r="CE64" s="557">
        <v>548</v>
      </c>
      <c r="CF64" s="557">
        <v>148</v>
      </c>
      <c r="CG64" s="557">
        <v>109</v>
      </c>
      <c r="CH64" s="558">
        <f t="shared" si="62"/>
        <v>0.27007299270072993</v>
      </c>
      <c r="CI64" s="559">
        <f t="shared" si="63"/>
        <v>0.27007299270072993</v>
      </c>
    </row>
    <row r="65" spans="1:87" s="2" customFormat="1" x14ac:dyDescent="0.25">
      <c r="A65" s="560" t="s">
        <v>249</v>
      </c>
      <c r="B65" s="561" t="s">
        <v>253</v>
      </c>
      <c r="C65" s="562" t="s">
        <v>254</v>
      </c>
      <c r="D65" s="563">
        <v>601</v>
      </c>
      <c r="E65" s="564">
        <v>555</v>
      </c>
      <c r="F65" s="564">
        <v>474</v>
      </c>
      <c r="G65" s="564">
        <v>368</v>
      </c>
      <c r="H65" s="564">
        <v>225</v>
      </c>
      <c r="I65" s="565">
        <f t="shared" si="18"/>
        <v>0.66306306306306306</v>
      </c>
      <c r="J65" s="566">
        <f t="shared" si="19"/>
        <v>0.77637130801687759</v>
      </c>
      <c r="K65" s="563">
        <v>788</v>
      </c>
      <c r="L65" s="564">
        <v>701</v>
      </c>
      <c r="M65" s="564">
        <v>661</v>
      </c>
      <c r="N65" s="564">
        <v>400</v>
      </c>
      <c r="O65" s="564">
        <v>222</v>
      </c>
      <c r="P65" s="565">
        <f t="shared" si="44"/>
        <v>0.57061340941512129</v>
      </c>
      <c r="Q65" s="566">
        <f t="shared" si="45"/>
        <v>0.60514372163388808</v>
      </c>
      <c r="R65" s="563">
        <v>825</v>
      </c>
      <c r="S65" s="564">
        <v>736</v>
      </c>
      <c r="T65" s="564">
        <v>691</v>
      </c>
      <c r="U65" s="564">
        <v>510</v>
      </c>
      <c r="V65" s="564">
        <v>329</v>
      </c>
      <c r="W65" s="565">
        <f t="shared" si="22"/>
        <v>0.69293478260869568</v>
      </c>
      <c r="X65" s="566">
        <f t="shared" si="23"/>
        <v>0.73806078147612153</v>
      </c>
      <c r="Y65" s="563">
        <v>995</v>
      </c>
      <c r="Z65" s="564">
        <v>873</v>
      </c>
      <c r="AA65" s="564">
        <v>799</v>
      </c>
      <c r="AB65" s="564">
        <v>476</v>
      </c>
      <c r="AC65" s="564">
        <v>305</v>
      </c>
      <c r="AD65" s="565">
        <f t="shared" si="46"/>
        <v>0.54524627720504004</v>
      </c>
      <c r="AE65" s="566">
        <f t="shared" si="47"/>
        <v>0.5957446808510638</v>
      </c>
      <c r="AF65" s="563">
        <v>949</v>
      </c>
      <c r="AG65" s="564">
        <v>794</v>
      </c>
      <c r="AH65" s="564">
        <v>718</v>
      </c>
      <c r="AI65" s="564">
        <v>430</v>
      </c>
      <c r="AJ65" s="564">
        <v>276</v>
      </c>
      <c r="AK65" s="565">
        <f t="shared" si="48"/>
        <v>0.54156171284634758</v>
      </c>
      <c r="AL65" s="566">
        <f t="shared" si="49"/>
        <v>0.59888579387186625</v>
      </c>
      <c r="AM65" s="563">
        <v>926</v>
      </c>
      <c r="AN65" s="564">
        <v>776</v>
      </c>
      <c r="AO65" s="564">
        <v>675</v>
      </c>
      <c r="AP65" s="564">
        <v>415</v>
      </c>
      <c r="AQ65" s="564">
        <v>272</v>
      </c>
      <c r="AR65" s="565">
        <f t="shared" si="50"/>
        <v>0.53479381443298968</v>
      </c>
      <c r="AS65" s="566">
        <f t="shared" si="51"/>
        <v>0.61481481481481481</v>
      </c>
      <c r="AT65" s="563">
        <v>854</v>
      </c>
      <c r="AU65" s="564">
        <v>731</v>
      </c>
      <c r="AV65" s="564">
        <v>637</v>
      </c>
      <c r="AW65" s="564">
        <v>409</v>
      </c>
      <c r="AX65" s="564">
        <v>247</v>
      </c>
      <c r="AY65" s="565">
        <f t="shared" si="52"/>
        <v>0.55950752393980852</v>
      </c>
      <c r="AZ65" s="566">
        <f t="shared" si="53"/>
        <v>0.64207221350078492</v>
      </c>
      <c r="BA65" s="563">
        <v>831</v>
      </c>
      <c r="BB65" s="564">
        <v>727</v>
      </c>
      <c r="BC65" s="564">
        <v>629</v>
      </c>
      <c r="BD65" s="564">
        <v>406</v>
      </c>
      <c r="BE65" s="564">
        <v>251</v>
      </c>
      <c r="BF65" s="565">
        <f t="shared" si="54"/>
        <v>0.55845942228335621</v>
      </c>
      <c r="BG65" s="566">
        <f t="shared" si="55"/>
        <v>0.64546899841017491</v>
      </c>
      <c r="BH65" s="563">
        <v>679</v>
      </c>
      <c r="BI65" s="564">
        <v>576</v>
      </c>
      <c r="BJ65" s="564">
        <v>440</v>
      </c>
      <c r="BK65" s="564">
        <v>323</v>
      </c>
      <c r="BL65" s="564">
        <v>200</v>
      </c>
      <c r="BM65" s="565">
        <f t="shared" si="56"/>
        <v>0.56076388888888884</v>
      </c>
      <c r="BN65" s="566">
        <f t="shared" si="57"/>
        <v>0.73409090909090913</v>
      </c>
      <c r="BO65" s="563">
        <v>662</v>
      </c>
      <c r="BP65" s="564">
        <v>563</v>
      </c>
      <c r="BQ65" s="564">
        <v>457</v>
      </c>
      <c r="BR65" s="564">
        <v>348</v>
      </c>
      <c r="BS65" s="564">
        <v>226</v>
      </c>
      <c r="BT65" s="565">
        <f t="shared" si="58"/>
        <v>0.61811722912966249</v>
      </c>
      <c r="BU65" s="566">
        <f t="shared" si="59"/>
        <v>0.76148796498905913</v>
      </c>
      <c r="BV65" s="563">
        <v>658</v>
      </c>
      <c r="BW65" s="564">
        <v>550</v>
      </c>
      <c r="BX65" s="564">
        <v>456</v>
      </c>
      <c r="BY65" s="564">
        <v>347</v>
      </c>
      <c r="BZ65" s="564">
        <v>224</v>
      </c>
      <c r="CA65" s="565">
        <f t="shared" si="60"/>
        <v>0.63090909090909086</v>
      </c>
      <c r="CB65" s="566">
        <f t="shared" si="61"/>
        <v>0.76096491228070173</v>
      </c>
      <c r="CC65" s="563">
        <v>661</v>
      </c>
      <c r="CD65" s="564">
        <v>571</v>
      </c>
      <c r="CE65" s="564">
        <v>570</v>
      </c>
      <c r="CF65" s="564">
        <v>408</v>
      </c>
      <c r="CG65" s="564">
        <v>237</v>
      </c>
      <c r="CH65" s="565">
        <f t="shared" si="62"/>
        <v>0.71453590192644478</v>
      </c>
      <c r="CI65" s="566">
        <f t="shared" si="63"/>
        <v>0.71578947368421053</v>
      </c>
    </row>
    <row r="66" spans="1:87" s="2" customFormat="1" x14ac:dyDescent="0.25">
      <c r="A66" s="569" t="s">
        <v>249</v>
      </c>
      <c r="B66" s="570" t="s">
        <v>255</v>
      </c>
      <c r="C66" s="571" t="s">
        <v>256</v>
      </c>
      <c r="D66" s="572">
        <v>677</v>
      </c>
      <c r="E66" s="573">
        <v>677</v>
      </c>
      <c r="F66" s="573">
        <v>480</v>
      </c>
      <c r="G66" s="573">
        <v>164</v>
      </c>
      <c r="H66" s="573">
        <v>116</v>
      </c>
      <c r="I66" s="574">
        <f t="shared" si="18"/>
        <v>0.24224519940915806</v>
      </c>
      <c r="J66" s="575">
        <f t="shared" si="19"/>
        <v>0.34166666666666667</v>
      </c>
      <c r="K66" s="572">
        <v>723</v>
      </c>
      <c r="L66" s="573">
        <v>723</v>
      </c>
      <c r="M66" s="573">
        <v>543</v>
      </c>
      <c r="N66" s="573">
        <v>189</v>
      </c>
      <c r="O66" s="573">
        <v>131</v>
      </c>
      <c r="P66" s="574">
        <f t="shared" si="44"/>
        <v>0.26141078838174275</v>
      </c>
      <c r="Q66" s="575">
        <f t="shared" si="45"/>
        <v>0.34806629834254144</v>
      </c>
      <c r="R66" s="572">
        <v>731</v>
      </c>
      <c r="S66" s="573">
        <v>731</v>
      </c>
      <c r="T66" s="573">
        <v>577</v>
      </c>
      <c r="U66" s="573">
        <v>229</v>
      </c>
      <c r="V66" s="573">
        <v>119</v>
      </c>
      <c r="W66" s="574">
        <f t="shared" si="22"/>
        <v>0.31326949384404923</v>
      </c>
      <c r="X66" s="575">
        <f t="shared" si="23"/>
        <v>0.39688041594454071</v>
      </c>
      <c r="Y66" s="572">
        <v>756</v>
      </c>
      <c r="Z66" s="573">
        <v>756</v>
      </c>
      <c r="AA66" s="573">
        <v>646</v>
      </c>
      <c r="AB66" s="573">
        <v>210</v>
      </c>
      <c r="AC66" s="573">
        <v>136</v>
      </c>
      <c r="AD66" s="574">
        <f t="shared" si="46"/>
        <v>0.27777777777777779</v>
      </c>
      <c r="AE66" s="575">
        <f t="shared" si="47"/>
        <v>0.32507739938080493</v>
      </c>
      <c r="AF66" s="572">
        <v>732</v>
      </c>
      <c r="AG66" s="573">
        <v>732</v>
      </c>
      <c r="AH66" s="573">
        <v>602</v>
      </c>
      <c r="AI66" s="573">
        <v>184</v>
      </c>
      <c r="AJ66" s="573">
        <v>132</v>
      </c>
      <c r="AK66" s="574">
        <f t="shared" si="48"/>
        <v>0.25136612021857924</v>
      </c>
      <c r="AL66" s="575">
        <f t="shared" si="49"/>
        <v>0.30564784053156147</v>
      </c>
      <c r="AM66" s="572">
        <v>693</v>
      </c>
      <c r="AN66" s="573">
        <v>693</v>
      </c>
      <c r="AO66" s="573">
        <v>588</v>
      </c>
      <c r="AP66" s="573">
        <v>212</v>
      </c>
      <c r="AQ66" s="573">
        <v>124</v>
      </c>
      <c r="AR66" s="574">
        <f t="shared" si="50"/>
        <v>0.30591630591630592</v>
      </c>
      <c r="AS66" s="575">
        <f t="shared" si="51"/>
        <v>0.36054421768707484</v>
      </c>
      <c r="AT66" s="572">
        <v>605</v>
      </c>
      <c r="AU66" s="573">
        <v>605</v>
      </c>
      <c r="AV66" s="573">
        <v>500</v>
      </c>
      <c r="AW66" s="573">
        <v>212</v>
      </c>
      <c r="AX66" s="573">
        <v>151</v>
      </c>
      <c r="AY66" s="574">
        <f t="shared" si="52"/>
        <v>0.35041322314049589</v>
      </c>
      <c r="AZ66" s="575">
        <f t="shared" si="53"/>
        <v>0.42399999999999999</v>
      </c>
      <c r="BA66" s="572">
        <v>539</v>
      </c>
      <c r="BB66" s="573">
        <v>539</v>
      </c>
      <c r="BC66" s="573">
        <v>365</v>
      </c>
      <c r="BD66" s="573">
        <v>176</v>
      </c>
      <c r="BE66" s="573">
        <v>133</v>
      </c>
      <c r="BF66" s="574">
        <f t="shared" si="54"/>
        <v>0.32653061224489793</v>
      </c>
      <c r="BG66" s="575">
        <f t="shared" si="55"/>
        <v>0.48219178082191783</v>
      </c>
      <c r="BH66" s="572">
        <v>486</v>
      </c>
      <c r="BI66" s="573">
        <v>486</v>
      </c>
      <c r="BJ66" s="573">
        <v>350</v>
      </c>
      <c r="BK66" s="573">
        <v>203</v>
      </c>
      <c r="BL66" s="573">
        <v>142</v>
      </c>
      <c r="BM66" s="574">
        <f t="shared" si="56"/>
        <v>0.41769547325102879</v>
      </c>
      <c r="BN66" s="575">
        <f t="shared" si="57"/>
        <v>0.57999999999999996</v>
      </c>
      <c r="BO66" s="572">
        <v>444</v>
      </c>
      <c r="BP66" s="573">
        <v>444</v>
      </c>
      <c r="BQ66" s="573">
        <v>289</v>
      </c>
      <c r="BR66" s="573">
        <v>169</v>
      </c>
      <c r="BS66" s="573">
        <v>134</v>
      </c>
      <c r="BT66" s="574">
        <f t="shared" si="58"/>
        <v>0.38063063063063063</v>
      </c>
      <c r="BU66" s="575">
        <f t="shared" si="59"/>
        <v>0.58477508650519028</v>
      </c>
      <c r="BV66" s="572">
        <v>436</v>
      </c>
      <c r="BW66" s="573">
        <v>435</v>
      </c>
      <c r="BX66" s="573">
        <v>297</v>
      </c>
      <c r="BY66" s="573">
        <v>194</v>
      </c>
      <c r="BZ66" s="573">
        <v>145</v>
      </c>
      <c r="CA66" s="574">
        <f t="shared" si="60"/>
        <v>0.4459770114942529</v>
      </c>
      <c r="CB66" s="575">
        <f t="shared" si="61"/>
        <v>0.65319865319865322</v>
      </c>
      <c r="CC66" s="572">
        <v>342</v>
      </c>
      <c r="CD66" s="573">
        <v>342</v>
      </c>
      <c r="CE66" s="573">
        <v>297</v>
      </c>
      <c r="CF66" s="573">
        <v>161</v>
      </c>
      <c r="CG66" s="573">
        <v>128</v>
      </c>
      <c r="CH66" s="574">
        <f t="shared" si="62"/>
        <v>0.47076023391812866</v>
      </c>
      <c r="CI66" s="575">
        <f t="shared" si="63"/>
        <v>0.54208754208754206</v>
      </c>
    </row>
    <row r="67" spans="1:87" s="2" customFormat="1" x14ac:dyDescent="0.25">
      <c r="A67" s="610" t="s">
        <v>557</v>
      </c>
      <c r="B67" s="546" t="s">
        <v>257</v>
      </c>
      <c r="C67" s="612"/>
      <c r="D67" s="617">
        <v>11109</v>
      </c>
      <c r="E67" s="618">
        <v>8407</v>
      </c>
      <c r="F67" s="618">
        <v>7729</v>
      </c>
      <c r="G67" s="618">
        <v>3192</v>
      </c>
      <c r="H67" s="619">
        <v>2842</v>
      </c>
      <c r="I67" s="620">
        <f t="shared" si="18"/>
        <v>0.37968359700249793</v>
      </c>
      <c r="J67" s="621">
        <f t="shared" si="19"/>
        <v>0.4129900375210247</v>
      </c>
      <c r="K67" s="617">
        <v>13242</v>
      </c>
      <c r="L67" s="618">
        <v>9755</v>
      </c>
      <c r="M67" s="618">
        <v>8977</v>
      </c>
      <c r="N67" s="618">
        <v>3591</v>
      </c>
      <c r="O67" s="619">
        <v>3390</v>
      </c>
      <c r="P67" s="620">
        <f t="shared" si="44"/>
        <v>0.36811891337775499</v>
      </c>
      <c r="Q67" s="621">
        <f t="shared" si="45"/>
        <v>0.40002227915784783</v>
      </c>
      <c r="R67" s="617">
        <v>14558</v>
      </c>
      <c r="S67" s="618">
        <v>10790</v>
      </c>
      <c r="T67" s="618">
        <v>9829</v>
      </c>
      <c r="U67" s="618">
        <v>3505</v>
      </c>
      <c r="V67" s="619">
        <v>3410</v>
      </c>
      <c r="W67" s="620">
        <f t="shared" si="22"/>
        <v>0.32483781278962004</v>
      </c>
      <c r="X67" s="621">
        <f t="shared" si="23"/>
        <v>0.35659782276935598</v>
      </c>
      <c r="Y67" s="617">
        <v>13424</v>
      </c>
      <c r="Z67" s="618">
        <v>9838</v>
      </c>
      <c r="AA67" s="618">
        <v>8927</v>
      </c>
      <c r="AB67" s="618">
        <v>3234</v>
      </c>
      <c r="AC67" s="619">
        <v>2971</v>
      </c>
      <c r="AD67" s="620">
        <f t="shared" si="46"/>
        <v>0.32872535068103276</v>
      </c>
      <c r="AE67" s="621">
        <f t="shared" si="47"/>
        <v>0.36227175982973003</v>
      </c>
      <c r="AF67" s="617">
        <v>12239</v>
      </c>
      <c r="AG67" s="618">
        <v>8985</v>
      </c>
      <c r="AH67" s="618">
        <v>8218</v>
      </c>
      <c r="AI67" s="618">
        <v>2977</v>
      </c>
      <c r="AJ67" s="619">
        <v>2928</v>
      </c>
      <c r="AK67" s="620">
        <f t="shared" si="48"/>
        <v>0.33132999443516975</v>
      </c>
      <c r="AL67" s="621">
        <f t="shared" si="49"/>
        <v>0.36225358968118765</v>
      </c>
      <c r="AM67" s="617">
        <v>11332</v>
      </c>
      <c r="AN67" s="618">
        <v>8275</v>
      </c>
      <c r="AO67" s="618">
        <v>7272</v>
      </c>
      <c r="AP67" s="618">
        <v>2896</v>
      </c>
      <c r="AQ67" s="619">
        <v>2704</v>
      </c>
      <c r="AR67" s="620">
        <f t="shared" si="50"/>
        <v>0.34996978851963745</v>
      </c>
      <c r="AS67" s="621">
        <f t="shared" si="51"/>
        <v>0.39823982398239827</v>
      </c>
      <c r="AT67" s="617">
        <v>10288</v>
      </c>
      <c r="AU67" s="618">
        <v>7490</v>
      </c>
      <c r="AV67" s="618">
        <v>6644</v>
      </c>
      <c r="AW67" s="618">
        <v>2591</v>
      </c>
      <c r="AX67" s="619">
        <v>2419</v>
      </c>
      <c r="AY67" s="620">
        <f t="shared" si="52"/>
        <v>0.34592790387182909</v>
      </c>
      <c r="AZ67" s="621">
        <f t="shared" si="53"/>
        <v>0.38997591812161347</v>
      </c>
      <c r="BA67" s="617">
        <v>9589</v>
      </c>
      <c r="BB67" s="618">
        <v>6955</v>
      </c>
      <c r="BC67" s="618">
        <v>6092</v>
      </c>
      <c r="BD67" s="618">
        <v>2372</v>
      </c>
      <c r="BE67" s="619">
        <v>2290</v>
      </c>
      <c r="BF67" s="620">
        <f t="shared" si="54"/>
        <v>0.34104960460100647</v>
      </c>
      <c r="BG67" s="621">
        <f t="shared" si="55"/>
        <v>0.38936309914642153</v>
      </c>
      <c r="BH67" s="617">
        <v>8723</v>
      </c>
      <c r="BI67" s="618">
        <v>6342</v>
      </c>
      <c r="BJ67" s="618">
        <v>5611</v>
      </c>
      <c r="BK67" s="618">
        <v>2394</v>
      </c>
      <c r="BL67" s="619">
        <v>2293</v>
      </c>
      <c r="BM67" s="620">
        <f t="shared" si="56"/>
        <v>0.37748344370860926</v>
      </c>
      <c r="BN67" s="621">
        <f t="shared" si="57"/>
        <v>0.42666191409730886</v>
      </c>
      <c r="BO67" s="617">
        <v>8835</v>
      </c>
      <c r="BP67" s="618">
        <v>6437</v>
      </c>
      <c r="BQ67" s="618">
        <v>5693</v>
      </c>
      <c r="BR67" s="618">
        <v>2476</v>
      </c>
      <c r="BS67" s="619">
        <v>2408</v>
      </c>
      <c r="BT67" s="620">
        <f t="shared" si="58"/>
        <v>0.3846512350473823</v>
      </c>
      <c r="BU67" s="621">
        <f t="shared" si="59"/>
        <v>0.43492007728789744</v>
      </c>
      <c r="BV67" s="617">
        <v>9138</v>
      </c>
      <c r="BW67" s="618">
        <v>6366</v>
      </c>
      <c r="BX67" s="618">
        <v>5632</v>
      </c>
      <c r="BY67" s="618">
        <v>2541</v>
      </c>
      <c r="BZ67" s="619">
        <v>2473</v>
      </c>
      <c r="CA67" s="620">
        <f t="shared" si="60"/>
        <v>0.39915174363807726</v>
      </c>
      <c r="CB67" s="621">
        <f t="shared" si="61"/>
        <v>0.451171875</v>
      </c>
      <c r="CC67" s="617">
        <v>8239</v>
      </c>
      <c r="CD67" s="618">
        <v>5675</v>
      </c>
      <c r="CE67" s="618">
        <v>4839</v>
      </c>
      <c r="CF67" s="618">
        <v>2587</v>
      </c>
      <c r="CG67" s="619">
        <v>2555</v>
      </c>
      <c r="CH67" s="620">
        <f t="shared" si="62"/>
        <v>0.45585903083700441</v>
      </c>
      <c r="CI67" s="621">
        <f t="shared" si="63"/>
        <v>0.53461458979127918</v>
      </c>
    </row>
    <row r="68" spans="1:87" s="2" customFormat="1" x14ac:dyDescent="0.25">
      <c r="A68" s="613" t="s">
        <v>557</v>
      </c>
      <c r="B68" s="554" t="s">
        <v>258</v>
      </c>
      <c r="C68" s="615" t="s">
        <v>219</v>
      </c>
      <c r="D68" s="556">
        <v>1514</v>
      </c>
      <c r="E68" s="557">
        <v>1245</v>
      </c>
      <c r="F68" s="557">
        <v>1140</v>
      </c>
      <c r="G68" s="557">
        <v>310</v>
      </c>
      <c r="H68" s="557">
        <v>257</v>
      </c>
      <c r="I68" s="558">
        <f t="shared" si="18"/>
        <v>0.24899598393574296</v>
      </c>
      <c r="J68" s="559">
        <f t="shared" si="19"/>
        <v>0.27192982456140352</v>
      </c>
      <c r="K68" s="556">
        <v>2070</v>
      </c>
      <c r="L68" s="557">
        <v>1709</v>
      </c>
      <c r="M68" s="557">
        <v>1502</v>
      </c>
      <c r="N68" s="557">
        <v>513</v>
      </c>
      <c r="O68" s="557">
        <v>448</v>
      </c>
      <c r="P68" s="558">
        <f t="shared" si="44"/>
        <v>0.30017554125219426</v>
      </c>
      <c r="Q68" s="559">
        <f t="shared" si="45"/>
        <v>0.3415446071904128</v>
      </c>
      <c r="R68" s="556">
        <v>2453</v>
      </c>
      <c r="S68" s="557">
        <v>2048</v>
      </c>
      <c r="T68" s="557">
        <v>1673</v>
      </c>
      <c r="U68" s="557">
        <v>504</v>
      </c>
      <c r="V68" s="557">
        <v>467</v>
      </c>
      <c r="W68" s="558">
        <f t="shared" si="22"/>
        <v>0.24609375</v>
      </c>
      <c r="X68" s="559">
        <f t="shared" si="23"/>
        <v>0.30125523012552302</v>
      </c>
      <c r="Y68" s="556">
        <v>2381</v>
      </c>
      <c r="Z68" s="557">
        <v>1988</v>
      </c>
      <c r="AA68" s="557">
        <v>1671</v>
      </c>
      <c r="AB68" s="557">
        <v>449</v>
      </c>
      <c r="AC68" s="557">
        <v>421</v>
      </c>
      <c r="AD68" s="558">
        <f t="shared" si="46"/>
        <v>0.22585513078470826</v>
      </c>
      <c r="AE68" s="559">
        <f t="shared" si="47"/>
        <v>0.26870137642130459</v>
      </c>
      <c r="AF68" s="556">
        <v>2215</v>
      </c>
      <c r="AG68" s="557">
        <v>1847</v>
      </c>
      <c r="AH68" s="557">
        <v>1513</v>
      </c>
      <c r="AI68" s="557">
        <v>409</v>
      </c>
      <c r="AJ68" s="557">
        <v>376</v>
      </c>
      <c r="AK68" s="558">
        <f t="shared" si="48"/>
        <v>0.22144017325392529</v>
      </c>
      <c r="AL68" s="559">
        <f t="shared" si="49"/>
        <v>0.27032385988103108</v>
      </c>
      <c r="AM68" s="556">
        <v>2244</v>
      </c>
      <c r="AN68" s="557">
        <v>1866</v>
      </c>
      <c r="AO68" s="557">
        <v>1596</v>
      </c>
      <c r="AP68" s="557">
        <v>389</v>
      </c>
      <c r="AQ68" s="557">
        <v>363</v>
      </c>
      <c r="AR68" s="558">
        <f t="shared" si="50"/>
        <v>0.20846730975348338</v>
      </c>
      <c r="AS68" s="559">
        <f t="shared" si="51"/>
        <v>0.243734335839599</v>
      </c>
      <c r="AT68" s="556">
        <v>2184</v>
      </c>
      <c r="AU68" s="557">
        <v>1842</v>
      </c>
      <c r="AV68" s="557">
        <v>1521</v>
      </c>
      <c r="AW68" s="557">
        <v>333</v>
      </c>
      <c r="AX68" s="557">
        <v>309</v>
      </c>
      <c r="AY68" s="558">
        <f t="shared" si="52"/>
        <v>0.18078175895765472</v>
      </c>
      <c r="AZ68" s="559">
        <f t="shared" si="53"/>
        <v>0.21893491124260356</v>
      </c>
      <c r="BA68" s="556">
        <v>2419</v>
      </c>
      <c r="BB68" s="557">
        <v>1944</v>
      </c>
      <c r="BC68" s="557">
        <v>1619</v>
      </c>
      <c r="BD68" s="557">
        <v>347</v>
      </c>
      <c r="BE68" s="557">
        <v>330</v>
      </c>
      <c r="BF68" s="558">
        <f t="shared" si="54"/>
        <v>0.17849794238683128</v>
      </c>
      <c r="BG68" s="559">
        <f t="shared" si="55"/>
        <v>0.21432983323038912</v>
      </c>
      <c r="BH68" s="556">
        <v>2208</v>
      </c>
      <c r="BI68" s="557">
        <v>1831</v>
      </c>
      <c r="BJ68" s="557">
        <v>1551</v>
      </c>
      <c r="BK68" s="557">
        <v>411</v>
      </c>
      <c r="BL68" s="557">
        <v>377</v>
      </c>
      <c r="BM68" s="558">
        <f t="shared" si="56"/>
        <v>0.22446750409612234</v>
      </c>
      <c r="BN68" s="559">
        <f t="shared" si="57"/>
        <v>0.26499032882011603</v>
      </c>
      <c r="BO68" s="556">
        <v>2018</v>
      </c>
      <c r="BP68" s="557">
        <v>1676</v>
      </c>
      <c r="BQ68" s="557">
        <v>1449</v>
      </c>
      <c r="BR68" s="557">
        <v>416</v>
      </c>
      <c r="BS68" s="557">
        <v>386</v>
      </c>
      <c r="BT68" s="558">
        <f t="shared" si="58"/>
        <v>0.24821002386634844</v>
      </c>
      <c r="BU68" s="559">
        <f t="shared" si="59"/>
        <v>0.28709454796411316</v>
      </c>
      <c r="BV68" s="556">
        <v>2077</v>
      </c>
      <c r="BW68" s="557">
        <v>1708</v>
      </c>
      <c r="BX68" s="557">
        <v>1431</v>
      </c>
      <c r="BY68" s="557">
        <v>437</v>
      </c>
      <c r="BZ68" s="557">
        <v>404</v>
      </c>
      <c r="CA68" s="558">
        <f t="shared" si="60"/>
        <v>0.25585480093676816</v>
      </c>
      <c r="CB68" s="559">
        <f t="shared" si="61"/>
        <v>0.30538085255066388</v>
      </c>
      <c r="CC68" s="556">
        <v>1148</v>
      </c>
      <c r="CD68" s="557">
        <v>904</v>
      </c>
      <c r="CE68" s="557">
        <v>722</v>
      </c>
      <c r="CF68" s="557">
        <v>407</v>
      </c>
      <c r="CG68" s="557">
        <v>376</v>
      </c>
      <c r="CH68" s="558">
        <f t="shared" si="62"/>
        <v>0.4502212389380531</v>
      </c>
      <c r="CI68" s="559">
        <f t="shared" si="63"/>
        <v>0.56371191135734067</v>
      </c>
    </row>
    <row r="69" spans="1:87" s="2" customFormat="1" x14ac:dyDescent="0.25">
      <c r="A69" s="553" t="s">
        <v>557</v>
      </c>
      <c r="B69" s="554">
        <v>17200</v>
      </c>
      <c r="C69" s="555" t="s">
        <v>225</v>
      </c>
      <c r="D69" s="604">
        <v>1105</v>
      </c>
      <c r="E69" s="605">
        <v>1095</v>
      </c>
      <c r="F69" s="605">
        <v>994</v>
      </c>
      <c r="G69" s="605">
        <v>237</v>
      </c>
      <c r="H69" s="605">
        <v>181</v>
      </c>
      <c r="I69" s="606">
        <f t="shared" si="18"/>
        <v>0.21643835616438356</v>
      </c>
      <c r="J69" s="607">
        <f t="shared" si="19"/>
        <v>0.23843058350100604</v>
      </c>
      <c r="K69" s="604">
        <v>1191</v>
      </c>
      <c r="L69" s="605">
        <v>1180</v>
      </c>
      <c r="M69" s="605">
        <v>1017</v>
      </c>
      <c r="N69" s="605">
        <v>196</v>
      </c>
      <c r="O69" s="605">
        <v>189</v>
      </c>
      <c r="P69" s="606">
        <f t="shared" si="44"/>
        <v>0.16610169491525423</v>
      </c>
      <c r="Q69" s="607">
        <f t="shared" si="45"/>
        <v>0.1927236971484759</v>
      </c>
      <c r="R69" s="604">
        <v>1488</v>
      </c>
      <c r="S69" s="605">
        <v>1444</v>
      </c>
      <c r="T69" s="605">
        <v>1344</v>
      </c>
      <c r="U69" s="605">
        <v>228</v>
      </c>
      <c r="V69" s="605">
        <v>223</v>
      </c>
      <c r="W69" s="606">
        <f t="shared" si="22"/>
        <v>0.15789473684210525</v>
      </c>
      <c r="X69" s="607">
        <f t="shared" si="23"/>
        <v>0.16964285714285715</v>
      </c>
      <c r="Y69" s="604">
        <v>1011</v>
      </c>
      <c r="Z69" s="605">
        <v>972</v>
      </c>
      <c r="AA69" s="605">
        <v>929</v>
      </c>
      <c r="AB69" s="605">
        <v>186</v>
      </c>
      <c r="AC69" s="605">
        <v>185</v>
      </c>
      <c r="AD69" s="606">
        <f t="shared" si="46"/>
        <v>0.19135802469135801</v>
      </c>
      <c r="AE69" s="607">
        <f t="shared" si="47"/>
        <v>0.20021528525296017</v>
      </c>
      <c r="AF69" s="604">
        <v>1091</v>
      </c>
      <c r="AG69" s="605">
        <v>998</v>
      </c>
      <c r="AH69" s="605">
        <v>956</v>
      </c>
      <c r="AI69" s="605">
        <v>173</v>
      </c>
      <c r="AJ69" s="605">
        <v>170</v>
      </c>
      <c r="AK69" s="606">
        <f t="shared" si="48"/>
        <v>0.17334669338677355</v>
      </c>
      <c r="AL69" s="607">
        <f t="shared" si="49"/>
        <v>0.1809623430962343</v>
      </c>
      <c r="AM69" s="604">
        <v>766</v>
      </c>
      <c r="AN69" s="605">
        <v>705</v>
      </c>
      <c r="AO69" s="605">
        <v>673</v>
      </c>
      <c r="AP69" s="605">
        <v>149</v>
      </c>
      <c r="AQ69" s="605">
        <v>142</v>
      </c>
      <c r="AR69" s="606">
        <f t="shared" si="50"/>
        <v>0.21134751773049645</v>
      </c>
      <c r="AS69" s="607">
        <f t="shared" si="51"/>
        <v>0.2213967310549777</v>
      </c>
      <c r="AT69" s="604">
        <v>449</v>
      </c>
      <c r="AU69" s="605">
        <v>405</v>
      </c>
      <c r="AV69" s="605">
        <v>391</v>
      </c>
      <c r="AW69" s="605">
        <v>133</v>
      </c>
      <c r="AX69" s="605">
        <v>131</v>
      </c>
      <c r="AY69" s="606">
        <f t="shared" si="52"/>
        <v>0.32839506172839505</v>
      </c>
      <c r="AZ69" s="607">
        <f t="shared" si="53"/>
        <v>0.34015345268542202</v>
      </c>
      <c r="BA69" s="604">
        <v>597</v>
      </c>
      <c r="BB69" s="605">
        <v>567</v>
      </c>
      <c r="BC69" s="605">
        <v>516</v>
      </c>
      <c r="BD69" s="605">
        <v>151</v>
      </c>
      <c r="BE69" s="605">
        <v>146</v>
      </c>
      <c r="BF69" s="606">
        <f t="shared" si="54"/>
        <v>0.26631393298059963</v>
      </c>
      <c r="BG69" s="607">
        <f t="shared" si="55"/>
        <v>0.2926356589147287</v>
      </c>
      <c r="BH69" s="604">
        <v>513</v>
      </c>
      <c r="BI69" s="605">
        <v>490</v>
      </c>
      <c r="BJ69" s="605">
        <v>446</v>
      </c>
      <c r="BK69" s="605">
        <v>150</v>
      </c>
      <c r="BL69" s="605">
        <v>148</v>
      </c>
      <c r="BM69" s="606">
        <f t="shared" si="56"/>
        <v>0.30612244897959184</v>
      </c>
      <c r="BN69" s="607">
        <f t="shared" si="57"/>
        <v>0.33632286995515698</v>
      </c>
      <c r="BO69" s="604">
        <v>473</v>
      </c>
      <c r="BP69" s="605">
        <v>459</v>
      </c>
      <c r="BQ69" s="605">
        <v>410</v>
      </c>
      <c r="BR69" s="605">
        <v>152</v>
      </c>
      <c r="BS69" s="605">
        <v>149</v>
      </c>
      <c r="BT69" s="606">
        <f t="shared" si="58"/>
        <v>0.33115468409586057</v>
      </c>
      <c r="BU69" s="607">
        <f t="shared" si="59"/>
        <v>0.37073170731707317</v>
      </c>
      <c r="BV69" s="604">
        <v>421</v>
      </c>
      <c r="BW69" s="605">
        <v>409</v>
      </c>
      <c r="BX69" s="605">
        <v>359</v>
      </c>
      <c r="BY69" s="605">
        <v>188</v>
      </c>
      <c r="BZ69" s="605">
        <v>186</v>
      </c>
      <c r="CA69" s="606">
        <f t="shared" si="60"/>
        <v>0.45965770171149145</v>
      </c>
      <c r="CB69" s="607">
        <f t="shared" si="61"/>
        <v>0.5236768802228412</v>
      </c>
      <c r="CC69" s="604">
        <v>445</v>
      </c>
      <c r="CD69" s="605">
        <v>423</v>
      </c>
      <c r="CE69" s="605">
        <v>304</v>
      </c>
      <c r="CF69" s="605">
        <v>199</v>
      </c>
      <c r="CG69" s="605">
        <v>195</v>
      </c>
      <c r="CH69" s="606">
        <f t="shared" si="62"/>
        <v>0.47044917257683216</v>
      </c>
      <c r="CI69" s="607">
        <f t="shared" si="63"/>
        <v>0.65460526315789469</v>
      </c>
    </row>
    <row r="70" spans="1:87" s="2" customFormat="1" x14ac:dyDescent="0.25">
      <c r="A70" s="560" t="s">
        <v>557</v>
      </c>
      <c r="B70" s="561" t="s">
        <v>259</v>
      </c>
      <c r="C70" s="562" t="s">
        <v>162</v>
      </c>
      <c r="D70" s="563">
        <v>3131</v>
      </c>
      <c r="E70" s="564">
        <v>2609</v>
      </c>
      <c r="F70" s="564">
        <v>2173</v>
      </c>
      <c r="G70" s="564">
        <v>911</v>
      </c>
      <c r="H70" s="564">
        <v>897</v>
      </c>
      <c r="I70" s="565">
        <f t="shared" si="18"/>
        <v>0.34917592947489462</v>
      </c>
      <c r="J70" s="566">
        <f t="shared" si="19"/>
        <v>0.41923607915324435</v>
      </c>
      <c r="K70" s="563">
        <v>3598</v>
      </c>
      <c r="L70" s="564">
        <v>2991</v>
      </c>
      <c r="M70" s="564">
        <v>2502</v>
      </c>
      <c r="N70" s="564">
        <v>821</v>
      </c>
      <c r="O70" s="564">
        <v>811</v>
      </c>
      <c r="P70" s="565">
        <f t="shared" si="44"/>
        <v>0.27449013707790038</v>
      </c>
      <c r="Q70" s="566">
        <f t="shared" si="45"/>
        <v>0.32813749000799358</v>
      </c>
      <c r="R70" s="563">
        <v>3511</v>
      </c>
      <c r="S70" s="564">
        <v>2863</v>
      </c>
      <c r="T70" s="564">
        <v>2421</v>
      </c>
      <c r="U70" s="564">
        <v>826</v>
      </c>
      <c r="V70" s="564">
        <v>821</v>
      </c>
      <c r="W70" s="565">
        <f t="shared" ref="W70:W135" si="64">U70/S70</f>
        <v>0.28850855745721271</v>
      </c>
      <c r="X70" s="566">
        <f t="shared" ref="X70:X135" si="65">U70/T70</f>
        <v>0.34118133002891365</v>
      </c>
      <c r="Y70" s="563">
        <v>3290</v>
      </c>
      <c r="Z70" s="564">
        <v>2689</v>
      </c>
      <c r="AA70" s="564">
        <v>2240</v>
      </c>
      <c r="AB70" s="564">
        <v>739</v>
      </c>
      <c r="AC70" s="564">
        <v>735</v>
      </c>
      <c r="AD70" s="565">
        <f t="shared" si="46"/>
        <v>0.27482335440684269</v>
      </c>
      <c r="AE70" s="566">
        <f t="shared" si="47"/>
        <v>0.32991071428571428</v>
      </c>
      <c r="AF70" s="563">
        <v>2799</v>
      </c>
      <c r="AG70" s="564">
        <v>2341</v>
      </c>
      <c r="AH70" s="564">
        <v>1945</v>
      </c>
      <c r="AI70" s="564">
        <v>685</v>
      </c>
      <c r="AJ70" s="564">
        <v>685</v>
      </c>
      <c r="AK70" s="565">
        <f t="shared" si="48"/>
        <v>0.29260999572832125</v>
      </c>
      <c r="AL70" s="566">
        <f t="shared" si="49"/>
        <v>0.35218508997429304</v>
      </c>
      <c r="AM70" s="563">
        <v>2236</v>
      </c>
      <c r="AN70" s="564">
        <v>1842</v>
      </c>
      <c r="AO70" s="564">
        <v>1530</v>
      </c>
      <c r="AP70" s="564">
        <v>747</v>
      </c>
      <c r="AQ70" s="564">
        <v>611</v>
      </c>
      <c r="AR70" s="565">
        <f t="shared" si="50"/>
        <v>0.40553745928338764</v>
      </c>
      <c r="AS70" s="566">
        <f t="shared" si="51"/>
        <v>0.48823529411764705</v>
      </c>
      <c r="AT70" s="563">
        <v>2379</v>
      </c>
      <c r="AU70" s="564">
        <v>1927</v>
      </c>
      <c r="AV70" s="564">
        <v>1705</v>
      </c>
      <c r="AW70" s="564">
        <v>817</v>
      </c>
      <c r="AX70" s="564">
        <v>655</v>
      </c>
      <c r="AY70" s="565">
        <f t="shared" si="52"/>
        <v>0.42397509081473794</v>
      </c>
      <c r="AZ70" s="566">
        <f t="shared" si="53"/>
        <v>0.47917888563049854</v>
      </c>
      <c r="BA70" s="563">
        <v>2051</v>
      </c>
      <c r="BB70" s="564">
        <v>1704</v>
      </c>
      <c r="BC70" s="564">
        <v>1472</v>
      </c>
      <c r="BD70" s="564">
        <v>660</v>
      </c>
      <c r="BE70" s="564">
        <v>599</v>
      </c>
      <c r="BF70" s="565">
        <f t="shared" si="54"/>
        <v>0.38732394366197181</v>
      </c>
      <c r="BG70" s="566">
        <f t="shared" si="55"/>
        <v>0.4483695652173913</v>
      </c>
      <c r="BH70" s="563">
        <v>1898</v>
      </c>
      <c r="BI70" s="564">
        <v>1581</v>
      </c>
      <c r="BJ70" s="564">
        <v>1394</v>
      </c>
      <c r="BK70" s="564">
        <v>629</v>
      </c>
      <c r="BL70" s="564">
        <v>565</v>
      </c>
      <c r="BM70" s="565">
        <f t="shared" si="56"/>
        <v>0.39784946236559138</v>
      </c>
      <c r="BN70" s="566">
        <f t="shared" si="57"/>
        <v>0.45121951219512196</v>
      </c>
      <c r="BO70" s="563">
        <v>2062</v>
      </c>
      <c r="BP70" s="564">
        <v>1705</v>
      </c>
      <c r="BQ70" s="564">
        <v>1459</v>
      </c>
      <c r="BR70" s="564">
        <v>641</v>
      </c>
      <c r="BS70" s="564">
        <v>609</v>
      </c>
      <c r="BT70" s="565">
        <f t="shared" si="58"/>
        <v>0.37595307917888565</v>
      </c>
      <c r="BU70" s="566">
        <f t="shared" si="59"/>
        <v>0.43934201507882109</v>
      </c>
      <c r="BV70" s="563">
        <v>1996</v>
      </c>
      <c r="BW70" s="564">
        <v>1560</v>
      </c>
      <c r="BX70" s="564">
        <v>1366</v>
      </c>
      <c r="BY70" s="564">
        <v>604</v>
      </c>
      <c r="BZ70" s="564">
        <v>568</v>
      </c>
      <c r="CA70" s="565">
        <f t="shared" si="60"/>
        <v>0.38717948717948719</v>
      </c>
      <c r="CB70" s="566">
        <f t="shared" si="61"/>
        <v>0.44216691068814057</v>
      </c>
      <c r="CC70" s="563">
        <v>1915</v>
      </c>
      <c r="CD70" s="564">
        <v>1533</v>
      </c>
      <c r="CE70" s="564">
        <v>1305</v>
      </c>
      <c r="CF70" s="564">
        <v>621</v>
      </c>
      <c r="CG70" s="564">
        <v>609</v>
      </c>
      <c r="CH70" s="565">
        <f t="shared" si="62"/>
        <v>0.40508806262230918</v>
      </c>
      <c r="CI70" s="566">
        <f t="shared" si="63"/>
        <v>0.47586206896551725</v>
      </c>
    </row>
    <row r="71" spans="1:87" s="2" customFormat="1" x14ac:dyDescent="0.25">
      <c r="A71" s="560" t="s">
        <v>557</v>
      </c>
      <c r="B71" s="561" t="s">
        <v>260</v>
      </c>
      <c r="C71" s="562" t="s">
        <v>176</v>
      </c>
      <c r="D71" s="563">
        <v>1566</v>
      </c>
      <c r="E71" s="564">
        <v>1300</v>
      </c>
      <c r="F71" s="564">
        <v>1183</v>
      </c>
      <c r="G71" s="564">
        <v>606</v>
      </c>
      <c r="H71" s="564">
        <v>573</v>
      </c>
      <c r="I71" s="565">
        <f t="shared" ref="I71:I138" si="66">G71/E71</f>
        <v>0.46615384615384614</v>
      </c>
      <c r="J71" s="566">
        <f t="shared" ref="J71:J138" si="67">G71/F71</f>
        <v>0.51225697379543533</v>
      </c>
      <c r="K71" s="563">
        <v>2006</v>
      </c>
      <c r="L71" s="564">
        <v>1725</v>
      </c>
      <c r="M71" s="564">
        <v>1648</v>
      </c>
      <c r="N71" s="564">
        <v>856</v>
      </c>
      <c r="O71" s="564">
        <v>838</v>
      </c>
      <c r="P71" s="565">
        <f t="shared" si="44"/>
        <v>0.49623188405797103</v>
      </c>
      <c r="Q71" s="566">
        <f t="shared" si="45"/>
        <v>0.51941747572815533</v>
      </c>
      <c r="R71" s="563">
        <v>1902</v>
      </c>
      <c r="S71" s="564">
        <v>1641</v>
      </c>
      <c r="T71" s="564">
        <v>1434</v>
      </c>
      <c r="U71" s="564">
        <v>814</v>
      </c>
      <c r="V71" s="564">
        <v>789</v>
      </c>
      <c r="W71" s="565">
        <f t="shared" si="64"/>
        <v>0.4960390006093845</v>
      </c>
      <c r="X71" s="566">
        <f t="shared" si="65"/>
        <v>0.56764295676429566</v>
      </c>
      <c r="Y71" s="563">
        <v>1815</v>
      </c>
      <c r="Z71" s="564">
        <v>1538</v>
      </c>
      <c r="AA71" s="564">
        <v>1282</v>
      </c>
      <c r="AB71" s="564">
        <v>656</v>
      </c>
      <c r="AC71" s="564">
        <v>638</v>
      </c>
      <c r="AD71" s="565">
        <f t="shared" si="46"/>
        <v>0.42652795838751628</v>
      </c>
      <c r="AE71" s="566">
        <f t="shared" si="47"/>
        <v>0.51170046801872071</v>
      </c>
      <c r="AF71" s="563">
        <v>1540</v>
      </c>
      <c r="AG71" s="564">
        <v>1314</v>
      </c>
      <c r="AH71" s="564">
        <v>1178</v>
      </c>
      <c r="AI71" s="564">
        <v>655</v>
      </c>
      <c r="AJ71" s="564">
        <v>641</v>
      </c>
      <c r="AK71" s="565">
        <f t="shared" si="48"/>
        <v>0.4984779299847793</v>
      </c>
      <c r="AL71" s="566">
        <f t="shared" si="49"/>
        <v>0.55602716468590829</v>
      </c>
      <c r="AM71" s="563">
        <v>1521</v>
      </c>
      <c r="AN71" s="564">
        <v>1249</v>
      </c>
      <c r="AO71" s="564">
        <v>1091</v>
      </c>
      <c r="AP71" s="564">
        <v>588</v>
      </c>
      <c r="AQ71" s="564">
        <v>577</v>
      </c>
      <c r="AR71" s="565">
        <f t="shared" si="50"/>
        <v>0.47077662129703762</v>
      </c>
      <c r="AS71" s="566">
        <f t="shared" si="51"/>
        <v>0.53895508707607698</v>
      </c>
      <c r="AT71" s="563">
        <v>1225</v>
      </c>
      <c r="AU71" s="564">
        <v>1033</v>
      </c>
      <c r="AV71" s="564">
        <v>929</v>
      </c>
      <c r="AW71" s="564">
        <v>523</v>
      </c>
      <c r="AX71" s="564">
        <v>514</v>
      </c>
      <c r="AY71" s="565">
        <f t="shared" si="52"/>
        <v>0.50629235237173287</v>
      </c>
      <c r="AZ71" s="566">
        <f t="shared" si="53"/>
        <v>0.56297093649085039</v>
      </c>
      <c r="BA71" s="563">
        <v>1220</v>
      </c>
      <c r="BB71" s="564">
        <v>1051</v>
      </c>
      <c r="BC71" s="564">
        <v>959</v>
      </c>
      <c r="BD71" s="564">
        <v>539</v>
      </c>
      <c r="BE71" s="564">
        <v>524</v>
      </c>
      <c r="BF71" s="565">
        <f t="shared" si="54"/>
        <v>0.51284490960989537</v>
      </c>
      <c r="BG71" s="566">
        <f t="shared" si="55"/>
        <v>0.56204379562043794</v>
      </c>
      <c r="BH71" s="563">
        <v>1043</v>
      </c>
      <c r="BI71" s="564">
        <v>897</v>
      </c>
      <c r="BJ71" s="564">
        <v>840</v>
      </c>
      <c r="BK71" s="564">
        <v>512</v>
      </c>
      <c r="BL71" s="564">
        <v>502</v>
      </c>
      <c r="BM71" s="565">
        <f t="shared" si="56"/>
        <v>0.57079152731326643</v>
      </c>
      <c r="BN71" s="566">
        <f t="shared" si="57"/>
        <v>0.60952380952380958</v>
      </c>
      <c r="BO71" s="563">
        <v>1229</v>
      </c>
      <c r="BP71" s="564">
        <v>1064</v>
      </c>
      <c r="BQ71" s="564">
        <v>1001</v>
      </c>
      <c r="BR71" s="564">
        <v>543</v>
      </c>
      <c r="BS71" s="564">
        <v>543</v>
      </c>
      <c r="BT71" s="565">
        <f t="shared" si="58"/>
        <v>0.51033834586466165</v>
      </c>
      <c r="BU71" s="566">
        <f t="shared" si="59"/>
        <v>0.54245754245754241</v>
      </c>
      <c r="BV71" s="563">
        <v>1156</v>
      </c>
      <c r="BW71" s="564">
        <v>999</v>
      </c>
      <c r="BX71" s="564">
        <v>958</v>
      </c>
      <c r="BY71" s="564">
        <v>510</v>
      </c>
      <c r="BZ71" s="564">
        <v>510</v>
      </c>
      <c r="CA71" s="565">
        <f t="shared" si="60"/>
        <v>0.51051051051051055</v>
      </c>
      <c r="CB71" s="566">
        <f t="shared" si="61"/>
        <v>0.53235908141962418</v>
      </c>
      <c r="CC71" s="563">
        <v>1144</v>
      </c>
      <c r="CD71" s="564">
        <v>966</v>
      </c>
      <c r="CE71" s="564">
        <v>911</v>
      </c>
      <c r="CF71" s="564">
        <v>520</v>
      </c>
      <c r="CG71" s="564">
        <v>520</v>
      </c>
      <c r="CH71" s="565">
        <f t="shared" si="62"/>
        <v>0.5383022774327122</v>
      </c>
      <c r="CI71" s="566">
        <f t="shared" si="63"/>
        <v>0.570801317233809</v>
      </c>
    </row>
    <row r="72" spans="1:87" s="2" customFormat="1" x14ac:dyDescent="0.25">
      <c r="A72" s="560" t="s">
        <v>557</v>
      </c>
      <c r="B72" s="561" t="s">
        <v>261</v>
      </c>
      <c r="C72" s="562" t="s">
        <v>180</v>
      </c>
      <c r="D72" s="563">
        <v>3476</v>
      </c>
      <c r="E72" s="564">
        <v>2874</v>
      </c>
      <c r="F72" s="564">
        <v>2874</v>
      </c>
      <c r="G72" s="564">
        <v>1100</v>
      </c>
      <c r="H72" s="564">
        <v>849</v>
      </c>
      <c r="I72" s="565">
        <f t="shared" si="66"/>
        <v>0.3827418232428671</v>
      </c>
      <c r="J72" s="566">
        <f t="shared" si="67"/>
        <v>0.3827418232428671</v>
      </c>
      <c r="K72" s="563">
        <v>4062</v>
      </c>
      <c r="L72" s="564">
        <v>3227</v>
      </c>
      <c r="M72" s="564">
        <v>3227</v>
      </c>
      <c r="N72" s="564">
        <v>1206</v>
      </c>
      <c r="O72" s="564">
        <v>1052</v>
      </c>
      <c r="P72" s="565">
        <f t="shared" si="44"/>
        <v>0.37372172296250389</v>
      </c>
      <c r="Q72" s="566">
        <f t="shared" si="45"/>
        <v>0.37372172296250389</v>
      </c>
      <c r="R72" s="563">
        <v>4894</v>
      </c>
      <c r="S72" s="564">
        <v>4053</v>
      </c>
      <c r="T72" s="564">
        <v>4053</v>
      </c>
      <c r="U72" s="564">
        <v>1080</v>
      </c>
      <c r="V72" s="564">
        <v>1061</v>
      </c>
      <c r="W72" s="565">
        <f t="shared" si="64"/>
        <v>0.26646928201332348</v>
      </c>
      <c r="X72" s="566">
        <f t="shared" si="65"/>
        <v>0.26646928201332348</v>
      </c>
      <c r="Y72" s="563">
        <v>4632</v>
      </c>
      <c r="Z72" s="564">
        <v>3776</v>
      </c>
      <c r="AA72" s="564">
        <v>3776</v>
      </c>
      <c r="AB72" s="564">
        <v>1221</v>
      </c>
      <c r="AC72" s="564">
        <v>943</v>
      </c>
      <c r="AD72" s="565">
        <f t="shared" si="46"/>
        <v>0.32335805084745761</v>
      </c>
      <c r="AE72" s="566">
        <f t="shared" si="47"/>
        <v>0.32335805084745761</v>
      </c>
      <c r="AF72" s="563">
        <v>4329</v>
      </c>
      <c r="AG72" s="564">
        <v>3506</v>
      </c>
      <c r="AH72" s="564">
        <v>3506</v>
      </c>
      <c r="AI72" s="564">
        <v>1001</v>
      </c>
      <c r="AJ72" s="564">
        <v>1001</v>
      </c>
      <c r="AK72" s="565">
        <f t="shared" si="48"/>
        <v>0.28551055333713632</v>
      </c>
      <c r="AL72" s="566">
        <f t="shared" si="49"/>
        <v>0.28551055333713632</v>
      </c>
      <c r="AM72" s="563">
        <v>4325</v>
      </c>
      <c r="AN72" s="564">
        <v>3455</v>
      </c>
      <c r="AO72" s="564">
        <v>3051</v>
      </c>
      <c r="AP72" s="564">
        <v>990</v>
      </c>
      <c r="AQ72" s="564">
        <v>959</v>
      </c>
      <c r="AR72" s="565">
        <f t="shared" si="50"/>
        <v>0.2865412445730825</v>
      </c>
      <c r="AS72" s="566">
        <f t="shared" si="51"/>
        <v>0.32448377581120946</v>
      </c>
      <c r="AT72" s="563">
        <v>3745</v>
      </c>
      <c r="AU72" s="564">
        <v>3006</v>
      </c>
      <c r="AV72" s="564">
        <v>2675</v>
      </c>
      <c r="AW72" s="564">
        <v>749</v>
      </c>
      <c r="AX72" s="564">
        <v>749</v>
      </c>
      <c r="AY72" s="565">
        <f t="shared" si="52"/>
        <v>0.24916833000665337</v>
      </c>
      <c r="AZ72" s="566">
        <f t="shared" si="53"/>
        <v>0.28000000000000003</v>
      </c>
      <c r="BA72" s="563">
        <v>3055</v>
      </c>
      <c r="BB72" s="564">
        <v>2431</v>
      </c>
      <c r="BC72" s="564">
        <v>2134</v>
      </c>
      <c r="BD72" s="564">
        <v>652</v>
      </c>
      <c r="BE72" s="564">
        <v>648</v>
      </c>
      <c r="BF72" s="565">
        <f t="shared" si="54"/>
        <v>0.26820238584944467</v>
      </c>
      <c r="BG72" s="566">
        <f t="shared" si="55"/>
        <v>0.30552952202436739</v>
      </c>
      <c r="BH72" s="563">
        <v>2816</v>
      </c>
      <c r="BI72" s="564">
        <v>2227</v>
      </c>
      <c r="BJ72" s="564">
        <v>1936</v>
      </c>
      <c r="BK72" s="564">
        <v>658</v>
      </c>
      <c r="BL72" s="564">
        <v>658</v>
      </c>
      <c r="BM72" s="565">
        <f t="shared" si="56"/>
        <v>0.29546475078581053</v>
      </c>
      <c r="BN72" s="566">
        <f t="shared" si="57"/>
        <v>0.33987603305785125</v>
      </c>
      <c r="BO72" s="563">
        <v>2821</v>
      </c>
      <c r="BP72" s="564">
        <v>2272</v>
      </c>
      <c r="BQ72" s="564">
        <v>1944</v>
      </c>
      <c r="BR72" s="564">
        <v>676</v>
      </c>
      <c r="BS72" s="564">
        <v>675</v>
      </c>
      <c r="BT72" s="565">
        <f t="shared" si="58"/>
        <v>0.29753521126760563</v>
      </c>
      <c r="BU72" s="566">
        <f t="shared" si="59"/>
        <v>0.34773662551440332</v>
      </c>
      <c r="BV72" s="563">
        <v>3168</v>
      </c>
      <c r="BW72" s="564">
        <v>2431</v>
      </c>
      <c r="BX72" s="564">
        <v>2121</v>
      </c>
      <c r="BY72" s="564">
        <v>751</v>
      </c>
      <c r="BZ72" s="564">
        <v>748</v>
      </c>
      <c r="CA72" s="565">
        <f t="shared" si="60"/>
        <v>0.30892636774989718</v>
      </c>
      <c r="CB72" s="566">
        <f t="shared" si="61"/>
        <v>0.35407826496935407</v>
      </c>
      <c r="CC72" s="563">
        <v>3321</v>
      </c>
      <c r="CD72" s="564">
        <v>2461</v>
      </c>
      <c r="CE72" s="564">
        <v>2015</v>
      </c>
      <c r="CF72" s="564">
        <v>807</v>
      </c>
      <c r="CG72" s="564">
        <v>807</v>
      </c>
      <c r="CH72" s="565">
        <f t="shared" si="62"/>
        <v>0.32791548151158068</v>
      </c>
      <c r="CI72" s="566">
        <f t="shared" si="63"/>
        <v>0.40049627791563275</v>
      </c>
    </row>
    <row r="73" spans="1:87" s="2" customFormat="1" x14ac:dyDescent="0.25">
      <c r="A73" s="616" t="s">
        <v>557</v>
      </c>
      <c r="B73" s="561" t="s">
        <v>262</v>
      </c>
      <c r="C73" s="586" t="s">
        <v>263</v>
      </c>
      <c r="D73" s="563">
        <v>317</v>
      </c>
      <c r="E73" s="564">
        <v>303</v>
      </c>
      <c r="F73" s="564">
        <v>269</v>
      </c>
      <c r="G73" s="564">
        <v>111</v>
      </c>
      <c r="H73" s="564">
        <v>107</v>
      </c>
      <c r="I73" s="565">
        <f t="shared" si="66"/>
        <v>0.36633663366336633</v>
      </c>
      <c r="J73" s="566">
        <f t="shared" si="67"/>
        <v>0.41263940520446096</v>
      </c>
      <c r="K73" s="563">
        <v>315</v>
      </c>
      <c r="L73" s="564">
        <v>294</v>
      </c>
      <c r="M73" s="564">
        <v>257</v>
      </c>
      <c r="N73" s="564">
        <v>97</v>
      </c>
      <c r="O73" s="564">
        <v>93</v>
      </c>
      <c r="P73" s="565">
        <f t="shared" si="44"/>
        <v>0.32993197278911562</v>
      </c>
      <c r="Q73" s="566">
        <f t="shared" si="45"/>
        <v>0.37743190661478598</v>
      </c>
      <c r="R73" s="563">
        <v>310</v>
      </c>
      <c r="S73" s="564">
        <v>294</v>
      </c>
      <c r="T73" s="564">
        <v>243</v>
      </c>
      <c r="U73" s="564">
        <v>90</v>
      </c>
      <c r="V73" s="564">
        <v>80</v>
      </c>
      <c r="W73" s="565">
        <f t="shared" si="64"/>
        <v>0.30612244897959184</v>
      </c>
      <c r="X73" s="566">
        <f t="shared" si="65"/>
        <v>0.37037037037037035</v>
      </c>
      <c r="Y73" s="563">
        <v>295</v>
      </c>
      <c r="Z73" s="564">
        <v>277</v>
      </c>
      <c r="AA73" s="564">
        <v>232</v>
      </c>
      <c r="AB73" s="564">
        <v>76</v>
      </c>
      <c r="AC73" s="564">
        <v>75</v>
      </c>
      <c r="AD73" s="565">
        <f t="shared" si="46"/>
        <v>0.27436823104693142</v>
      </c>
      <c r="AE73" s="566">
        <f t="shared" si="47"/>
        <v>0.32758620689655171</v>
      </c>
      <c r="AF73" s="563">
        <v>265</v>
      </c>
      <c r="AG73" s="564">
        <v>253</v>
      </c>
      <c r="AH73" s="564">
        <v>212</v>
      </c>
      <c r="AI73" s="564">
        <v>94</v>
      </c>
      <c r="AJ73" s="564">
        <v>88</v>
      </c>
      <c r="AK73" s="565">
        <f t="shared" si="48"/>
        <v>0.3715415019762846</v>
      </c>
      <c r="AL73" s="566">
        <f t="shared" si="49"/>
        <v>0.44339622641509435</v>
      </c>
      <c r="AM73" s="563">
        <v>240</v>
      </c>
      <c r="AN73" s="564">
        <v>226</v>
      </c>
      <c r="AO73" s="564">
        <v>202</v>
      </c>
      <c r="AP73" s="564">
        <v>87</v>
      </c>
      <c r="AQ73" s="564">
        <v>85</v>
      </c>
      <c r="AR73" s="565">
        <f t="shared" si="50"/>
        <v>0.38495575221238937</v>
      </c>
      <c r="AS73" s="566">
        <f t="shared" si="51"/>
        <v>0.43069306930693069</v>
      </c>
      <c r="AT73" s="563">
        <v>306</v>
      </c>
      <c r="AU73" s="564">
        <v>278</v>
      </c>
      <c r="AV73" s="564">
        <v>245</v>
      </c>
      <c r="AW73" s="564">
        <v>89</v>
      </c>
      <c r="AX73" s="564">
        <v>83</v>
      </c>
      <c r="AY73" s="565">
        <f t="shared" si="52"/>
        <v>0.32014388489208634</v>
      </c>
      <c r="AZ73" s="566">
        <f t="shared" si="53"/>
        <v>0.36326530612244901</v>
      </c>
      <c r="BA73" s="563">
        <v>247</v>
      </c>
      <c r="BB73" s="564">
        <v>229</v>
      </c>
      <c r="BC73" s="564">
        <v>190</v>
      </c>
      <c r="BD73" s="564">
        <v>85</v>
      </c>
      <c r="BE73" s="564">
        <v>78</v>
      </c>
      <c r="BF73" s="565">
        <f t="shared" si="54"/>
        <v>0.37117903930131002</v>
      </c>
      <c r="BG73" s="566">
        <f t="shared" si="55"/>
        <v>0.44736842105263158</v>
      </c>
      <c r="BH73" s="563">
        <v>245</v>
      </c>
      <c r="BI73" s="564">
        <v>220</v>
      </c>
      <c r="BJ73" s="564">
        <v>178</v>
      </c>
      <c r="BK73" s="564">
        <v>94</v>
      </c>
      <c r="BL73" s="564">
        <v>82</v>
      </c>
      <c r="BM73" s="565">
        <f t="shared" si="56"/>
        <v>0.42727272727272725</v>
      </c>
      <c r="BN73" s="566">
        <f t="shared" si="57"/>
        <v>0.5280898876404494</v>
      </c>
      <c r="BO73" s="563">
        <v>232</v>
      </c>
      <c r="BP73" s="564">
        <v>213</v>
      </c>
      <c r="BQ73" s="564">
        <v>185</v>
      </c>
      <c r="BR73" s="564">
        <v>87</v>
      </c>
      <c r="BS73" s="564">
        <v>78</v>
      </c>
      <c r="BT73" s="565">
        <f t="shared" si="58"/>
        <v>0.40845070422535212</v>
      </c>
      <c r="BU73" s="566">
        <f t="shared" si="59"/>
        <v>0.4702702702702703</v>
      </c>
      <c r="BV73" s="563">
        <v>320</v>
      </c>
      <c r="BW73" s="564">
        <v>250</v>
      </c>
      <c r="BX73" s="564">
        <v>197</v>
      </c>
      <c r="BY73" s="564">
        <v>82</v>
      </c>
      <c r="BZ73" s="564">
        <v>77</v>
      </c>
      <c r="CA73" s="565">
        <f t="shared" si="60"/>
        <v>0.32800000000000001</v>
      </c>
      <c r="CB73" s="566">
        <f t="shared" si="61"/>
        <v>0.41624365482233505</v>
      </c>
      <c r="CC73" s="563">
        <v>266</v>
      </c>
      <c r="CD73" s="564">
        <v>229</v>
      </c>
      <c r="CE73" s="564">
        <v>200</v>
      </c>
      <c r="CF73" s="564">
        <v>69</v>
      </c>
      <c r="CG73" s="564">
        <v>69</v>
      </c>
      <c r="CH73" s="565">
        <f t="shared" si="62"/>
        <v>0.30131004366812225</v>
      </c>
      <c r="CI73" s="566">
        <f t="shared" si="63"/>
        <v>0.34499999999999997</v>
      </c>
    </row>
    <row r="74" spans="1:87" s="2" customFormat="1" x14ac:dyDescent="0.25">
      <c r="A74" s="569" t="s">
        <v>557</v>
      </c>
      <c r="B74" s="570" t="s">
        <v>264</v>
      </c>
      <c r="C74" s="591" t="s">
        <v>199</v>
      </c>
      <c r="D74" s="572" t="s">
        <v>21</v>
      </c>
      <c r="E74" s="573" t="s">
        <v>21</v>
      </c>
      <c r="F74" s="573" t="s">
        <v>21</v>
      </c>
      <c r="G74" s="573" t="s">
        <v>21</v>
      </c>
      <c r="H74" s="573" t="s">
        <v>21</v>
      </c>
      <c r="I74" s="574" t="s">
        <v>67</v>
      </c>
      <c r="J74" s="575" t="s">
        <v>67</v>
      </c>
      <c r="K74" s="572" t="s">
        <v>67</v>
      </c>
      <c r="L74" s="573" t="s">
        <v>67</v>
      </c>
      <c r="M74" s="573" t="s">
        <v>67</v>
      </c>
      <c r="N74" s="573" t="s">
        <v>67</v>
      </c>
      <c r="O74" s="573" t="s">
        <v>67</v>
      </c>
      <c r="P74" s="574" t="s">
        <v>67</v>
      </c>
      <c r="Q74" s="575" t="s">
        <v>67</v>
      </c>
      <c r="R74" s="572" t="s">
        <v>67</v>
      </c>
      <c r="S74" s="573" t="s">
        <v>67</v>
      </c>
      <c r="T74" s="573" t="s">
        <v>67</v>
      </c>
      <c r="U74" s="573" t="s">
        <v>67</v>
      </c>
      <c r="V74" s="573" t="s">
        <v>67</v>
      </c>
      <c r="W74" s="574" t="s">
        <v>67</v>
      </c>
      <c r="X74" s="575" t="s">
        <v>67</v>
      </c>
      <c r="Y74" s="572" t="s">
        <v>67</v>
      </c>
      <c r="Z74" s="573" t="s">
        <v>67</v>
      </c>
      <c r="AA74" s="573" t="s">
        <v>67</v>
      </c>
      <c r="AB74" s="573" t="s">
        <v>67</v>
      </c>
      <c r="AC74" s="573" t="s">
        <v>67</v>
      </c>
      <c r="AD74" s="574" t="s">
        <v>67</v>
      </c>
      <c r="AE74" s="575" t="s">
        <v>67</v>
      </c>
      <c r="AF74" s="572" t="s">
        <v>67</v>
      </c>
      <c r="AG74" s="573" t="s">
        <v>67</v>
      </c>
      <c r="AH74" s="573" t="s">
        <v>67</v>
      </c>
      <c r="AI74" s="573" t="s">
        <v>67</v>
      </c>
      <c r="AJ74" s="573" t="s">
        <v>67</v>
      </c>
      <c r="AK74" s="574" t="s">
        <v>67</v>
      </c>
      <c r="AL74" s="575" t="s">
        <v>67</v>
      </c>
      <c r="AM74" s="572" t="s">
        <v>67</v>
      </c>
      <c r="AN74" s="573" t="s">
        <v>67</v>
      </c>
      <c r="AO74" s="573" t="s">
        <v>67</v>
      </c>
      <c r="AP74" s="573" t="s">
        <v>67</v>
      </c>
      <c r="AQ74" s="573" t="s">
        <v>67</v>
      </c>
      <c r="AR74" s="574" t="s">
        <v>67</v>
      </c>
      <c r="AS74" s="575" t="s">
        <v>67</v>
      </c>
      <c r="AT74" s="572" t="s">
        <v>67</v>
      </c>
      <c r="AU74" s="573" t="s">
        <v>67</v>
      </c>
      <c r="AV74" s="573" t="s">
        <v>67</v>
      </c>
      <c r="AW74" s="573" t="s">
        <v>67</v>
      </c>
      <c r="AX74" s="573" t="s">
        <v>67</v>
      </c>
      <c r="AY74" s="574" t="s">
        <v>67</v>
      </c>
      <c r="AZ74" s="575" t="s">
        <v>67</v>
      </c>
      <c r="BA74" s="572" t="s">
        <v>67</v>
      </c>
      <c r="BB74" s="573" t="s">
        <v>67</v>
      </c>
      <c r="BC74" s="573" t="s">
        <v>67</v>
      </c>
      <c r="BD74" s="573" t="s">
        <v>67</v>
      </c>
      <c r="BE74" s="573" t="s">
        <v>67</v>
      </c>
      <c r="BF74" s="574" t="s">
        <v>67</v>
      </c>
      <c r="BG74" s="575" t="s">
        <v>67</v>
      </c>
      <c r="BH74" s="572" t="s">
        <v>67</v>
      </c>
      <c r="BI74" s="573" t="s">
        <v>67</v>
      </c>
      <c r="BJ74" s="573" t="s">
        <v>67</v>
      </c>
      <c r="BK74" s="573" t="s">
        <v>67</v>
      </c>
      <c r="BL74" s="573" t="s">
        <v>67</v>
      </c>
      <c r="BM74" s="574" t="s">
        <v>67</v>
      </c>
      <c r="BN74" s="575" t="s">
        <v>67</v>
      </c>
      <c r="BO74" s="572" t="s">
        <v>67</v>
      </c>
      <c r="BP74" s="573" t="s">
        <v>67</v>
      </c>
      <c r="BQ74" s="573" t="s">
        <v>67</v>
      </c>
      <c r="BR74" s="573" t="s">
        <v>67</v>
      </c>
      <c r="BS74" s="573" t="s">
        <v>67</v>
      </c>
      <c r="BT74" s="574" t="s">
        <v>67</v>
      </c>
      <c r="BU74" s="575" t="s">
        <v>67</v>
      </c>
      <c r="BV74" s="572" t="s">
        <v>67</v>
      </c>
      <c r="BW74" s="573" t="s">
        <v>67</v>
      </c>
      <c r="BX74" s="573" t="s">
        <v>67</v>
      </c>
      <c r="BY74" s="573" t="s">
        <v>67</v>
      </c>
      <c r="BZ74" s="573" t="s">
        <v>67</v>
      </c>
      <c r="CA74" s="574" t="s">
        <v>67</v>
      </c>
      <c r="CB74" s="575" t="s">
        <v>67</v>
      </c>
      <c r="CC74" s="572" t="s">
        <v>67</v>
      </c>
      <c r="CD74" s="573" t="s">
        <v>67</v>
      </c>
      <c r="CE74" s="573" t="s">
        <v>67</v>
      </c>
      <c r="CF74" s="573" t="s">
        <v>67</v>
      </c>
      <c r="CG74" s="573" t="s">
        <v>67</v>
      </c>
      <c r="CH74" s="574" t="s">
        <v>67</v>
      </c>
      <c r="CI74" s="575" t="s">
        <v>67</v>
      </c>
    </row>
    <row r="75" spans="1:87" s="2" customFormat="1" x14ac:dyDescent="0.25">
      <c r="A75" s="610" t="s">
        <v>265</v>
      </c>
      <c r="B75" s="546" t="s">
        <v>266</v>
      </c>
      <c r="C75" s="624"/>
      <c r="D75" s="617">
        <v>10709</v>
      </c>
      <c r="E75" s="618">
        <v>8265</v>
      </c>
      <c r="F75" s="618">
        <v>6745</v>
      </c>
      <c r="G75" s="618">
        <v>3048</v>
      </c>
      <c r="H75" s="619">
        <v>2300</v>
      </c>
      <c r="I75" s="620">
        <f t="shared" si="66"/>
        <v>0.36878402903811253</v>
      </c>
      <c r="J75" s="621">
        <f t="shared" si="67"/>
        <v>0.4518902891030393</v>
      </c>
      <c r="K75" s="617">
        <v>11748</v>
      </c>
      <c r="L75" s="618">
        <v>8830</v>
      </c>
      <c r="M75" s="618">
        <v>7086</v>
      </c>
      <c r="N75" s="618">
        <v>3376</v>
      </c>
      <c r="O75" s="619">
        <v>2451</v>
      </c>
      <c r="P75" s="620">
        <f t="shared" ref="P75:P129" si="68">N75/L75</f>
        <v>0.38233295583238958</v>
      </c>
      <c r="Q75" s="621">
        <f t="shared" ref="Q75:Q129" si="69">N75/M75</f>
        <v>0.47643240191927744</v>
      </c>
      <c r="R75" s="617">
        <v>12203</v>
      </c>
      <c r="S75" s="618">
        <v>9163</v>
      </c>
      <c r="T75" s="618">
        <v>7659</v>
      </c>
      <c r="U75" s="618">
        <v>3562</v>
      </c>
      <c r="V75" s="619">
        <v>2724</v>
      </c>
      <c r="W75" s="620">
        <f t="shared" si="64"/>
        <v>0.388737313107061</v>
      </c>
      <c r="X75" s="621">
        <f t="shared" si="65"/>
        <v>0.46507376942159551</v>
      </c>
      <c r="Y75" s="617">
        <v>11855</v>
      </c>
      <c r="Z75" s="618">
        <v>8697</v>
      </c>
      <c r="AA75" s="618">
        <v>7326</v>
      </c>
      <c r="AB75" s="618">
        <v>3675</v>
      </c>
      <c r="AC75" s="619">
        <v>2767</v>
      </c>
      <c r="AD75" s="620">
        <f t="shared" ref="AD75:AD129" si="70">AB75/Z75</f>
        <v>0.42255950327699204</v>
      </c>
      <c r="AE75" s="621">
        <f t="shared" ref="AE75:AE129" si="71">AB75/AA75</f>
        <v>0.50163800163800165</v>
      </c>
      <c r="AF75" s="617">
        <v>10597</v>
      </c>
      <c r="AG75" s="618">
        <v>7765</v>
      </c>
      <c r="AH75" s="618">
        <v>6550</v>
      </c>
      <c r="AI75" s="618">
        <v>3215</v>
      </c>
      <c r="AJ75" s="619">
        <v>2450</v>
      </c>
      <c r="AK75" s="620">
        <f t="shared" ref="AK75:AK100" si="72">AI75/AG75</f>
        <v>0.41403734707018675</v>
      </c>
      <c r="AL75" s="621">
        <f t="shared" ref="AL75:AL100" si="73">AI75/AH75</f>
        <v>0.49083969465648852</v>
      </c>
      <c r="AM75" s="617">
        <v>9410</v>
      </c>
      <c r="AN75" s="618">
        <v>6823</v>
      </c>
      <c r="AO75" s="618">
        <v>5756</v>
      </c>
      <c r="AP75" s="618">
        <v>2502</v>
      </c>
      <c r="AQ75" s="619">
        <v>1823</v>
      </c>
      <c r="AR75" s="620">
        <f t="shared" ref="AR75:AR100" si="74">AP75/AN75</f>
        <v>0.36670086472226293</v>
      </c>
      <c r="AS75" s="621">
        <f t="shared" ref="AS75:AS100" si="75">AP75/AO75</f>
        <v>0.43467685892981239</v>
      </c>
      <c r="AT75" s="617">
        <v>8243</v>
      </c>
      <c r="AU75" s="618">
        <v>5932</v>
      </c>
      <c r="AV75" s="618">
        <v>4960</v>
      </c>
      <c r="AW75" s="618">
        <v>2484</v>
      </c>
      <c r="AX75" s="619">
        <v>1842</v>
      </c>
      <c r="AY75" s="620">
        <f t="shared" ref="AY75:AY100" si="76">AW75/AU75</f>
        <v>0.41874578556979097</v>
      </c>
      <c r="AZ75" s="621">
        <f t="shared" ref="AZ75:AZ100" si="77">AW75/AV75</f>
        <v>0.50080645161290327</v>
      </c>
      <c r="BA75" s="617">
        <v>7081</v>
      </c>
      <c r="BB75" s="618">
        <v>5116</v>
      </c>
      <c r="BC75" s="618">
        <v>4257</v>
      </c>
      <c r="BD75" s="618">
        <v>2375</v>
      </c>
      <c r="BE75" s="619">
        <v>1782</v>
      </c>
      <c r="BF75" s="620">
        <f t="shared" ref="BF75:BF100" si="78">BD75/BB75</f>
        <v>0.4642298670836591</v>
      </c>
      <c r="BG75" s="621">
        <f t="shared" ref="BG75:BG100" si="79">BD75/BC75</f>
        <v>0.5579046276720695</v>
      </c>
      <c r="BH75" s="617">
        <v>6210</v>
      </c>
      <c r="BI75" s="618">
        <v>4625</v>
      </c>
      <c r="BJ75" s="618">
        <v>3737</v>
      </c>
      <c r="BK75" s="618">
        <v>2137</v>
      </c>
      <c r="BL75" s="619">
        <v>1688</v>
      </c>
      <c r="BM75" s="620">
        <f t="shared" ref="BM75:BM111" si="80">BK75/BI75</f>
        <v>0.46205405405405403</v>
      </c>
      <c r="BN75" s="621">
        <f t="shared" ref="BN75:BN111" si="81">BK75/BJ75</f>
        <v>0.57184907679957186</v>
      </c>
      <c r="BO75" s="617">
        <v>6015</v>
      </c>
      <c r="BP75" s="618">
        <v>4512</v>
      </c>
      <c r="BQ75" s="618">
        <v>3483</v>
      </c>
      <c r="BR75" s="618">
        <v>2254</v>
      </c>
      <c r="BS75" s="619">
        <v>1844</v>
      </c>
      <c r="BT75" s="620">
        <f t="shared" ref="BT75:BT111" si="82">BR75/BP75</f>
        <v>0.49955673758865249</v>
      </c>
      <c r="BU75" s="621">
        <f t="shared" ref="BU75:BU111" si="83">BR75/BQ75</f>
        <v>0.64714326729830607</v>
      </c>
      <c r="BV75" s="617">
        <v>5887</v>
      </c>
      <c r="BW75" s="618">
        <v>4399</v>
      </c>
      <c r="BX75" s="618">
        <v>3526</v>
      </c>
      <c r="BY75" s="618">
        <v>2348</v>
      </c>
      <c r="BZ75" s="619">
        <v>1925</v>
      </c>
      <c r="CA75" s="620">
        <f t="shared" ref="CA75:CA111" si="84">BY75/BW75</f>
        <v>0.5337576721982269</v>
      </c>
      <c r="CB75" s="621">
        <f t="shared" ref="CB75:CB111" si="85">BY75/BX75</f>
        <v>0.66591038003403291</v>
      </c>
      <c r="CC75" s="617">
        <v>6251</v>
      </c>
      <c r="CD75" s="618">
        <v>4670</v>
      </c>
      <c r="CE75" s="618">
        <v>4057</v>
      </c>
      <c r="CF75" s="618">
        <v>2680</v>
      </c>
      <c r="CG75" s="619">
        <v>1847</v>
      </c>
      <c r="CH75" s="620">
        <f t="shared" ref="CH75:CH79" si="86">CF75/CD75</f>
        <v>0.57387580299785867</v>
      </c>
      <c r="CI75" s="621">
        <f t="shared" ref="CI75:CI79" si="87">CF75/CE75</f>
        <v>0.66058664037466108</v>
      </c>
    </row>
    <row r="76" spans="1:87" s="2" customFormat="1" x14ac:dyDescent="0.25">
      <c r="A76" s="613" t="s">
        <v>265</v>
      </c>
      <c r="B76" s="554" t="s">
        <v>267</v>
      </c>
      <c r="C76" s="615" t="s">
        <v>231</v>
      </c>
      <c r="D76" s="556">
        <v>5468</v>
      </c>
      <c r="E76" s="557">
        <v>4215</v>
      </c>
      <c r="F76" s="557">
        <v>3460</v>
      </c>
      <c r="G76" s="557">
        <v>1662</v>
      </c>
      <c r="H76" s="557">
        <v>1289</v>
      </c>
      <c r="I76" s="558">
        <f t="shared" si="66"/>
        <v>0.39430604982206408</v>
      </c>
      <c r="J76" s="559">
        <f t="shared" si="67"/>
        <v>0.48034682080924856</v>
      </c>
      <c r="K76" s="556">
        <v>6877</v>
      </c>
      <c r="L76" s="557">
        <v>5156</v>
      </c>
      <c r="M76" s="557">
        <v>4097</v>
      </c>
      <c r="N76" s="557">
        <v>1827</v>
      </c>
      <c r="O76" s="557">
        <v>1274</v>
      </c>
      <c r="P76" s="558">
        <f t="shared" si="68"/>
        <v>0.354344453064391</v>
      </c>
      <c r="Q76" s="559">
        <f t="shared" si="69"/>
        <v>0.44593605076885529</v>
      </c>
      <c r="R76" s="556">
        <v>6188</v>
      </c>
      <c r="S76" s="557">
        <v>4850</v>
      </c>
      <c r="T76" s="557">
        <v>3841</v>
      </c>
      <c r="U76" s="557">
        <v>1486</v>
      </c>
      <c r="V76" s="557">
        <v>1233</v>
      </c>
      <c r="W76" s="558">
        <f t="shared" si="64"/>
        <v>0.3063917525773196</v>
      </c>
      <c r="X76" s="559">
        <f t="shared" si="65"/>
        <v>0.38687841707888571</v>
      </c>
      <c r="Y76" s="556">
        <v>5957</v>
      </c>
      <c r="Z76" s="557">
        <v>4556</v>
      </c>
      <c r="AA76" s="557">
        <v>3655</v>
      </c>
      <c r="AB76" s="557">
        <v>1269</v>
      </c>
      <c r="AC76" s="557">
        <v>1004</v>
      </c>
      <c r="AD76" s="558">
        <f t="shared" si="70"/>
        <v>0.27853380158033364</v>
      </c>
      <c r="AE76" s="559">
        <f t="shared" si="71"/>
        <v>0.3471956224350205</v>
      </c>
      <c r="AF76" s="556">
        <v>5454</v>
      </c>
      <c r="AG76" s="557">
        <v>4136</v>
      </c>
      <c r="AH76" s="557">
        <v>3371</v>
      </c>
      <c r="AI76" s="557">
        <v>1078</v>
      </c>
      <c r="AJ76" s="557">
        <v>900</v>
      </c>
      <c r="AK76" s="558">
        <f t="shared" si="72"/>
        <v>0.26063829787234044</v>
      </c>
      <c r="AL76" s="559">
        <f t="shared" si="73"/>
        <v>0.31978641352714327</v>
      </c>
      <c r="AM76" s="556">
        <v>5000</v>
      </c>
      <c r="AN76" s="557">
        <v>3807</v>
      </c>
      <c r="AO76" s="557">
        <v>3053</v>
      </c>
      <c r="AP76" s="557">
        <v>1031</v>
      </c>
      <c r="AQ76" s="557">
        <v>777</v>
      </c>
      <c r="AR76" s="558">
        <f t="shared" si="74"/>
        <v>0.27081691620698711</v>
      </c>
      <c r="AS76" s="559">
        <f t="shared" si="75"/>
        <v>0.33770062233868325</v>
      </c>
      <c r="AT76" s="556">
        <v>4537</v>
      </c>
      <c r="AU76" s="557">
        <v>3377</v>
      </c>
      <c r="AV76" s="557">
        <v>2686</v>
      </c>
      <c r="AW76" s="557">
        <v>956</v>
      </c>
      <c r="AX76" s="557">
        <v>780</v>
      </c>
      <c r="AY76" s="558">
        <f t="shared" si="76"/>
        <v>0.28309150133254368</v>
      </c>
      <c r="AZ76" s="559">
        <f t="shared" si="77"/>
        <v>0.35591958302308263</v>
      </c>
      <c r="BA76" s="556">
        <v>3742</v>
      </c>
      <c r="BB76" s="557">
        <v>2792</v>
      </c>
      <c r="BC76" s="557">
        <v>2203</v>
      </c>
      <c r="BD76" s="557">
        <v>906</v>
      </c>
      <c r="BE76" s="557">
        <v>728</v>
      </c>
      <c r="BF76" s="558">
        <f t="shared" si="78"/>
        <v>0.32449856733524357</v>
      </c>
      <c r="BG76" s="559">
        <f t="shared" si="79"/>
        <v>0.41125737630503856</v>
      </c>
      <c r="BH76" s="556">
        <v>3381</v>
      </c>
      <c r="BI76" s="557">
        <v>2601</v>
      </c>
      <c r="BJ76" s="557">
        <v>2063</v>
      </c>
      <c r="BK76" s="557">
        <v>943</v>
      </c>
      <c r="BL76" s="557">
        <v>736</v>
      </c>
      <c r="BM76" s="558">
        <f t="shared" si="80"/>
        <v>0.36255286428296807</v>
      </c>
      <c r="BN76" s="559">
        <f t="shared" si="81"/>
        <v>0.45710130877363064</v>
      </c>
      <c r="BO76" s="556">
        <v>3138</v>
      </c>
      <c r="BP76" s="557">
        <v>2433</v>
      </c>
      <c r="BQ76" s="557">
        <v>1795</v>
      </c>
      <c r="BR76" s="557">
        <v>1013</v>
      </c>
      <c r="BS76" s="557">
        <v>853</v>
      </c>
      <c r="BT76" s="558">
        <f t="shared" si="82"/>
        <v>0.41635840526099466</v>
      </c>
      <c r="BU76" s="559">
        <f t="shared" si="83"/>
        <v>0.56434540389972143</v>
      </c>
      <c r="BV76" s="556">
        <v>3158</v>
      </c>
      <c r="BW76" s="557">
        <v>2437</v>
      </c>
      <c r="BX76" s="557">
        <v>1889</v>
      </c>
      <c r="BY76" s="557">
        <v>1003</v>
      </c>
      <c r="BZ76" s="557">
        <v>819</v>
      </c>
      <c r="CA76" s="558">
        <f t="shared" si="84"/>
        <v>0.41157160443167828</v>
      </c>
      <c r="CB76" s="559">
        <f t="shared" si="85"/>
        <v>0.53096876654314451</v>
      </c>
      <c r="CC76" s="556">
        <v>3427</v>
      </c>
      <c r="CD76" s="557">
        <v>2653</v>
      </c>
      <c r="CE76" s="557">
        <v>2248</v>
      </c>
      <c r="CF76" s="557">
        <v>1110</v>
      </c>
      <c r="CG76" s="557">
        <v>802</v>
      </c>
      <c r="CH76" s="558">
        <f t="shared" si="86"/>
        <v>0.41839427063701468</v>
      </c>
      <c r="CI76" s="559">
        <f t="shared" si="87"/>
        <v>0.49377224199288255</v>
      </c>
    </row>
    <row r="77" spans="1:87" s="2" customFormat="1" x14ac:dyDescent="0.25">
      <c r="A77" s="616" t="s">
        <v>265</v>
      </c>
      <c r="B77" s="585" t="s">
        <v>268</v>
      </c>
      <c r="C77" s="586" t="s">
        <v>269</v>
      </c>
      <c r="D77" s="587">
        <v>3495</v>
      </c>
      <c r="E77" s="588">
        <v>3127</v>
      </c>
      <c r="F77" s="588">
        <v>2338</v>
      </c>
      <c r="G77" s="588">
        <v>870</v>
      </c>
      <c r="H77" s="588">
        <v>656</v>
      </c>
      <c r="I77" s="589">
        <f t="shared" si="66"/>
        <v>0.27822193795970579</v>
      </c>
      <c r="J77" s="590">
        <f t="shared" si="67"/>
        <v>0.37211291702309668</v>
      </c>
      <c r="K77" s="587">
        <v>3166</v>
      </c>
      <c r="L77" s="588">
        <v>2875</v>
      </c>
      <c r="M77" s="588">
        <v>2120</v>
      </c>
      <c r="N77" s="588">
        <v>1014</v>
      </c>
      <c r="O77" s="588">
        <v>786</v>
      </c>
      <c r="P77" s="589">
        <f t="shared" si="68"/>
        <v>0.35269565217391302</v>
      </c>
      <c r="Q77" s="590">
        <f t="shared" si="69"/>
        <v>0.47830188679245284</v>
      </c>
      <c r="R77" s="587">
        <v>3085</v>
      </c>
      <c r="S77" s="588">
        <v>2771</v>
      </c>
      <c r="T77" s="588">
        <v>2389</v>
      </c>
      <c r="U77" s="588">
        <v>1308</v>
      </c>
      <c r="V77" s="588">
        <v>843</v>
      </c>
      <c r="W77" s="589">
        <f t="shared" si="64"/>
        <v>0.47203175748827136</v>
      </c>
      <c r="X77" s="590">
        <f t="shared" si="65"/>
        <v>0.54750941816659693</v>
      </c>
      <c r="Y77" s="587">
        <v>3080</v>
      </c>
      <c r="Z77" s="588">
        <v>2795</v>
      </c>
      <c r="AA77" s="588">
        <v>2473</v>
      </c>
      <c r="AB77" s="588">
        <v>1438</v>
      </c>
      <c r="AC77" s="588">
        <v>921</v>
      </c>
      <c r="AD77" s="589">
        <f t="shared" si="70"/>
        <v>0.5144901610017889</v>
      </c>
      <c r="AE77" s="590">
        <f t="shared" si="71"/>
        <v>0.58147998382531341</v>
      </c>
      <c r="AF77" s="587">
        <v>2553</v>
      </c>
      <c r="AG77" s="588">
        <v>2269</v>
      </c>
      <c r="AH77" s="588">
        <v>2007</v>
      </c>
      <c r="AI77" s="588">
        <v>1259</v>
      </c>
      <c r="AJ77" s="588">
        <v>838</v>
      </c>
      <c r="AK77" s="589">
        <f t="shared" si="72"/>
        <v>0.55486998677831645</v>
      </c>
      <c r="AL77" s="590">
        <f t="shared" si="73"/>
        <v>0.62730443447932238</v>
      </c>
      <c r="AM77" s="587">
        <v>2160</v>
      </c>
      <c r="AN77" s="588">
        <v>1886</v>
      </c>
      <c r="AO77" s="588">
        <v>1687</v>
      </c>
      <c r="AP77" s="588">
        <v>861</v>
      </c>
      <c r="AQ77" s="588">
        <v>528</v>
      </c>
      <c r="AR77" s="589">
        <f t="shared" si="74"/>
        <v>0.45652173913043476</v>
      </c>
      <c r="AS77" s="590">
        <f t="shared" si="75"/>
        <v>0.51037344398340245</v>
      </c>
      <c r="AT77" s="587">
        <v>1984</v>
      </c>
      <c r="AU77" s="588">
        <v>1704</v>
      </c>
      <c r="AV77" s="588">
        <v>1501</v>
      </c>
      <c r="AW77" s="588">
        <v>956</v>
      </c>
      <c r="AX77" s="588">
        <v>588</v>
      </c>
      <c r="AY77" s="589">
        <f t="shared" si="76"/>
        <v>0.56103286384976525</v>
      </c>
      <c r="AZ77" s="590">
        <f t="shared" si="77"/>
        <v>0.63690872751499006</v>
      </c>
      <c r="BA77" s="587">
        <v>1722</v>
      </c>
      <c r="BB77" s="588">
        <v>1480</v>
      </c>
      <c r="BC77" s="588">
        <v>1306</v>
      </c>
      <c r="BD77" s="588">
        <v>869</v>
      </c>
      <c r="BE77" s="588">
        <v>557</v>
      </c>
      <c r="BF77" s="589">
        <f t="shared" si="78"/>
        <v>0.58716216216216222</v>
      </c>
      <c r="BG77" s="590">
        <f t="shared" si="79"/>
        <v>0.66539050535987754</v>
      </c>
      <c r="BH77" s="587">
        <v>1372</v>
      </c>
      <c r="BI77" s="588">
        <v>1202</v>
      </c>
      <c r="BJ77" s="588">
        <v>898</v>
      </c>
      <c r="BK77" s="588">
        <v>603</v>
      </c>
      <c r="BL77" s="588">
        <v>468</v>
      </c>
      <c r="BM77" s="589">
        <f t="shared" si="80"/>
        <v>0.50166389351081531</v>
      </c>
      <c r="BN77" s="590">
        <f t="shared" si="81"/>
        <v>0.67149220489977723</v>
      </c>
      <c r="BO77" s="587">
        <v>1449</v>
      </c>
      <c r="BP77" s="588">
        <v>1277</v>
      </c>
      <c r="BQ77" s="588">
        <v>976</v>
      </c>
      <c r="BR77" s="588">
        <v>655</v>
      </c>
      <c r="BS77" s="588">
        <v>497</v>
      </c>
      <c r="BT77" s="589">
        <f t="shared" si="82"/>
        <v>0.51292090837901327</v>
      </c>
      <c r="BU77" s="590">
        <f t="shared" si="83"/>
        <v>0.67110655737704916</v>
      </c>
      <c r="BV77" s="587">
        <v>1353</v>
      </c>
      <c r="BW77" s="588">
        <v>1184</v>
      </c>
      <c r="BX77" s="588">
        <v>927</v>
      </c>
      <c r="BY77" s="588">
        <v>674</v>
      </c>
      <c r="BZ77" s="588">
        <v>559</v>
      </c>
      <c r="CA77" s="589">
        <f t="shared" si="84"/>
        <v>0.5692567567567568</v>
      </c>
      <c r="CB77" s="590">
        <f t="shared" si="85"/>
        <v>0.72707659115426104</v>
      </c>
      <c r="CC77" s="587">
        <v>1289</v>
      </c>
      <c r="CD77" s="588">
        <v>1131</v>
      </c>
      <c r="CE77" s="588">
        <v>990</v>
      </c>
      <c r="CF77" s="588">
        <v>795</v>
      </c>
      <c r="CG77" s="588">
        <v>529</v>
      </c>
      <c r="CH77" s="589">
        <f t="shared" si="86"/>
        <v>0.70291777188328908</v>
      </c>
      <c r="CI77" s="590">
        <f t="shared" si="87"/>
        <v>0.80303030303030298</v>
      </c>
    </row>
    <row r="78" spans="1:87" s="2" customFormat="1" x14ac:dyDescent="0.25">
      <c r="A78" s="560" t="s">
        <v>265</v>
      </c>
      <c r="B78" s="561" t="s">
        <v>270</v>
      </c>
      <c r="C78" s="562" t="s">
        <v>221</v>
      </c>
      <c r="D78" s="563">
        <v>1746</v>
      </c>
      <c r="E78" s="564">
        <v>1547</v>
      </c>
      <c r="F78" s="564">
        <v>1366</v>
      </c>
      <c r="G78" s="564">
        <v>585</v>
      </c>
      <c r="H78" s="564">
        <v>360</v>
      </c>
      <c r="I78" s="565">
        <f t="shared" si="66"/>
        <v>0.37815126050420167</v>
      </c>
      <c r="J78" s="566">
        <f t="shared" si="67"/>
        <v>0.42825768667642755</v>
      </c>
      <c r="K78" s="563">
        <v>1705</v>
      </c>
      <c r="L78" s="564">
        <v>1482</v>
      </c>
      <c r="M78" s="564">
        <v>1308</v>
      </c>
      <c r="N78" s="564">
        <v>605</v>
      </c>
      <c r="O78" s="564">
        <v>395</v>
      </c>
      <c r="P78" s="565">
        <f t="shared" si="68"/>
        <v>0.40823211875843457</v>
      </c>
      <c r="Q78" s="566">
        <f t="shared" si="69"/>
        <v>0.46253822629969421</v>
      </c>
      <c r="R78" s="563">
        <v>1536</v>
      </c>
      <c r="S78" s="564">
        <v>1345</v>
      </c>
      <c r="T78" s="564">
        <v>1157</v>
      </c>
      <c r="U78" s="564">
        <v>550</v>
      </c>
      <c r="V78" s="564">
        <v>401</v>
      </c>
      <c r="W78" s="565">
        <f t="shared" si="64"/>
        <v>0.40892193308550184</v>
      </c>
      <c r="X78" s="566">
        <f t="shared" si="65"/>
        <v>0.47536732929991354</v>
      </c>
      <c r="Y78" s="563">
        <v>1117</v>
      </c>
      <c r="Z78" s="564">
        <v>1010</v>
      </c>
      <c r="AA78" s="564">
        <v>805</v>
      </c>
      <c r="AB78" s="564">
        <v>546</v>
      </c>
      <c r="AC78" s="564">
        <v>398</v>
      </c>
      <c r="AD78" s="565">
        <f t="shared" si="70"/>
        <v>0.54059405940594063</v>
      </c>
      <c r="AE78" s="566">
        <f t="shared" si="71"/>
        <v>0.67826086956521736</v>
      </c>
      <c r="AF78" s="563">
        <v>1007</v>
      </c>
      <c r="AG78" s="564">
        <v>917</v>
      </c>
      <c r="AH78" s="564">
        <v>754</v>
      </c>
      <c r="AI78" s="564">
        <v>492</v>
      </c>
      <c r="AJ78" s="564">
        <v>350</v>
      </c>
      <c r="AK78" s="565">
        <f t="shared" si="72"/>
        <v>0.53653217011995635</v>
      </c>
      <c r="AL78" s="566">
        <f t="shared" si="73"/>
        <v>0.65251989389920428</v>
      </c>
      <c r="AM78" s="563">
        <v>783</v>
      </c>
      <c r="AN78" s="564">
        <v>694</v>
      </c>
      <c r="AO78" s="564">
        <v>577</v>
      </c>
      <c r="AP78" s="564">
        <v>308</v>
      </c>
      <c r="AQ78" s="564">
        <v>233</v>
      </c>
      <c r="AR78" s="565">
        <f t="shared" si="74"/>
        <v>0.44380403458213258</v>
      </c>
      <c r="AS78" s="566">
        <f t="shared" si="75"/>
        <v>0.53379549393414216</v>
      </c>
      <c r="AT78" s="563">
        <v>532</v>
      </c>
      <c r="AU78" s="564">
        <v>491</v>
      </c>
      <c r="AV78" s="564">
        <v>407</v>
      </c>
      <c r="AW78" s="564">
        <v>280</v>
      </c>
      <c r="AX78" s="564">
        <v>203</v>
      </c>
      <c r="AY78" s="565">
        <f t="shared" si="76"/>
        <v>0.570264765784114</v>
      </c>
      <c r="AZ78" s="566">
        <f t="shared" si="77"/>
        <v>0.68796068796068799</v>
      </c>
      <c r="BA78" s="563">
        <v>553</v>
      </c>
      <c r="BB78" s="564">
        <v>491</v>
      </c>
      <c r="BC78" s="564">
        <v>377</v>
      </c>
      <c r="BD78" s="564">
        <v>292</v>
      </c>
      <c r="BE78" s="564">
        <v>225</v>
      </c>
      <c r="BF78" s="565">
        <f t="shared" si="78"/>
        <v>0.59470468431771895</v>
      </c>
      <c r="BG78" s="566">
        <f t="shared" si="79"/>
        <v>0.77453580901856767</v>
      </c>
      <c r="BH78" s="563">
        <v>489</v>
      </c>
      <c r="BI78" s="564">
        <v>449</v>
      </c>
      <c r="BJ78" s="564">
        <v>364</v>
      </c>
      <c r="BK78" s="564">
        <v>299</v>
      </c>
      <c r="BL78" s="564">
        <v>225</v>
      </c>
      <c r="BM78" s="565">
        <f t="shared" si="80"/>
        <v>0.66592427616926508</v>
      </c>
      <c r="BN78" s="566">
        <f t="shared" si="81"/>
        <v>0.8214285714285714</v>
      </c>
      <c r="BO78" s="563">
        <v>490</v>
      </c>
      <c r="BP78" s="564">
        <v>445</v>
      </c>
      <c r="BQ78" s="564">
        <v>338</v>
      </c>
      <c r="BR78" s="564">
        <v>251</v>
      </c>
      <c r="BS78" s="564">
        <v>196</v>
      </c>
      <c r="BT78" s="565">
        <f t="shared" si="82"/>
        <v>0.56404494382022474</v>
      </c>
      <c r="BU78" s="566">
        <f t="shared" si="83"/>
        <v>0.74260355029585801</v>
      </c>
      <c r="BV78" s="563">
        <v>723</v>
      </c>
      <c r="BW78" s="564">
        <v>651</v>
      </c>
      <c r="BX78" s="564">
        <v>527</v>
      </c>
      <c r="BY78" s="564">
        <v>418</v>
      </c>
      <c r="BZ78" s="564">
        <v>331</v>
      </c>
      <c r="CA78" s="565">
        <f t="shared" si="84"/>
        <v>0.64208909370199696</v>
      </c>
      <c r="CB78" s="566">
        <f t="shared" si="85"/>
        <v>0.79316888045540801</v>
      </c>
      <c r="CC78" s="563">
        <v>932</v>
      </c>
      <c r="CD78" s="564">
        <v>803</v>
      </c>
      <c r="CE78" s="564">
        <v>700</v>
      </c>
      <c r="CF78" s="564">
        <v>540</v>
      </c>
      <c r="CG78" s="564">
        <v>353</v>
      </c>
      <c r="CH78" s="565">
        <f t="shared" si="86"/>
        <v>0.67247820672478209</v>
      </c>
      <c r="CI78" s="566">
        <f t="shared" si="87"/>
        <v>0.77142857142857146</v>
      </c>
    </row>
    <row r="79" spans="1:87" s="2" customFormat="1" x14ac:dyDescent="0.25">
      <c r="A79" s="553" t="s">
        <v>265</v>
      </c>
      <c r="B79" s="554" t="s">
        <v>271</v>
      </c>
      <c r="C79" s="555" t="s">
        <v>227</v>
      </c>
      <c r="D79" s="604"/>
      <c r="E79" s="605"/>
      <c r="F79" s="605"/>
      <c r="G79" s="605"/>
      <c r="H79" s="605"/>
      <c r="I79" s="606"/>
      <c r="J79" s="607"/>
      <c r="K79" s="604" t="s">
        <v>67</v>
      </c>
      <c r="L79" s="605" t="s">
        <v>67</v>
      </c>
      <c r="M79" s="605" t="s">
        <v>67</v>
      </c>
      <c r="N79" s="605" t="s">
        <v>67</v>
      </c>
      <c r="O79" s="605" t="s">
        <v>67</v>
      </c>
      <c r="P79" s="606" t="s">
        <v>67</v>
      </c>
      <c r="Q79" s="607" t="s">
        <v>67</v>
      </c>
      <c r="R79" s="604">
        <v>288</v>
      </c>
      <c r="S79" s="605">
        <v>288</v>
      </c>
      <c r="T79" s="605">
        <v>221</v>
      </c>
      <c r="U79" s="605">
        <v>149</v>
      </c>
      <c r="V79" s="605">
        <v>112</v>
      </c>
      <c r="W79" s="606">
        <f t="shared" si="64"/>
        <v>0.51736111111111116</v>
      </c>
      <c r="X79" s="607">
        <f t="shared" si="65"/>
        <v>0.67420814479638014</v>
      </c>
      <c r="Y79" s="604">
        <v>671</v>
      </c>
      <c r="Z79" s="605">
        <v>646</v>
      </c>
      <c r="AA79" s="605">
        <v>557</v>
      </c>
      <c r="AB79" s="605">
        <v>465</v>
      </c>
      <c r="AC79" s="605">
        <v>394</v>
      </c>
      <c r="AD79" s="606">
        <f t="shared" si="70"/>
        <v>0.7198142414860681</v>
      </c>
      <c r="AE79" s="607">
        <f t="shared" si="71"/>
        <v>0.83482944344703769</v>
      </c>
      <c r="AF79" s="604">
        <v>619</v>
      </c>
      <c r="AG79" s="605">
        <v>565</v>
      </c>
      <c r="AH79" s="605">
        <v>445</v>
      </c>
      <c r="AI79" s="605">
        <v>288</v>
      </c>
      <c r="AJ79" s="605">
        <v>190</v>
      </c>
      <c r="AK79" s="606">
        <f t="shared" si="72"/>
        <v>0.50973451327433628</v>
      </c>
      <c r="AL79" s="607">
        <f t="shared" si="73"/>
        <v>0.64719101123595502</v>
      </c>
      <c r="AM79" s="604">
        <v>448</v>
      </c>
      <c r="AN79" s="605">
        <v>399</v>
      </c>
      <c r="AO79" s="605">
        <v>304</v>
      </c>
      <c r="AP79" s="605">
        <v>228</v>
      </c>
      <c r="AQ79" s="605">
        <v>155</v>
      </c>
      <c r="AR79" s="606">
        <f t="shared" si="74"/>
        <v>0.5714285714285714</v>
      </c>
      <c r="AS79" s="607">
        <f t="shared" si="75"/>
        <v>0.75</v>
      </c>
      <c r="AT79" s="604">
        <v>469</v>
      </c>
      <c r="AU79" s="605">
        <v>417</v>
      </c>
      <c r="AV79" s="605">
        <v>333</v>
      </c>
      <c r="AW79" s="605">
        <v>260</v>
      </c>
      <c r="AX79" s="605">
        <v>179</v>
      </c>
      <c r="AY79" s="606">
        <f t="shared" si="76"/>
        <v>0.6235011990407674</v>
      </c>
      <c r="AZ79" s="607">
        <f t="shared" si="77"/>
        <v>0.78078078078078073</v>
      </c>
      <c r="BA79" s="604">
        <v>477</v>
      </c>
      <c r="BB79" s="605">
        <v>420</v>
      </c>
      <c r="BC79" s="605">
        <v>349</v>
      </c>
      <c r="BD79" s="605">
        <v>275</v>
      </c>
      <c r="BE79" s="605">
        <v>178</v>
      </c>
      <c r="BF79" s="606">
        <f t="shared" si="78"/>
        <v>0.65476190476190477</v>
      </c>
      <c r="BG79" s="607">
        <f t="shared" si="79"/>
        <v>0.78796561604584525</v>
      </c>
      <c r="BH79" s="604">
        <v>464</v>
      </c>
      <c r="BI79" s="605">
        <v>408</v>
      </c>
      <c r="BJ79" s="605">
        <v>317</v>
      </c>
      <c r="BK79" s="605">
        <v>251</v>
      </c>
      <c r="BL79" s="605">
        <v>170</v>
      </c>
      <c r="BM79" s="606">
        <f t="shared" si="80"/>
        <v>0.61519607843137258</v>
      </c>
      <c r="BN79" s="607">
        <f t="shared" si="81"/>
        <v>0.79179810725552047</v>
      </c>
      <c r="BO79" s="604">
        <v>547</v>
      </c>
      <c r="BP79" s="605">
        <v>481</v>
      </c>
      <c r="BQ79" s="605">
        <v>403</v>
      </c>
      <c r="BR79" s="605">
        <v>281</v>
      </c>
      <c r="BS79" s="605">
        <v>189</v>
      </c>
      <c r="BT79" s="606">
        <f t="shared" si="82"/>
        <v>0.58419958419958418</v>
      </c>
      <c r="BU79" s="607">
        <f t="shared" si="83"/>
        <v>0.69727047146401988</v>
      </c>
      <c r="BV79" s="604">
        <v>653</v>
      </c>
      <c r="BW79" s="605">
        <v>570</v>
      </c>
      <c r="BX79" s="605">
        <v>474</v>
      </c>
      <c r="BY79" s="605">
        <v>347</v>
      </c>
      <c r="BZ79" s="605">
        <v>226</v>
      </c>
      <c r="CA79" s="606">
        <f t="shared" si="84"/>
        <v>0.60877192982456141</v>
      </c>
      <c r="CB79" s="607">
        <f t="shared" si="85"/>
        <v>0.73206751054852326</v>
      </c>
      <c r="CC79" s="604">
        <v>603</v>
      </c>
      <c r="CD79" s="605">
        <v>539</v>
      </c>
      <c r="CE79" s="605">
        <v>467</v>
      </c>
      <c r="CF79" s="605">
        <v>356</v>
      </c>
      <c r="CG79" s="605">
        <v>166</v>
      </c>
      <c r="CH79" s="606">
        <f t="shared" si="86"/>
        <v>0.66048237476808902</v>
      </c>
      <c r="CI79" s="607">
        <f t="shared" si="87"/>
        <v>0.76231263383297643</v>
      </c>
    </row>
    <row r="80" spans="1:87" s="2" customFormat="1" x14ac:dyDescent="0.25">
      <c r="A80" s="569" t="s">
        <v>265</v>
      </c>
      <c r="B80" s="570" t="s">
        <v>272</v>
      </c>
      <c r="C80" s="571" t="s">
        <v>199</v>
      </c>
      <c r="D80" s="572"/>
      <c r="E80" s="573"/>
      <c r="F80" s="573"/>
      <c r="G80" s="573"/>
      <c r="H80" s="573"/>
      <c r="I80" s="574"/>
      <c r="J80" s="575"/>
      <c r="K80" s="572" t="s">
        <v>67</v>
      </c>
      <c r="L80" s="573" t="s">
        <v>67</v>
      </c>
      <c r="M80" s="573" t="s">
        <v>67</v>
      </c>
      <c r="N80" s="573" t="s">
        <v>67</v>
      </c>
      <c r="O80" s="573" t="s">
        <v>67</v>
      </c>
      <c r="P80" s="574" t="s">
        <v>67</v>
      </c>
      <c r="Q80" s="575" t="s">
        <v>67</v>
      </c>
      <c r="R80" s="572">
        <v>1106</v>
      </c>
      <c r="S80" s="573">
        <v>955</v>
      </c>
      <c r="T80" s="573">
        <v>794</v>
      </c>
      <c r="U80" s="573">
        <v>166</v>
      </c>
      <c r="V80" s="573">
        <v>141</v>
      </c>
      <c r="W80" s="574">
        <f t="shared" si="64"/>
        <v>0.17382198952879582</v>
      </c>
      <c r="X80" s="575">
        <f t="shared" si="65"/>
        <v>0.20906801007556675</v>
      </c>
      <c r="Y80" s="572">
        <v>1030</v>
      </c>
      <c r="Z80" s="573">
        <v>867</v>
      </c>
      <c r="AA80" s="573">
        <v>677</v>
      </c>
      <c r="AB80" s="573">
        <v>165</v>
      </c>
      <c r="AC80" s="573">
        <v>138</v>
      </c>
      <c r="AD80" s="574">
        <f t="shared" si="70"/>
        <v>0.19031141868512111</v>
      </c>
      <c r="AE80" s="575">
        <f t="shared" si="71"/>
        <v>0.24372230428360414</v>
      </c>
      <c r="AF80" s="572">
        <v>964</v>
      </c>
      <c r="AG80" s="573">
        <v>827</v>
      </c>
      <c r="AH80" s="573">
        <v>633</v>
      </c>
      <c r="AI80" s="573">
        <v>209</v>
      </c>
      <c r="AJ80" s="573">
        <v>182</v>
      </c>
      <c r="AK80" s="574">
        <f t="shared" si="72"/>
        <v>0.25272067714631197</v>
      </c>
      <c r="AL80" s="575">
        <f t="shared" si="73"/>
        <v>0.33017377567140599</v>
      </c>
      <c r="AM80" s="572">
        <v>1019</v>
      </c>
      <c r="AN80" s="573">
        <v>826</v>
      </c>
      <c r="AO80" s="573">
        <v>722</v>
      </c>
      <c r="AP80" s="573">
        <v>162</v>
      </c>
      <c r="AQ80" s="573">
        <v>135</v>
      </c>
      <c r="AR80" s="574">
        <f t="shared" si="74"/>
        <v>0.19612590799031476</v>
      </c>
      <c r="AS80" s="575">
        <f t="shared" si="75"/>
        <v>0.22437673130193905</v>
      </c>
      <c r="AT80" s="572">
        <v>721</v>
      </c>
      <c r="AU80" s="573">
        <v>593</v>
      </c>
      <c r="AV80" s="573">
        <v>505</v>
      </c>
      <c r="AW80" s="573">
        <v>122</v>
      </c>
      <c r="AX80" s="573">
        <v>98</v>
      </c>
      <c r="AY80" s="574">
        <f t="shared" si="76"/>
        <v>0.20573355817875211</v>
      </c>
      <c r="AZ80" s="575">
        <f t="shared" si="77"/>
        <v>0.24158415841584158</v>
      </c>
      <c r="BA80" s="572">
        <v>587</v>
      </c>
      <c r="BB80" s="573">
        <v>478</v>
      </c>
      <c r="BC80" s="573">
        <v>413</v>
      </c>
      <c r="BD80" s="573">
        <v>116</v>
      </c>
      <c r="BE80" s="573">
        <v>97</v>
      </c>
      <c r="BF80" s="574">
        <f t="shared" si="78"/>
        <v>0.24267782426778242</v>
      </c>
      <c r="BG80" s="575">
        <f t="shared" si="79"/>
        <v>0.28087167070217917</v>
      </c>
      <c r="BH80" s="572">
        <v>504</v>
      </c>
      <c r="BI80" s="573">
        <v>432</v>
      </c>
      <c r="BJ80" s="573">
        <v>432</v>
      </c>
      <c r="BK80" s="573">
        <v>117</v>
      </c>
      <c r="BL80" s="573">
        <v>94</v>
      </c>
      <c r="BM80" s="574">
        <f t="shared" si="80"/>
        <v>0.27083333333333331</v>
      </c>
      <c r="BN80" s="575">
        <f t="shared" si="81"/>
        <v>0.27083333333333331</v>
      </c>
      <c r="BO80" s="572">
        <v>391</v>
      </c>
      <c r="BP80" s="573">
        <v>348</v>
      </c>
      <c r="BQ80" s="573">
        <v>286</v>
      </c>
      <c r="BR80" s="573">
        <v>152</v>
      </c>
      <c r="BS80" s="573">
        <v>118</v>
      </c>
      <c r="BT80" s="574">
        <f t="shared" si="82"/>
        <v>0.43678160919540232</v>
      </c>
      <c r="BU80" s="575">
        <f t="shared" si="83"/>
        <v>0.53146853146853146</v>
      </c>
      <c r="BV80" s="572" t="s">
        <v>67</v>
      </c>
      <c r="BW80" s="573" t="s">
        <v>67</v>
      </c>
      <c r="BX80" s="573" t="s">
        <v>67</v>
      </c>
      <c r="BY80" s="573" t="s">
        <v>67</v>
      </c>
      <c r="BZ80" s="573" t="s">
        <v>67</v>
      </c>
      <c r="CA80" s="574" t="s">
        <v>67</v>
      </c>
      <c r="CB80" s="575" t="s">
        <v>67</v>
      </c>
      <c r="CC80" s="572" t="s">
        <v>67</v>
      </c>
      <c r="CD80" s="573" t="s">
        <v>67</v>
      </c>
      <c r="CE80" s="573" t="s">
        <v>67</v>
      </c>
      <c r="CF80" s="573" t="s">
        <v>67</v>
      </c>
      <c r="CG80" s="573" t="s">
        <v>67</v>
      </c>
      <c r="CH80" s="574" t="s">
        <v>67</v>
      </c>
      <c r="CI80" s="575" t="s">
        <v>67</v>
      </c>
    </row>
    <row r="81" spans="1:16113" s="2" customFormat="1" x14ac:dyDescent="0.25">
      <c r="A81" s="592" t="s">
        <v>273</v>
      </c>
      <c r="B81" s="546" t="s">
        <v>274</v>
      </c>
      <c r="C81" s="625"/>
      <c r="D81" s="594">
        <v>8889</v>
      </c>
      <c r="E81" s="579">
        <v>7196</v>
      </c>
      <c r="F81" s="579">
        <v>6439</v>
      </c>
      <c r="G81" s="579">
        <v>4138</v>
      </c>
      <c r="H81" s="580">
        <v>3437</v>
      </c>
      <c r="I81" s="581">
        <f t="shared" si="66"/>
        <v>0.575041689827682</v>
      </c>
      <c r="J81" s="582">
        <f t="shared" si="67"/>
        <v>0.64264637366050625</v>
      </c>
      <c r="K81" s="594">
        <v>7688</v>
      </c>
      <c r="L81" s="579">
        <v>6365</v>
      </c>
      <c r="M81" s="579">
        <v>5554</v>
      </c>
      <c r="N81" s="579">
        <v>3509</v>
      </c>
      <c r="O81" s="580">
        <v>3119</v>
      </c>
      <c r="P81" s="581">
        <f t="shared" si="68"/>
        <v>0.55129615082482331</v>
      </c>
      <c r="Q81" s="582">
        <f t="shared" si="69"/>
        <v>0.63179690313287717</v>
      </c>
      <c r="R81" s="594">
        <v>6063</v>
      </c>
      <c r="S81" s="579">
        <v>5185</v>
      </c>
      <c r="T81" s="579">
        <v>4498</v>
      </c>
      <c r="U81" s="579">
        <v>3117</v>
      </c>
      <c r="V81" s="580">
        <v>2736</v>
      </c>
      <c r="W81" s="581">
        <f t="shared" si="64"/>
        <v>0.60115718418514952</v>
      </c>
      <c r="X81" s="582">
        <f t="shared" si="65"/>
        <v>0.69297465540240111</v>
      </c>
      <c r="Y81" s="594">
        <v>5483</v>
      </c>
      <c r="Z81" s="579">
        <v>4681</v>
      </c>
      <c r="AA81" s="579">
        <v>4105</v>
      </c>
      <c r="AB81" s="579">
        <v>2962</v>
      </c>
      <c r="AC81" s="580">
        <v>2512</v>
      </c>
      <c r="AD81" s="581">
        <f t="shared" si="70"/>
        <v>0.63277077547532579</v>
      </c>
      <c r="AE81" s="582">
        <f t="shared" si="71"/>
        <v>0.72155907429963462</v>
      </c>
      <c r="AF81" s="594">
        <v>5099</v>
      </c>
      <c r="AG81" s="579">
        <v>4441</v>
      </c>
      <c r="AH81" s="579">
        <v>3910</v>
      </c>
      <c r="AI81" s="579">
        <v>2860</v>
      </c>
      <c r="AJ81" s="580">
        <v>2496</v>
      </c>
      <c r="AK81" s="581">
        <f t="shared" si="72"/>
        <v>0.64399909930195898</v>
      </c>
      <c r="AL81" s="582">
        <f t="shared" si="73"/>
        <v>0.73145780051150899</v>
      </c>
      <c r="AM81" s="594">
        <v>4412</v>
      </c>
      <c r="AN81" s="579">
        <v>3831</v>
      </c>
      <c r="AO81" s="579">
        <v>3628</v>
      </c>
      <c r="AP81" s="579">
        <v>2362</v>
      </c>
      <c r="AQ81" s="580">
        <v>2070</v>
      </c>
      <c r="AR81" s="581">
        <f t="shared" si="74"/>
        <v>0.6165492038632211</v>
      </c>
      <c r="AS81" s="582">
        <f t="shared" si="75"/>
        <v>0.65104740904079383</v>
      </c>
      <c r="AT81" s="594">
        <v>3364</v>
      </c>
      <c r="AU81" s="579">
        <v>2999</v>
      </c>
      <c r="AV81" s="579">
        <v>2628</v>
      </c>
      <c r="AW81" s="579">
        <v>1765</v>
      </c>
      <c r="AX81" s="580">
        <v>1701</v>
      </c>
      <c r="AY81" s="581">
        <f t="shared" si="76"/>
        <v>0.58852950983661223</v>
      </c>
      <c r="AZ81" s="582">
        <f t="shared" si="77"/>
        <v>0.67161339421613397</v>
      </c>
      <c r="BA81" s="594">
        <v>2907</v>
      </c>
      <c r="BB81" s="579">
        <v>2600</v>
      </c>
      <c r="BC81" s="579">
        <v>2309</v>
      </c>
      <c r="BD81" s="579">
        <v>1630</v>
      </c>
      <c r="BE81" s="580">
        <v>1577</v>
      </c>
      <c r="BF81" s="581">
        <f t="shared" si="78"/>
        <v>0.62692307692307692</v>
      </c>
      <c r="BG81" s="582">
        <f t="shared" si="79"/>
        <v>0.70593330446080549</v>
      </c>
      <c r="BH81" s="594">
        <v>2895</v>
      </c>
      <c r="BI81" s="579">
        <v>2573</v>
      </c>
      <c r="BJ81" s="579">
        <v>2275</v>
      </c>
      <c r="BK81" s="579">
        <v>1640</v>
      </c>
      <c r="BL81" s="580">
        <v>1614</v>
      </c>
      <c r="BM81" s="581">
        <f t="shared" si="80"/>
        <v>0.63738826272833271</v>
      </c>
      <c r="BN81" s="582">
        <f t="shared" si="81"/>
        <v>0.72087912087912087</v>
      </c>
      <c r="BO81" s="594">
        <v>2698</v>
      </c>
      <c r="BP81" s="579">
        <v>2375</v>
      </c>
      <c r="BQ81" s="579">
        <v>2044</v>
      </c>
      <c r="BR81" s="579">
        <v>1520</v>
      </c>
      <c r="BS81" s="580">
        <v>1516</v>
      </c>
      <c r="BT81" s="581">
        <f t="shared" si="82"/>
        <v>0.64</v>
      </c>
      <c r="BU81" s="582">
        <f t="shared" si="83"/>
        <v>0.74363992172211346</v>
      </c>
      <c r="BV81" s="594">
        <v>3021</v>
      </c>
      <c r="BW81" s="579">
        <v>2712</v>
      </c>
      <c r="BX81" s="579">
        <v>2368</v>
      </c>
      <c r="BY81" s="579">
        <v>2011</v>
      </c>
      <c r="BZ81" s="580">
        <v>1789</v>
      </c>
      <c r="CA81" s="581">
        <f t="shared" si="84"/>
        <v>0.74151917404129797</v>
      </c>
      <c r="CB81" s="582">
        <f t="shared" si="85"/>
        <v>0.84923986486486491</v>
      </c>
      <c r="CC81" s="594">
        <v>4369</v>
      </c>
      <c r="CD81" s="579">
        <v>3806</v>
      </c>
      <c r="CE81" s="579">
        <v>3690</v>
      </c>
      <c r="CF81" s="579">
        <v>3307</v>
      </c>
      <c r="CG81" s="580">
        <v>2610</v>
      </c>
      <c r="CH81" s="581">
        <f t="shared" ref="CH81:CH100" si="88">CF81/CD81</f>
        <v>0.86889122438255384</v>
      </c>
      <c r="CI81" s="582">
        <f t="shared" ref="CI81:CI100" si="89">CF81/CE81</f>
        <v>0.89620596205962055</v>
      </c>
    </row>
    <row r="82" spans="1:16113" s="2" customFormat="1" x14ac:dyDescent="0.25">
      <c r="A82" s="553" t="s">
        <v>273</v>
      </c>
      <c r="B82" s="554" t="s">
        <v>275</v>
      </c>
      <c r="C82" s="555" t="s">
        <v>276</v>
      </c>
      <c r="D82" s="604">
        <v>2800</v>
      </c>
      <c r="E82" s="605">
        <v>2413</v>
      </c>
      <c r="F82" s="605">
        <v>2307</v>
      </c>
      <c r="G82" s="605">
        <v>1137</v>
      </c>
      <c r="H82" s="605">
        <v>1120</v>
      </c>
      <c r="I82" s="606">
        <f t="shared" si="66"/>
        <v>0.47119767923746375</v>
      </c>
      <c r="J82" s="607">
        <f t="shared" si="67"/>
        <v>0.4928478543563069</v>
      </c>
      <c r="K82" s="604">
        <v>2103</v>
      </c>
      <c r="L82" s="605">
        <v>1851</v>
      </c>
      <c r="M82" s="605">
        <v>1735</v>
      </c>
      <c r="N82" s="605">
        <v>846</v>
      </c>
      <c r="O82" s="605">
        <v>845</v>
      </c>
      <c r="P82" s="606">
        <f t="shared" si="68"/>
        <v>0.45705024311183146</v>
      </c>
      <c r="Q82" s="607">
        <f t="shared" si="69"/>
        <v>0.48760806916426513</v>
      </c>
      <c r="R82" s="604">
        <v>1674</v>
      </c>
      <c r="S82" s="605">
        <v>1473</v>
      </c>
      <c r="T82" s="605">
        <v>1325</v>
      </c>
      <c r="U82" s="605">
        <v>717</v>
      </c>
      <c r="V82" s="605">
        <v>712</v>
      </c>
      <c r="W82" s="606">
        <f t="shared" si="64"/>
        <v>0.48676171079429736</v>
      </c>
      <c r="X82" s="607">
        <f t="shared" si="65"/>
        <v>0.54113207547169806</v>
      </c>
      <c r="Y82" s="604">
        <v>1650</v>
      </c>
      <c r="Z82" s="605">
        <v>1463</v>
      </c>
      <c r="AA82" s="605">
        <v>1323</v>
      </c>
      <c r="AB82" s="605">
        <v>746</v>
      </c>
      <c r="AC82" s="605">
        <v>735</v>
      </c>
      <c r="AD82" s="606">
        <f t="shared" si="70"/>
        <v>0.50991114149008887</v>
      </c>
      <c r="AE82" s="607">
        <f t="shared" si="71"/>
        <v>0.563869992441421</v>
      </c>
      <c r="AF82" s="604">
        <v>1445</v>
      </c>
      <c r="AG82" s="605">
        <v>1290</v>
      </c>
      <c r="AH82" s="605">
        <v>1193</v>
      </c>
      <c r="AI82" s="605">
        <v>725</v>
      </c>
      <c r="AJ82" s="605">
        <v>713</v>
      </c>
      <c r="AK82" s="606">
        <f t="shared" si="72"/>
        <v>0.56201550387596899</v>
      </c>
      <c r="AL82" s="607">
        <f t="shared" si="73"/>
        <v>0.60771165129924565</v>
      </c>
      <c r="AM82" s="604">
        <v>1374</v>
      </c>
      <c r="AN82" s="605">
        <v>1180</v>
      </c>
      <c r="AO82" s="605">
        <v>1092</v>
      </c>
      <c r="AP82" s="605">
        <v>624</v>
      </c>
      <c r="AQ82" s="605">
        <v>612</v>
      </c>
      <c r="AR82" s="606">
        <f t="shared" si="74"/>
        <v>0.52881355932203389</v>
      </c>
      <c r="AS82" s="607">
        <f t="shared" si="75"/>
        <v>0.5714285714285714</v>
      </c>
      <c r="AT82" s="604">
        <v>933</v>
      </c>
      <c r="AU82" s="605">
        <v>853</v>
      </c>
      <c r="AV82" s="605">
        <v>778</v>
      </c>
      <c r="AW82" s="605">
        <v>494</v>
      </c>
      <c r="AX82" s="605">
        <v>493</v>
      </c>
      <c r="AY82" s="606">
        <f t="shared" si="76"/>
        <v>0.57913247362250875</v>
      </c>
      <c r="AZ82" s="607">
        <f t="shared" si="77"/>
        <v>0.63496143958868889</v>
      </c>
      <c r="BA82" s="604">
        <v>840</v>
      </c>
      <c r="BB82" s="605">
        <v>750</v>
      </c>
      <c r="BC82" s="605">
        <v>677</v>
      </c>
      <c r="BD82" s="605">
        <v>438</v>
      </c>
      <c r="BE82" s="605">
        <v>435</v>
      </c>
      <c r="BF82" s="606">
        <f t="shared" si="78"/>
        <v>0.58399999999999996</v>
      </c>
      <c r="BG82" s="607">
        <f t="shared" si="79"/>
        <v>0.64697193500738548</v>
      </c>
      <c r="BH82" s="604">
        <v>800</v>
      </c>
      <c r="BI82" s="605">
        <v>728</v>
      </c>
      <c r="BJ82" s="605">
        <v>641</v>
      </c>
      <c r="BK82" s="605">
        <v>429</v>
      </c>
      <c r="BL82" s="605">
        <v>425</v>
      </c>
      <c r="BM82" s="606">
        <f t="shared" si="80"/>
        <v>0.5892857142857143</v>
      </c>
      <c r="BN82" s="607">
        <f t="shared" si="81"/>
        <v>0.66926677067082685</v>
      </c>
      <c r="BO82" s="604">
        <v>861</v>
      </c>
      <c r="BP82" s="605">
        <v>771</v>
      </c>
      <c r="BQ82" s="605">
        <v>659</v>
      </c>
      <c r="BR82" s="605">
        <v>425</v>
      </c>
      <c r="BS82" s="605">
        <v>421</v>
      </c>
      <c r="BT82" s="606">
        <f t="shared" si="82"/>
        <v>0.55123216601815828</v>
      </c>
      <c r="BU82" s="607">
        <f t="shared" si="83"/>
        <v>0.64491654021244305</v>
      </c>
      <c r="BV82" s="604">
        <v>942</v>
      </c>
      <c r="BW82" s="605">
        <v>865</v>
      </c>
      <c r="BX82" s="605">
        <v>754</v>
      </c>
      <c r="BY82" s="605">
        <v>702</v>
      </c>
      <c r="BZ82" s="605">
        <v>485</v>
      </c>
      <c r="CA82" s="606">
        <f t="shared" si="84"/>
        <v>0.81156069364161854</v>
      </c>
      <c r="CB82" s="607">
        <f t="shared" si="85"/>
        <v>0.93103448275862066</v>
      </c>
      <c r="CC82" s="604">
        <v>958</v>
      </c>
      <c r="CD82" s="605">
        <v>855</v>
      </c>
      <c r="CE82" s="605">
        <v>847</v>
      </c>
      <c r="CF82" s="605">
        <v>801</v>
      </c>
      <c r="CG82" s="605">
        <v>575</v>
      </c>
      <c r="CH82" s="606">
        <f t="shared" si="88"/>
        <v>0.93684210526315792</v>
      </c>
      <c r="CI82" s="607">
        <f t="shared" si="89"/>
        <v>0.94569067296340026</v>
      </c>
    </row>
    <row r="83" spans="1:16113" s="2" customFormat="1" x14ac:dyDescent="0.25">
      <c r="A83" s="553" t="s">
        <v>273</v>
      </c>
      <c r="B83" s="626" t="s">
        <v>277</v>
      </c>
      <c r="C83" s="555" t="s">
        <v>278</v>
      </c>
      <c r="D83" s="604">
        <v>2404</v>
      </c>
      <c r="E83" s="605">
        <v>2134</v>
      </c>
      <c r="F83" s="605">
        <v>2025</v>
      </c>
      <c r="G83" s="605">
        <v>604</v>
      </c>
      <c r="H83" s="605">
        <v>604</v>
      </c>
      <c r="I83" s="606">
        <f t="shared" si="66"/>
        <v>0.28303655107778819</v>
      </c>
      <c r="J83" s="607">
        <f t="shared" si="67"/>
        <v>0.2982716049382716</v>
      </c>
      <c r="K83" s="604">
        <v>2224</v>
      </c>
      <c r="L83" s="605">
        <v>1935</v>
      </c>
      <c r="M83" s="605">
        <v>1871</v>
      </c>
      <c r="N83" s="605">
        <v>588</v>
      </c>
      <c r="O83" s="605">
        <v>588</v>
      </c>
      <c r="P83" s="606">
        <f t="shared" si="68"/>
        <v>0.30387596899224806</v>
      </c>
      <c r="Q83" s="607">
        <f t="shared" si="69"/>
        <v>0.31427044361304113</v>
      </c>
      <c r="R83" s="604">
        <v>1488</v>
      </c>
      <c r="S83" s="605">
        <v>1388</v>
      </c>
      <c r="T83" s="605">
        <v>1301</v>
      </c>
      <c r="U83" s="605">
        <v>523</v>
      </c>
      <c r="V83" s="605">
        <v>508</v>
      </c>
      <c r="W83" s="606">
        <f t="shared" si="64"/>
        <v>0.37680115273775217</v>
      </c>
      <c r="X83" s="607">
        <f t="shared" si="65"/>
        <v>0.40199846272098388</v>
      </c>
      <c r="Y83" s="604">
        <v>1341</v>
      </c>
      <c r="Z83" s="605">
        <v>1237</v>
      </c>
      <c r="AA83" s="605">
        <v>1163</v>
      </c>
      <c r="AB83" s="605">
        <v>627</v>
      </c>
      <c r="AC83" s="605">
        <v>495</v>
      </c>
      <c r="AD83" s="606">
        <f t="shared" si="70"/>
        <v>0.50687146321746157</v>
      </c>
      <c r="AE83" s="607">
        <f t="shared" si="71"/>
        <v>0.5391229578675838</v>
      </c>
      <c r="AF83" s="604">
        <v>1368</v>
      </c>
      <c r="AG83" s="605">
        <v>1283</v>
      </c>
      <c r="AH83" s="605">
        <v>1187</v>
      </c>
      <c r="AI83" s="605">
        <v>592</v>
      </c>
      <c r="AJ83" s="605">
        <v>472</v>
      </c>
      <c r="AK83" s="606">
        <f t="shared" si="72"/>
        <v>0.46141855027279816</v>
      </c>
      <c r="AL83" s="607">
        <f t="shared" si="73"/>
        <v>0.4987363100252738</v>
      </c>
      <c r="AM83" s="604">
        <v>1238</v>
      </c>
      <c r="AN83" s="605">
        <v>1165</v>
      </c>
      <c r="AO83" s="605">
        <v>1035</v>
      </c>
      <c r="AP83" s="605">
        <v>512</v>
      </c>
      <c r="AQ83" s="605">
        <v>400</v>
      </c>
      <c r="AR83" s="606">
        <f t="shared" si="74"/>
        <v>0.43948497854077251</v>
      </c>
      <c r="AS83" s="607">
        <f t="shared" si="75"/>
        <v>0.49468599033816424</v>
      </c>
      <c r="AT83" s="604">
        <v>995</v>
      </c>
      <c r="AU83" s="605">
        <v>935</v>
      </c>
      <c r="AV83" s="605">
        <v>855</v>
      </c>
      <c r="AW83" s="605">
        <v>372</v>
      </c>
      <c r="AX83" s="605">
        <v>372</v>
      </c>
      <c r="AY83" s="606">
        <f t="shared" si="76"/>
        <v>0.39786096256684494</v>
      </c>
      <c r="AZ83" s="607">
        <f t="shared" si="77"/>
        <v>0.43508771929824563</v>
      </c>
      <c r="BA83" s="604">
        <v>916</v>
      </c>
      <c r="BB83" s="605">
        <v>859</v>
      </c>
      <c r="BC83" s="605">
        <v>768</v>
      </c>
      <c r="BD83" s="605">
        <v>416</v>
      </c>
      <c r="BE83" s="605">
        <v>416</v>
      </c>
      <c r="BF83" s="606">
        <f t="shared" si="78"/>
        <v>0.48428405122235157</v>
      </c>
      <c r="BG83" s="607">
        <f t="shared" si="79"/>
        <v>0.54166666666666663</v>
      </c>
      <c r="BH83" s="604">
        <v>923</v>
      </c>
      <c r="BI83" s="605">
        <v>837</v>
      </c>
      <c r="BJ83" s="605">
        <v>738</v>
      </c>
      <c r="BK83" s="605">
        <v>408</v>
      </c>
      <c r="BL83" s="605">
        <v>408</v>
      </c>
      <c r="BM83" s="606">
        <f t="shared" si="80"/>
        <v>0.48745519713261648</v>
      </c>
      <c r="BN83" s="607">
        <f t="shared" si="81"/>
        <v>0.55284552845528456</v>
      </c>
      <c r="BO83" s="604">
        <v>717</v>
      </c>
      <c r="BP83" s="605">
        <v>648</v>
      </c>
      <c r="BQ83" s="605">
        <v>537</v>
      </c>
      <c r="BR83" s="605">
        <v>388</v>
      </c>
      <c r="BS83" s="605">
        <v>388</v>
      </c>
      <c r="BT83" s="606">
        <f t="shared" si="82"/>
        <v>0.59876543209876543</v>
      </c>
      <c r="BU83" s="607">
        <f t="shared" si="83"/>
        <v>0.72253258845437618</v>
      </c>
      <c r="BV83" s="604">
        <v>977</v>
      </c>
      <c r="BW83" s="605">
        <v>907</v>
      </c>
      <c r="BX83" s="605">
        <v>782</v>
      </c>
      <c r="BY83" s="605">
        <v>552</v>
      </c>
      <c r="BZ83" s="605">
        <v>552</v>
      </c>
      <c r="CA83" s="606">
        <f t="shared" si="84"/>
        <v>0.6085997794928335</v>
      </c>
      <c r="CB83" s="607">
        <f t="shared" si="85"/>
        <v>0.70588235294117652</v>
      </c>
      <c r="CC83" s="604">
        <v>1326</v>
      </c>
      <c r="CD83" s="605">
        <v>1224</v>
      </c>
      <c r="CE83" s="605">
        <v>1100</v>
      </c>
      <c r="CF83" s="605">
        <v>713</v>
      </c>
      <c r="CG83" s="605">
        <v>568</v>
      </c>
      <c r="CH83" s="606">
        <f t="shared" si="88"/>
        <v>0.58251633986928109</v>
      </c>
      <c r="CI83" s="607">
        <f t="shared" si="89"/>
        <v>0.64818181818181819</v>
      </c>
    </row>
    <row r="84" spans="1:16113" s="2" customFormat="1" x14ac:dyDescent="0.25">
      <c r="A84" s="560" t="s">
        <v>273</v>
      </c>
      <c r="B84" s="561" t="s">
        <v>279</v>
      </c>
      <c r="C84" s="562" t="s">
        <v>280</v>
      </c>
      <c r="D84" s="563">
        <v>3526</v>
      </c>
      <c r="E84" s="564">
        <v>3103</v>
      </c>
      <c r="F84" s="564">
        <v>2464</v>
      </c>
      <c r="G84" s="564">
        <v>2387</v>
      </c>
      <c r="H84" s="564">
        <v>1656</v>
      </c>
      <c r="I84" s="565">
        <f t="shared" si="66"/>
        <v>0.76925555913631971</v>
      </c>
      <c r="J84" s="566">
        <f t="shared" si="67"/>
        <v>0.96875</v>
      </c>
      <c r="K84" s="563">
        <v>3142</v>
      </c>
      <c r="L84" s="564">
        <v>2831</v>
      </c>
      <c r="M84" s="564">
        <v>2127</v>
      </c>
      <c r="N84" s="564">
        <v>1988</v>
      </c>
      <c r="O84" s="564">
        <v>1573</v>
      </c>
      <c r="P84" s="565">
        <f t="shared" si="68"/>
        <v>0.70222536206287534</v>
      </c>
      <c r="Q84" s="566">
        <f t="shared" si="69"/>
        <v>0.93464974141984014</v>
      </c>
      <c r="R84" s="563">
        <v>2677</v>
      </c>
      <c r="S84" s="564">
        <v>2358</v>
      </c>
      <c r="T84" s="564">
        <v>1850</v>
      </c>
      <c r="U84" s="564">
        <v>1792</v>
      </c>
      <c r="V84" s="564">
        <v>1408</v>
      </c>
      <c r="W84" s="565">
        <f t="shared" si="64"/>
        <v>0.7599660729431722</v>
      </c>
      <c r="X84" s="566">
        <f t="shared" si="65"/>
        <v>0.96864864864864864</v>
      </c>
      <c r="Y84" s="563">
        <v>2319</v>
      </c>
      <c r="Z84" s="564">
        <v>2057</v>
      </c>
      <c r="AA84" s="564">
        <v>1642</v>
      </c>
      <c r="AB84" s="564">
        <v>1540</v>
      </c>
      <c r="AC84" s="564">
        <v>1199</v>
      </c>
      <c r="AD84" s="565">
        <f t="shared" si="70"/>
        <v>0.74866310160427807</v>
      </c>
      <c r="AE84" s="566">
        <f t="shared" si="71"/>
        <v>0.93788063337393424</v>
      </c>
      <c r="AF84" s="563">
        <v>2081</v>
      </c>
      <c r="AG84" s="564">
        <v>1875</v>
      </c>
      <c r="AH84" s="564">
        <v>1479</v>
      </c>
      <c r="AI84" s="564">
        <v>1468</v>
      </c>
      <c r="AJ84" s="564">
        <v>1208</v>
      </c>
      <c r="AK84" s="565">
        <f t="shared" si="72"/>
        <v>0.78293333333333337</v>
      </c>
      <c r="AL84" s="566">
        <f t="shared" si="73"/>
        <v>0.99256254225828267</v>
      </c>
      <c r="AM84" s="563">
        <v>1572</v>
      </c>
      <c r="AN84" s="564">
        <v>1425</v>
      </c>
      <c r="AO84" s="564">
        <v>1425</v>
      </c>
      <c r="AP84" s="564">
        <v>1107</v>
      </c>
      <c r="AQ84" s="564">
        <v>921</v>
      </c>
      <c r="AR84" s="565">
        <f t="shared" si="74"/>
        <v>0.77684210526315789</v>
      </c>
      <c r="AS84" s="566">
        <f t="shared" si="75"/>
        <v>0.77684210526315789</v>
      </c>
      <c r="AT84" s="563">
        <v>1349</v>
      </c>
      <c r="AU84" s="564">
        <v>1213</v>
      </c>
      <c r="AV84" s="564">
        <v>980</v>
      </c>
      <c r="AW84" s="564">
        <v>854</v>
      </c>
      <c r="AX84" s="564">
        <v>789</v>
      </c>
      <c r="AY84" s="565">
        <f t="shared" si="76"/>
        <v>0.70403957131079964</v>
      </c>
      <c r="AZ84" s="566">
        <f t="shared" si="77"/>
        <v>0.87142857142857144</v>
      </c>
      <c r="BA84" s="563">
        <v>1038</v>
      </c>
      <c r="BB84" s="564">
        <v>946</v>
      </c>
      <c r="BC84" s="564">
        <v>798</v>
      </c>
      <c r="BD84" s="564">
        <v>707</v>
      </c>
      <c r="BE84" s="564">
        <v>657</v>
      </c>
      <c r="BF84" s="565">
        <f t="shared" si="78"/>
        <v>0.7473572938689218</v>
      </c>
      <c r="BG84" s="566">
        <f t="shared" si="79"/>
        <v>0.88596491228070173</v>
      </c>
      <c r="BH84" s="563">
        <v>1015</v>
      </c>
      <c r="BI84" s="564">
        <v>924</v>
      </c>
      <c r="BJ84" s="564">
        <v>788</v>
      </c>
      <c r="BK84" s="564">
        <v>690</v>
      </c>
      <c r="BL84" s="564">
        <v>666</v>
      </c>
      <c r="BM84" s="565">
        <f t="shared" si="80"/>
        <v>0.74675324675324672</v>
      </c>
      <c r="BN84" s="566">
        <f t="shared" si="81"/>
        <v>0.87563451776649748</v>
      </c>
      <c r="BO84" s="563">
        <v>978</v>
      </c>
      <c r="BP84" s="564">
        <v>873</v>
      </c>
      <c r="BQ84" s="564">
        <v>746</v>
      </c>
      <c r="BR84" s="564">
        <v>612</v>
      </c>
      <c r="BS84" s="564">
        <v>612</v>
      </c>
      <c r="BT84" s="565">
        <f t="shared" si="82"/>
        <v>0.7010309278350515</v>
      </c>
      <c r="BU84" s="566">
        <f t="shared" si="83"/>
        <v>0.82037533512064342</v>
      </c>
      <c r="BV84" s="563">
        <v>945</v>
      </c>
      <c r="BW84" s="564">
        <v>848</v>
      </c>
      <c r="BX84" s="564">
        <v>713</v>
      </c>
      <c r="BY84" s="564">
        <v>651</v>
      </c>
      <c r="BZ84" s="564">
        <v>639</v>
      </c>
      <c r="CA84" s="565">
        <f t="shared" si="84"/>
        <v>0.76768867924528306</v>
      </c>
      <c r="CB84" s="566">
        <f t="shared" si="85"/>
        <v>0.91304347826086951</v>
      </c>
      <c r="CC84" s="563">
        <v>1949</v>
      </c>
      <c r="CD84" s="564">
        <v>1755</v>
      </c>
      <c r="CE84" s="564">
        <v>1755</v>
      </c>
      <c r="CF84" s="564">
        <v>1755</v>
      </c>
      <c r="CG84" s="564">
        <v>1367</v>
      </c>
      <c r="CH84" s="565">
        <f t="shared" si="88"/>
        <v>1</v>
      </c>
      <c r="CI84" s="566">
        <f t="shared" si="89"/>
        <v>1</v>
      </c>
    </row>
    <row r="85" spans="1:16113" s="2" customFormat="1" x14ac:dyDescent="0.25">
      <c r="A85" s="569" t="s">
        <v>273</v>
      </c>
      <c r="B85" s="570" t="s">
        <v>281</v>
      </c>
      <c r="C85" s="591" t="s">
        <v>199</v>
      </c>
      <c r="D85" s="572">
        <v>159</v>
      </c>
      <c r="E85" s="573">
        <v>152</v>
      </c>
      <c r="F85" s="573">
        <v>152</v>
      </c>
      <c r="G85" s="573">
        <v>82</v>
      </c>
      <c r="H85" s="573">
        <v>75</v>
      </c>
      <c r="I85" s="574">
        <f t="shared" si="66"/>
        <v>0.53947368421052633</v>
      </c>
      <c r="J85" s="575">
        <f t="shared" si="67"/>
        <v>0.53947368421052633</v>
      </c>
      <c r="K85" s="572">
        <v>219</v>
      </c>
      <c r="L85" s="573">
        <v>210</v>
      </c>
      <c r="M85" s="573">
        <v>210</v>
      </c>
      <c r="N85" s="573">
        <v>129</v>
      </c>
      <c r="O85" s="573">
        <v>128</v>
      </c>
      <c r="P85" s="574">
        <f t="shared" si="68"/>
        <v>0.61428571428571432</v>
      </c>
      <c r="Q85" s="575">
        <f t="shared" si="69"/>
        <v>0.61428571428571432</v>
      </c>
      <c r="R85" s="572">
        <v>224</v>
      </c>
      <c r="S85" s="573">
        <v>216</v>
      </c>
      <c r="T85" s="573">
        <v>216</v>
      </c>
      <c r="U85" s="573">
        <v>122</v>
      </c>
      <c r="V85" s="573">
        <v>122</v>
      </c>
      <c r="W85" s="574">
        <f t="shared" si="64"/>
        <v>0.56481481481481477</v>
      </c>
      <c r="X85" s="575">
        <f t="shared" si="65"/>
        <v>0.56481481481481477</v>
      </c>
      <c r="Y85" s="572">
        <v>173</v>
      </c>
      <c r="Z85" s="573">
        <v>170</v>
      </c>
      <c r="AA85" s="573">
        <v>170</v>
      </c>
      <c r="AB85" s="573">
        <v>101</v>
      </c>
      <c r="AC85" s="573">
        <v>100</v>
      </c>
      <c r="AD85" s="574">
        <f t="shared" si="70"/>
        <v>0.59411764705882353</v>
      </c>
      <c r="AE85" s="575">
        <f t="shared" si="71"/>
        <v>0.59411764705882353</v>
      </c>
      <c r="AF85" s="572">
        <v>205</v>
      </c>
      <c r="AG85" s="573">
        <v>194</v>
      </c>
      <c r="AH85" s="573">
        <v>194</v>
      </c>
      <c r="AI85" s="573">
        <v>109</v>
      </c>
      <c r="AJ85" s="573">
        <v>109</v>
      </c>
      <c r="AK85" s="574">
        <f t="shared" si="72"/>
        <v>0.56185567010309279</v>
      </c>
      <c r="AL85" s="575">
        <f t="shared" si="73"/>
        <v>0.56185567010309279</v>
      </c>
      <c r="AM85" s="572">
        <v>228</v>
      </c>
      <c r="AN85" s="573">
        <v>227</v>
      </c>
      <c r="AO85" s="573">
        <v>227</v>
      </c>
      <c r="AP85" s="573">
        <v>145</v>
      </c>
      <c r="AQ85" s="573">
        <v>144</v>
      </c>
      <c r="AR85" s="574">
        <f t="shared" si="74"/>
        <v>0.63876651982378851</v>
      </c>
      <c r="AS85" s="575">
        <f t="shared" si="75"/>
        <v>0.63876651982378851</v>
      </c>
      <c r="AT85" s="572">
        <v>87</v>
      </c>
      <c r="AU85" s="573">
        <v>86</v>
      </c>
      <c r="AV85" s="573">
        <v>79</v>
      </c>
      <c r="AW85" s="573">
        <v>52</v>
      </c>
      <c r="AX85" s="573">
        <v>52</v>
      </c>
      <c r="AY85" s="574">
        <f t="shared" si="76"/>
        <v>0.60465116279069764</v>
      </c>
      <c r="AZ85" s="575">
        <f t="shared" si="77"/>
        <v>0.65822784810126578</v>
      </c>
      <c r="BA85" s="572">
        <v>113</v>
      </c>
      <c r="BB85" s="573">
        <v>112</v>
      </c>
      <c r="BC85" s="573">
        <v>110</v>
      </c>
      <c r="BD85" s="573">
        <v>77</v>
      </c>
      <c r="BE85" s="573">
        <v>77</v>
      </c>
      <c r="BF85" s="574">
        <f t="shared" si="78"/>
        <v>0.6875</v>
      </c>
      <c r="BG85" s="575">
        <f t="shared" si="79"/>
        <v>0.7</v>
      </c>
      <c r="BH85" s="572">
        <v>157</v>
      </c>
      <c r="BI85" s="573">
        <v>156</v>
      </c>
      <c r="BJ85" s="573">
        <v>156</v>
      </c>
      <c r="BK85" s="573">
        <v>118</v>
      </c>
      <c r="BL85" s="573">
        <v>118</v>
      </c>
      <c r="BM85" s="574">
        <f t="shared" si="80"/>
        <v>0.75641025641025639</v>
      </c>
      <c r="BN85" s="575">
        <f t="shared" si="81"/>
        <v>0.75641025641025639</v>
      </c>
      <c r="BO85" s="572">
        <v>142</v>
      </c>
      <c r="BP85" s="573">
        <v>141</v>
      </c>
      <c r="BQ85" s="573">
        <v>141</v>
      </c>
      <c r="BR85" s="573">
        <v>99</v>
      </c>
      <c r="BS85" s="573">
        <v>99</v>
      </c>
      <c r="BT85" s="574">
        <f t="shared" si="82"/>
        <v>0.7021276595744681</v>
      </c>
      <c r="BU85" s="575">
        <f t="shared" si="83"/>
        <v>0.7021276595744681</v>
      </c>
      <c r="BV85" s="572">
        <v>157</v>
      </c>
      <c r="BW85" s="573">
        <v>154</v>
      </c>
      <c r="BX85" s="573">
        <v>154</v>
      </c>
      <c r="BY85" s="573">
        <v>122</v>
      </c>
      <c r="BZ85" s="573">
        <v>122</v>
      </c>
      <c r="CA85" s="574">
        <f t="shared" si="84"/>
        <v>0.79220779220779225</v>
      </c>
      <c r="CB85" s="575">
        <f t="shared" si="85"/>
        <v>0.79220779220779225</v>
      </c>
      <c r="CC85" s="572">
        <v>136</v>
      </c>
      <c r="CD85" s="573">
        <v>136</v>
      </c>
      <c r="CE85" s="573">
        <v>136</v>
      </c>
      <c r="CF85" s="573">
        <v>136</v>
      </c>
      <c r="CG85" s="573">
        <v>114</v>
      </c>
      <c r="CH85" s="574">
        <f t="shared" si="88"/>
        <v>1</v>
      </c>
      <c r="CI85" s="575">
        <f t="shared" si="89"/>
        <v>1</v>
      </c>
    </row>
    <row r="86" spans="1:16113" s="2" customFormat="1" x14ac:dyDescent="0.25">
      <c r="A86" s="592" t="s">
        <v>282</v>
      </c>
      <c r="B86" s="546" t="s">
        <v>283</v>
      </c>
      <c r="C86" s="625"/>
      <c r="D86" s="617">
        <v>10575</v>
      </c>
      <c r="E86" s="618">
        <v>8880</v>
      </c>
      <c r="F86" s="618">
        <v>8239</v>
      </c>
      <c r="G86" s="618">
        <v>7349</v>
      </c>
      <c r="H86" s="619">
        <v>5819</v>
      </c>
      <c r="I86" s="620">
        <f t="shared" si="66"/>
        <v>0.8275900900900901</v>
      </c>
      <c r="J86" s="621">
        <f t="shared" si="67"/>
        <v>0.89197718169680784</v>
      </c>
      <c r="K86" s="617">
        <v>12169</v>
      </c>
      <c r="L86" s="618">
        <v>9928</v>
      </c>
      <c r="M86" s="618">
        <v>9295</v>
      </c>
      <c r="N86" s="618">
        <v>7922</v>
      </c>
      <c r="O86" s="619">
        <v>6076</v>
      </c>
      <c r="P86" s="620">
        <f t="shared" si="68"/>
        <v>0.79794520547945202</v>
      </c>
      <c r="Q86" s="621">
        <f t="shared" si="69"/>
        <v>0.85228617536309847</v>
      </c>
      <c r="R86" s="617">
        <v>13019</v>
      </c>
      <c r="S86" s="618">
        <v>10583</v>
      </c>
      <c r="T86" s="618">
        <v>9932</v>
      </c>
      <c r="U86" s="618">
        <v>7406</v>
      </c>
      <c r="V86" s="619">
        <v>5912</v>
      </c>
      <c r="W86" s="620">
        <f t="shared" si="64"/>
        <v>0.6998015685533403</v>
      </c>
      <c r="X86" s="621">
        <f t="shared" si="65"/>
        <v>0.74567055980668551</v>
      </c>
      <c r="Y86" s="617">
        <v>11419</v>
      </c>
      <c r="Z86" s="618">
        <v>9269</v>
      </c>
      <c r="AA86" s="618">
        <v>8228</v>
      </c>
      <c r="AB86" s="618">
        <v>6242</v>
      </c>
      <c r="AC86" s="619">
        <v>5258</v>
      </c>
      <c r="AD86" s="620">
        <f t="shared" si="70"/>
        <v>0.67342755421296796</v>
      </c>
      <c r="AE86" s="621">
        <f t="shared" si="71"/>
        <v>0.75862907146329606</v>
      </c>
      <c r="AF86" s="617">
        <v>11062</v>
      </c>
      <c r="AG86" s="618">
        <v>9050</v>
      </c>
      <c r="AH86" s="618">
        <v>8041</v>
      </c>
      <c r="AI86" s="618">
        <v>6255</v>
      </c>
      <c r="AJ86" s="619">
        <v>5450</v>
      </c>
      <c r="AK86" s="620">
        <f t="shared" si="72"/>
        <v>0.69116022099447516</v>
      </c>
      <c r="AL86" s="621">
        <f t="shared" si="73"/>
        <v>0.77788832234796668</v>
      </c>
      <c r="AM86" s="617">
        <v>10079</v>
      </c>
      <c r="AN86" s="618">
        <v>8273</v>
      </c>
      <c r="AO86" s="618">
        <v>7508</v>
      </c>
      <c r="AP86" s="618">
        <v>5719</v>
      </c>
      <c r="AQ86" s="619">
        <v>4944</v>
      </c>
      <c r="AR86" s="620">
        <f t="shared" si="74"/>
        <v>0.69128490269551557</v>
      </c>
      <c r="AS86" s="621">
        <f t="shared" si="75"/>
        <v>0.76172083111347899</v>
      </c>
      <c r="AT86" s="617">
        <v>9649</v>
      </c>
      <c r="AU86" s="618">
        <v>7871</v>
      </c>
      <c r="AV86" s="618">
        <v>7351</v>
      </c>
      <c r="AW86" s="618">
        <v>5436</v>
      </c>
      <c r="AX86" s="619">
        <v>4735</v>
      </c>
      <c r="AY86" s="620">
        <f t="shared" si="76"/>
        <v>0.69063651378477953</v>
      </c>
      <c r="AZ86" s="621">
        <f t="shared" si="77"/>
        <v>0.7394912256835805</v>
      </c>
      <c r="BA86" s="617">
        <v>9082</v>
      </c>
      <c r="BB86" s="618">
        <v>7138</v>
      </c>
      <c r="BC86" s="618">
        <v>6622</v>
      </c>
      <c r="BD86" s="618">
        <v>4834</v>
      </c>
      <c r="BE86" s="619">
        <v>4100</v>
      </c>
      <c r="BF86" s="620">
        <f t="shared" si="78"/>
        <v>0.67722050994676375</v>
      </c>
      <c r="BG86" s="621">
        <f t="shared" si="79"/>
        <v>0.72999093929326486</v>
      </c>
      <c r="BH86" s="617">
        <v>8936</v>
      </c>
      <c r="BI86" s="618">
        <v>7148</v>
      </c>
      <c r="BJ86" s="618">
        <v>6596</v>
      </c>
      <c r="BK86" s="618">
        <v>4873</v>
      </c>
      <c r="BL86" s="619">
        <v>4203</v>
      </c>
      <c r="BM86" s="620">
        <f t="shared" si="80"/>
        <v>0.68172915500839393</v>
      </c>
      <c r="BN86" s="621">
        <f t="shared" si="81"/>
        <v>0.73878107944208615</v>
      </c>
      <c r="BO86" s="617">
        <v>8198</v>
      </c>
      <c r="BP86" s="618">
        <v>6557</v>
      </c>
      <c r="BQ86" s="618">
        <v>6056</v>
      </c>
      <c r="BR86" s="618">
        <v>4532</v>
      </c>
      <c r="BS86" s="619">
        <v>3834</v>
      </c>
      <c r="BT86" s="620">
        <f t="shared" si="82"/>
        <v>0.69116974226017991</v>
      </c>
      <c r="BU86" s="621">
        <f t="shared" si="83"/>
        <v>0.74834874504623516</v>
      </c>
      <c r="BV86" s="617">
        <v>8291</v>
      </c>
      <c r="BW86" s="618">
        <v>6519</v>
      </c>
      <c r="BX86" s="618">
        <v>5960</v>
      </c>
      <c r="BY86" s="618">
        <v>4446</v>
      </c>
      <c r="BZ86" s="619">
        <v>3918</v>
      </c>
      <c r="CA86" s="620">
        <f t="shared" si="84"/>
        <v>0.68200644270593647</v>
      </c>
      <c r="CB86" s="621">
        <f t="shared" si="85"/>
        <v>0.74597315436241607</v>
      </c>
      <c r="CC86" s="617">
        <v>8091</v>
      </c>
      <c r="CD86" s="618">
        <v>6533</v>
      </c>
      <c r="CE86" s="618">
        <v>6134</v>
      </c>
      <c r="CF86" s="618">
        <v>4351</v>
      </c>
      <c r="CG86" s="619">
        <v>3979</v>
      </c>
      <c r="CH86" s="620">
        <f t="shared" si="88"/>
        <v>0.666003367518751</v>
      </c>
      <c r="CI86" s="621">
        <f t="shared" si="89"/>
        <v>0.70932507336159112</v>
      </c>
    </row>
    <row r="87" spans="1:16113" s="2" customFormat="1" x14ac:dyDescent="0.25">
      <c r="A87" s="613" t="s">
        <v>282</v>
      </c>
      <c r="B87" s="614" t="s">
        <v>284</v>
      </c>
      <c r="C87" s="615" t="s">
        <v>285</v>
      </c>
      <c r="D87" s="556">
        <v>2296</v>
      </c>
      <c r="E87" s="557">
        <v>2289</v>
      </c>
      <c r="F87" s="557">
        <v>1858</v>
      </c>
      <c r="G87" s="557">
        <v>1523</v>
      </c>
      <c r="H87" s="557">
        <v>1254</v>
      </c>
      <c r="I87" s="558">
        <f t="shared" si="66"/>
        <v>0.66535605067715164</v>
      </c>
      <c r="J87" s="559">
        <f t="shared" si="67"/>
        <v>0.81969860064585576</v>
      </c>
      <c r="K87" s="556">
        <v>2309</v>
      </c>
      <c r="L87" s="557">
        <v>2307</v>
      </c>
      <c r="M87" s="557">
        <v>1873</v>
      </c>
      <c r="N87" s="557">
        <v>1455</v>
      </c>
      <c r="O87" s="557">
        <v>1172</v>
      </c>
      <c r="P87" s="558">
        <f t="shared" si="68"/>
        <v>0.63068920676202855</v>
      </c>
      <c r="Q87" s="559">
        <f t="shared" si="69"/>
        <v>0.77682861719167107</v>
      </c>
      <c r="R87" s="556">
        <v>2442</v>
      </c>
      <c r="S87" s="557">
        <v>2090</v>
      </c>
      <c r="T87" s="557">
        <v>1680</v>
      </c>
      <c r="U87" s="557">
        <v>1271</v>
      </c>
      <c r="V87" s="557">
        <v>1045</v>
      </c>
      <c r="W87" s="558">
        <f t="shared" si="64"/>
        <v>0.60813397129186608</v>
      </c>
      <c r="X87" s="559">
        <f t="shared" si="65"/>
        <v>0.75654761904761902</v>
      </c>
      <c r="Y87" s="556">
        <v>2381</v>
      </c>
      <c r="Z87" s="557">
        <v>2041</v>
      </c>
      <c r="AA87" s="557">
        <v>1736</v>
      </c>
      <c r="AB87" s="557">
        <v>1265</v>
      </c>
      <c r="AC87" s="557">
        <v>1019</v>
      </c>
      <c r="AD87" s="558">
        <f t="shared" si="70"/>
        <v>0.61979421852033312</v>
      </c>
      <c r="AE87" s="559">
        <f t="shared" si="71"/>
        <v>0.72868663594470051</v>
      </c>
      <c r="AF87" s="556">
        <v>2185</v>
      </c>
      <c r="AG87" s="557">
        <v>1855</v>
      </c>
      <c r="AH87" s="557">
        <v>1442</v>
      </c>
      <c r="AI87" s="557">
        <v>1306</v>
      </c>
      <c r="AJ87" s="557">
        <v>1101</v>
      </c>
      <c r="AK87" s="558">
        <f t="shared" si="72"/>
        <v>0.70404312668463609</v>
      </c>
      <c r="AL87" s="559">
        <f t="shared" si="73"/>
        <v>0.90568654646324553</v>
      </c>
      <c r="AM87" s="556">
        <v>1796</v>
      </c>
      <c r="AN87" s="557">
        <v>1520</v>
      </c>
      <c r="AO87" s="557">
        <v>1292</v>
      </c>
      <c r="AP87" s="557">
        <v>1020</v>
      </c>
      <c r="AQ87" s="557">
        <v>865</v>
      </c>
      <c r="AR87" s="558">
        <f t="shared" si="74"/>
        <v>0.67105263157894735</v>
      </c>
      <c r="AS87" s="559">
        <f t="shared" si="75"/>
        <v>0.78947368421052633</v>
      </c>
      <c r="AT87" s="556">
        <v>1678</v>
      </c>
      <c r="AU87" s="557">
        <v>1434</v>
      </c>
      <c r="AV87" s="557">
        <v>1203</v>
      </c>
      <c r="AW87" s="557">
        <v>956</v>
      </c>
      <c r="AX87" s="557">
        <v>817</v>
      </c>
      <c r="AY87" s="558">
        <f t="shared" si="76"/>
        <v>0.66666666666666663</v>
      </c>
      <c r="AZ87" s="559">
        <f t="shared" si="77"/>
        <v>0.79467996674979213</v>
      </c>
      <c r="BA87" s="556">
        <v>1522</v>
      </c>
      <c r="BB87" s="557">
        <v>1266</v>
      </c>
      <c r="BC87" s="557">
        <v>1019</v>
      </c>
      <c r="BD87" s="557">
        <v>840</v>
      </c>
      <c r="BE87" s="557">
        <v>701</v>
      </c>
      <c r="BF87" s="558">
        <f t="shared" si="78"/>
        <v>0.6635071090047393</v>
      </c>
      <c r="BG87" s="559">
        <f t="shared" si="79"/>
        <v>0.82433758586849848</v>
      </c>
      <c r="BH87" s="556">
        <v>1328</v>
      </c>
      <c r="BI87" s="557">
        <v>1158</v>
      </c>
      <c r="BJ87" s="557">
        <v>1039</v>
      </c>
      <c r="BK87" s="557">
        <v>770</v>
      </c>
      <c r="BL87" s="557">
        <v>672</v>
      </c>
      <c r="BM87" s="558">
        <f t="shared" si="80"/>
        <v>0.66493955094991364</v>
      </c>
      <c r="BN87" s="559">
        <f t="shared" si="81"/>
        <v>0.7410972088546679</v>
      </c>
      <c r="BO87" s="556">
        <v>1235</v>
      </c>
      <c r="BP87" s="557">
        <v>1066</v>
      </c>
      <c r="BQ87" s="557">
        <v>966</v>
      </c>
      <c r="BR87" s="557">
        <v>721</v>
      </c>
      <c r="BS87" s="557">
        <v>621</v>
      </c>
      <c r="BT87" s="558">
        <f t="shared" si="82"/>
        <v>0.67636022514071292</v>
      </c>
      <c r="BU87" s="559">
        <f t="shared" si="83"/>
        <v>0.74637681159420288</v>
      </c>
      <c r="BV87" s="556">
        <v>1268</v>
      </c>
      <c r="BW87" s="557">
        <v>1066</v>
      </c>
      <c r="BX87" s="557">
        <v>951</v>
      </c>
      <c r="BY87" s="557">
        <v>674</v>
      </c>
      <c r="BZ87" s="557">
        <v>586</v>
      </c>
      <c r="CA87" s="558">
        <f t="shared" si="84"/>
        <v>0.63227016885553466</v>
      </c>
      <c r="CB87" s="559">
        <f t="shared" si="85"/>
        <v>0.70872765509989488</v>
      </c>
      <c r="CC87" s="556">
        <v>1355</v>
      </c>
      <c r="CD87" s="557">
        <v>1155</v>
      </c>
      <c r="CE87" s="557">
        <v>1155</v>
      </c>
      <c r="CF87" s="557">
        <v>849</v>
      </c>
      <c r="CG87" s="557">
        <v>767</v>
      </c>
      <c r="CH87" s="558">
        <f t="shared" si="88"/>
        <v>0.73506493506493509</v>
      </c>
      <c r="CI87" s="559">
        <f t="shared" si="89"/>
        <v>0.73506493506493509</v>
      </c>
    </row>
    <row r="88" spans="1:16113" s="2" customFormat="1" x14ac:dyDescent="0.25">
      <c r="A88" s="560" t="s">
        <v>282</v>
      </c>
      <c r="B88" s="561" t="s">
        <v>286</v>
      </c>
      <c r="C88" s="562" t="s">
        <v>287</v>
      </c>
      <c r="D88" s="563">
        <v>1603</v>
      </c>
      <c r="E88" s="564">
        <v>1600</v>
      </c>
      <c r="F88" s="564">
        <v>1600</v>
      </c>
      <c r="G88" s="564">
        <v>1146</v>
      </c>
      <c r="H88" s="564">
        <v>801</v>
      </c>
      <c r="I88" s="565">
        <f t="shared" si="66"/>
        <v>0.71625000000000005</v>
      </c>
      <c r="J88" s="566">
        <f t="shared" si="67"/>
        <v>0.71625000000000005</v>
      </c>
      <c r="K88" s="563">
        <v>1896</v>
      </c>
      <c r="L88" s="564">
        <v>1863</v>
      </c>
      <c r="M88" s="564">
        <v>1863</v>
      </c>
      <c r="N88" s="564">
        <v>1592</v>
      </c>
      <c r="O88" s="564">
        <v>1126</v>
      </c>
      <c r="P88" s="565">
        <f t="shared" si="68"/>
        <v>0.85453569511540528</v>
      </c>
      <c r="Q88" s="566">
        <f t="shared" si="69"/>
        <v>0.85453569511540528</v>
      </c>
      <c r="R88" s="563">
        <v>1514</v>
      </c>
      <c r="S88" s="564">
        <v>1497</v>
      </c>
      <c r="T88" s="564">
        <v>1497</v>
      </c>
      <c r="U88" s="564">
        <v>1113</v>
      </c>
      <c r="V88" s="564">
        <v>837</v>
      </c>
      <c r="W88" s="565">
        <f t="shared" si="64"/>
        <v>0.74348697394789576</v>
      </c>
      <c r="X88" s="566">
        <f t="shared" si="65"/>
        <v>0.74348697394789576</v>
      </c>
      <c r="Y88" s="563">
        <v>1491</v>
      </c>
      <c r="Z88" s="564">
        <v>1469</v>
      </c>
      <c r="AA88" s="564">
        <v>1168</v>
      </c>
      <c r="AB88" s="564">
        <v>1071</v>
      </c>
      <c r="AC88" s="564">
        <v>844</v>
      </c>
      <c r="AD88" s="565">
        <f t="shared" si="70"/>
        <v>0.72906739278420696</v>
      </c>
      <c r="AE88" s="566">
        <f t="shared" si="71"/>
        <v>0.91695205479452058</v>
      </c>
      <c r="AF88" s="563">
        <v>1301</v>
      </c>
      <c r="AG88" s="564">
        <v>1268</v>
      </c>
      <c r="AH88" s="564">
        <v>959</v>
      </c>
      <c r="AI88" s="564">
        <v>913</v>
      </c>
      <c r="AJ88" s="564">
        <v>718</v>
      </c>
      <c r="AK88" s="565">
        <f t="shared" si="72"/>
        <v>0.72003154574132489</v>
      </c>
      <c r="AL88" s="566">
        <f t="shared" si="73"/>
        <v>0.9520333680917622</v>
      </c>
      <c r="AM88" s="563">
        <v>1371</v>
      </c>
      <c r="AN88" s="564">
        <v>1350</v>
      </c>
      <c r="AO88" s="564">
        <v>1305</v>
      </c>
      <c r="AP88" s="564">
        <v>1072</v>
      </c>
      <c r="AQ88" s="564">
        <v>842</v>
      </c>
      <c r="AR88" s="565">
        <f t="shared" si="74"/>
        <v>0.79407407407407404</v>
      </c>
      <c r="AS88" s="566">
        <f t="shared" si="75"/>
        <v>0.82145593869731803</v>
      </c>
      <c r="AT88" s="563">
        <v>1308</v>
      </c>
      <c r="AU88" s="564">
        <v>1285</v>
      </c>
      <c r="AV88" s="564">
        <v>1285</v>
      </c>
      <c r="AW88" s="564">
        <v>981</v>
      </c>
      <c r="AX88" s="564">
        <v>787</v>
      </c>
      <c r="AY88" s="565">
        <f t="shared" si="76"/>
        <v>0.76342412451361863</v>
      </c>
      <c r="AZ88" s="566">
        <f t="shared" si="77"/>
        <v>0.76342412451361863</v>
      </c>
      <c r="BA88" s="563">
        <v>1221</v>
      </c>
      <c r="BB88" s="564">
        <v>1170</v>
      </c>
      <c r="BC88" s="564">
        <v>1126</v>
      </c>
      <c r="BD88" s="564">
        <v>856</v>
      </c>
      <c r="BE88" s="564">
        <v>621</v>
      </c>
      <c r="BF88" s="565">
        <f t="shared" si="78"/>
        <v>0.73162393162393158</v>
      </c>
      <c r="BG88" s="566">
        <f t="shared" si="79"/>
        <v>0.76021314387211369</v>
      </c>
      <c r="BH88" s="563">
        <v>1311</v>
      </c>
      <c r="BI88" s="564">
        <v>1267</v>
      </c>
      <c r="BJ88" s="564">
        <v>1253</v>
      </c>
      <c r="BK88" s="564">
        <v>968</v>
      </c>
      <c r="BL88" s="564">
        <v>753</v>
      </c>
      <c r="BM88" s="565">
        <f t="shared" si="80"/>
        <v>0.76400947119179163</v>
      </c>
      <c r="BN88" s="566">
        <f t="shared" si="81"/>
        <v>0.7725458898643256</v>
      </c>
      <c r="BO88" s="563">
        <v>1069</v>
      </c>
      <c r="BP88" s="564">
        <v>1035</v>
      </c>
      <c r="BQ88" s="564">
        <v>992</v>
      </c>
      <c r="BR88" s="564">
        <v>781</v>
      </c>
      <c r="BS88" s="564">
        <v>584</v>
      </c>
      <c r="BT88" s="565">
        <f t="shared" si="82"/>
        <v>0.75458937198067633</v>
      </c>
      <c r="BU88" s="566">
        <f t="shared" si="83"/>
        <v>0.78729838709677424</v>
      </c>
      <c r="BV88" s="563">
        <v>899</v>
      </c>
      <c r="BW88" s="564">
        <v>878</v>
      </c>
      <c r="BX88" s="564">
        <v>735</v>
      </c>
      <c r="BY88" s="564">
        <v>504</v>
      </c>
      <c r="BZ88" s="564">
        <v>504</v>
      </c>
      <c r="CA88" s="565">
        <f t="shared" si="84"/>
        <v>0.57403189066059224</v>
      </c>
      <c r="CB88" s="566">
        <f t="shared" si="85"/>
        <v>0.68571428571428572</v>
      </c>
      <c r="CC88" s="563">
        <v>891</v>
      </c>
      <c r="CD88" s="564">
        <v>883</v>
      </c>
      <c r="CE88" s="564">
        <v>774</v>
      </c>
      <c r="CF88" s="564">
        <v>555</v>
      </c>
      <c r="CG88" s="564">
        <v>555</v>
      </c>
      <c r="CH88" s="565">
        <f t="shared" si="88"/>
        <v>0.62853907134767839</v>
      </c>
      <c r="CI88" s="566">
        <f t="shared" si="89"/>
        <v>0.71705426356589153</v>
      </c>
    </row>
    <row r="89" spans="1:16113" s="2" customFormat="1" x14ac:dyDescent="0.25">
      <c r="A89" s="560" t="s">
        <v>282</v>
      </c>
      <c r="B89" s="561" t="s">
        <v>288</v>
      </c>
      <c r="C89" s="562" t="s">
        <v>289</v>
      </c>
      <c r="D89" s="563">
        <v>3180</v>
      </c>
      <c r="E89" s="564">
        <v>2775</v>
      </c>
      <c r="F89" s="564">
        <v>2744</v>
      </c>
      <c r="G89" s="564">
        <v>2716</v>
      </c>
      <c r="H89" s="564">
        <v>1781</v>
      </c>
      <c r="I89" s="565">
        <f t="shared" si="66"/>
        <v>0.97873873873873873</v>
      </c>
      <c r="J89" s="566">
        <f t="shared" si="67"/>
        <v>0.98979591836734693</v>
      </c>
      <c r="K89" s="563">
        <v>2789</v>
      </c>
      <c r="L89" s="564">
        <v>2359</v>
      </c>
      <c r="M89" s="564">
        <v>2298</v>
      </c>
      <c r="N89" s="564">
        <v>2251</v>
      </c>
      <c r="O89" s="564">
        <v>1460</v>
      </c>
      <c r="P89" s="565">
        <f t="shared" si="68"/>
        <v>0.9542178889359898</v>
      </c>
      <c r="Q89" s="566">
        <f t="shared" si="69"/>
        <v>0.97954743255004351</v>
      </c>
      <c r="R89" s="563">
        <v>2507</v>
      </c>
      <c r="S89" s="564">
        <v>2193</v>
      </c>
      <c r="T89" s="564">
        <v>2164</v>
      </c>
      <c r="U89" s="564">
        <v>2130</v>
      </c>
      <c r="V89" s="564">
        <v>1479</v>
      </c>
      <c r="W89" s="565">
        <f t="shared" si="64"/>
        <v>0.97127222982216144</v>
      </c>
      <c r="X89" s="566">
        <f t="shared" si="65"/>
        <v>0.98428835489833644</v>
      </c>
      <c r="Y89" s="563">
        <v>1521</v>
      </c>
      <c r="Z89" s="564">
        <v>1348</v>
      </c>
      <c r="AA89" s="564">
        <v>1071</v>
      </c>
      <c r="AB89" s="564">
        <v>900</v>
      </c>
      <c r="AC89" s="564">
        <v>635</v>
      </c>
      <c r="AD89" s="565">
        <f t="shared" si="70"/>
        <v>0.66765578635014833</v>
      </c>
      <c r="AE89" s="566">
        <f t="shared" si="71"/>
        <v>0.84033613445378152</v>
      </c>
      <c r="AF89" s="563">
        <v>1430</v>
      </c>
      <c r="AG89" s="564">
        <v>1279</v>
      </c>
      <c r="AH89" s="564">
        <v>1087</v>
      </c>
      <c r="AI89" s="564">
        <v>758</v>
      </c>
      <c r="AJ89" s="564">
        <v>642</v>
      </c>
      <c r="AK89" s="565">
        <f t="shared" si="72"/>
        <v>0.59265050820953868</v>
      </c>
      <c r="AL89" s="566">
        <f t="shared" si="73"/>
        <v>0.69733210671573143</v>
      </c>
      <c r="AM89" s="563">
        <v>1311</v>
      </c>
      <c r="AN89" s="564">
        <v>1166</v>
      </c>
      <c r="AO89" s="564">
        <v>999</v>
      </c>
      <c r="AP89" s="564">
        <v>698</v>
      </c>
      <c r="AQ89" s="564">
        <v>594</v>
      </c>
      <c r="AR89" s="565">
        <f t="shared" si="74"/>
        <v>0.59862778730703259</v>
      </c>
      <c r="AS89" s="566">
        <f t="shared" si="75"/>
        <v>0.69869869869869872</v>
      </c>
      <c r="AT89" s="563">
        <v>1462</v>
      </c>
      <c r="AU89" s="564">
        <v>1214</v>
      </c>
      <c r="AV89" s="564">
        <v>1056</v>
      </c>
      <c r="AW89" s="564">
        <v>707</v>
      </c>
      <c r="AX89" s="564">
        <v>596</v>
      </c>
      <c r="AY89" s="565">
        <f t="shared" si="76"/>
        <v>0.5823723228995058</v>
      </c>
      <c r="AZ89" s="566">
        <f t="shared" si="77"/>
        <v>0.6695075757575758</v>
      </c>
      <c r="BA89" s="563">
        <v>1525</v>
      </c>
      <c r="BB89" s="564">
        <v>1200</v>
      </c>
      <c r="BC89" s="564">
        <v>1031</v>
      </c>
      <c r="BD89" s="564">
        <v>810</v>
      </c>
      <c r="BE89" s="564">
        <v>622</v>
      </c>
      <c r="BF89" s="565">
        <f t="shared" si="78"/>
        <v>0.67500000000000004</v>
      </c>
      <c r="BG89" s="566">
        <f t="shared" si="79"/>
        <v>0.78564500484966049</v>
      </c>
      <c r="BH89" s="563">
        <v>1594</v>
      </c>
      <c r="BI89" s="564">
        <v>1281</v>
      </c>
      <c r="BJ89" s="564">
        <v>1075</v>
      </c>
      <c r="BK89" s="564">
        <v>655</v>
      </c>
      <c r="BL89" s="564">
        <v>586</v>
      </c>
      <c r="BM89" s="565">
        <f t="shared" si="80"/>
        <v>0.5113192818110851</v>
      </c>
      <c r="BN89" s="566">
        <f t="shared" si="81"/>
        <v>0.6093023255813953</v>
      </c>
      <c r="BO89" s="563">
        <v>1508</v>
      </c>
      <c r="BP89" s="564">
        <v>1198</v>
      </c>
      <c r="BQ89" s="564">
        <v>1041</v>
      </c>
      <c r="BR89" s="564">
        <v>736</v>
      </c>
      <c r="BS89" s="564">
        <v>550</v>
      </c>
      <c r="BT89" s="565">
        <f t="shared" si="82"/>
        <v>0.61435726210350583</v>
      </c>
      <c r="BU89" s="566">
        <f t="shared" si="83"/>
        <v>0.70701248799231509</v>
      </c>
      <c r="BV89" s="563">
        <v>1612</v>
      </c>
      <c r="BW89" s="564">
        <v>1217</v>
      </c>
      <c r="BX89" s="564">
        <v>1070</v>
      </c>
      <c r="BY89" s="564">
        <v>700</v>
      </c>
      <c r="BZ89" s="564">
        <v>627</v>
      </c>
      <c r="CA89" s="565">
        <f t="shared" si="84"/>
        <v>0.57518488085456043</v>
      </c>
      <c r="CB89" s="566">
        <f t="shared" si="85"/>
        <v>0.65420560747663548</v>
      </c>
      <c r="CC89" s="563">
        <v>1445</v>
      </c>
      <c r="CD89" s="564">
        <v>1151</v>
      </c>
      <c r="CE89" s="564">
        <v>931</v>
      </c>
      <c r="CF89" s="564">
        <v>646</v>
      </c>
      <c r="CG89" s="564">
        <v>603</v>
      </c>
      <c r="CH89" s="565">
        <f t="shared" si="88"/>
        <v>0.56125108601216334</v>
      </c>
      <c r="CI89" s="566">
        <f t="shared" si="89"/>
        <v>0.69387755102040816</v>
      </c>
    </row>
    <row r="90" spans="1:16113" s="2" customFormat="1" x14ac:dyDescent="0.25">
      <c r="A90" s="560" t="s">
        <v>282</v>
      </c>
      <c r="B90" s="608" t="s">
        <v>290</v>
      </c>
      <c r="C90" s="562" t="s">
        <v>291</v>
      </c>
      <c r="D90" s="563">
        <v>434</v>
      </c>
      <c r="E90" s="564">
        <v>434</v>
      </c>
      <c r="F90" s="564">
        <v>434</v>
      </c>
      <c r="G90" s="564">
        <v>434</v>
      </c>
      <c r="H90" s="564">
        <v>365</v>
      </c>
      <c r="I90" s="565">
        <f t="shared" si="66"/>
        <v>1</v>
      </c>
      <c r="J90" s="566">
        <f t="shared" si="67"/>
        <v>1</v>
      </c>
      <c r="K90" s="563">
        <v>1178</v>
      </c>
      <c r="L90" s="564">
        <v>1171</v>
      </c>
      <c r="M90" s="564">
        <v>1171</v>
      </c>
      <c r="N90" s="564">
        <v>858</v>
      </c>
      <c r="O90" s="564">
        <v>616</v>
      </c>
      <c r="P90" s="565">
        <f t="shared" si="68"/>
        <v>0.73270708795900941</v>
      </c>
      <c r="Q90" s="566">
        <f t="shared" si="69"/>
        <v>0.73270708795900941</v>
      </c>
      <c r="R90" s="563">
        <v>1389</v>
      </c>
      <c r="S90" s="564">
        <v>1384</v>
      </c>
      <c r="T90" s="564">
        <v>1384</v>
      </c>
      <c r="U90" s="564">
        <v>939</v>
      </c>
      <c r="V90" s="564">
        <v>711</v>
      </c>
      <c r="W90" s="565">
        <f t="shared" si="64"/>
        <v>0.67846820809248554</v>
      </c>
      <c r="X90" s="566">
        <f t="shared" si="65"/>
        <v>0.67846820809248554</v>
      </c>
      <c r="Y90" s="563">
        <v>1412</v>
      </c>
      <c r="Z90" s="564">
        <v>1409</v>
      </c>
      <c r="AA90" s="564">
        <v>1409</v>
      </c>
      <c r="AB90" s="564">
        <v>801</v>
      </c>
      <c r="AC90" s="564">
        <v>705</v>
      </c>
      <c r="AD90" s="565">
        <f t="shared" si="70"/>
        <v>0.56848828956706887</v>
      </c>
      <c r="AE90" s="566">
        <f t="shared" si="71"/>
        <v>0.56848828956706887</v>
      </c>
      <c r="AF90" s="563">
        <v>1634</v>
      </c>
      <c r="AG90" s="564">
        <v>1628</v>
      </c>
      <c r="AH90" s="564">
        <v>1628</v>
      </c>
      <c r="AI90" s="564">
        <v>802</v>
      </c>
      <c r="AJ90" s="564">
        <v>683</v>
      </c>
      <c r="AK90" s="565">
        <f t="shared" si="72"/>
        <v>0.49262899262899262</v>
      </c>
      <c r="AL90" s="566">
        <f t="shared" si="73"/>
        <v>0.49262899262899262</v>
      </c>
      <c r="AM90" s="563">
        <v>1516</v>
      </c>
      <c r="AN90" s="564">
        <v>1513</v>
      </c>
      <c r="AO90" s="564">
        <v>1513</v>
      </c>
      <c r="AP90" s="564">
        <v>773</v>
      </c>
      <c r="AQ90" s="564">
        <v>670</v>
      </c>
      <c r="AR90" s="565">
        <f t="shared" si="74"/>
        <v>0.51090548578982153</v>
      </c>
      <c r="AS90" s="566">
        <f t="shared" si="75"/>
        <v>0.51090548578982153</v>
      </c>
      <c r="AT90" s="563">
        <v>1450</v>
      </c>
      <c r="AU90" s="564">
        <v>1443</v>
      </c>
      <c r="AV90" s="564">
        <v>1443</v>
      </c>
      <c r="AW90" s="564">
        <v>901</v>
      </c>
      <c r="AX90" s="564">
        <v>766</v>
      </c>
      <c r="AY90" s="565">
        <f t="shared" si="76"/>
        <v>0.62439362439362445</v>
      </c>
      <c r="AZ90" s="566">
        <f t="shared" si="77"/>
        <v>0.62439362439362445</v>
      </c>
      <c r="BA90" s="563">
        <v>1481</v>
      </c>
      <c r="BB90" s="564">
        <v>1469</v>
      </c>
      <c r="BC90" s="564">
        <v>1469</v>
      </c>
      <c r="BD90" s="564">
        <v>792</v>
      </c>
      <c r="BE90" s="564">
        <v>684</v>
      </c>
      <c r="BF90" s="565">
        <f t="shared" si="78"/>
        <v>0.53914227365554801</v>
      </c>
      <c r="BG90" s="566">
        <f t="shared" si="79"/>
        <v>0.53914227365554801</v>
      </c>
      <c r="BH90" s="563">
        <v>1489</v>
      </c>
      <c r="BI90" s="564">
        <v>1487</v>
      </c>
      <c r="BJ90" s="564">
        <v>1487</v>
      </c>
      <c r="BK90" s="564">
        <v>778</v>
      </c>
      <c r="BL90" s="564">
        <v>673</v>
      </c>
      <c r="BM90" s="565">
        <f t="shared" si="80"/>
        <v>0.52320107599193011</v>
      </c>
      <c r="BN90" s="566">
        <f t="shared" si="81"/>
        <v>0.52320107599193011</v>
      </c>
      <c r="BO90" s="563">
        <v>1449</v>
      </c>
      <c r="BP90" s="564">
        <v>1447</v>
      </c>
      <c r="BQ90" s="564">
        <v>1447</v>
      </c>
      <c r="BR90" s="564">
        <v>767</v>
      </c>
      <c r="BS90" s="564">
        <v>689</v>
      </c>
      <c r="BT90" s="565">
        <f t="shared" si="82"/>
        <v>0.53006219765031104</v>
      </c>
      <c r="BU90" s="566">
        <f t="shared" si="83"/>
        <v>0.53006219765031104</v>
      </c>
      <c r="BV90" s="563">
        <v>1396</v>
      </c>
      <c r="BW90" s="564">
        <v>1392</v>
      </c>
      <c r="BX90" s="564">
        <v>1392</v>
      </c>
      <c r="BY90" s="564">
        <v>750</v>
      </c>
      <c r="BZ90" s="564">
        <v>645</v>
      </c>
      <c r="CA90" s="565">
        <f t="shared" si="84"/>
        <v>0.53879310344827591</v>
      </c>
      <c r="CB90" s="566">
        <f t="shared" si="85"/>
        <v>0.53879310344827591</v>
      </c>
      <c r="CC90" s="563">
        <v>1464</v>
      </c>
      <c r="CD90" s="564">
        <v>1451</v>
      </c>
      <c r="CE90" s="564">
        <v>1434</v>
      </c>
      <c r="CF90" s="564">
        <v>651</v>
      </c>
      <c r="CG90" s="564">
        <v>603</v>
      </c>
      <c r="CH90" s="565">
        <f t="shared" si="88"/>
        <v>0.44865609924190214</v>
      </c>
      <c r="CI90" s="566">
        <f t="shared" si="89"/>
        <v>0.45397489539748953</v>
      </c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  <c r="AMG90" s="4"/>
      <c r="AMH90" s="4"/>
      <c r="AMI90" s="4"/>
      <c r="AMJ90" s="4"/>
      <c r="AMK90" s="4"/>
      <c r="AML90" s="4"/>
      <c r="AMM90" s="4"/>
      <c r="AMN90" s="4"/>
      <c r="AMO90" s="4"/>
      <c r="AMP90" s="4"/>
      <c r="AMQ90" s="4"/>
      <c r="AMR90" s="4"/>
      <c r="AMS90" s="4"/>
      <c r="AMT90" s="4"/>
      <c r="AMU90" s="4"/>
      <c r="AMV90" s="4"/>
      <c r="AMW90" s="4"/>
      <c r="AMX90" s="4"/>
      <c r="AMY90" s="4"/>
      <c r="AMZ90" s="4"/>
      <c r="ANA90" s="4"/>
      <c r="ANB90" s="4"/>
      <c r="ANC90" s="4"/>
      <c r="AND90" s="4"/>
      <c r="ANE90" s="4"/>
      <c r="ANF90" s="4"/>
      <c r="ANG90" s="4"/>
      <c r="ANH90" s="4"/>
      <c r="ANI90" s="4"/>
      <c r="ANJ90" s="4"/>
      <c r="ANK90" s="4"/>
      <c r="ANL90" s="4"/>
      <c r="ANM90" s="4"/>
      <c r="ANN90" s="4"/>
      <c r="ANO90" s="4"/>
      <c r="ANP90" s="4"/>
      <c r="ANQ90" s="4"/>
      <c r="ANR90" s="4"/>
      <c r="ANS90" s="4"/>
      <c r="ANT90" s="4"/>
      <c r="ANU90" s="4"/>
      <c r="ANV90" s="4"/>
      <c r="ANW90" s="4"/>
      <c r="ANX90" s="4"/>
      <c r="ANY90" s="4"/>
      <c r="ANZ90" s="4"/>
      <c r="AOA90" s="4"/>
      <c r="AOB90" s="4"/>
      <c r="AOC90" s="4"/>
      <c r="AOD90" s="4"/>
      <c r="AOE90" s="4"/>
      <c r="AOF90" s="4"/>
      <c r="AOG90" s="4"/>
      <c r="AOH90" s="4"/>
      <c r="AOI90" s="4"/>
      <c r="AOJ90" s="4"/>
      <c r="AOK90" s="4"/>
      <c r="AOL90" s="4"/>
      <c r="AOM90" s="4"/>
      <c r="AON90" s="4"/>
      <c r="AOO90" s="4"/>
      <c r="AOP90" s="4"/>
      <c r="AOQ90" s="4"/>
      <c r="AOR90" s="4"/>
      <c r="AOS90" s="4"/>
      <c r="AOT90" s="4"/>
      <c r="AOU90" s="4"/>
      <c r="AOV90" s="4"/>
      <c r="AOW90" s="4"/>
      <c r="AOX90" s="4"/>
      <c r="AOY90" s="4"/>
      <c r="AOZ90" s="4"/>
      <c r="APA90" s="4"/>
      <c r="APB90" s="4"/>
      <c r="APC90" s="4"/>
      <c r="APD90" s="4"/>
      <c r="APE90" s="4"/>
      <c r="APF90" s="4"/>
      <c r="APG90" s="4"/>
      <c r="APH90" s="4"/>
      <c r="API90" s="4"/>
      <c r="APJ90" s="4"/>
      <c r="APK90" s="4"/>
      <c r="APL90" s="4"/>
      <c r="APM90" s="4"/>
      <c r="APN90" s="4"/>
      <c r="APO90" s="4"/>
      <c r="APP90" s="4"/>
      <c r="APQ90" s="4"/>
      <c r="APR90" s="4"/>
      <c r="APS90" s="4"/>
      <c r="APT90" s="4"/>
      <c r="APU90" s="4"/>
      <c r="APV90" s="4"/>
      <c r="APW90" s="4"/>
      <c r="APX90" s="4"/>
      <c r="APY90" s="4"/>
      <c r="APZ90" s="4"/>
      <c r="AQA90" s="4"/>
      <c r="AQB90" s="4"/>
      <c r="AQC90" s="4"/>
      <c r="AQD90" s="4"/>
      <c r="AQE90" s="4"/>
      <c r="AQF90" s="4"/>
      <c r="AQG90" s="4"/>
      <c r="AQH90" s="4"/>
      <c r="AQI90" s="4"/>
      <c r="AQJ90" s="4"/>
      <c r="AQK90" s="4"/>
      <c r="AQL90" s="4"/>
      <c r="AQM90" s="4"/>
      <c r="AQN90" s="4"/>
      <c r="AQO90" s="4"/>
      <c r="AQP90" s="4"/>
      <c r="AQQ90" s="4"/>
      <c r="AQR90" s="4"/>
      <c r="AQS90" s="4"/>
      <c r="AQT90" s="4"/>
      <c r="AQU90" s="4"/>
      <c r="AQV90" s="4"/>
      <c r="AQW90" s="4"/>
      <c r="AQX90" s="4"/>
      <c r="AQY90" s="4"/>
      <c r="AQZ90" s="4"/>
      <c r="ARA90" s="4"/>
      <c r="ARB90" s="4"/>
      <c r="ARC90" s="4"/>
      <c r="ARD90" s="4"/>
      <c r="ARE90" s="4"/>
      <c r="ARF90" s="4"/>
      <c r="ARG90" s="4"/>
      <c r="ARH90" s="4"/>
      <c r="ARI90" s="4"/>
      <c r="ARJ90" s="4"/>
      <c r="ARK90" s="4"/>
      <c r="ARL90" s="4"/>
      <c r="ARM90" s="4"/>
      <c r="ARN90" s="4"/>
      <c r="ARO90" s="4"/>
      <c r="ARP90" s="4"/>
      <c r="ARQ90" s="4"/>
      <c r="ARR90" s="4"/>
      <c r="ARS90" s="4"/>
      <c r="ART90" s="4"/>
      <c r="ARU90" s="4"/>
      <c r="ARV90" s="4"/>
      <c r="ARW90" s="4"/>
      <c r="ARX90" s="4"/>
      <c r="ARY90" s="4"/>
      <c r="ARZ90" s="4"/>
      <c r="ASA90" s="4"/>
      <c r="ASB90" s="4"/>
      <c r="ASC90" s="4"/>
      <c r="ASD90" s="4"/>
      <c r="ASE90" s="4"/>
      <c r="ASF90" s="4"/>
      <c r="ASG90" s="4"/>
      <c r="ASH90" s="4"/>
      <c r="ASI90" s="4"/>
      <c r="ASJ90" s="4"/>
      <c r="ASK90" s="4"/>
      <c r="ASL90" s="4"/>
      <c r="ASM90" s="4"/>
      <c r="ASN90" s="4"/>
      <c r="ASO90" s="4"/>
      <c r="ASP90" s="4"/>
      <c r="ASQ90" s="4"/>
      <c r="ASR90" s="4"/>
      <c r="ASS90" s="4"/>
      <c r="AST90" s="4"/>
      <c r="ASU90" s="4"/>
      <c r="ASV90" s="4"/>
      <c r="ASW90" s="4"/>
      <c r="ASX90" s="4"/>
      <c r="ASY90" s="4"/>
      <c r="ASZ90" s="4"/>
      <c r="ATA90" s="4"/>
      <c r="ATB90" s="4"/>
      <c r="ATC90" s="4"/>
      <c r="ATD90" s="4"/>
      <c r="ATE90" s="4"/>
      <c r="ATF90" s="4"/>
      <c r="ATG90" s="4"/>
      <c r="ATH90" s="4"/>
      <c r="ATI90" s="4"/>
      <c r="ATJ90" s="4"/>
      <c r="ATK90" s="4"/>
      <c r="ATL90" s="4"/>
      <c r="ATM90" s="4"/>
      <c r="ATN90" s="4"/>
      <c r="ATO90" s="4"/>
      <c r="ATP90" s="4"/>
      <c r="ATQ90" s="4"/>
      <c r="ATR90" s="4"/>
      <c r="ATS90" s="4"/>
      <c r="ATT90" s="4"/>
      <c r="ATU90" s="4"/>
      <c r="ATV90" s="4"/>
      <c r="ATW90" s="4"/>
      <c r="ATX90" s="4"/>
      <c r="ATY90" s="4"/>
      <c r="ATZ90" s="4"/>
      <c r="AUA90" s="4"/>
      <c r="AUB90" s="4"/>
      <c r="AUC90" s="4"/>
      <c r="AUD90" s="4"/>
      <c r="AUE90" s="4"/>
      <c r="AUF90" s="4"/>
      <c r="AUG90" s="4"/>
      <c r="AUH90" s="4"/>
      <c r="AUI90" s="4"/>
      <c r="AUJ90" s="4"/>
      <c r="AUK90" s="4"/>
      <c r="AUL90" s="4"/>
      <c r="AUM90" s="4"/>
      <c r="AUN90" s="4"/>
      <c r="AUO90" s="4"/>
      <c r="AUP90" s="4"/>
      <c r="AUQ90" s="4"/>
      <c r="AUR90" s="4"/>
      <c r="AUS90" s="4"/>
      <c r="AUT90" s="4"/>
      <c r="AUU90" s="4"/>
      <c r="AUV90" s="4"/>
      <c r="AUW90" s="4"/>
      <c r="AUX90" s="4"/>
      <c r="AUY90" s="4"/>
      <c r="AUZ90" s="4"/>
      <c r="AVA90" s="4"/>
      <c r="AVB90" s="4"/>
      <c r="AVC90" s="4"/>
      <c r="AVD90" s="4"/>
      <c r="AVE90" s="4"/>
      <c r="AVF90" s="4"/>
      <c r="AVG90" s="4"/>
      <c r="AVH90" s="4"/>
      <c r="AVI90" s="4"/>
      <c r="AVJ90" s="4"/>
      <c r="AVK90" s="4"/>
      <c r="AVL90" s="4"/>
      <c r="AVM90" s="4"/>
      <c r="AVN90" s="4"/>
      <c r="AVO90" s="4"/>
      <c r="AVP90" s="4"/>
      <c r="AVQ90" s="4"/>
      <c r="AVR90" s="4"/>
      <c r="AVS90" s="4"/>
      <c r="AVT90" s="4"/>
      <c r="AVU90" s="4"/>
      <c r="AVV90" s="4"/>
      <c r="AVW90" s="4"/>
      <c r="AVX90" s="4"/>
      <c r="AVY90" s="4"/>
      <c r="AVZ90" s="4"/>
      <c r="AWA90" s="4"/>
      <c r="AWB90" s="4"/>
      <c r="AWC90" s="4"/>
      <c r="AWD90" s="4"/>
      <c r="AWE90" s="4"/>
      <c r="AWF90" s="4"/>
      <c r="AWG90" s="4"/>
      <c r="AWH90" s="4"/>
      <c r="AWI90" s="4"/>
      <c r="AWJ90" s="4"/>
      <c r="AWK90" s="4"/>
      <c r="AWL90" s="4"/>
      <c r="AWM90" s="4"/>
      <c r="AWN90" s="4"/>
      <c r="AWO90" s="4"/>
      <c r="AWP90" s="4"/>
      <c r="AWQ90" s="4"/>
      <c r="AWR90" s="4"/>
      <c r="AWS90" s="4"/>
      <c r="AWT90" s="4"/>
      <c r="AWU90" s="4"/>
      <c r="AWV90" s="4"/>
      <c r="AWW90" s="4"/>
      <c r="AWX90" s="4"/>
      <c r="AWY90" s="4"/>
      <c r="AWZ90" s="4"/>
      <c r="AXA90" s="4"/>
      <c r="AXB90" s="4"/>
      <c r="AXC90" s="4"/>
      <c r="AXD90" s="4"/>
      <c r="AXE90" s="4"/>
      <c r="AXF90" s="4"/>
      <c r="AXG90" s="4"/>
      <c r="AXH90" s="4"/>
      <c r="AXI90" s="4"/>
      <c r="AXJ90" s="4"/>
      <c r="AXK90" s="4"/>
      <c r="AXL90" s="4"/>
      <c r="AXM90" s="4"/>
      <c r="AXN90" s="4"/>
      <c r="AXO90" s="4"/>
      <c r="AXP90" s="4"/>
      <c r="AXQ90" s="4"/>
      <c r="AXR90" s="4"/>
      <c r="AXS90" s="4"/>
      <c r="AXT90" s="4"/>
      <c r="AXU90" s="4"/>
      <c r="AXV90" s="4"/>
      <c r="AXW90" s="4"/>
      <c r="AXX90" s="4"/>
      <c r="AXY90" s="4"/>
      <c r="AXZ90" s="4"/>
      <c r="AYA90" s="4"/>
      <c r="AYB90" s="4"/>
      <c r="AYC90" s="4"/>
      <c r="AYD90" s="4"/>
      <c r="AYE90" s="4"/>
      <c r="AYF90" s="4"/>
      <c r="AYG90" s="4"/>
      <c r="AYH90" s="4"/>
      <c r="AYI90" s="4"/>
      <c r="AYJ90" s="4"/>
      <c r="AYK90" s="4"/>
      <c r="AYL90" s="4"/>
      <c r="AYM90" s="4"/>
      <c r="AYN90" s="4"/>
      <c r="AYO90" s="4"/>
      <c r="AYP90" s="4"/>
      <c r="AYQ90" s="4"/>
      <c r="AYR90" s="4"/>
      <c r="AYS90" s="4"/>
      <c r="AYT90" s="4"/>
      <c r="AYU90" s="4"/>
      <c r="AYV90" s="4"/>
      <c r="AYW90" s="4"/>
      <c r="AYX90" s="4"/>
      <c r="AYY90" s="4"/>
      <c r="AYZ90" s="4"/>
      <c r="AZA90" s="4"/>
      <c r="AZB90" s="4"/>
      <c r="AZC90" s="4"/>
      <c r="AZD90" s="4"/>
      <c r="AZE90" s="4"/>
      <c r="AZF90" s="4"/>
      <c r="AZG90" s="4"/>
      <c r="AZH90" s="4"/>
      <c r="AZI90" s="4"/>
      <c r="AZJ90" s="4"/>
      <c r="AZK90" s="4"/>
      <c r="AZL90" s="4"/>
      <c r="AZM90" s="4"/>
      <c r="AZN90" s="4"/>
      <c r="AZO90" s="4"/>
      <c r="AZP90" s="4"/>
      <c r="AZQ90" s="4"/>
      <c r="AZR90" s="4"/>
      <c r="AZS90" s="4"/>
      <c r="AZT90" s="4"/>
      <c r="AZU90" s="4"/>
      <c r="AZV90" s="4"/>
      <c r="AZW90" s="4"/>
      <c r="AZX90" s="4"/>
      <c r="AZY90" s="4"/>
      <c r="AZZ90" s="4"/>
      <c r="BAA90" s="4"/>
      <c r="BAB90" s="4"/>
      <c r="BAC90" s="4"/>
      <c r="BAD90" s="4"/>
      <c r="BAE90" s="4"/>
      <c r="BAF90" s="4"/>
      <c r="BAG90" s="4"/>
      <c r="BAH90" s="4"/>
      <c r="BAI90" s="4"/>
      <c r="BAJ90" s="4"/>
      <c r="BAK90" s="4"/>
      <c r="BAL90" s="4"/>
      <c r="BAM90" s="4"/>
      <c r="BAN90" s="4"/>
      <c r="BAO90" s="4"/>
      <c r="BAP90" s="4"/>
      <c r="BAQ90" s="4"/>
      <c r="BAR90" s="4"/>
      <c r="BAS90" s="4"/>
      <c r="BAT90" s="4"/>
      <c r="BAU90" s="4"/>
      <c r="BAV90" s="4"/>
      <c r="BAW90" s="4"/>
      <c r="BAX90" s="4"/>
      <c r="BAY90" s="4"/>
      <c r="BAZ90" s="4"/>
      <c r="BBA90" s="4"/>
      <c r="BBB90" s="4"/>
      <c r="BBC90" s="4"/>
      <c r="BBD90" s="4"/>
      <c r="BBE90" s="4"/>
      <c r="BBF90" s="4"/>
      <c r="BBG90" s="4"/>
      <c r="BBH90" s="4"/>
      <c r="BBI90" s="4"/>
      <c r="BBJ90" s="4"/>
      <c r="BBK90" s="4"/>
      <c r="BBL90" s="4"/>
      <c r="BBM90" s="4"/>
      <c r="BBN90" s="4"/>
      <c r="BBO90" s="4"/>
      <c r="BBP90" s="4"/>
      <c r="BBQ90" s="4"/>
      <c r="BBR90" s="4"/>
      <c r="BBS90" s="4"/>
      <c r="BBT90" s="4"/>
      <c r="BBU90" s="4"/>
      <c r="BBV90" s="4"/>
      <c r="BBW90" s="4"/>
      <c r="BBX90" s="4"/>
      <c r="BBY90" s="4"/>
      <c r="BBZ90" s="4"/>
      <c r="BCA90" s="4"/>
      <c r="BCB90" s="4"/>
      <c r="BCC90" s="4"/>
      <c r="BCD90" s="4"/>
      <c r="BCE90" s="4"/>
      <c r="BCF90" s="4"/>
      <c r="BCG90" s="4"/>
      <c r="BCH90" s="4"/>
      <c r="BCI90" s="4"/>
      <c r="BCJ90" s="4"/>
      <c r="BCK90" s="4"/>
      <c r="BCL90" s="4"/>
      <c r="BCM90" s="4"/>
      <c r="BCN90" s="4"/>
      <c r="BCO90" s="4"/>
      <c r="BCP90" s="4"/>
      <c r="BCQ90" s="4"/>
      <c r="BCR90" s="4"/>
      <c r="BCS90" s="4"/>
      <c r="BCT90" s="4"/>
      <c r="BCU90" s="4"/>
      <c r="BCV90" s="4"/>
      <c r="BCW90" s="4"/>
      <c r="BCX90" s="4"/>
      <c r="BCY90" s="4"/>
      <c r="BCZ90" s="4"/>
      <c r="BDA90" s="4"/>
      <c r="BDB90" s="4"/>
      <c r="BDC90" s="4"/>
      <c r="BDD90" s="4"/>
      <c r="BDE90" s="4"/>
      <c r="BDF90" s="4"/>
      <c r="BDG90" s="4"/>
      <c r="BDH90" s="4"/>
      <c r="BDI90" s="4"/>
      <c r="BDJ90" s="4"/>
      <c r="BDK90" s="4"/>
      <c r="BDL90" s="4"/>
      <c r="BDM90" s="4"/>
      <c r="BDN90" s="4"/>
      <c r="BDO90" s="4"/>
      <c r="BDP90" s="4"/>
      <c r="BDQ90" s="4"/>
      <c r="BDR90" s="4"/>
      <c r="BDS90" s="4"/>
      <c r="BDT90" s="4"/>
      <c r="BDU90" s="4"/>
      <c r="BDV90" s="4"/>
      <c r="BDW90" s="4"/>
      <c r="BDX90" s="4"/>
      <c r="BDY90" s="4"/>
      <c r="BDZ90" s="4"/>
      <c r="BEA90" s="4"/>
      <c r="BEB90" s="4"/>
      <c r="BEC90" s="4"/>
      <c r="BED90" s="4"/>
      <c r="BEE90" s="4"/>
      <c r="BEF90" s="4"/>
      <c r="BEG90" s="4"/>
      <c r="BEH90" s="4"/>
      <c r="BEI90" s="4"/>
      <c r="BEJ90" s="4"/>
      <c r="BEK90" s="4"/>
      <c r="BEL90" s="4"/>
      <c r="BEM90" s="4"/>
      <c r="BEN90" s="4"/>
      <c r="BEO90" s="4"/>
      <c r="BEP90" s="4"/>
      <c r="BEQ90" s="4"/>
      <c r="BER90" s="4"/>
      <c r="BES90" s="4"/>
      <c r="BET90" s="4"/>
      <c r="BEU90" s="4"/>
      <c r="BEV90" s="4"/>
      <c r="BEW90" s="4"/>
      <c r="BEX90" s="4"/>
      <c r="BEY90" s="4"/>
      <c r="BEZ90" s="4"/>
      <c r="BFA90" s="4"/>
      <c r="BFB90" s="4"/>
      <c r="BFC90" s="4"/>
      <c r="BFD90" s="4"/>
      <c r="BFE90" s="4"/>
      <c r="BFF90" s="4"/>
      <c r="BFG90" s="4"/>
      <c r="BFH90" s="4"/>
      <c r="BFI90" s="4"/>
      <c r="BFJ90" s="4"/>
      <c r="BFK90" s="4"/>
      <c r="BFL90" s="4"/>
      <c r="BFM90" s="4"/>
      <c r="BFN90" s="4"/>
      <c r="BFO90" s="4"/>
      <c r="BFP90" s="4"/>
      <c r="BFQ90" s="4"/>
      <c r="BFR90" s="4"/>
      <c r="BFS90" s="4"/>
      <c r="BFT90" s="4"/>
      <c r="BFU90" s="4"/>
      <c r="BFV90" s="4"/>
      <c r="BFW90" s="4"/>
      <c r="BFX90" s="4"/>
      <c r="BFY90" s="4"/>
      <c r="BFZ90" s="4"/>
      <c r="BGA90" s="4"/>
      <c r="BGB90" s="4"/>
      <c r="BGC90" s="4"/>
      <c r="BGD90" s="4"/>
      <c r="BGE90" s="4"/>
      <c r="BGF90" s="4"/>
      <c r="BGG90" s="4"/>
      <c r="BGH90" s="4"/>
      <c r="BGI90" s="4"/>
      <c r="BGJ90" s="4"/>
      <c r="BGK90" s="4"/>
      <c r="BGL90" s="4"/>
      <c r="BGM90" s="4"/>
      <c r="BGN90" s="4"/>
      <c r="BGO90" s="4"/>
      <c r="BGP90" s="4"/>
      <c r="BGQ90" s="4"/>
      <c r="BGR90" s="4"/>
      <c r="BGS90" s="4"/>
      <c r="BGT90" s="4"/>
      <c r="BGU90" s="4"/>
      <c r="BGV90" s="4"/>
      <c r="BGW90" s="4"/>
      <c r="BGX90" s="4"/>
      <c r="BGY90" s="4"/>
      <c r="BGZ90" s="4"/>
      <c r="BHA90" s="4"/>
      <c r="BHB90" s="4"/>
      <c r="BHC90" s="4"/>
      <c r="BHD90" s="4"/>
      <c r="BHE90" s="4"/>
      <c r="BHF90" s="4"/>
      <c r="BHG90" s="4"/>
      <c r="BHH90" s="4"/>
      <c r="BHI90" s="4"/>
      <c r="BHJ90" s="4"/>
      <c r="BHK90" s="4"/>
      <c r="BHL90" s="4"/>
      <c r="BHM90" s="4"/>
      <c r="BHN90" s="4"/>
      <c r="BHO90" s="4"/>
      <c r="BHP90" s="4"/>
      <c r="BHQ90" s="4"/>
      <c r="BHR90" s="4"/>
      <c r="BHS90" s="4"/>
      <c r="BHT90" s="4"/>
      <c r="BHU90" s="4"/>
      <c r="BHV90" s="4"/>
      <c r="BHW90" s="4"/>
      <c r="BHX90" s="4"/>
      <c r="BHY90" s="4"/>
      <c r="BHZ90" s="4"/>
      <c r="BIA90" s="4"/>
      <c r="BIB90" s="4"/>
      <c r="BIC90" s="4"/>
      <c r="BID90" s="4"/>
      <c r="BIE90" s="4"/>
      <c r="BIF90" s="4"/>
      <c r="BIG90" s="4"/>
      <c r="BIH90" s="4"/>
      <c r="BII90" s="4"/>
      <c r="BIJ90" s="4"/>
      <c r="BIK90" s="4"/>
      <c r="BIL90" s="4"/>
      <c r="BIM90" s="4"/>
      <c r="BIN90" s="4"/>
      <c r="BIO90" s="4"/>
      <c r="BIP90" s="4"/>
      <c r="BIQ90" s="4"/>
      <c r="BIR90" s="4"/>
      <c r="BIS90" s="4"/>
      <c r="BIT90" s="4"/>
      <c r="BIU90" s="4"/>
      <c r="BIV90" s="4"/>
      <c r="BIW90" s="4"/>
      <c r="BIX90" s="4"/>
      <c r="BIY90" s="4"/>
      <c r="BIZ90" s="4"/>
      <c r="BJA90" s="4"/>
      <c r="BJB90" s="4"/>
      <c r="BJC90" s="4"/>
      <c r="BJD90" s="4"/>
      <c r="BJE90" s="4"/>
      <c r="BJF90" s="4"/>
      <c r="BJG90" s="4"/>
      <c r="BJH90" s="4"/>
      <c r="BJI90" s="4"/>
      <c r="BJJ90" s="4"/>
      <c r="BJK90" s="4"/>
      <c r="BJL90" s="4"/>
      <c r="BJM90" s="4"/>
      <c r="BJN90" s="4"/>
      <c r="BJO90" s="4"/>
      <c r="BJP90" s="4"/>
      <c r="BJQ90" s="4"/>
      <c r="BJR90" s="4"/>
      <c r="BJS90" s="4"/>
      <c r="BJT90" s="4"/>
      <c r="BJU90" s="4"/>
      <c r="BJV90" s="4"/>
      <c r="BJW90" s="4"/>
      <c r="BJX90" s="4"/>
      <c r="BJY90" s="4"/>
      <c r="BJZ90" s="4"/>
      <c r="BKA90" s="4"/>
      <c r="BKB90" s="4"/>
      <c r="BKC90" s="4"/>
      <c r="BKD90" s="4"/>
      <c r="BKE90" s="4"/>
      <c r="BKF90" s="4"/>
      <c r="BKG90" s="4"/>
      <c r="BKH90" s="4"/>
      <c r="BKI90" s="4"/>
      <c r="BKJ90" s="4"/>
      <c r="BKK90" s="4"/>
      <c r="BKL90" s="4"/>
      <c r="BKM90" s="4"/>
      <c r="BKN90" s="4"/>
      <c r="BKO90" s="4"/>
      <c r="BKP90" s="4"/>
      <c r="BKQ90" s="4"/>
      <c r="BKR90" s="4"/>
      <c r="BKS90" s="4"/>
      <c r="BKT90" s="4"/>
      <c r="BKU90" s="4"/>
      <c r="BKV90" s="4"/>
      <c r="BKW90" s="4"/>
      <c r="BKX90" s="4"/>
      <c r="BKY90" s="4"/>
      <c r="BKZ90" s="4"/>
      <c r="BLA90" s="4"/>
      <c r="BLB90" s="4"/>
      <c r="BLC90" s="4"/>
      <c r="BLD90" s="4"/>
      <c r="BLE90" s="4"/>
      <c r="BLF90" s="4"/>
      <c r="BLG90" s="4"/>
      <c r="BLH90" s="4"/>
      <c r="BLI90" s="4"/>
      <c r="BLJ90" s="4"/>
      <c r="BLK90" s="4"/>
      <c r="BLL90" s="4"/>
      <c r="BLM90" s="4"/>
      <c r="BLN90" s="4"/>
      <c r="BLO90" s="4"/>
      <c r="BLP90" s="4"/>
      <c r="BLQ90" s="4"/>
      <c r="BLR90" s="4"/>
      <c r="BLS90" s="4"/>
      <c r="BLT90" s="4"/>
      <c r="BLU90" s="4"/>
      <c r="BLV90" s="4"/>
      <c r="BLW90" s="4"/>
      <c r="BLX90" s="4"/>
      <c r="BLY90" s="4"/>
      <c r="BLZ90" s="4"/>
      <c r="BMA90" s="4"/>
      <c r="BMB90" s="4"/>
      <c r="BMC90" s="4"/>
      <c r="BMD90" s="4"/>
      <c r="BME90" s="4"/>
      <c r="BMF90" s="4"/>
      <c r="BMG90" s="4"/>
      <c r="BMH90" s="4"/>
      <c r="BMI90" s="4"/>
      <c r="BMJ90" s="4"/>
      <c r="BMK90" s="4"/>
      <c r="BML90" s="4"/>
      <c r="BMM90" s="4"/>
      <c r="BMN90" s="4"/>
      <c r="BMO90" s="4"/>
      <c r="BMP90" s="4"/>
      <c r="BMQ90" s="4"/>
      <c r="BMR90" s="4"/>
      <c r="BMS90" s="4"/>
      <c r="BMT90" s="4"/>
      <c r="BMU90" s="4"/>
      <c r="BMV90" s="4"/>
      <c r="BMW90" s="4"/>
      <c r="BMX90" s="4"/>
      <c r="BMY90" s="4"/>
      <c r="BMZ90" s="4"/>
      <c r="BNA90" s="4"/>
      <c r="BNB90" s="4"/>
      <c r="BNC90" s="4"/>
      <c r="BND90" s="4"/>
      <c r="BNE90" s="4"/>
      <c r="BNF90" s="4"/>
      <c r="BNG90" s="4"/>
      <c r="BNH90" s="4"/>
      <c r="BNI90" s="4"/>
      <c r="BNJ90" s="4"/>
      <c r="BNK90" s="4"/>
      <c r="BNL90" s="4"/>
      <c r="BNM90" s="4"/>
      <c r="BNN90" s="4"/>
      <c r="BNO90" s="4"/>
      <c r="BNP90" s="4"/>
      <c r="BNQ90" s="4"/>
      <c r="BNR90" s="4"/>
      <c r="BNS90" s="4"/>
      <c r="BNT90" s="4"/>
      <c r="BNU90" s="4"/>
      <c r="BNV90" s="4"/>
      <c r="BNW90" s="4"/>
      <c r="BNX90" s="4"/>
      <c r="BNY90" s="4"/>
      <c r="BNZ90" s="4"/>
      <c r="BOA90" s="4"/>
      <c r="BOB90" s="4"/>
      <c r="BOC90" s="4"/>
      <c r="BOD90" s="4"/>
      <c r="BOE90" s="4"/>
      <c r="BOF90" s="4"/>
      <c r="BOG90" s="4"/>
      <c r="BOH90" s="4"/>
      <c r="BOI90" s="4"/>
      <c r="BOJ90" s="4"/>
      <c r="BOK90" s="4"/>
      <c r="BOL90" s="4"/>
      <c r="BOM90" s="4"/>
      <c r="BON90" s="4"/>
      <c r="BOO90" s="4"/>
      <c r="BOP90" s="4"/>
      <c r="BOQ90" s="4"/>
      <c r="BOR90" s="4"/>
      <c r="BOS90" s="4"/>
      <c r="BOT90" s="4"/>
      <c r="BOU90" s="4"/>
      <c r="BOV90" s="4"/>
      <c r="BOW90" s="4"/>
      <c r="BOX90" s="4"/>
      <c r="BOY90" s="4"/>
      <c r="BOZ90" s="4"/>
      <c r="BPA90" s="4"/>
      <c r="BPB90" s="4"/>
      <c r="BPC90" s="4"/>
      <c r="BPD90" s="4"/>
      <c r="BPE90" s="4"/>
      <c r="BPF90" s="4"/>
      <c r="BPG90" s="4"/>
      <c r="BPH90" s="4"/>
      <c r="BPI90" s="4"/>
      <c r="BPJ90" s="4"/>
      <c r="BPK90" s="4"/>
      <c r="BPL90" s="4"/>
      <c r="BPM90" s="4"/>
      <c r="BPN90" s="4"/>
      <c r="BPO90" s="4"/>
      <c r="BPP90" s="4"/>
      <c r="BPQ90" s="4"/>
      <c r="BPR90" s="4"/>
      <c r="BPS90" s="4"/>
      <c r="BPT90" s="4"/>
      <c r="BPU90" s="4"/>
      <c r="BPV90" s="4"/>
      <c r="BPW90" s="4"/>
      <c r="BPX90" s="4"/>
      <c r="BPY90" s="4"/>
      <c r="BPZ90" s="4"/>
      <c r="BQA90" s="4"/>
      <c r="BQB90" s="4"/>
      <c r="BQC90" s="4"/>
      <c r="BQD90" s="4"/>
      <c r="BQE90" s="4"/>
      <c r="BQF90" s="4"/>
      <c r="BQG90" s="4"/>
      <c r="BQH90" s="4"/>
      <c r="BQI90" s="4"/>
      <c r="BQJ90" s="4"/>
      <c r="BQK90" s="4"/>
      <c r="BQL90" s="4"/>
      <c r="BQM90" s="4"/>
      <c r="BQN90" s="4"/>
      <c r="BQO90" s="4"/>
      <c r="BQP90" s="4"/>
      <c r="BQQ90" s="4"/>
      <c r="BQR90" s="4"/>
      <c r="BQS90" s="4"/>
      <c r="BQT90" s="4"/>
      <c r="BQU90" s="4"/>
      <c r="BQV90" s="4"/>
      <c r="BQW90" s="4"/>
      <c r="BQX90" s="4"/>
      <c r="BQY90" s="4"/>
      <c r="BQZ90" s="4"/>
      <c r="BRA90" s="4"/>
      <c r="BRB90" s="4"/>
      <c r="BRC90" s="4"/>
      <c r="BRD90" s="4"/>
      <c r="BRE90" s="4"/>
      <c r="BRF90" s="4"/>
      <c r="BRG90" s="4"/>
      <c r="BRH90" s="4"/>
      <c r="BRI90" s="4"/>
      <c r="BRJ90" s="4"/>
      <c r="BRK90" s="4"/>
      <c r="BRL90" s="4"/>
      <c r="BRM90" s="4"/>
      <c r="BRN90" s="4"/>
      <c r="BRO90" s="4"/>
      <c r="BRP90" s="4"/>
      <c r="BRQ90" s="4"/>
      <c r="BRR90" s="4"/>
      <c r="BRS90" s="4"/>
      <c r="BRT90" s="4"/>
      <c r="BRU90" s="4"/>
      <c r="BRV90" s="4"/>
      <c r="BRW90" s="4"/>
      <c r="BRX90" s="4"/>
      <c r="BRY90" s="4"/>
      <c r="BRZ90" s="4"/>
      <c r="BSA90" s="4"/>
      <c r="BSB90" s="4"/>
      <c r="BSC90" s="4"/>
      <c r="BSD90" s="4"/>
      <c r="BSE90" s="4"/>
      <c r="BSF90" s="4"/>
      <c r="BSG90" s="4"/>
      <c r="BSH90" s="4"/>
      <c r="BSI90" s="4"/>
      <c r="BSJ90" s="4"/>
      <c r="BSK90" s="4"/>
      <c r="BSL90" s="4"/>
      <c r="BSM90" s="4"/>
      <c r="BSN90" s="4"/>
      <c r="BSO90" s="4"/>
      <c r="BSP90" s="4"/>
      <c r="BSQ90" s="4"/>
      <c r="BSR90" s="4"/>
      <c r="BSS90" s="4"/>
      <c r="BST90" s="4"/>
      <c r="BSU90" s="4"/>
      <c r="BSV90" s="4"/>
      <c r="BSW90" s="4"/>
      <c r="BSX90" s="4"/>
      <c r="BSY90" s="4"/>
      <c r="BSZ90" s="4"/>
      <c r="BTA90" s="4"/>
      <c r="BTB90" s="4"/>
      <c r="BTC90" s="4"/>
      <c r="BTD90" s="4"/>
      <c r="BTE90" s="4"/>
      <c r="BTF90" s="4"/>
      <c r="BTG90" s="4"/>
      <c r="BTH90" s="4"/>
      <c r="BTI90" s="4"/>
      <c r="BTJ90" s="4"/>
      <c r="BTK90" s="4"/>
      <c r="BTL90" s="4"/>
      <c r="BTM90" s="4"/>
      <c r="BTN90" s="4"/>
      <c r="BTO90" s="4"/>
      <c r="BTP90" s="4"/>
      <c r="BTQ90" s="4"/>
      <c r="BTR90" s="4"/>
      <c r="BTS90" s="4"/>
      <c r="BTT90" s="4"/>
      <c r="BTU90" s="4"/>
      <c r="BTV90" s="4"/>
      <c r="BTW90" s="4"/>
      <c r="BTX90" s="4"/>
      <c r="BTY90" s="4"/>
      <c r="BTZ90" s="4"/>
      <c r="BUA90" s="4"/>
      <c r="BUB90" s="4"/>
      <c r="BUC90" s="4"/>
      <c r="BUD90" s="4"/>
      <c r="BUE90" s="4"/>
      <c r="BUF90" s="4"/>
      <c r="BUG90" s="4"/>
      <c r="BUH90" s="4"/>
      <c r="BUI90" s="4"/>
      <c r="BUJ90" s="4"/>
      <c r="BUK90" s="4"/>
      <c r="BUL90" s="4"/>
      <c r="BUM90" s="4"/>
      <c r="BUN90" s="4"/>
      <c r="BUO90" s="4"/>
      <c r="BUP90" s="4"/>
      <c r="BUQ90" s="4"/>
      <c r="BUR90" s="4"/>
      <c r="BUS90" s="4"/>
      <c r="BUT90" s="4"/>
      <c r="BUU90" s="4"/>
      <c r="BUV90" s="4"/>
      <c r="BUW90" s="4"/>
      <c r="BUX90" s="4"/>
      <c r="BUY90" s="4"/>
      <c r="BUZ90" s="4"/>
      <c r="BVA90" s="4"/>
      <c r="BVB90" s="4"/>
      <c r="BVC90" s="4"/>
      <c r="BVD90" s="4"/>
      <c r="BVE90" s="4"/>
      <c r="BVF90" s="4"/>
      <c r="BVG90" s="4"/>
      <c r="BVH90" s="4"/>
      <c r="BVI90" s="4"/>
      <c r="BVJ90" s="4"/>
      <c r="BVK90" s="4"/>
      <c r="BVL90" s="4"/>
      <c r="BVM90" s="4"/>
      <c r="BVN90" s="4"/>
      <c r="BVO90" s="4"/>
      <c r="BVP90" s="4"/>
      <c r="BVQ90" s="4"/>
      <c r="BVR90" s="4"/>
      <c r="BVS90" s="4"/>
      <c r="BVT90" s="4"/>
      <c r="BVU90" s="4"/>
      <c r="BVV90" s="4"/>
      <c r="BVW90" s="4"/>
      <c r="BVX90" s="4"/>
      <c r="BVY90" s="4"/>
      <c r="BVZ90" s="4"/>
      <c r="BWA90" s="4"/>
      <c r="BWB90" s="4"/>
      <c r="BWC90" s="4"/>
      <c r="BWD90" s="4"/>
      <c r="BWE90" s="4"/>
      <c r="BWF90" s="4"/>
      <c r="BWG90" s="4"/>
      <c r="BWH90" s="4"/>
      <c r="BWI90" s="4"/>
      <c r="BWJ90" s="4"/>
      <c r="BWK90" s="4"/>
      <c r="BWL90" s="4"/>
      <c r="BWM90" s="4"/>
      <c r="BWN90" s="4"/>
      <c r="BWO90" s="4"/>
      <c r="BWP90" s="4"/>
      <c r="BWQ90" s="4"/>
      <c r="BWR90" s="4"/>
      <c r="BWS90" s="4"/>
      <c r="BWT90" s="4"/>
      <c r="BWU90" s="4"/>
      <c r="BWV90" s="4"/>
      <c r="BWW90" s="4"/>
      <c r="BWX90" s="4"/>
      <c r="BWY90" s="4"/>
      <c r="BWZ90" s="4"/>
      <c r="BXA90" s="4"/>
      <c r="BXB90" s="4"/>
      <c r="BXC90" s="4"/>
      <c r="BXD90" s="4"/>
      <c r="BXE90" s="4"/>
      <c r="BXF90" s="4"/>
      <c r="BXG90" s="4"/>
      <c r="BXH90" s="4"/>
      <c r="BXI90" s="4"/>
      <c r="BXJ90" s="4"/>
      <c r="BXK90" s="4"/>
      <c r="BXL90" s="4"/>
      <c r="BXM90" s="4"/>
      <c r="BXN90" s="4"/>
      <c r="BXO90" s="4"/>
      <c r="BXP90" s="4"/>
      <c r="BXQ90" s="4"/>
      <c r="BXR90" s="4"/>
      <c r="BXS90" s="4"/>
      <c r="BXT90" s="4"/>
      <c r="BXU90" s="4"/>
      <c r="BXV90" s="4"/>
      <c r="BXW90" s="4"/>
      <c r="BXX90" s="4"/>
      <c r="BXY90" s="4"/>
      <c r="BXZ90" s="4"/>
      <c r="BYA90" s="4"/>
      <c r="BYB90" s="4"/>
      <c r="BYC90" s="4"/>
      <c r="BYD90" s="4"/>
      <c r="BYE90" s="4"/>
      <c r="BYF90" s="4"/>
      <c r="BYG90" s="4"/>
      <c r="BYH90" s="4"/>
      <c r="BYI90" s="4"/>
      <c r="BYJ90" s="4"/>
      <c r="BYK90" s="4"/>
      <c r="BYL90" s="4"/>
      <c r="BYM90" s="4"/>
      <c r="BYN90" s="4"/>
      <c r="BYO90" s="4"/>
      <c r="BYP90" s="4"/>
      <c r="BYQ90" s="4"/>
      <c r="BYR90" s="4"/>
      <c r="BYS90" s="4"/>
      <c r="BYT90" s="4"/>
      <c r="BYU90" s="4"/>
      <c r="BYV90" s="4"/>
      <c r="BYW90" s="4"/>
      <c r="BYX90" s="4"/>
      <c r="BYY90" s="4"/>
      <c r="BYZ90" s="4"/>
      <c r="BZA90" s="4"/>
      <c r="BZB90" s="4"/>
      <c r="BZC90" s="4"/>
      <c r="BZD90" s="4"/>
      <c r="BZE90" s="4"/>
      <c r="BZF90" s="4"/>
      <c r="BZG90" s="4"/>
      <c r="BZH90" s="4"/>
      <c r="BZI90" s="4"/>
      <c r="BZJ90" s="4"/>
      <c r="BZK90" s="4"/>
      <c r="BZL90" s="4"/>
      <c r="BZM90" s="4"/>
      <c r="BZN90" s="4"/>
      <c r="BZO90" s="4"/>
      <c r="BZP90" s="4"/>
      <c r="BZQ90" s="4"/>
      <c r="BZR90" s="4"/>
      <c r="BZS90" s="4"/>
      <c r="BZT90" s="4"/>
      <c r="BZU90" s="4"/>
      <c r="BZV90" s="4"/>
      <c r="BZW90" s="4"/>
      <c r="BZX90" s="4"/>
      <c r="BZY90" s="4"/>
      <c r="BZZ90" s="4"/>
      <c r="CAA90" s="4"/>
      <c r="CAB90" s="4"/>
      <c r="CAC90" s="4"/>
      <c r="CAD90" s="4"/>
      <c r="CAE90" s="4"/>
      <c r="CAF90" s="4"/>
      <c r="CAG90" s="4"/>
      <c r="CAH90" s="4"/>
      <c r="CAI90" s="4"/>
      <c r="CAJ90" s="4"/>
      <c r="CAK90" s="4"/>
      <c r="CAL90" s="4"/>
      <c r="CAM90" s="4"/>
      <c r="CAN90" s="4"/>
      <c r="CAO90" s="4"/>
      <c r="CAP90" s="4"/>
      <c r="CAQ90" s="4"/>
      <c r="CAR90" s="4"/>
      <c r="CAS90" s="4"/>
      <c r="CAT90" s="4"/>
      <c r="CAU90" s="4"/>
      <c r="CAV90" s="4"/>
      <c r="CAW90" s="4"/>
      <c r="CAX90" s="4"/>
      <c r="CAY90" s="4"/>
      <c r="CAZ90" s="4"/>
      <c r="CBA90" s="4"/>
      <c r="CBB90" s="4"/>
      <c r="CBC90" s="4"/>
      <c r="CBD90" s="4"/>
      <c r="CBE90" s="4"/>
      <c r="CBF90" s="4"/>
      <c r="CBG90" s="4"/>
      <c r="CBH90" s="4"/>
      <c r="CBI90" s="4"/>
      <c r="CBJ90" s="4"/>
      <c r="CBK90" s="4"/>
      <c r="CBL90" s="4"/>
      <c r="CBM90" s="4"/>
      <c r="CBN90" s="4"/>
      <c r="CBO90" s="4"/>
      <c r="CBP90" s="4"/>
      <c r="CBQ90" s="4"/>
      <c r="CBR90" s="4"/>
      <c r="CBS90" s="4"/>
      <c r="CBT90" s="4"/>
      <c r="CBU90" s="4"/>
      <c r="CBV90" s="4"/>
      <c r="CBW90" s="4"/>
      <c r="CBX90" s="4"/>
      <c r="CBY90" s="4"/>
      <c r="CBZ90" s="4"/>
      <c r="CCA90" s="4"/>
      <c r="CCB90" s="4"/>
      <c r="CCC90" s="4"/>
      <c r="CCD90" s="4"/>
      <c r="CCE90" s="4"/>
      <c r="CCF90" s="4"/>
      <c r="CCG90" s="4"/>
      <c r="CCH90" s="4"/>
      <c r="CCI90" s="4"/>
      <c r="CCJ90" s="4"/>
      <c r="CCK90" s="4"/>
      <c r="CCL90" s="4"/>
      <c r="CCM90" s="4"/>
      <c r="CCN90" s="4"/>
      <c r="CCO90" s="4"/>
      <c r="CCP90" s="4"/>
      <c r="CCQ90" s="4"/>
      <c r="CCR90" s="4"/>
      <c r="CCS90" s="4"/>
      <c r="CCT90" s="4"/>
      <c r="CCU90" s="4"/>
      <c r="CCV90" s="4"/>
      <c r="CCW90" s="4"/>
      <c r="CCX90" s="4"/>
      <c r="CCY90" s="4"/>
      <c r="CCZ90" s="4"/>
      <c r="CDA90" s="4"/>
      <c r="CDB90" s="4"/>
      <c r="CDC90" s="4"/>
      <c r="CDD90" s="4"/>
      <c r="CDE90" s="4"/>
      <c r="CDF90" s="4"/>
      <c r="CDG90" s="4"/>
      <c r="CDH90" s="4"/>
      <c r="CDI90" s="4"/>
      <c r="CDJ90" s="4"/>
      <c r="CDK90" s="4"/>
      <c r="CDL90" s="4"/>
      <c r="CDM90" s="4"/>
      <c r="CDN90" s="4"/>
      <c r="CDO90" s="4"/>
      <c r="CDP90" s="4"/>
      <c r="CDQ90" s="4"/>
      <c r="CDR90" s="4"/>
      <c r="CDS90" s="4"/>
      <c r="CDT90" s="4"/>
      <c r="CDU90" s="4"/>
      <c r="CDV90" s="4"/>
      <c r="CDW90" s="4"/>
      <c r="CDX90" s="4"/>
      <c r="CDY90" s="4"/>
      <c r="CDZ90" s="4"/>
      <c r="CEA90" s="4"/>
      <c r="CEB90" s="4"/>
      <c r="CEC90" s="4"/>
      <c r="CED90" s="4"/>
      <c r="CEE90" s="4"/>
      <c r="CEF90" s="4"/>
      <c r="CEG90" s="4"/>
      <c r="CEH90" s="4"/>
      <c r="CEI90" s="4"/>
      <c r="CEJ90" s="4"/>
      <c r="CEK90" s="4"/>
      <c r="CEL90" s="4"/>
      <c r="CEM90" s="4"/>
      <c r="CEN90" s="4"/>
      <c r="CEO90" s="4"/>
      <c r="CEP90" s="4"/>
      <c r="CEQ90" s="4"/>
      <c r="CER90" s="4"/>
      <c r="CES90" s="4"/>
      <c r="CET90" s="4"/>
      <c r="CEU90" s="4"/>
      <c r="CEV90" s="4"/>
      <c r="CEW90" s="4"/>
      <c r="CEX90" s="4"/>
      <c r="CEY90" s="4"/>
      <c r="CEZ90" s="4"/>
      <c r="CFA90" s="4"/>
      <c r="CFB90" s="4"/>
      <c r="CFC90" s="4"/>
      <c r="CFD90" s="4"/>
      <c r="CFE90" s="4"/>
      <c r="CFF90" s="4"/>
      <c r="CFG90" s="4"/>
      <c r="CFH90" s="4"/>
      <c r="CFI90" s="4"/>
      <c r="CFJ90" s="4"/>
      <c r="CFK90" s="4"/>
      <c r="CFL90" s="4"/>
      <c r="CFM90" s="4"/>
      <c r="CFN90" s="4"/>
      <c r="CFO90" s="4"/>
      <c r="CFP90" s="4"/>
      <c r="CFQ90" s="4"/>
      <c r="CFR90" s="4"/>
      <c r="CFS90" s="4"/>
      <c r="CFT90" s="4"/>
      <c r="CFU90" s="4"/>
      <c r="CFV90" s="4"/>
      <c r="CFW90" s="4"/>
      <c r="CFX90" s="4"/>
      <c r="CFY90" s="4"/>
      <c r="CFZ90" s="4"/>
      <c r="CGA90" s="4"/>
      <c r="CGB90" s="4"/>
      <c r="CGC90" s="4"/>
      <c r="CGD90" s="4"/>
      <c r="CGE90" s="4"/>
      <c r="CGF90" s="4"/>
      <c r="CGG90" s="4"/>
      <c r="CGH90" s="4"/>
      <c r="CGI90" s="4"/>
      <c r="CGJ90" s="4"/>
      <c r="CGK90" s="4"/>
      <c r="CGL90" s="4"/>
      <c r="CGM90" s="4"/>
      <c r="CGN90" s="4"/>
      <c r="CGO90" s="4"/>
      <c r="CGP90" s="4"/>
      <c r="CGQ90" s="4"/>
      <c r="CGR90" s="4"/>
      <c r="CGS90" s="4"/>
      <c r="CGT90" s="4"/>
      <c r="CGU90" s="4"/>
      <c r="CGV90" s="4"/>
      <c r="CGW90" s="4"/>
      <c r="CGX90" s="4"/>
      <c r="CGY90" s="4"/>
      <c r="CGZ90" s="4"/>
      <c r="CHA90" s="4"/>
      <c r="CHB90" s="4"/>
      <c r="CHC90" s="4"/>
      <c r="CHD90" s="4"/>
      <c r="CHE90" s="4"/>
      <c r="CHF90" s="4"/>
      <c r="CHG90" s="4"/>
      <c r="CHH90" s="4"/>
      <c r="CHI90" s="4"/>
      <c r="CHJ90" s="4"/>
      <c r="CHK90" s="4"/>
      <c r="CHL90" s="4"/>
      <c r="CHM90" s="4"/>
      <c r="CHN90" s="4"/>
      <c r="CHO90" s="4"/>
      <c r="CHP90" s="4"/>
      <c r="CHQ90" s="4"/>
      <c r="CHR90" s="4"/>
      <c r="CHS90" s="4"/>
      <c r="CHT90" s="4"/>
      <c r="CHU90" s="4"/>
      <c r="CHV90" s="4"/>
      <c r="CHW90" s="4"/>
      <c r="CHX90" s="4"/>
      <c r="CHY90" s="4"/>
      <c r="CHZ90" s="4"/>
      <c r="CIA90" s="4"/>
      <c r="CIB90" s="4"/>
      <c r="CIC90" s="4"/>
      <c r="CID90" s="4"/>
      <c r="CIE90" s="4"/>
      <c r="CIF90" s="4"/>
      <c r="CIG90" s="4"/>
      <c r="CIH90" s="4"/>
      <c r="CII90" s="4"/>
      <c r="CIJ90" s="4"/>
      <c r="CIK90" s="4"/>
      <c r="CIL90" s="4"/>
      <c r="CIM90" s="4"/>
      <c r="CIN90" s="4"/>
      <c r="CIO90" s="4"/>
      <c r="CIP90" s="4"/>
      <c r="CIQ90" s="4"/>
      <c r="CIR90" s="4"/>
      <c r="CIS90" s="4"/>
      <c r="CIT90" s="4"/>
      <c r="CIU90" s="4"/>
      <c r="CIV90" s="4"/>
      <c r="CIW90" s="4"/>
      <c r="CIX90" s="4"/>
      <c r="CIY90" s="4"/>
      <c r="CIZ90" s="4"/>
      <c r="CJA90" s="4"/>
      <c r="CJB90" s="4"/>
      <c r="CJC90" s="4"/>
      <c r="CJD90" s="4"/>
      <c r="CJE90" s="4"/>
      <c r="CJF90" s="4"/>
      <c r="CJG90" s="4"/>
      <c r="CJH90" s="4"/>
      <c r="CJI90" s="4"/>
      <c r="CJJ90" s="4"/>
      <c r="CJK90" s="4"/>
      <c r="CJL90" s="4"/>
      <c r="CJM90" s="4"/>
      <c r="CJN90" s="4"/>
      <c r="CJO90" s="4"/>
      <c r="CJP90" s="4"/>
      <c r="CJQ90" s="4"/>
      <c r="CJR90" s="4"/>
      <c r="CJS90" s="4"/>
      <c r="CJT90" s="4"/>
      <c r="CJU90" s="4"/>
      <c r="CJV90" s="4"/>
      <c r="CJW90" s="4"/>
      <c r="CJX90" s="4"/>
      <c r="CJY90" s="4"/>
      <c r="CJZ90" s="4"/>
      <c r="CKA90" s="4"/>
      <c r="CKB90" s="4"/>
      <c r="CKC90" s="4"/>
      <c r="CKD90" s="4"/>
      <c r="CKE90" s="4"/>
      <c r="CKF90" s="4"/>
      <c r="CKG90" s="4"/>
      <c r="CKH90" s="4"/>
      <c r="CKI90" s="4"/>
      <c r="CKJ90" s="4"/>
      <c r="CKK90" s="4"/>
      <c r="CKL90" s="4"/>
      <c r="CKM90" s="4"/>
      <c r="CKN90" s="4"/>
      <c r="CKO90" s="4"/>
      <c r="CKP90" s="4"/>
      <c r="CKQ90" s="4"/>
      <c r="CKR90" s="4"/>
      <c r="CKS90" s="4"/>
      <c r="CKT90" s="4"/>
      <c r="CKU90" s="4"/>
      <c r="CKV90" s="4"/>
      <c r="CKW90" s="4"/>
      <c r="CKX90" s="4"/>
      <c r="CKY90" s="4"/>
      <c r="CKZ90" s="4"/>
      <c r="CLA90" s="4"/>
      <c r="CLB90" s="4"/>
      <c r="CLC90" s="4"/>
      <c r="CLD90" s="4"/>
      <c r="CLE90" s="4"/>
      <c r="CLF90" s="4"/>
      <c r="CLG90" s="4"/>
      <c r="CLH90" s="4"/>
      <c r="CLI90" s="4"/>
      <c r="CLJ90" s="4"/>
      <c r="CLK90" s="4"/>
      <c r="CLL90" s="4"/>
      <c r="CLM90" s="4"/>
      <c r="CLN90" s="4"/>
      <c r="CLO90" s="4"/>
      <c r="CLP90" s="4"/>
      <c r="CLQ90" s="4"/>
      <c r="CLR90" s="4"/>
      <c r="CLS90" s="4"/>
      <c r="CLT90" s="4"/>
      <c r="CLU90" s="4"/>
      <c r="CLV90" s="4"/>
      <c r="CLW90" s="4"/>
      <c r="CLX90" s="4"/>
      <c r="CLY90" s="4"/>
      <c r="CLZ90" s="4"/>
      <c r="CMA90" s="4"/>
      <c r="CMB90" s="4"/>
      <c r="CMC90" s="4"/>
      <c r="CMD90" s="4"/>
      <c r="CME90" s="4"/>
      <c r="CMF90" s="4"/>
      <c r="CMG90" s="4"/>
      <c r="CMH90" s="4"/>
      <c r="CMI90" s="4"/>
      <c r="CMJ90" s="4"/>
      <c r="CMK90" s="4"/>
      <c r="CML90" s="4"/>
      <c r="CMM90" s="4"/>
      <c r="CMN90" s="4"/>
      <c r="CMO90" s="4"/>
      <c r="CMP90" s="4"/>
      <c r="CMQ90" s="4"/>
      <c r="CMR90" s="4"/>
      <c r="CMS90" s="4"/>
      <c r="CMT90" s="4"/>
      <c r="CMU90" s="4"/>
      <c r="CMV90" s="4"/>
      <c r="CMW90" s="4"/>
      <c r="CMX90" s="4"/>
      <c r="CMY90" s="4"/>
      <c r="CMZ90" s="4"/>
      <c r="CNA90" s="4"/>
      <c r="CNB90" s="4"/>
      <c r="CNC90" s="4"/>
      <c r="CND90" s="4"/>
      <c r="CNE90" s="4"/>
      <c r="CNF90" s="4"/>
      <c r="CNG90" s="4"/>
      <c r="CNH90" s="4"/>
      <c r="CNI90" s="4"/>
      <c r="CNJ90" s="4"/>
      <c r="CNK90" s="4"/>
      <c r="CNL90" s="4"/>
      <c r="CNM90" s="4"/>
      <c r="CNN90" s="4"/>
      <c r="CNO90" s="4"/>
      <c r="CNP90" s="4"/>
      <c r="CNQ90" s="4"/>
      <c r="CNR90" s="4"/>
      <c r="CNS90" s="4"/>
      <c r="CNT90" s="4"/>
      <c r="CNU90" s="4"/>
      <c r="CNV90" s="4"/>
      <c r="CNW90" s="4"/>
      <c r="CNX90" s="4"/>
      <c r="CNY90" s="4"/>
      <c r="CNZ90" s="4"/>
      <c r="COA90" s="4"/>
      <c r="COB90" s="4"/>
      <c r="COC90" s="4"/>
      <c r="COD90" s="4"/>
      <c r="COE90" s="4"/>
      <c r="COF90" s="4"/>
      <c r="COG90" s="4"/>
      <c r="COH90" s="4"/>
      <c r="COI90" s="4"/>
      <c r="COJ90" s="4"/>
      <c r="COK90" s="4"/>
      <c r="COL90" s="4"/>
      <c r="COM90" s="4"/>
      <c r="CON90" s="4"/>
      <c r="COO90" s="4"/>
      <c r="COP90" s="4"/>
      <c r="COQ90" s="4"/>
      <c r="COR90" s="4"/>
      <c r="COS90" s="4"/>
      <c r="COT90" s="4"/>
      <c r="COU90" s="4"/>
      <c r="COV90" s="4"/>
      <c r="COW90" s="4"/>
      <c r="COX90" s="4"/>
      <c r="COY90" s="4"/>
      <c r="COZ90" s="4"/>
      <c r="CPA90" s="4"/>
      <c r="CPB90" s="4"/>
      <c r="CPC90" s="4"/>
      <c r="CPD90" s="4"/>
      <c r="CPE90" s="4"/>
      <c r="CPF90" s="4"/>
      <c r="CPG90" s="4"/>
      <c r="CPH90" s="4"/>
      <c r="CPI90" s="4"/>
      <c r="CPJ90" s="4"/>
      <c r="CPK90" s="4"/>
      <c r="CPL90" s="4"/>
      <c r="CPM90" s="4"/>
      <c r="CPN90" s="4"/>
      <c r="CPO90" s="4"/>
      <c r="CPP90" s="4"/>
      <c r="CPQ90" s="4"/>
      <c r="CPR90" s="4"/>
      <c r="CPS90" s="4"/>
      <c r="CPT90" s="4"/>
      <c r="CPU90" s="4"/>
      <c r="CPV90" s="4"/>
      <c r="CPW90" s="4"/>
      <c r="CPX90" s="4"/>
      <c r="CPY90" s="4"/>
      <c r="CPZ90" s="4"/>
      <c r="CQA90" s="4"/>
      <c r="CQB90" s="4"/>
      <c r="CQC90" s="4"/>
      <c r="CQD90" s="4"/>
      <c r="CQE90" s="4"/>
      <c r="CQF90" s="4"/>
      <c r="CQG90" s="4"/>
      <c r="CQH90" s="4"/>
      <c r="CQI90" s="4"/>
      <c r="CQJ90" s="4"/>
      <c r="CQK90" s="4"/>
      <c r="CQL90" s="4"/>
      <c r="CQM90" s="4"/>
      <c r="CQN90" s="4"/>
      <c r="CQO90" s="4"/>
      <c r="CQP90" s="4"/>
      <c r="CQQ90" s="4"/>
      <c r="CQR90" s="4"/>
      <c r="CQS90" s="4"/>
      <c r="CQT90" s="4"/>
      <c r="CQU90" s="4"/>
      <c r="CQV90" s="4"/>
      <c r="CQW90" s="4"/>
      <c r="CQX90" s="4"/>
      <c r="CQY90" s="4"/>
      <c r="CQZ90" s="4"/>
      <c r="CRA90" s="4"/>
      <c r="CRB90" s="4"/>
      <c r="CRC90" s="4"/>
      <c r="CRD90" s="4"/>
      <c r="CRE90" s="4"/>
      <c r="CRF90" s="4"/>
      <c r="CRG90" s="4"/>
      <c r="CRH90" s="4"/>
      <c r="CRI90" s="4"/>
      <c r="CRJ90" s="4"/>
      <c r="CRK90" s="4"/>
      <c r="CRL90" s="4"/>
      <c r="CRM90" s="4"/>
      <c r="CRN90" s="4"/>
      <c r="CRO90" s="4"/>
      <c r="CRP90" s="4"/>
      <c r="CRQ90" s="4"/>
      <c r="CRR90" s="4"/>
      <c r="CRS90" s="4"/>
      <c r="CRT90" s="4"/>
      <c r="CRU90" s="4"/>
      <c r="CRV90" s="4"/>
      <c r="CRW90" s="4"/>
      <c r="CRX90" s="4"/>
      <c r="CRY90" s="4"/>
      <c r="CRZ90" s="4"/>
      <c r="CSA90" s="4"/>
      <c r="CSB90" s="4"/>
      <c r="CSC90" s="4"/>
      <c r="CSD90" s="4"/>
      <c r="CSE90" s="4"/>
      <c r="CSF90" s="4"/>
      <c r="CSG90" s="4"/>
      <c r="CSH90" s="4"/>
      <c r="CSI90" s="4"/>
      <c r="CSJ90" s="4"/>
      <c r="CSK90" s="4"/>
      <c r="CSL90" s="4"/>
      <c r="CSM90" s="4"/>
      <c r="CSN90" s="4"/>
      <c r="CSO90" s="4"/>
      <c r="CSP90" s="4"/>
      <c r="CSQ90" s="4"/>
      <c r="CSR90" s="4"/>
      <c r="CSS90" s="4"/>
      <c r="CST90" s="4"/>
      <c r="CSU90" s="4"/>
      <c r="CSV90" s="4"/>
      <c r="CSW90" s="4"/>
      <c r="CSX90" s="4"/>
      <c r="CSY90" s="4"/>
      <c r="CSZ90" s="4"/>
      <c r="CTA90" s="4"/>
      <c r="CTB90" s="4"/>
      <c r="CTC90" s="4"/>
      <c r="CTD90" s="4"/>
      <c r="CTE90" s="4"/>
      <c r="CTF90" s="4"/>
      <c r="CTG90" s="4"/>
      <c r="CTH90" s="4"/>
      <c r="CTI90" s="4"/>
      <c r="CTJ90" s="4"/>
      <c r="CTK90" s="4"/>
      <c r="CTL90" s="4"/>
      <c r="CTM90" s="4"/>
      <c r="CTN90" s="4"/>
      <c r="CTO90" s="4"/>
      <c r="CTP90" s="4"/>
      <c r="CTQ90" s="4"/>
      <c r="CTR90" s="4"/>
      <c r="CTS90" s="4"/>
      <c r="CTT90" s="4"/>
      <c r="CTU90" s="4"/>
      <c r="CTV90" s="4"/>
      <c r="CTW90" s="4"/>
      <c r="CTX90" s="4"/>
      <c r="CTY90" s="4"/>
      <c r="CTZ90" s="4"/>
      <c r="CUA90" s="4"/>
      <c r="CUB90" s="4"/>
      <c r="CUC90" s="4"/>
      <c r="CUD90" s="4"/>
      <c r="CUE90" s="4"/>
      <c r="CUF90" s="4"/>
      <c r="CUG90" s="4"/>
      <c r="CUH90" s="4"/>
      <c r="CUI90" s="4"/>
      <c r="CUJ90" s="4"/>
      <c r="CUK90" s="4"/>
      <c r="CUL90" s="4"/>
      <c r="CUM90" s="4"/>
      <c r="CUN90" s="4"/>
      <c r="CUO90" s="4"/>
      <c r="CUP90" s="4"/>
      <c r="CUQ90" s="4"/>
      <c r="CUR90" s="4"/>
      <c r="CUS90" s="4"/>
      <c r="CUT90" s="4"/>
      <c r="CUU90" s="4"/>
      <c r="CUV90" s="4"/>
      <c r="CUW90" s="4"/>
      <c r="CUX90" s="4"/>
      <c r="CUY90" s="4"/>
      <c r="CUZ90" s="4"/>
      <c r="CVA90" s="4"/>
      <c r="CVB90" s="4"/>
      <c r="CVC90" s="4"/>
      <c r="CVD90" s="4"/>
      <c r="CVE90" s="4"/>
      <c r="CVF90" s="4"/>
      <c r="CVG90" s="4"/>
      <c r="CVH90" s="4"/>
      <c r="CVI90" s="4"/>
      <c r="CVJ90" s="4"/>
      <c r="CVK90" s="4"/>
      <c r="CVL90" s="4"/>
      <c r="CVM90" s="4"/>
      <c r="CVN90" s="4"/>
      <c r="CVO90" s="4"/>
      <c r="CVP90" s="4"/>
      <c r="CVQ90" s="4"/>
      <c r="CVR90" s="4"/>
      <c r="CVS90" s="4"/>
      <c r="CVT90" s="4"/>
      <c r="CVU90" s="4"/>
      <c r="CVV90" s="4"/>
      <c r="CVW90" s="4"/>
      <c r="CVX90" s="4"/>
      <c r="CVY90" s="4"/>
      <c r="CVZ90" s="4"/>
      <c r="CWA90" s="4"/>
      <c r="CWB90" s="4"/>
      <c r="CWC90" s="4"/>
      <c r="CWD90" s="4"/>
      <c r="CWE90" s="4"/>
      <c r="CWF90" s="4"/>
      <c r="CWG90" s="4"/>
      <c r="CWH90" s="4"/>
      <c r="CWI90" s="4"/>
      <c r="CWJ90" s="4"/>
      <c r="CWK90" s="4"/>
      <c r="CWL90" s="4"/>
      <c r="CWM90" s="4"/>
      <c r="CWN90" s="4"/>
      <c r="CWO90" s="4"/>
      <c r="CWP90" s="4"/>
      <c r="CWQ90" s="4"/>
      <c r="CWR90" s="4"/>
      <c r="CWS90" s="4"/>
      <c r="CWT90" s="4"/>
      <c r="CWU90" s="4"/>
      <c r="CWV90" s="4"/>
      <c r="CWW90" s="4"/>
      <c r="CWX90" s="4"/>
      <c r="CWY90" s="4"/>
      <c r="CWZ90" s="4"/>
      <c r="CXA90" s="4"/>
      <c r="CXB90" s="4"/>
      <c r="CXC90" s="4"/>
      <c r="CXD90" s="4"/>
      <c r="CXE90" s="4"/>
      <c r="CXF90" s="4"/>
      <c r="CXG90" s="4"/>
      <c r="CXH90" s="4"/>
      <c r="CXI90" s="4"/>
      <c r="CXJ90" s="4"/>
      <c r="CXK90" s="4"/>
      <c r="CXL90" s="4"/>
      <c r="CXM90" s="4"/>
      <c r="CXN90" s="4"/>
      <c r="CXO90" s="4"/>
      <c r="CXP90" s="4"/>
      <c r="CXQ90" s="4"/>
      <c r="CXR90" s="4"/>
      <c r="CXS90" s="4"/>
      <c r="CXT90" s="4"/>
      <c r="CXU90" s="4"/>
      <c r="CXV90" s="4"/>
      <c r="CXW90" s="4"/>
      <c r="CXX90" s="4"/>
      <c r="CXY90" s="4"/>
      <c r="CXZ90" s="4"/>
      <c r="CYA90" s="4"/>
      <c r="CYB90" s="4"/>
      <c r="CYC90" s="4"/>
      <c r="CYD90" s="4"/>
      <c r="CYE90" s="4"/>
      <c r="CYF90" s="4"/>
      <c r="CYG90" s="4"/>
      <c r="CYH90" s="4"/>
      <c r="CYI90" s="4"/>
      <c r="CYJ90" s="4"/>
      <c r="CYK90" s="4"/>
      <c r="CYL90" s="4"/>
      <c r="CYM90" s="4"/>
      <c r="CYN90" s="4"/>
      <c r="CYO90" s="4"/>
      <c r="CYP90" s="4"/>
      <c r="CYQ90" s="4"/>
      <c r="CYR90" s="4"/>
      <c r="CYS90" s="4"/>
      <c r="CYT90" s="4"/>
      <c r="CYU90" s="4"/>
      <c r="CYV90" s="4"/>
      <c r="CYW90" s="4"/>
      <c r="CYX90" s="4"/>
      <c r="CYY90" s="4"/>
      <c r="CYZ90" s="4"/>
      <c r="CZA90" s="4"/>
      <c r="CZB90" s="4"/>
      <c r="CZC90" s="4"/>
      <c r="CZD90" s="4"/>
      <c r="CZE90" s="4"/>
      <c r="CZF90" s="4"/>
      <c r="CZG90" s="4"/>
      <c r="CZH90" s="4"/>
      <c r="CZI90" s="4"/>
      <c r="CZJ90" s="4"/>
      <c r="CZK90" s="4"/>
      <c r="CZL90" s="4"/>
      <c r="CZM90" s="4"/>
      <c r="CZN90" s="4"/>
      <c r="CZO90" s="4"/>
      <c r="CZP90" s="4"/>
      <c r="CZQ90" s="4"/>
      <c r="CZR90" s="4"/>
      <c r="CZS90" s="4"/>
      <c r="CZT90" s="4"/>
      <c r="CZU90" s="4"/>
      <c r="CZV90" s="4"/>
      <c r="CZW90" s="4"/>
      <c r="CZX90" s="4"/>
      <c r="CZY90" s="4"/>
      <c r="CZZ90" s="4"/>
      <c r="DAA90" s="4"/>
      <c r="DAB90" s="4"/>
      <c r="DAC90" s="4"/>
      <c r="DAD90" s="4"/>
      <c r="DAE90" s="4"/>
      <c r="DAF90" s="4"/>
      <c r="DAG90" s="4"/>
      <c r="DAH90" s="4"/>
      <c r="DAI90" s="4"/>
      <c r="DAJ90" s="4"/>
      <c r="DAK90" s="4"/>
      <c r="DAL90" s="4"/>
      <c r="DAM90" s="4"/>
      <c r="DAN90" s="4"/>
      <c r="DAO90" s="4"/>
      <c r="DAP90" s="4"/>
      <c r="DAQ90" s="4"/>
      <c r="DAR90" s="4"/>
      <c r="DAS90" s="4"/>
      <c r="DAT90" s="4"/>
      <c r="DAU90" s="4"/>
      <c r="DAV90" s="4"/>
      <c r="DAW90" s="4"/>
      <c r="DAX90" s="4"/>
      <c r="DAY90" s="4"/>
      <c r="DAZ90" s="4"/>
      <c r="DBA90" s="4"/>
      <c r="DBB90" s="4"/>
      <c r="DBC90" s="4"/>
      <c r="DBD90" s="4"/>
      <c r="DBE90" s="4"/>
      <c r="DBF90" s="4"/>
      <c r="DBG90" s="4"/>
      <c r="DBH90" s="4"/>
      <c r="DBI90" s="4"/>
      <c r="DBJ90" s="4"/>
      <c r="DBK90" s="4"/>
      <c r="DBL90" s="4"/>
      <c r="DBM90" s="4"/>
      <c r="DBN90" s="4"/>
      <c r="DBO90" s="4"/>
      <c r="DBP90" s="4"/>
      <c r="DBQ90" s="4"/>
      <c r="DBR90" s="4"/>
      <c r="DBS90" s="4"/>
      <c r="DBT90" s="4"/>
      <c r="DBU90" s="4"/>
      <c r="DBV90" s="4"/>
      <c r="DBW90" s="4"/>
      <c r="DBX90" s="4"/>
      <c r="DBY90" s="4"/>
      <c r="DBZ90" s="4"/>
      <c r="DCA90" s="4"/>
      <c r="DCB90" s="4"/>
      <c r="DCC90" s="4"/>
      <c r="DCD90" s="4"/>
      <c r="DCE90" s="4"/>
      <c r="DCF90" s="4"/>
      <c r="DCG90" s="4"/>
      <c r="DCH90" s="4"/>
      <c r="DCI90" s="4"/>
      <c r="DCJ90" s="4"/>
      <c r="DCK90" s="4"/>
      <c r="DCL90" s="4"/>
      <c r="DCM90" s="4"/>
      <c r="DCN90" s="4"/>
      <c r="DCO90" s="4"/>
      <c r="DCP90" s="4"/>
      <c r="DCQ90" s="4"/>
      <c r="DCR90" s="4"/>
      <c r="DCS90" s="4"/>
      <c r="DCT90" s="4"/>
      <c r="DCU90" s="4"/>
      <c r="DCV90" s="4"/>
      <c r="DCW90" s="4"/>
      <c r="DCX90" s="4"/>
      <c r="DCY90" s="4"/>
      <c r="DCZ90" s="4"/>
      <c r="DDA90" s="4"/>
      <c r="DDB90" s="4"/>
      <c r="DDC90" s="4"/>
      <c r="DDD90" s="4"/>
      <c r="DDE90" s="4"/>
      <c r="DDF90" s="4"/>
      <c r="DDG90" s="4"/>
      <c r="DDH90" s="4"/>
      <c r="DDI90" s="4"/>
      <c r="DDJ90" s="4"/>
      <c r="DDK90" s="4"/>
      <c r="DDL90" s="4"/>
      <c r="DDM90" s="4"/>
      <c r="DDN90" s="4"/>
      <c r="DDO90" s="4"/>
      <c r="DDP90" s="4"/>
      <c r="DDQ90" s="4"/>
      <c r="DDR90" s="4"/>
      <c r="DDS90" s="4"/>
      <c r="DDT90" s="4"/>
      <c r="DDU90" s="4"/>
      <c r="DDV90" s="4"/>
      <c r="DDW90" s="4"/>
      <c r="DDX90" s="4"/>
      <c r="DDY90" s="4"/>
      <c r="DDZ90" s="4"/>
      <c r="DEA90" s="4"/>
      <c r="DEB90" s="4"/>
      <c r="DEC90" s="4"/>
      <c r="DED90" s="4"/>
      <c r="DEE90" s="4"/>
      <c r="DEF90" s="4"/>
      <c r="DEG90" s="4"/>
      <c r="DEH90" s="4"/>
      <c r="DEI90" s="4"/>
      <c r="DEJ90" s="4"/>
      <c r="DEK90" s="4"/>
      <c r="DEL90" s="4"/>
      <c r="DEM90" s="4"/>
      <c r="DEN90" s="4"/>
      <c r="DEO90" s="4"/>
      <c r="DEP90" s="4"/>
      <c r="DEQ90" s="4"/>
      <c r="DER90" s="4"/>
      <c r="DES90" s="4"/>
      <c r="DET90" s="4"/>
      <c r="DEU90" s="4"/>
      <c r="DEV90" s="4"/>
      <c r="DEW90" s="4"/>
      <c r="DEX90" s="4"/>
      <c r="DEY90" s="4"/>
      <c r="DEZ90" s="4"/>
      <c r="DFA90" s="4"/>
      <c r="DFB90" s="4"/>
      <c r="DFC90" s="4"/>
      <c r="DFD90" s="4"/>
      <c r="DFE90" s="4"/>
      <c r="DFF90" s="4"/>
      <c r="DFG90" s="4"/>
      <c r="DFH90" s="4"/>
      <c r="DFI90" s="4"/>
      <c r="DFJ90" s="4"/>
      <c r="DFK90" s="4"/>
      <c r="DFL90" s="4"/>
      <c r="DFM90" s="4"/>
      <c r="DFN90" s="4"/>
      <c r="DFO90" s="4"/>
      <c r="DFP90" s="4"/>
      <c r="DFQ90" s="4"/>
      <c r="DFR90" s="4"/>
      <c r="DFS90" s="4"/>
      <c r="DFT90" s="4"/>
      <c r="DFU90" s="4"/>
      <c r="DFV90" s="4"/>
      <c r="DFW90" s="4"/>
      <c r="DFX90" s="4"/>
      <c r="DFY90" s="4"/>
      <c r="DFZ90" s="4"/>
      <c r="DGA90" s="4"/>
      <c r="DGB90" s="4"/>
      <c r="DGC90" s="4"/>
      <c r="DGD90" s="4"/>
      <c r="DGE90" s="4"/>
      <c r="DGF90" s="4"/>
      <c r="DGG90" s="4"/>
      <c r="DGH90" s="4"/>
      <c r="DGI90" s="4"/>
      <c r="DGJ90" s="4"/>
      <c r="DGK90" s="4"/>
      <c r="DGL90" s="4"/>
      <c r="DGM90" s="4"/>
      <c r="DGN90" s="4"/>
      <c r="DGO90" s="4"/>
      <c r="DGP90" s="4"/>
      <c r="DGQ90" s="4"/>
      <c r="DGR90" s="4"/>
      <c r="DGS90" s="4"/>
      <c r="DGT90" s="4"/>
      <c r="DGU90" s="4"/>
      <c r="DGV90" s="4"/>
      <c r="DGW90" s="4"/>
      <c r="DGX90" s="4"/>
      <c r="DGY90" s="4"/>
      <c r="DGZ90" s="4"/>
      <c r="DHA90" s="4"/>
      <c r="DHB90" s="4"/>
      <c r="DHC90" s="4"/>
      <c r="DHD90" s="4"/>
      <c r="DHE90" s="4"/>
      <c r="DHF90" s="4"/>
      <c r="DHG90" s="4"/>
      <c r="DHH90" s="4"/>
      <c r="DHI90" s="4"/>
      <c r="DHJ90" s="4"/>
      <c r="DHK90" s="4"/>
      <c r="DHL90" s="4"/>
      <c r="DHM90" s="4"/>
      <c r="DHN90" s="4"/>
      <c r="DHO90" s="4"/>
      <c r="DHP90" s="4"/>
      <c r="DHQ90" s="4"/>
      <c r="DHR90" s="4"/>
      <c r="DHS90" s="4"/>
      <c r="DHT90" s="4"/>
      <c r="DHU90" s="4"/>
      <c r="DHV90" s="4"/>
      <c r="DHW90" s="4"/>
      <c r="DHX90" s="4"/>
      <c r="DHY90" s="4"/>
      <c r="DHZ90" s="4"/>
      <c r="DIA90" s="4"/>
      <c r="DIB90" s="4"/>
      <c r="DIC90" s="4"/>
      <c r="DID90" s="4"/>
      <c r="DIE90" s="4"/>
      <c r="DIF90" s="4"/>
      <c r="DIG90" s="4"/>
      <c r="DIH90" s="4"/>
      <c r="DII90" s="4"/>
      <c r="DIJ90" s="4"/>
      <c r="DIK90" s="4"/>
      <c r="DIL90" s="4"/>
      <c r="DIM90" s="4"/>
      <c r="DIN90" s="4"/>
      <c r="DIO90" s="4"/>
      <c r="DIP90" s="4"/>
      <c r="DIQ90" s="4"/>
      <c r="DIR90" s="4"/>
      <c r="DIS90" s="4"/>
      <c r="DIT90" s="4"/>
      <c r="DIU90" s="4"/>
      <c r="DIV90" s="4"/>
      <c r="DIW90" s="4"/>
      <c r="DIX90" s="4"/>
      <c r="DIY90" s="4"/>
      <c r="DIZ90" s="4"/>
      <c r="DJA90" s="4"/>
      <c r="DJB90" s="4"/>
      <c r="DJC90" s="4"/>
      <c r="DJD90" s="4"/>
      <c r="DJE90" s="4"/>
      <c r="DJF90" s="4"/>
      <c r="DJG90" s="4"/>
      <c r="DJH90" s="4"/>
      <c r="DJI90" s="4"/>
      <c r="DJJ90" s="4"/>
      <c r="DJK90" s="4"/>
      <c r="DJL90" s="4"/>
      <c r="DJM90" s="4"/>
      <c r="DJN90" s="4"/>
      <c r="DJO90" s="4"/>
      <c r="DJP90" s="4"/>
      <c r="DJQ90" s="4"/>
      <c r="DJR90" s="4"/>
      <c r="DJS90" s="4"/>
      <c r="DJT90" s="4"/>
      <c r="DJU90" s="4"/>
      <c r="DJV90" s="4"/>
      <c r="DJW90" s="4"/>
      <c r="DJX90" s="4"/>
      <c r="DJY90" s="4"/>
      <c r="DJZ90" s="4"/>
      <c r="DKA90" s="4"/>
      <c r="DKB90" s="4"/>
      <c r="DKC90" s="4"/>
      <c r="DKD90" s="4"/>
      <c r="DKE90" s="4"/>
      <c r="DKF90" s="4"/>
      <c r="DKG90" s="4"/>
      <c r="DKH90" s="4"/>
      <c r="DKI90" s="4"/>
      <c r="DKJ90" s="4"/>
      <c r="DKK90" s="4"/>
      <c r="DKL90" s="4"/>
      <c r="DKM90" s="4"/>
      <c r="DKN90" s="4"/>
      <c r="DKO90" s="4"/>
      <c r="DKP90" s="4"/>
      <c r="DKQ90" s="4"/>
      <c r="DKR90" s="4"/>
      <c r="DKS90" s="4"/>
      <c r="DKT90" s="4"/>
      <c r="DKU90" s="4"/>
      <c r="DKV90" s="4"/>
      <c r="DKW90" s="4"/>
      <c r="DKX90" s="4"/>
      <c r="DKY90" s="4"/>
      <c r="DKZ90" s="4"/>
      <c r="DLA90" s="4"/>
      <c r="DLB90" s="4"/>
      <c r="DLC90" s="4"/>
      <c r="DLD90" s="4"/>
      <c r="DLE90" s="4"/>
      <c r="DLF90" s="4"/>
      <c r="DLG90" s="4"/>
      <c r="DLH90" s="4"/>
      <c r="DLI90" s="4"/>
      <c r="DLJ90" s="4"/>
      <c r="DLK90" s="4"/>
      <c r="DLL90" s="4"/>
      <c r="DLM90" s="4"/>
      <c r="DLN90" s="4"/>
      <c r="DLO90" s="4"/>
      <c r="DLP90" s="4"/>
      <c r="DLQ90" s="4"/>
      <c r="DLR90" s="4"/>
      <c r="DLS90" s="4"/>
      <c r="DLT90" s="4"/>
      <c r="DLU90" s="4"/>
      <c r="DLV90" s="4"/>
      <c r="DLW90" s="4"/>
      <c r="DLX90" s="4"/>
      <c r="DLY90" s="4"/>
      <c r="DLZ90" s="4"/>
      <c r="DMA90" s="4"/>
      <c r="DMB90" s="4"/>
      <c r="DMC90" s="4"/>
      <c r="DMD90" s="4"/>
      <c r="DME90" s="4"/>
      <c r="DMF90" s="4"/>
      <c r="DMG90" s="4"/>
      <c r="DMH90" s="4"/>
      <c r="DMI90" s="4"/>
      <c r="DMJ90" s="4"/>
      <c r="DMK90" s="4"/>
      <c r="DML90" s="4"/>
      <c r="DMM90" s="4"/>
      <c r="DMN90" s="4"/>
      <c r="DMO90" s="4"/>
      <c r="DMP90" s="4"/>
      <c r="DMQ90" s="4"/>
      <c r="DMR90" s="4"/>
      <c r="DMS90" s="4"/>
      <c r="DMT90" s="4"/>
      <c r="DMU90" s="4"/>
      <c r="DMV90" s="4"/>
      <c r="DMW90" s="4"/>
      <c r="DMX90" s="4"/>
      <c r="DMY90" s="4"/>
      <c r="DMZ90" s="4"/>
      <c r="DNA90" s="4"/>
      <c r="DNB90" s="4"/>
      <c r="DNC90" s="4"/>
      <c r="DND90" s="4"/>
      <c r="DNE90" s="4"/>
      <c r="DNF90" s="4"/>
      <c r="DNG90" s="4"/>
      <c r="DNH90" s="4"/>
      <c r="DNI90" s="4"/>
      <c r="DNJ90" s="4"/>
      <c r="DNK90" s="4"/>
      <c r="DNL90" s="4"/>
      <c r="DNM90" s="4"/>
      <c r="DNN90" s="4"/>
      <c r="DNO90" s="4"/>
      <c r="DNP90" s="4"/>
      <c r="DNQ90" s="4"/>
      <c r="DNR90" s="4"/>
      <c r="DNS90" s="4"/>
      <c r="DNT90" s="4"/>
      <c r="DNU90" s="4"/>
      <c r="DNV90" s="4"/>
      <c r="DNW90" s="4"/>
      <c r="DNX90" s="4"/>
      <c r="DNY90" s="4"/>
      <c r="DNZ90" s="4"/>
      <c r="DOA90" s="4"/>
      <c r="DOB90" s="4"/>
      <c r="DOC90" s="4"/>
      <c r="DOD90" s="4"/>
      <c r="DOE90" s="4"/>
      <c r="DOF90" s="4"/>
      <c r="DOG90" s="4"/>
      <c r="DOH90" s="4"/>
      <c r="DOI90" s="4"/>
      <c r="DOJ90" s="4"/>
      <c r="DOK90" s="4"/>
      <c r="DOL90" s="4"/>
      <c r="DOM90" s="4"/>
      <c r="DON90" s="4"/>
      <c r="DOO90" s="4"/>
      <c r="DOP90" s="4"/>
      <c r="DOQ90" s="4"/>
      <c r="DOR90" s="4"/>
      <c r="DOS90" s="4"/>
      <c r="DOT90" s="4"/>
      <c r="DOU90" s="4"/>
      <c r="DOV90" s="4"/>
      <c r="DOW90" s="4"/>
      <c r="DOX90" s="4"/>
      <c r="DOY90" s="4"/>
      <c r="DOZ90" s="4"/>
      <c r="DPA90" s="4"/>
      <c r="DPB90" s="4"/>
      <c r="DPC90" s="4"/>
      <c r="DPD90" s="4"/>
      <c r="DPE90" s="4"/>
      <c r="DPF90" s="4"/>
      <c r="DPG90" s="4"/>
      <c r="DPH90" s="4"/>
      <c r="DPI90" s="4"/>
      <c r="DPJ90" s="4"/>
      <c r="DPK90" s="4"/>
      <c r="DPL90" s="4"/>
      <c r="DPM90" s="4"/>
      <c r="DPN90" s="4"/>
      <c r="DPO90" s="4"/>
      <c r="DPP90" s="4"/>
      <c r="DPQ90" s="4"/>
      <c r="DPR90" s="4"/>
      <c r="DPS90" s="4"/>
      <c r="DPT90" s="4"/>
      <c r="DPU90" s="4"/>
      <c r="DPV90" s="4"/>
      <c r="DPW90" s="4"/>
      <c r="DPX90" s="4"/>
      <c r="DPY90" s="4"/>
      <c r="DPZ90" s="4"/>
      <c r="DQA90" s="4"/>
      <c r="DQB90" s="4"/>
      <c r="DQC90" s="4"/>
      <c r="DQD90" s="4"/>
      <c r="DQE90" s="4"/>
      <c r="DQF90" s="4"/>
      <c r="DQG90" s="4"/>
      <c r="DQH90" s="4"/>
      <c r="DQI90" s="4"/>
      <c r="DQJ90" s="4"/>
      <c r="DQK90" s="4"/>
      <c r="DQL90" s="4"/>
      <c r="DQM90" s="4"/>
      <c r="DQN90" s="4"/>
      <c r="DQO90" s="4"/>
      <c r="DQP90" s="4"/>
      <c r="DQQ90" s="4"/>
      <c r="DQR90" s="4"/>
      <c r="DQS90" s="4"/>
      <c r="DQT90" s="4"/>
      <c r="DQU90" s="4"/>
      <c r="DQV90" s="4"/>
      <c r="DQW90" s="4"/>
      <c r="DQX90" s="4"/>
      <c r="DQY90" s="4"/>
      <c r="DQZ90" s="4"/>
      <c r="DRA90" s="4"/>
      <c r="DRB90" s="4"/>
      <c r="DRC90" s="4"/>
      <c r="DRD90" s="4"/>
      <c r="DRE90" s="4"/>
      <c r="DRF90" s="4"/>
      <c r="DRG90" s="4"/>
      <c r="DRH90" s="4"/>
      <c r="DRI90" s="4"/>
      <c r="DRJ90" s="4"/>
      <c r="DRK90" s="4"/>
      <c r="DRL90" s="4"/>
      <c r="DRM90" s="4"/>
      <c r="DRN90" s="4"/>
      <c r="DRO90" s="4"/>
      <c r="DRP90" s="4"/>
      <c r="DRQ90" s="4"/>
      <c r="DRR90" s="4"/>
      <c r="DRS90" s="4"/>
      <c r="DRT90" s="4"/>
      <c r="DRU90" s="4"/>
      <c r="DRV90" s="4"/>
      <c r="DRW90" s="4"/>
      <c r="DRX90" s="4"/>
      <c r="DRY90" s="4"/>
      <c r="DRZ90" s="4"/>
      <c r="DSA90" s="4"/>
      <c r="DSB90" s="4"/>
      <c r="DSC90" s="4"/>
      <c r="DSD90" s="4"/>
      <c r="DSE90" s="4"/>
      <c r="DSF90" s="4"/>
      <c r="DSG90" s="4"/>
      <c r="DSH90" s="4"/>
      <c r="DSI90" s="4"/>
      <c r="DSJ90" s="4"/>
      <c r="DSK90" s="4"/>
      <c r="DSL90" s="4"/>
      <c r="DSM90" s="4"/>
      <c r="DSN90" s="4"/>
      <c r="DSO90" s="4"/>
      <c r="DSP90" s="4"/>
      <c r="DSQ90" s="4"/>
      <c r="DSR90" s="4"/>
      <c r="DSS90" s="4"/>
      <c r="DST90" s="4"/>
      <c r="DSU90" s="4"/>
      <c r="DSV90" s="4"/>
      <c r="DSW90" s="4"/>
      <c r="DSX90" s="4"/>
      <c r="DSY90" s="4"/>
      <c r="DSZ90" s="4"/>
      <c r="DTA90" s="4"/>
      <c r="DTB90" s="4"/>
      <c r="DTC90" s="4"/>
      <c r="DTD90" s="4"/>
      <c r="DTE90" s="4"/>
      <c r="DTF90" s="4"/>
      <c r="DTG90" s="4"/>
      <c r="DTH90" s="4"/>
      <c r="DTI90" s="4"/>
      <c r="DTJ90" s="4"/>
      <c r="DTK90" s="4"/>
      <c r="DTL90" s="4"/>
      <c r="DTM90" s="4"/>
      <c r="DTN90" s="4"/>
      <c r="DTO90" s="4"/>
      <c r="DTP90" s="4"/>
      <c r="DTQ90" s="4"/>
      <c r="DTR90" s="4"/>
      <c r="DTS90" s="4"/>
      <c r="DTT90" s="4"/>
      <c r="DTU90" s="4"/>
      <c r="DTV90" s="4"/>
      <c r="DTW90" s="4"/>
      <c r="DTX90" s="4"/>
      <c r="DTY90" s="4"/>
      <c r="DTZ90" s="4"/>
      <c r="DUA90" s="4"/>
      <c r="DUB90" s="4"/>
      <c r="DUC90" s="4"/>
      <c r="DUD90" s="4"/>
      <c r="DUE90" s="4"/>
      <c r="DUF90" s="4"/>
      <c r="DUG90" s="4"/>
      <c r="DUH90" s="4"/>
      <c r="DUI90" s="4"/>
      <c r="DUJ90" s="4"/>
      <c r="DUK90" s="4"/>
      <c r="DUL90" s="4"/>
      <c r="DUM90" s="4"/>
      <c r="DUN90" s="4"/>
      <c r="DUO90" s="4"/>
      <c r="DUP90" s="4"/>
      <c r="DUQ90" s="4"/>
      <c r="DUR90" s="4"/>
      <c r="DUS90" s="4"/>
      <c r="DUT90" s="4"/>
      <c r="DUU90" s="4"/>
      <c r="DUV90" s="4"/>
      <c r="DUW90" s="4"/>
      <c r="DUX90" s="4"/>
      <c r="DUY90" s="4"/>
      <c r="DUZ90" s="4"/>
      <c r="DVA90" s="4"/>
      <c r="DVB90" s="4"/>
      <c r="DVC90" s="4"/>
      <c r="DVD90" s="4"/>
      <c r="DVE90" s="4"/>
      <c r="DVF90" s="4"/>
      <c r="DVG90" s="4"/>
      <c r="DVH90" s="4"/>
      <c r="DVI90" s="4"/>
      <c r="DVJ90" s="4"/>
      <c r="DVK90" s="4"/>
      <c r="DVL90" s="4"/>
      <c r="DVM90" s="4"/>
      <c r="DVN90" s="4"/>
      <c r="DVO90" s="4"/>
      <c r="DVP90" s="4"/>
      <c r="DVQ90" s="4"/>
      <c r="DVR90" s="4"/>
      <c r="DVS90" s="4"/>
      <c r="DVT90" s="4"/>
      <c r="DVU90" s="4"/>
      <c r="DVV90" s="4"/>
      <c r="DVW90" s="4"/>
      <c r="DVX90" s="4"/>
      <c r="DVY90" s="4"/>
      <c r="DVZ90" s="4"/>
      <c r="DWA90" s="4"/>
      <c r="DWB90" s="4"/>
      <c r="DWC90" s="4"/>
      <c r="DWD90" s="4"/>
      <c r="DWE90" s="4"/>
      <c r="DWF90" s="4"/>
      <c r="DWG90" s="4"/>
      <c r="DWH90" s="4"/>
      <c r="DWI90" s="4"/>
      <c r="DWJ90" s="4"/>
      <c r="DWK90" s="4"/>
      <c r="DWL90" s="4"/>
      <c r="DWM90" s="4"/>
      <c r="DWN90" s="4"/>
      <c r="DWO90" s="4"/>
      <c r="DWP90" s="4"/>
      <c r="DWQ90" s="4"/>
      <c r="DWR90" s="4"/>
      <c r="DWS90" s="4"/>
      <c r="DWT90" s="4"/>
      <c r="DWU90" s="4"/>
      <c r="DWV90" s="4"/>
      <c r="DWW90" s="4"/>
      <c r="DWX90" s="4"/>
      <c r="DWY90" s="4"/>
      <c r="DWZ90" s="4"/>
      <c r="DXA90" s="4"/>
      <c r="DXB90" s="4"/>
      <c r="DXC90" s="4"/>
      <c r="DXD90" s="4"/>
      <c r="DXE90" s="4"/>
      <c r="DXF90" s="4"/>
      <c r="DXG90" s="4"/>
      <c r="DXH90" s="4"/>
      <c r="DXI90" s="4"/>
      <c r="DXJ90" s="4"/>
      <c r="DXK90" s="4"/>
      <c r="DXL90" s="4"/>
      <c r="DXM90" s="4"/>
      <c r="DXN90" s="4"/>
      <c r="DXO90" s="4"/>
      <c r="DXP90" s="4"/>
      <c r="DXQ90" s="4"/>
      <c r="DXR90" s="4"/>
      <c r="DXS90" s="4"/>
      <c r="DXT90" s="4"/>
      <c r="DXU90" s="4"/>
      <c r="DXV90" s="4"/>
      <c r="DXW90" s="4"/>
      <c r="DXX90" s="4"/>
      <c r="DXY90" s="4"/>
      <c r="DXZ90" s="4"/>
      <c r="DYA90" s="4"/>
      <c r="DYB90" s="4"/>
      <c r="DYC90" s="4"/>
      <c r="DYD90" s="4"/>
      <c r="DYE90" s="4"/>
      <c r="DYF90" s="4"/>
      <c r="DYG90" s="4"/>
      <c r="DYH90" s="4"/>
      <c r="DYI90" s="4"/>
      <c r="DYJ90" s="4"/>
      <c r="DYK90" s="4"/>
      <c r="DYL90" s="4"/>
      <c r="DYM90" s="4"/>
      <c r="DYN90" s="4"/>
      <c r="DYO90" s="4"/>
      <c r="DYP90" s="4"/>
      <c r="DYQ90" s="4"/>
      <c r="DYR90" s="4"/>
      <c r="DYS90" s="4"/>
      <c r="DYT90" s="4"/>
      <c r="DYU90" s="4"/>
      <c r="DYV90" s="4"/>
      <c r="DYW90" s="4"/>
      <c r="DYX90" s="4"/>
      <c r="DYY90" s="4"/>
      <c r="DYZ90" s="4"/>
      <c r="DZA90" s="4"/>
      <c r="DZB90" s="4"/>
      <c r="DZC90" s="4"/>
      <c r="DZD90" s="4"/>
      <c r="DZE90" s="4"/>
      <c r="DZF90" s="4"/>
      <c r="DZG90" s="4"/>
      <c r="DZH90" s="4"/>
      <c r="DZI90" s="4"/>
      <c r="DZJ90" s="4"/>
      <c r="DZK90" s="4"/>
      <c r="DZL90" s="4"/>
      <c r="DZM90" s="4"/>
      <c r="DZN90" s="4"/>
      <c r="DZO90" s="4"/>
      <c r="DZP90" s="4"/>
      <c r="DZQ90" s="4"/>
      <c r="DZR90" s="4"/>
      <c r="DZS90" s="4"/>
      <c r="DZT90" s="4"/>
      <c r="DZU90" s="4"/>
      <c r="DZV90" s="4"/>
      <c r="DZW90" s="4"/>
      <c r="DZX90" s="4"/>
      <c r="DZY90" s="4"/>
      <c r="DZZ90" s="4"/>
      <c r="EAA90" s="4"/>
      <c r="EAB90" s="4"/>
      <c r="EAC90" s="4"/>
      <c r="EAD90" s="4"/>
      <c r="EAE90" s="4"/>
      <c r="EAF90" s="4"/>
      <c r="EAG90" s="4"/>
      <c r="EAH90" s="4"/>
      <c r="EAI90" s="4"/>
      <c r="EAJ90" s="4"/>
      <c r="EAK90" s="4"/>
      <c r="EAL90" s="4"/>
      <c r="EAM90" s="4"/>
      <c r="EAN90" s="4"/>
      <c r="EAO90" s="4"/>
      <c r="EAP90" s="4"/>
      <c r="EAQ90" s="4"/>
      <c r="EAR90" s="4"/>
      <c r="EAS90" s="4"/>
      <c r="EAT90" s="4"/>
      <c r="EAU90" s="4"/>
      <c r="EAV90" s="4"/>
      <c r="EAW90" s="4"/>
      <c r="EAX90" s="4"/>
      <c r="EAY90" s="4"/>
      <c r="EAZ90" s="4"/>
      <c r="EBA90" s="4"/>
      <c r="EBB90" s="4"/>
      <c r="EBC90" s="4"/>
      <c r="EBD90" s="4"/>
      <c r="EBE90" s="4"/>
      <c r="EBF90" s="4"/>
      <c r="EBG90" s="4"/>
      <c r="EBH90" s="4"/>
      <c r="EBI90" s="4"/>
      <c r="EBJ90" s="4"/>
      <c r="EBK90" s="4"/>
      <c r="EBL90" s="4"/>
      <c r="EBM90" s="4"/>
      <c r="EBN90" s="4"/>
      <c r="EBO90" s="4"/>
      <c r="EBP90" s="4"/>
      <c r="EBQ90" s="4"/>
      <c r="EBR90" s="4"/>
      <c r="EBS90" s="4"/>
      <c r="EBT90" s="4"/>
      <c r="EBU90" s="4"/>
      <c r="EBV90" s="4"/>
      <c r="EBW90" s="4"/>
      <c r="EBX90" s="4"/>
      <c r="EBY90" s="4"/>
      <c r="EBZ90" s="4"/>
      <c r="ECA90" s="4"/>
      <c r="ECB90" s="4"/>
      <c r="ECC90" s="4"/>
      <c r="ECD90" s="4"/>
      <c r="ECE90" s="4"/>
      <c r="ECF90" s="4"/>
      <c r="ECG90" s="4"/>
      <c r="ECH90" s="4"/>
      <c r="ECI90" s="4"/>
      <c r="ECJ90" s="4"/>
      <c r="ECK90" s="4"/>
      <c r="ECL90" s="4"/>
      <c r="ECM90" s="4"/>
      <c r="ECN90" s="4"/>
      <c r="ECO90" s="4"/>
      <c r="ECP90" s="4"/>
      <c r="ECQ90" s="4"/>
      <c r="ECR90" s="4"/>
      <c r="ECS90" s="4"/>
      <c r="ECT90" s="4"/>
      <c r="ECU90" s="4"/>
      <c r="ECV90" s="4"/>
      <c r="ECW90" s="4"/>
      <c r="ECX90" s="4"/>
      <c r="ECY90" s="4"/>
      <c r="ECZ90" s="4"/>
      <c r="EDA90" s="4"/>
      <c r="EDB90" s="4"/>
      <c r="EDC90" s="4"/>
      <c r="EDD90" s="4"/>
      <c r="EDE90" s="4"/>
      <c r="EDF90" s="4"/>
      <c r="EDG90" s="4"/>
      <c r="EDH90" s="4"/>
      <c r="EDI90" s="4"/>
      <c r="EDJ90" s="4"/>
      <c r="EDK90" s="4"/>
      <c r="EDL90" s="4"/>
      <c r="EDM90" s="4"/>
      <c r="EDN90" s="4"/>
      <c r="EDO90" s="4"/>
      <c r="EDP90" s="4"/>
      <c r="EDQ90" s="4"/>
      <c r="EDR90" s="4"/>
      <c r="EDS90" s="4"/>
      <c r="EDT90" s="4"/>
      <c r="EDU90" s="4"/>
      <c r="EDV90" s="4"/>
      <c r="EDW90" s="4"/>
      <c r="EDX90" s="4"/>
      <c r="EDY90" s="4"/>
      <c r="EDZ90" s="4"/>
      <c r="EEA90" s="4"/>
      <c r="EEB90" s="4"/>
      <c r="EEC90" s="4"/>
      <c r="EED90" s="4"/>
      <c r="EEE90" s="4"/>
      <c r="EEF90" s="4"/>
      <c r="EEG90" s="4"/>
      <c r="EEH90" s="4"/>
      <c r="EEI90" s="4"/>
      <c r="EEJ90" s="4"/>
      <c r="EEK90" s="4"/>
      <c r="EEL90" s="4"/>
      <c r="EEM90" s="4"/>
      <c r="EEN90" s="4"/>
      <c r="EEO90" s="4"/>
      <c r="EEP90" s="4"/>
      <c r="EEQ90" s="4"/>
      <c r="EER90" s="4"/>
      <c r="EES90" s="4"/>
      <c r="EET90" s="4"/>
      <c r="EEU90" s="4"/>
      <c r="EEV90" s="4"/>
      <c r="EEW90" s="4"/>
      <c r="EEX90" s="4"/>
      <c r="EEY90" s="4"/>
      <c r="EEZ90" s="4"/>
      <c r="EFA90" s="4"/>
      <c r="EFB90" s="4"/>
      <c r="EFC90" s="4"/>
      <c r="EFD90" s="4"/>
      <c r="EFE90" s="4"/>
      <c r="EFF90" s="4"/>
      <c r="EFG90" s="4"/>
      <c r="EFH90" s="4"/>
      <c r="EFI90" s="4"/>
      <c r="EFJ90" s="4"/>
      <c r="EFK90" s="4"/>
      <c r="EFL90" s="4"/>
      <c r="EFM90" s="4"/>
      <c r="EFN90" s="4"/>
      <c r="EFO90" s="4"/>
      <c r="EFP90" s="4"/>
      <c r="EFQ90" s="4"/>
      <c r="EFR90" s="4"/>
      <c r="EFS90" s="4"/>
      <c r="EFT90" s="4"/>
      <c r="EFU90" s="4"/>
      <c r="EFV90" s="4"/>
      <c r="EFW90" s="4"/>
      <c r="EFX90" s="4"/>
      <c r="EFY90" s="4"/>
      <c r="EFZ90" s="4"/>
      <c r="EGA90" s="4"/>
      <c r="EGB90" s="4"/>
      <c r="EGC90" s="4"/>
      <c r="EGD90" s="4"/>
      <c r="EGE90" s="4"/>
      <c r="EGF90" s="4"/>
      <c r="EGG90" s="4"/>
      <c r="EGH90" s="4"/>
      <c r="EGI90" s="4"/>
      <c r="EGJ90" s="4"/>
      <c r="EGK90" s="4"/>
      <c r="EGL90" s="4"/>
      <c r="EGM90" s="4"/>
      <c r="EGN90" s="4"/>
      <c r="EGO90" s="4"/>
      <c r="EGP90" s="4"/>
      <c r="EGQ90" s="4"/>
      <c r="EGR90" s="4"/>
      <c r="EGS90" s="4"/>
      <c r="EGT90" s="4"/>
      <c r="EGU90" s="4"/>
      <c r="EGV90" s="4"/>
      <c r="EGW90" s="4"/>
      <c r="EGX90" s="4"/>
      <c r="EGY90" s="4"/>
      <c r="EGZ90" s="4"/>
      <c r="EHA90" s="4"/>
      <c r="EHB90" s="4"/>
      <c r="EHC90" s="4"/>
      <c r="EHD90" s="4"/>
      <c r="EHE90" s="4"/>
      <c r="EHF90" s="4"/>
      <c r="EHG90" s="4"/>
      <c r="EHH90" s="4"/>
      <c r="EHI90" s="4"/>
      <c r="EHJ90" s="4"/>
      <c r="EHK90" s="4"/>
      <c r="EHL90" s="4"/>
      <c r="EHM90" s="4"/>
      <c r="EHN90" s="4"/>
      <c r="EHO90" s="4"/>
      <c r="EHP90" s="4"/>
      <c r="EHQ90" s="4"/>
      <c r="EHR90" s="4"/>
      <c r="EHS90" s="4"/>
      <c r="EHT90" s="4"/>
      <c r="EHU90" s="4"/>
      <c r="EHV90" s="4"/>
      <c r="EHW90" s="4"/>
      <c r="EHX90" s="4"/>
      <c r="EHY90" s="4"/>
      <c r="EHZ90" s="4"/>
      <c r="EIA90" s="4"/>
      <c r="EIB90" s="4"/>
      <c r="EIC90" s="4"/>
      <c r="EID90" s="4"/>
      <c r="EIE90" s="4"/>
      <c r="EIF90" s="4"/>
      <c r="EIG90" s="4"/>
      <c r="EIH90" s="4"/>
      <c r="EII90" s="4"/>
      <c r="EIJ90" s="4"/>
      <c r="EIK90" s="4"/>
      <c r="EIL90" s="4"/>
      <c r="EIM90" s="4"/>
      <c r="EIN90" s="4"/>
      <c r="EIO90" s="4"/>
      <c r="EIP90" s="4"/>
      <c r="EIQ90" s="4"/>
      <c r="EIR90" s="4"/>
      <c r="EIS90" s="4"/>
      <c r="EIT90" s="4"/>
      <c r="EIU90" s="4"/>
      <c r="EIV90" s="4"/>
      <c r="EIW90" s="4"/>
      <c r="EIX90" s="4"/>
      <c r="EIY90" s="4"/>
      <c r="EIZ90" s="4"/>
      <c r="EJA90" s="4"/>
      <c r="EJB90" s="4"/>
      <c r="EJC90" s="4"/>
      <c r="EJD90" s="4"/>
      <c r="EJE90" s="4"/>
      <c r="EJF90" s="4"/>
      <c r="EJG90" s="4"/>
      <c r="EJH90" s="4"/>
      <c r="EJI90" s="4"/>
      <c r="EJJ90" s="4"/>
      <c r="EJK90" s="4"/>
      <c r="EJL90" s="4"/>
      <c r="EJM90" s="4"/>
      <c r="EJN90" s="4"/>
      <c r="EJO90" s="4"/>
      <c r="EJP90" s="4"/>
      <c r="EJQ90" s="4"/>
      <c r="EJR90" s="4"/>
      <c r="EJS90" s="4"/>
      <c r="EJT90" s="4"/>
      <c r="EJU90" s="4"/>
      <c r="EJV90" s="4"/>
      <c r="EJW90" s="4"/>
      <c r="EJX90" s="4"/>
      <c r="EJY90" s="4"/>
      <c r="EJZ90" s="4"/>
      <c r="EKA90" s="4"/>
      <c r="EKB90" s="4"/>
      <c r="EKC90" s="4"/>
      <c r="EKD90" s="4"/>
      <c r="EKE90" s="4"/>
      <c r="EKF90" s="4"/>
      <c r="EKG90" s="4"/>
      <c r="EKH90" s="4"/>
      <c r="EKI90" s="4"/>
      <c r="EKJ90" s="4"/>
      <c r="EKK90" s="4"/>
      <c r="EKL90" s="4"/>
      <c r="EKM90" s="4"/>
      <c r="EKN90" s="4"/>
      <c r="EKO90" s="4"/>
      <c r="EKP90" s="4"/>
      <c r="EKQ90" s="4"/>
      <c r="EKR90" s="4"/>
      <c r="EKS90" s="4"/>
      <c r="EKT90" s="4"/>
      <c r="EKU90" s="4"/>
      <c r="EKV90" s="4"/>
      <c r="EKW90" s="4"/>
      <c r="EKX90" s="4"/>
      <c r="EKY90" s="4"/>
      <c r="EKZ90" s="4"/>
      <c r="ELA90" s="4"/>
      <c r="ELB90" s="4"/>
      <c r="ELC90" s="4"/>
      <c r="ELD90" s="4"/>
      <c r="ELE90" s="4"/>
      <c r="ELF90" s="4"/>
      <c r="ELG90" s="4"/>
      <c r="ELH90" s="4"/>
      <c r="ELI90" s="4"/>
      <c r="ELJ90" s="4"/>
      <c r="ELK90" s="4"/>
      <c r="ELL90" s="4"/>
      <c r="ELM90" s="4"/>
      <c r="ELN90" s="4"/>
      <c r="ELO90" s="4"/>
      <c r="ELP90" s="4"/>
      <c r="ELQ90" s="4"/>
      <c r="ELR90" s="4"/>
      <c r="ELS90" s="4"/>
      <c r="ELT90" s="4"/>
      <c r="ELU90" s="4"/>
      <c r="ELV90" s="4"/>
      <c r="ELW90" s="4"/>
      <c r="ELX90" s="4"/>
      <c r="ELY90" s="4"/>
      <c r="ELZ90" s="4"/>
      <c r="EMA90" s="4"/>
      <c r="EMB90" s="4"/>
      <c r="EMC90" s="4"/>
      <c r="EMD90" s="4"/>
      <c r="EME90" s="4"/>
      <c r="EMF90" s="4"/>
      <c r="EMG90" s="4"/>
      <c r="EMH90" s="4"/>
      <c r="EMI90" s="4"/>
      <c r="EMJ90" s="4"/>
      <c r="EMK90" s="4"/>
      <c r="EML90" s="4"/>
      <c r="EMM90" s="4"/>
      <c r="EMN90" s="4"/>
      <c r="EMO90" s="4"/>
      <c r="EMP90" s="4"/>
      <c r="EMQ90" s="4"/>
      <c r="EMR90" s="4"/>
      <c r="EMS90" s="4"/>
      <c r="EMT90" s="4"/>
      <c r="EMU90" s="4"/>
      <c r="EMV90" s="4"/>
      <c r="EMW90" s="4"/>
      <c r="EMX90" s="4"/>
      <c r="EMY90" s="4"/>
      <c r="EMZ90" s="4"/>
      <c r="ENA90" s="4"/>
      <c r="ENB90" s="4"/>
      <c r="ENC90" s="4"/>
      <c r="END90" s="4"/>
      <c r="ENE90" s="4"/>
      <c r="ENF90" s="4"/>
      <c r="ENG90" s="4"/>
      <c r="ENH90" s="4"/>
      <c r="ENI90" s="4"/>
      <c r="ENJ90" s="4"/>
      <c r="ENK90" s="4"/>
      <c r="ENL90" s="4"/>
      <c r="ENM90" s="4"/>
      <c r="ENN90" s="4"/>
      <c r="ENO90" s="4"/>
      <c r="ENP90" s="4"/>
      <c r="ENQ90" s="4"/>
      <c r="ENR90" s="4"/>
      <c r="ENS90" s="4"/>
      <c r="ENT90" s="4"/>
      <c r="ENU90" s="4"/>
      <c r="ENV90" s="4"/>
      <c r="ENW90" s="4"/>
      <c r="ENX90" s="4"/>
      <c r="ENY90" s="4"/>
      <c r="ENZ90" s="4"/>
      <c r="EOA90" s="4"/>
      <c r="EOB90" s="4"/>
      <c r="EOC90" s="4"/>
      <c r="EOD90" s="4"/>
      <c r="EOE90" s="4"/>
      <c r="EOF90" s="4"/>
      <c r="EOG90" s="4"/>
      <c r="EOH90" s="4"/>
      <c r="EOI90" s="4"/>
      <c r="EOJ90" s="4"/>
      <c r="EOK90" s="4"/>
      <c r="EOL90" s="4"/>
      <c r="EOM90" s="4"/>
      <c r="EON90" s="4"/>
      <c r="EOO90" s="4"/>
      <c r="EOP90" s="4"/>
      <c r="EOQ90" s="4"/>
      <c r="EOR90" s="4"/>
      <c r="EOS90" s="4"/>
      <c r="EOT90" s="4"/>
      <c r="EOU90" s="4"/>
      <c r="EOV90" s="4"/>
      <c r="EOW90" s="4"/>
      <c r="EOX90" s="4"/>
      <c r="EOY90" s="4"/>
      <c r="EOZ90" s="4"/>
      <c r="EPA90" s="4"/>
      <c r="EPB90" s="4"/>
      <c r="EPC90" s="4"/>
      <c r="EPD90" s="4"/>
      <c r="EPE90" s="4"/>
      <c r="EPF90" s="4"/>
      <c r="EPG90" s="4"/>
      <c r="EPH90" s="4"/>
      <c r="EPI90" s="4"/>
      <c r="EPJ90" s="4"/>
      <c r="EPK90" s="4"/>
      <c r="EPL90" s="4"/>
      <c r="EPM90" s="4"/>
      <c r="EPN90" s="4"/>
      <c r="EPO90" s="4"/>
      <c r="EPP90" s="4"/>
      <c r="EPQ90" s="4"/>
      <c r="EPR90" s="4"/>
      <c r="EPS90" s="4"/>
      <c r="EPT90" s="4"/>
      <c r="EPU90" s="4"/>
      <c r="EPV90" s="4"/>
      <c r="EPW90" s="4"/>
      <c r="EPX90" s="4"/>
      <c r="EPY90" s="4"/>
      <c r="EPZ90" s="4"/>
      <c r="EQA90" s="4"/>
      <c r="EQB90" s="4"/>
      <c r="EQC90" s="4"/>
      <c r="EQD90" s="4"/>
      <c r="EQE90" s="4"/>
      <c r="EQF90" s="4"/>
      <c r="EQG90" s="4"/>
      <c r="EQH90" s="4"/>
      <c r="EQI90" s="4"/>
      <c r="EQJ90" s="4"/>
      <c r="EQK90" s="4"/>
      <c r="EQL90" s="4"/>
      <c r="EQM90" s="4"/>
      <c r="EQN90" s="4"/>
      <c r="EQO90" s="4"/>
      <c r="EQP90" s="4"/>
      <c r="EQQ90" s="4"/>
      <c r="EQR90" s="4"/>
      <c r="EQS90" s="4"/>
      <c r="EQT90" s="4"/>
      <c r="EQU90" s="4"/>
      <c r="EQV90" s="4"/>
      <c r="EQW90" s="4"/>
      <c r="EQX90" s="4"/>
      <c r="EQY90" s="4"/>
      <c r="EQZ90" s="4"/>
      <c r="ERA90" s="4"/>
      <c r="ERB90" s="4"/>
      <c r="ERC90" s="4"/>
      <c r="ERD90" s="4"/>
      <c r="ERE90" s="4"/>
      <c r="ERF90" s="4"/>
      <c r="ERG90" s="4"/>
      <c r="ERH90" s="4"/>
      <c r="ERI90" s="4"/>
      <c r="ERJ90" s="4"/>
      <c r="ERK90" s="4"/>
      <c r="ERL90" s="4"/>
      <c r="ERM90" s="4"/>
      <c r="ERN90" s="4"/>
      <c r="ERO90" s="4"/>
      <c r="ERP90" s="4"/>
      <c r="ERQ90" s="4"/>
      <c r="ERR90" s="4"/>
      <c r="ERS90" s="4"/>
      <c r="ERT90" s="4"/>
      <c r="ERU90" s="4"/>
      <c r="ERV90" s="4"/>
      <c r="ERW90" s="4"/>
      <c r="ERX90" s="4"/>
      <c r="ERY90" s="4"/>
      <c r="ERZ90" s="4"/>
      <c r="ESA90" s="4"/>
      <c r="ESB90" s="4"/>
      <c r="ESC90" s="4"/>
      <c r="ESD90" s="4"/>
      <c r="ESE90" s="4"/>
      <c r="ESF90" s="4"/>
      <c r="ESG90" s="4"/>
      <c r="ESH90" s="4"/>
      <c r="ESI90" s="4"/>
      <c r="ESJ90" s="4"/>
      <c r="ESK90" s="4"/>
      <c r="ESL90" s="4"/>
      <c r="ESM90" s="4"/>
      <c r="ESN90" s="4"/>
      <c r="ESO90" s="4"/>
      <c r="ESP90" s="4"/>
      <c r="ESQ90" s="4"/>
      <c r="ESR90" s="4"/>
      <c r="ESS90" s="4"/>
      <c r="EST90" s="4"/>
      <c r="ESU90" s="4"/>
      <c r="ESV90" s="4"/>
      <c r="ESW90" s="4"/>
      <c r="ESX90" s="4"/>
      <c r="ESY90" s="4"/>
      <c r="ESZ90" s="4"/>
      <c r="ETA90" s="4"/>
      <c r="ETB90" s="4"/>
      <c r="ETC90" s="4"/>
      <c r="ETD90" s="4"/>
      <c r="ETE90" s="4"/>
      <c r="ETF90" s="4"/>
      <c r="ETG90" s="4"/>
      <c r="ETH90" s="4"/>
      <c r="ETI90" s="4"/>
      <c r="ETJ90" s="4"/>
      <c r="ETK90" s="4"/>
      <c r="ETL90" s="4"/>
      <c r="ETM90" s="4"/>
      <c r="ETN90" s="4"/>
      <c r="ETO90" s="4"/>
      <c r="ETP90" s="4"/>
      <c r="ETQ90" s="4"/>
      <c r="ETR90" s="4"/>
      <c r="ETS90" s="4"/>
      <c r="ETT90" s="4"/>
      <c r="ETU90" s="4"/>
      <c r="ETV90" s="4"/>
      <c r="ETW90" s="4"/>
      <c r="ETX90" s="4"/>
      <c r="ETY90" s="4"/>
      <c r="ETZ90" s="4"/>
      <c r="EUA90" s="4"/>
      <c r="EUB90" s="4"/>
      <c r="EUC90" s="4"/>
      <c r="EUD90" s="4"/>
      <c r="EUE90" s="4"/>
      <c r="EUF90" s="4"/>
      <c r="EUG90" s="4"/>
      <c r="EUH90" s="4"/>
      <c r="EUI90" s="4"/>
      <c r="EUJ90" s="4"/>
      <c r="EUK90" s="4"/>
      <c r="EUL90" s="4"/>
      <c r="EUM90" s="4"/>
      <c r="EUN90" s="4"/>
      <c r="EUO90" s="4"/>
      <c r="EUP90" s="4"/>
      <c r="EUQ90" s="4"/>
      <c r="EUR90" s="4"/>
      <c r="EUS90" s="4"/>
      <c r="EUT90" s="4"/>
      <c r="EUU90" s="4"/>
      <c r="EUV90" s="4"/>
      <c r="EUW90" s="4"/>
      <c r="EUX90" s="4"/>
      <c r="EUY90" s="4"/>
      <c r="EUZ90" s="4"/>
      <c r="EVA90" s="4"/>
      <c r="EVB90" s="4"/>
      <c r="EVC90" s="4"/>
      <c r="EVD90" s="4"/>
      <c r="EVE90" s="4"/>
      <c r="EVF90" s="4"/>
      <c r="EVG90" s="4"/>
      <c r="EVH90" s="4"/>
      <c r="EVI90" s="4"/>
      <c r="EVJ90" s="4"/>
      <c r="EVK90" s="4"/>
      <c r="EVL90" s="4"/>
      <c r="EVM90" s="4"/>
      <c r="EVN90" s="4"/>
      <c r="EVO90" s="4"/>
      <c r="EVP90" s="4"/>
      <c r="EVQ90" s="4"/>
      <c r="EVR90" s="4"/>
      <c r="EVS90" s="4"/>
      <c r="EVT90" s="4"/>
      <c r="EVU90" s="4"/>
      <c r="EVV90" s="4"/>
      <c r="EVW90" s="4"/>
      <c r="EVX90" s="4"/>
      <c r="EVY90" s="4"/>
      <c r="EVZ90" s="4"/>
      <c r="EWA90" s="4"/>
      <c r="EWB90" s="4"/>
      <c r="EWC90" s="4"/>
      <c r="EWD90" s="4"/>
      <c r="EWE90" s="4"/>
      <c r="EWF90" s="4"/>
      <c r="EWG90" s="4"/>
      <c r="EWH90" s="4"/>
      <c r="EWI90" s="4"/>
      <c r="EWJ90" s="4"/>
      <c r="EWK90" s="4"/>
      <c r="EWL90" s="4"/>
      <c r="EWM90" s="4"/>
      <c r="EWN90" s="4"/>
      <c r="EWO90" s="4"/>
      <c r="EWP90" s="4"/>
      <c r="EWQ90" s="4"/>
      <c r="EWR90" s="4"/>
      <c r="EWS90" s="4"/>
      <c r="EWT90" s="4"/>
      <c r="EWU90" s="4"/>
      <c r="EWV90" s="4"/>
      <c r="EWW90" s="4"/>
      <c r="EWX90" s="4"/>
      <c r="EWY90" s="4"/>
      <c r="EWZ90" s="4"/>
      <c r="EXA90" s="4"/>
      <c r="EXB90" s="4"/>
      <c r="EXC90" s="4"/>
      <c r="EXD90" s="4"/>
      <c r="EXE90" s="4"/>
      <c r="EXF90" s="4"/>
      <c r="EXG90" s="4"/>
      <c r="EXH90" s="4"/>
      <c r="EXI90" s="4"/>
      <c r="EXJ90" s="4"/>
      <c r="EXK90" s="4"/>
      <c r="EXL90" s="4"/>
      <c r="EXM90" s="4"/>
      <c r="EXN90" s="4"/>
      <c r="EXO90" s="4"/>
      <c r="EXP90" s="4"/>
      <c r="EXQ90" s="4"/>
      <c r="EXR90" s="4"/>
      <c r="EXS90" s="4"/>
      <c r="EXT90" s="4"/>
      <c r="EXU90" s="4"/>
      <c r="EXV90" s="4"/>
      <c r="EXW90" s="4"/>
      <c r="EXX90" s="4"/>
      <c r="EXY90" s="4"/>
      <c r="EXZ90" s="4"/>
      <c r="EYA90" s="4"/>
      <c r="EYB90" s="4"/>
      <c r="EYC90" s="4"/>
      <c r="EYD90" s="4"/>
      <c r="EYE90" s="4"/>
      <c r="EYF90" s="4"/>
      <c r="EYG90" s="4"/>
      <c r="EYH90" s="4"/>
      <c r="EYI90" s="4"/>
      <c r="EYJ90" s="4"/>
      <c r="EYK90" s="4"/>
      <c r="EYL90" s="4"/>
      <c r="EYM90" s="4"/>
      <c r="EYN90" s="4"/>
      <c r="EYO90" s="4"/>
      <c r="EYP90" s="4"/>
      <c r="EYQ90" s="4"/>
      <c r="EYR90" s="4"/>
      <c r="EYS90" s="4"/>
      <c r="EYT90" s="4"/>
      <c r="EYU90" s="4"/>
      <c r="EYV90" s="4"/>
      <c r="EYW90" s="4"/>
      <c r="EYX90" s="4"/>
      <c r="EYY90" s="4"/>
      <c r="EYZ90" s="4"/>
      <c r="EZA90" s="4"/>
      <c r="EZB90" s="4"/>
      <c r="EZC90" s="4"/>
      <c r="EZD90" s="4"/>
      <c r="EZE90" s="4"/>
      <c r="EZF90" s="4"/>
      <c r="EZG90" s="4"/>
      <c r="EZH90" s="4"/>
      <c r="EZI90" s="4"/>
      <c r="EZJ90" s="4"/>
      <c r="EZK90" s="4"/>
      <c r="EZL90" s="4"/>
      <c r="EZM90" s="4"/>
      <c r="EZN90" s="4"/>
      <c r="EZO90" s="4"/>
      <c r="EZP90" s="4"/>
      <c r="EZQ90" s="4"/>
      <c r="EZR90" s="4"/>
      <c r="EZS90" s="4"/>
      <c r="EZT90" s="4"/>
      <c r="EZU90" s="4"/>
      <c r="EZV90" s="4"/>
      <c r="EZW90" s="4"/>
      <c r="EZX90" s="4"/>
      <c r="EZY90" s="4"/>
      <c r="EZZ90" s="4"/>
      <c r="FAA90" s="4"/>
      <c r="FAB90" s="4"/>
      <c r="FAC90" s="4"/>
      <c r="FAD90" s="4"/>
      <c r="FAE90" s="4"/>
      <c r="FAF90" s="4"/>
      <c r="FAG90" s="4"/>
      <c r="FAH90" s="4"/>
      <c r="FAI90" s="4"/>
      <c r="FAJ90" s="4"/>
      <c r="FAK90" s="4"/>
      <c r="FAL90" s="4"/>
      <c r="FAM90" s="4"/>
      <c r="FAN90" s="4"/>
      <c r="FAO90" s="4"/>
      <c r="FAP90" s="4"/>
      <c r="FAQ90" s="4"/>
      <c r="FAR90" s="4"/>
      <c r="FAS90" s="4"/>
      <c r="FAT90" s="4"/>
      <c r="FAU90" s="4"/>
      <c r="FAV90" s="4"/>
      <c r="FAW90" s="4"/>
      <c r="FAX90" s="4"/>
      <c r="FAY90" s="4"/>
      <c r="FAZ90" s="4"/>
      <c r="FBA90" s="4"/>
      <c r="FBB90" s="4"/>
      <c r="FBC90" s="4"/>
      <c r="FBD90" s="4"/>
      <c r="FBE90" s="4"/>
      <c r="FBF90" s="4"/>
      <c r="FBG90" s="4"/>
      <c r="FBH90" s="4"/>
      <c r="FBI90" s="4"/>
      <c r="FBJ90" s="4"/>
      <c r="FBK90" s="4"/>
      <c r="FBL90" s="4"/>
      <c r="FBM90" s="4"/>
      <c r="FBN90" s="4"/>
      <c r="FBO90" s="4"/>
      <c r="FBP90" s="4"/>
      <c r="FBQ90" s="4"/>
      <c r="FBR90" s="4"/>
      <c r="FBS90" s="4"/>
      <c r="FBT90" s="4"/>
      <c r="FBU90" s="4"/>
      <c r="FBV90" s="4"/>
      <c r="FBW90" s="4"/>
      <c r="FBX90" s="4"/>
      <c r="FBY90" s="4"/>
      <c r="FBZ90" s="4"/>
      <c r="FCA90" s="4"/>
      <c r="FCB90" s="4"/>
      <c r="FCC90" s="4"/>
      <c r="FCD90" s="4"/>
      <c r="FCE90" s="4"/>
      <c r="FCF90" s="4"/>
      <c r="FCG90" s="4"/>
      <c r="FCH90" s="4"/>
      <c r="FCI90" s="4"/>
      <c r="FCJ90" s="4"/>
      <c r="FCK90" s="4"/>
      <c r="FCL90" s="4"/>
      <c r="FCM90" s="4"/>
      <c r="FCN90" s="4"/>
      <c r="FCO90" s="4"/>
      <c r="FCP90" s="4"/>
      <c r="FCQ90" s="4"/>
      <c r="FCR90" s="4"/>
      <c r="FCS90" s="4"/>
      <c r="FCT90" s="4"/>
      <c r="FCU90" s="4"/>
      <c r="FCV90" s="4"/>
      <c r="FCW90" s="4"/>
      <c r="FCX90" s="4"/>
      <c r="FCY90" s="4"/>
      <c r="FCZ90" s="4"/>
      <c r="FDA90" s="4"/>
      <c r="FDB90" s="4"/>
      <c r="FDC90" s="4"/>
      <c r="FDD90" s="4"/>
      <c r="FDE90" s="4"/>
      <c r="FDF90" s="4"/>
      <c r="FDG90" s="4"/>
      <c r="FDH90" s="4"/>
      <c r="FDI90" s="4"/>
      <c r="FDJ90" s="4"/>
      <c r="FDK90" s="4"/>
      <c r="FDL90" s="4"/>
      <c r="FDM90" s="4"/>
      <c r="FDN90" s="4"/>
      <c r="FDO90" s="4"/>
      <c r="FDP90" s="4"/>
      <c r="FDQ90" s="4"/>
      <c r="FDR90" s="4"/>
      <c r="FDS90" s="4"/>
      <c r="FDT90" s="4"/>
      <c r="FDU90" s="4"/>
      <c r="FDV90" s="4"/>
      <c r="FDW90" s="4"/>
      <c r="FDX90" s="4"/>
      <c r="FDY90" s="4"/>
      <c r="FDZ90" s="4"/>
      <c r="FEA90" s="4"/>
      <c r="FEB90" s="4"/>
      <c r="FEC90" s="4"/>
      <c r="FED90" s="4"/>
      <c r="FEE90" s="4"/>
      <c r="FEF90" s="4"/>
      <c r="FEG90" s="4"/>
      <c r="FEH90" s="4"/>
      <c r="FEI90" s="4"/>
      <c r="FEJ90" s="4"/>
      <c r="FEK90" s="4"/>
      <c r="FEL90" s="4"/>
      <c r="FEM90" s="4"/>
      <c r="FEN90" s="4"/>
      <c r="FEO90" s="4"/>
      <c r="FEP90" s="4"/>
      <c r="FEQ90" s="4"/>
      <c r="FER90" s="4"/>
      <c r="FES90" s="4"/>
      <c r="FET90" s="4"/>
      <c r="FEU90" s="4"/>
      <c r="FEV90" s="4"/>
      <c r="FEW90" s="4"/>
      <c r="FEX90" s="4"/>
      <c r="FEY90" s="4"/>
      <c r="FEZ90" s="4"/>
      <c r="FFA90" s="4"/>
      <c r="FFB90" s="4"/>
      <c r="FFC90" s="4"/>
      <c r="FFD90" s="4"/>
      <c r="FFE90" s="4"/>
      <c r="FFF90" s="4"/>
      <c r="FFG90" s="4"/>
      <c r="FFH90" s="4"/>
      <c r="FFI90" s="4"/>
      <c r="FFJ90" s="4"/>
      <c r="FFK90" s="4"/>
      <c r="FFL90" s="4"/>
      <c r="FFM90" s="4"/>
      <c r="FFN90" s="4"/>
      <c r="FFO90" s="4"/>
      <c r="FFP90" s="4"/>
      <c r="FFQ90" s="4"/>
      <c r="FFR90" s="4"/>
      <c r="FFS90" s="4"/>
      <c r="FFT90" s="4"/>
      <c r="FFU90" s="4"/>
      <c r="FFV90" s="4"/>
      <c r="FFW90" s="4"/>
      <c r="FFX90" s="4"/>
      <c r="FFY90" s="4"/>
      <c r="FFZ90" s="4"/>
      <c r="FGA90" s="4"/>
      <c r="FGB90" s="4"/>
      <c r="FGC90" s="4"/>
      <c r="FGD90" s="4"/>
      <c r="FGE90" s="4"/>
      <c r="FGF90" s="4"/>
      <c r="FGG90" s="4"/>
      <c r="FGH90" s="4"/>
      <c r="FGI90" s="4"/>
      <c r="FGJ90" s="4"/>
      <c r="FGK90" s="4"/>
      <c r="FGL90" s="4"/>
      <c r="FGM90" s="4"/>
      <c r="FGN90" s="4"/>
      <c r="FGO90" s="4"/>
      <c r="FGP90" s="4"/>
      <c r="FGQ90" s="4"/>
      <c r="FGR90" s="4"/>
      <c r="FGS90" s="4"/>
      <c r="FGT90" s="4"/>
      <c r="FGU90" s="4"/>
      <c r="FGV90" s="4"/>
      <c r="FGW90" s="4"/>
      <c r="FGX90" s="4"/>
      <c r="FGY90" s="4"/>
      <c r="FGZ90" s="4"/>
      <c r="FHA90" s="4"/>
      <c r="FHB90" s="4"/>
      <c r="FHC90" s="4"/>
      <c r="FHD90" s="4"/>
      <c r="FHE90" s="4"/>
      <c r="FHF90" s="4"/>
      <c r="FHG90" s="4"/>
      <c r="FHH90" s="4"/>
      <c r="FHI90" s="4"/>
      <c r="FHJ90" s="4"/>
      <c r="FHK90" s="4"/>
      <c r="FHL90" s="4"/>
      <c r="FHM90" s="4"/>
      <c r="FHN90" s="4"/>
      <c r="FHO90" s="4"/>
      <c r="FHP90" s="4"/>
      <c r="FHQ90" s="4"/>
      <c r="FHR90" s="4"/>
      <c r="FHS90" s="4"/>
      <c r="FHT90" s="4"/>
      <c r="FHU90" s="4"/>
      <c r="FHV90" s="4"/>
      <c r="FHW90" s="4"/>
      <c r="FHX90" s="4"/>
      <c r="FHY90" s="4"/>
      <c r="FHZ90" s="4"/>
      <c r="FIA90" s="4"/>
      <c r="FIB90" s="4"/>
      <c r="FIC90" s="4"/>
      <c r="FID90" s="4"/>
      <c r="FIE90" s="4"/>
      <c r="FIF90" s="4"/>
      <c r="FIG90" s="4"/>
      <c r="FIH90" s="4"/>
      <c r="FII90" s="4"/>
      <c r="FIJ90" s="4"/>
      <c r="FIK90" s="4"/>
      <c r="FIL90" s="4"/>
      <c r="FIM90" s="4"/>
      <c r="FIN90" s="4"/>
      <c r="FIO90" s="4"/>
      <c r="FIP90" s="4"/>
      <c r="FIQ90" s="4"/>
      <c r="FIR90" s="4"/>
      <c r="FIS90" s="4"/>
      <c r="FIT90" s="4"/>
      <c r="FIU90" s="4"/>
      <c r="FIV90" s="4"/>
      <c r="FIW90" s="4"/>
      <c r="FIX90" s="4"/>
      <c r="FIY90" s="4"/>
      <c r="FIZ90" s="4"/>
      <c r="FJA90" s="4"/>
      <c r="FJB90" s="4"/>
      <c r="FJC90" s="4"/>
      <c r="FJD90" s="4"/>
      <c r="FJE90" s="4"/>
      <c r="FJF90" s="4"/>
      <c r="FJG90" s="4"/>
      <c r="FJH90" s="4"/>
      <c r="FJI90" s="4"/>
      <c r="FJJ90" s="4"/>
      <c r="FJK90" s="4"/>
      <c r="FJL90" s="4"/>
      <c r="FJM90" s="4"/>
      <c r="FJN90" s="4"/>
      <c r="FJO90" s="4"/>
      <c r="FJP90" s="4"/>
      <c r="FJQ90" s="4"/>
      <c r="FJR90" s="4"/>
      <c r="FJS90" s="4"/>
      <c r="FJT90" s="4"/>
      <c r="FJU90" s="4"/>
      <c r="FJV90" s="4"/>
      <c r="FJW90" s="4"/>
      <c r="FJX90" s="4"/>
      <c r="FJY90" s="4"/>
      <c r="FJZ90" s="4"/>
      <c r="FKA90" s="4"/>
      <c r="FKB90" s="4"/>
      <c r="FKC90" s="4"/>
      <c r="FKD90" s="4"/>
      <c r="FKE90" s="4"/>
      <c r="FKF90" s="4"/>
      <c r="FKG90" s="4"/>
      <c r="FKH90" s="4"/>
      <c r="FKI90" s="4"/>
      <c r="FKJ90" s="4"/>
      <c r="FKK90" s="4"/>
      <c r="FKL90" s="4"/>
      <c r="FKM90" s="4"/>
      <c r="FKN90" s="4"/>
      <c r="FKO90" s="4"/>
      <c r="FKP90" s="4"/>
      <c r="FKQ90" s="4"/>
      <c r="FKR90" s="4"/>
      <c r="FKS90" s="4"/>
      <c r="FKT90" s="4"/>
      <c r="FKU90" s="4"/>
      <c r="FKV90" s="4"/>
      <c r="FKW90" s="4"/>
      <c r="FKX90" s="4"/>
      <c r="FKY90" s="4"/>
      <c r="FKZ90" s="4"/>
      <c r="FLA90" s="4"/>
      <c r="FLB90" s="4"/>
      <c r="FLC90" s="4"/>
      <c r="FLD90" s="4"/>
      <c r="FLE90" s="4"/>
      <c r="FLF90" s="4"/>
      <c r="FLG90" s="4"/>
      <c r="FLH90" s="4"/>
      <c r="FLI90" s="4"/>
      <c r="FLJ90" s="4"/>
      <c r="FLK90" s="4"/>
      <c r="FLL90" s="4"/>
      <c r="FLM90" s="4"/>
      <c r="FLN90" s="4"/>
      <c r="FLO90" s="4"/>
      <c r="FLP90" s="4"/>
      <c r="FLQ90" s="4"/>
      <c r="FLR90" s="4"/>
      <c r="FLS90" s="4"/>
      <c r="FLT90" s="4"/>
      <c r="FLU90" s="4"/>
      <c r="FLV90" s="4"/>
      <c r="FLW90" s="4"/>
      <c r="FLX90" s="4"/>
      <c r="FLY90" s="4"/>
      <c r="FLZ90" s="4"/>
      <c r="FMA90" s="4"/>
      <c r="FMB90" s="4"/>
      <c r="FMC90" s="4"/>
      <c r="FMD90" s="4"/>
      <c r="FME90" s="4"/>
      <c r="FMF90" s="4"/>
      <c r="FMG90" s="4"/>
      <c r="FMH90" s="4"/>
      <c r="FMI90" s="4"/>
      <c r="FMJ90" s="4"/>
      <c r="FMK90" s="4"/>
      <c r="FML90" s="4"/>
      <c r="FMM90" s="4"/>
      <c r="FMN90" s="4"/>
      <c r="FMO90" s="4"/>
      <c r="FMP90" s="4"/>
      <c r="FMQ90" s="4"/>
      <c r="FMR90" s="4"/>
      <c r="FMS90" s="4"/>
      <c r="FMT90" s="4"/>
      <c r="FMU90" s="4"/>
      <c r="FMV90" s="4"/>
      <c r="FMW90" s="4"/>
      <c r="FMX90" s="4"/>
      <c r="FMY90" s="4"/>
      <c r="FMZ90" s="4"/>
      <c r="FNA90" s="4"/>
      <c r="FNB90" s="4"/>
      <c r="FNC90" s="4"/>
      <c r="FND90" s="4"/>
      <c r="FNE90" s="4"/>
      <c r="FNF90" s="4"/>
      <c r="FNG90" s="4"/>
      <c r="FNH90" s="4"/>
      <c r="FNI90" s="4"/>
      <c r="FNJ90" s="4"/>
      <c r="FNK90" s="4"/>
      <c r="FNL90" s="4"/>
      <c r="FNM90" s="4"/>
      <c r="FNN90" s="4"/>
      <c r="FNO90" s="4"/>
      <c r="FNP90" s="4"/>
      <c r="FNQ90" s="4"/>
      <c r="FNR90" s="4"/>
      <c r="FNS90" s="4"/>
      <c r="FNT90" s="4"/>
      <c r="FNU90" s="4"/>
      <c r="FNV90" s="4"/>
      <c r="FNW90" s="4"/>
      <c r="FNX90" s="4"/>
      <c r="FNY90" s="4"/>
      <c r="FNZ90" s="4"/>
      <c r="FOA90" s="4"/>
      <c r="FOB90" s="4"/>
      <c r="FOC90" s="4"/>
      <c r="FOD90" s="4"/>
      <c r="FOE90" s="4"/>
      <c r="FOF90" s="4"/>
      <c r="FOG90" s="4"/>
      <c r="FOH90" s="4"/>
      <c r="FOI90" s="4"/>
      <c r="FOJ90" s="4"/>
      <c r="FOK90" s="4"/>
      <c r="FOL90" s="4"/>
      <c r="FOM90" s="4"/>
      <c r="FON90" s="4"/>
      <c r="FOO90" s="4"/>
      <c r="FOP90" s="4"/>
      <c r="FOQ90" s="4"/>
      <c r="FOR90" s="4"/>
      <c r="FOS90" s="4"/>
      <c r="FOT90" s="4"/>
      <c r="FOU90" s="4"/>
      <c r="FOV90" s="4"/>
      <c r="FOW90" s="4"/>
      <c r="FOX90" s="4"/>
      <c r="FOY90" s="4"/>
      <c r="FOZ90" s="4"/>
      <c r="FPA90" s="4"/>
      <c r="FPB90" s="4"/>
      <c r="FPC90" s="4"/>
      <c r="FPD90" s="4"/>
      <c r="FPE90" s="4"/>
      <c r="FPF90" s="4"/>
      <c r="FPG90" s="4"/>
      <c r="FPH90" s="4"/>
      <c r="FPI90" s="4"/>
      <c r="FPJ90" s="4"/>
      <c r="FPK90" s="4"/>
      <c r="FPL90" s="4"/>
      <c r="FPM90" s="4"/>
      <c r="FPN90" s="4"/>
      <c r="FPO90" s="4"/>
      <c r="FPP90" s="4"/>
      <c r="FPQ90" s="4"/>
      <c r="FPR90" s="4"/>
      <c r="FPS90" s="4"/>
      <c r="FPT90" s="4"/>
      <c r="FPU90" s="4"/>
      <c r="FPV90" s="4"/>
      <c r="FPW90" s="4"/>
      <c r="FPX90" s="4"/>
      <c r="FPY90" s="4"/>
      <c r="FPZ90" s="4"/>
      <c r="FQA90" s="4"/>
      <c r="FQB90" s="4"/>
      <c r="FQC90" s="4"/>
      <c r="FQD90" s="4"/>
      <c r="FQE90" s="4"/>
      <c r="FQF90" s="4"/>
      <c r="FQG90" s="4"/>
      <c r="FQH90" s="4"/>
      <c r="FQI90" s="4"/>
      <c r="FQJ90" s="4"/>
      <c r="FQK90" s="4"/>
      <c r="FQL90" s="4"/>
      <c r="FQM90" s="4"/>
      <c r="FQN90" s="4"/>
      <c r="FQO90" s="4"/>
      <c r="FQP90" s="4"/>
      <c r="FQQ90" s="4"/>
      <c r="FQR90" s="4"/>
      <c r="FQS90" s="4"/>
      <c r="FQT90" s="4"/>
      <c r="FQU90" s="4"/>
      <c r="FQV90" s="4"/>
      <c r="FQW90" s="4"/>
      <c r="FQX90" s="4"/>
      <c r="FQY90" s="4"/>
      <c r="FQZ90" s="4"/>
      <c r="FRA90" s="4"/>
      <c r="FRB90" s="4"/>
      <c r="FRC90" s="4"/>
      <c r="FRD90" s="4"/>
      <c r="FRE90" s="4"/>
      <c r="FRF90" s="4"/>
      <c r="FRG90" s="4"/>
      <c r="FRH90" s="4"/>
      <c r="FRI90" s="4"/>
      <c r="FRJ90" s="4"/>
      <c r="FRK90" s="4"/>
      <c r="FRL90" s="4"/>
      <c r="FRM90" s="4"/>
      <c r="FRN90" s="4"/>
      <c r="FRO90" s="4"/>
      <c r="FRP90" s="4"/>
      <c r="FRQ90" s="4"/>
      <c r="FRR90" s="4"/>
      <c r="FRS90" s="4"/>
      <c r="FRT90" s="4"/>
      <c r="FRU90" s="4"/>
      <c r="FRV90" s="4"/>
      <c r="FRW90" s="4"/>
      <c r="FRX90" s="4"/>
      <c r="FRY90" s="4"/>
      <c r="FRZ90" s="4"/>
      <c r="FSA90" s="4"/>
      <c r="FSB90" s="4"/>
      <c r="FSC90" s="4"/>
      <c r="FSD90" s="4"/>
      <c r="FSE90" s="4"/>
      <c r="FSF90" s="4"/>
      <c r="FSG90" s="4"/>
      <c r="FSH90" s="4"/>
      <c r="FSI90" s="4"/>
      <c r="FSJ90" s="4"/>
      <c r="FSK90" s="4"/>
      <c r="FSL90" s="4"/>
      <c r="FSM90" s="4"/>
      <c r="FSN90" s="4"/>
      <c r="FSO90" s="4"/>
      <c r="FSP90" s="4"/>
      <c r="FSQ90" s="4"/>
      <c r="FSR90" s="4"/>
      <c r="FSS90" s="4"/>
      <c r="FST90" s="4"/>
      <c r="FSU90" s="4"/>
      <c r="FSV90" s="4"/>
      <c r="FSW90" s="4"/>
      <c r="FSX90" s="4"/>
      <c r="FSY90" s="4"/>
      <c r="FSZ90" s="4"/>
      <c r="FTA90" s="4"/>
      <c r="FTB90" s="4"/>
      <c r="FTC90" s="4"/>
      <c r="FTD90" s="4"/>
      <c r="FTE90" s="4"/>
      <c r="FTF90" s="4"/>
      <c r="FTG90" s="4"/>
      <c r="FTH90" s="4"/>
      <c r="FTI90" s="4"/>
      <c r="FTJ90" s="4"/>
      <c r="FTK90" s="4"/>
      <c r="FTL90" s="4"/>
      <c r="FTM90" s="4"/>
      <c r="FTN90" s="4"/>
      <c r="FTO90" s="4"/>
      <c r="FTP90" s="4"/>
      <c r="FTQ90" s="4"/>
      <c r="FTR90" s="4"/>
      <c r="FTS90" s="4"/>
      <c r="FTT90" s="4"/>
      <c r="FTU90" s="4"/>
      <c r="FTV90" s="4"/>
      <c r="FTW90" s="4"/>
      <c r="FTX90" s="4"/>
      <c r="FTY90" s="4"/>
      <c r="FTZ90" s="4"/>
      <c r="FUA90" s="4"/>
      <c r="FUB90" s="4"/>
      <c r="FUC90" s="4"/>
      <c r="FUD90" s="4"/>
      <c r="FUE90" s="4"/>
      <c r="FUF90" s="4"/>
      <c r="FUG90" s="4"/>
      <c r="FUH90" s="4"/>
      <c r="FUI90" s="4"/>
      <c r="FUJ90" s="4"/>
      <c r="FUK90" s="4"/>
      <c r="FUL90" s="4"/>
      <c r="FUM90" s="4"/>
      <c r="FUN90" s="4"/>
      <c r="FUO90" s="4"/>
      <c r="FUP90" s="4"/>
      <c r="FUQ90" s="4"/>
      <c r="FUR90" s="4"/>
      <c r="FUS90" s="4"/>
      <c r="FUT90" s="4"/>
      <c r="FUU90" s="4"/>
      <c r="FUV90" s="4"/>
      <c r="FUW90" s="4"/>
      <c r="FUX90" s="4"/>
      <c r="FUY90" s="4"/>
      <c r="FUZ90" s="4"/>
      <c r="FVA90" s="4"/>
      <c r="FVB90" s="4"/>
      <c r="FVC90" s="4"/>
      <c r="FVD90" s="4"/>
      <c r="FVE90" s="4"/>
      <c r="FVF90" s="4"/>
      <c r="FVG90" s="4"/>
      <c r="FVH90" s="4"/>
      <c r="FVI90" s="4"/>
      <c r="FVJ90" s="4"/>
      <c r="FVK90" s="4"/>
      <c r="FVL90" s="4"/>
      <c r="FVM90" s="4"/>
      <c r="FVN90" s="4"/>
      <c r="FVO90" s="4"/>
      <c r="FVP90" s="4"/>
      <c r="FVQ90" s="4"/>
      <c r="FVR90" s="4"/>
      <c r="FVS90" s="4"/>
      <c r="FVT90" s="4"/>
      <c r="FVU90" s="4"/>
      <c r="FVV90" s="4"/>
      <c r="FVW90" s="4"/>
      <c r="FVX90" s="4"/>
      <c r="FVY90" s="4"/>
      <c r="FVZ90" s="4"/>
      <c r="FWA90" s="4"/>
      <c r="FWB90" s="4"/>
      <c r="FWC90" s="4"/>
      <c r="FWD90" s="4"/>
      <c r="FWE90" s="4"/>
      <c r="FWF90" s="4"/>
      <c r="FWG90" s="4"/>
      <c r="FWH90" s="4"/>
      <c r="FWI90" s="4"/>
      <c r="FWJ90" s="4"/>
      <c r="FWK90" s="4"/>
      <c r="FWL90" s="4"/>
      <c r="FWM90" s="4"/>
      <c r="FWN90" s="4"/>
      <c r="FWO90" s="4"/>
      <c r="FWP90" s="4"/>
      <c r="FWQ90" s="4"/>
      <c r="FWR90" s="4"/>
      <c r="FWS90" s="4"/>
      <c r="FWT90" s="4"/>
      <c r="FWU90" s="4"/>
      <c r="FWV90" s="4"/>
      <c r="FWW90" s="4"/>
      <c r="FWX90" s="4"/>
      <c r="FWY90" s="4"/>
      <c r="FWZ90" s="4"/>
      <c r="FXA90" s="4"/>
      <c r="FXB90" s="4"/>
      <c r="FXC90" s="4"/>
      <c r="FXD90" s="4"/>
      <c r="FXE90" s="4"/>
      <c r="FXF90" s="4"/>
      <c r="FXG90" s="4"/>
      <c r="FXH90" s="4"/>
      <c r="FXI90" s="4"/>
      <c r="FXJ90" s="4"/>
      <c r="FXK90" s="4"/>
      <c r="FXL90" s="4"/>
      <c r="FXM90" s="4"/>
      <c r="FXN90" s="4"/>
      <c r="FXO90" s="4"/>
      <c r="FXP90" s="4"/>
      <c r="FXQ90" s="4"/>
      <c r="FXR90" s="4"/>
      <c r="FXS90" s="4"/>
      <c r="FXT90" s="4"/>
      <c r="FXU90" s="4"/>
      <c r="FXV90" s="4"/>
      <c r="FXW90" s="4"/>
      <c r="FXX90" s="4"/>
      <c r="FXY90" s="4"/>
      <c r="FXZ90" s="4"/>
      <c r="FYA90" s="4"/>
      <c r="FYB90" s="4"/>
      <c r="FYC90" s="4"/>
      <c r="FYD90" s="4"/>
      <c r="FYE90" s="4"/>
      <c r="FYF90" s="4"/>
      <c r="FYG90" s="4"/>
      <c r="FYH90" s="4"/>
      <c r="FYI90" s="4"/>
      <c r="FYJ90" s="4"/>
      <c r="FYK90" s="4"/>
      <c r="FYL90" s="4"/>
      <c r="FYM90" s="4"/>
      <c r="FYN90" s="4"/>
      <c r="FYO90" s="4"/>
      <c r="FYP90" s="4"/>
      <c r="FYQ90" s="4"/>
      <c r="FYR90" s="4"/>
      <c r="FYS90" s="4"/>
      <c r="FYT90" s="4"/>
      <c r="FYU90" s="4"/>
      <c r="FYV90" s="4"/>
      <c r="FYW90" s="4"/>
      <c r="FYX90" s="4"/>
      <c r="FYY90" s="4"/>
      <c r="FYZ90" s="4"/>
      <c r="FZA90" s="4"/>
      <c r="FZB90" s="4"/>
      <c r="FZC90" s="4"/>
      <c r="FZD90" s="4"/>
      <c r="FZE90" s="4"/>
      <c r="FZF90" s="4"/>
      <c r="FZG90" s="4"/>
      <c r="FZH90" s="4"/>
      <c r="FZI90" s="4"/>
      <c r="FZJ90" s="4"/>
      <c r="FZK90" s="4"/>
      <c r="FZL90" s="4"/>
      <c r="FZM90" s="4"/>
      <c r="FZN90" s="4"/>
      <c r="FZO90" s="4"/>
      <c r="FZP90" s="4"/>
      <c r="FZQ90" s="4"/>
      <c r="FZR90" s="4"/>
      <c r="FZS90" s="4"/>
      <c r="FZT90" s="4"/>
      <c r="FZU90" s="4"/>
      <c r="FZV90" s="4"/>
      <c r="FZW90" s="4"/>
      <c r="FZX90" s="4"/>
      <c r="FZY90" s="4"/>
      <c r="FZZ90" s="4"/>
      <c r="GAA90" s="4"/>
      <c r="GAB90" s="4"/>
      <c r="GAC90" s="4"/>
      <c r="GAD90" s="4"/>
      <c r="GAE90" s="4"/>
      <c r="GAF90" s="4"/>
      <c r="GAG90" s="4"/>
      <c r="GAH90" s="4"/>
      <c r="GAI90" s="4"/>
      <c r="GAJ90" s="4"/>
      <c r="GAK90" s="4"/>
      <c r="GAL90" s="4"/>
      <c r="GAM90" s="4"/>
      <c r="GAN90" s="4"/>
      <c r="GAO90" s="4"/>
      <c r="GAP90" s="4"/>
      <c r="GAQ90" s="4"/>
      <c r="GAR90" s="4"/>
      <c r="GAS90" s="4"/>
      <c r="GAT90" s="4"/>
      <c r="GAU90" s="4"/>
      <c r="GAV90" s="4"/>
      <c r="GAW90" s="4"/>
      <c r="GAX90" s="4"/>
      <c r="GAY90" s="4"/>
      <c r="GAZ90" s="4"/>
      <c r="GBA90" s="4"/>
      <c r="GBB90" s="4"/>
      <c r="GBC90" s="4"/>
      <c r="GBD90" s="4"/>
      <c r="GBE90" s="4"/>
      <c r="GBF90" s="4"/>
      <c r="GBG90" s="4"/>
      <c r="GBH90" s="4"/>
      <c r="GBI90" s="4"/>
      <c r="GBJ90" s="4"/>
      <c r="GBK90" s="4"/>
      <c r="GBL90" s="4"/>
      <c r="GBM90" s="4"/>
      <c r="GBN90" s="4"/>
      <c r="GBO90" s="4"/>
      <c r="GBP90" s="4"/>
      <c r="GBQ90" s="4"/>
      <c r="GBR90" s="4"/>
      <c r="GBS90" s="4"/>
      <c r="GBT90" s="4"/>
      <c r="GBU90" s="4"/>
      <c r="GBV90" s="4"/>
      <c r="GBW90" s="4"/>
      <c r="GBX90" s="4"/>
      <c r="GBY90" s="4"/>
      <c r="GBZ90" s="4"/>
      <c r="GCA90" s="4"/>
      <c r="GCB90" s="4"/>
      <c r="GCC90" s="4"/>
      <c r="GCD90" s="4"/>
      <c r="GCE90" s="4"/>
      <c r="GCF90" s="4"/>
      <c r="GCG90" s="4"/>
      <c r="GCH90" s="4"/>
      <c r="GCI90" s="4"/>
      <c r="GCJ90" s="4"/>
      <c r="GCK90" s="4"/>
      <c r="GCL90" s="4"/>
      <c r="GCM90" s="4"/>
      <c r="GCN90" s="4"/>
      <c r="GCO90" s="4"/>
      <c r="GCP90" s="4"/>
      <c r="GCQ90" s="4"/>
      <c r="GCR90" s="4"/>
      <c r="GCS90" s="4"/>
      <c r="GCT90" s="4"/>
      <c r="GCU90" s="4"/>
      <c r="GCV90" s="4"/>
      <c r="GCW90" s="4"/>
      <c r="GCX90" s="4"/>
      <c r="GCY90" s="4"/>
      <c r="GCZ90" s="4"/>
      <c r="GDA90" s="4"/>
      <c r="GDB90" s="4"/>
      <c r="GDC90" s="4"/>
      <c r="GDD90" s="4"/>
      <c r="GDE90" s="4"/>
      <c r="GDF90" s="4"/>
      <c r="GDG90" s="4"/>
      <c r="GDH90" s="4"/>
      <c r="GDI90" s="4"/>
      <c r="GDJ90" s="4"/>
      <c r="GDK90" s="4"/>
      <c r="GDL90" s="4"/>
      <c r="GDM90" s="4"/>
      <c r="GDN90" s="4"/>
      <c r="GDO90" s="4"/>
      <c r="GDP90" s="4"/>
      <c r="GDQ90" s="4"/>
      <c r="GDR90" s="4"/>
      <c r="GDS90" s="4"/>
      <c r="GDT90" s="4"/>
      <c r="GDU90" s="4"/>
      <c r="GDV90" s="4"/>
      <c r="GDW90" s="4"/>
      <c r="GDX90" s="4"/>
      <c r="GDY90" s="4"/>
      <c r="GDZ90" s="4"/>
      <c r="GEA90" s="4"/>
      <c r="GEB90" s="4"/>
      <c r="GEC90" s="4"/>
      <c r="GED90" s="4"/>
      <c r="GEE90" s="4"/>
      <c r="GEF90" s="4"/>
      <c r="GEG90" s="4"/>
      <c r="GEH90" s="4"/>
      <c r="GEI90" s="4"/>
      <c r="GEJ90" s="4"/>
      <c r="GEK90" s="4"/>
      <c r="GEL90" s="4"/>
      <c r="GEM90" s="4"/>
      <c r="GEN90" s="4"/>
      <c r="GEO90" s="4"/>
      <c r="GEP90" s="4"/>
      <c r="GEQ90" s="4"/>
      <c r="GER90" s="4"/>
      <c r="GES90" s="4"/>
      <c r="GET90" s="4"/>
      <c r="GEU90" s="4"/>
      <c r="GEV90" s="4"/>
      <c r="GEW90" s="4"/>
      <c r="GEX90" s="4"/>
      <c r="GEY90" s="4"/>
      <c r="GEZ90" s="4"/>
      <c r="GFA90" s="4"/>
      <c r="GFB90" s="4"/>
      <c r="GFC90" s="4"/>
      <c r="GFD90" s="4"/>
      <c r="GFE90" s="4"/>
      <c r="GFF90" s="4"/>
      <c r="GFG90" s="4"/>
      <c r="GFH90" s="4"/>
      <c r="GFI90" s="4"/>
      <c r="GFJ90" s="4"/>
      <c r="GFK90" s="4"/>
      <c r="GFL90" s="4"/>
      <c r="GFM90" s="4"/>
      <c r="GFN90" s="4"/>
      <c r="GFO90" s="4"/>
      <c r="GFP90" s="4"/>
      <c r="GFQ90" s="4"/>
      <c r="GFR90" s="4"/>
      <c r="GFS90" s="4"/>
      <c r="GFT90" s="4"/>
      <c r="GFU90" s="4"/>
      <c r="GFV90" s="4"/>
      <c r="GFW90" s="4"/>
      <c r="GFX90" s="4"/>
      <c r="GFY90" s="4"/>
      <c r="GFZ90" s="4"/>
      <c r="GGA90" s="4"/>
      <c r="GGB90" s="4"/>
      <c r="GGC90" s="4"/>
      <c r="GGD90" s="4"/>
      <c r="GGE90" s="4"/>
      <c r="GGF90" s="4"/>
      <c r="GGG90" s="4"/>
      <c r="GGH90" s="4"/>
      <c r="GGI90" s="4"/>
      <c r="GGJ90" s="4"/>
      <c r="GGK90" s="4"/>
      <c r="GGL90" s="4"/>
      <c r="GGM90" s="4"/>
      <c r="GGN90" s="4"/>
      <c r="GGO90" s="4"/>
      <c r="GGP90" s="4"/>
      <c r="GGQ90" s="4"/>
      <c r="GGR90" s="4"/>
      <c r="GGS90" s="4"/>
      <c r="GGT90" s="4"/>
      <c r="GGU90" s="4"/>
      <c r="GGV90" s="4"/>
      <c r="GGW90" s="4"/>
      <c r="GGX90" s="4"/>
      <c r="GGY90" s="4"/>
      <c r="GGZ90" s="4"/>
      <c r="GHA90" s="4"/>
      <c r="GHB90" s="4"/>
      <c r="GHC90" s="4"/>
      <c r="GHD90" s="4"/>
      <c r="GHE90" s="4"/>
      <c r="GHF90" s="4"/>
      <c r="GHG90" s="4"/>
      <c r="GHH90" s="4"/>
      <c r="GHI90" s="4"/>
      <c r="GHJ90" s="4"/>
      <c r="GHK90" s="4"/>
      <c r="GHL90" s="4"/>
      <c r="GHM90" s="4"/>
      <c r="GHN90" s="4"/>
      <c r="GHO90" s="4"/>
      <c r="GHP90" s="4"/>
      <c r="GHQ90" s="4"/>
      <c r="GHR90" s="4"/>
      <c r="GHS90" s="4"/>
      <c r="GHT90" s="4"/>
      <c r="GHU90" s="4"/>
      <c r="GHV90" s="4"/>
      <c r="GHW90" s="4"/>
      <c r="GHX90" s="4"/>
      <c r="GHY90" s="4"/>
      <c r="GHZ90" s="4"/>
      <c r="GIA90" s="4"/>
      <c r="GIB90" s="4"/>
      <c r="GIC90" s="4"/>
      <c r="GID90" s="4"/>
      <c r="GIE90" s="4"/>
      <c r="GIF90" s="4"/>
      <c r="GIG90" s="4"/>
      <c r="GIH90" s="4"/>
      <c r="GII90" s="4"/>
      <c r="GIJ90" s="4"/>
      <c r="GIK90" s="4"/>
      <c r="GIL90" s="4"/>
      <c r="GIM90" s="4"/>
      <c r="GIN90" s="4"/>
      <c r="GIO90" s="4"/>
      <c r="GIP90" s="4"/>
      <c r="GIQ90" s="4"/>
      <c r="GIR90" s="4"/>
      <c r="GIS90" s="4"/>
      <c r="GIT90" s="4"/>
      <c r="GIU90" s="4"/>
      <c r="GIV90" s="4"/>
      <c r="GIW90" s="4"/>
      <c r="GIX90" s="4"/>
      <c r="GIY90" s="4"/>
      <c r="GIZ90" s="4"/>
      <c r="GJA90" s="4"/>
      <c r="GJB90" s="4"/>
      <c r="GJC90" s="4"/>
      <c r="GJD90" s="4"/>
      <c r="GJE90" s="4"/>
      <c r="GJF90" s="4"/>
      <c r="GJG90" s="4"/>
      <c r="GJH90" s="4"/>
      <c r="GJI90" s="4"/>
      <c r="GJJ90" s="4"/>
      <c r="GJK90" s="4"/>
      <c r="GJL90" s="4"/>
      <c r="GJM90" s="4"/>
      <c r="GJN90" s="4"/>
      <c r="GJO90" s="4"/>
      <c r="GJP90" s="4"/>
      <c r="GJQ90" s="4"/>
      <c r="GJR90" s="4"/>
      <c r="GJS90" s="4"/>
      <c r="GJT90" s="4"/>
      <c r="GJU90" s="4"/>
      <c r="GJV90" s="4"/>
      <c r="GJW90" s="4"/>
      <c r="GJX90" s="4"/>
      <c r="GJY90" s="4"/>
      <c r="GJZ90" s="4"/>
      <c r="GKA90" s="4"/>
      <c r="GKB90" s="4"/>
      <c r="GKC90" s="4"/>
      <c r="GKD90" s="4"/>
      <c r="GKE90" s="4"/>
      <c r="GKF90" s="4"/>
      <c r="GKG90" s="4"/>
      <c r="GKH90" s="4"/>
      <c r="GKI90" s="4"/>
      <c r="GKJ90" s="4"/>
      <c r="GKK90" s="4"/>
      <c r="GKL90" s="4"/>
      <c r="GKM90" s="4"/>
      <c r="GKN90" s="4"/>
      <c r="GKO90" s="4"/>
      <c r="GKP90" s="4"/>
      <c r="GKQ90" s="4"/>
      <c r="GKR90" s="4"/>
      <c r="GKS90" s="4"/>
      <c r="GKT90" s="4"/>
      <c r="GKU90" s="4"/>
      <c r="GKV90" s="4"/>
      <c r="GKW90" s="4"/>
      <c r="GKX90" s="4"/>
      <c r="GKY90" s="4"/>
      <c r="GKZ90" s="4"/>
      <c r="GLA90" s="4"/>
      <c r="GLB90" s="4"/>
      <c r="GLC90" s="4"/>
      <c r="GLD90" s="4"/>
      <c r="GLE90" s="4"/>
      <c r="GLF90" s="4"/>
      <c r="GLG90" s="4"/>
      <c r="GLH90" s="4"/>
      <c r="GLI90" s="4"/>
      <c r="GLJ90" s="4"/>
      <c r="GLK90" s="4"/>
      <c r="GLL90" s="4"/>
      <c r="GLM90" s="4"/>
      <c r="GLN90" s="4"/>
      <c r="GLO90" s="4"/>
      <c r="GLP90" s="4"/>
      <c r="GLQ90" s="4"/>
      <c r="GLR90" s="4"/>
      <c r="GLS90" s="4"/>
      <c r="GLT90" s="4"/>
      <c r="GLU90" s="4"/>
      <c r="GLV90" s="4"/>
      <c r="GLW90" s="4"/>
      <c r="GLX90" s="4"/>
      <c r="GLY90" s="4"/>
      <c r="GLZ90" s="4"/>
      <c r="GMA90" s="4"/>
      <c r="GMB90" s="4"/>
      <c r="GMC90" s="4"/>
      <c r="GMD90" s="4"/>
      <c r="GME90" s="4"/>
      <c r="GMF90" s="4"/>
      <c r="GMG90" s="4"/>
      <c r="GMH90" s="4"/>
      <c r="GMI90" s="4"/>
      <c r="GMJ90" s="4"/>
      <c r="GMK90" s="4"/>
      <c r="GML90" s="4"/>
      <c r="GMM90" s="4"/>
      <c r="GMN90" s="4"/>
      <c r="GMO90" s="4"/>
      <c r="GMP90" s="4"/>
      <c r="GMQ90" s="4"/>
      <c r="GMR90" s="4"/>
      <c r="GMS90" s="4"/>
      <c r="GMT90" s="4"/>
      <c r="GMU90" s="4"/>
      <c r="GMV90" s="4"/>
      <c r="GMW90" s="4"/>
      <c r="GMX90" s="4"/>
      <c r="GMY90" s="4"/>
      <c r="GMZ90" s="4"/>
      <c r="GNA90" s="4"/>
      <c r="GNB90" s="4"/>
      <c r="GNC90" s="4"/>
      <c r="GND90" s="4"/>
      <c r="GNE90" s="4"/>
      <c r="GNF90" s="4"/>
      <c r="GNG90" s="4"/>
      <c r="GNH90" s="4"/>
      <c r="GNI90" s="4"/>
      <c r="GNJ90" s="4"/>
      <c r="GNK90" s="4"/>
      <c r="GNL90" s="4"/>
      <c r="GNM90" s="4"/>
      <c r="GNN90" s="4"/>
      <c r="GNO90" s="4"/>
      <c r="GNP90" s="4"/>
      <c r="GNQ90" s="4"/>
      <c r="GNR90" s="4"/>
      <c r="GNS90" s="4"/>
      <c r="GNT90" s="4"/>
      <c r="GNU90" s="4"/>
      <c r="GNV90" s="4"/>
      <c r="GNW90" s="4"/>
      <c r="GNX90" s="4"/>
      <c r="GNY90" s="4"/>
      <c r="GNZ90" s="4"/>
      <c r="GOA90" s="4"/>
      <c r="GOB90" s="4"/>
      <c r="GOC90" s="4"/>
      <c r="GOD90" s="4"/>
      <c r="GOE90" s="4"/>
      <c r="GOF90" s="4"/>
      <c r="GOG90" s="4"/>
      <c r="GOH90" s="4"/>
      <c r="GOI90" s="4"/>
      <c r="GOJ90" s="4"/>
      <c r="GOK90" s="4"/>
      <c r="GOL90" s="4"/>
      <c r="GOM90" s="4"/>
      <c r="GON90" s="4"/>
      <c r="GOO90" s="4"/>
      <c r="GOP90" s="4"/>
      <c r="GOQ90" s="4"/>
      <c r="GOR90" s="4"/>
      <c r="GOS90" s="4"/>
      <c r="GOT90" s="4"/>
      <c r="GOU90" s="4"/>
      <c r="GOV90" s="4"/>
      <c r="GOW90" s="4"/>
      <c r="GOX90" s="4"/>
      <c r="GOY90" s="4"/>
      <c r="GOZ90" s="4"/>
      <c r="GPA90" s="4"/>
      <c r="GPB90" s="4"/>
      <c r="GPC90" s="4"/>
      <c r="GPD90" s="4"/>
      <c r="GPE90" s="4"/>
      <c r="GPF90" s="4"/>
      <c r="GPG90" s="4"/>
      <c r="GPH90" s="4"/>
      <c r="GPI90" s="4"/>
      <c r="GPJ90" s="4"/>
      <c r="GPK90" s="4"/>
      <c r="GPL90" s="4"/>
      <c r="GPM90" s="4"/>
      <c r="GPN90" s="4"/>
      <c r="GPO90" s="4"/>
      <c r="GPP90" s="4"/>
      <c r="GPQ90" s="4"/>
      <c r="GPR90" s="4"/>
      <c r="GPS90" s="4"/>
      <c r="GPT90" s="4"/>
      <c r="GPU90" s="4"/>
      <c r="GPV90" s="4"/>
      <c r="GPW90" s="4"/>
      <c r="GPX90" s="4"/>
      <c r="GPY90" s="4"/>
      <c r="GPZ90" s="4"/>
      <c r="GQA90" s="4"/>
      <c r="GQB90" s="4"/>
      <c r="GQC90" s="4"/>
      <c r="GQD90" s="4"/>
      <c r="GQE90" s="4"/>
      <c r="GQF90" s="4"/>
      <c r="GQG90" s="4"/>
      <c r="GQH90" s="4"/>
      <c r="GQI90" s="4"/>
      <c r="GQJ90" s="4"/>
      <c r="GQK90" s="4"/>
      <c r="GQL90" s="4"/>
      <c r="GQM90" s="4"/>
      <c r="GQN90" s="4"/>
      <c r="GQO90" s="4"/>
      <c r="GQP90" s="4"/>
      <c r="GQQ90" s="4"/>
      <c r="GQR90" s="4"/>
      <c r="GQS90" s="4"/>
      <c r="GQT90" s="4"/>
      <c r="GQU90" s="4"/>
      <c r="GQV90" s="4"/>
      <c r="GQW90" s="4"/>
      <c r="GQX90" s="4"/>
      <c r="GQY90" s="4"/>
      <c r="GQZ90" s="4"/>
      <c r="GRA90" s="4"/>
      <c r="GRB90" s="4"/>
      <c r="GRC90" s="4"/>
      <c r="GRD90" s="4"/>
      <c r="GRE90" s="4"/>
      <c r="GRF90" s="4"/>
      <c r="GRG90" s="4"/>
      <c r="GRH90" s="4"/>
      <c r="GRI90" s="4"/>
      <c r="GRJ90" s="4"/>
      <c r="GRK90" s="4"/>
      <c r="GRL90" s="4"/>
      <c r="GRM90" s="4"/>
      <c r="GRN90" s="4"/>
      <c r="GRO90" s="4"/>
      <c r="GRP90" s="4"/>
      <c r="GRQ90" s="4"/>
      <c r="GRR90" s="4"/>
      <c r="GRS90" s="4"/>
      <c r="GRT90" s="4"/>
      <c r="GRU90" s="4"/>
      <c r="GRV90" s="4"/>
      <c r="GRW90" s="4"/>
      <c r="GRX90" s="4"/>
      <c r="GRY90" s="4"/>
      <c r="GRZ90" s="4"/>
      <c r="GSA90" s="4"/>
      <c r="GSB90" s="4"/>
      <c r="GSC90" s="4"/>
      <c r="GSD90" s="4"/>
      <c r="GSE90" s="4"/>
      <c r="GSF90" s="4"/>
      <c r="GSG90" s="4"/>
      <c r="GSH90" s="4"/>
      <c r="GSI90" s="4"/>
      <c r="GSJ90" s="4"/>
      <c r="GSK90" s="4"/>
      <c r="GSL90" s="4"/>
      <c r="GSM90" s="4"/>
      <c r="GSN90" s="4"/>
      <c r="GSO90" s="4"/>
      <c r="GSP90" s="4"/>
      <c r="GSQ90" s="4"/>
      <c r="GSR90" s="4"/>
      <c r="GSS90" s="4"/>
      <c r="GST90" s="4"/>
      <c r="GSU90" s="4"/>
      <c r="GSV90" s="4"/>
      <c r="GSW90" s="4"/>
      <c r="GSX90" s="4"/>
      <c r="GSY90" s="4"/>
      <c r="GSZ90" s="4"/>
      <c r="GTA90" s="4"/>
      <c r="GTB90" s="4"/>
      <c r="GTC90" s="4"/>
      <c r="GTD90" s="4"/>
      <c r="GTE90" s="4"/>
      <c r="GTF90" s="4"/>
      <c r="GTG90" s="4"/>
      <c r="GTH90" s="4"/>
      <c r="GTI90" s="4"/>
      <c r="GTJ90" s="4"/>
      <c r="GTK90" s="4"/>
      <c r="GTL90" s="4"/>
      <c r="GTM90" s="4"/>
      <c r="GTN90" s="4"/>
      <c r="GTO90" s="4"/>
      <c r="GTP90" s="4"/>
      <c r="GTQ90" s="4"/>
      <c r="GTR90" s="4"/>
      <c r="GTS90" s="4"/>
      <c r="GTT90" s="4"/>
      <c r="GTU90" s="4"/>
      <c r="GTV90" s="4"/>
      <c r="GTW90" s="4"/>
      <c r="GTX90" s="4"/>
      <c r="GTY90" s="4"/>
      <c r="GTZ90" s="4"/>
      <c r="GUA90" s="4"/>
      <c r="GUB90" s="4"/>
      <c r="GUC90" s="4"/>
      <c r="GUD90" s="4"/>
      <c r="GUE90" s="4"/>
      <c r="GUF90" s="4"/>
      <c r="GUG90" s="4"/>
      <c r="GUH90" s="4"/>
      <c r="GUI90" s="4"/>
      <c r="GUJ90" s="4"/>
      <c r="GUK90" s="4"/>
      <c r="GUL90" s="4"/>
      <c r="GUM90" s="4"/>
      <c r="GUN90" s="4"/>
      <c r="GUO90" s="4"/>
      <c r="GUP90" s="4"/>
      <c r="GUQ90" s="4"/>
      <c r="GUR90" s="4"/>
      <c r="GUS90" s="4"/>
      <c r="GUT90" s="4"/>
      <c r="GUU90" s="4"/>
      <c r="GUV90" s="4"/>
      <c r="GUW90" s="4"/>
      <c r="GUX90" s="4"/>
      <c r="GUY90" s="4"/>
      <c r="GUZ90" s="4"/>
      <c r="GVA90" s="4"/>
      <c r="GVB90" s="4"/>
      <c r="GVC90" s="4"/>
      <c r="GVD90" s="4"/>
      <c r="GVE90" s="4"/>
      <c r="GVF90" s="4"/>
      <c r="GVG90" s="4"/>
      <c r="GVH90" s="4"/>
      <c r="GVI90" s="4"/>
      <c r="GVJ90" s="4"/>
      <c r="GVK90" s="4"/>
      <c r="GVL90" s="4"/>
      <c r="GVM90" s="4"/>
      <c r="GVN90" s="4"/>
      <c r="GVO90" s="4"/>
      <c r="GVP90" s="4"/>
      <c r="GVQ90" s="4"/>
      <c r="GVR90" s="4"/>
      <c r="GVS90" s="4"/>
      <c r="GVT90" s="4"/>
      <c r="GVU90" s="4"/>
      <c r="GVV90" s="4"/>
      <c r="GVW90" s="4"/>
      <c r="GVX90" s="4"/>
      <c r="GVY90" s="4"/>
      <c r="GVZ90" s="4"/>
      <c r="GWA90" s="4"/>
      <c r="GWB90" s="4"/>
      <c r="GWC90" s="4"/>
      <c r="GWD90" s="4"/>
      <c r="GWE90" s="4"/>
      <c r="GWF90" s="4"/>
      <c r="GWG90" s="4"/>
      <c r="GWH90" s="4"/>
      <c r="GWI90" s="4"/>
      <c r="GWJ90" s="4"/>
      <c r="GWK90" s="4"/>
      <c r="GWL90" s="4"/>
      <c r="GWM90" s="4"/>
      <c r="GWN90" s="4"/>
      <c r="GWO90" s="4"/>
      <c r="GWP90" s="4"/>
      <c r="GWQ90" s="4"/>
      <c r="GWR90" s="4"/>
      <c r="GWS90" s="4"/>
      <c r="GWT90" s="4"/>
      <c r="GWU90" s="4"/>
      <c r="GWV90" s="4"/>
      <c r="GWW90" s="4"/>
      <c r="GWX90" s="4"/>
      <c r="GWY90" s="4"/>
      <c r="GWZ90" s="4"/>
      <c r="GXA90" s="4"/>
      <c r="GXB90" s="4"/>
      <c r="GXC90" s="4"/>
      <c r="GXD90" s="4"/>
      <c r="GXE90" s="4"/>
      <c r="GXF90" s="4"/>
      <c r="GXG90" s="4"/>
      <c r="GXH90" s="4"/>
      <c r="GXI90" s="4"/>
      <c r="GXJ90" s="4"/>
      <c r="GXK90" s="4"/>
      <c r="GXL90" s="4"/>
      <c r="GXM90" s="4"/>
      <c r="GXN90" s="4"/>
      <c r="GXO90" s="4"/>
      <c r="GXP90" s="4"/>
      <c r="GXQ90" s="4"/>
      <c r="GXR90" s="4"/>
      <c r="GXS90" s="4"/>
      <c r="GXT90" s="4"/>
      <c r="GXU90" s="4"/>
      <c r="GXV90" s="4"/>
      <c r="GXW90" s="4"/>
      <c r="GXX90" s="4"/>
      <c r="GXY90" s="4"/>
      <c r="GXZ90" s="4"/>
      <c r="GYA90" s="4"/>
      <c r="GYB90" s="4"/>
      <c r="GYC90" s="4"/>
      <c r="GYD90" s="4"/>
      <c r="GYE90" s="4"/>
      <c r="GYF90" s="4"/>
      <c r="GYG90" s="4"/>
      <c r="GYH90" s="4"/>
      <c r="GYI90" s="4"/>
      <c r="GYJ90" s="4"/>
      <c r="GYK90" s="4"/>
      <c r="GYL90" s="4"/>
      <c r="GYM90" s="4"/>
      <c r="GYN90" s="4"/>
      <c r="GYO90" s="4"/>
      <c r="GYP90" s="4"/>
      <c r="GYQ90" s="4"/>
      <c r="GYR90" s="4"/>
      <c r="GYS90" s="4"/>
      <c r="GYT90" s="4"/>
      <c r="GYU90" s="4"/>
      <c r="GYV90" s="4"/>
      <c r="GYW90" s="4"/>
      <c r="GYX90" s="4"/>
      <c r="GYY90" s="4"/>
      <c r="GYZ90" s="4"/>
      <c r="GZA90" s="4"/>
      <c r="GZB90" s="4"/>
      <c r="GZC90" s="4"/>
      <c r="GZD90" s="4"/>
      <c r="GZE90" s="4"/>
      <c r="GZF90" s="4"/>
      <c r="GZG90" s="4"/>
      <c r="GZH90" s="4"/>
      <c r="GZI90" s="4"/>
      <c r="GZJ90" s="4"/>
      <c r="GZK90" s="4"/>
      <c r="GZL90" s="4"/>
      <c r="GZM90" s="4"/>
      <c r="GZN90" s="4"/>
      <c r="GZO90" s="4"/>
      <c r="GZP90" s="4"/>
      <c r="GZQ90" s="4"/>
      <c r="GZR90" s="4"/>
      <c r="GZS90" s="4"/>
      <c r="GZT90" s="4"/>
      <c r="GZU90" s="4"/>
      <c r="GZV90" s="4"/>
      <c r="GZW90" s="4"/>
      <c r="GZX90" s="4"/>
      <c r="GZY90" s="4"/>
      <c r="GZZ90" s="4"/>
      <c r="HAA90" s="4"/>
      <c r="HAB90" s="4"/>
      <c r="HAC90" s="4"/>
      <c r="HAD90" s="4"/>
      <c r="HAE90" s="4"/>
      <c r="HAF90" s="4"/>
      <c r="HAG90" s="4"/>
      <c r="HAH90" s="4"/>
      <c r="HAI90" s="4"/>
      <c r="HAJ90" s="4"/>
      <c r="HAK90" s="4"/>
      <c r="HAL90" s="4"/>
      <c r="HAM90" s="4"/>
      <c r="HAN90" s="4"/>
      <c r="HAO90" s="4"/>
      <c r="HAP90" s="4"/>
      <c r="HAQ90" s="4"/>
      <c r="HAR90" s="4"/>
      <c r="HAS90" s="4"/>
      <c r="HAT90" s="4"/>
      <c r="HAU90" s="4"/>
      <c r="HAV90" s="4"/>
      <c r="HAW90" s="4"/>
      <c r="HAX90" s="4"/>
      <c r="HAY90" s="4"/>
      <c r="HAZ90" s="4"/>
      <c r="HBA90" s="4"/>
      <c r="HBB90" s="4"/>
      <c r="HBC90" s="4"/>
      <c r="HBD90" s="4"/>
      <c r="HBE90" s="4"/>
      <c r="HBF90" s="4"/>
      <c r="HBG90" s="4"/>
      <c r="HBH90" s="4"/>
      <c r="HBI90" s="4"/>
      <c r="HBJ90" s="4"/>
      <c r="HBK90" s="4"/>
      <c r="HBL90" s="4"/>
      <c r="HBM90" s="4"/>
      <c r="HBN90" s="4"/>
      <c r="HBO90" s="4"/>
      <c r="HBP90" s="4"/>
      <c r="HBQ90" s="4"/>
      <c r="HBR90" s="4"/>
      <c r="HBS90" s="4"/>
      <c r="HBT90" s="4"/>
      <c r="HBU90" s="4"/>
      <c r="HBV90" s="4"/>
      <c r="HBW90" s="4"/>
      <c r="HBX90" s="4"/>
      <c r="HBY90" s="4"/>
      <c r="HBZ90" s="4"/>
      <c r="HCA90" s="4"/>
      <c r="HCB90" s="4"/>
      <c r="HCC90" s="4"/>
      <c r="HCD90" s="4"/>
      <c r="HCE90" s="4"/>
      <c r="HCF90" s="4"/>
      <c r="HCG90" s="4"/>
      <c r="HCH90" s="4"/>
      <c r="HCI90" s="4"/>
      <c r="HCJ90" s="4"/>
      <c r="HCK90" s="4"/>
      <c r="HCL90" s="4"/>
      <c r="HCM90" s="4"/>
      <c r="HCN90" s="4"/>
      <c r="HCO90" s="4"/>
      <c r="HCP90" s="4"/>
      <c r="HCQ90" s="4"/>
      <c r="HCR90" s="4"/>
      <c r="HCS90" s="4"/>
      <c r="HCT90" s="4"/>
      <c r="HCU90" s="4"/>
      <c r="HCV90" s="4"/>
      <c r="HCW90" s="4"/>
      <c r="HCX90" s="4"/>
      <c r="HCY90" s="4"/>
      <c r="HCZ90" s="4"/>
      <c r="HDA90" s="4"/>
      <c r="HDB90" s="4"/>
      <c r="HDC90" s="4"/>
      <c r="HDD90" s="4"/>
      <c r="HDE90" s="4"/>
      <c r="HDF90" s="4"/>
      <c r="HDG90" s="4"/>
      <c r="HDH90" s="4"/>
      <c r="HDI90" s="4"/>
      <c r="HDJ90" s="4"/>
      <c r="HDK90" s="4"/>
      <c r="HDL90" s="4"/>
      <c r="HDM90" s="4"/>
      <c r="HDN90" s="4"/>
      <c r="HDO90" s="4"/>
      <c r="HDP90" s="4"/>
      <c r="HDQ90" s="4"/>
      <c r="HDR90" s="4"/>
      <c r="HDS90" s="4"/>
      <c r="HDT90" s="4"/>
      <c r="HDU90" s="4"/>
      <c r="HDV90" s="4"/>
      <c r="HDW90" s="4"/>
      <c r="HDX90" s="4"/>
      <c r="HDY90" s="4"/>
      <c r="HDZ90" s="4"/>
      <c r="HEA90" s="4"/>
      <c r="HEB90" s="4"/>
      <c r="HEC90" s="4"/>
      <c r="HED90" s="4"/>
      <c r="HEE90" s="4"/>
      <c r="HEF90" s="4"/>
      <c r="HEG90" s="4"/>
      <c r="HEH90" s="4"/>
      <c r="HEI90" s="4"/>
      <c r="HEJ90" s="4"/>
      <c r="HEK90" s="4"/>
      <c r="HEL90" s="4"/>
      <c r="HEM90" s="4"/>
      <c r="HEN90" s="4"/>
      <c r="HEO90" s="4"/>
      <c r="HEP90" s="4"/>
      <c r="HEQ90" s="4"/>
      <c r="HER90" s="4"/>
      <c r="HES90" s="4"/>
      <c r="HET90" s="4"/>
      <c r="HEU90" s="4"/>
      <c r="HEV90" s="4"/>
      <c r="HEW90" s="4"/>
      <c r="HEX90" s="4"/>
      <c r="HEY90" s="4"/>
      <c r="HEZ90" s="4"/>
      <c r="HFA90" s="4"/>
      <c r="HFB90" s="4"/>
      <c r="HFC90" s="4"/>
      <c r="HFD90" s="4"/>
      <c r="HFE90" s="4"/>
      <c r="HFF90" s="4"/>
      <c r="HFG90" s="4"/>
      <c r="HFH90" s="4"/>
      <c r="HFI90" s="4"/>
      <c r="HFJ90" s="4"/>
      <c r="HFK90" s="4"/>
      <c r="HFL90" s="4"/>
      <c r="HFM90" s="4"/>
      <c r="HFN90" s="4"/>
      <c r="HFO90" s="4"/>
      <c r="HFP90" s="4"/>
      <c r="HFQ90" s="4"/>
      <c r="HFR90" s="4"/>
      <c r="HFS90" s="4"/>
      <c r="HFT90" s="4"/>
      <c r="HFU90" s="4"/>
      <c r="HFV90" s="4"/>
      <c r="HFW90" s="4"/>
      <c r="HFX90" s="4"/>
      <c r="HFY90" s="4"/>
      <c r="HFZ90" s="4"/>
      <c r="HGA90" s="4"/>
      <c r="HGB90" s="4"/>
      <c r="HGC90" s="4"/>
      <c r="HGD90" s="4"/>
      <c r="HGE90" s="4"/>
      <c r="HGF90" s="4"/>
      <c r="HGG90" s="4"/>
      <c r="HGH90" s="4"/>
      <c r="HGI90" s="4"/>
      <c r="HGJ90" s="4"/>
      <c r="HGK90" s="4"/>
      <c r="HGL90" s="4"/>
      <c r="HGM90" s="4"/>
      <c r="HGN90" s="4"/>
      <c r="HGO90" s="4"/>
      <c r="HGP90" s="4"/>
      <c r="HGQ90" s="4"/>
      <c r="HGR90" s="4"/>
      <c r="HGS90" s="4"/>
      <c r="HGT90" s="4"/>
      <c r="HGU90" s="4"/>
      <c r="HGV90" s="4"/>
      <c r="HGW90" s="4"/>
      <c r="HGX90" s="4"/>
      <c r="HGY90" s="4"/>
      <c r="HGZ90" s="4"/>
      <c r="HHA90" s="4"/>
      <c r="HHB90" s="4"/>
      <c r="HHC90" s="4"/>
      <c r="HHD90" s="4"/>
      <c r="HHE90" s="4"/>
      <c r="HHF90" s="4"/>
      <c r="HHG90" s="4"/>
      <c r="HHH90" s="4"/>
      <c r="HHI90" s="4"/>
      <c r="HHJ90" s="4"/>
      <c r="HHK90" s="4"/>
      <c r="HHL90" s="4"/>
      <c r="HHM90" s="4"/>
      <c r="HHN90" s="4"/>
      <c r="HHO90" s="4"/>
      <c r="HHP90" s="4"/>
      <c r="HHQ90" s="4"/>
      <c r="HHR90" s="4"/>
      <c r="HHS90" s="4"/>
      <c r="HHT90" s="4"/>
      <c r="HHU90" s="4"/>
      <c r="HHV90" s="4"/>
      <c r="HHW90" s="4"/>
      <c r="HHX90" s="4"/>
      <c r="HHY90" s="4"/>
      <c r="HHZ90" s="4"/>
      <c r="HIA90" s="4"/>
      <c r="HIB90" s="4"/>
      <c r="HIC90" s="4"/>
      <c r="HID90" s="4"/>
      <c r="HIE90" s="4"/>
      <c r="HIF90" s="4"/>
      <c r="HIG90" s="4"/>
      <c r="HIH90" s="4"/>
      <c r="HII90" s="4"/>
      <c r="HIJ90" s="4"/>
      <c r="HIK90" s="4"/>
      <c r="HIL90" s="4"/>
      <c r="HIM90" s="4"/>
      <c r="HIN90" s="4"/>
      <c r="HIO90" s="4"/>
      <c r="HIP90" s="4"/>
      <c r="HIQ90" s="4"/>
      <c r="HIR90" s="4"/>
      <c r="HIS90" s="4"/>
      <c r="HIT90" s="4"/>
      <c r="HIU90" s="4"/>
      <c r="HIV90" s="4"/>
      <c r="HIW90" s="4"/>
      <c r="HIX90" s="4"/>
      <c r="HIY90" s="4"/>
      <c r="HIZ90" s="4"/>
      <c r="HJA90" s="4"/>
      <c r="HJB90" s="4"/>
      <c r="HJC90" s="4"/>
      <c r="HJD90" s="4"/>
      <c r="HJE90" s="4"/>
      <c r="HJF90" s="4"/>
      <c r="HJG90" s="4"/>
      <c r="HJH90" s="4"/>
      <c r="HJI90" s="4"/>
      <c r="HJJ90" s="4"/>
      <c r="HJK90" s="4"/>
      <c r="HJL90" s="4"/>
      <c r="HJM90" s="4"/>
      <c r="HJN90" s="4"/>
      <c r="HJO90" s="4"/>
      <c r="HJP90" s="4"/>
      <c r="HJQ90" s="4"/>
      <c r="HJR90" s="4"/>
      <c r="HJS90" s="4"/>
      <c r="HJT90" s="4"/>
      <c r="HJU90" s="4"/>
      <c r="HJV90" s="4"/>
      <c r="HJW90" s="4"/>
      <c r="HJX90" s="4"/>
      <c r="HJY90" s="4"/>
      <c r="HJZ90" s="4"/>
      <c r="HKA90" s="4"/>
      <c r="HKB90" s="4"/>
      <c r="HKC90" s="4"/>
      <c r="HKD90" s="4"/>
      <c r="HKE90" s="4"/>
      <c r="HKF90" s="4"/>
      <c r="HKG90" s="4"/>
      <c r="HKH90" s="4"/>
      <c r="HKI90" s="4"/>
      <c r="HKJ90" s="4"/>
      <c r="HKK90" s="4"/>
      <c r="HKL90" s="4"/>
      <c r="HKM90" s="4"/>
      <c r="HKN90" s="4"/>
      <c r="HKO90" s="4"/>
      <c r="HKP90" s="4"/>
      <c r="HKQ90" s="4"/>
      <c r="HKR90" s="4"/>
      <c r="HKS90" s="4"/>
      <c r="HKT90" s="4"/>
      <c r="HKU90" s="4"/>
      <c r="HKV90" s="4"/>
      <c r="HKW90" s="4"/>
      <c r="HKX90" s="4"/>
      <c r="HKY90" s="4"/>
      <c r="HKZ90" s="4"/>
      <c r="HLA90" s="4"/>
      <c r="HLB90" s="4"/>
      <c r="HLC90" s="4"/>
      <c r="HLD90" s="4"/>
      <c r="HLE90" s="4"/>
      <c r="HLF90" s="4"/>
      <c r="HLG90" s="4"/>
      <c r="HLH90" s="4"/>
      <c r="HLI90" s="4"/>
      <c r="HLJ90" s="4"/>
      <c r="HLK90" s="4"/>
      <c r="HLL90" s="4"/>
      <c r="HLM90" s="4"/>
      <c r="HLN90" s="4"/>
      <c r="HLO90" s="4"/>
      <c r="HLP90" s="4"/>
      <c r="HLQ90" s="4"/>
      <c r="HLR90" s="4"/>
      <c r="HLS90" s="4"/>
      <c r="HLT90" s="4"/>
      <c r="HLU90" s="4"/>
      <c r="HLV90" s="4"/>
      <c r="HLW90" s="4"/>
      <c r="HLX90" s="4"/>
      <c r="HLY90" s="4"/>
      <c r="HLZ90" s="4"/>
      <c r="HMA90" s="4"/>
      <c r="HMB90" s="4"/>
      <c r="HMC90" s="4"/>
      <c r="HMD90" s="4"/>
      <c r="HME90" s="4"/>
      <c r="HMF90" s="4"/>
      <c r="HMG90" s="4"/>
      <c r="HMH90" s="4"/>
      <c r="HMI90" s="4"/>
      <c r="HMJ90" s="4"/>
      <c r="HMK90" s="4"/>
      <c r="HML90" s="4"/>
      <c r="HMM90" s="4"/>
      <c r="HMN90" s="4"/>
      <c r="HMO90" s="4"/>
      <c r="HMP90" s="4"/>
      <c r="HMQ90" s="4"/>
      <c r="HMR90" s="4"/>
      <c r="HMS90" s="4"/>
      <c r="HMT90" s="4"/>
      <c r="HMU90" s="4"/>
      <c r="HMV90" s="4"/>
      <c r="HMW90" s="4"/>
      <c r="HMX90" s="4"/>
      <c r="HMY90" s="4"/>
      <c r="HMZ90" s="4"/>
      <c r="HNA90" s="4"/>
      <c r="HNB90" s="4"/>
      <c r="HNC90" s="4"/>
      <c r="HND90" s="4"/>
      <c r="HNE90" s="4"/>
      <c r="HNF90" s="4"/>
      <c r="HNG90" s="4"/>
      <c r="HNH90" s="4"/>
      <c r="HNI90" s="4"/>
      <c r="HNJ90" s="4"/>
      <c r="HNK90" s="4"/>
      <c r="HNL90" s="4"/>
      <c r="HNM90" s="4"/>
      <c r="HNN90" s="4"/>
      <c r="HNO90" s="4"/>
      <c r="HNP90" s="4"/>
      <c r="HNQ90" s="4"/>
      <c r="HNR90" s="4"/>
      <c r="HNS90" s="4"/>
      <c r="HNT90" s="4"/>
      <c r="HNU90" s="4"/>
      <c r="HNV90" s="4"/>
      <c r="HNW90" s="4"/>
      <c r="HNX90" s="4"/>
      <c r="HNY90" s="4"/>
      <c r="HNZ90" s="4"/>
      <c r="HOA90" s="4"/>
      <c r="HOB90" s="4"/>
      <c r="HOC90" s="4"/>
      <c r="HOD90" s="4"/>
      <c r="HOE90" s="4"/>
      <c r="HOF90" s="4"/>
      <c r="HOG90" s="4"/>
      <c r="HOH90" s="4"/>
      <c r="HOI90" s="4"/>
      <c r="HOJ90" s="4"/>
      <c r="HOK90" s="4"/>
      <c r="HOL90" s="4"/>
      <c r="HOM90" s="4"/>
      <c r="HON90" s="4"/>
      <c r="HOO90" s="4"/>
      <c r="HOP90" s="4"/>
      <c r="HOQ90" s="4"/>
      <c r="HOR90" s="4"/>
      <c r="HOS90" s="4"/>
      <c r="HOT90" s="4"/>
      <c r="HOU90" s="4"/>
      <c r="HOV90" s="4"/>
      <c r="HOW90" s="4"/>
      <c r="HOX90" s="4"/>
      <c r="HOY90" s="4"/>
      <c r="HOZ90" s="4"/>
      <c r="HPA90" s="4"/>
      <c r="HPB90" s="4"/>
      <c r="HPC90" s="4"/>
      <c r="HPD90" s="4"/>
      <c r="HPE90" s="4"/>
      <c r="HPF90" s="4"/>
      <c r="HPG90" s="4"/>
      <c r="HPH90" s="4"/>
      <c r="HPI90" s="4"/>
      <c r="HPJ90" s="4"/>
      <c r="HPK90" s="4"/>
      <c r="HPL90" s="4"/>
      <c r="HPM90" s="4"/>
      <c r="HPN90" s="4"/>
      <c r="HPO90" s="4"/>
      <c r="HPP90" s="4"/>
      <c r="HPQ90" s="4"/>
      <c r="HPR90" s="4"/>
      <c r="HPS90" s="4"/>
      <c r="HPT90" s="4"/>
      <c r="HPU90" s="4"/>
      <c r="HPV90" s="4"/>
      <c r="HPW90" s="4"/>
      <c r="HPX90" s="4"/>
      <c r="HPY90" s="4"/>
      <c r="HPZ90" s="4"/>
      <c r="HQA90" s="4"/>
      <c r="HQB90" s="4"/>
      <c r="HQC90" s="4"/>
      <c r="HQD90" s="4"/>
      <c r="HQE90" s="4"/>
      <c r="HQF90" s="4"/>
      <c r="HQG90" s="4"/>
      <c r="HQH90" s="4"/>
      <c r="HQI90" s="4"/>
      <c r="HQJ90" s="4"/>
      <c r="HQK90" s="4"/>
      <c r="HQL90" s="4"/>
      <c r="HQM90" s="4"/>
      <c r="HQN90" s="4"/>
      <c r="HQO90" s="4"/>
      <c r="HQP90" s="4"/>
      <c r="HQQ90" s="4"/>
      <c r="HQR90" s="4"/>
      <c r="HQS90" s="4"/>
      <c r="HQT90" s="4"/>
      <c r="HQU90" s="4"/>
      <c r="HQV90" s="4"/>
      <c r="HQW90" s="4"/>
      <c r="HQX90" s="4"/>
      <c r="HQY90" s="4"/>
      <c r="HQZ90" s="4"/>
      <c r="HRA90" s="4"/>
      <c r="HRB90" s="4"/>
      <c r="HRC90" s="4"/>
      <c r="HRD90" s="4"/>
      <c r="HRE90" s="4"/>
      <c r="HRF90" s="4"/>
      <c r="HRG90" s="4"/>
      <c r="HRH90" s="4"/>
      <c r="HRI90" s="4"/>
      <c r="HRJ90" s="4"/>
      <c r="HRK90" s="4"/>
      <c r="HRL90" s="4"/>
      <c r="HRM90" s="4"/>
      <c r="HRN90" s="4"/>
      <c r="HRO90" s="4"/>
      <c r="HRP90" s="4"/>
      <c r="HRQ90" s="4"/>
      <c r="HRR90" s="4"/>
      <c r="HRS90" s="4"/>
      <c r="HRT90" s="4"/>
      <c r="HRU90" s="4"/>
      <c r="HRV90" s="4"/>
      <c r="HRW90" s="4"/>
      <c r="HRX90" s="4"/>
      <c r="HRY90" s="4"/>
      <c r="HRZ90" s="4"/>
      <c r="HSA90" s="4"/>
      <c r="HSB90" s="4"/>
      <c r="HSC90" s="4"/>
      <c r="HSD90" s="4"/>
      <c r="HSE90" s="4"/>
      <c r="HSF90" s="4"/>
      <c r="HSG90" s="4"/>
      <c r="HSH90" s="4"/>
      <c r="HSI90" s="4"/>
      <c r="HSJ90" s="4"/>
      <c r="HSK90" s="4"/>
      <c r="HSL90" s="4"/>
      <c r="HSM90" s="4"/>
      <c r="HSN90" s="4"/>
      <c r="HSO90" s="4"/>
      <c r="HSP90" s="4"/>
      <c r="HSQ90" s="4"/>
      <c r="HSR90" s="4"/>
      <c r="HSS90" s="4"/>
      <c r="HST90" s="4"/>
      <c r="HSU90" s="4"/>
      <c r="HSV90" s="4"/>
      <c r="HSW90" s="4"/>
      <c r="HSX90" s="4"/>
      <c r="HSY90" s="4"/>
      <c r="HSZ90" s="4"/>
      <c r="HTA90" s="4"/>
      <c r="HTB90" s="4"/>
      <c r="HTC90" s="4"/>
      <c r="HTD90" s="4"/>
      <c r="HTE90" s="4"/>
      <c r="HTF90" s="4"/>
      <c r="HTG90" s="4"/>
      <c r="HTH90" s="4"/>
      <c r="HTI90" s="4"/>
      <c r="HTJ90" s="4"/>
      <c r="HTK90" s="4"/>
      <c r="HTL90" s="4"/>
      <c r="HTM90" s="4"/>
      <c r="HTN90" s="4"/>
      <c r="HTO90" s="4"/>
      <c r="HTP90" s="4"/>
      <c r="HTQ90" s="4"/>
      <c r="HTR90" s="4"/>
      <c r="HTS90" s="4"/>
      <c r="HTT90" s="4"/>
      <c r="HTU90" s="4"/>
      <c r="HTV90" s="4"/>
      <c r="HTW90" s="4"/>
      <c r="HTX90" s="4"/>
      <c r="HTY90" s="4"/>
      <c r="HTZ90" s="4"/>
      <c r="HUA90" s="4"/>
      <c r="HUB90" s="4"/>
      <c r="HUC90" s="4"/>
      <c r="HUD90" s="4"/>
      <c r="HUE90" s="4"/>
      <c r="HUF90" s="4"/>
      <c r="HUG90" s="4"/>
      <c r="HUH90" s="4"/>
      <c r="HUI90" s="4"/>
      <c r="HUJ90" s="4"/>
      <c r="HUK90" s="4"/>
      <c r="HUL90" s="4"/>
      <c r="HUM90" s="4"/>
      <c r="HUN90" s="4"/>
      <c r="HUO90" s="4"/>
      <c r="HUP90" s="4"/>
      <c r="HUQ90" s="4"/>
      <c r="HUR90" s="4"/>
      <c r="HUS90" s="4"/>
      <c r="HUT90" s="4"/>
      <c r="HUU90" s="4"/>
      <c r="HUV90" s="4"/>
      <c r="HUW90" s="4"/>
      <c r="HUX90" s="4"/>
      <c r="HUY90" s="4"/>
      <c r="HUZ90" s="4"/>
      <c r="HVA90" s="4"/>
      <c r="HVB90" s="4"/>
      <c r="HVC90" s="4"/>
      <c r="HVD90" s="4"/>
      <c r="HVE90" s="4"/>
      <c r="HVF90" s="4"/>
      <c r="HVG90" s="4"/>
      <c r="HVH90" s="4"/>
      <c r="HVI90" s="4"/>
      <c r="HVJ90" s="4"/>
      <c r="HVK90" s="4"/>
      <c r="HVL90" s="4"/>
      <c r="HVM90" s="4"/>
      <c r="HVN90" s="4"/>
      <c r="HVO90" s="4"/>
      <c r="HVP90" s="4"/>
      <c r="HVQ90" s="4"/>
      <c r="HVR90" s="4"/>
      <c r="HVS90" s="4"/>
      <c r="HVT90" s="4"/>
      <c r="HVU90" s="4"/>
      <c r="HVV90" s="4"/>
      <c r="HVW90" s="4"/>
      <c r="HVX90" s="4"/>
      <c r="HVY90" s="4"/>
      <c r="HVZ90" s="4"/>
      <c r="HWA90" s="4"/>
      <c r="HWB90" s="4"/>
      <c r="HWC90" s="4"/>
      <c r="HWD90" s="4"/>
      <c r="HWE90" s="4"/>
      <c r="HWF90" s="4"/>
      <c r="HWG90" s="4"/>
      <c r="HWH90" s="4"/>
      <c r="HWI90" s="4"/>
      <c r="HWJ90" s="4"/>
      <c r="HWK90" s="4"/>
      <c r="HWL90" s="4"/>
      <c r="HWM90" s="4"/>
      <c r="HWN90" s="4"/>
      <c r="HWO90" s="4"/>
      <c r="HWP90" s="4"/>
      <c r="HWQ90" s="4"/>
      <c r="HWR90" s="4"/>
      <c r="HWS90" s="4"/>
      <c r="HWT90" s="4"/>
      <c r="HWU90" s="4"/>
      <c r="HWV90" s="4"/>
      <c r="HWW90" s="4"/>
      <c r="HWX90" s="4"/>
      <c r="HWY90" s="4"/>
      <c r="HWZ90" s="4"/>
      <c r="HXA90" s="4"/>
      <c r="HXB90" s="4"/>
      <c r="HXC90" s="4"/>
      <c r="HXD90" s="4"/>
      <c r="HXE90" s="4"/>
      <c r="HXF90" s="4"/>
      <c r="HXG90" s="4"/>
      <c r="HXH90" s="4"/>
      <c r="HXI90" s="4"/>
      <c r="HXJ90" s="4"/>
      <c r="HXK90" s="4"/>
      <c r="HXL90" s="4"/>
      <c r="HXM90" s="4"/>
      <c r="HXN90" s="4"/>
      <c r="HXO90" s="4"/>
      <c r="HXP90" s="4"/>
      <c r="HXQ90" s="4"/>
      <c r="HXR90" s="4"/>
      <c r="HXS90" s="4"/>
      <c r="HXT90" s="4"/>
      <c r="HXU90" s="4"/>
      <c r="HXV90" s="4"/>
      <c r="HXW90" s="4"/>
      <c r="HXX90" s="4"/>
      <c r="HXY90" s="4"/>
      <c r="HXZ90" s="4"/>
      <c r="HYA90" s="4"/>
      <c r="HYB90" s="4"/>
      <c r="HYC90" s="4"/>
      <c r="HYD90" s="4"/>
      <c r="HYE90" s="4"/>
      <c r="HYF90" s="4"/>
      <c r="HYG90" s="4"/>
      <c r="HYH90" s="4"/>
      <c r="HYI90" s="4"/>
      <c r="HYJ90" s="4"/>
      <c r="HYK90" s="4"/>
      <c r="HYL90" s="4"/>
      <c r="HYM90" s="4"/>
      <c r="HYN90" s="4"/>
      <c r="HYO90" s="4"/>
      <c r="HYP90" s="4"/>
      <c r="HYQ90" s="4"/>
      <c r="HYR90" s="4"/>
      <c r="HYS90" s="4"/>
      <c r="HYT90" s="4"/>
      <c r="HYU90" s="4"/>
      <c r="HYV90" s="4"/>
      <c r="HYW90" s="4"/>
      <c r="HYX90" s="4"/>
      <c r="HYY90" s="4"/>
      <c r="HYZ90" s="4"/>
      <c r="HZA90" s="4"/>
      <c r="HZB90" s="4"/>
      <c r="HZC90" s="4"/>
      <c r="HZD90" s="4"/>
      <c r="HZE90" s="4"/>
      <c r="HZF90" s="4"/>
      <c r="HZG90" s="4"/>
      <c r="HZH90" s="4"/>
      <c r="HZI90" s="4"/>
      <c r="HZJ90" s="4"/>
      <c r="HZK90" s="4"/>
      <c r="HZL90" s="4"/>
      <c r="HZM90" s="4"/>
      <c r="HZN90" s="4"/>
      <c r="HZO90" s="4"/>
      <c r="HZP90" s="4"/>
      <c r="HZQ90" s="4"/>
      <c r="HZR90" s="4"/>
      <c r="HZS90" s="4"/>
      <c r="HZT90" s="4"/>
      <c r="HZU90" s="4"/>
      <c r="HZV90" s="4"/>
      <c r="HZW90" s="4"/>
      <c r="HZX90" s="4"/>
      <c r="HZY90" s="4"/>
      <c r="HZZ90" s="4"/>
      <c r="IAA90" s="4"/>
      <c r="IAB90" s="4"/>
      <c r="IAC90" s="4"/>
      <c r="IAD90" s="4"/>
      <c r="IAE90" s="4"/>
      <c r="IAF90" s="4"/>
      <c r="IAG90" s="4"/>
      <c r="IAH90" s="4"/>
      <c r="IAI90" s="4"/>
      <c r="IAJ90" s="4"/>
      <c r="IAK90" s="4"/>
      <c r="IAL90" s="4"/>
      <c r="IAM90" s="4"/>
      <c r="IAN90" s="4"/>
      <c r="IAO90" s="4"/>
      <c r="IAP90" s="4"/>
      <c r="IAQ90" s="4"/>
      <c r="IAR90" s="4"/>
      <c r="IAS90" s="4"/>
      <c r="IAT90" s="4"/>
      <c r="IAU90" s="4"/>
      <c r="IAV90" s="4"/>
      <c r="IAW90" s="4"/>
      <c r="IAX90" s="4"/>
      <c r="IAY90" s="4"/>
      <c r="IAZ90" s="4"/>
      <c r="IBA90" s="4"/>
      <c r="IBB90" s="4"/>
      <c r="IBC90" s="4"/>
      <c r="IBD90" s="4"/>
      <c r="IBE90" s="4"/>
      <c r="IBF90" s="4"/>
      <c r="IBG90" s="4"/>
      <c r="IBH90" s="4"/>
      <c r="IBI90" s="4"/>
      <c r="IBJ90" s="4"/>
      <c r="IBK90" s="4"/>
      <c r="IBL90" s="4"/>
      <c r="IBM90" s="4"/>
      <c r="IBN90" s="4"/>
      <c r="IBO90" s="4"/>
      <c r="IBP90" s="4"/>
      <c r="IBQ90" s="4"/>
      <c r="IBR90" s="4"/>
      <c r="IBS90" s="4"/>
      <c r="IBT90" s="4"/>
      <c r="IBU90" s="4"/>
      <c r="IBV90" s="4"/>
      <c r="IBW90" s="4"/>
      <c r="IBX90" s="4"/>
      <c r="IBY90" s="4"/>
      <c r="IBZ90" s="4"/>
      <c r="ICA90" s="4"/>
      <c r="ICB90" s="4"/>
      <c r="ICC90" s="4"/>
      <c r="ICD90" s="4"/>
      <c r="ICE90" s="4"/>
      <c r="ICF90" s="4"/>
      <c r="ICG90" s="4"/>
      <c r="ICH90" s="4"/>
      <c r="ICI90" s="4"/>
      <c r="ICJ90" s="4"/>
      <c r="ICK90" s="4"/>
      <c r="ICL90" s="4"/>
      <c r="ICM90" s="4"/>
      <c r="ICN90" s="4"/>
      <c r="ICO90" s="4"/>
      <c r="ICP90" s="4"/>
      <c r="ICQ90" s="4"/>
      <c r="ICR90" s="4"/>
      <c r="ICS90" s="4"/>
      <c r="ICT90" s="4"/>
      <c r="ICU90" s="4"/>
      <c r="ICV90" s="4"/>
      <c r="ICW90" s="4"/>
      <c r="ICX90" s="4"/>
      <c r="ICY90" s="4"/>
      <c r="ICZ90" s="4"/>
      <c r="IDA90" s="4"/>
      <c r="IDB90" s="4"/>
      <c r="IDC90" s="4"/>
      <c r="IDD90" s="4"/>
      <c r="IDE90" s="4"/>
      <c r="IDF90" s="4"/>
      <c r="IDG90" s="4"/>
      <c r="IDH90" s="4"/>
      <c r="IDI90" s="4"/>
      <c r="IDJ90" s="4"/>
      <c r="IDK90" s="4"/>
      <c r="IDL90" s="4"/>
      <c r="IDM90" s="4"/>
      <c r="IDN90" s="4"/>
      <c r="IDO90" s="4"/>
      <c r="IDP90" s="4"/>
      <c r="IDQ90" s="4"/>
      <c r="IDR90" s="4"/>
      <c r="IDS90" s="4"/>
      <c r="IDT90" s="4"/>
      <c r="IDU90" s="4"/>
      <c r="IDV90" s="4"/>
      <c r="IDW90" s="4"/>
      <c r="IDX90" s="4"/>
      <c r="IDY90" s="4"/>
      <c r="IDZ90" s="4"/>
      <c r="IEA90" s="4"/>
      <c r="IEB90" s="4"/>
      <c r="IEC90" s="4"/>
      <c r="IED90" s="4"/>
      <c r="IEE90" s="4"/>
      <c r="IEF90" s="4"/>
      <c r="IEG90" s="4"/>
      <c r="IEH90" s="4"/>
      <c r="IEI90" s="4"/>
      <c r="IEJ90" s="4"/>
      <c r="IEK90" s="4"/>
      <c r="IEL90" s="4"/>
      <c r="IEM90" s="4"/>
      <c r="IEN90" s="4"/>
      <c r="IEO90" s="4"/>
      <c r="IEP90" s="4"/>
      <c r="IEQ90" s="4"/>
      <c r="IER90" s="4"/>
      <c r="IES90" s="4"/>
      <c r="IET90" s="4"/>
      <c r="IEU90" s="4"/>
      <c r="IEV90" s="4"/>
      <c r="IEW90" s="4"/>
      <c r="IEX90" s="4"/>
      <c r="IEY90" s="4"/>
      <c r="IEZ90" s="4"/>
      <c r="IFA90" s="4"/>
      <c r="IFB90" s="4"/>
      <c r="IFC90" s="4"/>
      <c r="IFD90" s="4"/>
      <c r="IFE90" s="4"/>
      <c r="IFF90" s="4"/>
      <c r="IFG90" s="4"/>
      <c r="IFH90" s="4"/>
      <c r="IFI90" s="4"/>
      <c r="IFJ90" s="4"/>
      <c r="IFK90" s="4"/>
      <c r="IFL90" s="4"/>
      <c r="IFM90" s="4"/>
      <c r="IFN90" s="4"/>
      <c r="IFO90" s="4"/>
      <c r="IFP90" s="4"/>
      <c r="IFQ90" s="4"/>
      <c r="IFR90" s="4"/>
      <c r="IFS90" s="4"/>
      <c r="IFT90" s="4"/>
      <c r="IFU90" s="4"/>
      <c r="IFV90" s="4"/>
      <c r="IFW90" s="4"/>
      <c r="IFX90" s="4"/>
      <c r="IFY90" s="4"/>
      <c r="IFZ90" s="4"/>
      <c r="IGA90" s="4"/>
      <c r="IGB90" s="4"/>
      <c r="IGC90" s="4"/>
      <c r="IGD90" s="4"/>
      <c r="IGE90" s="4"/>
      <c r="IGF90" s="4"/>
      <c r="IGG90" s="4"/>
      <c r="IGH90" s="4"/>
      <c r="IGI90" s="4"/>
      <c r="IGJ90" s="4"/>
      <c r="IGK90" s="4"/>
      <c r="IGL90" s="4"/>
      <c r="IGM90" s="4"/>
      <c r="IGN90" s="4"/>
      <c r="IGO90" s="4"/>
      <c r="IGP90" s="4"/>
      <c r="IGQ90" s="4"/>
      <c r="IGR90" s="4"/>
      <c r="IGS90" s="4"/>
      <c r="IGT90" s="4"/>
      <c r="IGU90" s="4"/>
      <c r="IGV90" s="4"/>
      <c r="IGW90" s="4"/>
      <c r="IGX90" s="4"/>
      <c r="IGY90" s="4"/>
      <c r="IGZ90" s="4"/>
      <c r="IHA90" s="4"/>
      <c r="IHB90" s="4"/>
      <c r="IHC90" s="4"/>
      <c r="IHD90" s="4"/>
      <c r="IHE90" s="4"/>
      <c r="IHF90" s="4"/>
      <c r="IHG90" s="4"/>
      <c r="IHH90" s="4"/>
      <c r="IHI90" s="4"/>
      <c r="IHJ90" s="4"/>
      <c r="IHK90" s="4"/>
      <c r="IHL90" s="4"/>
      <c r="IHM90" s="4"/>
      <c r="IHN90" s="4"/>
      <c r="IHO90" s="4"/>
      <c r="IHP90" s="4"/>
      <c r="IHQ90" s="4"/>
      <c r="IHR90" s="4"/>
      <c r="IHS90" s="4"/>
      <c r="IHT90" s="4"/>
      <c r="IHU90" s="4"/>
      <c r="IHV90" s="4"/>
      <c r="IHW90" s="4"/>
      <c r="IHX90" s="4"/>
      <c r="IHY90" s="4"/>
      <c r="IHZ90" s="4"/>
      <c r="IIA90" s="4"/>
      <c r="IIB90" s="4"/>
      <c r="IIC90" s="4"/>
      <c r="IID90" s="4"/>
      <c r="IIE90" s="4"/>
      <c r="IIF90" s="4"/>
      <c r="IIG90" s="4"/>
      <c r="IIH90" s="4"/>
      <c r="III90" s="4"/>
      <c r="IIJ90" s="4"/>
      <c r="IIK90" s="4"/>
      <c r="IIL90" s="4"/>
      <c r="IIM90" s="4"/>
      <c r="IIN90" s="4"/>
      <c r="IIO90" s="4"/>
      <c r="IIP90" s="4"/>
      <c r="IIQ90" s="4"/>
      <c r="IIR90" s="4"/>
      <c r="IIS90" s="4"/>
      <c r="IIT90" s="4"/>
      <c r="IIU90" s="4"/>
      <c r="IIV90" s="4"/>
      <c r="IIW90" s="4"/>
      <c r="IIX90" s="4"/>
      <c r="IIY90" s="4"/>
      <c r="IIZ90" s="4"/>
      <c r="IJA90" s="4"/>
      <c r="IJB90" s="4"/>
      <c r="IJC90" s="4"/>
      <c r="IJD90" s="4"/>
      <c r="IJE90" s="4"/>
      <c r="IJF90" s="4"/>
      <c r="IJG90" s="4"/>
      <c r="IJH90" s="4"/>
      <c r="IJI90" s="4"/>
      <c r="IJJ90" s="4"/>
      <c r="IJK90" s="4"/>
      <c r="IJL90" s="4"/>
      <c r="IJM90" s="4"/>
      <c r="IJN90" s="4"/>
      <c r="IJO90" s="4"/>
      <c r="IJP90" s="4"/>
      <c r="IJQ90" s="4"/>
      <c r="IJR90" s="4"/>
      <c r="IJS90" s="4"/>
      <c r="IJT90" s="4"/>
      <c r="IJU90" s="4"/>
      <c r="IJV90" s="4"/>
      <c r="IJW90" s="4"/>
      <c r="IJX90" s="4"/>
      <c r="IJY90" s="4"/>
      <c r="IJZ90" s="4"/>
      <c r="IKA90" s="4"/>
      <c r="IKB90" s="4"/>
      <c r="IKC90" s="4"/>
      <c r="IKD90" s="4"/>
      <c r="IKE90" s="4"/>
      <c r="IKF90" s="4"/>
      <c r="IKG90" s="4"/>
      <c r="IKH90" s="4"/>
      <c r="IKI90" s="4"/>
      <c r="IKJ90" s="4"/>
      <c r="IKK90" s="4"/>
      <c r="IKL90" s="4"/>
      <c r="IKM90" s="4"/>
      <c r="IKN90" s="4"/>
      <c r="IKO90" s="4"/>
      <c r="IKP90" s="4"/>
      <c r="IKQ90" s="4"/>
      <c r="IKR90" s="4"/>
      <c r="IKS90" s="4"/>
      <c r="IKT90" s="4"/>
      <c r="IKU90" s="4"/>
      <c r="IKV90" s="4"/>
      <c r="IKW90" s="4"/>
      <c r="IKX90" s="4"/>
      <c r="IKY90" s="4"/>
      <c r="IKZ90" s="4"/>
      <c r="ILA90" s="4"/>
      <c r="ILB90" s="4"/>
      <c r="ILC90" s="4"/>
      <c r="ILD90" s="4"/>
      <c r="ILE90" s="4"/>
      <c r="ILF90" s="4"/>
      <c r="ILG90" s="4"/>
      <c r="ILH90" s="4"/>
      <c r="ILI90" s="4"/>
      <c r="ILJ90" s="4"/>
      <c r="ILK90" s="4"/>
      <c r="ILL90" s="4"/>
      <c r="ILM90" s="4"/>
      <c r="ILN90" s="4"/>
      <c r="ILO90" s="4"/>
      <c r="ILP90" s="4"/>
      <c r="ILQ90" s="4"/>
      <c r="ILR90" s="4"/>
      <c r="ILS90" s="4"/>
      <c r="ILT90" s="4"/>
      <c r="ILU90" s="4"/>
      <c r="ILV90" s="4"/>
      <c r="ILW90" s="4"/>
      <c r="ILX90" s="4"/>
      <c r="ILY90" s="4"/>
      <c r="ILZ90" s="4"/>
      <c r="IMA90" s="4"/>
      <c r="IMB90" s="4"/>
      <c r="IMC90" s="4"/>
      <c r="IMD90" s="4"/>
      <c r="IME90" s="4"/>
      <c r="IMF90" s="4"/>
      <c r="IMG90" s="4"/>
      <c r="IMH90" s="4"/>
      <c r="IMI90" s="4"/>
      <c r="IMJ90" s="4"/>
      <c r="IMK90" s="4"/>
      <c r="IML90" s="4"/>
      <c r="IMM90" s="4"/>
      <c r="IMN90" s="4"/>
      <c r="IMO90" s="4"/>
      <c r="IMP90" s="4"/>
      <c r="IMQ90" s="4"/>
      <c r="IMR90" s="4"/>
      <c r="IMS90" s="4"/>
      <c r="IMT90" s="4"/>
      <c r="IMU90" s="4"/>
      <c r="IMV90" s="4"/>
      <c r="IMW90" s="4"/>
      <c r="IMX90" s="4"/>
      <c r="IMY90" s="4"/>
      <c r="IMZ90" s="4"/>
      <c r="INA90" s="4"/>
      <c r="INB90" s="4"/>
      <c r="INC90" s="4"/>
      <c r="IND90" s="4"/>
      <c r="INE90" s="4"/>
      <c r="INF90" s="4"/>
      <c r="ING90" s="4"/>
      <c r="INH90" s="4"/>
      <c r="INI90" s="4"/>
      <c r="INJ90" s="4"/>
      <c r="INK90" s="4"/>
      <c r="INL90" s="4"/>
      <c r="INM90" s="4"/>
      <c r="INN90" s="4"/>
      <c r="INO90" s="4"/>
      <c r="INP90" s="4"/>
      <c r="INQ90" s="4"/>
      <c r="INR90" s="4"/>
      <c r="INS90" s="4"/>
      <c r="INT90" s="4"/>
      <c r="INU90" s="4"/>
      <c r="INV90" s="4"/>
      <c r="INW90" s="4"/>
      <c r="INX90" s="4"/>
      <c r="INY90" s="4"/>
      <c r="INZ90" s="4"/>
      <c r="IOA90" s="4"/>
      <c r="IOB90" s="4"/>
      <c r="IOC90" s="4"/>
      <c r="IOD90" s="4"/>
      <c r="IOE90" s="4"/>
      <c r="IOF90" s="4"/>
      <c r="IOG90" s="4"/>
      <c r="IOH90" s="4"/>
      <c r="IOI90" s="4"/>
      <c r="IOJ90" s="4"/>
      <c r="IOK90" s="4"/>
      <c r="IOL90" s="4"/>
      <c r="IOM90" s="4"/>
      <c r="ION90" s="4"/>
      <c r="IOO90" s="4"/>
      <c r="IOP90" s="4"/>
      <c r="IOQ90" s="4"/>
      <c r="IOR90" s="4"/>
      <c r="IOS90" s="4"/>
      <c r="IOT90" s="4"/>
      <c r="IOU90" s="4"/>
      <c r="IOV90" s="4"/>
      <c r="IOW90" s="4"/>
      <c r="IOX90" s="4"/>
      <c r="IOY90" s="4"/>
      <c r="IOZ90" s="4"/>
      <c r="IPA90" s="4"/>
      <c r="IPB90" s="4"/>
      <c r="IPC90" s="4"/>
      <c r="IPD90" s="4"/>
      <c r="IPE90" s="4"/>
      <c r="IPF90" s="4"/>
      <c r="IPG90" s="4"/>
      <c r="IPH90" s="4"/>
      <c r="IPI90" s="4"/>
      <c r="IPJ90" s="4"/>
      <c r="IPK90" s="4"/>
      <c r="IPL90" s="4"/>
      <c r="IPM90" s="4"/>
      <c r="IPN90" s="4"/>
      <c r="IPO90" s="4"/>
      <c r="IPP90" s="4"/>
      <c r="IPQ90" s="4"/>
      <c r="IPR90" s="4"/>
      <c r="IPS90" s="4"/>
      <c r="IPT90" s="4"/>
      <c r="IPU90" s="4"/>
      <c r="IPV90" s="4"/>
      <c r="IPW90" s="4"/>
      <c r="IPX90" s="4"/>
      <c r="IPY90" s="4"/>
      <c r="IPZ90" s="4"/>
      <c r="IQA90" s="4"/>
      <c r="IQB90" s="4"/>
      <c r="IQC90" s="4"/>
      <c r="IQD90" s="4"/>
      <c r="IQE90" s="4"/>
      <c r="IQF90" s="4"/>
      <c r="IQG90" s="4"/>
      <c r="IQH90" s="4"/>
      <c r="IQI90" s="4"/>
      <c r="IQJ90" s="4"/>
      <c r="IQK90" s="4"/>
      <c r="IQL90" s="4"/>
      <c r="IQM90" s="4"/>
      <c r="IQN90" s="4"/>
      <c r="IQO90" s="4"/>
      <c r="IQP90" s="4"/>
      <c r="IQQ90" s="4"/>
      <c r="IQR90" s="4"/>
      <c r="IQS90" s="4"/>
      <c r="IQT90" s="4"/>
      <c r="IQU90" s="4"/>
      <c r="IQV90" s="4"/>
      <c r="IQW90" s="4"/>
      <c r="IQX90" s="4"/>
      <c r="IQY90" s="4"/>
      <c r="IQZ90" s="4"/>
      <c r="IRA90" s="4"/>
      <c r="IRB90" s="4"/>
      <c r="IRC90" s="4"/>
      <c r="IRD90" s="4"/>
      <c r="IRE90" s="4"/>
      <c r="IRF90" s="4"/>
      <c r="IRG90" s="4"/>
      <c r="IRH90" s="4"/>
      <c r="IRI90" s="4"/>
      <c r="IRJ90" s="4"/>
      <c r="IRK90" s="4"/>
      <c r="IRL90" s="4"/>
      <c r="IRM90" s="4"/>
      <c r="IRN90" s="4"/>
      <c r="IRO90" s="4"/>
      <c r="IRP90" s="4"/>
      <c r="IRQ90" s="4"/>
      <c r="IRR90" s="4"/>
      <c r="IRS90" s="4"/>
      <c r="IRT90" s="4"/>
      <c r="IRU90" s="4"/>
      <c r="IRV90" s="4"/>
      <c r="IRW90" s="4"/>
      <c r="IRX90" s="4"/>
      <c r="IRY90" s="4"/>
      <c r="IRZ90" s="4"/>
      <c r="ISA90" s="4"/>
      <c r="ISB90" s="4"/>
      <c r="ISC90" s="4"/>
      <c r="ISD90" s="4"/>
      <c r="ISE90" s="4"/>
      <c r="ISF90" s="4"/>
      <c r="ISG90" s="4"/>
      <c r="ISH90" s="4"/>
      <c r="ISI90" s="4"/>
      <c r="ISJ90" s="4"/>
      <c r="ISK90" s="4"/>
      <c r="ISL90" s="4"/>
      <c r="ISM90" s="4"/>
      <c r="ISN90" s="4"/>
      <c r="ISO90" s="4"/>
      <c r="ISP90" s="4"/>
      <c r="ISQ90" s="4"/>
      <c r="ISR90" s="4"/>
      <c r="ISS90" s="4"/>
      <c r="IST90" s="4"/>
      <c r="ISU90" s="4"/>
      <c r="ISV90" s="4"/>
      <c r="ISW90" s="4"/>
      <c r="ISX90" s="4"/>
      <c r="ISY90" s="4"/>
      <c r="ISZ90" s="4"/>
      <c r="ITA90" s="4"/>
      <c r="ITB90" s="4"/>
      <c r="ITC90" s="4"/>
      <c r="ITD90" s="4"/>
      <c r="ITE90" s="4"/>
      <c r="ITF90" s="4"/>
      <c r="ITG90" s="4"/>
      <c r="ITH90" s="4"/>
      <c r="ITI90" s="4"/>
      <c r="ITJ90" s="4"/>
      <c r="ITK90" s="4"/>
      <c r="ITL90" s="4"/>
      <c r="ITM90" s="4"/>
      <c r="ITN90" s="4"/>
      <c r="ITO90" s="4"/>
      <c r="ITP90" s="4"/>
      <c r="ITQ90" s="4"/>
      <c r="ITR90" s="4"/>
      <c r="ITS90" s="4"/>
      <c r="ITT90" s="4"/>
      <c r="ITU90" s="4"/>
      <c r="ITV90" s="4"/>
      <c r="ITW90" s="4"/>
      <c r="ITX90" s="4"/>
      <c r="ITY90" s="4"/>
      <c r="ITZ90" s="4"/>
      <c r="IUA90" s="4"/>
      <c r="IUB90" s="4"/>
      <c r="IUC90" s="4"/>
      <c r="IUD90" s="4"/>
      <c r="IUE90" s="4"/>
      <c r="IUF90" s="4"/>
      <c r="IUG90" s="4"/>
      <c r="IUH90" s="4"/>
      <c r="IUI90" s="4"/>
      <c r="IUJ90" s="4"/>
      <c r="IUK90" s="4"/>
      <c r="IUL90" s="4"/>
      <c r="IUM90" s="4"/>
      <c r="IUN90" s="4"/>
      <c r="IUO90" s="4"/>
      <c r="IUP90" s="4"/>
      <c r="IUQ90" s="4"/>
      <c r="IUR90" s="4"/>
      <c r="IUS90" s="4"/>
      <c r="IUT90" s="4"/>
      <c r="IUU90" s="4"/>
      <c r="IUV90" s="4"/>
      <c r="IUW90" s="4"/>
      <c r="IUX90" s="4"/>
      <c r="IUY90" s="4"/>
      <c r="IUZ90" s="4"/>
      <c r="IVA90" s="4"/>
      <c r="IVB90" s="4"/>
      <c r="IVC90" s="4"/>
      <c r="IVD90" s="4"/>
      <c r="IVE90" s="4"/>
      <c r="IVF90" s="4"/>
      <c r="IVG90" s="4"/>
      <c r="IVH90" s="4"/>
      <c r="IVI90" s="4"/>
      <c r="IVJ90" s="4"/>
      <c r="IVK90" s="4"/>
      <c r="IVL90" s="4"/>
      <c r="IVM90" s="4"/>
      <c r="IVN90" s="4"/>
      <c r="IVO90" s="4"/>
      <c r="IVP90" s="4"/>
      <c r="IVQ90" s="4"/>
      <c r="IVR90" s="4"/>
      <c r="IVS90" s="4"/>
      <c r="IVT90" s="4"/>
      <c r="IVU90" s="4"/>
      <c r="IVV90" s="4"/>
      <c r="IVW90" s="4"/>
      <c r="IVX90" s="4"/>
      <c r="IVY90" s="4"/>
      <c r="IVZ90" s="4"/>
      <c r="IWA90" s="4"/>
      <c r="IWB90" s="4"/>
      <c r="IWC90" s="4"/>
      <c r="IWD90" s="4"/>
      <c r="IWE90" s="4"/>
      <c r="IWF90" s="4"/>
      <c r="IWG90" s="4"/>
      <c r="IWH90" s="4"/>
      <c r="IWI90" s="4"/>
      <c r="IWJ90" s="4"/>
      <c r="IWK90" s="4"/>
      <c r="IWL90" s="4"/>
      <c r="IWM90" s="4"/>
      <c r="IWN90" s="4"/>
      <c r="IWO90" s="4"/>
      <c r="IWP90" s="4"/>
      <c r="IWQ90" s="4"/>
      <c r="IWR90" s="4"/>
      <c r="IWS90" s="4"/>
      <c r="IWT90" s="4"/>
      <c r="IWU90" s="4"/>
      <c r="IWV90" s="4"/>
      <c r="IWW90" s="4"/>
      <c r="IWX90" s="4"/>
      <c r="IWY90" s="4"/>
      <c r="IWZ90" s="4"/>
      <c r="IXA90" s="4"/>
      <c r="IXB90" s="4"/>
      <c r="IXC90" s="4"/>
      <c r="IXD90" s="4"/>
      <c r="IXE90" s="4"/>
      <c r="IXF90" s="4"/>
      <c r="IXG90" s="4"/>
      <c r="IXH90" s="4"/>
      <c r="IXI90" s="4"/>
      <c r="IXJ90" s="4"/>
      <c r="IXK90" s="4"/>
      <c r="IXL90" s="4"/>
      <c r="IXM90" s="4"/>
      <c r="IXN90" s="4"/>
      <c r="IXO90" s="4"/>
      <c r="IXP90" s="4"/>
      <c r="IXQ90" s="4"/>
      <c r="IXR90" s="4"/>
      <c r="IXS90" s="4"/>
      <c r="IXT90" s="4"/>
      <c r="IXU90" s="4"/>
      <c r="IXV90" s="4"/>
      <c r="IXW90" s="4"/>
      <c r="IXX90" s="4"/>
      <c r="IXY90" s="4"/>
      <c r="IXZ90" s="4"/>
      <c r="IYA90" s="4"/>
      <c r="IYB90" s="4"/>
      <c r="IYC90" s="4"/>
      <c r="IYD90" s="4"/>
      <c r="IYE90" s="4"/>
      <c r="IYF90" s="4"/>
      <c r="IYG90" s="4"/>
      <c r="IYH90" s="4"/>
      <c r="IYI90" s="4"/>
      <c r="IYJ90" s="4"/>
      <c r="IYK90" s="4"/>
      <c r="IYL90" s="4"/>
      <c r="IYM90" s="4"/>
      <c r="IYN90" s="4"/>
      <c r="IYO90" s="4"/>
      <c r="IYP90" s="4"/>
      <c r="IYQ90" s="4"/>
      <c r="IYR90" s="4"/>
      <c r="IYS90" s="4"/>
      <c r="IYT90" s="4"/>
      <c r="IYU90" s="4"/>
      <c r="IYV90" s="4"/>
      <c r="IYW90" s="4"/>
      <c r="IYX90" s="4"/>
      <c r="IYY90" s="4"/>
      <c r="IYZ90" s="4"/>
      <c r="IZA90" s="4"/>
      <c r="IZB90" s="4"/>
      <c r="IZC90" s="4"/>
      <c r="IZD90" s="4"/>
      <c r="IZE90" s="4"/>
      <c r="IZF90" s="4"/>
      <c r="IZG90" s="4"/>
      <c r="IZH90" s="4"/>
      <c r="IZI90" s="4"/>
      <c r="IZJ90" s="4"/>
      <c r="IZK90" s="4"/>
      <c r="IZL90" s="4"/>
      <c r="IZM90" s="4"/>
      <c r="IZN90" s="4"/>
      <c r="IZO90" s="4"/>
      <c r="IZP90" s="4"/>
      <c r="IZQ90" s="4"/>
      <c r="IZR90" s="4"/>
      <c r="IZS90" s="4"/>
      <c r="IZT90" s="4"/>
      <c r="IZU90" s="4"/>
      <c r="IZV90" s="4"/>
      <c r="IZW90" s="4"/>
      <c r="IZX90" s="4"/>
      <c r="IZY90" s="4"/>
      <c r="IZZ90" s="4"/>
      <c r="JAA90" s="4"/>
      <c r="JAB90" s="4"/>
      <c r="JAC90" s="4"/>
      <c r="JAD90" s="4"/>
      <c r="JAE90" s="4"/>
      <c r="JAF90" s="4"/>
      <c r="JAG90" s="4"/>
      <c r="JAH90" s="4"/>
      <c r="JAI90" s="4"/>
      <c r="JAJ90" s="4"/>
      <c r="JAK90" s="4"/>
      <c r="JAL90" s="4"/>
      <c r="JAM90" s="4"/>
      <c r="JAN90" s="4"/>
      <c r="JAO90" s="4"/>
      <c r="JAP90" s="4"/>
      <c r="JAQ90" s="4"/>
      <c r="JAR90" s="4"/>
      <c r="JAS90" s="4"/>
      <c r="JAT90" s="4"/>
      <c r="JAU90" s="4"/>
      <c r="JAV90" s="4"/>
      <c r="JAW90" s="4"/>
      <c r="JAX90" s="4"/>
      <c r="JAY90" s="4"/>
      <c r="JAZ90" s="4"/>
      <c r="JBA90" s="4"/>
      <c r="JBB90" s="4"/>
      <c r="JBC90" s="4"/>
      <c r="JBD90" s="4"/>
      <c r="JBE90" s="4"/>
      <c r="JBF90" s="4"/>
      <c r="JBG90" s="4"/>
      <c r="JBH90" s="4"/>
      <c r="JBI90" s="4"/>
      <c r="JBJ90" s="4"/>
      <c r="JBK90" s="4"/>
      <c r="JBL90" s="4"/>
      <c r="JBM90" s="4"/>
      <c r="JBN90" s="4"/>
      <c r="JBO90" s="4"/>
      <c r="JBP90" s="4"/>
      <c r="JBQ90" s="4"/>
      <c r="JBR90" s="4"/>
      <c r="JBS90" s="4"/>
      <c r="JBT90" s="4"/>
      <c r="JBU90" s="4"/>
      <c r="JBV90" s="4"/>
      <c r="JBW90" s="4"/>
      <c r="JBX90" s="4"/>
      <c r="JBY90" s="4"/>
      <c r="JBZ90" s="4"/>
      <c r="JCA90" s="4"/>
      <c r="JCB90" s="4"/>
      <c r="JCC90" s="4"/>
      <c r="JCD90" s="4"/>
      <c r="JCE90" s="4"/>
      <c r="JCF90" s="4"/>
      <c r="JCG90" s="4"/>
      <c r="JCH90" s="4"/>
      <c r="JCI90" s="4"/>
      <c r="JCJ90" s="4"/>
      <c r="JCK90" s="4"/>
      <c r="JCL90" s="4"/>
      <c r="JCM90" s="4"/>
      <c r="JCN90" s="4"/>
      <c r="JCO90" s="4"/>
      <c r="JCP90" s="4"/>
      <c r="JCQ90" s="4"/>
      <c r="JCR90" s="4"/>
      <c r="JCS90" s="4"/>
      <c r="JCT90" s="4"/>
      <c r="JCU90" s="4"/>
      <c r="JCV90" s="4"/>
      <c r="JCW90" s="4"/>
      <c r="JCX90" s="4"/>
      <c r="JCY90" s="4"/>
      <c r="JCZ90" s="4"/>
      <c r="JDA90" s="4"/>
      <c r="JDB90" s="4"/>
      <c r="JDC90" s="4"/>
      <c r="JDD90" s="4"/>
      <c r="JDE90" s="4"/>
      <c r="JDF90" s="4"/>
      <c r="JDG90" s="4"/>
      <c r="JDH90" s="4"/>
      <c r="JDI90" s="4"/>
      <c r="JDJ90" s="4"/>
      <c r="JDK90" s="4"/>
      <c r="JDL90" s="4"/>
      <c r="JDM90" s="4"/>
      <c r="JDN90" s="4"/>
      <c r="JDO90" s="4"/>
      <c r="JDP90" s="4"/>
      <c r="JDQ90" s="4"/>
      <c r="JDR90" s="4"/>
      <c r="JDS90" s="4"/>
      <c r="JDT90" s="4"/>
      <c r="JDU90" s="4"/>
      <c r="JDV90" s="4"/>
      <c r="JDW90" s="4"/>
      <c r="JDX90" s="4"/>
      <c r="JDY90" s="4"/>
      <c r="JDZ90" s="4"/>
      <c r="JEA90" s="4"/>
      <c r="JEB90" s="4"/>
      <c r="JEC90" s="4"/>
      <c r="JED90" s="4"/>
      <c r="JEE90" s="4"/>
      <c r="JEF90" s="4"/>
      <c r="JEG90" s="4"/>
      <c r="JEH90" s="4"/>
      <c r="JEI90" s="4"/>
      <c r="JEJ90" s="4"/>
      <c r="JEK90" s="4"/>
      <c r="JEL90" s="4"/>
      <c r="JEM90" s="4"/>
      <c r="JEN90" s="4"/>
      <c r="JEO90" s="4"/>
      <c r="JEP90" s="4"/>
      <c r="JEQ90" s="4"/>
      <c r="JER90" s="4"/>
      <c r="JES90" s="4"/>
      <c r="JET90" s="4"/>
      <c r="JEU90" s="4"/>
      <c r="JEV90" s="4"/>
      <c r="JEW90" s="4"/>
      <c r="JEX90" s="4"/>
      <c r="JEY90" s="4"/>
      <c r="JEZ90" s="4"/>
      <c r="JFA90" s="4"/>
      <c r="JFB90" s="4"/>
      <c r="JFC90" s="4"/>
      <c r="JFD90" s="4"/>
      <c r="JFE90" s="4"/>
      <c r="JFF90" s="4"/>
      <c r="JFG90" s="4"/>
      <c r="JFH90" s="4"/>
      <c r="JFI90" s="4"/>
      <c r="JFJ90" s="4"/>
      <c r="JFK90" s="4"/>
      <c r="JFL90" s="4"/>
      <c r="JFM90" s="4"/>
      <c r="JFN90" s="4"/>
      <c r="JFO90" s="4"/>
      <c r="JFP90" s="4"/>
      <c r="JFQ90" s="4"/>
      <c r="JFR90" s="4"/>
      <c r="JFS90" s="4"/>
      <c r="JFT90" s="4"/>
      <c r="JFU90" s="4"/>
      <c r="JFV90" s="4"/>
      <c r="JFW90" s="4"/>
      <c r="JFX90" s="4"/>
      <c r="JFY90" s="4"/>
      <c r="JFZ90" s="4"/>
      <c r="JGA90" s="4"/>
      <c r="JGB90" s="4"/>
      <c r="JGC90" s="4"/>
      <c r="JGD90" s="4"/>
      <c r="JGE90" s="4"/>
      <c r="JGF90" s="4"/>
      <c r="JGG90" s="4"/>
      <c r="JGH90" s="4"/>
      <c r="JGI90" s="4"/>
      <c r="JGJ90" s="4"/>
      <c r="JGK90" s="4"/>
      <c r="JGL90" s="4"/>
      <c r="JGM90" s="4"/>
      <c r="JGN90" s="4"/>
      <c r="JGO90" s="4"/>
      <c r="JGP90" s="4"/>
      <c r="JGQ90" s="4"/>
      <c r="JGR90" s="4"/>
      <c r="JGS90" s="4"/>
      <c r="JGT90" s="4"/>
      <c r="JGU90" s="4"/>
      <c r="JGV90" s="4"/>
      <c r="JGW90" s="4"/>
      <c r="JGX90" s="4"/>
      <c r="JGY90" s="4"/>
      <c r="JGZ90" s="4"/>
      <c r="JHA90" s="4"/>
      <c r="JHB90" s="4"/>
      <c r="JHC90" s="4"/>
      <c r="JHD90" s="4"/>
      <c r="JHE90" s="4"/>
      <c r="JHF90" s="4"/>
      <c r="JHG90" s="4"/>
      <c r="JHH90" s="4"/>
      <c r="JHI90" s="4"/>
      <c r="JHJ90" s="4"/>
      <c r="JHK90" s="4"/>
      <c r="JHL90" s="4"/>
      <c r="JHM90" s="4"/>
      <c r="JHN90" s="4"/>
      <c r="JHO90" s="4"/>
      <c r="JHP90" s="4"/>
      <c r="JHQ90" s="4"/>
      <c r="JHR90" s="4"/>
      <c r="JHS90" s="4"/>
      <c r="JHT90" s="4"/>
      <c r="JHU90" s="4"/>
      <c r="JHV90" s="4"/>
      <c r="JHW90" s="4"/>
      <c r="JHX90" s="4"/>
      <c r="JHY90" s="4"/>
      <c r="JHZ90" s="4"/>
      <c r="JIA90" s="4"/>
      <c r="JIB90" s="4"/>
      <c r="JIC90" s="4"/>
      <c r="JID90" s="4"/>
      <c r="JIE90" s="4"/>
      <c r="JIF90" s="4"/>
      <c r="JIG90" s="4"/>
      <c r="JIH90" s="4"/>
      <c r="JII90" s="4"/>
      <c r="JIJ90" s="4"/>
      <c r="JIK90" s="4"/>
      <c r="JIL90" s="4"/>
      <c r="JIM90" s="4"/>
      <c r="JIN90" s="4"/>
      <c r="JIO90" s="4"/>
      <c r="JIP90" s="4"/>
      <c r="JIQ90" s="4"/>
      <c r="JIR90" s="4"/>
      <c r="JIS90" s="4"/>
      <c r="JIT90" s="4"/>
      <c r="JIU90" s="4"/>
      <c r="JIV90" s="4"/>
      <c r="JIW90" s="4"/>
      <c r="JIX90" s="4"/>
      <c r="JIY90" s="4"/>
      <c r="JIZ90" s="4"/>
      <c r="JJA90" s="4"/>
      <c r="JJB90" s="4"/>
      <c r="JJC90" s="4"/>
      <c r="JJD90" s="4"/>
      <c r="JJE90" s="4"/>
      <c r="JJF90" s="4"/>
      <c r="JJG90" s="4"/>
      <c r="JJH90" s="4"/>
      <c r="JJI90" s="4"/>
      <c r="JJJ90" s="4"/>
      <c r="JJK90" s="4"/>
      <c r="JJL90" s="4"/>
      <c r="JJM90" s="4"/>
      <c r="JJN90" s="4"/>
      <c r="JJO90" s="4"/>
      <c r="JJP90" s="4"/>
      <c r="JJQ90" s="4"/>
      <c r="JJR90" s="4"/>
      <c r="JJS90" s="4"/>
      <c r="JJT90" s="4"/>
      <c r="JJU90" s="4"/>
      <c r="JJV90" s="4"/>
      <c r="JJW90" s="4"/>
      <c r="JJX90" s="4"/>
      <c r="JJY90" s="4"/>
      <c r="JJZ90" s="4"/>
      <c r="JKA90" s="4"/>
      <c r="JKB90" s="4"/>
      <c r="JKC90" s="4"/>
      <c r="JKD90" s="4"/>
      <c r="JKE90" s="4"/>
      <c r="JKF90" s="4"/>
      <c r="JKG90" s="4"/>
      <c r="JKH90" s="4"/>
      <c r="JKI90" s="4"/>
      <c r="JKJ90" s="4"/>
      <c r="JKK90" s="4"/>
      <c r="JKL90" s="4"/>
      <c r="JKM90" s="4"/>
      <c r="JKN90" s="4"/>
      <c r="JKO90" s="4"/>
      <c r="JKP90" s="4"/>
      <c r="JKQ90" s="4"/>
      <c r="JKR90" s="4"/>
      <c r="JKS90" s="4"/>
      <c r="JKT90" s="4"/>
      <c r="JKU90" s="4"/>
      <c r="JKV90" s="4"/>
      <c r="JKW90" s="4"/>
      <c r="JKX90" s="4"/>
      <c r="JKY90" s="4"/>
      <c r="JKZ90" s="4"/>
      <c r="JLA90" s="4"/>
      <c r="JLB90" s="4"/>
      <c r="JLC90" s="4"/>
      <c r="JLD90" s="4"/>
      <c r="JLE90" s="4"/>
      <c r="JLF90" s="4"/>
      <c r="JLG90" s="4"/>
      <c r="JLH90" s="4"/>
      <c r="JLI90" s="4"/>
      <c r="JLJ90" s="4"/>
      <c r="JLK90" s="4"/>
      <c r="JLL90" s="4"/>
      <c r="JLM90" s="4"/>
      <c r="JLN90" s="4"/>
      <c r="JLO90" s="4"/>
      <c r="JLP90" s="4"/>
      <c r="JLQ90" s="4"/>
      <c r="JLR90" s="4"/>
      <c r="JLS90" s="4"/>
      <c r="JLT90" s="4"/>
      <c r="JLU90" s="4"/>
      <c r="JLV90" s="4"/>
      <c r="JLW90" s="4"/>
      <c r="JLX90" s="4"/>
      <c r="JLY90" s="4"/>
      <c r="JLZ90" s="4"/>
      <c r="JMA90" s="4"/>
      <c r="JMB90" s="4"/>
      <c r="JMC90" s="4"/>
      <c r="JMD90" s="4"/>
      <c r="JME90" s="4"/>
      <c r="JMF90" s="4"/>
      <c r="JMG90" s="4"/>
      <c r="JMH90" s="4"/>
      <c r="JMI90" s="4"/>
      <c r="JMJ90" s="4"/>
      <c r="JMK90" s="4"/>
      <c r="JML90" s="4"/>
      <c r="JMM90" s="4"/>
      <c r="JMN90" s="4"/>
      <c r="JMO90" s="4"/>
      <c r="JMP90" s="4"/>
      <c r="JMQ90" s="4"/>
      <c r="JMR90" s="4"/>
      <c r="JMS90" s="4"/>
      <c r="JMT90" s="4"/>
      <c r="JMU90" s="4"/>
      <c r="JMV90" s="4"/>
      <c r="JMW90" s="4"/>
      <c r="JMX90" s="4"/>
      <c r="JMY90" s="4"/>
      <c r="JMZ90" s="4"/>
      <c r="JNA90" s="4"/>
      <c r="JNB90" s="4"/>
      <c r="JNC90" s="4"/>
      <c r="JND90" s="4"/>
      <c r="JNE90" s="4"/>
      <c r="JNF90" s="4"/>
      <c r="JNG90" s="4"/>
      <c r="JNH90" s="4"/>
      <c r="JNI90" s="4"/>
      <c r="JNJ90" s="4"/>
      <c r="JNK90" s="4"/>
      <c r="JNL90" s="4"/>
      <c r="JNM90" s="4"/>
      <c r="JNN90" s="4"/>
      <c r="JNO90" s="4"/>
      <c r="JNP90" s="4"/>
      <c r="JNQ90" s="4"/>
      <c r="JNR90" s="4"/>
      <c r="JNS90" s="4"/>
      <c r="JNT90" s="4"/>
      <c r="JNU90" s="4"/>
      <c r="JNV90" s="4"/>
      <c r="JNW90" s="4"/>
      <c r="JNX90" s="4"/>
      <c r="JNY90" s="4"/>
      <c r="JNZ90" s="4"/>
      <c r="JOA90" s="4"/>
      <c r="JOB90" s="4"/>
      <c r="JOC90" s="4"/>
      <c r="JOD90" s="4"/>
      <c r="JOE90" s="4"/>
      <c r="JOF90" s="4"/>
      <c r="JOG90" s="4"/>
      <c r="JOH90" s="4"/>
      <c r="JOI90" s="4"/>
      <c r="JOJ90" s="4"/>
      <c r="JOK90" s="4"/>
      <c r="JOL90" s="4"/>
      <c r="JOM90" s="4"/>
      <c r="JON90" s="4"/>
      <c r="JOO90" s="4"/>
      <c r="JOP90" s="4"/>
      <c r="JOQ90" s="4"/>
      <c r="JOR90" s="4"/>
      <c r="JOS90" s="4"/>
      <c r="JOT90" s="4"/>
      <c r="JOU90" s="4"/>
      <c r="JOV90" s="4"/>
      <c r="JOW90" s="4"/>
      <c r="JOX90" s="4"/>
      <c r="JOY90" s="4"/>
      <c r="JOZ90" s="4"/>
      <c r="JPA90" s="4"/>
      <c r="JPB90" s="4"/>
      <c r="JPC90" s="4"/>
      <c r="JPD90" s="4"/>
      <c r="JPE90" s="4"/>
      <c r="JPF90" s="4"/>
      <c r="JPG90" s="4"/>
      <c r="JPH90" s="4"/>
      <c r="JPI90" s="4"/>
      <c r="JPJ90" s="4"/>
      <c r="JPK90" s="4"/>
      <c r="JPL90" s="4"/>
      <c r="JPM90" s="4"/>
      <c r="JPN90" s="4"/>
      <c r="JPO90" s="4"/>
      <c r="JPP90" s="4"/>
      <c r="JPQ90" s="4"/>
      <c r="JPR90" s="4"/>
      <c r="JPS90" s="4"/>
      <c r="JPT90" s="4"/>
      <c r="JPU90" s="4"/>
      <c r="JPV90" s="4"/>
      <c r="JPW90" s="4"/>
      <c r="JPX90" s="4"/>
      <c r="JPY90" s="4"/>
      <c r="JPZ90" s="4"/>
      <c r="JQA90" s="4"/>
      <c r="JQB90" s="4"/>
      <c r="JQC90" s="4"/>
      <c r="JQD90" s="4"/>
      <c r="JQE90" s="4"/>
      <c r="JQF90" s="4"/>
      <c r="JQG90" s="4"/>
      <c r="JQH90" s="4"/>
      <c r="JQI90" s="4"/>
      <c r="JQJ90" s="4"/>
      <c r="JQK90" s="4"/>
      <c r="JQL90" s="4"/>
      <c r="JQM90" s="4"/>
      <c r="JQN90" s="4"/>
      <c r="JQO90" s="4"/>
      <c r="JQP90" s="4"/>
      <c r="JQQ90" s="4"/>
      <c r="JQR90" s="4"/>
      <c r="JQS90" s="4"/>
      <c r="JQT90" s="4"/>
      <c r="JQU90" s="4"/>
      <c r="JQV90" s="4"/>
      <c r="JQW90" s="4"/>
      <c r="JQX90" s="4"/>
      <c r="JQY90" s="4"/>
      <c r="JQZ90" s="4"/>
      <c r="JRA90" s="4"/>
      <c r="JRB90" s="4"/>
      <c r="JRC90" s="4"/>
      <c r="JRD90" s="4"/>
      <c r="JRE90" s="4"/>
      <c r="JRF90" s="4"/>
      <c r="JRG90" s="4"/>
      <c r="JRH90" s="4"/>
      <c r="JRI90" s="4"/>
      <c r="JRJ90" s="4"/>
      <c r="JRK90" s="4"/>
      <c r="JRL90" s="4"/>
      <c r="JRM90" s="4"/>
      <c r="JRN90" s="4"/>
      <c r="JRO90" s="4"/>
      <c r="JRP90" s="4"/>
      <c r="JRQ90" s="4"/>
      <c r="JRR90" s="4"/>
      <c r="JRS90" s="4"/>
      <c r="JRT90" s="4"/>
      <c r="JRU90" s="4"/>
      <c r="JRV90" s="4"/>
      <c r="JRW90" s="4"/>
      <c r="JRX90" s="4"/>
      <c r="JRY90" s="4"/>
      <c r="JRZ90" s="4"/>
      <c r="JSA90" s="4"/>
      <c r="JSB90" s="4"/>
      <c r="JSC90" s="4"/>
      <c r="JSD90" s="4"/>
      <c r="JSE90" s="4"/>
      <c r="JSF90" s="4"/>
      <c r="JSG90" s="4"/>
      <c r="JSH90" s="4"/>
      <c r="JSI90" s="4"/>
      <c r="JSJ90" s="4"/>
      <c r="JSK90" s="4"/>
      <c r="JSL90" s="4"/>
      <c r="JSM90" s="4"/>
      <c r="JSN90" s="4"/>
      <c r="JSO90" s="4"/>
      <c r="JSP90" s="4"/>
      <c r="JSQ90" s="4"/>
      <c r="JSR90" s="4"/>
      <c r="JSS90" s="4"/>
      <c r="JST90" s="4"/>
      <c r="JSU90" s="4"/>
      <c r="JSV90" s="4"/>
      <c r="JSW90" s="4"/>
      <c r="JSX90" s="4"/>
      <c r="JSY90" s="4"/>
      <c r="JSZ90" s="4"/>
      <c r="JTA90" s="4"/>
      <c r="JTB90" s="4"/>
      <c r="JTC90" s="4"/>
      <c r="JTD90" s="4"/>
      <c r="JTE90" s="4"/>
      <c r="JTF90" s="4"/>
      <c r="JTG90" s="4"/>
      <c r="JTH90" s="4"/>
      <c r="JTI90" s="4"/>
      <c r="JTJ90" s="4"/>
      <c r="JTK90" s="4"/>
      <c r="JTL90" s="4"/>
      <c r="JTM90" s="4"/>
      <c r="JTN90" s="4"/>
      <c r="JTO90" s="4"/>
      <c r="JTP90" s="4"/>
      <c r="JTQ90" s="4"/>
      <c r="JTR90" s="4"/>
      <c r="JTS90" s="4"/>
      <c r="JTT90" s="4"/>
      <c r="JTU90" s="4"/>
      <c r="JTV90" s="4"/>
      <c r="JTW90" s="4"/>
      <c r="JTX90" s="4"/>
      <c r="JTY90" s="4"/>
      <c r="JTZ90" s="4"/>
      <c r="JUA90" s="4"/>
      <c r="JUB90" s="4"/>
      <c r="JUC90" s="4"/>
      <c r="JUD90" s="4"/>
      <c r="JUE90" s="4"/>
      <c r="JUF90" s="4"/>
      <c r="JUG90" s="4"/>
      <c r="JUH90" s="4"/>
      <c r="JUI90" s="4"/>
      <c r="JUJ90" s="4"/>
      <c r="JUK90" s="4"/>
      <c r="JUL90" s="4"/>
      <c r="JUM90" s="4"/>
      <c r="JUN90" s="4"/>
      <c r="JUO90" s="4"/>
      <c r="JUP90" s="4"/>
      <c r="JUQ90" s="4"/>
      <c r="JUR90" s="4"/>
      <c r="JUS90" s="4"/>
      <c r="JUT90" s="4"/>
      <c r="JUU90" s="4"/>
      <c r="JUV90" s="4"/>
      <c r="JUW90" s="4"/>
      <c r="JUX90" s="4"/>
      <c r="JUY90" s="4"/>
      <c r="JUZ90" s="4"/>
      <c r="JVA90" s="4"/>
      <c r="JVB90" s="4"/>
      <c r="JVC90" s="4"/>
      <c r="JVD90" s="4"/>
      <c r="JVE90" s="4"/>
      <c r="JVF90" s="4"/>
      <c r="JVG90" s="4"/>
      <c r="JVH90" s="4"/>
      <c r="JVI90" s="4"/>
      <c r="JVJ90" s="4"/>
      <c r="JVK90" s="4"/>
      <c r="JVL90" s="4"/>
      <c r="JVM90" s="4"/>
      <c r="JVN90" s="4"/>
      <c r="JVO90" s="4"/>
      <c r="JVP90" s="4"/>
      <c r="JVQ90" s="4"/>
      <c r="JVR90" s="4"/>
      <c r="JVS90" s="4"/>
      <c r="JVT90" s="4"/>
      <c r="JVU90" s="4"/>
      <c r="JVV90" s="4"/>
      <c r="JVW90" s="4"/>
      <c r="JVX90" s="4"/>
      <c r="JVY90" s="4"/>
      <c r="JVZ90" s="4"/>
      <c r="JWA90" s="4"/>
      <c r="JWB90" s="4"/>
      <c r="JWC90" s="4"/>
      <c r="JWD90" s="4"/>
      <c r="JWE90" s="4"/>
      <c r="JWF90" s="4"/>
      <c r="JWG90" s="4"/>
      <c r="JWH90" s="4"/>
      <c r="JWI90" s="4"/>
      <c r="JWJ90" s="4"/>
      <c r="JWK90" s="4"/>
      <c r="JWL90" s="4"/>
      <c r="JWM90" s="4"/>
      <c r="JWN90" s="4"/>
      <c r="JWO90" s="4"/>
      <c r="JWP90" s="4"/>
      <c r="JWQ90" s="4"/>
      <c r="JWR90" s="4"/>
      <c r="JWS90" s="4"/>
      <c r="JWT90" s="4"/>
      <c r="JWU90" s="4"/>
      <c r="JWV90" s="4"/>
      <c r="JWW90" s="4"/>
      <c r="JWX90" s="4"/>
      <c r="JWY90" s="4"/>
      <c r="JWZ90" s="4"/>
      <c r="JXA90" s="4"/>
      <c r="JXB90" s="4"/>
      <c r="JXC90" s="4"/>
      <c r="JXD90" s="4"/>
      <c r="JXE90" s="4"/>
      <c r="JXF90" s="4"/>
      <c r="JXG90" s="4"/>
      <c r="JXH90" s="4"/>
      <c r="JXI90" s="4"/>
      <c r="JXJ90" s="4"/>
      <c r="JXK90" s="4"/>
      <c r="JXL90" s="4"/>
      <c r="JXM90" s="4"/>
      <c r="JXN90" s="4"/>
      <c r="JXO90" s="4"/>
      <c r="JXP90" s="4"/>
      <c r="JXQ90" s="4"/>
      <c r="JXR90" s="4"/>
      <c r="JXS90" s="4"/>
      <c r="JXT90" s="4"/>
      <c r="JXU90" s="4"/>
      <c r="JXV90" s="4"/>
      <c r="JXW90" s="4"/>
      <c r="JXX90" s="4"/>
      <c r="JXY90" s="4"/>
      <c r="JXZ90" s="4"/>
      <c r="JYA90" s="4"/>
      <c r="JYB90" s="4"/>
      <c r="JYC90" s="4"/>
      <c r="JYD90" s="4"/>
      <c r="JYE90" s="4"/>
      <c r="JYF90" s="4"/>
      <c r="JYG90" s="4"/>
      <c r="JYH90" s="4"/>
      <c r="JYI90" s="4"/>
      <c r="JYJ90" s="4"/>
      <c r="JYK90" s="4"/>
      <c r="JYL90" s="4"/>
      <c r="JYM90" s="4"/>
      <c r="JYN90" s="4"/>
      <c r="JYO90" s="4"/>
      <c r="JYP90" s="4"/>
      <c r="JYQ90" s="4"/>
      <c r="JYR90" s="4"/>
      <c r="JYS90" s="4"/>
      <c r="JYT90" s="4"/>
      <c r="JYU90" s="4"/>
      <c r="JYV90" s="4"/>
      <c r="JYW90" s="4"/>
      <c r="JYX90" s="4"/>
      <c r="JYY90" s="4"/>
      <c r="JYZ90" s="4"/>
      <c r="JZA90" s="4"/>
      <c r="JZB90" s="4"/>
      <c r="JZC90" s="4"/>
      <c r="JZD90" s="4"/>
      <c r="JZE90" s="4"/>
      <c r="JZF90" s="4"/>
      <c r="JZG90" s="4"/>
      <c r="JZH90" s="4"/>
      <c r="JZI90" s="4"/>
      <c r="JZJ90" s="4"/>
      <c r="JZK90" s="4"/>
      <c r="JZL90" s="4"/>
      <c r="JZM90" s="4"/>
      <c r="JZN90" s="4"/>
      <c r="JZO90" s="4"/>
      <c r="JZP90" s="4"/>
      <c r="JZQ90" s="4"/>
      <c r="JZR90" s="4"/>
      <c r="JZS90" s="4"/>
      <c r="JZT90" s="4"/>
      <c r="JZU90" s="4"/>
      <c r="JZV90" s="4"/>
      <c r="JZW90" s="4"/>
      <c r="JZX90" s="4"/>
      <c r="JZY90" s="4"/>
      <c r="JZZ90" s="4"/>
      <c r="KAA90" s="4"/>
      <c r="KAB90" s="4"/>
      <c r="KAC90" s="4"/>
      <c r="KAD90" s="4"/>
      <c r="KAE90" s="4"/>
      <c r="KAF90" s="4"/>
      <c r="KAG90" s="4"/>
      <c r="KAH90" s="4"/>
      <c r="KAI90" s="4"/>
      <c r="KAJ90" s="4"/>
      <c r="KAK90" s="4"/>
      <c r="KAL90" s="4"/>
      <c r="KAM90" s="4"/>
      <c r="KAN90" s="4"/>
      <c r="KAO90" s="4"/>
      <c r="KAP90" s="4"/>
      <c r="KAQ90" s="4"/>
      <c r="KAR90" s="4"/>
      <c r="KAS90" s="4"/>
      <c r="KAT90" s="4"/>
      <c r="KAU90" s="4"/>
      <c r="KAV90" s="4"/>
      <c r="KAW90" s="4"/>
      <c r="KAX90" s="4"/>
      <c r="KAY90" s="4"/>
      <c r="KAZ90" s="4"/>
      <c r="KBA90" s="4"/>
      <c r="KBB90" s="4"/>
      <c r="KBC90" s="4"/>
      <c r="KBD90" s="4"/>
      <c r="KBE90" s="4"/>
      <c r="KBF90" s="4"/>
      <c r="KBG90" s="4"/>
      <c r="KBH90" s="4"/>
      <c r="KBI90" s="4"/>
      <c r="KBJ90" s="4"/>
      <c r="KBK90" s="4"/>
      <c r="KBL90" s="4"/>
      <c r="KBM90" s="4"/>
      <c r="KBN90" s="4"/>
      <c r="KBO90" s="4"/>
      <c r="KBP90" s="4"/>
      <c r="KBQ90" s="4"/>
      <c r="KBR90" s="4"/>
      <c r="KBS90" s="4"/>
      <c r="KBT90" s="4"/>
      <c r="KBU90" s="4"/>
      <c r="KBV90" s="4"/>
      <c r="KBW90" s="4"/>
      <c r="KBX90" s="4"/>
      <c r="KBY90" s="4"/>
      <c r="KBZ90" s="4"/>
      <c r="KCA90" s="4"/>
      <c r="KCB90" s="4"/>
      <c r="KCC90" s="4"/>
      <c r="KCD90" s="4"/>
      <c r="KCE90" s="4"/>
      <c r="KCF90" s="4"/>
      <c r="KCG90" s="4"/>
      <c r="KCH90" s="4"/>
      <c r="KCI90" s="4"/>
      <c r="KCJ90" s="4"/>
      <c r="KCK90" s="4"/>
      <c r="KCL90" s="4"/>
      <c r="KCM90" s="4"/>
      <c r="KCN90" s="4"/>
      <c r="KCO90" s="4"/>
      <c r="KCP90" s="4"/>
      <c r="KCQ90" s="4"/>
      <c r="KCR90" s="4"/>
      <c r="KCS90" s="4"/>
      <c r="KCT90" s="4"/>
      <c r="KCU90" s="4"/>
      <c r="KCV90" s="4"/>
      <c r="KCW90" s="4"/>
      <c r="KCX90" s="4"/>
      <c r="KCY90" s="4"/>
      <c r="KCZ90" s="4"/>
      <c r="KDA90" s="4"/>
      <c r="KDB90" s="4"/>
      <c r="KDC90" s="4"/>
      <c r="KDD90" s="4"/>
      <c r="KDE90" s="4"/>
      <c r="KDF90" s="4"/>
      <c r="KDG90" s="4"/>
      <c r="KDH90" s="4"/>
      <c r="KDI90" s="4"/>
      <c r="KDJ90" s="4"/>
      <c r="KDK90" s="4"/>
      <c r="KDL90" s="4"/>
      <c r="KDM90" s="4"/>
      <c r="KDN90" s="4"/>
      <c r="KDO90" s="4"/>
      <c r="KDP90" s="4"/>
      <c r="KDQ90" s="4"/>
      <c r="KDR90" s="4"/>
      <c r="KDS90" s="4"/>
      <c r="KDT90" s="4"/>
      <c r="KDU90" s="4"/>
      <c r="KDV90" s="4"/>
      <c r="KDW90" s="4"/>
      <c r="KDX90" s="4"/>
      <c r="KDY90" s="4"/>
      <c r="KDZ90" s="4"/>
      <c r="KEA90" s="4"/>
      <c r="KEB90" s="4"/>
      <c r="KEC90" s="4"/>
      <c r="KED90" s="4"/>
      <c r="KEE90" s="4"/>
      <c r="KEF90" s="4"/>
      <c r="KEG90" s="4"/>
      <c r="KEH90" s="4"/>
      <c r="KEI90" s="4"/>
      <c r="KEJ90" s="4"/>
      <c r="KEK90" s="4"/>
      <c r="KEL90" s="4"/>
      <c r="KEM90" s="4"/>
      <c r="KEN90" s="4"/>
      <c r="KEO90" s="4"/>
      <c r="KEP90" s="4"/>
      <c r="KEQ90" s="4"/>
      <c r="KER90" s="4"/>
      <c r="KES90" s="4"/>
      <c r="KET90" s="4"/>
      <c r="KEU90" s="4"/>
      <c r="KEV90" s="4"/>
      <c r="KEW90" s="4"/>
      <c r="KEX90" s="4"/>
      <c r="KEY90" s="4"/>
      <c r="KEZ90" s="4"/>
      <c r="KFA90" s="4"/>
      <c r="KFB90" s="4"/>
      <c r="KFC90" s="4"/>
      <c r="KFD90" s="4"/>
      <c r="KFE90" s="4"/>
      <c r="KFF90" s="4"/>
      <c r="KFG90" s="4"/>
      <c r="KFH90" s="4"/>
      <c r="KFI90" s="4"/>
      <c r="KFJ90" s="4"/>
      <c r="KFK90" s="4"/>
      <c r="KFL90" s="4"/>
      <c r="KFM90" s="4"/>
      <c r="KFN90" s="4"/>
      <c r="KFO90" s="4"/>
      <c r="KFP90" s="4"/>
      <c r="KFQ90" s="4"/>
      <c r="KFR90" s="4"/>
      <c r="KFS90" s="4"/>
      <c r="KFT90" s="4"/>
      <c r="KFU90" s="4"/>
      <c r="KFV90" s="4"/>
      <c r="KFW90" s="4"/>
      <c r="KFX90" s="4"/>
      <c r="KFY90" s="4"/>
      <c r="KFZ90" s="4"/>
      <c r="KGA90" s="4"/>
      <c r="KGB90" s="4"/>
      <c r="KGC90" s="4"/>
      <c r="KGD90" s="4"/>
      <c r="KGE90" s="4"/>
      <c r="KGF90" s="4"/>
      <c r="KGG90" s="4"/>
      <c r="KGH90" s="4"/>
      <c r="KGI90" s="4"/>
      <c r="KGJ90" s="4"/>
      <c r="KGK90" s="4"/>
      <c r="KGL90" s="4"/>
      <c r="KGM90" s="4"/>
      <c r="KGN90" s="4"/>
      <c r="KGO90" s="4"/>
      <c r="KGP90" s="4"/>
      <c r="KGQ90" s="4"/>
      <c r="KGR90" s="4"/>
      <c r="KGS90" s="4"/>
      <c r="KGT90" s="4"/>
      <c r="KGU90" s="4"/>
      <c r="KGV90" s="4"/>
      <c r="KGW90" s="4"/>
      <c r="KGX90" s="4"/>
      <c r="KGY90" s="4"/>
      <c r="KGZ90" s="4"/>
      <c r="KHA90" s="4"/>
      <c r="KHB90" s="4"/>
      <c r="KHC90" s="4"/>
      <c r="KHD90" s="4"/>
      <c r="KHE90" s="4"/>
      <c r="KHF90" s="4"/>
      <c r="KHG90" s="4"/>
      <c r="KHH90" s="4"/>
      <c r="KHI90" s="4"/>
      <c r="KHJ90" s="4"/>
      <c r="KHK90" s="4"/>
      <c r="KHL90" s="4"/>
      <c r="KHM90" s="4"/>
      <c r="KHN90" s="4"/>
      <c r="KHO90" s="4"/>
      <c r="KHP90" s="4"/>
      <c r="KHQ90" s="4"/>
      <c r="KHR90" s="4"/>
      <c r="KHS90" s="4"/>
      <c r="KHT90" s="4"/>
      <c r="KHU90" s="4"/>
      <c r="KHV90" s="4"/>
      <c r="KHW90" s="4"/>
      <c r="KHX90" s="4"/>
      <c r="KHY90" s="4"/>
      <c r="KHZ90" s="4"/>
      <c r="KIA90" s="4"/>
      <c r="KIB90" s="4"/>
      <c r="KIC90" s="4"/>
      <c r="KID90" s="4"/>
      <c r="KIE90" s="4"/>
      <c r="KIF90" s="4"/>
      <c r="KIG90" s="4"/>
      <c r="KIH90" s="4"/>
      <c r="KII90" s="4"/>
      <c r="KIJ90" s="4"/>
      <c r="KIK90" s="4"/>
      <c r="KIL90" s="4"/>
      <c r="KIM90" s="4"/>
      <c r="KIN90" s="4"/>
      <c r="KIO90" s="4"/>
      <c r="KIP90" s="4"/>
      <c r="KIQ90" s="4"/>
      <c r="KIR90" s="4"/>
      <c r="KIS90" s="4"/>
      <c r="KIT90" s="4"/>
      <c r="KIU90" s="4"/>
      <c r="KIV90" s="4"/>
      <c r="KIW90" s="4"/>
      <c r="KIX90" s="4"/>
      <c r="KIY90" s="4"/>
      <c r="KIZ90" s="4"/>
      <c r="KJA90" s="4"/>
      <c r="KJB90" s="4"/>
      <c r="KJC90" s="4"/>
      <c r="KJD90" s="4"/>
      <c r="KJE90" s="4"/>
      <c r="KJF90" s="4"/>
      <c r="KJG90" s="4"/>
      <c r="KJH90" s="4"/>
      <c r="KJI90" s="4"/>
      <c r="KJJ90" s="4"/>
      <c r="KJK90" s="4"/>
      <c r="KJL90" s="4"/>
      <c r="KJM90" s="4"/>
      <c r="KJN90" s="4"/>
      <c r="KJO90" s="4"/>
      <c r="KJP90" s="4"/>
      <c r="KJQ90" s="4"/>
      <c r="KJR90" s="4"/>
      <c r="KJS90" s="4"/>
      <c r="KJT90" s="4"/>
      <c r="KJU90" s="4"/>
      <c r="KJV90" s="4"/>
      <c r="KJW90" s="4"/>
      <c r="KJX90" s="4"/>
      <c r="KJY90" s="4"/>
      <c r="KJZ90" s="4"/>
      <c r="KKA90" s="4"/>
      <c r="KKB90" s="4"/>
      <c r="KKC90" s="4"/>
      <c r="KKD90" s="4"/>
      <c r="KKE90" s="4"/>
      <c r="KKF90" s="4"/>
      <c r="KKG90" s="4"/>
      <c r="KKH90" s="4"/>
      <c r="KKI90" s="4"/>
      <c r="KKJ90" s="4"/>
      <c r="KKK90" s="4"/>
      <c r="KKL90" s="4"/>
      <c r="KKM90" s="4"/>
      <c r="KKN90" s="4"/>
      <c r="KKO90" s="4"/>
      <c r="KKP90" s="4"/>
      <c r="KKQ90" s="4"/>
      <c r="KKR90" s="4"/>
      <c r="KKS90" s="4"/>
      <c r="KKT90" s="4"/>
      <c r="KKU90" s="4"/>
      <c r="KKV90" s="4"/>
      <c r="KKW90" s="4"/>
      <c r="KKX90" s="4"/>
      <c r="KKY90" s="4"/>
      <c r="KKZ90" s="4"/>
      <c r="KLA90" s="4"/>
      <c r="KLB90" s="4"/>
      <c r="KLC90" s="4"/>
      <c r="KLD90" s="4"/>
      <c r="KLE90" s="4"/>
      <c r="KLF90" s="4"/>
      <c r="KLG90" s="4"/>
      <c r="KLH90" s="4"/>
      <c r="KLI90" s="4"/>
      <c r="KLJ90" s="4"/>
      <c r="KLK90" s="4"/>
      <c r="KLL90" s="4"/>
      <c r="KLM90" s="4"/>
      <c r="KLN90" s="4"/>
      <c r="KLO90" s="4"/>
      <c r="KLP90" s="4"/>
      <c r="KLQ90" s="4"/>
      <c r="KLR90" s="4"/>
      <c r="KLS90" s="4"/>
      <c r="KLT90" s="4"/>
      <c r="KLU90" s="4"/>
      <c r="KLV90" s="4"/>
      <c r="KLW90" s="4"/>
      <c r="KLX90" s="4"/>
      <c r="KLY90" s="4"/>
      <c r="KLZ90" s="4"/>
      <c r="KMA90" s="4"/>
      <c r="KMB90" s="4"/>
      <c r="KMC90" s="4"/>
      <c r="KMD90" s="4"/>
      <c r="KME90" s="4"/>
      <c r="KMF90" s="4"/>
      <c r="KMG90" s="4"/>
      <c r="KMH90" s="4"/>
      <c r="KMI90" s="4"/>
      <c r="KMJ90" s="4"/>
      <c r="KMK90" s="4"/>
      <c r="KML90" s="4"/>
      <c r="KMM90" s="4"/>
      <c r="KMN90" s="4"/>
      <c r="KMO90" s="4"/>
      <c r="KMP90" s="4"/>
      <c r="KMQ90" s="4"/>
      <c r="KMR90" s="4"/>
      <c r="KMS90" s="4"/>
      <c r="KMT90" s="4"/>
      <c r="KMU90" s="4"/>
      <c r="KMV90" s="4"/>
      <c r="KMW90" s="4"/>
      <c r="KMX90" s="4"/>
      <c r="KMY90" s="4"/>
      <c r="KMZ90" s="4"/>
      <c r="KNA90" s="4"/>
      <c r="KNB90" s="4"/>
      <c r="KNC90" s="4"/>
      <c r="KND90" s="4"/>
      <c r="KNE90" s="4"/>
      <c r="KNF90" s="4"/>
      <c r="KNG90" s="4"/>
      <c r="KNH90" s="4"/>
      <c r="KNI90" s="4"/>
      <c r="KNJ90" s="4"/>
      <c r="KNK90" s="4"/>
      <c r="KNL90" s="4"/>
      <c r="KNM90" s="4"/>
      <c r="KNN90" s="4"/>
      <c r="KNO90" s="4"/>
      <c r="KNP90" s="4"/>
      <c r="KNQ90" s="4"/>
      <c r="KNR90" s="4"/>
      <c r="KNS90" s="4"/>
      <c r="KNT90" s="4"/>
      <c r="KNU90" s="4"/>
      <c r="KNV90" s="4"/>
      <c r="KNW90" s="4"/>
      <c r="KNX90" s="4"/>
      <c r="KNY90" s="4"/>
      <c r="KNZ90" s="4"/>
      <c r="KOA90" s="4"/>
      <c r="KOB90" s="4"/>
      <c r="KOC90" s="4"/>
      <c r="KOD90" s="4"/>
      <c r="KOE90" s="4"/>
      <c r="KOF90" s="4"/>
      <c r="KOG90" s="4"/>
      <c r="KOH90" s="4"/>
      <c r="KOI90" s="4"/>
      <c r="KOJ90" s="4"/>
      <c r="KOK90" s="4"/>
      <c r="KOL90" s="4"/>
      <c r="KOM90" s="4"/>
      <c r="KON90" s="4"/>
      <c r="KOO90" s="4"/>
      <c r="KOP90" s="4"/>
      <c r="KOQ90" s="4"/>
      <c r="KOR90" s="4"/>
      <c r="KOS90" s="4"/>
      <c r="KOT90" s="4"/>
      <c r="KOU90" s="4"/>
      <c r="KOV90" s="4"/>
      <c r="KOW90" s="4"/>
      <c r="KOX90" s="4"/>
      <c r="KOY90" s="4"/>
      <c r="KOZ90" s="4"/>
      <c r="KPA90" s="4"/>
      <c r="KPB90" s="4"/>
      <c r="KPC90" s="4"/>
      <c r="KPD90" s="4"/>
      <c r="KPE90" s="4"/>
      <c r="KPF90" s="4"/>
      <c r="KPG90" s="4"/>
      <c r="KPH90" s="4"/>
      <c r="KPI90" s="4"/>
      <c r="KPJ90" s="4"/>
      <c r="KPK90" s="4"/>
      <c r="KPL90" s="4"/>
      <c r="KPM90" s="4"/>
      <c r="KPN90" s="4"/>
      <c r="KPO90" s="4"/>
      <c r="KPP90" s="4"/>
      <c r="KPQ90" s="4"/>
      <c r="KPR90" s="4"/>
      <c r="KPS90" s="4"/>
      <c r="KPT90" s="4"/>
      <c r="KPU90" s="4"/>
      <c r="KPV90" s="4"/>
      <c r="KPW90" s="4"/>
      <c r="KPX90" s="4"/>
      <c r="KPY90" s="4"/>
      <c r="KPZ90" s="4"/>
      <c r="KQA90" s="4"/>
      <c r="KQB90" s="4"/>
      <c r="KQC90" s="4"/>
      <c r="KQD90" s="4"/>
      <c r="KQE90" s="4"/>
      <c r="KQF90" s="4"/>
      <c r="KQG90" s="4"/>
      <c r="KQH90" s="4"/>
      <c r="KQI90" s="4"/>
      <c r="KQJ90" s="4"/>
      <c r="KQK90" s="4"/>
      <c r="KQL90" s="4"/>
      <c r="KQM90" s="4"/>
      <c r="KQN90" s="4"/>
      <c r="KQO90" s="4"/>
      <c r="KQP90" s="4"/>
      <c r="KQQ90" s="4"/>
      <c r="KQR90" s="4"/>
      <c r="KQS90" s="4"/>
      <c r="KQT90" s="4"/>
      <c r="KQU90" s="4"/>
      <c r="KQV90" s="4"/>
      <c r="KQW90" s="4"/>
      <c r="KQX90" s="4"/>
      <c r="KQY90" s="4"/>
      <c r="KQZ90" s="4"/>
      <c r="KRA90" s="4"/>
      <c r="KRB90" s="4"/>
      <c r="KRC90" s="4"/>
      <c r="KRD90" s="4"/>
      <c r="KRE90" s="4"/>
      <c r="KRF90" s="4"/>
      <c r="KRG90" s="4"/>
      <c r="KRH90" s="4"/>
      <c r="KRI90" s="4"/>
      <c r="KRJ90" s="4"/>
      <c r="KRK90" s="4"/>
      <c r="KRL90" s="4"/>
      <c r="KRM90" s="4"/>
      <c r="KRN90" s="4"/>
      <c r="KRO90" s="4"/>
      <c r="KRP90" s="4"/>
      <c r="KRQ90" s="4"/>
      <c r="KRR90" s="4"/>
      <c r="KRS90" s="4"/>
      <c r="KRT90" s="4"/>
      <c r="KRU90" s="4"/>
      <c r="KRV90" s="4"/>
      <c r="KRW90" s="4"/>
      <c r="KRX90" s="4"/>
      <c r="KRY90" s="4"/>
      <c r="KRZ90" s="4"/>
      <c r="KSA90" s="4"/>
      <c r="KSB90" s="4"/>
      <c r="KSC90" s="4"/>
      <c r="KSD90" s="4"/>
      <c r="KSE90" s="4"/>
      <c r="KSF90" s="4"/>
      <c r="KSG90" s="4"/>
      <c r="KSH90" s="4"/>
      <c r="KSI90" s="4"/>
      <c r="KSJ90" s="4"/>
      <c r="KSK90" s="4"/>
      <c r="KSL90" s="4"/>
      <c r="KSM90" s="4"/>
      <c r="KSN90" s="4"/>
      <c r="KSO90" s="4"/>
      <c r="KSP90" s="4"/>
      <c r="KSQ90" s="4"/>
      <c r="KSR90" s="4"/>
      <c r="KSS90" s="4"/>
      <c r="KST90" s="4"/>
      <c r="KSU90" s="4"/>
      <c r="KSV90" s="4"/>
      <c r="KSW90" s="4"/>
      <c r="KSX90" s="4"/>
      <c r="KSY90" s="4"/>
      <c r="KSZ90" s="4"/>
      <c r="KTA90" s="4"/>
      <c r="KTB90" s="4"/>
      <c r="KTC90" s="4"/>
      <c r="KTD90" s="4"/>
      <c r="KTE90" s="4"/>
      <c r="KTF90" s="4"/>
      <c r="KTG90" s="4"/>
      <c r="KTH90" s="4"/>
      <c r="KTI90" s="4"/>
      <c r="KTJ90" s="4"/>
      <c r="KTK90" s="4"/>
      <c r="KTL90" s="4"/>
      <c r="KTM90" s="4"/>
      <c r="KTN90" s="4"/>
      <c r="KTO90" s="4"/>
      <c r="KTP90" s="4"/>
      <c r="KTQ90" s="4"/>
      <c r="KTR90" s="4"/>
      <c r="KTS90" s="4"/>
      <c r="KTT90" s="4"/>
      <c r="KTU90" s="4"/>
      <c r="KTV90" s="4"/>
      <c r="KTW90" s="4"/>
      <c r="KTX90" s="4"/>
      <c r="KTY90" s="4"/>
      <c r="KTZ90" s="4"/>
      <c r="KUA90" s="4"/>
      <c r="KUB90" s="4"/>
      <c r="KUC90" s="4"/>
      <c r="KUD90" s="4"/>
      <c r="KUE90" s="4"/>
      <c r="KUF90" s="4"/>
      <c r="KUG90" s="4"/>
      <c r="KUH90" s="4"/>
      <c r="KUI90" s="4"/>
      <c r="KUJ90" s="4"/>
      <c r="KUK90" s="4"/>
      <c r="KUL90" s="4"/>
      <c r="KUM90" s="4"/>
      <c r="KUN90" s="4"/>
      <c r="KUO90" s="4"/>
      <c r="KUP90" s="4"/>
      <c r="KUQ90" s="4"/>
      <c r="KUR90" s="4"/>
      <c r="KUS90" s="4"/>
      <c r="KUT90" s="4"/>
      <c r="KUU90" s="4"/>
      <c r="KUV90" s="4"/>
      <c r="KUW90" s="4"/>
      <c r="KUX90" s="4"/>
      <c r="KUY90" s="4"/>
      <c r="KUZ90" s="4"/>
      <c r="KVA90" s="4"/>
      <c r="KVB90" s="4"/>
      <c r="KVC90" s="4"/>
      <c r="KVD90" s="4"/>
      <c r="KVE90" s="4"/>
      <c r="KVF90" s="4"/>
      <c r="KVG90" s="4"/>
      <c r="KVH90" s="4"/>
      <c r="KVI90" s="4"/>
      <c r="KVJ90" s="4"/>
      <c r="KVK90" s="4"/>
      <c r="KVL90" s="4"/>
      <c r="KVM90" s="4"/>
      <c r="KVN90" s="4"/>
      <c r="KVO90" s="4"/>
      <c r="KVP90" s="4"/>
      <c r="KVQ90" s="4"/>
      <c r="KVR90" s="4"/>
      <c r="KVS90" s="4"/>
      <c r="KVT90" s="4"/>
      <c r="KVU90" s="4"/>
      <c r="KVV90" s="4"/>
      <c r="KVW90" s="4"/>
      <c r="KVX90" s="4"/>
      <c r="KVY90" s="4"/>
      <c r="KVZ90" s="4"/>
      <c r="KWA90" s="4"/>
      <c r="KWB90" s="4"/>
      <c r="KWC90" s="4"/>
      <c r="KWD90" s="4"/>
      <c r="KWE90" s="4"/>
      <c r="KWF90" s="4"/>
      <c r="KWG90" s="4"/>
      <c r="KWH90" s="4"/>
      <c r="KWI90" s="4"/>
      <c r="KWJ90" s="4"/>
      <c r="KWK90" s="4"/>
      <c r="KWL90" s="4"/>
      <c r="KWM90" s="4"/>
      <c r="KWN90" s="4"/>
      <c r="KWO90" s="4"/>
      <c r="KWP90" s="4"/>
      <c r="KWQ90" s="4"/>
      <c r="KWR90" s="4"/>
      <c r="KWS90" s="4"/>
      <c r="KWT90" s="4"/>
      <c r="KWU90" s="4"/>
      <c r="KWV90" s="4"/>
      <c r="KWW90" s="4"/>
      <c r="KWX90" s="4"/>
      <c r="KWY90" s="4"/>
      <c r="KWZ90" s="4"/>
      <c r="KXA90" s="4"/>
      <c r="KXB90" s="4"/>
      <c r="KXC90" s="4"/>
      <c r="KXD90" s="4"/>
      <c r="KXE90" s="4"/>
      <c r="KXF90" s="4"/>
      <c r="KXG90" s="4"/>
      <c r="KXH90" s="4"/>
      <c r="KXI90" s="4"/>
      <c r="KXJ90" s="4"/>
      <c r="KXK90" s="4"/>
      <c r="KXL90" s="4"/>
      <c r="KXM90" s="4"/>
      <c r="KXN90" s="4"/>
      <c r="KXO90" s="4"/>
      <c r="KXP90" s="4"/>
      <c r="KXQ90" s="4"/>
      <c r="KXR90" s="4"/>
      <c r="KXS90" s="4"/>
      <c r="KXT90" s="4"/>
      <c r="KXU90" s="4"/>
      <c r="KXV90" s="4"/>
      <c r="KXW90" s="4"/>
      <c r="KXX90" s="4"/>
      <c r="KXY90" s="4"/>
      <c r="KXZ90" s="4"/>
      <c r="KYA90" s="4"/>
      <c r="KYB90" s="4"/>
      <c r="KYC90" s="4"/>
      <c r="KYD90" s="4"/>
      <c r="KYE90" s="4"/>
      <c r="KYF90" s="4"/>
      <c r="KYG90" s="4"/>
      <c r="KYH90" s="4"/>
      <c r="KYI90" s="4"/>
      <c r="KYJ90" s="4"/>
      <c r="KYK90" s="4"/>
      <c r="KYL90" s="4"/>
      <c r="KYM90" s="4"/>
      <c r="KYN90" s="4"/>
      <c r="KYO90" s="4"/>
      <c r="KYP90" s="4"/>
      <c r="KYQ90" s="4"/>
      <c r="KYR90" s="4"/>
      <c r="KYS90" s="4"/>
      <c r="KYT90" s="4"/>
      <c r="KYU90" s="4"/>
      <c r="KYV90" s="4"/>
      <c r="KYW90" s="4"/>
      <c r="KYX90" s="4"/>
      <c r="KYY90" s="4"/>
      <c r="KYZ90" s="4"/>
      <c r="KZA90" s="4"/>
      <c r="KZB90" s="4"/>
      <c r="KZC90" s="4"/>
      <c r="KZD90" s="4"/>
      <c r="KZE90" s="4"/>
      <c r="KZF90" s="4"/>
      <c r="KZG90" s="4"/>
      <c r="KZH90" s="4"/>
      <c r="KZI90" s="4"/>
      <c r="KZJ90" s="4"/>
      <c r="KZK90" s="4"/>
      <c r="KZL90" s="4"/>
      <c r="KZM90" s="4"/>
      <c r="KZN90" s="4"/>
      <c r="KZO90" s="4"/>
      <c r="KZP90" s="4"/>
      <c r="KZQ90" s="4"/>
      <c r="KZR90" s="4"/>
      <c r="KZS90" s="4"/>
      <c r="KZT90" s="4"/>
      <c r="KZU90" s="4"/>
      <c r="KZV90" s="4"/>
      <c r="KZW90" s="4"/>
      <c r="KZX90" s="4"/>
      <c r="KZY90" s="4"/>
      <c r="KZZ90" s="4"/>
      <c r="LAA90" s="4"/>
      <c r="LAB90" s="4"/>
      <c r="LAC90" s="4"/>
      <c r="LAD90" s="4"/>
      <c r="LAE90" s="4"/>
      <c r="LAF90" s="4"/>
      <c r="LAG90" s="4"/>
      <c r="LAH90" s="4"/>
      <c r="LAI90" s="4"/>
      <c r="LAJ90" s="4"/>
      <c r="LAK90" s="4"/>
      <c r="LAL90" s="4"/>
      <c r="LAM90" s="4"/>
      <c r="LAN90" s="4"/>
      <c r="LAO90" s="4"/>
      <c r="LAP90" s="4"/>
      <c r="LAQ90" s="4"/>
      <c r="LAR90" s="4"/>
      <c r="LAS90" s="4"/>
      <c r="LAT90" s="4"/>
      <c r="LAU90" s="4"/>
      <c r="LAV90" s="4"/>
      <c r="LAW90" s="4"/>
      <c r="LAX90" s="4"/>
      <c r="LAY90" s="4"/>
      <c r="LAZ90" s="4"/>
      <c r="LBA90" s="4"/>
      <c r="LBB90" s="4"/>
      <c r="LBC90" s="4"/>
      <c r="LBD90" s="4"/>
      <c r="LBE90" s="4"/>
      <c r="LBF90" s="4"/>
      <c r="LBG90" s="4"/>
      <c r="LBH90" s="4"/>
      <c r="LBI90" s="4"/>
      <c r="LBJ90" s="4"/>
      <c r="LBK90" s="4"/>
      <c r="LBL90" s="4"/>
      <c r="LBM90" s="4"/>
      <c r="LBN90" s="4"/>
      <c r="LBO90" s="4"/>
      <c r="LBP90" s="4"/>
      <c r="LBQ90" s="4"/>
      <c r="LBR90" s="4"/>
      <c r="LBS90" s="4"/>
      <c r="LBT90" s="4"/>
      <c r="LBU90" s="4"/>
      <c r="LBV90" s="4"/>
      <c r="LBW90" s="4"/>
      <c r="LBX90" s="4"/>
      <c r="LBY90" s="4"/>
      <c r="LBZ90" s="4"/>
      <c r="LCA90" s="4"/>
      <c r="LCB90" s="4"/>
      <c r="LCC90" s="4"/>
      <c r="LCD90" s="4"/>
      <c r="LCE90" s="4"/>
      <c r="LCF90" s="4"/>
      <c r="LCG90" s="4"/>
      <c r="LCH90" s="4"/>
      <c r="LCI90" s="4"/>
      <c r="LCJ90" s="4"/>
      <c r="LCK90" s="4"/>
      <c r="LCL90" s="4"/>
      <c r="LCM90" s="4"/>
      <c r="LCN90" s="4"/>
      <c r="LCO90" s="4"/>
      <c r="LCP90" s="4"/>
      <c r="LCQ90" s="4"/>
      <c r="LCR90" s="4"/>
      <c r="LCS90" s="4"/>
      <c r="LCT90" s="4"/>
      <c r="LCU90" s="4"/>
      <c r="LCV90" s="4"/>
      <c r="LCW90" s="4"/>
      <c r="LCX90" s="4"/>
      <c r="LCY90" s="4"/>
      <c r="LCZ90" s="4"/>
      <c r="LDA90" s="4"/>
      <c r="LDB90" s="4"/>
      <c r="LDC90" s="4"/>
      <c r="LDD90" s="4"/>
      <c r="LDE90" s="4"/>
      <c r="LDF90" s="4"/>
      <c r="LDG90" s="4"/>
      <c r="LDH90" s="4"/>
      <c r="LDI90" s="4"/>
      <c r="LDJ90" s="4"/>
      <c r="LDK90" s="4"/>
      <c r="LDL90" s="4"/>
      <c r="LDM90" s="4"/>
      <c r="LDN90" s="4"/>
      <c r="LDO90" s="4"/>
      <c r="LDP90" s="4"/>
      <c r="LDQ90" s="4"/>
      <c r="LDR90" s="4"/>
      <c r="LDS90" s="4"/>
      <c r="LDT90" s="4"/>
      <c r="LDU90" s="4"/>
      <c r="LDV90" s="4"/>
      <c r="LDW90" s="4"/>
      <c r="LDX90" s="4"/>
      <c r="LDY90" s="4"/>
      <c r="LDZ90" s="4"/>
      <c r="LEA90" s="4"/>
      <c r="LEB90" s="4"/>
      <c r="LEC90" s="4"/>
      <c r="LED90" s="4"/>
      <c r="LEE90" s="4"/>
      <c r="LEF90" s="4"/>
      <c r="LEG90" s="4"/>
      <c r="LEH90" s="4"/>
      <c r="LEI90" s="4"/>
      <c r="LEJ90" s="4"/>
      <c r="LEK90" s="4"/>
      <c r="LEL90" s="4"/>
      <c r="LEM90" s="4"/>
      <c r="LEN90" s="4"/>
      <c r="LEO90" s="4"/>
      <c r="LEP90" s="4"/>
      <c r="LEQ90" s="4"/>
      <c r="LER90" s="4"/>
      <c r="LES90" s="4"/>
      <c r="LET90" s="4"/>
      <c r="LEU90" s="4"/>
      <c r="LEV90" s="4"/>
      <c r="LEW90" s="4"/>
      <c r="LEX90" s="4"/>
      <c r="LEY90" s="4"/>
      <c r="LEZ90" s="4"/>
      <c r="LFA90" s="4"/>
      <c r="LFB90" s="4"/>
      <c r="LFC90" s="4"/>
      <c r="LFD90" s="4"/>
      <c r="LFE90" s="4"/>
      <c r="LFF90" s="4"/>
      <c r="LFG90" s="4"/>
      <c r="LFH90" s="4"/>
      <c r="LFI90" s="4"/>
      <c r="LFJ90" s="4"/>
      <c r="LFK90" s="4"/>
      <c r="LFL90" s="4"/>
      <c r="LFM90" s="4"/>
      <c r="LFN90" s="4"/>
      <c r="LFO90" s="4"/>
      <c r="LFP90" s="4"/>
      <c r="LFQ90" s="4"/>
      <c r="LFR90" s="4"/>
      <c r="LFS90" s="4"/>
      <c r="LFT90" s="4"/>
      <c r="LFU90" s="4"/>
      <c r="LFV90" s="4"/>
      <c r="LFW90" s="4"/>
      <c r="LFX90" s="4"/>
      <c r="LFY90" s="4"/>
      <c r="LFZ90" s="4"/>
      <c r="LGA90" s="4"/>
      <c r="LGB90" s="4"/>
      <c r="LGC90" s="4"/>
      <c r="LGD90" s="4"/>
      <c r="LGE90" s="4"/>
      <c r="LGF90" s="4"/>
      <c r="LGG90" s="4"/>
      <c r="LGH90" s="4"/>
      <c r="LGI90" s="4"/>
      <c r="LGJ90" s="4"/>
      <c r="LGK90" s="4"/>
      <c r="LGL90" s="4"/>
      <c r="LGM90" s="4"/>
      <c r="LGN90" s="4"/>
      <c r="LGO90" s="4"/>
      <c r="LGP90" s="4"/>
      <c r="LGQ90" s="4"/>
      <c r="LGR90" s="4"/>
      <c r="LGS90" s="4"/>
      <c r="LGT90" s="4"/>
      <c r="LGU90" s="4"/>
      <c r="LGV90" s="4"/>
      <c r="LGW90" s="4"/>
      <c r="LGX90" s="4"/>
      <c r="LGY90" s="4"/>
      <c r="LGZ90" s="4"/>
      <c r="LHA90" s="4"/>
      <c r="LHB90" s="4"/>
      <c r="LHC90" s="4"/>
      <c r="LHD90" s="4"/>
      <c r="LHE90" s="4"/>
      <c r="LHF90" s="4"/>
      <c r="LHG90" s="4"/>
      <c r="LHH90" s="4"/>
      <c r="LHI90" s="4"/>
      <c r="LHJ90" s="4"/>
      <c r="LHK90" s="4"/>
      <c r="LHL90" s="4"/>
      <c r="LHM90" s="4"/>
      <c r="LHN90" s="4"/>
      <c r="LHO90" s="4"/>
      <c r="LHP90" s="4"/>
      <c r="LHQ90" s="4"/>
      <c r="LHR90" s="4"/>
      <c r="LHS90" s="4"/>
      <c r="LHT90" s="4"/>
      <c r="LHU90" s="4"/>
      <c r="LHV90" s="4"/>
      <c r="LHW90" s="4"/>
      <c r="LHX90" s="4"/>
      <c r="LHY90" s="4"/>
      <c r="LHZ90" s="4"/>
      <c r="LIA90" s="4"/>
      <c r="LIB90" s="4"/>
      <c r="LIC90" s="4"/>
      <c r="LID90" s="4"/>
      <c r="LIE90" s="4"/>
      <c r="LIF90" s="4"/>
      <c r="LIG90" s="4"/>
      <c r="LIH90" s="4"/>
      <c r="LII90" s="4"/>
      <c r="LIJ90" s="4"/>
      <c r="LIK90" s="4"/>
      <c r="LIL90" s="4"/>
      <c r="LIM90" s="4"/>
      <c r="LIN90" s="4"/>
      <c r="LIO90" s="4"/>
      <c r="LIP90" s="4"/>
      <c r="LIQ90" s="4"/>
      <c r="LIR90" s="4"/>
      <c r="LIS90" s="4"/>
      <c r="LIT90" s="4"/>
      <c r="LIU90" s="4"/>
      <c r="LIV90" s="4"/>
      <c r="LIW90" s="4"/>
      <c r="LIX90" s="4"/>
      <c r="LIY90" s="4"/>
      <c r="LIZ90" s="4"/>
      <c r="LJA90" s="4"/>
      <c r="LJB90" s="4"/>
      <c r="LJC90" s="4"/>
      <c r="LJD90" s="4"/>
      <c r="LJE90" s="4"/>
      <c r="LJF90" s="4"/>
      <c r="LJG90" s="4"/>
      <c r="LJH90" s="4"/>
      <c r="LJI90" s="4"/>
      <c r="LJJ90" s="4"/>
      <c r="LJK90" s="4"/>
      <c r="LJL90" s="4"/>
      <c r="LJM90" s="4"/>
      <c r="LJN90" s="4"/>
      <c r="LJO90" s="4"/>
      <c r="LJP90" s="4"/>
      <c r="LJQ90" s="4"/>
      <c r="LJR90" s="4"/>
      <c r="LJS90" s="4"/>
      <c r="LJT90" s="4"/>
      <c r="LJU90" s="4"/>
      <c r="LJV90" s="4"/>
      <c r="LJW90" s="4"/>
      <c r="LJX90" s="4"/>
      <c r="LJY90" s="4"/>
      <c r="LJZ90" s="4"/>
      <c r="LKA90" s="4"/>
      <c r="LKB90" s="4"/>
      <c r="LKC90" s="4"/>
      <c r="LKD90" s="4"/>
      <c r="LKE90" s="4"/>
      <c r="LKF90" s="4"/>
      <c r="LKG90" s="4"/>
      <c r="LKH90" s="4"/>
      <c r="LKI90" s="4"/>
      <c r="LKJ90" s="4"/>
      <c r="LKK90" s="4"/>
      <c r="LKL90" s="4"/>
      <c r="LKM90" s="4"/>
      <c r="LKN90" s="4"/>
      <c r="LKO90" s="4"/>
      <c r="LKP90" s="4"/>
      <c r="LKQ90" s="4"/>
      <c r="LKR90" s="4"/>
      <c r="LKS90" s="4"/>
      <c r="LKT90" s="4"/>
      <c r="LKU90" s="4"/>
      <c r="LKV90" s="4"/>
      <c r="LKW90" s="4"/>
      <c r="LKX90" s="4"/>
      <c r="LKY90" s="4"/>
      <c r="LKZ90" s="4"/>
      <c r="LLA90" s="4"/>
      <c r="LLB90" s="4"/>
      <c r="LLC90" s="4"/>
      <c r="LLD90" s="4"/>
      <c r="LLE90" s="4"/>
      <c r="LLF90" s="4"/>
      <c r="LLG90" s="4"/>
      <c r="LLH90" s="4"/>
      <c r="LLI90" s="4"/>
      <c r="LLJ90" s="4"/>
      <c r="LLK90" s="4"/>
      <c r="LLL90" s="4"/>
      <c r="LLM90" s="4"/>
      <c r="LLN90" s="4"/>
      <c r="LLO90" s="4"/>
      <c r="LLP90" s="4"/>
      <c r="LLQ90" s="4"/>
      <c r="LLR90" s="4"/>
      <c r="LLS90" s="4"/>
      <c r="LLT90" s="4"/>
      <c r="LLU90" s="4"/>
      <c r="LLV90" s="4"/>
      <c r="LLW90" s="4"/>
      <c r="LLX90" s="4"/>
      <c r="LLY90" s="4"/>
      <c r="LLZ90" s="4"/>
      <c r="LMA90" s="4"/>
      <c r="LMB90" s="4"/>
      <c r="LMC90" s="4"/>
      <c r="LMD90" s="4"/>
      <c r="LME90" s="4"/>
      <c r="LMF90" s="4"/>
      <c r="LMG90" s="4"/>
      <c r="LMH90" s="4"/>
      <c r="LMI90" s="4"/>
      <c r="LMJ90" s="4"/>
      <c r="LMK90" s="4"/>
      <c r="LML90" s="4"/>
      <c r="LMM90" s="4"/>
      <c r="LMN90" s="4"/>
      <c r="LMO90" s="4"/>
      <c r="LMP90" s="4"/>
      <c r="LMQ90" s="4"/>
      <c r="LMR90" s="4"/>
      <c r="LMS90" s="4"/>
      <c r="LMT90" s="4"/>
      <c r="LMU90" s="4"/>
      <c r="LMV90" s="4"/>
      <c r="LMW90" s="4"/>
      <c r="LMX90" s="4"/>
      <c r="LMY90" s="4"/>
      <c r="LMZ90" s="4"/>
      <c r="LNA90" s="4"/>
      <c r="LNB90" s="4"/>
      <c r="LNC90" s="4"/>
      <c r="LND90" s="4"/>
      <c r="LNE90" s="4"/>
      <c r="LNF90" s="4"/>
      <c r="LNG90" s="4"/>
      <c r="LNH90" s="4"/>
      <c r="LNI90" s="4"/>
      <c r="LNJ90" s="4"/>
      <c r="LNK90" s="4"/>
      <c r="LNL90" s="4"/>
      <c r="LNM90" s="4"/>
      <c r="LNN90" s="4"/>
      <c r="LNO90" s="4"/>
      <c r="LNP90" s="4"/>
      <c r="LNQ90" s="4"/>
      <c r="LNR90" s="4"/>
      <c r="LNS90" s="4"/>
      <c r="LNT90" s="4"/>
      <c r="LNU90" s="4"/>
      <c r="LNV90" s="4"/>
      <c r="LNW90" s="4"/>
      <c r="LNX90" s="4"/>
      <c r="LNY90" s="4"/>
      <c r="LNZ90" s="4"/>
      <c r="LOA90" s="4"/>
      <c r="LOB90" s="4"/>
      <c r="LOC90" s="4"/>
      <c r="LOD90" s="4"/>
      <c r="LOE90" s="4"/>
      <c r="LOF90" s="4"/>
      <c r="LOG90" s="4"/>
      <c r="LOH90" s="4"/>
      <c r="LOI90" s="4"/>
      <c r="LOJ90" s="4"/>
      <c r="LOK90" s="4"/>
      <c r="LOL90" s="4"/>
      <c r="LOM90" s="4"/>
      <c r="LON90" s="4"/>
      <c r="LOO90" s="4"/>
      <c r="LOP90" s="4"/>
      <c r="LOQ90" s="4"/>
      <c r="LOR90" s="4"/>
      <c r="LOS90" s="4"/>
      <c r="LOT90" s="4"/>
      <c r="LOU90" s="4"/>
      <c r="LOV90" s="4"/>
      <c r="LOW90" s="4"/>
      <c r="LOX90" s="4"/>
      <c r="LOY90" s="4"/>
      <c r="LOZ90" s="4"/>
      <c r="LPA90" s="4"/>
      <c r="LPB90" s="4"/>
      <c r="LPC90" s="4"/>
      <c r="LPD90" s="4"/>
      <c r="LPE90" s="4"/>
      <c r="LPF90" s="4"/>
      <c r="LPG90" s="4"/>
      <c r="LPH90" s="4"/>
      <c r="LPI90" s="4"/>
      <c r="LPJ90" s="4"/>
      <c r="LPK90" s="4"/>
      <c r="LPL90" s="4"/>
      <c r="LPM90" s="4"/>
      <c r="LPN90" s="4"/>
      <c r="LPO90" s="4"/>
      <c r="LPP90" s="4"/>
      <c r="LPQ90" s="4"/>
      <c r="LPR90" s="4"/>
      <c r="LPS90" s="4"/>
      <c r="LPT90" s="4"/>
      <c r="LPU90" s="4"/>
      <c r="LPV90" s="4"/>
      <c r="LPW90" s="4"/>
      <c r="LPX90" s="4"/>
      <c r="LPY90" s="4"/>
      <c r="LPZ90" s="4"/>
      <c r="LQA90" s="4"/>
      <c r="LQB90" s="4"/>
      <c r="LQC90" s="4"/>
      <c r="LQD90" s="4"/>
      <c r="LQE90" s="4"/>
      <c r="LQF90" s="4"/>
      <c r="LQG90" s="4"/>
      <c r="LQH90" s="4"/>
      <c r="LQI90" s="4"/>
      <c r="LQJ90" s="4"/>
      <c r="LQK90" s="4"/>
      <c r="LQL90" s="4"/>
      <c r="LQM90" s="4"/>
      <c r="LQN90" s="4"/>
      <c r="LQO90" s="4"/>
      <c r="LQP90" s="4"/>
      <c r="LQQ90" s="4"/>
      <c r="LQR90" s="4"/>
      <c r="LQS90" s="4"/>
      <c r="LQT90" s="4"/>
      <c r="LQU90" s="4"/>
      <c r="LQV90" s="4"/>
      <c r="LQW90" s="4"/>
      <c r="LQX90" s="4"/>
      <c r="LQY90" s="4"/>
      <c r="LQZ90" s="4"/>
      <c r="LRA90" s="4"/>
      <c r="LRB90" s="4"/>
      <c r="LRC90" s="4"/>
      <c r="LRD90" s="4"/>
      <c r="LRE90" s="4"/>
      <c r="LRF90" s="4"/>
      <c r="LRG90" s="4"/>
      <c r="LRH90" s="4"/>
      <c r="LRI90" s="4"/>
      <c r="LRJ90" s="4"/>
      <c r="LRK90" s="4"/>
      <c r="LRL90" s="4"/>
      <c r="LRM90" s="4"/>
      <c r="LRN90" s="4"/>
      <c r="LRO90" s="4"/>
      <c r="LRP90" s="4"/>
      <c r="LRQ90" s="4"/>
      <c r="LRR90" s="4"/>
      <c r="LRS90" s="4"/>
      <c r="LRT90" s="4"/>
      <c r="LRU90" s="4"/>
      <c r="LRV90" s="4"/>
      <c r="LRW90" s="4"/>
      <c r="LRX90" s="4"/>
      <c r="LRY90" s="4"/>
      <c r="LRZ90" s="4"/>
      <c r="LSA90" s="4"/>
      <c r="LSB90" s="4"/>
      <c r="LSC90" s="4"/>
      <c r="LSD90" s="4"/>
      <c r="LSE90" s="4"/>
      <c r="LSF90" s="4"/>
      <c r="LSG90" s="4"/>
      <c r="LSH90" s="4"/>
      <c r="LSI90" s="4"/>
      <c r="LSJ90" s="4"/>
      <c r="LSK90" s="4"/>
      <c r="LSL90" s="4"/>
      <c r="LSM90" s="4"/>
      <c r="LSN90" s="4"/>
      <c r="LSO90" s="4"/>
      <c r="LSP90" s="4"/>
      <c r="LSQ90" s="4"/>
      <c r="LSR90" s="4"/>
      <c r="LSS90" s="4"/>
      <c r="LST90" s="4"/>
      <c r="LSU90" s="4"/>
      <c r="LSV90" s="4"/>
      <c r="LSW90" s="4"/>
      <c r="LSX90" s="4"/>
      <c r="LSY90" s="4"/>
      <c r="LSZ90" s="4"/>
      <c r="LTA90" s="4"/>
      <c r="LTB90" s="4"/>
      <c r="LTC90" s="4"/>
      <c r="LTD90" s="4"/>
      <c r="LTE90" s="4"/>
      <c r="LTF90" s="4"/>
      <c r="LTG90" s="4"/>
      <c r="LTH90" s="4"/>
      <c r="LTI90" s="4"/>
      <c r="LTJ90" s="4"/>
      <c r="LTK90" s="4"/>
      <c r="LTL90" s="4"/>
      <c r="LTM90" s="4"/>
      <c r="LTN90" s="4"/>
      <c r="LTO90" s="4"/>
      <c r="LTP90" s="4"/>
      <c r="LTQ90" s="4"/>
      <c r="LTR90" s="4"/>
      <c r="LTS90" s="4"/>
      <c r="LTT90" s="4"/>
      <c r="LTU90" s="4"/>
      <c r="LTV90" s="4"/>
      <c r="LTW90" s="4"/>
      <c r="LTX90" s="4"/>
      <c r="LTY90" s="4"/>
      <c r="LTZ90" s="4"/>
      <c r="LUA90" s="4"/>
      <c r="LUB90" s="4"/>
      <c r="LUC90" s="4"/>
      <c r="LUD90" s="4"/>
      <c r="LUE90" s="4"/>
      <c r="LUF90" s="4"/>
      <c r="LUG90" s="4"/>
      <c r="LUH90" s="4"/>
      <c r="LUI90" s="4"/>
      <c r="LUJ90" s="4"/>
      <c r="LUK90" s="4"/>
      <c r="LUL90" s="4"/>
      <c r="LUM90" s="4"/>
      <c r="LUN90" s="4"/>
      <c r="LUO90" s="4"/>
      <c r="LUP90" s="4"/>
      <c r="LUQ90" s="4"/>
      <c r="LUR90" s="4"/>
      <c r="LUS90" s="4"/>
      <c r="LUT90" s="4"/>
      <c r="LUU90" s="4"/>
      <c r="LUV90" s="4"/>
      <c r="LUW90" s="4"/>
      <c r="LUX90" s="4"/>
      <c r="LUY90" s="4"/>
      <c r="LUZ90" s="4"/>
      <c r="LVA90" s="4"/>
      <c r="LVB90" s="4"/>
      <c r="LVC90" s="4"/>
      <c r="LVD90" s="4"/>
      <c r="LVE90" s="4"/>
      <c r="LVF90" s="4"/>
      <c r="LVG90" s="4"/>
      <c r="LVH90" s="4"/>
      <c r="LVI90" s="4"/>
      <c r="LVJ90" s="4"/>
      <c r="LVK90" s="4"/>
      <c r="LVL90" s="4"/>
      <c r="LVM90" s="4"/>
      <c r="LVN90" s="4"/>
      <c r="LVO90" s="4"/>
      <c r="LVP90" s="4"/>
      <c r="LVQ90" s="4"/>
      <c r="LVR90" s="4"/>
      <c r="LVS90" s="4"/>
      <c r="LVT90" s="4"/>
      <c r="LVU90" s="4"/>
      <c r="LVV90" s="4"/>
      <c r="LVW90" s="4"/>
      <c r="LVX90" s="4"/>
      <c r="LVY90" s="4"/>
      <c r="LVZ90" s="4"/>
      <c r="LWA90" s="4"/>
      <c r="LWB90" s="4"/>
      <c r="LWC90" s="4"/>
      <c r="LWD90" s="4"/>
      <c r="LWE90" s="4"/>
      <c r="LWF90" s="4"/>
      <c r="LWG90" s="4"/>
      <c r="LWH90" s="4"/>
      <c r="LWI90" s="4"/>
      <c r="LWJ90" s="4"/>
      <c r="LWK90" s="4"/>
      <c r="LWL90" s="4"/>
      <c r="LWM90" s="4"/>
      <c r="LWN90" s="4"/>
      <c r="LWO90" s="4"/>
      <c r="LWP90" s="4"/>
      <c r="LWQ90" s="4"/>
      <c r="LWR90" s="4"/>
      <c r="LWS90" s="4"/>
      <c r="LWT90" s="4"/>
      <c r="LWU90" s="4"/>
      <c r="LWV90" s="4"/>
      <c r="LWW90" s="4"/>
      <c r="LWX90" s="4"/>
      <c r="LWY90" s="4"/>
      <c r="LWZ90" s="4"/>
      <c r="LXA90" s="4"/>
      <c r="LXB90" s="4"/>
      <c r="LXC90" s="4"/>
      <c r="LXD90" s="4"/>
      <c r="LXE90" s="4"/>
      <c r="LXF90" s="4"/>
      <c r="LXG90" s="4"/>
      <c r="LXH90" s="4"/>
      <c r="LXI90" s="4"/>
      <c r="LXJ90" s="4"/>
      <c r="LXK90" s="4"/>
      <c r="LXL90" s="4"/>
      <c r="LXM90" s="4"/>
      <c r="LXN90" s="4"/>
      <c r="LXO90" s="4"/>
      <c r="LXP90" s="4"/>
      <c r="LXQ90" s="4"/>
      <c r="LXR90" s="4"/>
      <c r="LXS90" s="4"/>
      <c r="LXT90" s="4"/>
      <c r="LXU90" s="4"/>
      <c r="LXV90" s="4"/>
      <c r="LXW90" s="4"/>
      <c r="LXX90" s="4"/>
      <c r="LXY90" s="4"/>
      <c r="LXZ90" s="4"/>
      <c r="LYA90" s="4"/>
      <c r="LYB90" s="4"/>
      <c r="LYC90" s="4"/>
      <c r="LYD90" s="4"/>
      <c r="LYE90" s="4"/>
      <c r="LYF90" s="4"/>
      <c r="LYG90" s="4"/>
      <c r="LYH90" s="4"/>
      <c r="LYI90" s="4"/>
      <c r="LYJ90" s="4"/>
      <c r="LYK90" s="4"/>
      <c r="LYL90" s="4"/>
      <c r="LYM90" s="4"/>
      <c r="LYN90" s="4"/>
      <c r="LYO90" s="4"/>
      <c r="LYP90" s="4"/>
      <c r="LYQ90" s="4"/>
      <c r="LYR90" s="4"/>
      <c r="LYS90" s="4"/>
      <c r="LYT90" s="4"/>
      <c r="LYU90" s="4"/>
      <c r="LYV90" s="4"/>
      <c r="LYW90" s="4"/>
      <c r="LYX90" s="4"/>
      <c r="LYY90" s="4"/>
      <c r="LYZ90" s="4"/>
      <c r="LZA90" s="4"/>
      <c r="LZB90" s="4"/>
      <c r="LZC90" s="4"/>
      <c r="LZD90" s="4"/>
      <c r="LZE90" s="4"/>
      <c r="LZF90" s="4"/>
      <c r="LZG90" s="4"/>
      <c r="LZH90" s="4"/>
      <c r="LZI90" s="4"/>
      <c r="LZJ90" s="4"/>
      <c r="LZK90" s="4"/>
      <c r="LZL90" s="4"/>
      <c r="LZM90" s="4"/>
      <c r="LZN90" s="4"/>
      <c r="LZO90" s="4"/>
      <c r="LZP90" s="4"/>
      <c r="LZQ90" s="4"/>
      <c r="LZR90" s="4"/>
      <c r="LZS90" s="4"/>
      <c r="LZT90" s="4"/>
      <c r="LZU90" s="4"/>
      <c r="LZV90" s="4"/>
      <c r="LZW90" s="4"/>
      <c r="LZX90" s="4"/>
      <c r="LZY90" s="4"/>
      <c r="LZZ90" s="4"/>
      <c r="MAA90" s="4"/>
      <c r="MAB90" s="4"/>
      <c r="MAC90" s="4"/>
      <c r="MAD90" s="4"/>
      <c r="MAE90" s="4"/>
      <c r="MAF90" s="4"/>
      <c r="MAG90" s="4"/>
      <c r="MAH90" s="4"/>
      <c r="MAI90" s="4"/>
      <c r="MAJ90" s="4"/>
      <c r="MAK90" s="4"/>
      <c r="MAL90" s="4"/>
      <c r="MAM90" s="4"/>
      <c r="MAN90" s="4"/>
      <c r="MAO90" s="4"/>
      <c r="MAP90" s="4"/>
      <c r="MAQ90" s="4"/>
      <c r="MAR90" s="4"/>
      <c r="MAS90" s="4"/>
      <c r="MAT90" s="4"/>
      <c r="MAU90" s="4"/>
      <c r="MAV90" s="4"/>
      <c r="MAW90" s="4"/>
      <c r="MAX90" s="4"/>
      <c r="MAY90" s="4"/>
      <c r="MAZ90" s="4"/>
      <c r="MBA90" s="4"/>
      <c r="MBB90" s="4"/>
      <c r="MBC90" s="4"/>
      <c r="MBD90" s="4"/>
      <c r="MBE90" s="4"/>
      <c r="MBF90" s="4"/>
      <c r="MBG90" s="4"/>
      <c r="MBH90" s="4"/>
      <c r="MBI90" s="4"/>
      <c r="MBJ90" s="4"/>
      <c r="MBK90" s="4"/>
      <c r="MBL90" s="4"/>
      <c r="MBM90" s="4"/>
      <c r="MBN90" s="4"/>
      <c r="MBO90" s="4"/>
      <c r="MBP90" s="4"/>
      <c r="MBQ90" s="4"/>
      <c r="MBR90" s="4"/>
      <c r="MBS90" s="4"/>
      <c r="MBT90" s="4"/>
      <c r="MBU90" s="4"/>
      <c r="MBV90" s="4"/>
      <c r="MBW90" s="4"/>
      <c r="MBX90" s="4"/>
      <c r="MBY90" s="4"/>
      <c r="MBZ90" s="4"/>
      <c r="MCA90" s="4"/>
      <c r="MCB90" s="4"/>
      <c r="MCC90" s="4"/>
      <c r="MCD90" s="4"/>
      <c r="MCE90" s="4"/>
      <c r="MCF90" s="4"/>
      <c r="MCG90" s="4"/>
      <c r="MCH90" s="4"/>
      <c r="MCI90" s="4"/>
      <c r="MCJ90" s="4"/>
      <c r="MCK90" s="4"/>
      <c r="MCL90" s="4"/>
      <c r="MCM90" s="4"/>
      <c r="MCN90" s="4"/>
      <c r="MCO90" s="4"/>
      <c r="MCP90" s="4"/>
      <c r="MCQ90" s="4"/>
      <c r="MCR90" s="4"/>
      <c r="MCS90" s="4"/>
      <c r="MCT90" s="4"/>
      <c r="MCU90" s="4"/>
      <c r="MCV90" s="4"/>
      <c r="MCW90" s="4"/>
      <c r="MCX90" s="4"/>
      <c r="MCY90" s="4"/>
      <c r="MCZ90" s="4"/>
      <c r="MDA90" s="4"/>
      <c r="MDB90" s="4"/>
      <c r="MDC90" s="4"/>
      <c r="MDD90" s="4"/>
      <c r="MDE90" s="4"/>
      <c r="MDF90" s="4"/>
      <c r="MDG90" s="4"/>
      <c r="MDH90" s="4"/>
      <c r="MDI90" s="4"/>
      <c r="MDJ90" s="4"/>
      <c r="MDK90" s="4"/>
      <c r="MDL90" s="4"/>
      <c r="MDM90" s="4"/>
      <c r="MDN90" s="4"/>
      <c r="MDO90" s="4"/>
      <c r="MDP90" s="4"/>
      <c r="MDQ90" s="4"/>
      <c r="MDR90" s="4"/>
      <c r="MDS90" s="4"/>
      <c r="MDT90" s="4"/>
      <c r="MDU90" s="4"/>
      <c r="MDV90" s="4"/>
      <c r="MDW90" s="4"/>
      <c r="MDX90" s="4"/>
      <c r="MDY90" s="4"/>
      <c r="MDZ90" s="4"/>
      <c r="MEA90" s="4"/>
      <c r="MEB90" s="4"/>
      <c r="MEC90" s="4"/>
      <c r="MED90" s="4"/>
      <c r="MEE90" s="4"/>
      <c r="MEF90" s="4"/>
      <c r="MEG90" s="4"/>
      <c r="MEH90" s="4"/>
      <c r="MEI90" s="4"/>
      <c r="MEJ90" s="4"/>
      <c r="MEK90" s="4"/>
      <c r="MEL90" s="4"/>
      <c r="MEM90" s="4"/>
      <c r="MEN90" s="4"/>
      <c r="MEO90" s="4"/>
      <c r="MEP90" s="4"/>
      <c r="MEQ90" s="4"/>
      <c r="MER90" s="4"/>
      <c r="MES90" s="4"/>
      <c r="MET90" s="4"/>
      <c r="MEU90" s="4"/>
      <c r="MEV90" s="4"/>
      <c r="MEW90" s="4"/>
      <c r="MEX90" s="4"/>
      <c r="MEY90" s="4"/>
      <c r="MEZ90" s="4"/>
      <c r="MFA90" s="4"/>
      <c r="MFB90" s="4"/>
      <c r="MFC90" s="4"/>
      <c r="MFD90" s="4"/>
      <c r="MFE90" s="4"/>
      <c r="MFF90" s="4"/>
      <c r="MFG90" s="4"/>
      <c r="MFH90" s="4"/>
      <c r="MFI90" s="4"/>
      <c r="MFJ90" s="4"/>
      <c r="MFK90" s="4"/>
      <c r="MFL90" s="4"/>
      <c r="MFM90" s="4"/>
      <c r="MFN90" s="4"/>
      <c r="MFO90" s="4"/>
      <c r="MFP90" s="4"/>
      <c r="MFQ90" s="4"/>
      <c r="MFR90" s="4"/>
      <c r="MFS90" s="4"/>
      <c r="MFT90" s="4"/>
      <c r="MFU90" s="4"/>
      <c r="MFV90" s="4"/>
      <c r="MFW90" s="4"/>
      <c r="MFX90" s="4"/>
      <c r="MFY90" s="4"/>
      <c r="MFZ90" s="4"/>
      <c r="MGA90" s="4"/>
      <c r="MGB90" s="4"/>
      <c r="MGC90" s="4"/>
      <c r="MGD90" s="4"/>
      <c r="MGE90" s="4"/>
      <c r="MGF90" s="4"/>
      <c r="MGG90" s="4"/>
      <c r="MGH90" s="4"/>
      <c r="MGI90" s="4"/>
      <c r="MGJ90" s="4"/>
      <c r="MGK90" s="4"/>
      <c r="MGL90" s="4"/>
      <c r="MGM90" s="4"/>
      <c r="MGN90" s="4"/>
      <c r="MGO90" s="4"/>
      <c r="MGP90" s="4"/>
      <c r="MGQ90" s="4"/>
      <c r="MGR90" s="4"/>
      <c r="MGS90" s="4"/>
      <c r="MGT90" s="4"/>
      <c r="MGU90" s="4"/>
      <c r="MGV90" s="4"/>
      <c r="MGW90" s="4"/>
      <c r="MGX90" s="4"/>
      <c r="MGY90" s="4"/>
      <c r="MGZ90" s="4"/>
      <c r="MHA90" s="4"/>
      <c r="MHB90" s="4"/>
      <c r="MHC90" s="4"/>
      <c r="MHD90" s="4"/>
      <c r="MHE90" s="4"/>
      <c r="MHF90" s="4"/>
      <c r="MHG90" s="4"/>
      <c r="MHH90" s="4"/>
      <c r="MHI90" s="4"/>
      <c r="MHJ90" s="4"/>
      <c r="MHK90" s="4"/>
      <c r="MHL90" s="4"/>
      <c r="MHM90" s="4"/>
      <c r="MHN90" s="4"/>
      <c r="MHO90" s="4"/>
      <c r="MHP90" s="4"/>
      <c r="MHQ90" s="4"/>
      <c r="MHR90" s="4"/>
      <c r="MHS90" s="4"/>
      <c r="MHT90" s="4"/>
      <c r="MHU90" s="4"/>
      <c r="MHV90" s="4"/>
      <c r="MHW90" s="4"/>
      <c r="MHX90" s="4"/>
      <c r="MHY90" s="4"/>
      <c r="MHZ90" s="4"/>
      <c r="MIA90" s="4"/>
      <c r="MIB90" s="4"/>
      <c r="MIC90" s="4"/>
      <c r="MID90" s="4"/>
      <c r="MIE90" s="4"/>
      <c r="MIF90" s="4"/>
      <c r="MIG90" s="4"/>
      <c r="MIH90" s="4"/>
      <c r="MII90" s="4"/>
      <c r="MIJ90" s="4"/>
      <c r="MIK90" s="4"/>
      <c r="MIL90" s="4"/>
      <c r="MIM90" s="4"/>
      <c r="MIN90" s="4"/>
      <c r="MIO90" s="4"/>
      <c r="MIP90" s="4"/>
      <c r="MIQ90" s="4"/>
      <c r="MIR90" s="4"/>
      <c r="MIS90" s="4"/>
      <c r="MIT90" s="4"/>
      <c r="MIU90" s="4"/>
      <c r="MIV90" s="4"/>
      <c r="MIW90" s="4"/>
      <c r="MIX90" s="4"/>
      <c r="MIY90" s="4"/>
      <c r="MIZ90" s="4"/>
      <c r="MJA90" s="4"/>
      <c r="MJB90" s="4"/>
      <c r="MJC90" s="4"/>
      <c r="MJD90" s="4"/>
      <c r="MJE90" s="4"/>
      <c r="MJF90" s="4"/>
      <c r="MJG90" s="4"/>
      <c r="MJH90" s="4"/>
      <c r="MJI90" s="4"/>
      <c r="MJJ90" s="4"/>
      <c r="MJK90" s="4"/>
      <c r="MJL90" s="4"/>
      <c r="MJM90" s="4"/>
      <c r="MJN90" s="4"/>
      <c r="MJO90" s="4"/>
      <c r="MJP90" s="4"/>
      <c r="MJQ90" s="4"/>
      <c r="MJR90" s="4"/>
      <c r="MJS90" s="4"/>
      <c r="MJT90" s="4"/>
      <c r="MJU90" s="4"/>
      <c r="MJV90" s="4"/>
      <c r="MJW90" s="4"/>
      <c r="MJX90" s="4"/>
      <c r="MJY90" s="4"/>
      <c r="MJZ90" s="4"/>
      <c r="MKA90" s="4"/>
      <c r="MKB90" s="4"/>
      <c r="MKC90" s="4"/>
      <c r="MKD90" s="4"/>
      <c r="MKE90" s="4"/>
      <c r="MKF90" s="4"/>
      <c r="MKG90" s="4"/>
      <c r="MKH90" s="4"/>
      <c r="MKI90" s="4"/>
      <c r="MKJ90" s="4"/>
      <c r="MKK90" s="4"/>
      <c r="MKL90" s="4"/>
      <c r="MKM90" s="4"/>
      <c r="MKN90" s="4"/>
      <c r="MKO90" s="4"/>
      <c r="MKP90" s="4"/>
      <c r="MKQ90" s="4"/>
      <c r="MKR90" s="4"/>
      <c r="MKS90" s="4"/>
      <c r="MKT90" s="4"/>
      <c r="MKU90" s="4"/>
      <c r="MKV90" s="4"/>
      <c r="MKW90" s="4"/>
      <c r="MKX90" s="4"/>
      <c r="MKY90" s="4"/>
      <c r="MKZ90" s="4"/>
      <c r="MLA90" s="4"/>
      <c r="MLB90" s="4"/>
      <c r="MLC90" s="4"/>
      <c r="MLD90" s="4"/>
      <c r="MLE90" s="4"/>
      <c r="MLF90" s="4"/>
      <c r="MLG90" s="4"/>
      <c r="MLH90" s="4"/>
      <c r="MLI90" s="4"/>
      <c r="MLJ90" s="4"/>
      <c r="MLK90" s="4"/>
      <c r="MLL90" s="4"/>
      <c r="MLM90" s="4"/>
      <c r="MLN90" s="4"/>
      <c r="MLO90" s="4"/>
      <c r="MLP90" s="4"/>
      <c r="MLQ90" s="4"/>
      <c r="MLR90" s="4"/>
      <c r="MLS90" s="4"/>
      <c r="MLT90" s="4"/>
      <c r="MLU90" s="4"/>
      <c r="MLV90" s="4"/>
      <c r="MLW90" s="4"/>
      <c r="MLX90" s="4"/>
      <c r="MLY90" s="4"/>
      <c r="MLZ90" s="4"/>
      <c r="MMA90" s="4"/>
      <c r="MMB90" s="4"/>
      <c r="MMC90" s="4"/>
      <c r="MMD90" s="4"/>
      <c r="MME90" s="4"/>
      <c r="MMF90" s="4"/>
      <c r="MMG90" s="4"/>
      <c r="MMH90" s="4"/>
      <c r="MMI90" s="4"/>
      <c r="MMJ90" s="4"/>
      <c r="MMK90" s="4"/>
      <c r="MML90" s="4"/>
      <c r="MMM90" s="4"/>
      <c r="MMN90" s="4"/>
      <c r="MMO90" s="4"/>
      <c r="MMP90" s="4"/>
      <c r="MMQ90" s="4"/>
      <c r="MMR90" s="4"/>
      <c r="MMS90" s="4"/>
      <c r="MMT90" s="4"/>
      <c r="MMU90" s="4"/>
      <c r="MMV90" s="4"/>
      <c r="MMW90" s="4"/>
      <c r="MMX90" s="4"/>
      <c r="MMY90" s="4"/>
      <c r="MMZ90" s="4"/>
      <c r="MNA90" s="4"/>
      <c r="MNB90" s="4"/>
      <c r="MNC90" s="4"/>
      <c r="MND90" s="4"/>
      <c r="MNE90" s="4"/>
      <c r="MNF90" s="4"/>
      <c r="MNG90" s="4"/>
      <c r="MNH90" s="4"/>
      <c r="MNI90" s="4"/>
      <c r="MNJ90" s="4"/>
      <c r="MNK90" s="4"/>
      <c r="MNL90" s="4"/>
      <c r="MNM90" s="4"/>
      <c r="MNN90" s="4"/>
      <c r="MNO90" s="4"/>
      <c r="MNP90" s="4"/>
      <c r="MNQ90" s="4"/>
      <c r="MNR90" s="4"/>
      <c r="MNS90" s="4"/>
      <c r="MNT90" s="4"/>
      <c r="MNU90" s="4"/>
      <c r="MNV90" s="4"/>
      <c r="MNW90" s="4"/>
      <c r="MNX90" s="4"/>
      <c r="MNY90" s="4"/>
      <c r="MNZ90" s="4"/>
      <c r="MOA90" s="4"/>
      <c r="MOB90" s="4"/>
      <c r="MOC90" s="4"/>
      <c r="MOD90" s="4"/>
      <c r="MOE90" s="4"/>
      <c r="MOF90" s="4"/>
      <c r="MOG90" s="4"/>
      <c r="MOH90" s="4"/>
      <c r="MOI90" s="4"/>
      <c r="MOJ90" s="4"/>
      <c r="MOK90" s="4"/>
      <c r="MOL90" s="4"/>
      <c r="MOM90" s="4"/>
      <c r="MON90" s="4"/>
      <c r="MOO90" s="4"/>
      <c r="MOP90" s="4"/>
      <c r="MOQ90" s="4"/>
      <c r="MOR90" s="4"/>
      <c r="MOS90" s="4"/>
      <c r="MOT90" s="4"/>
      <c r="MOU90" s="4"/>
      <c r="MOV90" s="4"/>
      <c r="MOW90" s="4"/>
      <c r="MOX90" s="4"/>
      <c r="MOY90" s="4"/>
      <c r="MOZ90" s="4"/>
      <c r="MPA90" s="4"/>
      <c r="MPB90" s="4"/>
      <c r="MPC90" s="4"/>
      <c r="MPD90" s="4"/>
      <c r="MPE90" s="4"/>
      <c r="MPF90" s="4"/>
      <c r="MPG90" s="4"/>
      <c r="MPH90" s="4"/>
      <c r="MPI90" s="4"/>
      <c r="MPJ90" s="4"/>
      <c r="MPK90" s="4"/>
      <c r="MPL90" s="4"/>
      <c r="MPM90" s="4"/>
      <c r="MPN90" s="4"/>
      <c r="MPO90" s="4"/>
      <c r="MPP90" s="4"/>
      <c r="MPQ90" s="4"/>
      <c r="MPR90" s="4"/>
      <c r="MPS90" s="4"/>
      <c r="MPT90" s="4"/>
      <c r="MPU90" s="4"/>
      <c r="MPV90" s="4"/>
      <c r="MPW90" s="4"/>
      <c r="MPX90" s="4"/>
      <c r="MPY90" s="4"/>
      <c r="MPZ90" s="4"/>
      <c r="MQA90" s="4"/>
      <c r="MQB90" s="4"/>
      <c r="MQC90" s="4"/>
      <c r="MQD90" s="4"/>
      <c r="MQE90" s="4"/>
      <c r="MQF90" s="4"/>
      <c r="MQG90" s="4"/>
      <c r="MQH90" s="4"/>
      <c r="MQI90" s="4"/>
      <c r="MQJ90" s="4"/>
      <c r="MQK90" s="4"/>
      <c r="MQL90" s="4"/>
      <c r="MQM90" s="4"/>
      <c r="MQN90" s="4"/>
      <c r="MQO90" s="4"/>
      <c r="MQP90" s="4"/>
      <c r="MQQ90" s="4"/>
      <c r="MQR90" s="4"/>
      <c r="MQS90" s="4"/>
      <c r="MQT90" s="4"/>
      <c r="MQU90" s="4"/>
      <c r="MQV90" s="4"/>
      <c r="MQW90" s="4"/>
      <c r="MQX90" s="4"/>
      <c r="MQY90" s="4"/>
      <c r="MQZ90" s="4"/>
      <c r="MRA90" s="4"/>
      <c r="MRB90" s="4"/>
      <c r="MRC90" s="4"/>
      <c r="MRD90" s="4"/>
      <c r="MRE90" s="4"/>
      <c r="MRF90" s="4"/>
      <c r="MRG90" s="4"/>
      <c r="MRH90" s="4"/>
      <c r="MRI90" s="4"/>
      <c r="MRJ90" s="4"/>
      <c r="MRK90" s="4"/>
      <c r="MRL90" s="4"/>
      <c r="MRM90" s="4"/>
      <c r="MRN90" s="4"/>
      <c r="MRO90" s="4"/>
      <c r="MRP90" s="4"/>
      <c r="MRQ90" s="4"/>
      <c r="MRR90" s="4"/>
      <c r="MRS90" s="4"/>
      <c r="MRT90" s="4"/>
      <c r="MRU90" s="4"/>
      <c r="MRV90" s="4"/>
      <c r="MRW90" s="4"/>
      <c r="MRX90" s="4"/>
      <c r="MRY90" s="4"/>
      <c r="MRZ90" s="4"/>
      <c r="MSA90" s="4"/>
      <c r="MSB90" s="4"/>
      <c r="MSC90" s="4"/>
      <c r="MSD90" s="4"/>
      <c r="MSE90" s="4"/>
      <c r="MSF90" s="4"/>
      <c r="MSG90" s="4"/>
      <c r="MSH90" s="4"/>
      <c r="MSI90" s="4"/>
      <c r="MSJ90" s="4"/>
      <c r="MSK90" s="4"/>
      <c r="MSL90" s="4"/>
      <c r="MSM90" s="4"/>
      <c r="MSN90" s="4"/>
      <c r="MSO90" s="4"/>
      <c r="MSP90" s="4"/>
      <c r="MSQ90" s="4"/>
      <c r="MSR90" s="4"/>
      <c r="MSS90" s="4"/>
      <c r="MST90" s="4"/>
      <c r="MSU90" s="4"/>
      <c r="MSV90" s="4"/>
      <c r="MSW90" s="4"/>
      <c r="MSX90" s="4"/>
      <c r="MSY90" s="4"/>
      <c r="MSZ90" s="4"/>
      <c r="MTA90" s="4"/>
      <c r="MTB90" s="4"/>
      <c r="MTC90" s="4"/>
      <c r="MTD90" s="4"/>
      <c r="MTE90" s="4"/>
      <c r="MTF90" s="4"/>
      <c r="MTG90" s="4"/>
      <c r="MTH90" s="4"/>
      <c r="MTI90" s="4"/>
      <c r="MTJ90" s="4"/>
      <c r="MTK90" s="4"/>
      <c r="MTL90" s="4"/>
      <c r="MTM90" s="4"/>
      <c r="MTN90" s="4"/>
      <c r="MTO90" s="4"/>
      <c r="MTP90" s="4"/>
      <c r="MTQ90" s="4"/>
      <c r="MTR90" s="4"/>
      <c r="MTS90" s="4"/>
      <c r="MTT90" s="4"/>
      <c r="MTU90" s="4"/>
      <c r="MTV90" s="4"/>
      <c r="MTW90" s="4"/>
      <c r="MTX90" s="4"/>
      <c r="MTY90" s="4"/>
      <c r="MTZ90" s="4"/>
      <c r="MUA90" s="4"/>
      <c r="MUB90" s="4"/>
      <c r="MUC90" s="4"/>
      <c r="MUD90" s="4"/>
      <c r="MUE90" s="4"/>
      <c r="MUF90" s="4"/>
      <c r="MUG90" s="4"/>
      <c r="MUH90" s="4"/>
      <c r="MUI90" s="4"/>
      <c r="MUJ90" s="4"/>
      <c r="MUK90" s="4"/>
      <c r="MUL90" s="4"/>
      <c r="MUM90" s="4"/>
      <c r="MUN90" s="4"/>
      <c r="MUO90" s="4"/>
      <c r="MUP90" s="4"/>
      <c r="MUQ90" s="4"/>
      <c r="MUR90" s="4"/>
      <c r="MUS90" s="4"/>
      <c r="MUT90" s="4"/>
      <c r="MUU90" s="4"/>
      <c r="MUV90" s="4"/>
      <c r="MUW90" s="4"/>
      <c r="MUX90" s="4"/>
      <c r="MUY90" s="4"/>
      <c r="MUZ90" s="4"/>
      <c r="MVA90" s="4"/>
      <c r="MVB90" s="4"/>
      <c r="MVC90" s="4"/>
      <c r="MVD90" s="4"/>
      <c r="MVE90" s="4"/>
      <c r="MVF90" s="4"/>
      <c r="MVG90" s="4"/>
      <c r="MVH90" s="4"/>
      <c r="MVI90" s="4"/>
      <c r="MVJ90" s="4"/>
      <c r="MVK90" s="4"/>
      <c r="MVL90" s="4"/>
      <c r="MVM90" s="4"/>
      <c r="MVN90" s="4"/>
      <c r="MVO90" s="4"/>
      <c r="MVP90" s="4"/>
      <c r="MVQ90" s="4"/>
      <c r="MVR90" s="4"/>
      <c r="MVS90" s="4"/>
      <c r="MVT90" s="4"/>
      <c r="MVU90" s="4"/>
      <c r="MVV90" s="4"/>
      <c r="MVW90" s="4"/>
      <c r="MVX90" s="4"/>
      <c r="MVY90" s="4"/>
      <c r="MVZ90" s="4"/>
      <c r="MWA90" s="4"/>
      <c r="MWB90" s="4"/>
      <c r="MWC90" s="4"/>
      <c r="MWD90" s="4"/>
      <c r="MWE90" s="4"/>
      <c r="MWF90" s="4"/>
      <c r="MWG90" s="4"/>
      <c r="MWH90" s="4"/>
      <c r="MWI90" s="4"/>
      <c r="MWJ90" s="4"/>
      <c r="MWK90" s="4"/>
      <c r="MWL90" s="4"/>
      <c r="MWM90" s="4"/>
      <c r="MWN90" s="4"/>
      <c r="MWO90" s="4"/>
      <c r="MWP90" s="4"/>
      <c r="MWQ90" s="4"/>
      <c r="MWR90" s="4"/>
      <c r="MWS90" s="4"/>
      <c r="MWT90" s="4"/>
      <c r="MWU90" s="4"/>
      <c r="MWV90" s="4"/>
      <c r="MWW90" s="4"/>
      <c r="MWX90" s="4"/>
      <c r="MWY90" s="4"/>
      <c r="MWZ90" s="4"/>
      <c r="MXA90" s="4"/>
      <c r="MXB90" s="4"/>
      <c r="MXC90" s="4"/>
      <c r="MXD90" s="4"/>
      <c r="MXE90" s="4"/>
      <c r="MXF90" s="4"/>
      <c r="MXG90" s="4"/>
      <c r="MXH90" s="4"/>
      <c r="MXI90" s="4"/>
      <c r="MXJ90" s="4"/>
      <c r="MXK90" s="4"/>
      <c r="MXL90" s="4"/>
      <c r="MXM90" s="4"/>
      <c r="MXN90" s="4"/>
      <c r="MXO90" s="4"/>
      <c r="MXP90" s="4"/>
      <c r="MXQ90" s="4"/>
      <c r="MXR90" s="4"/>
      <c r="MXS90" s="4"/>
      <c r="MXT90" s="4"/>
      <c r="MXU90" s="4"/>
      <c r="MXV90" s="4"/>
      <c r="MXW90" s="4"/>
      <c r="MXX90" s="4"/>
      <c r="MXY90" s="4"/>
      <c r="MXZ90" s="4"/>
      <c r="MYA90" s="4"/>
      <c r="MYB90" s="4"/>
      <c r="MYC90" s="4"/>
      <c r="MYD90" s="4"/>
      <c r="MYE90" s="4"/>
      <c r="MYF90" s="4"/>
      <c r="MYG90" s="4"/>
      <c r="MYH90" s="4"/>
      <c r="MYI90" s="4"/>
      <c r="MYJ90" s="4"/>
      <c r="MYK90" s="4"/>
      <c r="MYL90" s="4"/>
      <c r="MYM90" s="4"/>
      <c r="MYN90" s="4"/>
      <c r="MYO90" s="4"/>
      <c r="MYP90" s="4"/>
      <c r="MYQ90" s="4"/>
      <c r="MYR90" s="4"/>
      <c r="MYS90" s="4"/>
      <c r="MYT90" s="4"/>
      <c r="MYU90" s="4"/>
      <c r="MYV90" s="4"/>
      <c r="MYW90" s="4"/>
      <c r="MYX90" s="4"/>
      <c r="MYY90" s="4"/>
      <c r="MYZ90" s="4"/>
      <c r="MZA90" s="4"/>
      <c r="MZB90" s="4"/>
      <c r="MZC90" s="4"/>
      <c r="MZD90" s="4"/>
      <c r="MZE90" s="4"/>
      <c r="MZF90" s="4"/>
      <c r="MZG90" s="4"/>
      <c r="MZH90" s="4"/>
      <c r="MZI90" s="4"/>
      <c r="MZJ90" s="4"/>
      <c r="MZK90" s="4"/>
      <c r="MZL90" s="4"/>
      <c r="MZM90" s="4"/>
      <c r="MZN90" s="4"/>
      <c r="MZO90" s="4"/>
      <c r="MZP90" s="4"/>
      <c r="MZQ90" s="4"/>
      <c r="MZR90" s="4"/>
      <c r="MZS90" s="4"/>
      <c r="MZT90" s="4"/>
      <c r="MZU90" s="4"/>
      <c r="MZV90" s="4"/>
      <c r="MZW90" s="4"/>
      <c r="MZX90" s="4"/>
      <c r="MZY90" s="4"/>
      <c r="MZZ90" s="4"/>
      <c r="NAA90" s="4"/>
      <c r="NAB90" s="4"/>
      <c r="NAC90" s="4"/>
      <c r="NAD90" s="4"/>
      <c r="NAE90" s="4"/>
      <c r="NAF90" s="4"/>
      <c r="NAG90" s="4"/>
      <c r="NAH90" s="4"/>
      <c r="NAI90" s="4"/>
      <c r="NAJ90" s="4"/>
      <c r="NAK90" s="4"/>
      <c r="NAL90" s="4"/>
      <c r="NAM90" s="4"/>
      <c r="NAN90" s="4"/>
      <c r="NAO90" s="4"/>
      <c r="NAP90" s="4"/>
      <c r="NAQ90" s="4"/>
      <c r="NAR90" s="4"/>
      <c r="NAS90" s="4"/>
      <c r="NAT90" s="4"/>
      <c r="NAU90" s="4"/>
      <c r="NAV90" s="4"/>
      <c r="NAW90" s="4"/>
      <c r="NAX90" s="4"/>
      <c r="NAY90" s="4"/>
      <c r="NAZ90" s="4"/>
      <c r="NBA90" s="4"/>
      <c r="NBB90" s="4"/>
      <c r="NBC90" s="4"/>
      <c r="NBD90" s="4"/>
      <c r="NBE90" s="4"/>
      <c r="NBF90" s="4"/>
      <c r="NBG90" s="4"/>
      <c r="NBH90" s="4"/>
      <c r="NBI90" s="4"/>
      <c r="NBJ90" s="4"/>
      <c r="NBK90" s="4"/>
      <c r="NBL90" s="4"/>
      <c r="NBM90" s="4"/>
      <c r="NBN90" s="4"/>
      <c r="NBO90" s="4"/>
      <c r="NBP90" s="4"/>
      <c r="NBQ90" s="4"/>
      <c r="NBR90" s="4"/>
      <c r="NBS90" s="4"/>
      <c r="NBT90" s="4"/>
      <c r="NBU90" s="4"/>
      <c r="NBV90" s="4"/>
      <c r="NBW90" s="4"/>
      <c r="NBX90" s="4"/>
      <c r="NBY90" s="4"/>
      <c r="NBZ90" s="4"/>
      <c r="NCA90" s="4"/>
      <c r="NCB90" s="4"/>
      <c r="NCC90" s="4"/>
      <c r="NCD90" s="4"/>
      <c r="NCE90" s="4"/>
      <c r="NCF90" s="4"/>
      <c r="NCG90" s="4"/>
      <c r="NCH90" s="4"/>
      <c r="NCI90" s="4"/>
      <c r="NCJ90" s="4"/>
      <c r="NCK90" s="4"/>
      <c r="NCL90" s="4"/>
      <c r="NCM90" s="4"/>
      <c r="NCN90" s="4"/>
      <c r="NCO90" s="4"/>
      <c r="NCP90" s="4"/>
      <c r="NCQ90" s="4"/>
      <c r="NCR90" s="4"/>
      <c r="NCS90" s="4"/>
      <c r="NCT90" s="4"/>
      <c r="NCU90" s="4"/>
      <c r="NCV90" s="4"/>
      <c r="NCW90" s="4"/>
      <c r="NCX90" s="4"/>
      <c r="NCY90" s="4"/>
      <c r="NCZ90" s="4"/>
      <c r="NDA90" s="4"/>
      <c r="NDB90" s="4"/>
      <c r="NDC90" s="4"/>
      <c r="NDD90" s="4"/>
      <c r="NDE90" s="4"/>
      <c r="NDF90" s="4"/>
      <c r="NDG90" s="4"/>
      <c r="NDH90" s="4"/>
      <c r="NDI90" s="4"/>
      <c r="NDJ90" s="4"/>
      <c r="NDK90" s="4"/>
      <c r="NDL90" s="4"/>
      <c r="NDM90" s="4"/>
      <c r="NDN90" s="4"/>
      <c r="NDO90" s="4"/>
      <c r="NDP90" s="4"/>
      <c r="NDQ90" s="4"/>
      <c r="NDR90" s="4"/>
      <c r="NDS90" s="4"/>
      <c r="NDT90" s="4"/>
      <c r="NDU90" s="4"/>
      <c r="NDV90" s="4"/>
      <c r="NDW90" s="4"/>
      <c r="NDX90" s="4"/>
      <c r="NDY90" s="4"/>
      <c r="NDZ90" s="4"/>
      <c r="NEA90" s="4"/>
      <c r="NEB90" s="4"/>
      <c r="NEC90" s="4"/>
      <c r="NED90" s="4"/>
      <c r="NEE90" s="4"/>
      <c r="NEF90" s="4"/>
      <c r="NEG90" s="4"/>
      <c r="NEH90" s="4"/>
      <c r="NEI90" s="4"/>
      <c r="NEJ90" s="4"/>
      <c r="NEK90" s="4"/>
      <c r="NEL90" s="4"/>
      <c r="NEM90" s="4"/>
      <c r="NEN90" s="4"/>
      <c r="NEO90" s="4"/>
      <c r="NEP90" s="4"/>
      <c r="NEQ90" s="4"/>
      <c r="NER90" s="4"/>
      <c r="NES90" s="4"/>
      <c r="NET90" s="4"/>
      <c r="NEU90" s="4"/>
      <c r="NEV90" s="4"/>
      <c r="NEW90" s="4"/>
      <c r="NEX90" s="4"/>
      <c r="NEY90" s="4"/>
      <c r="NEZ90" s="4"/>
      <c r="NFA90" s="4"/>
      <c r="NFB90" s="4"/>
      <c r="NFC90" s="4"/>
      <c r="NFD90" s="4"/>
      <c r="NFE90" s="4"/>
      <c r="NFF90" s="4"/>
      <c r="NFG90" s="4"/>
      <c r="NFH90" s="4"/>
      <c r="NFI90" s="4"/>
      <c r="NFJ90" s="4"/>
      <c r="NFK90" s="4"/>
      <c r="NFL90" s="4"/>
      <c r="NFM90" s="4"/>
      <c r="NFN90" s="4"/>
      <c r="NFO90" s="4"/>
      <c r="NFP90" s="4"/>
      <c r="NFQ90" s="4"/>
      <c r="NFR90" s="4"/>
      <c r="NFS90" s="4"/>
      <c r="NFT90" s="4"/>
      <c r="NFU90" s="4"/>
      <c r="NFV90" s="4"/>
      <c r="NFW90" s="4"/>
      <c r="NFX90" s="4"/>
      <c r="NFY90" s="4"/>
      <c r="NFZ90" s="4"/>
      <c r="NGA90" s="4"/>
      <c r="NGB90" s="4"/>
      <c r="NGC90" s="4"/>
      <c r="NGD90" s="4"/>
      <c r="NGE90" s="4"/>
      <c r="NGF90" s="4"/>
      <c r="NGG90" s="4"/>
      <c r="NGH90" s="4"/>
      <c r="NGI90" s="4"/>
      <c r="NGJ90" s="4"/>
      <c r="NGK90" s="4"/>
      <c r="NGL90" s="4"/>
      <c r="NGM90" s="4"/>
      <c r="NGN90" s="4"/>
      <c r="NGO90" s="4"/>
      <c r="NGP90" s="4"/>
      <c r="NGQ90" s="4"/>
      <c r="NGR90" s="4"/>
      <c r="NGS90" s="4"/>
      <c r="NGT90" s="4"/>
      <c r="NGU90" s="4"/>
      <c r="NGV90" s="4"/>
      <c r="NGW90" s="4"/>
      <c r="NGX90" s="4"/>
      <c r="NGY90" s="4"/>
      <c r="NGZ90" s="4"/>
      <c r="NHA90" s="4"/>
      <c r="NHB90" s="4"/>
      <c r="NHC90" s="4"/>
      <c r="NHD90" s="4"/>
      <c r="NHE90" s="4"/>
      <c r="NHF90" s="4"/>
      <c r="NHG90" s="4"/>
      <c r="NHH90" s="4"/>
      <c r="NHI90" s="4"/>
      <c r="NHJ90" s="4"/>
      <c r="NHK90" s="4"/>
      <c r="NHL90" s="4"/>
      <c r="NHM90" s="4"/>
      <c r="NHN90" s="4"/>
      <c r="NHO90" s="4"/>
      <c r="NHP90" s="4"/>
      <c r="NHQ90" s="4"/>
      <c r="NHR90" s="4"/>
      <c r="NHS90" s="4"/>
      <c r="NHT90" s="4"/>
      <c r="NHU90" s="4"/>
      <c r="NHV90" s="4"/>
      <c r="NHW90" s="4"/>
      <c r="NHX90" s="4"/>
      <c r="NHY90" s="4"/>
      <c r="NHZ90" s="4"/>
      <c r="NIA90" s="4"/>
      <c r="NIB90" s="4"/>
      <c r="NIC90" s="4"/>
      <c r="NID90" s="4"/>
      <c r="NIE90" s="4"/>
      <c r="NIF90" s="4"/>
      <c r="NIG90" s="4"/>
      <c r="NIH90" s="4"/>
      <c r="NII90" s="4"/>
      <c r="NIJ90" s="4"/>
      <c r="NIK90" s="4"/>
      <c r="NIL90" s="4"/>
      <c r="NIM90" s="4"/>
      <c r="NIN90" s="4"/>
      <c r="NIO90" s="4"/>
      <c r="NIP90" s="4"/>
      <c r="NIQ90" s="4"/>
      <c r="NIR90" s="4"/>
      <c r="NIS90" s="4"/>
      <c r="NIT90" s="4"/>
      <c r="NIU90" s="4"/>
      <c r="NIV90" s="4"/>
      <c r="NIW90" s="4"/>
      <c r="NIX90" s="4"/>
      <c r="NIY90" s="4"/>
      <c r="NIZ90" s="4"/>
      <c r="NJA90" s="4"/>
      <c r="NJB90" s="4"/>
      <c r="NJC90" s="4"/>
      <c r="NJD90" s="4"/>
      <c r="NJE90" s="4"/>
      <c r="NJF90" s="4"/>
      <c r="NJG90" s="4"/>
      <c r="NJH90" s="4"/>
      <c r="NJI90" s="4"/>
      <c r="NJJ90" s="4"/>
      <c r="NJK90" s="4"/>
      <c r="NJL90" s="4"/>
      <c r="NJM90" s="4"/>
      <c r="NJN90" s="4"/>
      <c r="NJO90" s="4"/>
      <c r="NJP90" s="4"/>
      <c r="NJQ90" s="4"/>
      <c r="NJR90" s="4"/>
      <c r="NJS90" s="4"/>
      <c r="NJT90" s="4"/>
      <c r="NJU90" s="4"/>
      <c r="NJV90" s="4"/>
      <c r="NJW90" s="4"/>
      <c r="NJX90" s="4"/>
      <c r="NJY90" s="4"/>
      <c r="NJZ90" s="4"/>
      <c r="NKA90" s="4"/>
      <c r="NKB90" s="4"/>
      <c r="NKC90" s="4"/>
      <c r="NKD90" s="4"/>
      <c r="NKE90" s="4"/>
      <c r="NKF90" s="4"/>
      <c r="NKG90" s="4"/>
      <c r="NKH90" s="4"/>
      <c r="NKI90" s="4"/>
      <c r="NKJ90" s="4"/>
      <c r="NKK90" s="4"/>
      <c r="NKL90" s="4"/>
      <c r="NKM90" s="4"/>
      <c r="NKN90" s="4"/>
      <c r="NKO90" s="4"/>
      <c r="NKP90" s="4"/>
      <c r="NKQ90" s="4"/>
      <c r="NKR90" s="4"/>
      <c r="NKS90" s="4"/>
      <c r="NKT90" s="4"/>
      <c r="NKU90" s="4"/>
      <c r="NKV90" s="4"/>
      <c r="NKW90" s="4"/>
      <c r="NKX90" s="4"/>
      <c r="NKY90" s="4"/>
      <c r="NKZ90" s="4"/>
      <c r="NLA90" s="4"/>
      <c r="NLB90" s="4"/>
      <c r="NLC90" s="4"/>
      <c r="NLD90" s="4"/>
      <c r="NLE90" s="4"/>
      <c r="NLF90" s="4"/>
      <c r="NLG90" s="4"/>
      <c r="NLH90" s="4"/>
      <c r="NLI90" s="4"/>
      <c r="NLJ90" s="4"/>
      <c r="NLK90" s="4"/>
      <c r="NLL90" s="4"/>
      <c r="NLM90" s="4"/>
      <c r="NLN90" s="4"/>
      <c r="NLO90" s="4"/>
      <c r="NLP90" s="4"/>
      <c r="NLQ90" s="4"/>
      <c r="NLR90" s="4"/>
      <c r="NLS90" s="4"/>
      <c r="NLT90" s="4"/>
      <c r="NLU90" s="4"/>
      <c r="NLV90" s="4"/>
      <c r="NLW90" s="4"/>
      <c r="NLX90" s="4"/>
      <c r="NLY90" s="4"/>
      <c r="NLZ90" s="4"/>
      <c r="NMA90" s="4"/>
      <c r="NMB90" s="4"/>
      <c r="NMC90" s="4"/>
      <c r="NMD90" s="4"/>
      <c r="NME90" s="4"/>
      <c r="NMF90" s="4"/>
      <c r="NMG90" s="4"/>
      <c r="NMH90" s="4"/>
      <c r="NMI90" s="4"/>
      <c r="NMJ90" s="4"/>
      <c r="NMK90" s="4"/>
      <c r="NML90" s="4"/>
      <c r="NMM90" s="4"/>
      <c r="NMN90" s="4"/>
      <c r="NMO90" s="4"/>
      <c r="NMP90" s="4"/>
      <c r="NMQ90" s="4"/>
      <c r="NMR90" s="4"/>
      <c r="NMS90" s="4"/>
      <c r="NMT90" s="4"/>
      <c r="NMU90" s="4"/>
      <c r="NMV90" s="4"/>
      <c r="NMW90" s="4"/>
      <c r="NMX90" s="4"/>
      <c r="NMY90" s="4"/>
      <c r="NMZ90" s="4"/>
      <c r="NNA90" s="4"/>
      <c r="NNB90" s="4"/>
      <c r="NNC90" s="4"/>
      <c r="NND90" s="4"/>
      <c r="NNE90" s="4"/>
      <c r="NNF90" s="4"/>
      <c r="NNG90" s="4"/>
      <c r="NNH90" s="4"/>
      <c r="NNI90" s="4"/>
      <c r="NNJ90" s="4"/>
      <c r="NNK90" s="4"/>
      <c r="NNL90" s="4"/>
      <c r="NNM90" s="4"/>
      <c r="NNN90" s="4"/>
      <c r="NNO90" s="4"/>
      <c r="NNP90" s="4"/>
      <c r="NNQ90" s="4"/>
      <c r="NNR90" s="4"/>
      <c r="NNS90" s="4"/>
      <c r="NNT90" s="4"/>
      <c r="NNU90" s="4"/>
      <c r="NNV90" s="4"/>
      <c r="NNW90" s="4"/>
      <c r="NNX90" s="4"/>
      <c r="NNY90" s="4"/>
      <c r="NNZ90" s="4"/>
      <c r="NOA90" s="4"/>
      <c r="NOB90" s="4"/>
      <c r="NOC90" s="4"/>
      <c r="NOD90" s="4"/>
      <c r="NOE90" s="4"/>
      <c r="NOF90" s="4"/>
      <c r="NOG90" s="4"/>
      <c r="NOH90" s="4"/>
      <c r="NOI90" s="4"/>
      <c r="NOJ90" s="4"/>
      <c r="NOK90" s="4"/>
      <c r="NOL90" s="4"/>
      <c r="NOM90" s="4"/>
      <c r="NON90" s="4"/>
      <c r="NOO90" s="4"/>
      <c r="NOP90" s="4"/>
      <c r="NOQ90" s="4"/>
      <c r="NOR90" s="4"/>
      <c r="NOS90" s="4"/>
      <c r="NOT90" s="4"/>
      <c r="NOU90" s="4"/>
      <c r="NOV90" s="4"/>
      <c r="NOW90" s="4"/>
      <c r="NOX90" s="4"/>
      <c r="NOY90" s="4"/>
      <c r="NOZ90" s="4"/>
      <c r="NPA90" s="4"/>
      <c r="NPB90" s="4"/>
      <c r="NPC90" s="4"/>
      <c r="NPD90" s="4"/>
      <c r="NPE90" s="4"/>
      <c r="NPF90" s="4"/>
      <c r="NPG90" s="4"/>
      <c r="NPH90" s="4"/>
      <c r="NPI90" s="4"/>
      <c r="NPJ90" s="4"/>
      <c r="NPK90" s="4"/>
      <c r="NPL90" s="4"/>
      <c r="NPM90" s="4"/>
      <c r="NPN90" s="4"/>
      <c r="NPO90" s="4"/>
      <c r="NPP90" s="4"/>
      <c r="NPQ90" s="4"/>
      <c r="NPR90" s="4"/>
      <c r="NPS90" s="4"/>
      <c r="NPT90" s="4"/>
      <c r="NPU90" s="4"/>
      <c r="NPV90" s="4"/>
      <c r="NPW90" s="4"/>
      <c r="NPX90" s="4"/>
      <c r="NPY90" s="4"/>
      <c r="NPZ90" s="4"/>
      <c r="NQA90" s="4"/>
      <c r="NQB90" s="4"/>
      <c r="NQC90" s="4"/>
      <c r="NQD90" s="4"/>
      <c r="NQE90" s="4"/>
      <c r="NQF90" s="4"/>
      <c r="NQG90" s="4"/>
      <c r="NQH90" s="4"/>
      <c r="NQI90" s="4"/>
      <c r="NQJ90" s="4"/>
      <c r="NQK90" s="4"/>
      <c r="NQL90" s="4"/>
      <c r="NQM90" s="4"/>
      <c r="NQN90" s="4"/>
      <c r="NQO90" s="4"/>
      <c r="NQP90" s="4"/>
      <c r="NQQ90" s="4"/>
      <c r="NQR90" s="4"/>
      <c r="NQS90" s="4"/>
      <c r="NQT90" s="4"/>
      <c r="NQU90" s="4"/>
      <c r="NQV90" s="4"/>
      <c r="NQW90" s="4"/>
      <c r="NQX90" s="4"/>
      <c r="NQY90" s="4"/>
      <c r="NQZ90" s="4"/>
      <c r="NRA90" s="4"/>
      <c r="NRB90" s="4"/>
      <c r="NRC90" s="4"/>
      <c r="NRD90" s="4"/>
      <c r="NRE90" s="4"/>
      <c r="NRF90" s="4"/>
      <c r="NRG90" s="4"/>
      <c r="NRH90" s="4"/>
      <c r="NRI90" s="4"/>
      <c r="NRJ90" s="4"/>
      <c r="NRK90" s="4"/>
      <c r="NRL90" s="4"/>
      <c r="NRM90" s="4"/>
      <c r="NRN90" s="4"/>
      <c r="NRO90" s="4"/>
      <c r="NRP90" s="4"/>
      <c r="NRQ90" s="4"/>
      <c r="NRR90" s="4"/>
      <c r="NRS90" s="4"/>
      <c r="NRT90" s="4"/>
      <c r="NRU90" s="4"/>
      <c r="NRV90" s="4"/>
      <c r="NRW90" s="4"/>
      <c r="NRX90" s="4"/>
      <c r="NRY90" s="4"/>
      <c r="NRZ90" s="4"/>
      <c r="NSA90" s="4"/>
      <c r="NSB90" s="4"/>
      <c r="NSC90" s="4"/>
      <c r="NSD90" s="4"/>
      <c r="NSE90" s="4"/>
      <c r="NSF90" s="4"/>
      <c r="NSG90" s="4"/>
      <c r="NSH90" s="4"/>
      <c r="NSI90" s="4"/>
      <c r="NSJ90" s="4"/>
      <c r="NSK90" s="4"/>
      <c r="NSL90" s="4"/>
      <c r="NSM90" s="4"/>
      <c r="NSN90" s="4"/>
      <c r="NSO90" s="4"/>
      <c r="NSP90" s="4"/>
      <c r="NSQ90" s="4"/>
      <c r="NSR90" s="4"/>
      <c r="NSS90" s="4"/>
      <c r="NST90" s="4"/>
      <c r="NSU90" s="4"/>
      <c r="NSV90" s="4"/>
      <c r="NSW90" s="4"/>
      <c r="NSX90" s="4"/>
      <c r="NSY90" s="4"/>
      <c r="NSZ90" s="4"/>
      <c r="NTA90" s="4"/>
      <c r="NTB90" s="4"/>
      <c r="NTC90" s="4"/>
      <c r="NTD90" s="4"/>
      <c r="NTE90" s="4"/>
      <c r="NTF90" s="4"/>
      <c r="NTG90" s="4"/>
      <c r="NTH90" s="4"/>
      <c r="NTI90" s="4"/>
      <c r="NTJ90" s="4"/>
      <c r="NTK90" s="4"/>
      <c r="NTL90" s="4"/>
      <c r="NTM90" s="4"/>
      <c r="NTN90" s="4"/>
      <c r="NTO90" s="4"/>
      <c r="NTP90" s="4"/>
      <c r="NTQ90" s="4"/>
      <c r="NTR90" s="4"/>
      <c r="NTS90" s="4"/>
      <c r="NTT90" s="4"/>
      <c r="NTU90" s="4"/>
      <c r="NTV90" s="4"/>
      <c r="NTW90" s="4"/>
      <c r="NTX90" s="4"/>
      <c r="NTY90" s="4"/>
      <c r="NTZ90" s="4"/>
      <c r="NUA90" s="4"/>
      <c r="NUB90" s="4"/>
      <c r="NUC90" s="4"/>
      <c r="NUD90" s="4"/>
      <c r="NUE90" s="4"/>
      <c r="NUF90" s="4"/>
      <c r="NUG90" s="4"/>
      <c r="NUH90" s="4"/>
      <c r="NUI90" s="4"/>
      <c r="NUJ90" s="4"/>
      <c r="NUK90" s="4"/>
      <c r="NUL90" s="4"/>
      <c r="NUM90" s="4"/>
      <c r="NUN90" s="4"/>
      <c r="NUO90" s="4"/>
      <c r="NUP90" s="4"/>
      <c r="NUQ90" s="4"/>
      <c r="NUR90" s="4"/>
      <c r="NUS90" s="4"/>
      <c r="NUT90" s="4"/>
      <c r="NUU90" s="4"/>
      <c r="NUV90" s="4"/>
      <c r="NUW90" s="4"/>
      <c r="NUX90" s="4"/>
      <c r="NUY90" s="4"/>
      <c r="NUZ90" s="4"/>
      <c r="NVA90" s="4"/>
      <c r="NVB90" s="4"/>
      <c r="NVC90" s="4"/>
      <c r="NVD90" s="4"/>
      <c r="NVE90" s="4"/>
      <c r="NVF90" s="4"/>
      <c r="NVG90" s="4"/>
      <c r="NVH90" s="4"/>
      <c r="NVI90" s="4"/>
      <c r="NVJ90" s="4"/>
      <c r="NVK90" s="4"/>
      <c r="NVL90" s="4"/>
      <c r="NVM90" s="4"/>
      <c r="NVN90" s="4"/>
      <c r="NVO90" s="4"/>
      <c r="NVP90" s="4"/>
      <c r="NVQ90" s="4"/>
      <c r="NVR90" s="4"/>
      <c r="NVS90" s="4"/>
      <c r="NVT90" s="4"/>
      <c r="NVU90" s="4"/>
      <c r="NVV90" s="4"/>
      <c r="NVW90" s="4"/>
      <c r="NVX90" s="4"/>
      <c r="NVY90" s="4"/>
      <c r="NVZ90" s="4"/>
      <c r="NWA90" s="4"/>
      <c r="NWB90" s="4"/>
      <c r="NWC90" s="4"/>
      <c r="NWD90" s="4"/>
      <c r="NWE90" s="4"/>
      <c r="NWF90" s="4"/>
      <c r="NWG90" s="4"/>
      <c r="NWH90" s="4"/>
      <c r="NWI90" s="4"/>
      <c r="NWJ90" s="4"/>
      <c r="NWK90" s="4"/>
      <c r="NWL90" s="4"/>
      <c r="NWM90" s="4"/>
      <c r="NWN90" s="4"/>
      <c r="NWO90" s="4"/>
      <c r="NWP90" s="4"/>
      <c r="NWQ90" s="4"/>
      <c r="NWR90" s="4"/>
      <c r="NWS90" s="4"/>
      <c r="NWT90" s="4"/>
      <c r="NWU90" s="4"/>
      <c r="NWV90" s="4"/>
      <c r="NWW90" s="4"/>
      <c r="NWX90" s="4"/>
      <c r="NWY90" s="4"/>
      <c r="NWZ90" s="4"/>
      <c r="NXA90" s="4"/>
      <c r="NXB90" s="4"/>
      <c r="NXC90" s="4"/>
      <c r="NXD90" s="4"/>
      <c r="NXE90" s="4"/>
      <c r="NXF90" s="4"/>
      <c r="NXG90" s="4"/>
      <c r="NXH90" s="4"/>
      <c r="NXI90" s="4"/>
      <c r="NXJ90" s="4"/>
      <c r="NXK90" s="4"/>
      <c r="NXL90" s="4"/>
      <c r="NXM90" s="4"/>
      <c r="NXN90" s="4"/>
      <c r="NXO90" s="4"/>
      <c r="NXP90" s="4"/>
      <c r="NXQ90" s="4"/>
      <c r="NXR90" s="4"/>
      <c r="NXS90" s="4"/>
      <c r="NXT90" s="4"/>
      <c r="NXU90" s="4"/>
      <c r="NXV90" s="4"/>
      <c r="NXW90" s="4"/>
      <c r="NXX90" s="4"/>
      <c r="NXY90" s="4"/>
      <c r="NXZ90" s="4"/>
      <c r="NYA90" s="4"/>
      <c r="NYB90" s="4"/>
      <c r="NYC90" s="4"/>
      <c r="NYD90" s="4"/>
      <c r="NYE90" s="4"/>
      <c r="NYF90" s="4"/>
      <c r="NYG90" s="4"/>
      <c r="NYH90" s="4"/>
      <c r="NYI90" s="4"/>
      <c r="NYJ90" s="4"/>
      <c r="NYK90" s="4"/>
      <c r="NYL90" s="4"/>
      <c r="NYM90" s="4"/>
      <c r="NYN90" s="4"/>
      <c r="NYO90" s="4"/>
      <c r="NYP90" s="4"/>
      <c r="NYQ90" s="4"/>
      <c r="NYR90" s="4"/>
      <c r="NYS90" s="4"/>
      <c r="NYT90" s="4"/>
      <c r="NYU90" s="4"/>
      <c r="NYV90" s="4"/>
      <c r="NYW90" s="4"/>
      <c r="NYX90" s="4"/>
      <c r="NYY90" s="4"/>
      <c r="NYZ90" s="4"/>
      <c r="NZA90" s="4"/>
      <c r="NZB90" s="4"/>
      <c r="NZC90" s="4"/>
      <c r="NZD90" s="4"/>
      <c r="NZE90" s="4"/>
      <c r="NZF90" s="4"/>
      <c r="NZG90" s="4"/>
      <c r="NZH90" s="4"/>
      <c r="NZI90" s="4"/>
      <c r="NZJ90" s="4"/>
      <c r="NZK90" s="4"/>
      <c r="NZL90" s="4"/>
      <c r="NZM90" s="4"/>
      <c r="NZN90" s="4"/>
      <c r="NZO90" s="4"/>
      <c r="NZP90" s="4"/>
      <c r="NZQ90" s="4"/>
      <c r="NZR90" s="4"/>
      <c r="NZS90" s="4"/>
      <c r="NZT90" s="4"/>
      <c r="NZU90" s="4"/>
      <c r="NZV90" s="4"/>
      <c r="NZW90" s="4"/>
      <c r="NZX90" s="4"/>
      <c r="NZY90" s="4"/>
      <c r="NZZ90" s="4"/>
      <c r="OAA90" s="4"/>
      <c r="OAB90" s="4"/>
      <c r="OAC90" s="4"/>
      <c r="OAD90" s="4"/>
      <c r="OAE90" s="4"/>
      <c r="OAF90" s="4"/>
      <c r="OAG90" s="4"/>
      <c r="OAH90" s="4"/>
      <c r="OAI90" s="4"/>
      <c r="OAJ90" s="4"/>
      <c r="OAK90" s="4"/>
      <c r="OAL90" s="4"/>
      <c r="OAM90" s="4"/>
      <c r="OAN90" s="4"/>
      <c r="OAO90" s="4"/>
      <c r="OAP90" s="4"/>
      <c r="OAQ90" s="4"/>
      <c r="OAR90" s="4"/>
      <c r="OAS90" s="4"/>
      <c r="OAT90" s="4"/>
      <c r="OAU90" s="4"/>
      <c r="OAV90" s="4"/>
      <c r="OAW90" s="4"/>
      <c r="OAX90" s="4"/>
      <c r="OAY90" s="4"/>
      <c r="OAZ90" s="4"/>
      <c r="OBA90" s="4"/>
      <c r="OBB90" s="4"/>
      <c r="OBC90" s="4"/>
      <c r="OBD90" s="4"/>
      <c r="OBE90" s="4"/>
      <c r="OBF90" s="4"/>
      <c r="OBG90" s="4"/>
      <c r="OBH90" s="4"/>
      <c r="OBI90" s="4"/>
      <c r="OBJ90" s="4"/>
      <c r="OBK90" s="4"/>
      <c r="OBL90" s="4"/>
      <c r="OBM90" s="4"/>
      <c r="OBN90" s="4"/>
      <c r="OBO90" s="4"/>
      <c r="OBP90" s="4"/>
      <c r="OBQ90" s="4"/>
      <c r="OBR90" s="4"/>
      <c r="OBS90" s="4"/>
      <c r="OBT90" s="4"/>
      <c r="OBU90" s="4"/>
      <c r="OBV90" s="4"/>
      <c r="OBW90" s="4"/>
      <c r="OBX90" s="4"/>
      <c r="OBY90" s="4"/>
      <c r="OBZ90" s="4"/>
      <c r="OCA90" s="4"/>
      <c r="OCB90" s="4"/>
      <c r="OCC90" s="4"/>
      <c r="OCD90" s="4"/>
      <c r="OCE90" s="4"/>
      <c r="OCF90" s="4"/>
      <c r="OCG90" s="4"/>
      <c r="OCH90" s="4"/>
      <c r="OCI90" s="4"/>
      <c r="OCJ90" s="4"/>
      <c r="OCK90" s="4"/>
      <c r="OCL90" s="4"/>
      <c r="OCM90" s="4"/>
      <c r="OCN90" s="4"/>
      <c r="OCO90" s="4"/>
      <c r="OCP90" s="4"/>
      <c r="OCQ90" s="4"/>
      <c r="OCR90" s="4"/>
      <c r="OCS90" s="4"/>
      <c r="OCT90" s="4"/>
      <c r="OCU90" s="4"/>
      <c r="OCV90" s="4"/>
      <c r="OCW90" s="4"/>
      <c r="OCX90" s="4"/>
      <c r="OCY90" s="4"/>
      <c r="OCZ90" s="4"/>
      <c r="ODA90" s="4"/>
      <c r="ODB90" s="4"/>
      <c r="ODC90" s="4"/>
      <c r="ODD90" s="4"/>
      <c r="ODE90" s="4"/>
      <c r="ODF90" s="4"/>
      <c r="ODG90" s="4"/>
      <c r="ODH90" s="4"/>
      <c r="ODI90" s="4"/>
      <c r="ODJ90" s="4"/>
      <c r="ODK90" s="4"/>
      <c r="ODL90" s="4"/>
      <c r="ODM90" s="4"/>
      <c r="ODN90" s="4"/>
      <c r="ODO90" s="4"/>
      <c r="ODP90" s="4"/>
      <c r="ODQ90" s="4"/>
      <c r="ODR90" s="4"/>
      <c r="ODS90" s="4"/>
      <c r="ODT90" s="4"/>
      <c r="ODU90" s="4"/>
      <c r="ODV90" s="4"/>
      <c r="ODW90" s="4"/>
      <c r="ODX90" s="4"/>
      <c r="ODY90" s="4"/>
      <c r="ODZ90" s="4"/>
      <c r="OEA90" s="4"/>
      <c r="OEB90" s="4"/>
      <c r="OEC90" s="4"/>
      <c r="OED90" s="4"/>
      <c r="OEE90" s="4"/>
      <c r="OEF90" s="4"/>
      <c r="OEG90" s="4"/>
      <c r="OEH90" s="4"/>
      <c r="OEI90" s="4"/>
      <c r="OEJ90" s="4"/>
      <c r="OEK90" s="4"/>
      <c r="OEL90" s="4"/>
      <c r="OEM90" s="4"/>
      <c r="OEN90" s="4"/>
      <c r="OEO90" s="4"/>
      <c r="OEP90" s="4"/>
      <c r="OEQ90" s="4"/>
      <c r="OER90" s="4"/>
      <c r="OES90" s="4"/>
      <c r="OET90" s="4"/>
      <c r="OEU90" s="4"/>
      <c r="OEV90" s="4"/>
      <c r="OEW90" s="4"/>
      <c r="OEX90" s="4"/>
      <c r="OEY90" s="4"/>
      <c r="OEZ90" s="4"/>
      <c r="OFA90" s="4"/>
      <c r="OFB90" s="4"/>
      <c r="OFC90" s="4"/>
      <c r="OFD90" s="4"/>
      <c r="OFE90" s="4"/>
      <c r="OFF90" s="4"/>
      <c r="OFG90" s="4"/>
      <c r="OFH90" s="4"/>
      <c r="OFI90" s="4"/>
      <c r="OFJ90" s="4"/>
      <c r="OFK90" s="4"/>
      <c r="OFL90" s="4"/>
      <c r="OFM90" s="4"/>
      <c r="OFN90" s="4"/>
      <c r="OFO90" s="4"/>
      <c r="OFP90" s="4"/>
      <c r="OFQ90" s="4"/>
      <c r="OFR90" s="4"/>
      <c r="OFS90" s="4"/>
      <c r="OFT90" s="4"/>
      <c r="OFU90" s="4"/>
      <c r="OFV90" s="4"/>
      <c r="OFW90" s="4"/>
      <c r="OFX90" s="4"/>
      <c r="OFY90" s="4"/>
      <c r="OFZ90" s="4"/>
      <c r="OGA90" s="4"/>
      <c r="OGB90" s="4"/>
      <c r="OGC90" s="4"/>
      <c r="OGD90" s="4"/>
      <c r="OGE90" s="4"/>
      <c r="OGF90" s="4"/>
      <c r="OGG90" s="4"/>
      <c r="OGH90" s="4"/>
      <c r="OGI90" s="4"/>
      <c r="OGJ90" s="4"/>
      <c r="OGK90" s="4"/>
      <c r="OGL90" s="4"/>
      <c r="OGM90" s="4"/>
      <c r="OGN90" s="4"/>
      <c r="OGO90" s="4"/>
      <c r="OGP90" s="4"/>
      <c r="OGQ90" s="4"/>
      <c r="OGR90" s="4"/>
      <c r="OGS90" s="4"/>
      <c r="OGT90" s="4"/>
      <c r="OGU90" s="4"/>
      <c r="OGV90" s="4"/>
      <c r="OGW90" s="4"/>
      <c r="OGX90" s="4"/>
      <c r="OGY90" s="4"/>
      <c r="OGZ90" s="4"/>
      <c r="OHA90" s="4"/>
      <c r="OHB90" s="4"/>
      <c r="OHC90" s="4"/>
      <c r="OHD90" s="4"/>
      <c r="OHE90" s="4"/>
      <c r="OHF90" s="4"/>
      <c r="OHG90" s="4"/>
      <c r="OHH90" s="4"/>
      <c r="OHI90" s="4"/>
      <c r="OHJ90" s="4"/>
      <c r="OHK90" s="4"/>
      <c r="OHL90" s="4"/>
      <c r="OHM90" s="4"/>
      <c r="OHN90" s="4"/>
      <c r="OHO90" s="4"/>
      <c r="OHP90" s="4"/>
      <c r="OHQ90" s="4"/>
      <c r="OHR90" s="4"/>
      <c r="OHS90" s="4"/>
      <c r="OHT90" s="4"/>
      <c r="OHU90" s="4"/>
      <c r="OHV90" s="4"/>
      <c r="OHW90" s="4"/>
      <c r="OHX90" s="4"/>
      <c r="OHY90" s="4"/>
      <c r="OHZ90" s="4"/>
      <c r="OIA90" s="4"/>
      <c r="OIB90" s="4"/>
      <c r="OIC90" s="4"/>
      <c r="OID90" s="4"/>
      <c r="OIE90" s="4"/>
      <c r="OIF90" s="4"/>
      <c r="OIG90" s="4"/>
      <c r="OIH90" s="4"/>
      <c r="OII90" s="4"/>
      <c r="OIJ90" s="4"/>
      <c r="OIK90" s="4"/>
      <c r="OIL90" s="4"/>
      <c r="OIM90" s="4"/>
      <c r="OIN90" s="4"/>
      <c r="OIO90" s="4"/>
      <c r="OIP90" s="4"/>
      <c r="OIQ90" s="4"/>
      <c r="OIR90" s="4"/>
      <c r="OIS90" s="4"/>
      <c r="OIT90" s="4"/>
      <c r="OIU90" s="4"/>
      <c r="OIV90" s="4"/>
      <c r="OIW90" s="4"/>
      <c r="OIX90" s="4"/>
      <c r="OIY90" s="4"/>
      <c r="OIZ90" s="4"/>
      <c r="OJA90" s="4"/>
      <c r="OJB90" s="4"/>
      <c r="OJC90" s="4"/>
      <c r="OJD90" s="4"/>
      <c r="OJE90" s="4"/>
      <c r="OJF90" s="4"/>
      <c r="OJG90" s="4"/>
      <c r="OJH90" s="4"/>
      <c r="OJI90" s="4"/>
      <c r="OJJ90" s="4"/>
      <c r="OJK90" s="4"/>
      <c r="OJL90" s="4"/>
      <c r="OJM90" s="4"/>
      <c r="OJN90" s="4"/>
      <c r="OJO90" s="4"/>
      <c r="OJP90" s="4"/>
      <c r="OJQ90" s="4"/>
      <c r="OJR90" s="4"/>
      <c r="OJS90" s="4"/>
      <c r="OJT90" s="4"/>
      <c r="OJU90" s="4"/>
      <c r="OJV90" s="4"/>
      <c r="OJW90" s="4"/>
      <c r="OJX90" s="4"/>
      <c r="OJY90" s="4"/>
      <c r="OJZ90" s="4"/>
      <c r="OKA90" s="4"/>
      <c r="OKB90" s="4"/>
      <c r="OKC90" s="4"/>
      <c r="OKD90" s="4"/>
      <c r="OKE90" s="4"/>
      <c r="OKF90" s="4"/>
      <c r="OKG90" s="4"/>
      <c r="OKH90" s="4"/>
      <c r="OKI90" s="4"/>
      <c r="OKJ90" s="4"/>
      <c r="OKK90" s="4"/>
      <c r="OKL90" s="4"/>
      <c r="OKM90" s="4"/>
      <c r="OKN90" s="4"/>
      <c r="OKO90" s="4"/>
      <c r="OKP90" s="4"/>
      <c r="OKQ90" s="4"/>
      <c r="OKR90" s="4"/>
      <c r="OKS90" s="4"/>
      <c r="OKT90" s="4"/>
      <c r="OKU90" s="4"/>
      <c r="OKV90" s="4"/>
      <c r="OKW90" s="4"/>
      <c r="OKX90" s="4"/>
      <c r="OKY90" s="4"/>
      <c r="OKZ90" s="4"/>
      <c r="OLA90" s="4"/>
      <c r="OLB90" s="4"/>
      <c r="OLC90" s="4"/>
      <c r="OLD90" s="4"/>
      <c r="OLE90" s="4"/>
      <c r="OLF90" s="4"/>
      <c r="OLG90" s="4"/>
      <c r="OLH90" s="4"/>
      <c r="OLI90" s="4"/>
      <c r="OLJ90" s="4"/>
      <c r="OLK90" s="4"/>
      <c r="OLL90" s="4"/>
      <c r="OLM90" s="4"/>
      <c r="OLN90" s="4"/>
      <c r="OLO90" s="4"/>
      <c r="OLP90" s="4"/>
      <c r="OLQ90" s="4"/>
      <c r="OLR90" s="4"/>
      <c r="OLS90" s="4"/>
      <c r="OLT90" s="4"/>
      <c r="OLU90" s="4"/>
      <c r="OLV90" s="4"/>
      <c r="OLW90" s="4"/>
      <c r="OLX90" s="4"/>
      <c r="OLY90" s="4"/>
      <c r="OLZ90" s="4"/>
      <c r="OMA90" s="4"/>
      <c r="OMB90" s="4"/>
      <c r="OMC90" s="4"/>
      <c r="OMD90" s="4"/>
      <c r="OME90" s="4"/>
      <c r="OMF90" s="4"/>
      <c r="OMG90" s="4"/>
      <c r="OMH90" s="4"/>
      <c r="OMI90" s="4"/>
      <c r="OMJ90" s="4"/>
      <c r="OMK90" s="4"/>
      <c r="OML90" s="4"/>
      <c r="OMM90" s="4"/>
      <c r="OMN90" s="4"/>
      <c r="OMO90" s="4"/>
      <c r="OMP90" s="4"/>
      <c r="OMQ90" s="4"/>
      <c r="OMR90" s="4"/>
      <c r="OMS90" s="4"/>
      <c r="OMT90" s="4"/>
      <c r="OMU90" s="4"/>
      <c r="OMV90" s="4"/>
      <c r="OMW90" s="4"/>
      <c r="OMX90" s="4"/>
      <c r="OMY90" s="4"/>
      <c r="OMZ90" s="4"/>
      <c r="ONA90" s="4"/>
      <c r="ONB90" s="4"/>
      <c r="ONC90" s="4"/>
      <c r="OND90" s="4"/>
      <c r="ONE90" s="4"/>
      <c r="ONF90" s="4"/>
      <c r="ONG90" s="4"/>
      <c r="ONH90" s="4"/>
      <c r="ONI90" s="4"/>
      <c r="ONJ90" s="4"/>
      <c r="ONK90" s="4"/>
      <c r="ONL90" s="4"/>
      <c r="ONM90" s="4"/>
      <c r="ONN90" s="4"/>
      <c r="ONO90" s="4"/>
      <c r="ONP90" s="4"/>
      <c r="ONQ90" s="4"/>
      <c r="ONR90" s="4"/>
      <c r="ONS90" s="4"/>
      <c r="ONT90" s="4"/>
      <c r="ONU90" s="4"/>
      <c r="ONV90" s="4"/>
      <c r="ONW90" s="4"/>
      <c r="ONX90" s="4"/>
      <c r="ONY90" s="4"/>
      <c r="ONZ90" s="4"/>
      <c r="OOA90" s="4"/>
      <c r="OOB90" s="4"/>
      <c r="OOC90" s="4"/>
      <c r="OOD90" s="4"/>
      <c r="OOE90" s="4"/>
      <c r="OOF90" s="4"/>
      <c r="OOG90" s="4"/>
      <c r="OOH90" s="4"/>
      <c r="OOI90" s="4"/>
      <c r="OOJ90" s="4"/>
      <c r="OOK90" s="4"/>
      <c r="OOL90" s="4"/>
      <c r="OOM90" s="4"/>
      <c r="OON90" s="4"/>
      <c r="OOO90" s="4"/>
      <c r="OOP90" s="4"/>
      <c r="OOQ90" s="4"/>
      <c r="OOR90" s="4"/>
      <c r="OOS90" s="4"/>
      <c r="OOT90" s="4"/>
      <c r="OOU90" s="4"/>
      <c r="OOV90" s="4"/>
      <c r="OOW90" s="4"/>
      <c r="OOX90" s="4"/>
      <c r="OOY90" s="4"/>
      <c r="OOZ90" s="4"/>
      <c r="OPA90" s="4"/>
      <c r="OPB90" s="4"/>
      <c r="OPC90" s="4"/>
      <c r="OPD90" s="4"/>
      <c r="OPE90" s="4"/>
      <c r="OPF90" s="4"/>
      <c r="OPG90" s="4"/>
      <c r="OPH90" s="4"/>
      <c r="OPI90" s="4"/>
      <c r="OPJ90" s="4"/>
      <c r="OPK90" s="4"/>
      <c r="OPL90" s="4"/>
      <c r="OPM90" s="4"/>
      <c r="OPN90" s="4"/>
      <c r="OPO90" s="4"/>
      <c r="OPP90" s="4"/>
      <c r="OPQ90" s="4"/>
      <c r="OPR90" s="4"/>
      <c r="OPS90" s="4"/>
      <c r="OPT90" s="4"/>
      <c r="OPU90" s="4"/>
      <c r="OPV90" s="4"/>
      <c r="OPW90" s="4"/>
      <c r="OPX90" s="4"/>
      <c r="OPY90" s="4"/>
      <c r="OPZ90" s="4"/>
      <c r="OQA90" s="4"/>
      <c r="OQB90" s="4"/>
      <c r="OQC90" s="4"/>
      <c r="OQD90" s="4"/>
      <c r="OQE90" s="4"/>
      <c r="OQF90" s="4"/>
      <c r="OQG90" s="4"/>
      <c r="OQH90" s="4"/>
      <c r="OQI90" s="4"/>
      <c r="OQJ90" s="4"/>
      <c r="OQK90" s="4"/>
      <c r="OQL90" s="4"/>
      <c r="OQM90" s="4"/>
      <c r="OQN90" s="4"/>
      <c r="OQO90" s="4"/>
      <c r="OQP90" s="4"/>
      <c r="OQQ90" s="4"/>
      <c r="OQR90" s="4"/>
      <c r="OQS90" s="4"/>
      <c r="OQT90" s="4"/>
      <c r="OQU90" s="4"/>
      <c r="OQV90" s="4"/>
      <c r="OQW90" s="4"/>
      <c r="OQX90" s="4"/>
      <c r="OQY90" s="4"/>
      <c r="OQZ90" s="4"/>
      <c r="ORA90" s="4"/>
      <c r="ORB90" s="4"/>
      <c r="ORC90" s="4"/>
      <c r="ORD90" s="4"/>
      <c r="ORE90" s="4"/>
      <c r="ORF90" s="4"/>
      <c r="ORG90" s="4"/>
      <c r="ORH90" s="4"/>
      <c r="ORI90" s="4"/>
      <c r="ORJ90" s="4"/>
      <c r="ORK90" s="4"/>
      <c r="ORL90" s="4"/>
      <c r="ORM90" s="4"/>
      <c r="ORN90" s="4"/>
      <c r="ORO90" s="4"/>
      <c r="ORP90" s="4"/>
      <c r="ORQ90" s="4"/>
      <c r="ORR90" s="4"/>
      <c r="ORS90" s="4"/>
      <c r="ORT90" s="4"/>
      <c r="ORU90" s="4"/>
      <c r="ORV90" s="4"/>
      <c r="ORW90" s="4"/>
      <c r="ORX90" s="4"/>
      <c r="ORY90" s="4"/>
      <c r="ORZ90" s="4"/>
      <c r="OSA90" s="4"/>
      <c r="OSB90" s="4"/>
      <c r="OSC90" s="4"/>
      <c r="OSD90" s="4"/>
      <c r="OSE90" s="4"/>
      <c r="OSF90" s="4"/>
      <c r="OSG90" s="4"/>
      <c r="OSH90" s="4"/>
      <c r="OSI90" s="4"/>
      <c r="OSJ90" s="4"/>
      <c r="OSK90" s="4"/>
      <c r="OSL90" s="4"/>
      <c r="OSM90" s="4"/>
      <c r="OSN90" s="4"/>
      <c r="OSO90" s="4"/>
      <c r="OSP90" s="4"/>
      <c r="OSQ90" s="4"/>
      <c r="OSR90" s="4"/>
      <c r="OSS90" s="4"/>
      <c r="OST90" s="4"/>
      <c r="OSU90" s="4"/>
      <c r="OSV90" s="4"/>
      <c r="OSW90" s="4"/>
      <c r="OSX90" s="4"/>
      <c r="OSY90" s="4"/>
      <c r="OSZ90" s="4"/>
      <c r="OTA90" s="4"/>
      <c r="OTB90" s="4"/>
      <c r="OTC90" s="4"/>
      <c r="OTD90" s="4"/>
      <c r="OTE90" s="4"/>
      <c r="OTF90" s="4"/>
      <c r="OTG90" s="4"/>
      <c r="OTH90" s="4"/>
      <c r="OTI90" s="4"/>
      <c r="OTJ90" s="4"/>
      <c r="OTK90" s="4"/>
      <c r="OTL90" s="4"/>
      <c r="OTM90" s="4"/>
      <c r="OTN90" s="4"/>
      <c r="OTO90" s="4"/>
      <c r="OTP90" s="4"/>
      <c r="OTQ90" s="4"/>
      <c r="OTR90" s="4"/>
      <c r="OTS90" s="4"/>
      <c r="OTT90" s="4"/>
      <c r="OTU90" s="4"/>
      <c r="OTV90" s="4"/>
      <c r="OTW90" s="4"/>
      <c r="OTX90" s="4"/>
      <c r="OTY90" s="4"/>
      <c r="OTZ90" s="4"/>
      <c r="OUA90" s="4"/>
      <c r="OUB90" s="4"/>
      <c r="OUC90" s="4"/>
      <c r="OUD90" s="4"/>
      <c r="OUE90" s="4"/>
      <c r="OUF90" s="4"/>
      <c r="OUG90" s="4"/>
      <c r="OUH90" s="4"/>
      <c r="OUI90" s="4"/>
      <c r="OUJ90" s="4"/>
      <c r="OUK90" s="4"/>
      <c r="OUL90" s="4"/>
      <c r="OUM90" s="4"/>
      <c r="OUN90" s="4"/>
      <c r="OUO90" s="4"/>
      <c r="OUP90" s="4"/>
      <c r="OUQ90" s="4"/>
      <c r="OUR90" s="4"/>
      <c r="OUS90" s="4"/>
      <c r="OUT90" s="4"/>
      <c r="OUU90" s="4"/>
      <c r="OUV90" s="4"/>
      <c r="OUW90" s="4"/>
      <c r="OUX90" s="4"/>
      <c r="OUY90" s="4"/>
      <c r="OUZ90" s="4"/>
      <c r="OVA90" s="4"/>
      <c r="OVB90" s="4"/>
      <c r="OVC90" s="4"/>
      <c r="OVD90" s="4"/>
      <c r="OVE90" s="4"/>
      <c r="OVF90" s="4"/>
      <c r="OVG90" s="4"/>
      <c r="OVH90" s="4"/>
      <c r="OVI90" s="4"/>
      <c r="OVJ90" s="4"/>
      <c r="OVK90" s="4"/>
      <c r="OVL90" s="4"/>
      <c r="OVM90" s="4"/>
      <c r="OVN90" s="4"/>
      <c r="OVO90" s="4"/>
      <c r="OVP90" s="4"/>
      <c r="OVQ90" s="4"/>
      <c r="OVR90" s="4"/>
      <c r="OVS90" s="4"/>
      <c r="OVT90" s="4"/>
      <c r="OVU90" s="4"/>
      <c r="OVV90" s="4"/>
      <c r="OVW90" s="4"/>
      <c r="OVX90" s="4"/>
      <c r="OVY90" s="4"/>
      <c r="OVZ90" s="4"/>
      <c r="OWA90" s="4"/>
      <c r="OWB90" s="4"/>
      <c r="OWC90" s="4"/>
      <c r="OWD90" s="4"/>
      <c r="OWE90" s="4"/>
      <c r="OWF90" s="4"/>
      <c r="OWG90" s="4"/>
      <c r="OWH90" s="4"/>
      <c r="OWI90" s="4"/>
      <c r="OWJ90" s="4"/>
      <c r="OWK90" s="4"/>
      <c r="OWL90" s="4"/>
      <c r="OWM90" s="4"/>
      <c r="OWN90" s="4"/>
      <c r="OWO90" s="4"/>
      <c r="OWP90" s="4"/>
      <c r="OWQ90" s="4"/>
      <c r="OWR90" s="4"/>
      <c r="OWS90" s="4"/>
      <c r="OWT90" s="4"/>
      <c r="OWU90" s="4"/>
      <c r="OWV90" s="4"/>
      <c r="OWW90" s="4"/>
      <c r="OWX90" s="4"/>
      <c r="OWY90" s="4"/>
      <c r="OWZ90" s="4"/>
      <c r="OXA90" s="4"/>
      <c r="OXB90" s="4"/>
      <c r="OXC90" s="4"/>
      <c r="OXD90" s="4"/>
      <c r="OXE90" s="4"/>
      <c r="OXF90" s="4"/>
      <c r="OXG90" s="4"/>
      <c r="OXH90" s="4"/>
      <c r="OXI90" s="4"/>
      <c r="OXJ90" s="4"/>
      <c r="OXK90" s="4"/>
      <c r="OXL90" s="4"/>
      <c r="OXM90" s="4"/>
      <c r="OXN90" s="4"/>
      <c r="OXO90" s="4"/>
      <c r="OXP90" s="4"/>
      <c r="OXQ90" s="4"/>
      <c r="OXR90" s="4"/>
      <c r="OXS90" s="4"/>
      <c r="OXT90" s="4"/>
      <c r="OXU90" s="4"/>
      <c r="OXV90" s="4"/>
      <c r="OXW90" s="4"/>
      <c r="OXX90" s="4"/>
      <c r="OXY90" s="4"/>
      <c r="OXZ90" s="4"/>
      <c r="OYA90" s="4"/>
      <c r="OYB90" s="4"/>
      <c r="OYC90" s="4"/>
      <c r="OYD90" s="4"/>
      <c r="OYE90" s="4"/>
      <c r="OYF90" s="4"/>
      <c r="OYG90" s="4"/>
      <c r="OYH90" s="4"/>
      <c r="OYI90" s="4"/>
      <c r="OYJ90" s="4"/>
      <c r="OYK90" s="4"/>
      <c r="OYL90" s="4"/>
      <c r="OYM90" s="4"/>
      <c r="OYN90" s="4"/>
      <c r="OYO90" s="4"/>
      <c r="OYP90" s="4"/>
      <c r="OYQ90" s="4"/>
      <c r="OYR90" s="4"/>
      <c r="OYS90" s="4"/>
      <c r="OYT90" s="4"/>
      <c r="OYU90" s="4"/>
      <c r="OYV90" s="4"/>
      <c r="OYW90" s="4"/>
      <c r="OYX90" s="4"/>
      <c r="OYY90" s="4"/>
      <c r="OYZ90" s="4"/>
      <c r="OZA90" s="4"/>
      <c r="OZB90" s="4"/>
      <c r="OZC90" s="4"/>
      <c r="OZD90" s="4"/>
      <c r="OZE90" s="4"/>
      <c r="OZF90" s="4"/>
      <c r="OZG90" s="4"/>
      <c r="OZH90" s="4"/>
      <c r="OZI90" s="4"/>
      <c r="OZJ90" s="4"/>
      <c r="OZK90" s="4"/>
      <c r="OZL90" s="4"/>
      <c r="OZM90" s="4"/>
      <c r="OZN90" s="4"/>
      <c r="OZO90" s="4"/>
      <c r="OZP90" s="4"/>
      <c r="OZQ90" s="4"/>
      <c r="OZR90" s="4"/>
      <c r="OZS90" s="4"/>
      <c r="OZT90" s="4"/>
      <c r="OZU90" s="4"/>
      <c r="OZV90" s="4"/>
      <c r="OZW90" s="4"/>
      <c r="OZX90" s="4"/>
      <c r="OZY90" s="4"/>
      <c r="OZZ90" s="4"/>
      <c r="PAA90" s="4"/>
      <c r="PAB90" s="4"/>
      <c r="PAC90" s="4"/>
      <c r="PAD90" s="4"/>
      <c r="PAE90" s="4"/>
      <c r="PAF90" s="4"/>
      <c r="PAG90" s="4"/>
      <c r="PAH90" s="4"/>
      <c r="PAI90" s="4"/>
      <c r="PAJ90" s="4"/>
      <c r="PAK90" s="4"/>
      <c r="PAL90" s="4"/>
      <c r="PAM90" s="4"/>
      <c r="PAN90" s="4"/>
      <c r="PAO90" s="4"/>
      <c r="PAP90" s="4"/>
      <c r="PAQ90" s="4"/>
      <c r="PAR90" s="4"/>
      <c r="PAS90" s="4"/>
      <c r="PAT90" s="4"/>
      <c r="PAU90" s="4"/>
      <c r="PAV90" s="4"/>
      <c r="PAW90" s="4"/>
      <c r="PAX90" s="4"/>
      <c r="PAY90" s="4"/>
      <c r="PAZ90" s="4"/>
      <c r="PBA90" s="4"/>
      <c r="PBB90" s="4"/>
      <c r="PBC90" s="4"/>
      <c r="PBD90" s="4"/>
      <c r="PBE90" s="4"/>
      <c r="PBF90" s="4"/>
      <c r="PBG90" s="4"/>
      <c r="PBH90" s="4"/>
      <c r="PBI90" s="4"/>
      <c r="PBJ90" s="4"/>
      <c r="PBK90" s="4"/>
      <c r="PBL90" s="4"/>
      <c r="PBM90" s="4"/>
      <c r="PBN90" s="4"/>
      <c r="PBO90" s="4"/>
      <c r="PBP90" s="4"/>
      <c r="PBQ90" s="4"/>
      <c r="PBR90" s="4"/>
      <c r="PBS90" s="4"/>
      <c r="PBT90" s="4"/>
      <c r="PBU90" s="4"/>
      <c r="PBV90" s="4"/>
      <c r="PBW90" s="4"/>
      <c r="PBX90" s="4"/>
      <c r="PBY90" s="4"/>
      <c r="PBZ90" s="4"/>
      <c r="PCA90" s="4"/>
      <c r="PCB90" s="4"/>
      <c r="PCC90" s="4"/>
      <c r="PCD90" s="4"/>
      <c r="PCE90" s="4"/>
      <c r="PCF90" s="4"/>
      <c r="PCG90" s="4"/>
      <c r="PCH90" s="4"/>
      <c r="PCI90" s="4"/>
      <c r="PCJ90" s="4"/>
      <c r="PCK90" s="4"/>
      <c r="PCL90" s="4"/>
      <c r="PCM90" s="4"/>
      <c r="PCN90" s="4"/>
      <c r="PCO90" s="4"/>
      <c r="PCP90" s="4"/>
      <c r="PCQ90" s="4"/>
      <c r="PCR90" s="4"/>
      <c r="PCS90" s="4"/>
      <c r="PCT90" s="4"/>
      <c r="PCU90" s="4"/>
      <c r="PCV90" s="4"/>
      <c r="PCW90" s="4"/>
      <c r="PCX90" s="4"/>
      <c r="PCY90" s="4"/>
      <c r="PCZ90" s="4"/>
      <c r="PDA90" s="4"/>
      <c r="PDB90" s="4"/>
      <c r="PDC90" s="4"/>
      <c r="PDD90" s="4"/>
      <c r="PDE90" s="4"/>
      <c r="PDF90" s="4"/>
      <c r="PDG90" s="4"/>
      <c r="PDH90" s="4"/>
      <c r="PDI90" s="4"/>
      <c r="PDJ90" s="4"/>
      <c r="PDK90" s="4"/>
      <c r="PDL90" s="4"/>
      <c r="PDM90" s="4"/>
      <c r="PDN90" s="4"/>
      <c r="PDO90" s="4"/>
      <c r="PDP90" s="4"/>
      <c r="PDQ90" s="4"/>
      <c r="PDR90" s="4"/>
      <c r="PDS90" s="4"/>
      <c r="PDT90" s="4"/>
      <c r="PDU90" s="4"/>
      <c r="PDV90" s="4"/>
      <c r="PDW90" s="4"/>
      <c r="PDX90" s="4"/>
      <c r="PDY90" s="4"/>
      <c r="PDZ90" s="4"/>
      <c r="PEA90" s="4"/>
      <c r="PEB90" s="4"/>
      <c r="PEC90" s="4"/>
      <c r="PED90" s="4"/>
      <c r="PEE90" s="4"/>
      <c r="PEF90" s="4"/>
      <c r="PEG90" s="4"/>
      <c r="PEH90" s="4"/>
      <c r="PEI90" s="4"/>
      <c r="PEJ90" s="4"/>
      <c r="PEK90" s="4"/>
      <c r="PEL90" s="4"/>
      <c r="PEM90" s="4"/>
      <c r="PEN90" s="4"/>
      <c r="PEO90" s="4"/>
      <c r="PEP90" s="4"/>
      <c r="PEQ90" s="4"/>
      <c r="PER90" s="4"/>
      <c r="PES90" s="4"/>
      <c r="PET90" s="4"/>
      <c r="PEU90" s="4"/>
      <c r="PEV90" s="4"/>
      <c r="PEW90" s="4"/>
      <c r="PEX90" s="4"/>
      <c r="PEY90" s="4"/>
      <c r="PEZ90" s="4"/>
      <c r="PFA90" s="4"/>
      <c r="PFB90" s="4"/>
      <c r="PFC90" s="4"/>
      <c r="PFD90" s="4"/>
      <c r="PFE90" s="4"/>
      <c r="PFF90" s="4"/>
      <c r="PFG90" s="4"/>
      <c r="PFH90" s="4"/>
      <c r="PFI90" s="4"/>
      <c r="PFJ90" s="4"/>
      <c r="PFK90" s="4"/>
      <c r="PFL90" s="4"/>
      <c r="PFM90" s="4"/>
      <c r="PFN90" s="4"/>
      <c r="PFO90" s="4"/>
      <c r="PFP90" s="4"/>
      <c r="PFQ90" s="4"/>
      <c r="PFR90" s="4"/>
      <c r="PFS90" s="4"/>
      <c r="PFT90" s="4"/>
      <c r="PFU90" s="4"/>
      <c r="PFV90" s="4"/>
      <c r="PFW90" s="4"/>
      <c r="PFX90" s="4"/>
      <c r="PFY90" s="4"/>
      <c r="PFZ90" s="4"/>
      <c r="PGA90" s="4"/>
      <c r="PGB90" s="4"/>
      <c r="PGC90" s="4"/>
      <c r="PGD90" s="4"/>
      <c r="PGE90" s="4"/>
      <c r="PGF90" s="4"/>
      <c r="PGG90" s="4"/>
      <c r="PGH90" s="4"/>
      <c r="PGI90" s="4"/>
      <c r="PGJ90" s="4"/>
      <c r="PGK90" s="4"/>
      <c r="PGL90" s="4"/>
      <c r="PGM90" s="4"/>
      <c r="PGN90" s="4"/>
      <c r="PGO90" s="4"/>
      <c r="PGP90" s="4"/>
      <c r="PGQ90" s="4"/>
      <c r="PGR90" s="4"/>
      <c r="PGS90" s="4"/>
      <c r="PGT90" s="4"/>
      <c r="PGU90" s="4"/>
      <c r="PGV90" s="4"/>
      <c r="PGW90" s="4"/>
      <c r="PGX90" s="4"/>
      <c r="PGY90" s="4"/>
      <c r="PGZ90" s="4"/>
      <c r="PHA90" s="4"/>
      <c r="PHB90" s="4"/>
      <c r="PHC90" s="4"/>
      <c r="PHD90" s="4"/>
      <c r="PHE90" s="4"/>
      <c r="PHF90" s="4"/>
      <c r="PHG90" s="4"/>
      <c r="PHH90" s="4"/>
      <c r="PHI90" s="4"/>
      <c r="PHJ90" s="4"/>
      <c r="PHK90" s="4"/>
      <c r="PHL90" s="4"/>
      <c r="PHM90" s="4"/>
      <c r="PHN90" s="4"/>
      <c r="PHO90" s="4"/>
      <c r="PHP90" s="4"/>
      <c r="PHQ90" s="4"/>
      <c r="PHR90" s="4"/>
      <c r="PHS90" s="4"/>
      <c r="PHT90" s="4"/>
      <c r="PHU90" s="4"/>
      <c r="PHV90" s="4"/>
      <c r="PHW90" s="4"/>
      <c r="PHX90" s="4"/>
      <c r="PHY90" s="4"/>
      <c r="PHZ90" s="4"/>
      <c r="PIA90" s="4"/>
      <c r="PIB90" s="4"/>
      <c r="PIC90" s="4"/>
      <c r="PID90" s="4"/>
      <c r="PIE90" s="4"/>
      <c r="PIF90" s="4"/>
      <c r="PIG90" s="4"/>
      <c r="PIH90" s="4"/>
      <c r="PII90" s="4"/>
      <c r="PIJ90" s="4"/>
      <c r="PIK90" s="4"/>
      <c r="PIL90" s="4"/>
      <c r="PIM90" s="4"/>
      <c r="PIN90" s="4"/>
      <c r="PIO90" s="4"/>
      <c r="PIP90" s="4"/>
      <c r="PIQ90" s="4"/>
      <c r="PIR90" s="4"/>
      <c r="PIS90" s="4"/>
      <c r="PIT90" s="4"/>
      <c r="PIU90" s="4"/>
      <c r="PIV90" s="4"/>
      <c r="PIW90" s="4"/>
      <c r="PIX90" s="4"/>
      <c r="PIY90" s="4"/>
      <c r="PIZ90" s="4"/>
      <c r="PJA90" s="4"/>
      <c r="PJB90" s="4"/>
      <c r="PJC90" s="4"/>
      <c r="PJD90" s="4"/>
      <c r="PJE90" s="4"/>
      <c r="PJF90" s="4"/>
      <c r="PJG90" s="4"/>
      <c r="PJH90" s="4"/>
      <c r="PJI90" s="4"/>
      <c r="PJJ90" s="4"/>
      <c r="PJK90" s="4"/>
      <c r="PJL90" s="4"/>
      <c r="PJM90" s="4"/>
      <c r="PJN90" s="4"/>
      <c r="PJO90" s="4"/>
      <c r="PJP90" s="4"/>
      <c r="PJQ90" s="4"/>
      <c r="PJR90" s="4"/>
      <c r="PJS90" s="4"/>
      <c r="PJT90" s="4"/>
      <c r="PJU90" s="4"/>
      <c r="PJV90" s="4"/>
      <c r="PJW90" s="4"/>
      <c r="PJX90" s="4"/>
      <c r="PJY90" s="4"/>
      <c r="PJZ90" s="4"/>
      <c r="PKA90" s="4"/>
      <c r="PKB90" s="4"/>
      <c r="PKC90" s="4"/>
      <c r="PKD90" s="4"/>
      <c r="PKE90" s="4"/>
      <c r="PKF90" s="4"/>
      <c r="PKG90" s="4"/>
      <c r="PKH90" s="4"/>
      <c r="PKI90" s="4"/>
      <c r="PKJ90" s="4"/>
      <c r="PKK90" s="4"/>
      <c r="PKL90" s="4"/>
      <c r="PKM90" s="4"/>
      <c r="PKN90" s="4"/>
      <c r="PKO90" s="4"/>
      <c r="PKP90" s="4"/>
      <c r="PKQ90" s="4"/>
      <c r="PKR90" s="4"/>
      <c r="PKS90" s="4"/>
      <c r="PKT90" s="4"/>
      <c r="PKU90" s="4"/>
      <c r="PKV90" s="4"/>
      <c r="PKW90" s="4"/>
      <c r="PKX90" s="4"/>
      <c r="PKY90" s="4"/>
      <c r="PKZ90" s="4"/>
      <c r="PLA90" s="4"/>
      <c r="PLB90" s="4"/>
      <c r="PLC90" s="4"/>
      <c r="PLD90" s="4"/>
      <c r="PLE90" s="4"/>
      <c r="PLF90" s="4"/>
      <c r="PLG90" s="4"/>
      <c r="PLH90" s="4"/>
      <c r="PLI90" s="4"/>
      <c r="PLJ90" s="4"/>
      <c r="PLK90" s="4"/>
      <c r="PLL90" s="4"/>
      <c r="PLM90" s="4"/>
      <c r="PLN90" s="4"/>
      <c r="PLO90" s="4"/>
      <c r="PLP90" s="4"/>
      <c r="PLQ90" s="4"/>
      <c r="PLR90" s="4"/>
      <c r="PLS90" s="4"/>
      <c r="PLT90" s="4"/>
      <c r="PLU90" s="4"/>
      <c r="PLV90" s="4"/>
      <c r="PLW90" s="4"/>
      <c r="PLX90" s="4"/>
      <c r="PLY90" s="4"/>
      <c r="PLZ90" s="4"/>
      <c r="PMA90" s="4"/>
      <c r="PMB90" s="4"/>
      <c r="PMC90" s="4"/>
      <c r="PMD90" s="4"/>
      <c r="PME90" s="4"/>
      <c r="PMF90" s="4"/>
      <c r="PMG90" s="4"/>
      <c r="PMH90" s="4"/>
      <c r="PMI90" s="4"/>
      <c r="PMJ90" s="4"/>
      <c r="PMK90" s="4"/>
      <c r="PML90" s="4"/>
      <c r="PMM90" s="4"/>
      <c r="PMN90" s="4"/>
      <c r="PMO90" s="4"/>
      <c r="PMP90" s="4"/>
      <c r="PMQ90" s="4"/>
      <c r="PMR90" s="4"/>
      <c r="PMS90" s="4"/>
      <c r="PMT90" s="4"/>
      <c r="PMU90" s="4"/>
      <c r="PMV90" s="4"/>
      <c r="PMW90" s="4"/>
      <c r="PMX90" s="4"/>
      <c r="PMY90" s="4"/>
      <c r="PMZ90" s="4"/>
      <c r="PNA90" s="4"/>
      <c r="PNB90" s="4"/>
      <c r="PNC90" s="4"/>
      <c r="PND90" s="4"/>
      <c r="PNE90" s="4"/>
      <c r="PNF90" s="4"/>
      <c r="PNG90" s="4"/>
      <c r="PNH90" s="4"/>
      <c r="PNI90" s="4"/>
      <c r="PNJ90" s="4"/>
      <c r="PNK90" s="4"/>
      <c r="PNL90" s="4"/>
      <c r="PNM90" s="4"/>
      <c r="PNN90" s="4"/>
      <c r="PNO90" s="4"/>
      <c r="PNP90" s="4"/>
      <c r="PNQ90" s="4"/>
      <c r="PNR90" s="4"/>
      <c r="PNS90" s="4"/>
      <c r="PNT90" s="4"/>
      <c r="PNU90" s="4"/>
      <c r="PNV90" s="4"/>
      <c r="PNW90" s="4"/>
      <c r="PNX90" s="4"/>
      <c r="PNY90" s="4"/>
      <c r="PNZ90" s="4"/>
      <c r="POA90" s="4"/>
      <c r="POB90" s="4"/>
      <c r="POC90" s="4"/>
      <c r="POD90" s="4"/>
      <c r="POE90" s="4"/>
      <c r="POF90" s="4"/>
      <c r="POG90" s="4"/>
      <c r="POH90" s="4"/>
      <c r="POI90" s="4"/>
      <c r="POJ90" s="4"/>
      <c r="POK90" s="4"/>
      <c r="POL90" s="4"/>
      <c r="POM90" s="4"/>
      <c r="PON90" s="4"/>
      <c r="POO90" s="4"/>
      <c r="POP90" s="4"/>
      <c r="POQ90" s="4"/>
      <c r="POR90" s="4"/>
      <c r="POS90" s="4"/>
      <c r="POT90" s="4"/>
      <c r="POU90" s="4"/>
      <c r="POV90" s="4"/>
      <c r="POW90" s="4"/>
      <c r="POX90" s="4"/>
      <c r="POY90" s="4"/>
      <c r="POZ90" s="4"/>
      <c r="PPA90" s="4"/>
      <c r="PPB90" s="4"/>
      <c r="PPC90" s="4"/>
      <c r="PPD90" s="4"/>
      <c r="PPE90" s="4"/>
      <c r="PPF90" s="4"/>
      <c r="PPG90" s="4"/>
      <c r="PPH90" s="4"/>
      <c r="PPI90" s="4"/>
      <c r="PPJ90" s="4"/>
      <c r="PPK90" s="4"/>
      <c r="PPL90" s="4"/>
      <c r="PPM90" s="4"/>
      <c r="PPN90" s="4"/>
      <c r="PPO90" s="4"/>
      <c r="PPP90" s="4"/>
      <c r="PPQ90" s="4"/>
      <c r="PPR90" s="4"/>
      <c r="PPS90" s="4"/>
      <c r="PPT90" s="4"/>
      <c r="PPU90" s="4"/>
      <c r="PPV90" s="4"/>
      <c r="PPW90" s="4"/>
      <c r="PPX90" s="4"/>
      <c r="PPY90" s="4"/>
      <c r="PPZ90" s="4"/>
      <c r="PQA90" s="4"/>
      <c r="PQB90" s="4"/>
      <c r="PQC90" s="4"/>
      <c r="PQD90" s="4"/>
      <c r="PQE90" s="4"/>
      <c r="PQF90" s="4"/>
      <c r="PQG90" s="4"/>
      <c r="PQH90" s="4"/>
      <c r="PQI90" s="4"/>
      <c r="PQJ90" s="4"/>
      <c r="PQK90" s="4"/>
      <c r="PQL90" s="4"/>
      <c r="PQM90" s="4"/>
      <c r="PQN90" s="4"/>
      <c r="PQO90" s="4"/>
      <c r="PQP90" s="4"/>
      <c r="PQQ90" s="4"/>
      <c r="PQR90" s="4"/>
      <c r="PQS90" s="4"/>
      <c r="PQT90" s="4"/>
      <c r="PQU90" s="4"/>
      <c r="PQV90" s="4"/>
      <c r="PQW90" s="4"/>
      <c r="PQX90" s="4"/>
      <c r="PQY90" s="4"/>
      <c r="PQZ90" s="4"/>
      <c r="PRA90" s="4"/>
      <c r="PRB90" s="4"/>
      <c r="PRC90" s="4"/>
      <c r="PRD90" s="4"/>
      <c r="PRE90" s="4"/>
      <c r="PRF90" s="4"/>
      <c r="PRG90" s="4"/>
      <c r="PRH90" s="4"/>
      <c r="PRI90" s="4"/>
      <c r="PRJ90" s="4"/>
      <c r="PRK90" s="4"/>
      <c r="PRL90" s="4"/>
      <c r="PRM90" s="4"/>
      <c r="PRN90" s="4"/>
      <c r="PRO90" s="4"/>
      <c r="PRP90" s="4"/>
      <c r="PRQ90" s="4"/>
      <c r="PRR90" s="4"/>
      <c r="PRS90" s="4"/>
      <c r="PRT90" s="4"/>
      <c r="PRU90" s="4"/>
      <c r="PRV90" s="4"/>
      <c r="PRW90" s="4"/>
      <c r="PRX90" s="4"/>
      <c r="PRY90" s="4"/>
      <c r="PRZ90" s="4"/>
      <c r="PSA90" s="4"/>
      <c r="PSB90" s="4"/>
      <c r="PSC90" s="4"/>
      <c r="PSD90" s="4"/>
      <c r="PSE90" s="4"/>
      <c r="PSF90" s="4"/>
      <c r="PSG90" s="4"/>
      <c r="PSH90" s="4"/>
      <c r="PSI90" s="4"/>
      <c r="PSJ90" s="4"/>
      <c r="PSK90" s="4"/>
      <c r="PSL90" s="4"/>
      <c r="PSM90" s="4"/>
      <c r="PSN90" s="4"/>
      <c r="PSO90" s="4"/>
      <c r="PSP90" s="4"/>
      <c r="PSQ90" s="4"/>
      <c r="PSR90" s="4"/>
      <c r="PSS90" s="4"/>
      <c r="PST90" s="4"/>
      <c r="PSU90" s="4"/>
      <c r="PSV90" s="4"/>
      <c r="PSW90" s="4"/>
      <c r="PSX90" s="4"/>
      <c r="PSY90" s="4"/>
      <c r="PSZ90" s="4"/>
      <c r="PTA90" s="4"/>
      <c r="PTB90" s="4"/>
      <c r="PTC90" s="4"/>
      <c r="PTD90" s="4"/>
      <c r="PTE90" s="4"/>
      <c r="PTF90" s="4"/>
      <c r="PTG90" s="4"/>
      <c r="PTH90" s="4"/>
      <c r="PTI90" s="4"/>
      <c r="PTJ90" s="4"/>
      <c r="PTK90" s="4"/>
      <c r="PTL90" s="4"/>
      <c r="PTM90" s="4"/>
      <c r="PTN90" s="4"/>
      <c r="PTO90" s="4"/>
      <c r="PTP90" s="4"/>
      <c r="PTQ90" s="4"/>
      <c r="PTR90" s="4"/>
      <c r="PTS90" s="4"/>
      <c r="PTT90" s="4"/>
      <c r="PTU90" s="4"/>
      <c r="PTV90" s="4"/>
      <c r="PTW90" s="4"/>
      <c r="PTX90" s="4"/>
      <c r="PTY90" s="4"/>
      <c r="PTZ90" s="4"/>
      <c r="PUA90" s="4"/>
      <c r="PUB90" s="4"/>
      <c r="PUC90" s="4"/>
      <c r="PUD90" s="4"/>
      <c r="PUE90" s="4"/>
      <c r="PUF90" s="4"/>
      <c r="PUG90" s="4"/>
      <c r="PUH90" s="4"/>
      <c r="PUI90" s="4"/>
      <c r="PUJ90" s="4"/>
      <c r="PUK90" s="4"/>
      <c r="PUL90" s="4"/>
      <c r="PUM90" s="4"/>
      <c r="PUN90" s="4"/>
      <c r="PUO90" s="4"/>
      <c r="PUP90" s="4"/>
      <c r="PUQ90" s="4"/>
      <c r="PUR90" s="4"/>
      <c r="PUS90" s="4"/>
      <c r="PUT90" s="4"/>
      <c r="PUU90" s="4"/>
      <c r="PUV90" s="4"/>
      <c r="PUW90" s="4"/>
      <c r="PUX90" s="4"/>
      <c r="PUY90" s="4"/>
      <c r="PUZ90" s="4"/>
      <c r="PVA90" s="4"/>
      <c r="PVB90" s="4"/>
      <c r="PVC90" s="4"/>
      <c r="PVD90" s="4"/>
      <c r="PVE90" s="4"/>
      <c r="PVF90" s="4"/>
      <c r="PVG90" s="4"/>
      <c r="PVH90" s="4"/>
      <c r="PVI90" s="4"/>
      <c r="PVJ90" s="4"/>
      <c r="PVK90" s="4"/>
      <c r="PVL90" s="4"/>
      <c r="PVM90" s="4"/>
      <c r="PVN90" s="4"/>
      <c r="PVO90" s="4"/>
      <c r="PVP90" s="4"/>
      <c r="PVQ90" s="4"/>
      <c r="PVR90" s="4"/>
      <c r="PVS90" s="4"/>
      <c r="PVT90" s="4"/>
      <c r="PVU90" s="4"/>
      <c r="PVV90" s="4"/>
      <c r="PVW90" s="4"/>
      <c r="PVX90" s="4"/>
      <c r="PVY90" s="4"/>
      <c r="PVZ90" s="4"/>
      <c r="PWA90" s="4"/>
      <c r="PWB90" s="4"/>
      <c r="PWC90" s="4"/>
      <c r="PWD90" s="4"/>
      <c r="PWE90" s="4"/>
      <c r="PWF90" s="4"/>
      <c r="PWG90" s="4"/>
      <c r="PWH90" s="4"/>
      <c r="PWI90" s="4"/>
      <c r="PWJ90" s="4"/>
      <c r="PWK90" s="4"/>
      <c r="PWL90" s="4"/>
      <c r="PWM90" s="4"/>
      <c r="PWN90" s="4"/>
      <c r="PWO90" s="4"/>
      <c r="PWP90" s="4"/>
      <c r="PWQ90" s="4"/>
      <c r="PWR90" s="4"/>
      <c r="PWS90" s="4"/>
      <c r="PWT90" s="4"/>
      <c r="PWU90" s="4"/>
      <c r="PWV90" s="4"/>
      <c r="PWW90" s="4"/>
      <c r="PWX90" s="4"/>
      <c r="PWY90" s="4"/>
      <c r="PWZ90" s="4"/>
      <c r="PXA90" s="4"/>
      <c r="PXB90" s="4"/>
      <c r="PXC90" s="4"/>
      <c r="PXD90" s="4"/>
      <c r="PXE90" s="4"/>
      <c r="PXF90" s="4"/>
      <c r="PXG90" s="4"/>
      <c r="PXH90" s="4"/>
      <c r="PXI90" s="4"/>
      <c r="PXJ90" s="4"/>
      <c r="PXK90" s="4"/>
      <c r="PXL90" s="4"/>
      <c r="PXM90" s="4"/>
      <c r="PXN90" s="4"/>
      <c r="PXO90" s="4"/>
      <c r="PXP90" s="4"/>
      <c r="PXQ90" s="4"/>
      <c r="PXR90" s="4"/>
      <c r="PXS90" s="4"/>
      <c r="PXT90" s="4"/>
      <c r="PXU90" s="4"/>
      <c r="PXV90" s="4"/>
      <c r="PXW90" s="4"/>
      <c r="PXX90" s="4"/>
      <c r="PXY90" s="4"/>
      <c r="PXZ90" s="4"/>
      <c r="PYA90" s="4"/>
      <c r="PYB90" s="4"/>
      <c r="PYC90" s="4"/>
      <c r="PYD90" s="4"/>
      <c r="PYE90" s="4"/>
      <c r="PYF90" s="4"/>
      <c r="PYG90" s="4"/>
      <c r="PYH90" s="4"/>
      <c r="PYI90" s="4"/>
      <c r="PYJ90" s="4"/>
      <c r="PYK90" s="4"/>
      <c r="PYL90" s="4"/>
      <c r="PYM90" s="4"/>
      <c r="PYN90" s="4"/>
      <c r="PYO90" s="4"/>
      <c r="PYP90" s="4"/>
      <c r="PYQ90" s="4"/>
      <c r="PYR90" s="4"/>
      <c r="PYS90" s="4"/>
      <c r="PYT90" s="4"/>
      <c r="PYU90" s="4"/>
      <c r="PYV90" s="4"/>
      <c r="PYW90" s="4"/>
      <c r="PYX90" s="4"/>
      <c r="PYY90" s="4"/>
      <c r="PYZ90" s="4"/>
      <c r="PZA90" s="4"/>
      <c r="PZB90" s="4"/>
      <c r="PZC90" s="4"/>
      <c r="PZD90" s="4"/>
      <c r="PZE90" s="4"/>
      <c r="PZF90" s="4"/>
      <c r="PZG90" s="4"/>
      <c r="PZH90" s="4"/>
      <c r="PZI90" s="4"/>
      <c r="PZJ90" s="4"/>
      <c r="PZK90" s="4"/>
      <c r="PZL90" s="4"/>
      <c r="PZM90" s="4"/>
      <c r="PZN90" s="4"/>
      <c r="PZO90" s="4"/>
      <c r="PZP90" s="4"/>
      <c r="PZQ90" s="4"/>
      <c r="PZR90" s="4"/>
      <c r="PZS90" s="4"/>
      <c r="PZT90" s="4"/>
      <c r="PZU90" s="4"/>
      <c r="PZV90" s="4"/>
      <c r="PZW90" s="4"/>
      <c r="PZX90" s="4"/>
      <c r="PZY90" s="4"/>
      <c r="PZZ90" s="4"/>
      <c r="QAA90" s="4"/>
      <c r="QAB90" s="4"/>
      <c r="QAC90" s="4"/>
      <c r="QAD90" s="4"/>
      <c r="QAE90" s="4"/>
      <c r="QAF90" s="4"/>
      <c r="QAG90" s="4"/>
      <c r="QAH90" s="4"/>
      <c r="QAI90" s="4"/>
      <c r="QAJ90" s="4"/>
      <c r="QAK90" s="4"/>
      <c r="QAL90" s="4"/>
      <c r="QAM90" s="4"/>
      <c r="QAN90" s="4"/>
      <c r="QAO90" s="4"/>
      <c r="QAP90" s="4"/>
      <c r="QAQ90" s="4"/>
      <c r="QAR90" s="4"/>
      <c r="QAS90" s="4"/>
      <c r="QAT90" s="4"/>
      <c r="QAU90" s="4"/>
      <c r="QAV90" s="4"/>
      <c r="QAW90" s="4"/>
      <c r="QAX90" s="4"/>
      <c r="QAY90" s="4"/>
      <c r="QAZ90" s="4"/>
      <c r="QBA90" s="4"/>
      <c r="QBB90" s="4"/>
      <c r="QBC90" s="4"/>
      <c r="QBD90" s="4"/>
      <c r="QBE90" s="4"/>
      <c r="QBF90" s="4"/>
      <c r="QBG90" s="4"/>
      <c r="QBH90" s="4"/>
      <c r="QBI90" s="4"/>
      <c r="QBJ90" s="4"/>
      <c r="QBK90" s="4"/>
      <c r="QBL90" s="4"/>
      <c r="QBM90" s="4"/>
      <c r="QBN90" s="4"/>
      <c r="QBO90" s="4"/>
      <c r="QBP90" s="4"/>
      <c r="QBQ90" s="4"/>
      <c r="QBR90" s="4"/>
      <c r="QBS90" s="4"/>
      <c r="QBT90" s="4"/>
      <c r="QBU90" s="4"/>
      <c r="QBV90" s="4"/>
      <c r="QBW90" s="4"/>
      <c r="QBX90" s="4"/>
      <c r="QBY90" s="4"/>
      <c r="QBZ90" s="4"/>
      <c r="QCA90" s="4"/>
      <c r="QCB90" s="4"/>
      <c r="QCC90" s="4"/>
      <c r="QCD90" s="4"/>
      <c r="QCE90" s="4"/>
      <c r="QCF90" s="4"/>
      <c r="QCG90" s="4"/>
      <c r="QCH90" s="4"/>
      <c r="QCI90" s="4"/>
      <c r="QCJ90" s="4"/>
      <c r="QCK90" s="4"/>
      <c r="QCL90" s="4"/>
      <c r="QCM90" s="4"/>
      <c r="QCN90" s="4"/>
      <c r="QCO90" s="4"/>
      <c r="QCP90" s="4"/>
      <c r="QCQ90" s="4"/>
      <c r="QCR90" s="4"/>
      <c r="QCS90" s="4"/>
      <c r="QCT90" s="4"/>
      <c r="QCU90" s="4"/>
      <c r="QCV90" s="4"/>
      <c r="QCW90" s="4"/>
      <c r="QCX90" s="4"/>
      <c r="QCY90" s="4"/>
      <c r="QCZ90" s="4"/>
      <c r="QDA90" s="4"/>
      <c r="QDB90" s="4"/>
      <c r="QDC90" s="4"/>
      <c r="QDD90" s="4"/>
      <c r="QDE90" s="4"/>
      <c r="QDF90" s="4"/>
      <c r="QDG90" s="4"/>
      <c r="QDH90" s="4"/>
      <c r="QDI90" s="4"/>
      <c r="QDJ90" s="4"/>
      <c r="QDK90" s="4"/>
      <c r="QDL90" s="4"/>
      <c r="QDM90" s="4"/>
      <c r="QDN90" s="4"/>
      <c r="QDO90" s="4"/>
      <c r="QDP90" s="4"/>
      <c r="QDQ90" s="4"/>
      <c r="QDR90" s="4"/>
      <c r="QDS90" s="4"/>
      <c r="QDT90" s="4"/>
      <c r="QDU90" s="4"/>
      <c r="QDV90" s="4"/>
      <c r="QDW90" s="4"/>
      <c r="QDX90" s="4"/>
      <c r="QDY90" s="4"/>
      <c r="QDZ90" s="4"/>
      <c r="QEA90" s="4"/>
      <c r="QEB90" s="4"/>
      <c r="QEC90" s="4"/>
      <c r="QED90" s="4"/>
      <c r="QEE90" s="4"/>
      <c r="QEF90" s="4"/>
      <c r="QEG90" s="4"/>
      <c r="QEH90" s="4"/>
      <c r="QEI90" s="4"/>
      <c r="QEJ90" s="4"/>
      <c r="QEK90" s="4"/>
      <c r="QEL90" s="4"/>
      <c r="QEM90" s="4"/>
      <c r="QEN90" s="4"/>
      <c r="QEO90" s="4"/>
      <c r="QEP90" s="4"/>
      <c r="QEQ90" s="4"/>
      <c r="QER90" s="4"/>
      <c r="QES90" s="4"/>
      <c r="QET90" s="4"/>
      <c r="QEU90" s="4"/>
      <c r="QEV90" s="4"/>
      <c r="QEW90" s="4"/>
      <c r="QEX90" s="4"/>
      <c r="QEY90" s="4"/>
      <c r="QEZ90" s="4"/>
      <c r="QFA90" s="4"/>
      <c r="QFB90" s="4"/>
      <c r="QFC90" s="4"/>
      <c r="QFD90" s="4"/>
      <c r="QFE90" s="4"/>
      <c r="QFF90" s="4"/>
      <c r="QFG90" s="4"/>
      <c r="QFH90" s="4"/>
      <c r="QFI90" s="4"/>
      <c r="QFJ90" s="4"/>
      <c r="QFK90" s="4"/>
      <c r="QFL90" s="4"/>
      <c r="QFM90" s="4"/>
      <c r="QFN90" s="4"/>
      <c r="QFO90" s="4"/>
      <c r="QFP90" s="4"/>
      <c r="QFQ90" s="4"/>
      <c r="QFR90" s="4"/>
      <c r="QFS90" s="4"/>
      <c r="QFT90" s="4"/>
      <c r="QFU90" s="4"/>
      <c r="QFV90" s="4"/>
      <c r="QFW90" s="4"/>
      <c r="QFX90" s="4"/>
      <c r="QFY90" s="4"/>
      <c r="QFZ90" s="4"/>
      <c r="QGA90" s="4"/>
      <c r="QGB90" s="4"/>
      <c r="QGC90" s="4"/>
      <c r="QGD90" s="4"/>
      <c r="QGE90" s="4"/>
      <c r="QGF90" s="4"/>
      <c r="QGG90" s="4"/>
      <c r="QGH90" s="4"/>
      <c r="QGI90" s="4"/>
      <c r="QGJ90" s="4"/>
      <c r="QGK90" s="4"/>
      <c r="QGL90" s="4"/>
      <c r="QGM90" s="4"/>
      <c r="QGN90" s="4"/>
      <c r="QGO90" s="4"/>
      <c r="QGP90" s="4"/>
      <c r="QGQ90" s="4"/>
      <c r="QGR90" s="4"/>
      <c r="QGS90" s="4"/>
      <c r="QGT90" s="4"/>
      <c r="QGU90" s="4"/>
      <c r="QGV90" s="4"/>
      <c r="QGW90" s="4"/>
      <c r="QGX90" s="4"/>
      <c r="QGY90" s="4"/>
      <c r="QGZ90" s="4"/>
      <c r="QHA90" s="4"/>
      <c r="QHB90" s="4"/>
      <c r="QHC90" s="4"/>
      <c r="QHD90" s="4"/>
      <c r="QHE90" s="4"/>
      <c r="QHF90" s="4"/>
      <c r="QHG90" s="4"/>
      <c r="QHH90" s="4"/>
      <c r="QHI90" s="4"/>
      <c r="QHJ90" s="4"/>
      <c r="QHK90" s="4"/>
      <c r="QHL90" s="4"/>
      <c r="QHM90" s="4"/>
      <c r="QHN90" s="4"/>
      <c r="QHO90" s="4"/>
      <c r="QHP90" s="4"/>
      <c r="QHQ90" s="4"/>
      <c r="QHR90" s="4"/>
      <c r="QHS90" s="4"/>
      <c r="QHT90" s="4"/>
      <c r="QHU90" s="4"/>
      <c r="QHV90" s="4"/>
      <c r="QHW90" s="4"/>
      <c r="QHX90" s="4"/>
      <c r="QHY90" s="4"/>
      <c r="QHZ90" s="4"/>
      <c r="QIA90" s="4"/>
      <c r="QIB90" s="4"/>
      <c r="QIC90" s="4"/>
      <c r="QID90" s="4"/>
      <c r="QIE90" s="4"/>
      <c r="QIF90" s="4"/>
      <c r="QIG90" s="4"/>
      <c r="QIH90" s="4"/>
      <c r="QII90" s="4"/>
      <c r="QIJ90" s="4"/>
      <c r="QIK90" s="4"/>
      <c r="QIL90" s="4"/>
      <c r="QIM90" s="4"/>
      <c r="QIN90" s="4"/>
      <c r="QIO90" s="4"/>
      <c r="QIP90" s="4"/>
      <c r="QIQ90" s="4"/>
      <c r="QIR90" s="4"/>
      <c r="QIS90" s="4"/>
      <c r="QIT90" s="4"/>
      <c r="QIU90" s="4"/>
      <c r="QIV90" s="4"/>
      <c r="QIW90" s="4"/>
      <c r="QIX90" s="4"/>
      <c r="QIY90" s="4"/>
      <c r="QIZ90" s="4"/>
      <c r="QJA90" s="4"/>
      <c r="QJB90" s="4"/>
      <c r="QJC90" s="4"/>
      <c r="QJD90" s="4"/>
      <c r="QJE90" s="4"/>
      <c r="QJF90" s="4"/>
      <c r="QJG90" s="4"/>
      <c r="QJH90" s="4"/>
      <c r="QJI90" s="4"/>
      <c r="QJJ90" s="4"/>
      <c r="QJK90" s="4"/>
      <c r="QJL90" s="4"/>
      <c r="QJM90" s="4"/>
      <c r="QJN90" s="4"/>
      <c r="QJO90" s="4"/>
      <c r="QJP90" s="4"/>
      <c r="QJQ90" s="4"/>
      <c r="QJR90" s="4"/>
      <c r="QJS90" s="4"/>
      <c r="QJT90" s="4"/>
      <c r="QJU90" s="4"/>
      <c r="QJV90" s="4"/>
      <c r="QJW90" s="4"/>
      <c r="QJX90" s="4"/>
      <c r="QJY90" s="4"/>
      <c r="QJZ90" s="4"/>
      <c r="QKA90" s="4"/>
      <c r="QKB90" s="4"/>
      <c r="QKC90" s="4"/>
      <c r="QKD90" s="4"/>
      <c r="QKE90" s="4"/>
      <c r="QKF90" s="4"/>
      <c r="QKG90" s="4"/>
      <c r="QKH90" s="4"/>
      <c r="QKI90" s="4"/>
      <c r="QKJ90" s="4"/>
      <c r="QKK90" s="4"/>
      <c r="QKL90" s="4"/>
      <c r="QKM90" s="4"/>
      <c r="QKN90" s="4"/>
      <c r="QKO90" s="4"/>
      <c r="QKP90" s="4"/>
      <c r="QKQ90" s="4"/>
      <c r="QKR90" s="4"/>
      <c r="QKS90" s="4"/>
      <c r="QKT90" s="4"/>
      <c r="QKU90" s="4"/>
      <c r="QKV90" s="4"/>
      <c r="QKW90" s="4"/>
      <c r="QKX90" s="4"/>
      <c r="QKY90" s="4"/>
      <c r="QKZ90" s="4"/>
      <c r="QLA90" s="4"/>
      <c r="QLB90" s="4"/>
      <c r="QLC90" s="4"/>
      <c r="QLD90" s="4"/>
      <c r="QLE90" s="4"/>
      <c r="QLF90" s="4"/>
      <c r="QLG90" s="4"/>
      <c r="QLH90" s="4"/>
      <c r="QLI90" s="4"/>
      <c r="QLJ90" s="4"/>
      <c r="QLK90" s="4"/>
      <c r="QLL90" s="4"/>
      <c r="QLM90" s="4"/>
      <c r="QLN90" s="4"/>
      <c r="QLO90" s="4"/>
      <c r="QLP90" s="4"/>
      <c r="QLQ90" s="4"/>
      <c r="QLR90" s="4"/>
      <c r="QLS90" s="4"/>
      <c r="QLT90" s="4"/>
      <c r="QLU90" s="4"/>
      <c r="QLV90" s="4"/>
      <c r="QLW90" s="4"/>
      <c r="QLX90" s="4"/>
      <c r="QLY90" s="4"/>
      <c r="QLZ90" s="4"/>
      <c r="QMA90" s="4"/>
      <c r="QMB90" s="4"/>
      <c r="QMC90" s="4"/>
      <c r="QMD90" s="4"/>
      <c r="QME90" s="4"/>
      <c r="QMF90" s="4"/>
      <c r="QMG90" s="4"/>
      <c r="QMH90" s="4"/>
      <c r="QMI90" s="4"/>
      <c r="QMJ90" s="4"/>
      <c r="QMK90" s="4"/>
      <c r="QML90" s="4"/>
      <c r="QMM90" s="4"/>
      <c r="QMN90" s="4"/>
      <c r="QMO90" s="4"/>
      <c r="QMP90" s="4"/>
      <c r="QMQ90" s="4"/>
      <c r="QMR90" s="4"/>
      <c r="QMS90" s="4"/>
      <c r="QMT90" s="4"/>
      <c r="QMU90" s="4"/>
      <c r="QMV90" s="4"/>
      <c r="QMW90" s="4"/>
      <c r="QMX90" s="4"/>
      <c r="QMY90" s="4"/>
      <c r="QMZ90" s="4"/>
      <c r="QNA90" s="4"/>
      <c r="QNB90" s="4"/>
      <c r="QNC90" s="4"/>
      <c r="QND90" s="4"/>
      <c r="QNE90" s="4"/>
      <c r="QNF90" s="4"/>
      <c r="QNG90" s="4"/>
      <c r="QNH90" s="4"/>
      <c r="QNI90" s="4"/>
      <c r="QNJ90" s="4"/>
      <c r="QNK90" s="4"/>
      <c r="QNL90" s="4"/>
      <c r="QNM90" s="4"/>
      <c r="QNN90" s="4"/>
      <c r="QNO90" s="4"/>
      <c r="QNP90" s="4"/>
      <c r="QNQ90" s="4"/>
      <c r="QNR90" s="4"/>
      <c r="QNS90" s="4"/>
      <c r="QNT90" s="4"/>
      <c r="QNU90" s="4"/>
      <c r="QNV90" s="4"/>
      <c r="QNW90" s="4"/>
      <c r="QNX90" s="4"/>
      <c r="QNY90" s="4"/>
      <c r="QNZ90" s="4"/>
      <c r="QOA90" s="4"/>
      <c r="QOB90" s="4"/>
      <c r="QOC90" s="4"/>
      <c r="QOD90" s="4"/>
      <c r="QOE90" s="4"/>
      <c r="QOF90" s="4"/>
      <c r="QOG90" s="4"/>
      <c r="QOH90" s="4"/>
      <c r="QOI90" s="4"/>
      <c r="QOJ90" s="4"/>
      <c r="QOK90" s="4"/>
      <c r="QOL90" s="4"/>
      <c r="QOM90" s="4"/>
      <c r="QON90" s="4"/>
      <c r="QOO90" s="4"/>
      <c r="QOP90" s="4"/>
      <c r="QOQ90" s="4"/>
      <c r="QOR90" s="4"/>
      <c r="QOS90" s="4"/>
      <c r="QOT90" s="4"/>
      <c r="QOU90" s="4"/>
      <c r="QOV90" s="4"/>
      <c r="QOW90" s="4"/>
      <c r="QOX90" s="4"/>
      <c r="QOY90" s="4"/>
      <c r="QOZ90" s="4"/>
      <c r="QPA90" s="4"/>
      <c r="QPB90" s="4"/>
      <c r="QPC90" s="4"/>
      <c r="QPD90" s="4"/>
      <c r="QPE90" s="4"/>
      <c r="QPF90" s="4"/>
      <c r="QPG90" s="4"/>
      <c r="QPH90" s="4"/>
      <c r="QPI90" s="4"/>
      <c r="QPJ90" s="4"/>
      <c r="QPK90" s="4"/>
      <c r="QPL90" s="4"/>
      <c r="QPM90" s="4"/>
      <c r="QPN90" s="4"/>
      <c r="QPO90" s="4"/>
      <c r="QPP90" s="4"/>
      <c r="QPQ90" s="4"/>
      <c r="QPR90" s="4"/>
      <c r="QPS90" s="4"/>
      <c r="QPT90" s="4"/>
      <c r="QPU90" s="4"/>
      <c r="QPV90" s="4"/>
      <c r="QPW90" s="4"/>
      <c r="QPX90" s="4"/>
      <c r="QPY90" s="4"/>
      <c r="QPZ90" s="4"/>
      <c r="QQA90" s="4"/>
      <c r="QQB90" s="4"/>
      <c r="QQC90" s="4"/>
      <c r="QQD90" s="4"/>
      <c r="QQE90" s="4"/>
      <c r="QQF90" s="4"/>
      <c r="QQG90" s="4"/>
      <c r="QQH90" s="4"/>
      <c r="QQI90" s="4"/>
      <c r="QQJ90" s="4"/>
      <c r="QQK90" s="4"/>
      <c r="QQL90" s="4"/>
      <c r="QQM90" s="4"/>
      <c r="QQN90" s="4"/>
      <c r="QQO90" s="4"/>
      <c r="QQP90" s="4"/>
      <c r="QQQ90" s="4"/>
      <c r="QQR90" s="4"/>
      <c r="QQS90" s="4"/>
      <c r="QQT90" s="4"/>
      <c r="QQU90" s="4"/>
      <c r="QQV90" s="4"/>
      <c r="QQW90" s="4"/>
      <c r="QQX90" s="4"/>
      <c r="QQY90" s="4"/>
      <c r="QQZ90" s="4"/>
      <c r="QRA90" s="4"/>
      <c r="QRB90" s="4"/>
      <c r="QRC90" s="4"/>
      <c r="QRD90" s="4"/>
      <c r="QRE90" s="4"/>
      <c r="QRF90" s="4"/>
      <c r="QRG90" s="4"/>
      <c r="QRH90" s="4"/>
      <c r="QRI90" s="4"/>
      <c r="QRJ90" s="4"/>
      <c r="QRK90" s="4"/>
      <c r="QRL90" s="4"/>
      <c r="QRM90" s="4"/>
      <c r="QRN90" s="4"/>
      <c r="QRO90" s="4"/>
      <c r="QRP90" s="4"/>
      <c r="QRQ90" s="4"/>
      <c r="QRR90" s="4"/>
      <c r="QRS90" s="4"/>
      <c r="QRT90" s="4"/>
      <c r="QRU90" s="4"/>
      <c r="QRV90" s="4"/>
      <c r="QRW90" s="4"/>
      <c r="QRX90" s="4"/>
      <c r="QRY90" s="4"/>
      <c r="QRZ90" s="4"/>
      <c r="QSA90" s="4"/>
      <c r="QSB90" s="4"/>
      <c r="QSC90" s="4"/>
      <c r="QSD90" s="4"/>
      <c r="QSE90" s="4"/>
      <c r="QSF90" s="4"/>
      <c r="QSG90" s="4"/>
      <c r="QSH90" s="4"/>
      <c r="QSI90" s="4"/>
      <c r="QSJ90" s="4"/>
      <c r="QSK90" s="4"/>
      <c r="QSL90" s="4"/>
      <c r="QSM90" s="4"/>
      <c r="QSN90" s="4"/>
      <c r="QSO90" s="4"/>
      <c r="QSP90" s="4"/>
      <c r="QSQ90" s="4"/>
      <c r="QSR90" s="4"/>
      <c r="QSS90" s="4"/>
      <c r="QST90" s="4"/>
      <c r="QSU90" s="4"/>
      <c r="QSV90" s="4"/>
      <c r="QSW90" s="4"/>
      <c r="QSX90" s="4"/>
      <c r="QSY90" s="4"/>
      <c r="QSZ90" s="4"/>
      <c r="QTA90" s="4"/>
      <c r="QTB90" s="4"/>
      <c r="QTC90" s="4"/>
      <c r="QTD90" s="4"/>
      <c r="QTE90" s="4"/>
      <c r="QTF90" s="4"/>
      <c r="QTG90" s="4"/>
      <c r="QTH90" s="4"/>
      <c r="QTI90" s="4"/>
      <c r="QTJ90" s="4"/>
      <c r="QTK90" s="4"/>
      <c r="QTL90" s="4"/>
      <c r="QTM90" s="4"/>
      <c r="QTN90" s="4"/>
      <c r="QTO90" s="4"/>
      <c r="QTP90" s="4"/>
      <c r="QTQ90" s="4"/>
      <c r="QTR90" s="4"/>
      <c r="QTS90" s="4"/>
      <c r="QTT90" s="4"/>
      <c r="QTU90" s="4"/>
      <c r="QTV90" s="4"/>
      <c r="QTW90" s="4"/>
      <c r="QTX90" s="4"/>
      <c r="QTY90" s="4"/>
      <c r="QTZ90" s="4"/>
      <c r="QUA90" s="4"/>
      <c r="QUB90" s="4"/>
      <c r="QUC90" s="4"/>
      <c r="QUD90" s="4"/>
      <c r="QUE90" s="4"/>
      <c r="QUF90" s="4"/>
      <c r="QUG90" s="4"/>
      <c r="QUH90" s="4"/>
      <c r="QUI90" s="4"/>
      <c r="QUJ90" s="4"/>
      <c r="QUK90" s="4"/>
      <c r="QUL90" s="4"/>
      <c r="QUM90" s="4"/>
      <c r="QUN90" s="4"/>
      <c r="QUO90" s="4"/>
      <c r="QUP90" s="4"/>
      <c r="QUQ90" s="4"/>
      <c r="QUR90" s="4"/>
      <c r="QUS90" s="4"/>
      <c r="QUT90" s="4"/>
      <c r="QUU90" s="4"/>
      <c r="QUV90" s="4"/>
      <c r="QUW90" s="4"/>
      <c r="QUX90" s="4"/>
      <c r="QUY90" s="4"/>
      <c r="QUZ90" s="4"/>
      <c r="QVA90" s="4"/>
      <c r="QVB90" s="4"/>
      <c r="QVC90" s="4"/>
      <c r="QVD90" s="4"/>
      <c r="QVE90" s="4"/>
      <c r="QVF90" s="4"/>
      <c r="QVG90" s="4"/>
      <c r="QVH90" s="4"/>
      <c r="QVI90" s="4"/>
      <c r="QVJ90" s="4"/>
      <c r="QVK90" s="4"/>
      <c r="QVL90" s="4"/>
      <c r="QVM90" s="4"/>
      <c r="QVN90" s="4"/>
      <c r="QVO90" s="4"/>
      <c r="QVP90" s="4"/>
      <c r="QVQ90" s="4"/>
      <c r="QVR90" s="4"/>
      <c r="QVS90" s="4"/>
      <c r="QVT90" s="4"/>
      <c r="QVU90" s="4"/>
      <c r="QVV90" s="4"/>
      <c r="QVW90" s="4"/>
      <c r="QVX90" s="4"/>
      <c r="QVY90" s="4"/>
      <c r="QVZ90" s="4"/>
      <c r="QWA90" s="4"/>
      <c r="QWB90" s="4"/>
      <c r="QWC90" s="4"/>
      <c r="QWD90" s="4"/>
      <c r="QWE90" s="4"/>
      <c r="QWF90" s="4"/>
      <c r="QWG90" s="4"/>
      <c r="QWH90" s="4"/>
      <c r="QWI90" s="4"/>
      <c r="QWJ90" s="4"/>
      <c r="QWK90" s="4"/>
      <c r="QWL90" s="4"/>
      <c r="QWM90" s="4"/>
      <c r="QWN90" s="4"/>
      <c r="QWO90" s="4"/>
      <c r="QWP90" s="4"/>
      <c r="QWQ90" s="4"/>
      <c r="QWR90" s="4"/>
      <c r="QWS90" s="4"/>
      <c r="QWT90" s="4"/>
      <c r="QWU90" s="4"/>
      <c r="QWV90" s="4"/>
      <c r="QWW90" s="4"/>
      <c r="QWX90" s="4"/>
      <c r="QWY90" s="4"/>
      <c r="QWZ90" s="4"/>
      <c r="QXA90" s="4"/>
      <c r="QXB90" s="4"/>
      <c r="QXC90" s="4"/>
      <c r="QXD90" s="4"/>
      <c r="QXE90" s="4"/>
      <c r="QXF90" s="4"/>
      <c r="QXG90" s="4"/>
      <c r="QXH90" s="4"/>
      <c r="QXI90" s="4"/>
      <c r="QXJ90" s="4"/>
      <c r="QXK90" s="4"/>
      <c r="QXL90" s="4"/>
      <c r="QXM90" s="4"/>
      <c r="QXN90" s="4"/>
      <c r="QXO90" s="4"/>
      <c r="QXP90" s="4"/>
      <c r="QXQ90" s="4"/>
      <c r="QXR90" s="4"/>
      <c r="QXS90" s="4"/>
      <c r="QXT90" s="4"/>
      <c r="QXU90" s="4"/>
      <c r="QXV90" s="4"/>
      <c r="QXW90" s="4"/>
      <c r="QXX90" s="4"/>
      <c r="QXY90" s="4"/>
      <c r="QXZ90" s="4"/>
      <c r="QYA90" s="4"/>
      <c r="QYB90" s="4"/>
      <c r="QYC90" s="4"/>
      <c r="QYD90" s="4"/>
      <c r="QYE90" s="4"/>
      <c r="QYF90" s="4"/>
      <c r="QYG90" s="4"/>
      <c r="QYH90" s="4"/>
      <c r="QYI90" s="4"/>
      <c r="QYJ90" s="4"/>
      <c r="QYK90" s="4"/>
      <c r="QYL90" s="4"/>
      <c r="QYM90" s="4"/>
      <c r="QYN90" s="4"/>
      <c r="QYO90" s="4"/>
      <c r="QYP90" s="4"/>
      <c r="QYQ90" s="4"/>
      <c r="QYR90" s="4"/>
      <c r="QYS90" s="4"/>
      <c r="QYT90" s="4"/>
      <c r="QYU90" s="4"/>
      <c r="QYV90" s="4"/>
      <c r="QYW90" s="4"/>
      <c r="QYX90" s="4"/>
      <c r="QYY90" s="4"/>
      <c r="QYZ90" s="4"/>
      <c r="QZA90" s="4"/>
      <c r="QZB90" s="4"/>
      <c r="QZC90" s="4"/>
      <c r="QZD90" s="4"/>
      <c r="QZE90" s="4"/>
      <c r="QZF90" s="4"/>
      <c r="QZG90" s="4"/>
      <c r="QZH90" s="4"/>
      <c r="QZI90" s="4"/>
      <c r="QZJ90" s="4"/>
      <c r="QZK90" s="4"/>
      <c r="QZL90" s="4"/>
      <c r="QZM90" s="4"/>
      <c r="QZN90" s="4"/>
      <c r="QZO90" s="4"/>
      <c r="QZP90" s="4"/>
      <c r="QZQ90" s="4"/>
      <c r="QZR90" s="4"/>
      <c r="QZS90" s="4"/>
      <c r="QZT90" s="4"/>
      <c r="QZU90" s="4"/>
      <c r="QZV90" s="4"/>
      <c r="QZW90" s="4"/>
      <c r="QZX90" s="4"/>
      <c r="QZY90" s="4"/>
      <c r="QZZ90" s="4"/>
      <c r="RAA90" s="4"/>
      <c r="RAB90" s="4"/>
      <c r="RAC90" s="4"/>
      <c r="RAD90" s="4"/>
      <c r="RAE90" s="4"/>
      <c r="RAF90" s="4"/>
      <c r="RAG90" s="4"/>
      <c r="RAH90" s="4"/>
      <c r="RAI90" s="4"/>
      <c r="RAJ90" s="4"/>
      <c r="RAK90" s="4"/>
      <c r="RAL90" s="4"/>
      <c r="RAM90" s="4"/>
      <c r="RAN90" s="4"/>
      <c r="RAO90" s="4"/>
      <c r="RAP90" s="4"/>
      <c r="RAQ90" s="4"/>
      <c r="RAR90" s="4"/>
      <c r="RAS90" s="4"/>
      <c r="RAT90" s="4"/>
      <c r="RAU90" s="4"/>
      <c r="RAV90" s="4"/>
      <c r="RAW90" s="4"/>
      <c r="RAX90" s="4"/>
      <c r="RAY90" s="4"/>
      <c r="RAZ90" s="4"/>
      <c r="RBA90" s="4"/>
      <c r="RBB90" s="4"/>
      <c r="RBC90" s="4"/>
      <c r="RBD90" s="4"/>
      <c r="RBE90" s="4"/>
      <c r="RBF90" s="4"/>
      <c r="RBG90" s="4"/>
      <c r="RBH90" s="4"/>
      <c r="RBI90" s="4"/>
      <c r="RBJ90" s="4"/>
      <c r="RBK90" s="4"/>
      <c r="RBL90" s="4"/>
      <c r="RBM90" s="4"/>
      <c r="RBN90" s="4"/>
      <c r="RBO90" s="4"/>
      <c r="RBP90" s="4"/>
      <c r="RBQ90" s="4"/>
      <c r="RBR90" s="4"/>
      <c r="RBS90" s="4"/>
      <c r="RBT90" s="4"/>
      <c r="RBU90" s="4"/>
      <c r="RBV90" s="4"/>
      <c r="RBW90" s="4"/>
      <c r="RBX90" s="4"/>
      <c r="RBY90" s="4"/>
      <c r="RBZ90" s="4"/>
      <c r="RCA90" s="4"/>
      <c r="RCB90" s="4"/>
      <c r="RCC90" s="4"/>
      <c r="RCD90" s="4"/>
      <c r="RCE90" s="4"/>
      <c r="RCF90" s="4"/>
      <c r="RCG90" s="4"/>
      <c r="RCH90" s="4"/>
      <c r="RCI90" s="4"/>
      <c r="RCJ90" s="4"/>
      <c r="RCK90" s="4"/>
      <c r="RCL90" s="4"/>
      <c r="RCM90" s="4"/>
      <c r="RCN90" s="4"/>
      <c r="RCO90" s="4"/>
      <c r="RCP90" s="4"/>
      <c r="RCQ90" s="4"/>
      <c r="RCR90" s="4"/>
      <c r="RCS90" s="4"/>
      <c r="RCT90" s="4"/>
      <c r="RCU90" s="4"/>
      <c r="RCV90" s="4"/>
      <c r="RCW90" s="4"/>
      <c r="RCX90" s="4"/>
      <c r="RCY90" s="4"/>
      <c r="RCZ90" s="4"/>
      <c r="RDA90" s="4"/>
      <c r="RDB90" s="4"/>
      <c r="RDC90" s="4"/>
      <c r="RDD90" s="4"/>
      <c r="RDE90" s="4"/>
      <c r="RDF90" s="4"/>
      <c r="RDG90" s="4"/>
      <c r="RDH90" s="4"/>
      <c r="RDI90" s="4"/>
      <c r="RDJ90" s="4"/>
      <c r="RDK90" s="4"/>
      <c r="RDL90" s="4"/>
      <c r="RDM90" s="4"/>
      <c r="RDN90" s="4"/>
      <c r="RDO90" s="4"/>
      <c r="RDP90" s="4"/>
      <c r="RDQ90" s="4"/>
      <c r="RDR90" s="4"/>
      <c r="RDS90" s="4"/>
      <c r="RDT90" s="4"/>
      <c r="RDU90" s="4"/>
      <c r="RDV90" s="4"/>
      <c r="RDW90" s="4"/>
      <c r="RDX90" s="4"/>
      <c r="RDY90" s="4"/>
      <c r="RDZ90" s="4"/>
      <c r="REA90" s="4"/>
      <c r="REB90" s="4"/>
      <c r="REC90" s="4"/>
      <c r="RED90" s="4"/>
      <c r="REE90" s="4"/>
      <c r="REF90" s="4"/>
      <c r="REG90" s="4"/>
      <c r="REH90" s="4"/>
      <c r="REI90" s="4"/>
      <c r="REJ90" s="4"/>
      <c r="REK90" s="4"/>
      <c r="REL90" s="4"/>
      <c r="REM90" s="4"/>
      <c r="REN90" s="4"/>
      <c r="REO90" s="4"/>
      <c r="REP90" s="4"/>
      <c r="REQ90" s="4"/>
      <c r="RER90" s="4"/>
      <c r="RES90" s="4"/>
      <c r="RET90" s="4"/>
      <c r="REU90" s="4"/>
      <c r="REV90" s="4"/>
      <c r="REW90" s="4"/>
      <c r="REX90" s="4"/>
      <c r="REY90" s="4"/>
      <c r="REZ90" s="4"/>
      <c r="RFA90" s="4"/>
      <c r="RFB90" s="4"/>
      <c r="RFC90" s="4"/>
      <c r="RFD90" s="4"/>
      <c r="RFE90" s="4"/>
      <c r="RFF90" s="4"/>
      <c r="RFG90" s="4"/>
      <c r="RFH90" s="4"/>
      <c r="RFI90" s="4"/>
      <c r="RFJ90" s="4"/>
      <c r="RFK90" s="4"/>
      <c r="RFL90" s="4"/>
      <c r="RFM90" s="4"/>
      <c r="RFN90" s="4"/>
      <c r="RFO90" s="4"/>
      <c r="RFP90" s="4"/>
      <c r="RFQ90" s="4"/>
      <c r="RFR90" s="4"/>
      <c r="RFS90" s="4"/>
      <c r="RFT90" s="4"/>
      <c r="RFU90" s="4"/>
      <c r="RFV90" s="4"/>
      <c r="RFW90" s="4"/>
      <c r="RFX90" s="4"/>
      <c r="RFY90" s="4"/>
      <c r="RFZ90" s="4"/>
      <c r="RGA90" s="4"/>
      <c r="RGB90" s="4"/>
      <c r="RGC90" s="4"/>
      <c r="RGD90" s="4"/>
      <c r="RGE90" s="4"/>
      <c r="RGF90" s="4"/>
      <c r="RGG90" s="4"/>
      <c r="RGH90" s="4"/>
      <c r="RGI90" s="4"/>
      <c r="RGJ90" s="4"/>
      <c r="RGK90" s="4"/>
      <c r="RGL90" s="4"/>
      <c r="RGM90" s="4"/>
      <c r="RGN90" s="4"/>
      <c r="RGO90" s="4"/>
      <c r="RGP90" s="4"/>
      <c r="RGQ90" s="4"/>
      <c r="RGR90" s="4"/>
      <c r="RGS90" s="4"/>
      <c r="RGT90" s="4"/>
      <c r="RGU90" s="4"/>
      <c r="RGV90" s="4"/>
      <c r="RGW90" s="4"/>
      <c r="RGX90" s="4"/>
      <c r="RGY90" s="4"/>
      <c r="RGZ90" s="4"/>
      <c r="RHA90" s="4"/>
      <c r="RHB90" s="4"/>
      <c r="RHC90" s="4"/>
      <c r="RHD90" s="4"/>
      <c r="RHE90" s="4"/>
      <c r="RHF90" s="4"/>
      <c r="RHG90" s="4"/>
      <c r="RHH90" s="4"/>
      <c r="RHI90" s="4"/>
      <c r="RHJ90" s="4"/>
      <c r="RHK90" s="4"/>
      <c r="RHL90" s="4"/>
      <c r="RHM90" s="4"/>
      <c r="RHN90" s="4"/>
      <c r="RHO90" s="4"/>
      <c r="RHP90" s="4"/>
      <c r="RHQ90" s="4"/>
      <c r="RHR90" s="4"/>
      <c r="RHS90" s="4"/>
      <c r="RHT90" s="4"/>
      <c r="RHU90" s="4"/>
      <c r="RHV90" s="4"/>
      <c r="RHW90" s="4"/>
      <c r="RHX90" s="4"/>
      <c r="RHY90" s="4"/>
      <c r="RHZ90" s="4"/>
      <c r="RIA90" s="4"/>
      <c r="RIB90" s="4"/>
      <c r="RIC90" s="4"/>
      <c r="RID90" s="4"/>
      <c r="RIE90" s="4"/>
      <c r="RIF90" s="4"/>
      <c r="RIG90" s="4"/>
      <c r="RIH90" s="4"/>
      <c r="RII90" s="4"/>
      <c r="RIJ90" s="4"/>
      <c r="RIK90" s="4"/>
      <c r="RIL90" s="4"/>
      <c r="RIM90" s="4"/>
      <c r="RIN90" s="4"/>
      <c r="RIO90" s="4"/>
      <c r="RIP90" s="4"/>
      <c r="RIQ90" s="4"/>
      <c r="RIR90" s="4"/>
      <c r="RIS90" s="4"/>
      <c r="RIT90" s="4"/>
      <c r="RIU90" s="4"/>
      <c r="RIV90" s="4"/>
      <c r="RIW90" s="4"/>
      <c r="RIX90" s="4"/>
      <c r="RIY90" s="4"/>
      <c r="RIZ90" s="4"/>
      <c r="RJA90" s="4"/>
      <c r="RJB90" s="4"/>
      <c r="RJC90" s="4"/>
      <c r="RJD90" s="4"/>
      <c r="RJE90" s="4"/>
      <c r="RJF90" s="4"/>
      <c r="RJG90" s="4"/>
      <c r="RJH90" s="4"/>
      <c r="RJI90" s="4"/>
      <c r="RJJ90" s="4"/>
      <c r="RJK90" s="4"/>
      <c r="RJL90" s="4"/>
      <c r="RJM90" s="4"/>
      <c r="RJN90" s="4"/>
      <c r="RJO90" s="4"/>
      <c r="RJP90" s="4"/>
      <c r="RJQ90" s="4"/>
      <c r="RJR90" s="4"/>
      <c r="RJS90" s="4"/>
      <c r="RJT90" s="4"/>
      <c r="RJU90" s="4"/>
      <c r="RJV90" s="4"/>
      <c r="RJW90" s="4"/>
      <c r="RJX90" s="4"/>
      <c r="RJY90" s="4"/>
      <c r="RJZ90" s="4"/>
      <c r="RKA90" s="4"/>
      <c r="RKB90" s="4"/>
      <c r="RKC90" s="4"/>
      <c r="RKD90" s="4"/>
      <c r="RKE90" s="4"/>
      <c r="RKF90" s="4"/>
      <c r="RKG90" s="4"/>
      <c r="RKH90" s="4"/>
      <c r="RKI90" s="4"/>
      <c r="RKJ90" s="4"/>
      <c r="RKK90" s="4"/>
      <c r="RKL90" s="4"/>
      <c r="RKM90" s="4"/>
      <c r="RKN90" s="4"/>
      <c r="RKO90" s="4"/>
      <c r="RKP90" s="4"/>
      <c r="RKQ90" s="4"/>
      <c r="RKR90" s="4"/>
      <c r="RKS90" s="4"/>
      <c r="RKT90" s="4"/>
      <c r="RKU90" s="4"/>
      <c r="RKV90" s="4"/>
      <c r="RKW90" s="4"/>
      <c r="RKX90" s="4"/>
      <c r="RKY90" s="4"/>
      <c r="RKZ90" s="4"/>
      <c r="RLA90" s="4"/>
      <c r="RLB90" s="4"/>
      <c r="RLC90" s="4"/>
      <c r="RLD90" s="4"/>
      <c r="RLE90" s="4"/>
      <c r="RLF90" s="4"/>
      <c r="RLG90" s="4"/>
      <c r="RLH90" s="4"/>
      <c r="RLI90" s="4"/>
      <c r="RLJ90" s="4"/>
      <c r="RLK90" s="4"/>
      <c r="RLL90" s="4"/>
      <c r="RLM90" s="4"/>
      <c r="RLN90" s="4"/>
      <c r="RLO90" s="4"/>
      <c r="RLP90" s="4"/>
      <c r="RLQ90" s="4"/>
      <c r="RLR90" s="4"/>
      <c r="RLS90" s="4"/>
      <c r="RLT90" s="4"/>
      <c r="RLU90" s="4"/>
      <c r="RLV90" s="4"/>
      <c r="RLW90" s="4"/>
      <c r="RLX90" s="4"/>
      <c r="RLY90" s="4"/>
      <c r="RLZ90" s="4"/>
      <c r="RMA90" s="4"/>
      <c r="RMB90" s="4"/>
      <c r="RMC90" s="4"/>
      <c r="RMD90" s="4"/>
      <c r="RME90" s="4"/>
      <c r="RMF90" s="4"/>
      <c r="RMG90" s="4"/>
      <c r="RMH90" s="4"/>
      <c r="RMI90" s="4"/>
      <c r="RMJ90" s="4"/>
      <c r="RMK90" s="4"/>
      <c r="RML90" s="4"/>
      <c r="RMM90" s="4"/>
      <c r="RMN90" s="4"/>
      <c r="RMO90" s="4"/>
      <c r="RMP90" s="4"/>
      <c r="RMQ90" s="4"/>
      <c r="RMR90" s="4"/>
      <c r="RMS90" s="4"/>
      <c r="RMT90" s="4"/>
      <c r="RMU90" s="4"/>
      <c r="RMV90" s="4"/>
      <c r="RMW90" s="4"/>
      <c r="RMX90" s="4"/>
      <c r="RMY90" s="4"/>
      <c r="RMZ90" s="4"/>
      <c r="RNA90" s="4"/>
      <c r="RNB90" s="4"/>
      <c r="RNC90" s="4"/>
      <c r="RND90" s="4"/>
      <c r="RNE90" s="4"/>
      <c r="RNF90" s="4"/>
      <c r="RNG90" s="4"/>
      <c r="RNH90" s="4"/>
      <c r="RNI90" s="4"/>
      <c r="RNJ90" s="4"/>
      <c r="RNK90" s="4"/>
      <c r="RNL90" s="4"/>
      <c r="RNM90" s="4"/>
      <c r="RNN90" s="4"/>
      <c r="RNO90" s="4"/>
      <c r="RNP90" s="4"/>
      <c r="RNQ90" s="4"/>
      <c r="RNR90" s="4"/>
      <c r="RNS90" s="4"/>
      <c r="RNT90" s="4"/>
      <c r="RNU90" s="4"/>
      <c r="RNV90" s="4"/>
      <c r="RNW90" s="4"/>
      <c r="RNX90" s="4"/>
      <c r="RNY90" s="4"/>
      <c r="RNZ90" s="4"/>
      <c r="ROA90" s="4"/>
      <c r="ROB90" s="4"/>
      <c r="ROC90" s="4"/>
      <c r="ROD90" s="4"/>
      <c r="ROE90" s="4"/>
      <c r="ROF90" s="4"/>
      <c r="ROG90" s="4"/>
      <c r="ROH90" s="4"/>
      <c r="ROI90" s="4"/>
      <c r="ROJ90" s="4"/>
      <c r="ROK90" s="4"/>
      <c r="ROL90" s="4"/>
      <c r="ROM90" s="4"/>
      <c r="RON90" s="4"/>
      <c r="ROO90" s="4"/>
      <c r="ROP90" s="4"/>
      <c r="ROQ90" s="4"/>
      <c r="ROR90" s="4"/>
      <c r="ROS90" s="4"/>
      <c r="ROT90" s="4"/>
      <c r="ROU90" s="4"/>
      <c r="ROV90" s="4"/>
      <c r="ROW90" s="4"/>
      <c r="ROX90" s="4"/>
      <c r="ROY90" s="4"/>
      <c r="ROZ90" s="4"/>
      <c r="RPA90" s="4"/>
      <c r="RPB90" s="4"/>
      <c r="RPC90" s="4"/>
      <c r="RPD90" s="4"/>
      <c r="RPE90" s="4"/>
      <c r="RPF90" s="4"/>
      <c r="RPG90" s="4"/>
      <c r="RPH90" s="4"/>
      <c r="RPI90" s="4"/>
      <c r="RPJ90" s="4"/>
      <c r="RPK90" s="4"/>
      <c r="RPL90" s="4"/>
      <c r="RPM90" s="4"/>
      <c r="RPN90" s="4"/>
      <c r="RPO90" s="4"/>
      <c r="RPP90" s="4"/>
      <c r="RPQ90" s="4"/>
      <c r="RPR90" s="4"/>
      <c r="RPS90" s="4"/>
      <c r="RPT90" s="4"/>
      <c r="RPU90" s="4"/>
      <c r="RPV90" s="4"/>
      <c r="RPW90" s="4"/>
      <c r="RPX90" s="4"/>
      <c r="RPY90" s="4"/>
      <c r="RPZ90" s="4"/>
      <c r="RQA90" s="4"/>
      <c r="RQB90" s="4"/>
      <c r="RQC90" s="4"/>
      <c r="RQD90" s="4"/>
      <c r="RQE90" s="4"/>
      <c r="RQF90" s="4"/>
      <c r="RQG90" s="4"/>
      <c r="RQH90" s="4"/>
      <c r="RQI90" s="4"/>
      <c r="RQJ90" s="4"/>
      <c r="RQK90" s="4"/>
      <c r="RQL90" s="4"/>
      <c r="RQM90" s="4"/>
      <c r="RQN90" s="4"/>
      <c r="RQO90" s="4"/>
      <c r="RQP90" s="4"/>
      <c r="RQQ90" s="4"/>
      <c r="RQR90" s="4"/>
      <c r="RQS90" s="4"/>
      <c r="RQT90" s="4"/>
      <c r="RQU90" s="4"/>
      <c r="RQV90" s="4"/>
      <c r="RQW90" s="4"/>
      <c r="RQX90" s="4"/>
      <c r="RQY90" s="4"/>
      <c r="RQZ90" s="4"/>
      <c r="RRA90" s="4"/>
      <c r="RRB90" s="4"/>
      <c r="RRC90" s="4"/>
      <c r="RRD90" s="4"/>
      <c r="RRE90" s="4"/>
      <c r="RRF90" s="4"/>
      <c r="RRG90" s="4"/>
      <c r="RRH90" s="4"/>
      <c r="RRI90" s="4"/>
      <c r="RRJ90" s="4"/>
      <c r="RRK90" s="4"/>
      <c r="RRL90" s="4"/>
      <c r="RRM90" s="4"/>
      <c r="RRN90" s="4"/>
      <c r="RRO90" s="4"/>
      <c r="RRP90" s="4"/>
      <c r="RRQ90" s="4"/>
      <c r="RRR90" s="4"/>
      <c r="RRS90" s="4"/>
      <c r="RRT90" s="4"/>
      <c r="RRU90" s="4"/>
      <c r="RRV90" s="4"/>
      <c r="RRW90" s="4"/>
      <c r="RRX90" s="4"/>
      <c r="RRY90" s="4"/>
      <c r="RRZ90" s="4"/>
      <c r="RSA90" s="4"/>
      <c r="RSB90" s="4"/>
      <c r="RSC90" s="4"/>
      <c r="RSD90" s="4"/>
      <c r="RSE90" s="4"/>
      <c r="RSF90" s="4"/>
      <c r="RSG90" s="4"/>
      <c r="RSH90" s="4"/>
      <c r="RSI90" s="4"/>
      <c r="RSJ90" s="4"/>
      <c r="RSK90" s="4"/>
      <c r="RSL90" s="4"/>
      <c r="RSM90" s="4"/>
      <c r="RSN90" s="4"/>
      <c r="RSO90" s="4"/>
      <c r="RSP90" s="4"/>
      <c r="RSQ90" s="4"/>
      <c r="RSR90" s="4"/>
      <c r="RSS90" s="4"/>
      <c r="RST90" s="4"/>
      <c r="RSU90" s="4"/>
      <c r="RSV90" s="4"/>
      <c r="RSW90" s="4"/>
      <c r="RSX90" s="4"/>
      <c r="RSY90" s="4"/>
      <c r="RSZ90" s="4"/>
      <c r="RTA90" s="4"/>
      <c r="RTB90" s="4"/>
      <c r="RTC90" s="4"/>
      <c r="RTD90" s="4"/>
      <c r="RTE90" s="4"/>
      <c r="RTF90" s="4"/>
      <c r="RTG90" s="4"/>
      <c r="RTH90" s="4"/>
      <c r="RTI90" s="4"/>
      <c r="RTJ90" s="4"/>
      <c r="RTK90" s="4"/>
      <c r="RTL90" s="4"/>
      <c r="RTM90" s="4"/>
      <c r="RTN90" s="4"/>
      <c r="RTO90" s="4"/>
      <c r="RTP90" s="4"/>
      <c r="RTQ90" s="4"/>
      <c r="RTR90" s="4"/>
      <c r="RTS90" s="4"/>
      <c r="RTT90" s="4"/>
      <c r="RTU90" s="4"/>
      <c r="RTV90" s="4"/>
      <c r="RTW90" s="4"/>
      <c r="RTX90" s="4"/>
      <c r="RTY90" s="4"/>
      <c r="RTZ90" s="4"/>
      <c r="RUA90" s="4"/>
      <c r="RUB90" s="4"/>
      <c r="RUC90" s="4"/>
      <c r="RUD90" s="4"/>
      <c r="RUE90" s="4"/>
      <c r="RUF90" s="4"/>
      <c r="RUG90" s="4"/>
      <c r="RUH90" s="4"/>
      <c r="RUI90" s="4"/>
      <c r="RUJ90" s="4"/>
      <c r="RUK90" s="4"/>
      <c r="RUL90" s="4"/>
      <c r="RUM90" s="4"/>
      <c r="RUN90" s="4"/>
      <c r="RUO90" s="4"/>
      <c r="RUP90" s="4"/>
      <c r="RUQ90" s="4"/>
      <c r="RUR90" s="4"/>
      <c r="RUS90" s="4"/>
      <c r="RUT90" s="4"/>
      <c r="RUU90" s="4"/>
      <c r="RUV90" s="4"/>
      <c r="RUW90" s="4"/>
      <c r="RUX90" s="4"/>
      <c r="RUY90" s="4"/>
      <c r="RUZ90" s="4"/>
      <c r="RVA90" s="4"/>
      <c r="RVB90" s="4"/>
      <c r="RVC90" s="4"/>
      <c r="RVD90" s="4"/>
      <c r="RVE90" s="4"/>
      <c r="RVF90" s="4"/>
      <c r="RVG90" s="4"/>
      <c r="RVH90" s="4"/>
      <c r="RVI90" s="4"/>
      <c r="RVJ90" s="4"/>
      <c r="RVK90" s="4"/>
      <c r="RVL90" s="4"/>
      <c r="RVM90" s="4"/>
      <c r="RVN90" s="4"/>
      <c r="RVO90" s="4"/>
      <c r="RVP90" s="4"/>
      <c r="RVQ90" s="4"/>
      <c r="RVR90" s="4"/>
      <c r="RVS90" s="4"/>
      <c r="RVT90" s="4"/>
      <c r="RVU90" s="4"/>
      <c r="RVV90" s="4"/>
      <c r="RVW90" s="4"/>
      <c r="RVX90" s="4"/>
      <c r="RVY90" s="4"/>
      <c r="RVZ90" s="4"/>
      <c r="RWA90" s="4"/>
      <c r="RWB90" s="4"/>
      <c r="RWC90" s="4"/>
      <c r="RWD90" s="4"/>
      <c r="RWE90" s="4"/>
      <c r="RWF90" s="4"/>
      <c r="RWG90" s="4"/>
      <c r="RWH90" s="4"/>
      <c r="RWI90" s="4"/>
      <c r="RWJ90" s="4"/>
      <c r="RWK90" s="4"/>
      <c r="RWL90" s="4"/>
      <c r="RWM90" s="4"/>
      <c r="RWN90" s="4"/>
      <c r="RWO90" s="4"/>
      <c r="RWP90" s="4"/>
      <c r="RWQ90" s="4"/>
      <c r="RWR90" s="4"/>
      <c r="RWS90" s="4"/>
      <c r="RWT90" s="4"/>
      <c r="RWU90" s="4"/>
      <c r="RWV90" s="4"/>
      <c r="RWW90" s="4"/>
      <c r="RWX90" s="4"/>
      <c r="RWY90" s="4"/>
      <c r="RWZ90" s="4"/>
      <c r="RXA90" s="4"/>
      <c r="RXB90" s="4"/>
      <c r="RXC90" s="4"/>
      <c r="RXD90" s="4"/>
      <c r="RXE90" s="4"/>
      <c r="RXF90" s="4"/>
      <c r="RXG90" s="4"/>
      <c r="RXH90" s="4"/>
      <c r="RXI90" s="4"/>
      <c r="RXJ90" s="4"/>
      <c r="RXK90" s="4"/>
      <c r="RXL90" s="4"/>
      <c r="RXM90" s="4"/>
      <c r="RXN90" s="4"/>
      <c r="RXO90" s="4"/>
      <c r="RXP90" s="4"/>
      <c r="RXQ90" s="4"/>
      <c r="RXR90" s="4"/>
      <c r="RXS90" s="4"/>
      <c r="RXT90" s="4"/>
      <c r="RXU90" s="4"/>
      <c r="RXV90" s="4"/>
      <c r="RXW90" s="4"/>
      <c r="RXX90" s="4"/>
      <c r="RXY90" s="4"/>
      <c r="RXZ90" s="4"/>
      <c r="RYA90" s="4"/>
      <c r="RYB90" s="4"/>
      <c r="RYC90" s="4"/>
      <c r="RYD90" s="4"/>
      <c r="RYE90" s="4"/>
      <c r="RYF90" s="4"/>
      <c r="RYG90" s="4"/>
      <c r="RYH90" s="4"/>
      <c r="RYI90" s="4"/>
      <c r="RYJ90" s="4"/>
      <c r="RYK90" s="4"/>
      <c r="RYL90" s="4"/>
      <c r="RYM90" s="4"/>
      <c r="RYN90" s="4"/>
      <c r="RYO90" s="4"/>
      <c r="RYP90" s="4"/>
      <c r="RYQ90" s="4"/>
      <c r="RYR90" s="4"/>
      <c r="RYS90" s="4"/>
      <c r="RYT90" s="4"/>
      <c r="RYU90" s="4"/>
      <c r="RYV90" s="4"/>
      <c r="RYW90" s="4"/>
      <c r="RYX90" s="4"/>
      <c r="RYY90" s="4"/>
      <c r="RYZ90" s="4"/>
      <c r="RZA90" s="4"/>
      <c r="RZB90" s="4"/>
      <c r="RZC90" s="4"/>
      <c r="RZD90" s="4"/>
      <c r="RZE90" s="4"/>
      <c r="RZF90" s="4"/>
      <c r="RZG90" s="4"/>
      <c r="RZH90" s="4"/>
      <c r="RZI90" s="4"/>
      <c r="RZJ90" s="4"/>
      <c r="RZK90" s="4"/>
      <c r="RZL90" s="4"/>
      <c r="RZM90" s="4"/>
      <c r="RZN90" s="4"/>
      <c r="RZO90" s="4"/>
      <c r="RZP90" s="4"/>
      <c r="RZQ90" s="4"/>
      <c r="RZR90" s="4"/>
      <c r="RZS90" s="4"/>
      <c r="RZT90" s="4"/>
      <c r="RZU90" s="4"/>
      <c r="RZV90" s="4"/>
      <c r="RZW90" s="4"/>
      <c r="RZX90" s="4"/>
      <c r="RZY90" s="4"/>
      <c r="RZZ90" s="4"/>
      <c r="SAA90" s="4"/>
      <c r="SAB90" s="4"/>
      <c r="SAC90" s="4"/>
      <c r="SAD90" s="4"/>
      <c r="SAE90" s="4"/>
      <c r="SAF90" s="4"/>
      <c r="SAG90" s="4"/>
      <c r="SAH90" s="4"/>
      <c r="SAI90" s="4"/>
      <c r="SAJ90" s="4"/>
      <c r="SAK90" s="4"/>
      <c r="SAL90" s="4"/>
      <c r="SAM90" s="4"/>
      <c r="SAN90" s="4"/>
      <c r="SAO90" s="4"/>
      <c r="SAP90" s="4"/>
      <c r="SAQ90" s="4"/>
      <c r="SAR90" s="4"/>
      <c r="SAS90" s="4"/>
      <c r="SAT90" s="4"/>
      <c r="SAU90" s="4"/>
      <c r="SAV90" s="4"/>
      <c r="SAW90" s="4"/>
      <c r="SAX90" s="4"/>
      <c r="SAY90" s="4"/>
      <c r="SAZ90" s="4"/>
      <c r="SBA90" s="4"/>
      <c r="SBB90" s="4"/>
      <c r="SBC90" s="4"/>
      <c r="SBD90" s="4"/>
      <c r="SBE90" s="4"/>
      <c r="SBF90" s="4"/>
      <c r="SBG90" s="4"/>
      <c r="SBH90" s="4"/>
      <c r="SBI90" s="4"/>
      <c r="SBJ90" s="4"/>
      <c r="SBK90" s="4"/>
      <c r="SBL90" s="4"/>
      <c r="SBM90" s="4"/>
      <c r="SBN90" s="4"/>
      <c r="SBO90" s="4"/>
      <c r="SBP90" s="4"/>
      <c r="SBQ90" s="4"/>
      <c r="SBR90" s="4"/>
      <c r="SBS90" s="4"/>
      <c r="SBT90" s="4"/>
      <c r="SBU90" s="4"/>
      <c r="SBV90" s="4"/>
      <c r="SBW90" s="4"/>
      <c r="SBX90" s="4"/>
      <c r="SBY90" s="4"/>
      <c r="SBZ90" s="4"/>
      <c r="SCA90" s="4"/>
      <c r="SCB90" s="4"/>
      <c r="SCC90" s="4"/>
      <c r="SCD90" s="4"/>
      <c r="SCE90" s="4"/>
      <c r="SCF90" s="4"/>
      <c r="SCG90" s="4"/>
      <c r="SCH90" s="4"/>
      <c r="SCI90" s="4"/>
      <c r="SCJ90" s="4"/>
      <c r="SCK90" s="4"/>
      <c r="SCL90" s="4"/>
      <c r="SCM90" s="4"/>
      <c r="SCN90" s="4"/>
      <c r="SCO90" s="4"/>
      <c r="SCP90" s="4"/>
      <c r="SCQ90" s="4"/>
      <c r="SCR90" s="4"/>
      <c r="SCS90" s="4"/>
      <c r="SCT90" s="4"/>
      <c r="SCU90" s="4"/>
      <c r="SCV90" s="4"/>
      <c r="SCW90" s="4"/>
      <c r="SCX90" s="4"/>
      <c r="SCY90" s="4"/>
      <c r="SCZ90" s="4"/>
      <c r="SDA90" s="4"/>
      <c r="SDB90" s="4"/>
      <c r="SDC90" s="4"/>
      <c r="SDD90" s="4"/>
      <c r="SDE90" s="4"/>
      <c r="SDF90" s="4"/>
      <c r="SDG90" s="4"/>
      <c r="SDH90" s="4"/>
      <c r="SDI90" s="4"/>
      <c r="SDJ90" s="4"/>
      <c r="SDK90" s="4"/>
      <c r="SDL90" s="4"/>
      <c r="SDM90" s="4"/>
      <c r="SDN90" s="4"/>
      <c r="SDO90" s="4"/>
      <c r="SDP90" s="4"/>
      <c r="SDQ90" s="4"/>
      <c r="SDR90" s="4"/>
      <c r="SDS90" s="4"/>
      <c r="SDT90" s="4"/>
      <c r="SDU90" s="4"/>
      <c r="SDV90" s="4"/>
      <c r="SDW90" s="4"/>
      <c r="SDX90" s="4"/>
      <c r="SDY90" s="4"/>
      <c r="SDZ90" s="4"/>
      <c r="SEA90" s="4"/>
      <c r="SEB90" s="4"/>
      <c r="SEC90" s="4"/>
      <c r="SED90" s="4"/>
      <c r="SEE90" s="4"/>
      <c r="SEF90" s="4"/>
      <c r="SEG90" s="4"/>
      <c r="SEH90" s="4"/>
      <c r="SEI90" s="4"/>
      <c r="SEJ90" s="4"/>
      <c r="SEK90" s="4"/>
      <c r="SEL90" s="4"/>
      <c r="SEM90" s="4"/>
      <c r="SEN90" s="4"/>
      <c r="SEO90" s="4"/>
      <c r="SEP90" s="4"/>
      <c r="SEQ90" s="4"/>
      <c r="SER90" s="4"/>
      <c r="SES90" s="4"/>
      <c r="SET90" s="4"/>
      <c r="SEU90" s="4"/>
      <c r="SEV90" s="4"/>
      <c r="SEW90" s="4"/>
      <c r="SEX90" s="4"/>
      <c r="SEY90" s="4"/>
      <c r="SEZ90" s="4"/>
      <c r="SFA90" s="4"/>
      <c r="SFB90" s="4"/>
      <c r="SFC90" s="4"/>
      <c r="SFD90" s="4"/>
      <c r="SFE90" s="4"/>
      <c r="SFF90" s="4"/>
      <c r="SFG90" s="4"/>
      <c r="SFH90" s="4"/>
      <c r="SFI90" s="4"/>
      <c r="SFJ90" s="4"/>
      <c r="SFK90" s="4"/>
      <c r="SFL90" s="4"/>
      <c r="SFM90" s="4"/>
      <c r="SFN90" s="4"/>
      <c r="SFO90" s="4"/>
      <c r="SFP90" s="4"/>
      <c r="SFQ90" s="4"/>
      <c r="SFR90" s="4"/>
      <c r="SFS90" s="4"/>
      <c r="SFT90" s="4"/>
      <c r="SFU90" s="4"/>
      <c r="SFV90" s="4"/>
      <c r="SFW90" s="4"/>
      <c r="SFX90" s="4"/>
      <c r="SFY90" s="4"/>
      <c r="SFZ90" s="4"/>
      <c r="SGA90" s="4"/>
      <c r="SGB90" s="4"/>
      <c r="SGC90" s="4"/>
      <c r="SGD90" s="4"/>
      <c r="SGE90" s="4"/>
      <c r="SGF90" s="4"/>
      <c r="SGG90" s="4"/>
      <c r="SGH90" s="4"/>
      <c r="SGI90" s="4"/>
      <c r="SGJ90" s="4"/>
      <c r="SGK90" s="4"/>
      <c r="SGL90" s="4"/>
      <c r="SGM90" s="4"/>
      <c r="SGN90" s="4"/>
      <c r="SGO90" s="4"/>
      <c r="SGP90" s="4"/>
      <c r="SGQ90" s="4"/>
      <c r="SGR90" s="4"/>
      <c r="SGS90" s="4"/>
      <c r="SGT90" s="4"/>
      <c r="SGU90" s="4"/>
      <c r="SGV90" s="4"/>
      <c r="SGW90" s="4"/>
      <c r="SGX90" s="4"/>
      <c r="SGY90" s="4"/>
      <c r="SGZ90" s="4"/>
      <c r="SHA90" s="4"/>
      <c r="SHB90" s="4"/>
      <c r="SHC90" s="4"/>
      <c r="SHD90" s="4"/>
      <c r="SHE90" s="4"/>
      <c r="SHF90" s="4"/>
      <c r="SHG90" s="4"/>
      <c r="SHH90" s="4"/>
      <c r="SHI90" s="4"/>
      <c r="SHJ90" s="4"/>
      <c r="SHK90" s="4"/>
      <c r="SHL90" s="4"/>
      <c r="SHM90" s="4"/>
      <c r="SHN90" s="4"/>
      <c r="SHO90" s="4"/>
      <c r="SHP90" s="4"/>
      <c r="SHQ90" s="4"/>
      <c r="SHR90" s="4"/>
      <c r="SHS90" s="4"/>
      <c r="SHT90" s="4"/>
      <c r="SHU90" s="4"/>
      <c r="SHV90" s="4"/>
      <c r="SHW90" s="4"/>
      <c r="SHX90" s="4"/>
      <c r="SHY90" s="4"/>
      <c r="SHZ90" s="4"/>
      <c r="SIA90" s="4"/>
      <c r="SIB90" s="4"/>
      <c r="SIC90" s="4"/>
      <c r="SID90" s="4"/>
      <c r="SIE90" s="4"/>
      <c r="SIF90" s="4"/>
      <c r="SIG90" s="4"/>
      <c r="SIH90" s="4"/>
      <c r="SII90" s="4"/>
      <c r="SIJ90" s="4"/>
      <c r="SIK90" s="4"/>
      <c r="SIL90" s="4"/>
      <c r="SIM90" s="4"/>
      <c r="SIN90" s="4"/>
      <c r="SIO90" s="4"/>
      <c r="SIP90" s="4"/>
      <c r="SIQ90" s="4"/>
      <c r="SIR90" s="4"/>
      <c r="SIS90" s="4"/>
      <c r="SIT90" s="4"/>
      <c r="SIU90" s="4"/>
      <c r="SIV90" s="4"/>
      <c r="SIW90" s="4"/>
      <c r="SIX90" s="4"/>
      <c r="SIY90" s="4"/>
      <c r="SIZ90" s="4"/>
      <c r="SJA90" s="4"/>
      <c r="SJB90" s="4"/>
      <c r="SJC90" s="4"/>
      <c r="SJD90" s="4"/>
      <c r="SJE90" s="4"/>
      <c r="SJF90" s="4"/>
      <c r="SJG90" s="4"/>
      <c r="SJH90" s="4"/>
      <c r="SJI90" s="4"/>
      <c r="SJJ90" s="4"/>
      <c r="SJK90" s="4"/>
      <c r="SJL90" s="4"/>
      <c r="SJM90" s="4"/>
      <c r="SJN90" s="4"/>
      <c r="SJO90" s="4"/>
      <c r="SJP90" s="4"/>
      <c r="SJQ90" s="4"/>
      <c r="SJR90" s="4"/>
      <c r="SJS90" s="4"/>
      <c r="SJT90" s="4"/>
      <c r="SJU90" s="4"/>
      <c r="SJV90" s="4"/>
      <c r="SJW90" s="4"/>
      <c r="SJX90" s="4"/>
      <c r="SJY90" s="4"/>
      <c r="SJZ90" s="4"/>
      <c r="SKA90" s="4"/>
      <c r="SKB90" s="4"/>
      <c r="SKC90" s="4"/>
      <c r="SKD90" s="4"/>
      <c r="SKE90" s="4"/>
      <c r="SKF90" s="4"/>
      <c r="SKG90" s="4"/>
      <c r="SKH90" s="4"/>
      <c r="SKI90" s="4"/>
      <c r="SKJ90" s="4"/>
      <c r="SKK90" s="4"/>
      <c r="SKL90" s="4"/>
      <c r="SKM90" s="4"/>
      <c r="SKN90" s="4"/>
      <c r="SKO90" s="4"/>
      <c r="SKP90" s="4"/>
      <c r="SKQ90" s="4"/>
      <c r="SKR90" s="4"/>
      <c r="SKS90" s="4"/>
      <c r="SKT90" s="4"/>
      <c r="SKU90" s="4"/>
      <c r="SKV90" s="4"/>
      <c r="SKW90" s="4"/>
      <c r="SKX90" s="4"/>
      <c r="SKY90" s="4"/>
      <c r="SKZ90" s="4"/>
      <c r="SLA90" s="4"/>
      <c r="SLB90" s="4"/>
      <c r="SLC90" s="4"/>
      <c r="SLD90" s="4"/>
      <c r="SLE90" s="4"/>
      <c r="SLF90" s="4"/>
      <c r="SLG90" s="4"/>
      <c r="SLH90" s="4"/>
      <c r="SLI90" s="4"/>
      <c r="SLJ90" s="4"/>
      <c r="SLK90" s="4"/>
      <c r="SLL90" s="4"/>
      <c r="SLM90" s="4"/>
      <c r="SLN90" s="4"/>
      <c r="SLO90" s="4"/>
      <c r="SLP90" s="4"/>
      <c r="SLQ90" s="4"/>
      <c r="SLR90" s="4"/>
      <c r="SLS90" s="4"/>
      <c r="SLT90" s="4"/>
      <c r="SLU90" s="4"/>
      <c r="SLV90" s="4"/>
      <c r="SLW90" s="4"/>
      <c r="SLX90" s="4"/>
      <c r="SLY90" s="4"/>
      <c r="SLZ90" s="4"/>
      <c r="SMA90" s="4"/>
      <c r="SMB90" s="4"/>
      <c r="SMC90" s="4"/>
      <c r="SMD90" s="4"/>
      <c r="SME90" s="4"/>
      <c r="SMF90" s="4"/>
      <c r="SMG90" s="4"/>
      <c r="SMH90" s="4"/>
      <c r="SMI90" s="4"/>
      <c r="SMJ90" s="4"/>
      <c r="SMK90" s="4"/>
      <c r="SML90" s="4"/>
      <c r="SMM90" s="4"/>
      <c r="SMN90" s="4"/>
      <c r="SMO90" s="4"/>
      <c r="SMP90" s="4"/>
      <c r="SMQ90" s="4"/>
      <c r="SMR90" s="4"/>
      <c r="SMS90" s="4"/>
      <c r="SMT90" s="4"/>
      <c r="SMU90" s="4"/>
      <c r="SMV90" s="4"/>
      <c r="SMW90" s="4"/>
      <c r="SMX90" s="4"/>
      <c r="SMY90" s="4"/>
      <c r="SMZ90" s="4"/>
      <c r="SNA90" s="4"/>
      <c r="SNB90" s="4"/>
      <c r="SNC90" s="4"/>
      <c r="SND90" s="4"/>
      <c r="SNE90" s="4"/>
      <c r="SNF90" s="4"/>
      <c r="SNG90" s="4"/>
      <c r="SNH90" s="4"/>
      <c r="SNI90" s="4"/>
      <c r="SNJ90" s="4"/>
      <c r="SNK90" s="4"/>
      <c r="SNL90" s="4"/>
      <c r="SNM90" s="4"/>
      <c r="SNN90" s="4"/>
      <c r="SNO90" s="4"/>
      <c r="SNP90" s="4"/>
      <c r="SNQ90" s="4"/>
      <c r="SNR90" s="4"/>
      <c r="SNS90" s="4"/>
      <c r="SNT90" s="4"/>
      <c r="SNU90" s="4"/>
      <c r="SNV90" s="4"/>
      <c r="SNW90" s="4"/>
      <c r="SNX90" s="4"/>
      <c r="SNY90" s="4"/>
      <c r="SNZ90" s="4"/>
      <c r="SOA90" s="4"/>
      <c r="SOB90" s="4"/>
      <c r="SOC90" s="4"/>
      <c r="SOD90" s="4"/>
      <c r="SOE90" s="4"/>
      <c r="SOF90" s="4"/>
      <c r="SOG90" s="4"/>
      <c r="SOH90" s="4"/>
      <c r="SOI90" s="4"/>
      <c r="SOJ90" s="4"/>
      <c r="SOK90" s="4"/>
      <c r="SOL90" s="4"/>
      <c r="SOM90" s="4"/>
      <c r="SON90" s="4"/>
      <c r="SOO90" s="4"/>
      <c r="SOP90" s="4"/>
      <c r="SOQ90" s="4"/>
      <c r="SOR90" s="4"/>
      <c r="SOS90" s="4"/>
      <c r="SOT90" s="4"/>
      <c r="SOU90" s="4"/>
      <c r="SOV90" s="4"/>
      <c r="SOW90" s="4"/>
      <c r="SOX90" s="4"/>
      <c r="SOY90" s="4"/>
      <c r="SOZ90" s="4"/>
      <c r="SPA90" s="4"/>
      <c r="SPB90" s="4"/>
      <c r="SPC90" s="4"/>
      <c r="SPD90" s="4"/>
      <c r="SPE90" s="4"/>
      <c r="SPF90" s="4"/>
      <c r="SPG90" s="4"/>
      <c r="SPH90" s="4"/>
      <c r="SPI90" s="4"/>
      <c r="SPJ90" s="4"/>
      <c r="SPK90" s="4"/>
      <c r="SPL90" s="4"/>
      <c r="SPM90" s="4"/>
      <c r="SPN90" s="4"/>
      <c r="SPO90" s="4"/>
      <c r="SPP90" s="4"/>
      <c r="SPQ90" s="4"/>
      <c r="SPR90" s="4"/>
      <c r="SPS90" s="4"/>
      <c r="SPT90" s="4"/>
      <c r="SPU90" s="4"/>
      <c r="SPV90" s="4"/>
      <c r="SPW90" s="4"/>
      <c r="SPX90" s="4"/>
      <c r="SPY90" s="4"/>
      <c r="SPZ90" s="4"/>
      <c r="SQA90" s="4"/>
      <c r="SQB90" s="4"/>
      <c r="SQC90" s="4"/>
      <c r="SQD90" s="4"/>
      <c r="SQE90" s="4"/>
      <c r="SQF90" s="4"/>
      <c r="SQG90" s="4"/>
      <c r="SQH90" s="4"/>
      <c r="SQI90" s="4"/>
      <c r="SQJ90" s="4"/>
      <c r="SQK90" s="4"/>
      <c r="SQL90" s="4"/>
      <c r="SQM90" s="4"/>
      <c r="SQN90" s="4"/>
      <c r="SQO90" s="4"/>
      <c r="SQP90" s="4"/>
      <c r="SQQ90" s="4"/>
      <c r="SQR90" s="4"/>
      <c r="SQS90" s="4"/>
      <c r="SQT90" s="4"/>
      <c r="SQU90" s="4"/>
      <c r="SQV90" s="4"/>
      <c r="SQW90" s="4"/>
      <c r="SQX90" s="4"/>
      <c r="SQY90" s="4"/>
      <c r="SQZ90" s="4"/>
      <c r="SRA90" s="4"/>
      <c r="SRB90" s="4"/>
      <c r="SRC90" s="4"/>
      <c r="SRD90" s="4"/>
      <c r="SRE90" s="4"/>
      <c r="SRF90" s="4"/>
      <c r="SRG90" s="4"/>
      <c r="SRH90" s="4"/>
      <c r="SRI90" s="4"/>
      <c r="SRJ90" s="4"/>
      <c r="SRK90" s="4"/>
      <c r="SRL90" s="4"/>
      <c r="SRM90" s="4"/>
      <c r="SRN90" s="4"/>
      <c r="SRO90" s="4"/>
      <c r="SRP90" s="4"/>
      <c r="SRQ90" s="4"/>
      <c r="SRR90" s="4"/>
      <c r="SRS90" s="4"/>
      <c r="SRT90" s="4"/>
      <c r="SRU90" s="4"/>
      <c r="SRV90" s="4"/>
      <c r="SRW90" s="4"/>
      <c r="SRX90" s="4"/>
      <c r="SRY90" s="4"/>
      <c r="SRZ90" s="4"/>
      <c r="SSA90" s="4"/>
      <c r="SSB90" s="4"/>
      <c r="SSC90" s="4"/>
      <c r="SSD90" s="4"/>
      <c r="SSE90" s="4"/>
      <c r="SSF90" s="4"/>
      <c r="SSG90" s="4"/>
      <c r="SSH90" s="4"/>
      <c r="SSI90" s="4"/>
      <c r="SSJ90" s="4"/>
      <c r="SSK90" s="4"/>
      <c r="SSL90" s="4"/>
      <c r="SSM90" s="4"/>
      <c r="SSN90" s="4"/>
      <c r="SSO90" s="4"/>
      <c r="SSP90" s="4"/>
      <c r="SSQ90" s="4"/>
      <c r="SSR90" s="4"/>
      <c r="SSS90" s="4"/>
      <c r="SST90" s="4"/>
      <c r="SSU90" s="4"/>
      <c r="SSV90" s="4"/>
      <c r="SSW90" s="4"/>
      <c r="SSX90" s="4"/>
      <c r="SSY90" s="4"/>
      <c r="SSZ90" s="4"/>
      <c r="STA90" s="4"/>
      <c r="STB90" s="4"/>
      <c r="STC90" s="4"/>
      <c r="STD90" s="4"/>
      <c r="STE90" s="4"/>
      <c r="STF90" s="4"/>
      <c r="STG90" s="4"/>
      <c r="STH90" s="4"/>
      <c r="STI90" s="4"/>
      <c r="STJ90" s="4"/>
      <c r="STK90" s="4"/>
      <c r="STL90" s="4"/>
      <c r="STM90" s="4"/>
      <c r="STN90" s="4"/>
      <c r="STO90" s="4"/>
      <c r="STP90" s="4"/>
      <c r="STQ90" s="4"/>
      <c r="STR90" s="4"/>
      <c r="STS90" s="4"/>
      <c r="STT90" s="4"/>
      <c r="STU90" s="4"/>
      <c r="STV90" s="4"/>
      <c r="STW90" s="4"/>
      <c r="STX90" s="4"/>
      <c r="STY90" s="4"/>
      <c r="STZ90" s="4"/>
      <c r="SUA90" s="4"/>
      <c r="SUB90" s="4"/>
      <c r="SUC90" s="4"/>
      <c r="SUD90" s="4"/>
      <c r="SUE90" s="4"/>
      <c r="SUF90" s="4"/>
      <c r="SUG90" s="4"/>
      <c r="SUH90" s="4"/>
      <c r="SUI90" s="4"/>
      <c r="SUJ90" s="4"/>
      <c r="SUK90" s="4"/>
      <c r="SUL90" s="4"/>
      <c r="SUM90" s="4"/>
      <c r="SUN90" s="4"/>
      <c r="SUO90" s="4"/>
      <c r="SUP90" s="4"/>
      <c r="SUQ90" s="4"/>
      <c r="SUR90" s="4"/>
      <c r="SUS90" s="4"/>
      <c r="SUT90" s="4"/>
      <c r="SUU90" s="4"/>
      <c r="SUV90" s="4"/>
      <c r="SUW90" s="4"/>
      <c r="SUX90" s="4"/>
      <c r="SUY90" s="4"/>
      <c r="SUZ90" s="4"/>
      <c r="SVA90" s="4"/>
      <c r="SVB90" s="4"/>
      <c r="SVC90" s="4"/>
      <c r="SVD90" s="4"/>
      <c r="SVE90" s="4"/>
      <c r="SVF90" s="4"/>
      <c r="SVG90" s="4"/>
      <c r="SVH90" s="4"/>
      <c r="SVI90" s="4"/>
      <c r="SVJ90" s="4"/>
      <c r="SVK90" s="4"/>
      <c r="SVL90" s="4"/>
      <c r="SVM90" s="4"/>
      <c r="SVN90" s="4"/>
      <c r="SVO90" s="4"/>
      <c r="SVP90" s="4"/>
      <c r="SVQ90" s="4"/>
      <c r="SVR90" s="4"/>
      <c r="SVS90" s="4"/>
      <c r="SVT90" s="4"/>
      <c r="SVU90" s="4"/>
      <c r="SVV90" s="4"/>
      <c r="SVW90" s="4"/>
      <c r="SVX90" s="4"/>
      <c r="SVY90" s="4"/>
      <c r="SVZ90" s="4"/>
      <c r="SWA90" s="4"/>
      <c r="SWB90" s="4"/>
      <c r="SWC90" s="4"/>
      <c r="SWD90" s="4"/>
      <c r="SWE90" s="4"/>
      <c r="SWF90" s="4"/>
      <c r="SWG90" s="4"/>
      <c r="SWH90" s="4"/>
      <c r="SWI90" s="4"/>
      <c r="SWJ90" s="4"/>
      <c r="SWK90" s="4"/>
      <c r="SWL90" s="4"/>
      <c r="SWM90" s="4"/>
      <c r="SWN90" s="4"/>
      <c r="SWO90" s="4"/>
      <c r="SWP90" s="4"/>
      <c r="SWQ90" s="4"/>
      <c r="SWR90" s="4"/>
      <c r="SWS90" s="4"/>
      <c r="SWT90" s="4"/>
      <c r="SWU90" s="4"/>
      <c r="SWV90" s="4"/>
      <c r="SWW90" s="4"/>
      <c r="SWX90" s="4"/>
      <c r="SWY90" s="4"/>
      <c r="SWZ90" s="4"/>
      <c r="SXA90" s="4"/>
      <c r="SXB90" s="4"/>
      <c r="SXC90" s="4"/>
      <c r="SXD90" s="4"/>
      <c r="SXE90" s="4"/>
      <c r="SXF90" s="4"/>
      <c r="SXG90" s="4"/>
      <c r="SXH90" s="4"/>
      <c r="SXI90" s="4"/>
      <c r="SXJ90" s="4"/>
      <c r="SXK90" s="4"/>
      <c r="SXL90" s="4"/>
      <c r="SXM90" s="4"/>
      <c r="SXN90" s="4"/>
      <c r="SXO90" s="4"/>
      <c r="SXP90" s="4"/>
      <c r="SXQ90" s="4"/>
      <c r="SXR90" s="4"/>
      <c r="SXS90" s="4"/>
      <c r="SXT90" s="4"/>
      <c r="SXU90" s="4"/>
      <c r="SXV90" s="4"/>
      <c r="SXW90" s="4"/>
      <c r="SXX90" s="4"/>
      <c r="SXY90" s="4"/>
      <c r="SXZ90" s="4"/>
      <c r="SYA90" s="4"/>
      <c r="SYB90" s="4"/>
      <c r="SYC90" s="4"/>
      <c r="SYD90" s="4"/>
      <c r="SYE90" s="4"/>
      <c r="SYF90" s="4"/>
      <c r="SYG90" s="4"/>
      <c r="SYH90" s="4"/>
      <c r="SYI90" s="4"/>
      <c r="SYJ90" s="4"/>
      <c r="SYK90" s="4"/>
      <c r="SYL90" s="4"/>
      <c r="SYM90" s="4"/>
      <c r="SYN90" s="4"/>
      <c r="SYO90" s="4"/>
      <c r="SYP90" s="4"/>
      <c r="SYQ90" s="4"/>
      <c r="SYR90" s="4"/>
      <c r="SYS90" s="4"/>
      <c r="SYT90" s="4"/>
      <c r="SYU90" s="4"/>
      <c r="SYV90" s="4"/>
      <c r="SYW90" s="4"/>
      <c r="SYX90" s="4"/>
      <c r="SYY90" s="4"/>
      <c r="SYZ90" s="4"/>
      <c r="SZA90" s="4"/>
      <c r="SZB90" s="4"/>
      <c r="SZC90" s="4"/>
      <c r="SZD90" s="4"/>
      <c r="SZE90" s="4"/>
      <c r="SZF90" s="4"/>
      <c r="SZG90" s="4"/>
      <c r="SZH90" s="4"/>
      <c r="SZI90" s="4"/>
      <c r="SZJ90" s="4"/>
      <c r="SZK90" s="4"/>
      <c r="SZL90" s="4"/>
      <c r="SZM90" s="4"/>
      <c r="SZN90" s="4"/>
      <c r="SZO90" s="4"/>
      <c r="SZP90" s="4"/>
      <c r="SZQ90" s="4"/>
      <c r="SZR90" s="4"/>
      <c r="SZS90" s="4"/>
      <c r="SZT90" s="4"/>
      <c r="SZU90" s="4"/>
      <c r="SZV90" s="4"/>
      <c r="SZW90" s="4"/>
      <c r="SZX90" s="4"/>
      <c r="SZY90" s="4"/>
      <c r="SZZ90" s="4"/>
      <c r="TAA90" s="4"/>
      <c r="TAB90" s="4"/>
      <c r="TAC90" s="4"/>
      <c r="TAD90" s="4"/>
      <c r="TAE90" s="4"/>
      <c r="TAF90" s="4"/>
      <c r="TAG90" s="4"/>
      <c r="TAH90" s="4"/>
      <c r="TAI90" s="4"/>
      <c r="TAJ90" s="4"/>
      <c r="TAK90" s="4"/>
      <c r="TAL90" s="4"/>
      <c r="TAM90" s="4"/>
      <c r="TAN90" s="4"/>
      <c r="TAO90" s="4"/>
      <c r="TAP90" s="4"/>
      <c r="TAQ90" s="4"/>
      <c r="TAR90" s="4"/>
      <c r="TAS90" s="4"/>
      <c r="TAT90" s="4"/>
      <c r="TAU90" s="4"/>
      <c r="TAV90" s="4"/>
      <c r="TAW90" s="4"/>
      <c r="TAX90" s="4"/>
      <c r="TAY90" s="4"/>
      <c r="TAZ90" s="4"/>
      <c r="TBA90" s="4"/>
      <c r="TBB90" s="4"/>
      <c r="TBC90" s="4"/>
      <c r="TBD90" s="4"/>
      <c r="TBE90" s="4"/>
      <c r="TBF90" s="4"/>
      <c r="TBG90" s="4"/>
      <c r="TBH90" s="4"/>
      <c r="TBI90" s="4"/>
      <c r="TBJ90" s="4"/>
      <c r="TBK90" s="4"/>
      <c r="TBL90" s="4"/>
      <c r="TBM90" s="4"/>
      <c r="TBN90" s="4"/>
      <c r="TBO90" s="4"/>
      <c r="TBP90" s="4"/>
      <c r="TBQ90" s="4"/>
      <c r="TBR90" s="4"/>
      <c r="TBS90" s="4"/>
      <c r="TBT90" s="4"/>
      <c r="TBU90" s="4"/>
      <c r="TBV90" s="4"/>
      <c r="TBW90" s="4"/>
      <c r="TBX90" s="4"/>
      <c r="TBY90" s="4"/>
      <c r="TBZ90" s="4"/>
      <c r="TCA90" s="4"/>
      <c r="TCB90" s="4"/>
      <c r="TCC90" s="4"/>
      <c r="TCD90" s="4"/>
      <c r="TCE90" s="4"/>
      <c r="TCF90" s="4"/>
      <c r="TCG90" s="4"/>
      <c r="TCH90" s="4"/>
      <c r="TCI90" s="4"/>
      <c r="TCJ90" s="4"/>
      <c r="TCK90" s="4"/>
      <c r="TCL90" s="4"/>
      <c r="TCM90" s="4"/>
      <c r="TCN90" s="4"/>
      <c r="TCO90" s="4"/>
      <c r="TCP90" s="4"/>
      <c r="TCQ90" s="4"/>
      <c r="TCR90" s="4"/>
      <c r="TCS90" s="4"/>
      <c r="TCT90" s="4"/>
      <c r="TCU90" s="4"/>
      <c r="TCV90" s="4"/>
      <c r="TCW90" s="4"/>
      <c r="TCX90" s="4"/>
      <c r="TCY90" s="4"/>
      <c r="TCZ90" s="4"/>
      <c r="TDA90" s="4"/>
      <c r="TDB90" s="4"/>
      <c r="TDC90" s="4"/>
      <c r="TDD90" s="4"/>
      <c r="TDE90" s="4"/>
      <c r="TDF90" s="4"/>
      <c r="TDG90" s="4"/>
      <c r="TDH90" s="4"/>
      <c r="TDI90" s="4"/>
      <c r="TDJ90" s="4"/>
      <c r="TDK90" s="4"/>
      <c r="TDL90" s="4"/>
      <c r="TDM90" s="4"/>
      <c r="TDN90" s="4"/>
      <c r="TDO90" s="4"/>
      <c r="TDP90" s="4"/>
      <c r="TDQ90" s="4"/>
      <c r="TDR90" s="4"/>
      <c r="TDS90" s="4"/>
      <c r="TDT90" s="4"/>
      <c r="TDU90" s="4"/>
      <c r="TDV90" s="4"/>
      <c r="TDW90" s="4"/>
      <c r="TDX90" s="4"/>
      <c r="TDY90" s="4"/>
      <c r="TDZ90" s="4"/>
      <c r="TEA90" s="4"/>
      <c r="TEB90" s="4"/>
      <c r="TEC90" s="4"/>
      <c r="TED90" s="4"/>
      <c r="TEE90" s="4"/>
      <c r="TEF90" s="4"/>
      <c r="TEG90" s="4"/>
      <c r="TEH90" s="4"/>
      <c r="TEI90" s="4"/>
      <c r="TEJ90" s="4"/>
      <c r="TEK90" s="4"/>
      <c r="TEL90" s="4"/>
      <c r="TEM90" s="4"/>
      <c r="TEN90" s="4"/>
      <c r="TEO90" s="4"/>
      <c r="TEP90" s="4"/>
      <c r="TEQ90" s="4"/>
      <c r="TER90" s="4"/>
      <c r="TES90" s="4"/>
      <c r="TET90" s="4"/>
      <c r="TEU90" s="4"/>
      <c r="TEV90" s="4"/>
      <c r="TEW90" s="4"/>
      <c r="TEX90" s="4"/>
      <c r="TEY90" s="4"/>
      <c r="TEZ90" s="4"/>
      <c r="TFA90" s="4"/>
      <c r="TFB90" s="4"/>
      <c r="TFC90" s="4"/>
      <c r="TFD90" s="4"/>
      <c r="TFE90" s="4"/>
      <c r="TFF90" s="4"/>
      <c r="TFG90" s="4"/>
      <c r="TFH90" s="4"/>
      <c r="TFI90" s="4"/>
      <c r="TFJ90" s="4"/>
      <c r="TFK90" s="4"/>
      <c r="TFL90" s="4"/>
      <c r="TFM90" s="4"/>
      <c r="TFN90" s="4"/>
      <c r="TFO90" s="4"/>
      <c r="TFP90" s="4"/>
      <c r="TFQ90" s="4"/>
      <c r="TFR90" s="4"/>
      <c r="TFS90" s="4"/>
      <c r="TFT90" s="4"/>
      <c r="TFU90" s="4"/>
      <c r="TFV90" s="4"/>
      <c r="TFW90" s="4"/>
      <c r="TFX90" s="4"/>
      <c r="TFY90" s="4"/>
      <c r="TFZ90" s="4"/>
      <c r="TGA90" s="4"/>
      <c r="TGB90" s="4"/>
      <c r="TGC90" s="4"/>
      <c r="TGD90" s="4"/>
      <c r="TGE90" s="4"/>
      <c r="TGF90" s="4"/>
      <c r="TGG90" s="4"/>
      <c r="TGH90" s="4"/>
      <c r="TGI90" s="4"/>
      <c r="TGJ90" s="4"/>
      <c r="TGK90" s="4"/>
      <c r="TGL90" s="4"/>
      <c r="TGM90" s="4"/>
      <c r="TGN90" s="4"/>
      <c r="TGO90" s="4"/>
      <c r="TGP90" s="4"/>
      <c r="TGQ90" s="4"/>
      <c r="TGR90" s="4"/>
      <c r="TGS90" s="4"/>
      <c r="TGT90" s="4"/>
      <c r="TGU90" s="4"/>
      <c r="TGV90" s="4"/>
      <c r="TGW90" s="4"/>
      <c r="TGX90" s="4"/>
      <c r="TGY90" s="4"/>
      <c r="TGZ90" s="4"/>
      <c r="THA90" s="4"/>
      <c r="THB90" s="4"/>
      <c r="THC90" s="4"/>
      <c r="THD90" s="4"/>
      <c r="THE90" s="4"/>
      <c r="THF90" s="4"/>
      <c r="THG90" s="4"/>
      <c r="THH90" s="4"/>
      <c r="THI90" s="4"/>
      <c r="THJ90" s="4"/>
      <c r="THK90" s="4"/>
      <c r="THL90" s="4"/>
      <c r="THM90" s="4"/>
      <c r="THN90" s="4"/>
      <c r="THO90" s="4"/>
      <c r="THP90" s="4"/>
      <c r="THQ90" s="4"/>
      <c r="THR90" s="4"/>
      <c r="THS90" s="4"/>
      <c r="THT90" s="4"/>
      <c r="THU90" s="4"/>
      <c r="THV90" s="4"/>
      <c r="THW90" s="4"/>
      <c r="THX90" s="4"/>
      <c r="THY90" s="4"/>
      <c r="THZ90" s="4"/>
      <c r="TIA90" s="4"/>
      <c r="TIB90" s="4"/>
      <c r="TIC90" s="4"/>
      <c r="TID90" s="4"/>
      <c r="TIE90" s="4"/>
      <c r="TIF90" s="4"/>
      <c r="TIG90" s="4"/>
      <c r="TIH90" s="4"/>
      <c r="TII90" s="4"/>
      <c r="TIJ90" s="4"/>
      <c r="TIK90" s="4"/>
      <c r="TIL90" s="4"/>
      <c r="TIM90" s="4"/>
      <c r="TIN90" s="4"/>
      <c r="TIO90" s="4"/>
      <c r="TIP90" s="4"/>
      <c r="TIQ90" s="4"/>
      <c r="TIR90" s="4"/>
      <c r="TIS90" s="4"/>
      <c r="TIT90" s="4"/>
      <c r="TIU90" s="4"/>
      <c r="TIV90" s="4"/>
      <c r="TIW90" s="4"/>
      <c r="TIX90" s="4"/>
      <c r="TIY90" s="4"/>
      <c r="TIZ90" s="4"/>
      <c r="TJA90" s="4"/>
      <c r="TJB90" s="4"/>
      <c r="TJC90" s="4"/>
      <c r="TJD90" s="4"/>
      <c r="TJE90" s="4"/>
      <c r="TJF90" s="4"/>
      <c r="TJG90" s="4"/>
      <c r="TJH90" s="4"/>
      <c r="TJI90" s="4"/>
      <c r="TJJ90" s="4"/>
      <c r="TJK90" s="4"/>
      <c r="TJL90" s="4"/>
      <c r="TJM90" s="4"/>
      <c r="TJN90" s="4"/>
      <c r="TJO90" s="4"/>
      <c r="TJP90" s="4"/>
      <c r="TJQ90" s="4"/>
      <c r="TJR90" s="4"/>
      <c r="TJS90" s="4"/>
      <c r="TJT90" s="4"/>
      <c r="TJU90" s="4"/>
      <c r="TJV90" s="4"/>
      <c r="TJW90" s="4"/>
      <c r="TJX90" s="4"/>
      <c r="TJY90" s="4"/>
      <c r="TJZ90" s="4"/>
      <c r="TKA90" s="4"/>
      <c r="TKB90" s="4"/>
      <c r="TKC90" s="4"/>
      <c r="TKD90" s="4"/>
      <c r="TKE90" s="4"/>
      <c r="TKF90" s="4"/>
      <c r="TKG90" s="4"/>
      <c r="TKH90" s="4"/>
      <c r="TKI90" s="4"/>
      <c r="TKJ90" s="4"/>
      <c r="TKK90" s="4"/>
      <c r="TKL90" s="4"/>
      <c r="TKM90" s="4"/>
      <c r="TKN90" s="4"/>
      <c r="TKO90" s="4"/>
      <c r="TKP90" s="4"/>
      <c r="TKQ90" s="4"/>
      <c r="TKR90" s="4"/>
      <c r="TKS90" s="4"/>
      <c r="TKT90" s="4"/>
      <c r="TKU90" s="4"/>
      <c r="TKV90" s="4"/>
      <c r="TKW90" s="4"/>
      <c r="TKX90" s="4"/>
      <c r="TKY90" s="4"/>
      <c r="TKZ90" s="4"/>
      <c r="TLA90" s="4"/>
      <c r="TLB90" s="4"/>
      <c r="TLC90" s="4"/>
      <c r="TLD90" s="4"/>
      <c r="TLE90" s="4"/>
      <c r="TLF90" s="4"/>
      <c r="TLG90" s="4"/>
      <c r="TLH90" s="4"/>
      <c r="TLI90" s="4"/>
      <c r="TLJ90" s="4"/>
      <c r="TLK90" s="4"/>
      <c r="TLL90" s="4"/>
      <c r="TLM90" s="4"/>
      <c r="TLN90" s="4"/>
      <c r="TLO90" s="4"/>
      <c r="TLP90" s="4"/>
      <c r="TLQ90" s="4"/>
      <c r="TLR90" s="4"/>
      <c r="TLS90" s="4"/>
      <c r="TLT90" s="4"/>
      <c r="TLU90" s="4"/>
      <c r="TLV90" s="4"/>
      <c r="TLW90" s="4"/>
      <c r="TLX90" s="4"/>
      <c r="TLY90" s="4"/>
      <c r="TLZ90" s="4"/>
      <c r="TMA90" s="4"/>
      <c r="TMB90" s="4"/>
      <c r="TMC90" s="4"/>
      <c r="TMD90" s="4"/>
      <c r="TME90" s="4"/>
      <c r="TMF90" s="4"/>
      <c r="TMG90" s="4"/>
      <c r="TMH90" s="4"/>
      <c r="TMI90" s="4"/>
      <c r="TMJ90" s="4"/>
      <c r="TMK90" s="4"/>
      <c r="TML90" s="4"/>
      <c r="TMM90" s="4"/>
      <c r="TMN90" s="4"/>
      <c r="TMO90" s="4"/>
      <c r="TMP90" s="4"/>
      <c r="TMQ90" s="4"/>
      <c r="TMR90" s="4"/>
      <c r="TMS90" s="4"/>
      <c r="TMT90" s="4"/>
      <c r="TMU90" s="4"/>
      <c r="TMV90" s="4"/>
      <c r="TMW90" s="4"/>
      <c r="TMX90" s="4"/>
      <c r="TMY90" s="4"/>
      <c r="TMZ90" s="4"/>
      <c r="TNA90" s="4"/>
      <c r="TNB90" s="4"/>
      <c r="TNC90" s="4"/>
      <c r="TND90" s="4"/>
      <c r="TNE90" s="4"/>
      <c r="TNF90" s="4"/>
      <c r="TNG90" s="4"/>
      <c r="TNH90" s="4"/>
      <c r="TNI90" s="4"/>
      <c r="TNJ90" s="4"/>
      <c r="TNK90" s="4"/>
      <c r="TNL90" s="4"/>
      <c r="TNM90" s="4"/>
      <c r="TNN90" s="4"/>
      <c r="TNO90" s="4"/>
      <c r="TNP90" s="4"/>
      <c r="TNQ90" s="4"/>
      <c r="TNR90" s="4"/>
      <c r="TNS90" s="4"/>
      <c r="TNT90" s="4"/>
      <c r="TNU90" s="4"/>
      <c r="TNV90" s="4"/>
      <c r="TNW90" s="4"/>
      <c r="TNX90" s="4"/>
      <c r="TNY90" s="4"/>
      <c r="TNZ90" s="4"/>
      <c r="TOA90" s="4"/>
      <c r="TOB90" s="4"/>
      <c r="TOC90" s="4"/>
      <c r="TOD90" s="4"/>
      <c r="TOE90" s="4"/>
      <c r="TOF90" s="4"/>
      <c r="TOG90" s="4"/>
      <c r="TOH90" s="4"/>
      <c r="TOI90" s="4"/>
      <c r="TOJ90" s="4"/>
      <c r="TOK90" s="4"/>
      <c r="TOL90" s="4"/>
      <c r="TOM90" s="4"/>
      <c r="TON90" s="4"/>
      <c r="TOO90" s="4"/>
      <c r="TOP90" s="4"/>
      <c r="TOQ90" s="4"/>
      <c r="TOR90" s="4"/>
      <c r="TOS90" s="4"/>
      <c r="TOT90" s="4"/>
      <c r="TOU90" s="4"/>
      <c r="TOV90" s="4"/>
      <c r="TOW90" s="4"/>
      <c r="TOX90" s="4"/>
      <c r="TOY90" s="4"/>
      <c r="TOZ90" s="4"/>
      <c r="TPA90" s="4"/>
      <c r="TPB90" s="4"/>
      <c r="TPC90" s="4"/>
      <c r="TPD90" s="4"/>
      <c r="TPE90" s="4"/>
      <c r="TPF90" s="4"/>
      <c r="TPG90" s="4"/>
      <c r="TPH90" s="4"/>
      <c r="TPI90" s="4"/>
      <c r="TPJ90" s="4"/>
      <c r="TPK90" s="4"/>
      <c r="TPL90" s="4"/>
      <c r="TPM90" s="4"/>
      <c r="TPN90" s="4"/>
      <c r="TPO90" s="4"/>
      <c r="TPP90" s="4"/>
      <c r="TPQ90" s="4"/>
      <c r="TPR90" s="4"/>
      <c r="TPS90" s="4"/>
      <c r="TPT90" s="4"/>
      <c r="TPU90" s="4"/>
      <c r="TPV90" s="4"/>
      <c r="TPW90" s="4"/>
      <c r="TPX90" s="4"/>
      <c r="TPY90" s="4"/>
      <c r="TPZ90" s="4"/>
      <c r="TQA90" s="4"/>
      <c r="TQB90" s="4"/>
      <c r="TQC90" s="4"/>
      <c r="TQD90" s="4"/>
      <c r="TQE90" s="4"/>
      <c r="TQF90" s="4"/>
      <c r="TQG90" s="4"/>
      <c r="TQH90" s="4"/>
      <c r="TQI90" s="4"/>
      <c r="TQJ90" s="4"/>
      <c r="TQK90" s="4"/>
      <c r="TQL90" s="4"/>
      <c r="TQM90" s="4"/>
      <c r="TQN90" s="4"/>
      <c r="TQO90" s="4"/>
      <c r="TQP90" s="4"/>
      <c r="TQQ90" s="4"/>
      <c r="TQR90" s="4"/>
      <c r="TQS90" s="4"/>
      <c r="TQT90" s="4"/>
      <c r="TQU90" s="4"/>
      <c r="TQV90" s="4"/>
      <c r="TQW90" s="4"/>
      <c r="TQX90" s="4"/>
      <c r="TQY90" s="4"/>
      <c r="TQZ90" s="4"/>
      <c r="TRA90" s="4"/>
      <c r="TRB90" s="4"/>
      <c r="TRC90" s="4"/>
      <c r="TRD90" s="4"/>
      <c r="TRE90" s="4"/>
      <c r="TRF90" s="4"/>
      <c r="TRG90" s="4"/>
      <c r="TRH90" s="4"/>
      <c r="TRI90" s="4"/>
      <c r="TRJ90" s="4"/>
      <c r="TRK90" s="4"/>
      <c r="TRL90" s="4"/>
      <c r="TRM90" s="4"/>
      <c r="TRN90" s="4"/>
      <c r="TRO90" s="4"/>
      <c r="TRP90" s="4"/>
      <c r="TRQ90" s="4"/>
      <c r="TRR90" s="4"/>
      <c r="TRS90" s="4"/>
      <c r="TRT90" s="4"/>
      <c r="TRU90" s="4"/>
      <c r="TRV90" s="4"/>
      <c r="TRW90" s="4"/>
      <c r="TRX90" s="4"/>
      <c r="TRY90" s="4"/>
      <c r="TRZ90" s="4"/>
      <c r="TSA90" s="4"/>
      <c r="TSB90" s="4"/>
      <c r="TSC90" s="4"/>
      <c r="TSD90" s="4"/>
      <c r="TSE90" s="4"/>
      <c r="TSF90" s="4"/>
      <c r="TSG90" s="4"/>
      <c r="TSH90" s="4"/>
      <c r="TSI90" s="4"/>
      <c r="TSJ90" s="4"/>
      <c r="TSK90" s="4"/>
      <c r="TSL90" s="4"/>
      <c r="TSM90" s="4"/>
      <c r="TSN90" s="4"/>
      <c r="TSO90" s="4"/>
      <c r="TSP90" s="4"/>
      <c r="TSQ90" s="4"/>
      <c r="TSR90" s="4"/>
      <c r="TSS90" s="4"/>
      <c r="TST90" s="4"/>
      <c r="TSU90" s="4"/>
      <c r="TSV90" s="4"/>
      <c r="TSW90" s="4"/>
      <c r="TSX90" s="4"/>
      <c r="TSY90" s="4"/>
      <c r="TSZ90" s="4"/>
      <c r="TTA90" s="4"/>
      <c r="TTB90" s="4"/>
      <c r="TTC90" s="4"/>
      <c r="TTD90" s="4"/>
      <c r="TTE90" s="4"/>
      <c r="TTF90" s="4"/>
      <c r="TTG90" s="4"/>
      <c r="TTH90" s="4"/>
      <c r="TTI90" s="4"/>
      <c r="TTJ90" s="4"/>
      <c r="TTK90" s="4"/>
      <c r="TTL90" s="4"/>
      <c r="TTM90" s="4"/>
      <c r="TTN90" s="4"/>
      <c r="TTO90" s="4"/>
      <c r="TTP90" s="4"/>
      <c r="TTQ90" s="4"/>
      <c r="TTR90" s="4"/>
      <c r="TTS90" s="4"/>
      <c r="TTT90" s="4"/>
      <c r="TTU90" s="4"/>
      <c r="TTV90" s="4"/>
      <c r="TTW90" s="4"/>
      <c r="TTX90" s="4"/>
      <c r="TTY90" s="4"/>
      <c r="TTZ90" s="4"/>
      <c r="TUA90" s="4"/>
      <c r="TUB90" s="4"/>
      <c r="TUC90" s="4"/>
      <c r="TUD90" s="4"/>
      <c r="TUE90" s="4"/>
      <c r="TUF90" s="4"/>
      <c r="TUG90" s="4"/>
      <c r="TUH90" s="4"/>
      <c r="TUI90" s="4"/>
      <c r="TUJ90" s="4"/>
      <c r="TUK90" s="4"/>
      <c r="TUL90" s="4"/>
      <c r="TUM90" s="4"/>
      <c r="TUN90" s="4"/>
      <c r="TUO90" s="4"/>
      <c r="TUP90" s="4"/>
      <c r="TUQ90" s="4"/>
      <c r="TUR90" s="4"/>
      <c r="TUS90" s="4"/>
      <c r="TUT90" s="4"/>
      <c r="TUU90" s="4"/>
      <c r="TUV90" s="4"/>
      <c r="TUW90" s="4"/>
      <c r="TUX90" s="4"/>
      <c r="TUY90" s="4"/>
      <c r="TUZ90" s="4"/>
      <c r="TVA90" s="4"/>
      <c r="TVB90" s="4"/>
      <c r="TVC90" s="4"/>
      <c r="TVD90" s="4"/>
      <c r="TVE90" s="4"/>
      <c r="TVF90" s="4"/>
      <c r="TVG90" s="4"/>
      <c r="TVH90" s="4"/>
      <c r="TVI90" s="4"/>
      <c r="TVJ90" s="4"/>
      <c r="TVK90" s="4"/>
      <c r="TVL90" s="4"/>
      <c r="TVM90" s="4"/>
      <c r="TVN90" s="4"/>
      <c r="TVO90" s="4"/>
      <c r="TVP90" s="4"/>
      <c r="TVQ90" s="4"/>
      <c r="TVR90" s="4"/>
      <c r="TVS90" s="4"/>
      <c r="TVT90" s="4"/>
      <c r="TVU90" s="4"/>
      <c r="TVV90" s="4"/>
      <c r="TVW90" s="4"/>
      <c r="TVX90" s="4"/>
      <c r="TVY90" s="4"/>
      <c r="TVZ90" s="4"/>
      <c r="TWA90" s="4"/>
      <c r="TWB90" s="4"/>
      <c r="TWC90" s="4"/>
      <c r="TWD90" s="4"/>
      <c r="TWE90" s="4"/>
      <c r="TWF90" s="4"/>
      <c r="TWG90" s="4"/>
      <c r="TWH90" s="4"/>
      <c r="TWI90" s="4"/>
      <c r="TWJ90" s="4"/>
      <c r="TWK90" s="4"/>
      <c r="TWL90" s="4"/>
      <c r="TWM90" s="4"/>
      <c r="TWN90" s="4"/>
      <c r="TWO90" s="4"/>
      <c r="TWP90" s="4"/>
      <c r="TWQ90" s="4"/>
      <c r="TWR90" s="4"/>
      <c r="TWS90" s="4"/>
      <c r="TWT90" s="4"/>
      <c r="TWU90" s="4"/>
      <c r="TWV90" s="4"/>
      <c r="TWW90" s="4"/>
      <c r="TWX90" s="4"/>
      <c r="TWY90" s="4"/>
      <c r="TWZ90" s="4"/>
      <c r="TXA90" s="4"/>
      <c r="TXB90" s="4"/>
      <c r="TXC90" s="4"/>
      <c r="TXD90" s="4"/>
      <c r="TXE90" s="4"/>
      <c r="TXF90" s="4"/>
      <c r="TXG90" s="4"/>
      <c r="TXH90" s="4"/>
      <c r="TXI90" s="4"/>
      <c r="TXJ90" s="4"/>
      <c r="TXK90" s="4"/>
      <c r="TXL90" s="4"/>
      <c r="TXM90" s="4"/>
      <c r="TXN90" s="4"/>
      <c r="TXO90" s="4"/>
      <c r="TXP90" s="4"/>
      <c r="TXQ90" s="4"/>
      <c r="TXR90" s="4"/>
      <c r="TXS90" s="4"/>
      <c r="TXT90" s="4"/>
      <c r="TXU90" s="4"/>
      <c r="TXV90" s="4"/>
      <c r="TXW90" s="4"/>
      <c r="TXX90" s="4"/>
      <c r="TXY90" s="4"/>
      <c r="TXZ90" s="4"/>
      <c r="TYA90" s="4"/>
      <c r="TYB90" s="4"/>
      <c r="TYC90" s="4"/>
      <c r="TYD90" s="4"/>
      <c r="TYE90" s="4"/>
      <c r="TYF90" s="4"/>
      <c r="TYG90" s="4"/>
      <c r="TYH90" s="4"/>
      <c r="TYI90" s="4"/>
      <c r="TYJ90" s="4"/>
      <c r="TYK90" s="4"/>
      <c r="TYL90" s="4"/>
      <c r="TYM90" s="4"/>
      <c r="TYN90" s="4"/>
      <c r="TYO90" s="4"/>
      <c r="TYP90" s="4"/>
      <c r="TYQ90" s="4"/>
      <c r="TYR90" s="4"/>
      <c r="TYS90" s="4"/>
      <c r="TYT90" s="4"/>
      <c r="TYU90" s="4"/>
      <c r="TYV90" s="4"/>
      <c r="TYW90" s="4"/>
      <c r="TYX90" s="4"/>
      <c r="TYY90" s="4"/>
      <c r="TYZ90" s="4"/>
      <c r="TZA90" s="4"/>
      <c r="TZB90" s="4"/>
      <c r="TZC90" s="4"/>
      <c r="TZD90" s="4"/>
      <c r="TZE90" s="4"/>
      <c r="TZF90" s="4"/>
      <c r="TZG90" s="4"/>
      <c r="TZH90" s="4"/>
      <c r="TZI90" s="4"/>
      <c r="TZJ90" s="4"/>
      <c r="TZK90" s="4"/>
      <c r="TZL90" s="4"/>
      <c r="TZM90" s="4"/>
      <c r="TZN90" s="4"/>
      <c r="TZO90" s="4"/>
      <c r="TZP90" s="4"/>
      <c r="TZQ90" s="4"/>
      <c r="TZR90" s="4"/>
      <c r="TZS90" s="4"/>
      <c r="TZT90" s="4"/>
      <c r="TZU90" s="4"/>
      <c r="TZV90" s="4"/>
      <c r="TZW90" s="4"/>
      <c r="TZX90" s="4"/>
      <c r="TZY90" s="4"/>
      <c r="TZZ90" s="4"/>
      <c r="UAA90" s="4"/>
      <c r="UAB90" s="4"/>
      <c r="UAC90" s="4"/>
      <c r="UAD90" s="4"/>
      <c r="UAE90" s="4"/>
      <c r="UAF90" s="4"/>
      <c r="UAG90" s="4"/>
      <c r="UAH90" s="4"/>
      <c r="UAI90" s="4"/>
      <c r="UAJ90" s="4"/>
      <c r="UAK90" s="4"/>
      <c r="UAL90" s="4"/>
      <c r="UAM90" s="4"/>
      <c r="UAN90" s="4"/>
      <c r="UAO90" s="4"/>
      <c r="UAP90" s="4"/>
      <c r="UAQ90" s="4"/>
      <c r="UAR90" s="4"/>
      <c r="UAS90" s="4"/>
      <c r="UAT90" s="4"/>
      <c r="UAU90" s="4"/>
      <c r="UAV90" s="4"/>
      <c r="UAW90" s="4"/>
      <c r="UAX90" s="4"/>
      <c r="UAY90" s="4"/>
      <c r="UAZ90" s="4"/>
      <c r="UBA90" s="4"/>
      <c r="UBB90" s="4"/>
      <c r="UBC90" s="4"/>
      <c r="UBD90" s="4"/>
      <c r="UBE90" s="4"/>
      <c r="UBF90" s="4"/>
      <c r="UBG90" s="4"/>
      <c r="UBH90" s="4"/>
      <c r="UBI90" s="4"/>
      <c r="UBJ90" s="4"/>
      <c r="UBK90" s="4"/>
      <c r="UBL90" s="4"/>
      <c r="UBM90" s="4"/>
      <c r="UBN90" s="4"/>
      <c r="UBO90" s="4"/>
      <c r="UBP90" s="4"/>
      <c r="UBQ90" s="4"/>
      <c r="UBR90" s="4"/>
      <c r="UBS90" s="4"/>
      <c r="UBT90" s="4"/>
      <c r="UBU90" s="4"/>
      <c r="UBV90" s="4"/>
      <c r="UBW90" s="4"/>
      <c r="UBX90" s="4"/>
      <c r="UBY90" s="4"/>
      <c r="UBZ90" s="4"/>
      <c r="UCA90" s="4"/>
      <c r="UCB90" s="4"/>
      <c r="UCC90" s="4"/>
      <c r="UCD90" s="4"/>
      <c r="UCE90" s="4"/>
      <c r="UCF90" s="4"/>
      <c r="UCG90" s="4"/>
      <c r="UCH90" s="4"/>
      <c r="UCI90" s="4"/>
      <c r="UCJ90" s="4"/>
      <c r="UCK90" s="4"/>
      <c r="UCL90" s="4"/>
      <c r="UCM90" s="4"/>
      <c r="UCN90" s="4"/>
      <c r="UCO90" s="4"/>
      <c r="UCP90" s="4"/>
      <c r="UCQ90" s="4"/>
      <c r="UCR90" s="4"/>
      <c r="UCS90" s="4"/>
      <c r="UCT90" s="4"/>
      <c r="UCU90" s="4"/>
      <c r="UCV90" s="4"/>
      <c r="UCW90" s="4"/>
      <c r="UCX90" s="4"/>
      <c r="UCY90" s="4"/>
      <c r="UCZ90" s="4"/>
      <c r="UDA90" s="4"/>
      <c r="UDB90" s="4"/>
      <c r="UDC90" s="4"/>
      <c r="UDD90" s="4"/>
      <c r="UDE90" s="4"/>
      <c r="UDF90" s="4"/>
      <c r="UDG90" s="4"/>
      <c r="UDH90" s="4"/>
      <c r="UDI90" s="4"/>
      <c r="UDJ90" s="4"/>
      <c r="UDK90" s="4"/>
      <c r="UDL90" s="4"/>
      <c r="UDM90" s="4"/>
      <c r="UDN90" s="4"/>
      <c r="UDO90" s="4"/>
      <c r="UDP90" s="4"/>
      <c r="UDQ90" s="4"/>
      <c r="UDR90" s="4"/>
      <c r="UDS90" s="4"/>
      <c r="UDT90" s="4"/>
      <c r="UDU90" s="4"/>
      <c r="UDV90" s="4"/>
      <c r="UDW90" s="4"/>
      <c r="UDX90" s="4"/>
      <c r="UDY90" s="4"/>
      <c r="UDZ90" s="4"/>
      <c r="UEA90" s="4"/>
      <c r="UEB90" s="4"/>
      <c r="UEC90" s="4"/>
      <c r="UED90" s="4"/>
      <c r="UEE90" s="4"/>
      <c r="UEF90" s="4"/>
      <c r="UEG90" s="4"/>
      <c r="UEH90" s="4"/>
      <c r="UEI90" s="4"/>
      <c r="UEJ90" s="4"/>
      <c r="UEK90" s="4"/>
      <c r="UEL90" s="4"/>
      <c r="UEM90" s="4"/>
      <c r="UEN90" s="4"/>
      <c r="UEO90" s="4"/>
      <c r="UEP90" s="4"/>
      <c r="UEQ90" s="4"/>
      <c r="UER90" s="4"/>
      <c r="UES90" s="4"/>
      <c r="UET90" s="4"/>
      <c r="UEU90" s="4"/>
      <c r="UEV90" s="4"/>
      <c r="UEW90" s="4"/>
      <c r="UEX90" s="4"/>
      <c r="UEY90" s="4"/>
      <c r="UEZ90" s="4"/>
      <c r="UFA90" s="4"/>
      <c r="UFB90" s="4"/>
      <c r="UFC90" s="4"/>
      <c r="UFD90" s="4"/>
      <c r="UFE90" s="4"/>
      <c r="UFF90" s="4"/>
      <c r="UFG90" s="4"/>
      <c r="UFH90" s="4"/>
      <c r="UFI90" s="4"/>
      <c r="UFJ90" s="4"/>
      <c r="UFK90" s="4"/>
      <c r="UFL90" s="4"/>
      <c r="UFM90" s="4"/>
      <c r="UFN90" s="4"/>
      <c r="UFO90" s="4"/>
      <c r="UFP90" s="4"/>
      <c r="UFQ90" s="4"/>
      <c r="UFR90" s="4"/>
      <c r="UFS90" s="4"/>
      <c r="UFT90" s="4"/>
      <c r="UFU90" s="4"/>
      <c r="UFV90" s="4"/>
      <c r="UFW90" s="4"/>
      <c r="UFX90" s="4"/>
      <c r="UFY90" s="4"/>
      <c r="UFZ90" s="4"/>
      <c r="UGA90" s="4"/>
      <c r="UGB90" s="4"/>
      <c r="UGC90" s="4"/>
      <c r="UGD90" s="4"/>
      <c r="UGE90" s="4"/>
      <c r="UGF90" s="4"/>
      <c r="UGG90" s="4"/>
      <c r="UGH90" s="4"/>
      <c r="UGI90" s="4"/>
      <c r="UGJ90" s="4"/>
      <c r="UGK90" s="4"/>
      <c r="UGL90" s="4"/>
      <c r="UGM90" s="4"/>
      <c r="UGN90" s="4"/>
      <c r="UGO90" s="4"/>
      <c r="UGP90" s="4"/>
      <c r="UGQ90" s="4"/>
      <c r="UGR90" s="4"/>
      <c r="UGS90" s="4"/>
      <c r="UGT90" s="4"/>
      <c r="UGU90" s="4"/>
      <c r="UGV90" s="4"/>
      <c r="UGW90" s="4"/>
      <c r="UGX90" s="4"/>
      <c r="UGY90" s="4"/>
      <c r="UGZ90" s="4"/>
      <c r="UHA90" s="4"/>
      <c r="UHB90" s="4"/>
      <c r="UHC90" s="4"/>
      <c r="UHD90" s="4"/>
      <c r="UHE90" s="4"/>
      <c r="UHF90" s="4"/>
      <c r="UHG90" s="4"/>
      <c r="UHH90" s="4"/>
      <c r="UHI90" s="4"/>
      <c r="UHJ90" s="4"/>
      <c r="UHK90" s="4"/>
      <c r="UHL90" s="4"/>
      <c r="UHM90" s="4"/>
      <c r="UHN90" s="4"/>
      <c r="UHO90" s="4"/>
      <c r="UHP90" s="4"/>
      <c r="UHQ90" s="4"/>
      <c r="UHR90" s="4"/>
      <c r="UHS90" s="4"/>
      <c r="UHT90" s="4"/>
      <c r="UHU90" s="4"/>
      <c r="UHV90" s="4"/>
      <c r="UHW90" s="4"/>
      <c r="UHX90" s="4"/>
      <c r="UHY90" s="4"/>
      <c r="UHZ90" s="4"/>
      <c r="UIA90" s="4"/>
      <c r="UIB90" s="4"/>
      <c r="UIC90" s="4"/>
      <c r="UID90" s="4"/>
      <c r="UIE90" s="4"/>
      <c r="UIF90" s="4"/>
      <c r="UIG90" s="4"/>
      <c r="UIH90" s="4"/>
      <c r="UII90" s="4"/>
      <c r="UIJ90" s="4"/>
      <c r="UIK90" s="4"/>
      <c r="UIL90" s="4"/>
      <c r="UIM90" s="4"/>
      <c r="UIN90" s="4"/>
      <c r="UIO90" s="4"/>
      <c r="UIP90" s="4"/>
      <c r="UIQ90" s="4"/>
      <c r="UIR90" s="4"/>
      <c r="UIS90" s="4"/>
      <c r="UIT90" s="4"/>
      <c r="UIU90" s="4"/>
      <c r="UIV90" s="4"/>
      <c r="UIW90" s="4"/>
      <c r="UIX90" s="4"/>
      <c r="UIY90" s="4"/>
      <c r="UIZ90" s="4"/>
      <c r="UJA90" s="4"/>
      <c r="UJB90" s="4"/>
      <c r="UJC90" s="4"/>
      <c r="UJD90" s="4"/>
      <c r="UJE90" s="4"/>
      <c r="UJF90" s="4"/>
      <c r="UJG90" s="4"/>
      <c r="UJH90" s="4"/>
      <c r="UJI90" s="4"/>
      <c r="UJJ90" s="4"/>
      <c r="UJK90" s="4"/>
      <c r="UJL90" s="4"/>
      <c r="UJM90" s="4"/>
      <c r="UJN90" s="4"/>
      <c r="UJO90" s="4"/>
      <c r="UJP90" s="4"/>
      <c r="UJQ90" s="4"/>
      <c r="UJR90" s="4"/>
      <c r="UJS90" s="4"/>
      <c r="UJT90" s="4"/>
      <c r="UJU90" s="4"/>
      <c r="UJV90" s="4"/>
      <c r="UJW90" s="4"/>
      <c r="UJX90" s="4"/>
      <c r="UJY90" s="4"/>
      <c r="UJZ90" s="4"/>
      <c r="UKA90" s="4"/>
      <c r="UKB90" s="4"/>
      <c r="UKC90" s="4"/>
      <c r="UKD90" s="4"/>
      <c r="UKE90" s="4"/>
      <c r="UKF90" s="4"/>
      <c r="UKG90" s="4"/>
      <c r="UKH90" s="4"/>
      <c r="UKI90" s="4"/>
      <c r="UKJ90" s="4"/>
      <c r="UKK90" s="4"/>
      <c r="UKL90" s="4"/>
      <c r="UKM90" s="4"/>
      <c r="UKN90" s="4"/>
      <c r="UKO90" s="4"/>
      <c r="UKP90" s="4"/>
      <c r="UKQ90" s="4"/>
      <c r="UKR90" s="4"/>
      <c r="UKS90" s="4"/>
      <c r="UKT90" s="4"/>
      <c r="UKU90" s="4"/>
      <c r="UKV90" s="4"/>
      <c r="UKW90" s="4"/>
      <c r="UKX90" s="4"/>
      <c r="UKY90" s="4"/>
      <c r="UKZ90" s="4"/>
      <c r="ULA90" s="4"/>
      <c r="ULB90" s="4"/>
      <c r="ULC90" s="4"/>
      <c r="ULD90" s="4"/>
      <c r="ULE90" s="4"/>
      <c r="ULF90" s="4"/>
      <c r="ULG90" s="4"/>
      <c r="ULH90" s="4"/>
      <c r="ULI90" s="4"/>
      <c r="ULJ90" s="4"/>
      <c r="ULK90" s="4"/>
      <c r="ULL90" s="4"/>
      <c r="ULM90" s="4"/>
      <c r="ULN90" s="4"/>
      <c r="ULO90" s="4"/>
      <c r="ULP90" s="4"/>
      <c r="ULQ90" s="4"/>
      <c r="ULR90" s="4"/>
      <c r="ULS90" s="4"/>
      <c r="ULT90" s="4"/>
      <c r="ULU90" s="4"/>
      <c r="ULV90" s="4"/>
      <c r="ULW90" s="4"/>
      <c r="ULX90" s="4"/>
      <c r="ULY90" s="4"/>
      <c r="ULZ90" s="4"/>
      <c r="UMA90" s="4"/>
      <c r="UMB90" s="4"/>
      <c r="UMC90" s="4"/>
      <c r="UMD90" s="4"/>
      <c r="UME90" s="4"/>
      <c r="UMF90" s="4"/>
      <c r="UMG90" s="4"/>
      <c r="UMH90" s="4"/>
      <c r="UMI90" s="4"/>
      <c r="UMJ90" s="4"/>
      <c r="UMK90" s="4"/>
      <c r="UML90" s="4"/>
      <c r="UMM90" s="4"/>
      <c r="UMN90" s="4"/>
      <c r="UMO90" s="4"/>
      <c r="UMP90" s="4"/>
      <c r="UMQ90" s="4"/>
      <c r="UMR90" s="4"/>
      <c r="UMS90" s="4"/>
      <c r="UMT90" s="4"/>
      <c r="UMU90" s="4"/>
      <c r="UMV90" s="4"/>
      <c r="UMW90" s="4"/>
      <c r="UMX90" s="4"/>
      <c r="UMY90" s="4"/>
      <c r="UMZ90" s="4"/>
      <c r="UNA90" s="4"/>
      <c r="UNB90" s="4"/>
      <c r="UNC90" s="4"/>
      <c r="UND90" s="4"/>
      <c r="UNE90" s="4"/>
      <c r="UNF90" s="4"/>
      <c r="UNG90" s="4"/>
      <c r="UNH90" s="4"/>
      <c r="UNI90" s="4"/>
      <c r="UNJ90" s="4"/>
      <c r="UNK90" s="4"/>
      <c r="UNL90" s="4"/>
      <c r="UNM90" s="4"/>
      <c r="UNN90" s="4"/>
      <c r="UNO90" s="4"/>
      <c r="UNP90" s="4"/>
      <c r="UNQ90" s="4"/>
      <c r="UNR90" s="4"/>
      <c r="UNS90" s="4"/>
      <c r="UNT90" s="4"/>
      <c r="UNU90" s="4"/>
      <c r="UNV90" s="4"/>
      <c r="UNW90" s="4"/>
      <c r="UNX90" s="4"/>
      <c r="UNY90" s="4"/>
      <c r="UNZ90" s="4"/>
      <c r="UOA90" s="4"/>
      <c r="UOB90" s="4"/>
      <c r="UOC90" s="4"/>
      <c r="UOD90" s="4"/>
      <c r="UOE90" s="4"/>
      <c r="UOF90" s="4"/>
      <c r="UOG90" s="4"/>
      <c r="UOH90" s="4"/>
      <c r="UOI90" s="4"/>
      <c r="UOJ90" s="4"/>
      <c r="UOK90" s="4"/>
      <c r="UOL90" s="4"/>
      <c r="UOM90" s="4"/>
      <c r="UON90" s="4"/>
      <c r="UOO90" s="4"/>
      <c r="UOP90" s="4"/>
      <c r="UOQ90" s="4"/>
      <c r="UOR90" s="4"/>
      <c r="UOS90" s="4"/>
      <c r="UOT90" s="4"/>
      <c r="UOU90" s="4"/>
      <c r="UOV90" s="4"/>
      <c r="UOW90" s="4"/>
      <c r="UOX90" s="4"/>
      <c r="UOY90" s="4"/>
      <c r="UOZ90" s="4"/>
      <c r="UPA90" s="4"/>
      <c r="UPB90" s="4"/>
      <c r="UPC90" s="4"/>
      <c r="UPD90" s="4"/>
      <c r="UPE90" s="4"/>
      <c r="UPF90" s="4"/>
      <c r="UPG90" s="4"/>
      <c r="UPH90" s="4"/>
      <c r="UPI90" s="4"/>
      <c r="UPJ90" s="4"/>
      <c r="UPK90" s="4"/>
      <c r="UPL90" s="4"/>
      <c r="UPM90" s="4"/>
      <c r="UPN90" s="4"/>
      <c r="UPO90" s="4"/>
      <c r="UPP90" s="4"/>
      <c r="UPQ90" s="4"/>
      <c r="UPR90" s="4"/>
      <c r="UPS90" s="4"/>
      <c r="UPT90" s="4"/>
      <c r="UPU90" s="4"/>
      <c r="UPV90" s="4"/>
      <c r="UPW90" s="4"/>
      <c r="UPX90" s="4"/>
      <c r="UPY90" s="4"/>
      <c r="UPZ90" s="4"/>
      <c r="UQA90" s="4"/>
      <c r="UQB90" s="4"/>
      <c r="UQC90" s="4"/>
      <c r="UQD90" s="4"/>
      <c r="UQE90" s="4"/>
      <c r="UQF90" s="4"/>
      <c r="UQG90" s="4"/>
      <c r="UQH90" s="4"/>
      <c r="UQI90" s="4"/>
      <c r="UQJ90" s="4"/>
      <c r="UQK90" s="4"/>
      <c r="UQL90" s="4"/>
      <c r="UQM90" s="4"/>
      <c r="UQN90" s="4"/>
      <c r="UQO90" s="4"/>
      <c r="UQP90" s="4"/>
      <c r="UQQ90" s="4"/>
      <c r="UQR90" s="4"/>
      <c r="UQS90" s="4"/>
      <c r="UQT90" s="4"/>
      <c r="UQU90" s="4"/>
      <c r="UQV90" s="4"/>
      <c r="UQW90" s="4"/>
      <c r="UQX90" s="4"/>
      <c r="UQY90" s="4"/>
      <c r="UQZ90" s="4"/>
      <c r="URA90" s="4"/>
      <c r="URB90" s="4"/>
      <c r="URC90" s="4"/>
      <c r="URD90" s="4"/>
      <c r="URE90" s="4"/>
      <c r="URF90" s="4"/>
      <c r="URG90" s="4"/>
      <c r="URH90" s="4"/>
      <c r="URI90" s="4"/>
      <c r="URJ90" s="4"/>
      <c r="URK90" s="4"/>
      <c r="URL90" s="4"/>
      <c r="URM90" s="4"/>
      <c r="URN90" s="4"/>
      <c r="URO90" s="4"/>
      <c r="URP90" s="4"/>
      <c r="URQ90" s="4"/>
      <c r="URR90" s="4"/>
      <c r="URS90" s="4"/>
      <c r="URT90" s="4"/>
      <c r="URU90" s="4"/>
      <c r="URV90" s="4"/>
      <c r="URW90" s="4"/>
      <c r="URX90" s="4"/>
      <c r="URY90" s="4"/>
      <c r="URZ90" s="4"/>
      <c r="USA90" s="4"/>
      <c r="USB90" s="4"/>
      <c r="USC90" s="4"/>
      <c r="USD90" s="4"/>
      <c r="USE90" s="4"/>
      <c r="USF90" s="4"/>
      <c r="USG90" s="4"/>
      <c r="USH90" s="4"/>
      <c r="USI90" s="4"/>
      <c r="USJ90" s="4"/>
      <c r="USK90" s="4"/>
      <c r="USL90" s="4"/>
      <c r="USM90" s="4"/>
      <c r="USN90" s="4"/>
      <c r="USO90" s="4"/>
      <c r="USP90" s="4"/>
      <c r="USQ90" s="4"/>
      <c r="USR90" s="4"/>
      <c r="USS90" s="4"/>
      <c r="UST90" s="4"/>
      <c r="USU90" s="4"/>
      <c r="USV90" s="4"/>
      <c r="USW90" s="4"/>
      <c r="USX90" s="4"/>
      <c r="USY90" s="4"/>
      <c r="USZ90" s="4"/>
      <c r="UTA90" s="4"/>
      <c r="UTB90" s="4"/>
      <c r="UTC90" s="4"/>
      <c r="UTD90" s="4"/>
      <c r="UTE90" s="4"/>
      <c r="UTF90" s="4"/>
      <c r="UTG90" s="4"/>
      <c r="UTH90" s="4"/>
      <c r="UTI90" s="4"/>
      <c r="UTJ90" s="4"/>
      <c r="UTK90" s="4"/>
      <c r="UTL90" s="4"/>
      <c r="UTM90" s="4"/>
      <c r="UTN90" s="4"/>
      <c r="UTO90" s="4"/>
      <c r="UTP90" s="4"/>
      <c r="UTQ90" s="4"/>
      <c r="UTR90" s="4"/>
      <c r="UTS90" s="4"/>
      <c r="UTT90" s="4"/>
      <c r="UTU90" s="4"/>
      <c r="UTV90" s="4"/>
      <c r="UTW90" s="4"/>
      <c r="UTX90" s="4"/>
      <c r="UTY90" s="4"/>
      <c r="UTZ90" s="4"/>
      <c r="UUA90" s="4"/>
      <c r="UUB90" s="4"/>
      <c r="UUC90" s="4"/>
      <c r="UUD90" s="4"/>
      <c r="UUE90" s="4"/>
      <c r="UUF90" s="4"/>
      <c r="UUG90" s="4"/>
      <c r="UUH90" s="4"/>
      <c r="UUI90" s="4"/>
      <c r="UUJ90" s="4"/>
      <c r="UUK90" s="4"/>
      <c r="UUL90" s="4"/>
      <c r="UUM90" s="4"/>
      <c r="UUN90" s="4"/>
      <c r="UUO90" s="4"/>
      <c r="UUP90" s="4"/>
      <c r="UUQ90" s="4"/>
      <c r="UUR90" s="4"/>
      <c r="UUS90" s="4"/>
      <c r="UUT90" s="4"/>
      <c r="UUU90" s="4"/>
      <c r="UUV90" s="4"/>
      <c r="UUW90" s="4"/>
      <c r="UUX90" s="4"/>
      <c r="UUY90" s="4"/>
      <c r="UUZ90" s="4"/>
      <c r="UVA90" s="4"/>
      <c r="UVB90" s="4"/>
      <c r="UVC90" s="4"/>
      <c r="UVD90" s="4"/>
      <c r="UVE90" s="4"/>
      <c r="UVF90" s="4"/>
      <c r="UVG90" s="4"/>
      <c r="UVH90" s="4"/>
      <c r="UVI90" s="4"/>
      <c r="UVJ90" s="4"/>
      <c r="UVK90" s="4"/>
      <c r="UVL90" s="4"/>
      <c r="UVM90" s="4"/>
      <c r="UVN90" s="4"/>
      <c r="UVO90" s="4"/>
      <c r="UVP90" s="4"/>
      <c r="UVQ90" s="4"/>
      <c r="UVR90" s="4"/>
      <c r="UVS90" s="4"/>
      <c r="UVT90" s="4"/>
      <c r="UVU90" s="4"/>
      <c r="UVV90" s="4"/>
      <c r="UVW90" s="4"/>
      <c r="UVX90" s="4"/>
      <c r="UVY90" s="4"/>
      <c r="UVZ90" s="4"/>
      <c r="UWA90" s="4"/>
      <c r="UWB90" s="4"/>
      <c r="UWC90" s="4"/>
      <c r="UWD90" s="4"/>
      <c r="UWE90" s="4"/>
      <c r="UWF90" s="4"/>
      <c r="UWG90" s="4"/>
      <c r="UWH90" s="4"/>
      <c r="UWI90" s="4"/>
      <c r="UWJ90" s="4"/>
      <c r="UWK90" s="4"/>
      <c r="UWL90" s="4"/>
      <c r="UWM90" s="4"/>
      <c r="UWN90" s="4"/>
      <c r="UWO90" s="4"/>
      <c r="UWP90" s="4"/>
      <c r="UWQ90" s="4"/>
      <c r="UWR90" s="4"/>
      <c r="UWS90" s="4"/>
      <c r="UWT90" s="4"/>
      <c r="UWU90" s="4"/>
      <c r="UWV90" s="4"/>
      <c r="UWW90" s="4"/>
      <c r="UWX90" s="4"/>
      <c r="UWY90" s="4"/>
      <c r="UWZ90" s="4"/>
      <c r="UXA90" s="4"/>
      <c r="UXB90" s="4"/>
      <c r="UXC90" s="4"/>
      <c r="UXD90" s="4"/>
      <c r="UXE90" s="4"/>
      <c r="UXF90" s="4"/>
      <c r="UXG90" s="4"/>
      <c r="UXH90" s="4"/>
      <c r="UXI90" s="4"/>
      <c r="UXJ90" s="4"/>
      <c r="UXK90" s="4"/>
      <c r="UXL90" s="4"/>
      <c r="UXM90" s="4"/>
      <c r="UXN90" s="4"/>
      <c r="UXO90" s="4"/>
      <c r="UXP90" s="4"/>
      <c r="UXQ90" s="4"/>
      <c r="UXR90" s="4"/>
      <c r="UXS90" s="4"/>
      <c r="UXT90" s="4"/>
      <c r="UXU90" s="4"/>
      <c r="UXV90" s="4"/>
      <c r="UXW90" s="4"/>
      <c r="UXX90" s="4"/>
      <c r="UXY90" s="4"/>
      <c r="UXZ90" s="4"/>
      <c r="UYA90" s="4"/>
      <c r="UYB90" s="4"/>
      <c r="UYC90" s="4"/>
      <c r="UYD90" s="4"/>
      <c r="UYE90" s="4"/>
      <c r="UYF90" s="4"/>
      <c r="UYG90" s="4"/>
      <c r="UYH90" s="4"/>
      <c r="UYI90" s="4"/>
      <c r="UYJ90" s="4"/>
      <c r="UYK90" s="4"/>
      <c r="UYL90" s="4"/>
      <c r="UYM90" s="4"/>
      <c r="UYN90" s="4"/>
      <c r="UYO90" s="4"/>
      <c r="UYP90" s="4"/>
      <c r="UYQ90" s="4"/>
      <c r="UYR90" s="4"/>
      <c r="UYS90" s="4"/>
      <c r="UYT90" s="4"/>
      <c r="UYU90" s="4"/>
      <c r="UYV90" s="4"/>
      <c r="UYW90" s="4"/>
      <c r="UYX90" s="4"/>
      <c r="UYY90" s="4"/>
      <c r="UYZ90" s="4"/>
      <c r="UZA90" s="4"/>
      <c r="UZB90" s="4"/>
      <c r="UZC90" s="4"/>
      <c r="UZD90" s="4"/>
      <c r="UZE90" s="4"/>
      <c r="UZF90" s="4"/>
      <c r="UZG90" s="4"/>
      <c r="UZH90" s="4"/>
      <c r="UZI90" s="4"/>
      <c r="UZJ90" s="4"/>
      <c r="UZK90" s="4"/>
      <c r="UZL90" s="4"/>
      <c r="UZM90" s="4"/>
      <c r="UZN90" s="4"/>
      <c r="UZO90" s="4"/>
      <c r="UZP90" s="4"/>
      <c r="UZQ90" s="4"/>
      <c r="UZR90" s="4"/>
      <c r="UZS90" s="4"/>
      <c r="UZT90" s="4"/>
      <c r="UZU90" s="4"/>
      <c r="UZV90" s="4"/>
      <c r="UZW90" s="4"/>
      <c r="UZX90" s="4"/>
      <c r="UZY90" s="4"/>
      <c r="UZZ90" s="4"/>
      <c r="VAA90" s="4"/>
      <c r="VAB90" s="4"/>
      <c r="VAC90" s="4"/>
      <c r="VAD90" s="4"/>
      <c r="VAE90" s="4"/>
      <c r="VAF90" s="4"/>
      <c r="VAG90" s="4"/>
      <c r="VAH90" s="4"/>
      <c r="VAI90" s="4"/>
      <c r="VAJ90" s="4"/>
      <c r="VAK90" s="4"/>
      <c r="VAL90" s="4"/>
      <c r="VAM90" s="4"/>
      <c r="VAN90" s="4"/>
      <c r="VAO90" s="4"/>
      <c r="VAP90" s="4"/>
      <c r="VAQ90" s="4"/>
      <c r="VAR90" s="4"/>
      <c r="VAS90" s="4"/>
      <c r="VAT90" s="4"/>
      <c r="VAU90" s="4"/>
      <c r="VAV90" s="4"/>
      <c r="VAW90" s="4"/>
      <c r="VAX90" s="4"/>
      <c r="VAY90" s="4"/>
      <c r="VAZ90" s="4"/>
      <c r="VBA90" s="4"/>
      <c r="VBB90" s="4"/>
      <c r="VBC90" s="4"/>
      <c r="VBD90" s="4"/>
      <c r="VBE90" s="4"/>
      <c r="VBF90" s="4"/>
      <c r="VBG90" s="4"/>
      <c r="VBH90" s="4"/>
      <c r="VBI90" s="4"/>
      <c r="VBJ90" s="4"/>
      <c r="VBK90" s="4"/>
      <c r="VBL90" s="4"/>
      <c r="VBM90" s="4"/>
      <c r="VBN90" s="4"/>
      <c r="VBO90" s="4"/>
      <c r="VBP90" s="4"/>
      <c r="VBQ90" s="4"/>
      <c r="VBR90" s="4"/>
      <c r="VBS90" s="4"/>
      <c r="VBT90" s="4"/>
      <c r="VBU90" s="4"/>
      <c r="VBV90" s="4"/>
      <c r="VBW90" s="4"/>
      <c r="VBX90" s="4"/>
      <c r="VBY90" s="4"/>
      <c r="VBZ90" s="4"/>
      <c r="VCA90" s="4"/>
      <c r="VCB90" s="4"/>
      <c r="VCC90" s="4"/>
      <c r="VCD90" s="4"/>
      <c r="VCE90" s="4"/>
      <c r="VCF90" s="4"/>
      <c r="VCG90" s="4"/>
      <c r="VCH90" s="4"/>
      <c r="VCI90" s="4"/>
      <c r="VCJ90" s="4"/>
      <c r="VCK90" s="4"/>
      <c r="VCL90" s="4"/>
      <c r="VCM90" s="4"/>
      <c r="VCN90" s="4"/>
      <c r="VCO90" s="4"/>
      <c r="VCP90" s="4"/>
      <c r="VCQ90" s="4"/>
      <c r="VCR90" s="4"/>
      <c r="VCS90" s="4"/>
      <c r="VCT90" s="4"/>
      <c r="VCU90" s="4"/>
      <c r="VCV90" s="4"/>
      <c r="VCW90" s="4"/>
      <c r="VCX90" s="4"/>
      <c r="VCY90" s="4"/>
      <c r="VCZ90" s="4"/>
      <c r="VDA90" s="4"/>
      <c r="VDB90" s="4"/>
      <c r="VDC90" s="4"/>
      <c r="VDD90" s="4"/>
      <c r="VDE90" s="4"/>
      <c r="VDF90" s="4"/>
      <c r="VDG90" s="4"/>
      <c r="VDH90" s="4"/>
      <c r="VDI90" s="4"/>
      <c r="VDJ90" s="4"/>
      <c r="VDK90" s="4"/>
      <c r="VDL90" s="4"/>
      <c r="VDM90" s="4"/>
      <c r="VDN90" s="4"/>
      <c r="VDO90" s="4"/>
      <c r="VDP90" s="4"/>
      <c r="VDQ90" s="4"/>
      <c r="VDR90" s="4"/>
      <c r="VDS90" s="4"/>
      <c r="VDT90" s="4"/>
      <c r="VDU90" s="4"/>
      <c r="VDV90" s="4"/>
      <c r="VDW90" s="4"/>
      <c r="VDX90" s="4"/>
      <c r="VDY90" s="4"/>
      <c r="VDZ90" s="4"/>
      <c r="VEA90" s="4"/>
      <c r="VEB90" s="4"/>
      <c r="VEC90" s="4"/>
      <c r="VED90" s="4"/>
      <c r="VEE90" s="4"/>
      <c r="VEF90" s="4"/>
      <c r="VEG90" s="4"/>
      <c r="VEH90" s="4"/>
      <c r="VEI90" s="4"/>
      <c r="VEJ90" s="4"/>
      <c r="VEK90" s="4"/>
      <c r="VEL90" s="4"/>
      <c r="VEM90" s="4"/>
      <c r="VEN90" s="4"/>
      <c r="VEO90" s="4"/>
      <c r="VEP90" s="4"/>
      <c r="VEQ90" s="4"/>
      <c r="VER90" s="4"/>
      <c r="VES90" s="4"/>
      <c r="VET90" s="4"/>
      <c r="VEU90" s="4"/>
      <c r="VEV90" s="4"/>
      <c r="VEW90" s="4"/>
      <c r="VEX90" s="4"/>
      <c r="VEY90" s="4"/>
      <c r="VEZ90" s="4"/>
      <c r="VFA90" s="4"/>
      <c r="VFB90" s="4"/>
      <c r="VFC90" s="4"/>
      <c r="VFD90" s="4"/>
      <c r="VFE90" s="4"/>
      <c r="VFF90" s="4"/>
      <c r="VFG90" s="4"/>
      <c r="VFH90" s="4"/>
      <c r="VFI90" s="4"/>
      <c r="VFJ90" s="4"/>
      <c r="VFK90" s="4"/>
      <c r="VFL90" s="4"/>
      <c r="VFM90" s="4"/>
      <c r="VFN90" s="4"/>
      <c r="VFO90" s="4"/>
      <c r="VFP90" s="4"/>
      <c r="VFQ90" s="4"/>
      <c r="VFR90" s="4"/>
      <c r="VFS90" s="4"/>
      <c r="VFT90" s="4"/>
      <c r="VFU90" s="4"/>
      <c r="VFV90" s="4"/>
      <c r="VFW90" s="4"/>
      <c r="VFX90" s="4"/>
      <c r="VFY90" s="4"/>
      <c r="VFZ90" s="4"/>
      <c r="VGA90" s="4"/>
      <c r="VGB90" s="4"/>
      <c r="VGC90" s="4"/>
      <c r="VGD90" s="4"/>
      <c r="VGE90" s="4"/>
      <c r="VGF90" s="4"/>
      <c r="VGG90" s="4"/>
      <c r="VGH90" s="4"/>
      <c r="VGI90" s="4"/>
      <c r="VGJ90" s="4"/>
      <c r="VGK90" s="4"/>
      <c r="VGL90" s="4"/>
      <c r="VGM90" s="4"/>
      <c r="VGN90" s="4"/>
      <c r="VGO90" s="4"/>
      <c r="VGP90" s="4"/>
      <c r="VGQ90" s="4"/>
      <c r="VGR90" s="4"/>
      <c r="VGS90" s="4"/>
      <c r="VGT90" s="4"/>
      <c r="VGU90" s="4"/>
      <c r="VGV90" s="4"/>
      <c r="VGW90" s="4"/>
      <c r="VGX90" s="4"/>
      <c r="VGY90" s="4"/>
      <c r="VGZ90" s="4"/>
      <c r="VHA90" s="4"/>
      <c r="VHB90" s="4"/>
      <c r="VHC90" s="4"/>
      <c r="VHD90" s="4"/>
      <c r="VHE90" s="4"/>
      <c r="VHF90" s="4"/>
      <c r="VHG90" s="4"/>
      <c r="VHH90" s="4"/>
      <c r="VHI90" s="4"/>
      <c r="VHJ90" s="4"/>
      <c r="VHK90" s="4"/>
      <c r="VHL90" s="4"/>
      <c r="VHM90" s="4"/>
      <c r="VHN90" s="4"/>
      <c r="VHO90" s="4"/>
      <c r="VHP90" s="4"/>
      <c r="VHQ90" s="4"/>
      <c r="VHR90" s="4"/>
      <c r="VHS90" s="4"/>
      <c r="VHT90" s="4"/>
      <c r="VHU90" s="4"/>
      <c r="VHV90" s="4"/>
      <c r="VHW90" s="4"/>
      <c r="VHX90" s="4"/>
      <c r="VHY90" s="4"/>
      <c r="VHZ90" s="4"/>
      <c r="VIA90" s="4"/>
      <c r="VIB90" s="4"/>
      <c r="VIC90" s="4"/>
      <c r="VID90" s="4"/>
      <c r="VIE90" s="4"/>
      <c r="VIF90" s="4"/>
      <c r="VIG90" s="4"/>
      <c r="VIH90" s="4"/>
      <c r="VII90" s="4"/>
      <c r="VIJ90" s="4"/>
      <c r="VIK90" s="4"/>
      <c r="VIL90" s="4"/>
      <c r="VIM90" s="4"/>
      <c r="VIN90" s="4"/>
      <c r="VIO90" s="4"/>
      <c r="VIP90" s="4"/>
      <c r="VIQ90" s="4"/>
      <c r="VIR90" s="4"/>
      <c r="VIS90" s="4"/>
      <c r="VIT90" s="4"/>
      <c r="VIU90" s="4"/>
      <c r="VIV90" s="4"/>
      <c r="VIW90" s="4"/>
      <c r="VIX90" s="4"/>
      <c r="VIY90" s="4"/>
      <c r="VIZ90" s="4"/>
      <c r="VJA90" s="4"/>
      <c r="VJB90" s="4"/>
      <c r="VJC90" s="4"/>
      <c r="VJD90" s="4"/>
      <c r="VJE90" s="4"/>
      <c r="VJF90" s="4"/>
      <c r="VJG90" s="4"/>
      <c r="VJH90" s="4"/>
      <c r="VJI90" s="4"/>
      <c r="VJJ90" s="4"/>
      <c r="VJK90" s="4"/>
      <c r="VJL90" s="4"/>
      <c r="VJM90" s="4"/>
      <c r="VJN90" s="4"/>
      <c r="VJO90" s="4"/>
      <c r="VJP90" s="4"/>
      <c r="VJQ90" s="4"/>
      <c r="VJR90" s="4"/>
      <c r="VJS90" s="4"/>
      <c r="VJT90" s="4"/>
      <c r="VJU90" s="4"/>
      <c r="VJV90" s="4"/>
      <c r="VJW90" s="4"/>
      <c r="VJX90" s="4"/>
      <c r="VJY90" s="4"/>
      <c r="VJZ90" s="4"/>
      <c r="VKA90" s="4"/>
      <c r="VKB90" s="4"/>
      <c r="VKC90" s="4"/>
      <c r="VKD90" s="4"/>
      <c r="VKE90" s="4"/>
      <c r="VKF90" s="4"/>
      <c r="VKG90" s="4"/>
      <c r="VKH90" s="4"/>
      <c r="VKI90" s="4"/>
      <c r="VKJ90" s="4"/>
      <c r="VKK90" s="4"/>
      <c r="VKL90" s="4"/>
      <c r="VKM90" s="4"/>
      <c r="VKN90" s="4"/>
      <c r="VKO90" s="4"/>
      <c r="VKP90" s="4"/>
      <c r="VKQ90" s="4"/>
      <c r="VKR90" s="4"/>
      <c r="VKS90" s="4"/>
      <c r="VKT90" s="4"/>
      <c r="VKU90" s="4"/>
      <c r="VKV90" s="4"/>
      <c r="VKW90" s="4"/>
      <c r="VKX90" s="4"/>
      <c r="VKY90" s="4"/>
      <c r="VKZ90" s="4"/>
      <c r="VLA90" s="4"/>
      <c r="VLB90" s="4"/>
      <c r="VLC90" s="4"/>
      <c r="VLD90" s="4"/>
      <c r="VLE90" s="4"/>
      <c r="VLF90" s="4"/>
      <c r="VLG90" s="4"/>
      <c r="VLH90" s="4"/>
      <c r="VLI90" s="4"/>
      <c r="VLJ90" s="4"/>
      <c r="VLK90" s="4"/>
      <c r="VLL90" s="4"/>
      <c r="VLM90" s="4"/>
      <c r="VLN90" s="4"/>
      <c r="VLO90" s="4"/>
      <c r="VLP90" s="4"/>
      <c r="VLQ90" s="4"/>
      <c r="VLR90" s="4"/>
      <c r="VLS90" s="4"/>
      <c r="VLT90" s="4"/>
      <c r="VLU90" s="4"/>
      <c r="VLV90" s="4"/>
      <c r="VLW90" s="4"/>
      <c r="VLX90" s="4"/>
      <c r="VLY90" s="4"/>
      <c r="VLZ90" s="4"/>
      <c r="VMA90" s="4"/>
      <c r="VMB90" s="4"/>
      <c r="VMC90" s="4"/>
      <c r="VMD90" s="4"/>
      <c r="VME90" s="4"/>
      <c r="VMF90" s="4"/>
      <c r="VMG90" s="4"/>
      <c r="VMH90" s="4"/>
      <c r="VMI90" s="4"/>
      <c r="VMJ90" s="4"/>
      <c r="VMK90" s="4"/>
      <c r="VML90" s="4"/>
      <c r="VMM90" s="4"/>
      <c r="VMN90" s="4"/>
      <c r="VMO90" s="4"/>
      <c r="VMP90" s="4"/>
      <c r="VMQ90" s="4"/>
      <c r="VMR90" s="4"/>
      <c r="VMS90" s="4"/>
      <c r="VMT90" s="4"/>
      <c r="VMU90" s="4"/>
      <c r="VMV90" s="4"/>
      <c r="VMW90" s="4"/>
      <c r="VMX90" s="4"/>
      <c r="VMY90" s="4"/>
      <c r="VMZ90" s="4"/>
      <c r="VNA90" s="4"/>
      <c r="VNB90" s="4"/>
      <c r="VNC90" s="4"/>
      <c r="VND90" s="4"/>
      <c r="VNE90" s="4"/>
      <c r="VNF90" s="4"/>
      <c r="VNG90" s="4"/>
      <c r="VNH90" s="4"/>
      <c r="VNI90" s="4"/>
      <c r="VNJ90" s="4"/>
      <c r="VNK90" s="4"/>
      <c r="VNL90" s="4"/>
      <c r="VNM90" s="4"/>
      <c r="VNN90" s="4"/>
      <c r="VNO90" s="4"/>
      <c r="VNP90" s="4"/>
      <c r="VNQ90" s="4"/>
      <c r="VNR90" s="4"/>
      <c r="VNS90" s="4"/>
      <c r="VNT90" s="4"/>
      <c r="VNU90" s="4"/>
      <c r="VNV90" s="4"/>
      <c r="VNW90" s="4"/>
      <c r="VNX90" s="4"/>
      <c r="VNY90" s="4"/>
      <c r="VNZ90" s="4"/>
      <c r="VOA90" s="4"/>
      <c r="VOB90" s="4"/>
      <c r="VOC90" s="4"/>
      <c r="VOD90" s="4"/>
      <c r="VOE90" s="4"/>
      <c r="VOF90" s="4"/>
      <c r="VOG90" s="4"/>
      <c r="VOH90" s="4"/>
      <c r="VOI90" s="4"/>
      <c r="VOJ90" s="4"/>
      <c r="VOK90" s="4"/>
      <c r="VOL90" s="4"/>
      <c r="VOM90" s="4"/>
      <c r="VON90" s="4"/>
      <c r="VOO90" s="4"/>
      <c r="VOP90" s="4"/>
      <c r="VOQ90" s="4"/>
      <c r="VOR90" s="4"/>
      <c r="VOS90" s="4"/>
      <c r="VOT90" s="4"/>
      <c r="VOU90" s="4"/>
      <c r="VOV90" s="4"/>
      <c r="VOW90" s="4"/>
      <c r="VOX90" s="4"/>
      <c r="VOY90" s="4"/>
      <c r="VOZ90" s="4"/>
      <c r="VPA90" s="4"/>
      <c r="VPB90" s="4"/>
      <c r="VPC90" s="4"/>
      <c r="VPD90" s="4"/>
      <c r="VPE90" s="4"/>
      <c r="VPF90" s="4"/>
      <c r="VPG90" s="4"/>
      <c r="VPH90" s="4"/>
      <c r="VPI90" s="4"/>
      <c r="VPJ90" s="4"/>
      <c r="VPK90" s="4"/>
      <c r="VPL90" s="4"/>
      <c r="VPM90" s="4"/>
      <c r="VPN90" s="4"/>
      <c r="VPO90" s="4"/>
      <c r="VPP90" s="4"/>
      <c r="VPQ90" s="4"/>
      <c r="VPR90" s="4"/>
      <c r="VPS90" s="4"/>
      <c r="VPT90" s="4"/>
      <c r="VPU90" s="4"/>
      <c r="VPV90" s="4"/>
      <c r="VPW90" s="4"/>
      <c r="VPX90" s="4"/>
      <c r="VPY90" s="4"/>
      <c r="VPZ90" s="4"/>
      <c r="VQA90" s="4"/>
      <c r="VQB90" s="4"/>
      <c r="VQC90" s="4"/>
      <c r="VQD90" s="4"/>
      <c r="VQE90" s="4"/>
      <c r="VQF90" s="4"/>
      <c r="VQG90" s="4"/>
      <c r="VQH90" s="4"/>
      <c r="VQI90" s="4"/>
      <c r="VQJ90" s="4"/>
      <c r="VQK90" s="4"/>
      <c r="VQL90" s="4"/>
      <c r="VQM90" s="4"/>
      <c r="VQN90" s="4"/>
      <c r="VQO90" s="4"/>
      <c r="VQP90" s="4"/>
      <c r="VQQ90" s="4"/>
      <c r="VQR90" s="4"/>
      <c r="VQS90" s="4"/>
      <c r="VQT90" s="4"/>
      <c r="VQU90" s="4"/>
      <c r="VQV90" s="4"/>
      <c r="VQW90" s="4"/>
      <c r="VQX90" s="4"/>
      <c r="VQY90" s="4"/>
      <c r="VQZ90" s="4"/>
      <c r="VRA90" s="4"/>
      <c r="VRB90" s="4"/>
      <c r="VRC90" s="4"/>
      <c r="VRD90" s="4"/>
      <c r="VRE90" s="4"/>
      <c r="VRF90" s="4"/>
      <c r="VRG90" s="4"/>
      <c r="VRH90" s="4"/>
      <c r="VRI90" s="4"/>
      <c r="VRJ90" s="4"/>
      <c r="VRK90" s="4"/>
      <c r="VRL90" s="4"/>
      <c r="VRM90" s="4"/>
      <c r="VRN90" s="4"/>
      <c r="VRO90" s="4"/>
      <c r="VRP90" s="4"/>
      <c r="VRQ90" s="4"/>
      <c r="VRR90" s="4"/>
      <c r="VRS90" s="4"/>
      <c r="VRT90" s="4"/>
      <c r="VRU90" s="4"/>
      <c r="VRV90" s="4"/>
      <c r="VRW90" s="4"/>
      <c r="VRX90" s="4"/>
      <c r="VRY90" s="4"/>
      <c r="VRZ90" s="4"/>
      <c r="VSA90" s="4"/>
      <c r="VSB90" s="4"/>
      <c r="VSC90" s="4"/>
      <c r="VSD90" s="4"/>
      <c r="VSE90" s="4"/>
      <c r="VSF90" s="4"/>
      <c r="VSG90" s="4"/>
      <c r="VSH90" s="4"/>
      <c r="VSI90" s="4"/>
      <c r="VSJ90" s="4"/>
      <c r="VSK90" s="4"/>
      <c r="VSL90" s="4"/>
      <c r="VSM90" s="4"/>
      <c r="VSN90" s="4"/>
      <c r="VSO90" s="4"/>
      <c r="VSP90" s="4"/>
      <c r="VSQ90" s="4"/>
      <c r="VSR90" s="4"/>
      <c r="VSS90" s="4"/>
      <c r="VST90" s="4"/>
      <c r="VSU90" s="4"/>
      <c r="VSV90" s="4"/>
      <c r="VSW90" s="4"/>
      <c r="VSX90" s="4"/>
      <c r="VSY90" s="4"/>
      <c r="VSZ90" s="4"/>
      <c r="VTA90" s="4"/>
      <c r="VTB90" s="4"/>
      <c r="VTC90" s="4"/>
      <c r="VTD90" s="4"/>
      <c r="VTE90" s="4"/>
      <c r="VTF90" s="4"/>
      <c r="VTG90" s="4"/>
      <c r="VTH90" s="4"/>
      <c r="VTI90" s="4"/>
      <c r="VTJ90" s="4"/>
      <c r="VTK90" s="4"/>
      <c r="VTL90" s="4"/>
      <c r="VTM90" s="4"/>
      <c r="VTN90" s="4"/>
      <c r="VTO90" s="4"/>
      <c r="VTP90" s="4"/>
      <c r="VTQ90" s="4"/>
      <c r="VTR90" s="4"/>
      <c r="VTS90" s="4"/>
      <c r="VTT90" s="4"/>
      <c r="VTU90" s="4"/>
      <c r="VTV90" s="4"/>
      <c r="VTW90" s="4"/>
      <c r="VTX90" s="4"/>
      <c r="VTY90" s="4"/>
      <c r="VTZ90" s="4"/>
      <c r="VUA90" s="4"/>
      <c r="VUB90" s="4"/>
      <c r="VUC90" s="4"/>
      <c r="VUD90" s="4"/>
      <c r="VUE90" s="4"/>
      <c r="VUF90" s="4"/>
      <c r="VUG90" s="4"/>
      <c r="VUH90" s="4"/>
      <c r="VUI90" s="4"/>
      <c r="VUJ90" s="4"/>
      <c r="VUK90" s="4"/>
      <c r="VUL90" s="4"/>
      <c r="VUM90" s="4"/>
      <c r="VUN90" s="4"/>
      <c r="VUO90" s="4"/>
      <c r="VUP90" s="4"/>
      <c r="VUQ90" s="4"/>
      <c r="VUR90" s="4"/>
      <c r="VUS90" s="4"/>
      <c r="VUT90" s="4"/>
      <c r="VUU90" s="4"/>
      <c r="VUV90" s="4"/>
      <c r="VUW90" s="4"/>
      <c r="VUX90" s="4"/>
      <c r="VUY90" s="4"/>
      <c r="VUZ90" s="4"/>
      <c r="VVA90" s="4"/>
      <c r="VVB90" s="4"/>
      <c r="VVC90" s="4"/>
      <c r="VVD90" s="4"/>
      <c r="VVE90" s="4"/>
      <c r="VVF90" s="4"/>
      <c r="VVG90" s="4"/>
      <c r="VVH90" s="4"/>
      <c r="VVI90" s="4"/>
      <c r="VVJ90" s="4"/>
      <c r="VVK90" s="4"/>
      <c r="VVL90" s="4"/>
      <c r="VVM90" s="4"/>
      <c r="VVN90" s="4"/>
      <c r="VVO90" s="4"/>
      <c r="VVP90" s="4"/>
      <c r="VVQ90" s="4"/>
      <c r="VVR90" s="4"/>
      <c r="VVS90" s="4"/>
      <c r="VVT90" s="4"/>
      <c r="VVU90" s="4"/>
      <c r="VVV90" s="4"/>
      <c r="VVW90" s="4"/>
      <c r="VVX90" s="4"/>
      <c r="VVY90" s="4"/>
      <c r="VVZ90" s="4"/>
      <c r="VWA90" s="4"/>
      <c r="VWB90" s="4"/>
      <c r="VWC90" s="4"/>
      <c r="VWD90" s="4"/>
      <c r="VWE90" s="4"/>
      <c r="VWF90" s="4"/>
      <c r="VWG90" s="4"/>
      <c r="VWH90" s="4"/>
      <c r="VWI90" s="4"/>
      <c r="VWJ90" s="4"/>
      <c r="VWK90" s="4"/>
      <c r="VWL90" s="4"/>
      <c r="VWM90" s="4"/>
      <c r="VWN90" s="4"/>
      <c r="VWO90" s="4"/>
      <c r="VWP90" s="4"/>
      <c r="VWQ90" s="4"/>
      <c r="VWR90" s="4"/>
      <c r="VWS90" s="4"/>
      <c r="VWT90" s="4"/>
      <c r="VWU90" s="4"/>
      <c r="VWV90" s="4"/>
      <c r="VWW90" s="4"/>
      <c r="VWX90" s="4"/>
      <c r="VWY90" s="4"/>
      <c r="VWZ90" s="4"/>
      <c r="VXA90" s="4"/>
      <c r="VXB90" s="4"/>
      <c r="VXC90" s="4"/>
      <c r="VXD90" s="4"/>
      <c r="VXE90" s="4"/>
      <c r="VXF90" s="4"/>
      <c r="VXG90" s="4"/>
      <c r="VXH90" s="4"/>
      <c r="VXI90" s="4"/>
      <c r="VXJ90" s="4"/>
      <c r="VXK90" s="4"/>
      <c r="VXL90" s="4"/>
      <c r="VXM90" s="4"/>
      <c r="VXN90" s="4"/>
      <c r="VXO90" s="4"/>
      <c r="VXP90" s="4"/>
      <c r="VXQ90" s="4"/>
      <c r="VXR90" s="4"/>
      <c r="VXS90" s="4"/>
      <c r="VXT90" s="4"/>
      <c r="VXU90" s="4"/>
      <c r="VXV90" s="4"/>
      <c r="VXW90" s="4"/>
      <c r="VXX90" s="4"/>
      <c r="VXY90" s="4"/>
      <c r="VXZ90" s="4"/>
      <c r="VYA90" s="4"/>
      <c r="VYB90" s="4"/>
      <c r="VYC90" s="4"/>
      <c r="VYD90" s="4"/>
      <c r="VYE90" s="4"/>
      <c r="VYF90" s="4"/>
      <c r="VYG90" s="4"/>
      <c r="VYH90" s="4"/>
      <c r="VYI90" s="4"/>
      <c r="VYJ90" s="4"/>
      <c r="VYK90" s="4"/>
      <c r="VYL90" s="4"/>
      <c r="VYM90" s="4"/>
      <c r="VYN90" s="4"/>
      <c r="VYO90" s="4"/>
      <c r="VYP90" s="4"/>
      <c r="VYQ90" s="4"/>
      <c r="VYR90" s="4"/>
      <c r="VYS90" s="4"/>
      <c r="VYT90" s="4"/>
      <c r="VYU90" s="4"/>
      <c r="VYV90" s="4"/>
      <c r="VYW90" s="4"/>
      <c r="VYX90" s="4"/>
      <c r="VYY90" s="4"/>
      <c r="VYZ90" s="4"/>
      <c r="VZA90" s="4"/>
      <c r="VZB90" s="4"/>
      <c r="VZC90" s="4"/>
      <c r="VZD90" s="4"/>
      <c r="VZE90" s="4"/>
      <c r="VZF90" s="4"/>
      <c r="VZG90" s="4"/>
      <c r="VZH90" s="4"/>
      <c r="VZI90" s="4"/>
      <c r="VZJ90" s="4"/>
      <c r="VZK90" s="4"/>
      <c r="VZL90" s="4"/>
      <c r="VZM90" s="4"/>
      <c r="VZN90" s="4"/>
      <c r="VZO90" s="4"/>
      <c r="VZP90" s="4"/>
      <c r="VZQ90" s="4"/>
      <c r="VZR90" s="4"/>
      <c r="VZS90" s="4"/>
      <c r="VZT90" s="4"/>
      <c r="VZU90" s="4"/>
      <c r="VZV90" s="4"/>
      <c r="VZW90" s="4"/>
      <c r="VZX90" s="4"/>
      <c r="VZY90" s="4"/>
      <c r="VZZ90" s="4"/>
      <c r="WAA90" s="4"/>
      <c r="WAB90" s="4"/>
      <c r="WAC90" s="4"/>
      <c r="WAD90" s="4"/>
      <c r="WAE90" s="4"/>
      <c r="WAF90" s="4"/>
      <c r="WAG90" s="4"/>
      <c r="WAH90" s="4"/>
      <c r="WAI90" s="4"/>
      <c r="WAJ90" s="4"/>
      <c r="WAK90" s="4"/>
      <c r="WAL90" s="4"/>
      <c r="WAM90" s="4"/>
      <c r="WAN90" s="4"/>
      <c r="WAO90" s="4"/>
      <c r="WAP90" s="4"/>
      <c r="WAQ90" s="4"/>
      <c r="WAR90" s="4"/>
      <c r="WAS90" s="4"/>
      <c r="WAT90" s="4"/>
      <c r="WAU90" s="4"/>
      <c r="WAV90" s="4"/>
      <c r="WAW90" s="4"/>
      <c r="WAX90" s="4"/>
      <c r="WAY90" s="4"/>
      <c r="WAZ90" s="4"/>
      <c r="WBA90" s="4"/>
      <c r="WBB90" s="4"/>
      <c r="WBC90" s="4"/>
      <c r="WBD90" s="4"/>
      <c r="WBE90" s="4"/>
      <c r="WBF90" s="4"/>
      <c r="WBG90" s="4"/>
      <c r="WBH90" s="4"/>
      <c r="WBI90" s="4"/>
      <c r="WBJ90" s="4"/>
      <c r="WBK90" s="4"/>
      <c r="WBL90" s="4"/>
      <c r="WBM90" s="4"/>
      <c r="WBN90" s="4"/>
      <c r="WBO90" s="4"/>
      <c r="WBP90" s="4"/>
      <c r="WBQ90" s="4"/>
      <c r="WBR90" s="4"/>
      <c r="WBS90" s="4"/>
      <c r="WBT90" s="4"/>
      <c r="WBU90" s="4"/>
      <c r="WBV90" s="4"/>
      <c r="WBW90" s="4"/>
      <c r="WBX90" s="4"/>
      <c r="WBY90" s="4"/>
      <c r="WBZ90" s="4"/>
      <c r="WCA90" s="4"/>
      <c r="WCB90" s="4"/>
      <c r="WCC90" s="4"/>
      <c r="WCD90" s="4"/>
      <c r="WCE90" s="4"/>
      <c r="WCF90" s="4"/>
      <c r="WCG90" s="4"/>
      <c r="WCH90" s="4"/>
      <c r="WCI90" s="4"/>
      <c r="WCJ90" s="4"/>
      <c r="WCK90" s="4"/>
      <c r="WCL90" s="4"/>
      <c r="WCM90" s="4"/>
      <c r="WCN90" s="4"/>
      <c r="WCO90" s="4"/>
      <c r="WCP90" s="4"/>
      <c r="WCQ90" s="4"/>
      <c r="WCR90" s="4"/>
      <c r="WCS90" s="4"/>
      <c r="WCT90" s="4"/>
      <c r="WCU90" s="4"/>
      <c r="WCV90" s="4"/>
      <c r="WCW90" s="4"/>
      <c r="WCX90" s="4"/>
      <c r="WCY90" s="4"/>
      <c r="WCZ90" s="4"/>
      <c r="WDA90" s="4"/>
      <c r="WDB90" s="4"/>
      <c r="WDC90" s="4"/>
      <c r="WDD90" s="4"/>
      <c r="WDE90" s="4"/>
      <c r="WDF90" s="4"/>
      <c r="WDG90" s="4"/>
      <c r="WDH90" s="4"/>
      <c r="WDI90" s="4"/>
      <c r="WDJ90" s="4"/>
      <c r="WDK90" s="4"/>
      <c r="WDL90" s="4"/>
      <c r="WDM90" s="4"/>
      <c r="WDN90" s="4"/>
      <c r="WDO90" s="4"/>
      <c r="WDP90" s="4"/>
      <c r="WDQ90" s="4"/>
      <c r="WDR90" s="4"/>
      <c r="WDS90" s="4"/>
      <c r="WDT90" s="4"/>
      <c r="WDU90" s="4"/>
      <c r="WDV90" s="4"/>
      <c r="WDW90" s="4"/>
      <c r="WDX90" s="4"/>
      <c r="WDY90" s="4"/>
      <c r="WDZ90" s="4"/>
      <c r="WEA90" s="4"/>
      <c r="WEB90" s="4"/>
      <c r="WEC90" s="4"/>
      <c r="WED90" s="4"/>
      <c r="WEE90" s="4"/>
      <c r="WEF90" s="4"/>
      <c r="WEG90" s="4"/>
      <c r="WEH90" s="4"/>
      <c r="WEI90" s="4"/>
      <c r="WEJ90" s="4"/>
      <c r="WEK90" s="4"/>
      <c r="WEL90" s="4"/>
      <c r="WEM90" s="4"/>
      <c r="WEN90" s="4"/>
      <c r="WEO90" s="4"/>
      <c r="WEP90" s="4"/>
      <c r="WEQ90" s="4"/>
      <c r="WER90" s="4"/>
      <c r="WES90" s="4"/>
      <c r="WET90" s="4"/>
      <c r="WEU90" s="4"/>
      <c r="WEV90" s="4"/>
      <c r="WEW90" s="4"/>
      <c r="WEX90" s="4"/>
      <c r="WEY90" s="4"/>
      <c r="WEZ90" s="4"/>
      <c r="WFA90" s="4"/>
      <c r="WFB90" s="4"/>
      <c r="WFC90" s="4"/>
      <c r="WFD90" s="4"/>
      <c r="WFE90" s="4"/>
      <c r="WFF90" s="4"/>
      <c r="WFG90" s="4"/>
      <c r="WFH90" s="4"/>
      <c r="WFI90" s="4"/>
      <c r="WFJ90" s="4"/>
      <c r="WFK90" s="4"/>
      <c r="WFL90" s="4"/>
      <c r="WFM90" s="4"/>
      <c r="WFN90" s="4"/>
      <c r="WFO90" s="4"/>
      <c r="WFP90" s="4"/>
      <c r="WFQ90" s="4"/>
      <c r="WFR90" s="4"/>
      <c r="WFS90" s="4"/>
      <c r="WFT90" s="4"/>
      <c r="WFU90" s="4"/>
      <c r="WFV90" s="4"/>
      <c r="WFW90" s="4"/>
      <c r="WFX90" s="4"/>
      <c r="WFY90" s="4"/>
      <c r="WFZ90" s="4"/>
      <c r="WGA90" s="4"/>
      <c r="WGB90" s="4"/>
      <c r="WGC90" s="4"/>
      <c r="WGD90" s="4"/>
      <c r="WGE90" s="4"/>
      <c r="WGF90" s="4"/>
      <c r="WGG90" s="4"/>
      <c r="WGH90" s="4"/>
      <c r="WGI90" s="4"/>
      <c r="WGJ90" s="4"/>
      <c r="WGK90" s="4"/>
      <c r="WGL90" s="4"/>
      <c r="WGM90" s="4"/>
      <c r="WGN90" s="4"/>
      <c r="WGO90" s="4"/>
      <c r="WGP90" s="4"/>
      <c r="WGQ90" s="4"/>
      <c r="WGR90" s="4"/>
      <c r="WGS90" s="4"/>
      <c r="WGT90" s="4"/>
      <c r="WGU90" s="4"/>
      <c r="WGV90" s="4"/>
      <c r="WGW90" s="4"/>
      <c r="WGX90" s="4"/>
      <c r="WGY90" s="4"/>
      <c r="WGZ90" s="4"/>
      <c r="WHA90" s="4"/>
      <c r="WHB90" s="4"/>
      <c r="WHC90" s="4"/>
      <c r="WHD90" s="4"/>
      <c r="WHE90" s="4"/>
      <c r="WHF90" s="4"/>
      <c r="WHG90" s="4"/>
      <c r="WHH90" s="4"/>
      <c r="WHI90" s="4"/>
      <c r="WHJ90" s="4"/>
      <c r="WHK90" s="4"/>
      <c r="WHL90" s="4"/>
      <c r="WHM90" s="4"/>
      <c r="WHN90" s="4"/>
      <c r="WHO90" s="4"/>
      <c r="WHP90" s="4"/>
      <c r="WHQ90" s="4"/>
      <c r="WHR90" s="4"/>
      <c r="WHS90" s="4"/>
      <c r="WHT90" s="4"/>
      <c r="WHU90" s="4"/>
      <c r="WHV90" s="4"/>
      <c r="WHW90" s="4"/>
      <c r="WHX90" s="4"/>
      <c r="WHY90" s="4"/>
      <c r="WHZ90" s="4"/>
      <c r="WIA90" s="4"/>
      <c r="WIB90" s="4"/>
      <c r="WIC90" s="4"/>
      <c r="WID90" s="4"/>
      <c r="WIE90" s="4"/>
      <c r="WIF90" s="4"/>
      <c r="WIG90" s="4"/>
      <c r="WIH90" s="4"/>
      <c r="WII90" s="4"/>
      <c r="WIJ90" s="4"/>
      <c r="WIK90" s="4"/>
      <c r="WIL90" s="4"/>
      <c r="WIM90" s="4"/>
      <c r="WIN90" s="4"/>
      <c r="WIO90" s="4"/>
      <c r="WIP90" s="4"/>
      <c r="WIQ90" s="4"/>
      <c r="WIR90" s="4"/>
      <c r="WIS90" s="4"/>
      <c r="WIT90" s="4"/>
      <c r="WIU90" s="4"/>
      <c r="WIV90" s="4"/>
      <c r="WIW90" s="4"/>
      <c r="WIX90" s="4"/>
      <c r="WIY90" s="4"/>
      <c r="WIZ90" s="4"/>
      <c r="WJA90" s="4"/>
      <c r="WJB90" s="4"/>
      <c r="WJC90" s="4"/>
      <c r="WJD90" s="4"/>
      <c r="WJE90" s="4"/>
      <c r="WJF90" s="4"/>
      <c r="WJG90" s="4"/>
      <c r="WJH90" s="4"/>
      <c r="WJI90" s="4"/>
      <c r="WJJ90" s="4"/>
      <c r="WJK90" s="4"/>
      <c r="WJL90" s="4"/>
      <c r="WJM90" s="4"/>
      <c r="WJN90" s="4"/>
      <c r="WJO90" s="4"/>
      <c r="WJP90" s="4"/>
      <c r="WJQ90" s="4"/>
      <c r="WJR90" s="4"/>
      <c r="WJS90" s="4"/>
      <c r="WJT90" s="4"/>
      <c r="WJU90" s="4"/>
      <c r="WJV90" s="4"/>
      <c r="WJW90" s="4"/>
      <c r="WJX90" s="4"/>
      <c r="WJY90" s="4"/>
      <c r="WJZ90" s="4"/>
      <c r="WKA90" s="4"/>
      <c r="WKB90" s="4"/>
      <c r="WKC90" s="4"/>
      <c r="WKD90" s="4"/>
      <c r="WKE90" s="4"/>
      <c r="WKF90" s="4"/>
      <c r="WKG90" s="4"/>
      <c r="WKH90" s="4"/>
      <c r="WKI90" s="4"/>
      <c r="WKJ90" s="4"/>
      <c r="WKK90" s="4"/>
      <c r="WKL90" s="4"/>
      <c r="WKM90" s="4"/>
      <c r="WKN90" s="4"/>
      <c r="WKO90" s="4"/>
      <c r="WKP90" s="4"/>
      <c r="WKQ90" s="4"/>
      <c r="WKR90" s="4"/>
      <c r="WKS90" s="4"/>
      <c r="WKT90" s="4"/>
      <c r="WKU90" s="4"/>
      <c r="WKV90" s="4"/>
      <c r="WKW90" s="4"/>
      <c r="WKX90" s="4"/>
      <c r="WKY90" s="4"/>
      <c r="WKZ90" s="4"/>
      <c r="WLA90" s="4"/>
      <c r="WLB90" s="4"/>
      <c r="WLC90" s="4"/>
      <c r="WLD90" s="4"/>
      <c r="WLE90" s="4"/>
      <c r="WLF90" s="4"/>
      <c r="WLG90" s="4"/>
      <c r="WLH90" s="4"/>
      <c r="WLI90" s="4"/>
      <c r="WLJ90" s="4"/>
      <c r="WLK90" s="4"/>
      <c r="WLL90" s="4"/>
      <c r="WLM90" s="4"/>
      <c r="WLN90" s="4"/>
      <c r="WLO90" s="4"/>
      <c r="WLP90" s="4"/>
      <c r="WLQ90" s="4"/>
      <c r="WLR90" s="4"/>
      <c r="WLS90" s="4"/>
      <c r="WLT90" s="4"/>
      <c r="WLU90" s="4"/>
      <c r="WLV90" s="4"/>
      <c r="WLW90" s="4"/>
      <c r="WLX90" s="4"/>
      <c r="WLY90" s="4"/>
      <c r="WLZ90" s="4"/>
      <c r="WMA90" s="4"/>
      <c r="WMB90" s="4"/>
      <c r="WMC90" s="4"/>
      <c r="WMD90" s="4"/>
      <c r="WME90" s="4"/>
      <c r="WMF90" s="4"/>
      <c r="WMG90" s="4"/>
      <c r="WMH90" s="4"/>
      <c r="WMI90" s="4"/>
      <c r="WMJ90" s="4"/>
      <c r="WMK90" s="4"/>
      <c r="WML90" s="4"/>
      <c r="WMM90" s="4"/>
      <c r="WMN90" s="4"/>
      <c r="WMO90" s="4"/>
      <c r="WMP90" s="4"/>
      <c r="WMQ90" s="4"/>
      <c r="WMR90" s="4"/>
      <c r="WMS90" s="4"/>
      <c r="WMT90" s="4"/>
      <c r="WMU90" s="4"/>
      <c r="WMV90" s="4"/>
      <c r="WMW90" s="4"/>
      <c r="WMX90" s="4"/>
      <c r="WMY90" s="4"/>
      <c r="WMZ90" s="4"/>
      <c r="WNA90" s="4"/>
      <c r="WNB90" s="4"/>
      <c r="WNC90" s="4"/>
      <c r="WND90" s="4"/>
      <c r="WNE90" s="4"/>
      <c r="WNF90" s="4"/>
      <c r="WNG90" s="4"/>
      <c r="WNH90" s="4"/>
      <c r="WNI90" s="4"/>
      <c r="WNJ90" s="4"/>
      <c r="WNK90" s="4"/>
      <c r="WNL90" s="4"/>
      <c r="WNM90" s="4"/>
      <c r="WNN90" s="4"/>
      <c r="WNO90" s="4"/>
      <c r="WNP90" s="4"/>
      <c r="WNQ90" s="4"/>
      <c r="WNR90" s="4"/>
      <c r="WNS90" s="4"/>
      <c r="WNT90" s="4"/>
      <c r="WNU90" s="4"/>
      <c r="WNV90" s="4"/>
      <c r="WNW90" s="4"/>
      <c r="WNX90" s="4"/>
      <c r="WNY90" s="4"/>
      <c r="WNZ90" s="4"/>
      <c r="WOA90" s="4"/>
      <c r="WOB90" s="4"/>
      <c r="WOC90" s="4"/>
      <c r="WOD90" s="4"/>
      <c r="WOE90" s="4"/>
      <c r="WOF90" s="4"/>
      <c r="WOG90" s="4"/>
      <c r="WOH90" s="4"/>
      <c r="WOI90" s="4"/>
      <c r="WOJ90" s="4"/>
      <c r="WOK90" s="4"/>
      <c r="WOL90" s="4"/>
      <c r="WOM90" s="4"/>
      <c r="WON90" s="4"/>
      <c r="WOO90" s="4"/>
      <c r="WOP90" s="4"/>
      <c r="WOQ90" s="4"/>
      <c r="WOR90" s="4"/>
      <c r="WOS90" s="4"/>
      <c r="WOT90" s="4"/>
      <c r="WOU90" s="4"/>
      <c r="WOV90" s="4"/>
      <c r="WOW90" s="4"/>
      <c r="WOX90" s="4"/>
      <c r="WOY90" s="4"/>
      <c r="WOZ90" s="4"/>
      <c r="WPA90" s="4"/>
      <c r="WPB90" s="4"/>
      <c r="WPC90" s="4"/>
      <c r="WPD90" s="4"/>
      <c r="WPE90" s="4"/>
      <c r="WPF90" s="4"/>
      <c r="WPG90" s="4"/>
      <c r="WPH90" s="4"/>
      <c r="WPI90" s="4"/>
      <c r="WPJ90" s="4"/>
      <c r="WPK90" s="4"/>
      <c r="WPL90" s="4"/>
      <c r="WPM90" s="4"/>
      <c r="WPN90" s="4"/>
      <c r="WPO90" s="4"/>
      <c r="WPP90" s="4"/>
      <c r="WPQ90" s="4"/>
      <c r="WPR90" s="4"/>
      <c r="WPS90" s="4"/>
      <c r="WPT90" s="4"/>
      <c r="WPU90" s="4"/>
      <c r="WPV90" s="4"/>
      <c r="WPW90" s="4"/>
      <c r="WPX90" s="4"/>
      <c r="WPY90" s="4"/>
      <c r="WPZ90" s="4"/>
      <c r="WQA90" s="4"/>
      <c r="WQB90" s="4"/>
      <c r="WQC90" s="4"/>
      <c r="WQD90" s="4"/>
      <c r="WQE90" s="4"/>
      <c r="WQF90" s="4"/>
      <c r="WQG90" s="4"/>
      <c r="WQH90" s="4"/>
      <c r="WQI90" s="4"/>
      <c r="WQJ90" s="4"/>
      <c r="WQK90" s="4"/>
      <c r="WQL90" s="4"/>
      <c r="WQM90" s="4"/>
      <c r="WQN90" s="4"/>
      <c r="WQO90" s="4"/>
      <c r="WQP90" s="4"/>
      <c r="WQQ90" s="4"/>
      <c r="WQR90" s="4"/>
      <c r="WQS90" s="4"/>
      <c r="WQT90" s="4"/>
      <c r="WQU90" s="4"/>
      <c r="WQV90" s="4"/>
      <c r="WQW90" s="4"/>
      <c r="WQX90" s="4"/>
      <c r="WQY90" s="4"/>
      <c r="WQZ90" s="4"/>
      <c r="WRA90" s="4"/>
      <c r="WRB90" s="4"/>
      <c r="WRC90" s="4"/>
      <c r="WRD90" s="4"/>
      <c r="WRE90" s="4"/>
      <c r="WRF90" s="4"/>
      <c r="WRG90" s="4"/>
      <c r="WRH90" s="4"/>
      <c r="WRI90" s="4"/>
      <c r="WRJ90" s="4"/>
      <c r="WRK90" s="4"/>
      <c r="WRL90" s="4"/>
      <c r="WRM90" s="4"/>
      <c r="WRN90" s="4"/>
      <c r="WRO90" s="4"/>
      <c r="WRP90" s="4"/>
      <c r="WRQ90" s="4"/>
      <c r="WRR90" s="4"/>
      <c r="WRS90" s="4"/>
      <c r="WRT90" s="4"/>
      <c r="WRU90" s="4"/>
      <c r="WRV90" s="4"/>
      <c r="WRW90" s="4"/>
      <c r="WRX90" s="4"/>
      <c r="WRY90" s="4"/>
      <c r="WRZ90" s="4"/>
      <c r="WSA90" s="4"/>
      <c r="WSB90" s="4"/>
      <c r="WSC90" s="4"/>
      <c r="WSD90" s="4"/>
      <c r="WSE90" s="4"/>
      <c r="WSF90" s="4"/>
      <c r="WSG90" s="4"/>
      <c r="WSH90" s="4"/>
      <c r="WSI90" s="4"/>
      <c r="WSJ90" s="4"/>
      <c r="WSK90" s="4"/>
      <c r="WSL90" s="4"/>
      <c r="WSM90" s="4"/>
      <c r="WSN90" s="4"/>
      <c r="WSO90" s="4"/>
      <c r="WSP90" s="4"/>
      <c r="WSQ90" s="4"/>
      <c r="WSR90" s="4"/>
      <c r="WSS90" s="4"/>
      <c r="WST90" s="4"/>
      <c r="WSU90" s="4"/>
      <c r="WSV90" s="4"/>
      <c r="WSW90" s="4"/>
      <c r="WSX90" s="4"/>
      <c r="WSY90" s="4"/>
      <c r="WSZ90" s="4"/>
      <c r="WTA90" s="4"/>
      <c r="WTB90" s="4"/>
      <c r="WTC90" s="4"/>
      <c r="WTD90" s="4"/>
      <c r="WTE90" s="4"/>
      <c r="WTF90" s="4"/>
      <c r="WTG90" s="4"/>
      <c r="WTH90" s="4"/>
      <c r="WTI90" s="4"/>
      <c r="WTJ90" s="4"/>
      <c r="WTK90" s="4"/>
      <c r="WTL90" s="4"/>
      <c r="WTM90" s="4"/>
      <c r="WTN90" s="4"/>
      <c r="WTO90" s="4"/>
      <c r="WTP90" s="4"/>
      <c r="WTQ90" s="4"/>
      <c r="WTR90" s="4"/>
      <c r="WTS90" s="4"/>
      <c r="WTT90" s="4"/>
      <c r="WTU90" s="4"/>
      <c r="WTV90" s="4"/>
      <c r="WTW90" s="4"/>
      <c r="WTX90" s="4"/>
      <c r="WTY90" s="4"/>
      <c r="WTZ90" s="4"/>
      <c r="WUA90" s="4"/>
      <c r="WUB90" s="4"/>
      <c r="WUC90" s="4"/>
      <c r="WUD90" s="4"/>
      <c r="WUE90" s="4"/>
      <c r="WUF90" s="4"/>
      <c r="WUG90" s="4"/>
      <c r="WUH90" s="4"/>
      <c r="WUI90" s="4"/>
      <c r="WUJ90" s="4"/>
      <c r="WUK90" s="4"/>
      <c r="WUL90" s="4"/>
      <c r="WUM90" s="4"/>
      <c r="WUN90" s="4"/>
      <c r="WUO90" s="4"/>
      <c r="WUP90" s="4"/>
      <c r="WUQ90" s="4"/>
      <c r="WUR90" s="4"/>
      <c r="WUS90" s="4"/>
    </row>
    <row r="91" spans="1:16113" s="4" customFormat="1" x14ac:dyDescent="0.25">
      <c r="A91" s="560" t="s">
        <v>282</v>
      </c>
      <c r="B91" s="561" t="s">
        <v>292</v>
      </c>
      <c r="C91" s="562" t="s">
        <v>293</v>
      </c>
      <c r="D91" s="563">
        <v>860</v>
      </c>
      <c r="E91" s="564">
        <v>852</v>
      </c>
      <c r="F91" s="564">
        <v>650</v>
      </c>
      <c r="G91" s="564">
        <v>617</v>
      </c>
      <c r="H91" s="564">
        <v>475</v>
      </c>
      <c r="I91" s="565">
        <f t="shared" si="66"/>
        <v>0.7241784037558685</v>
      </c>
      <c r="J91" s="566">
        <f t="shared" si="67"/>
        <v>0.94923076923076921</v>
      </c>
      <c r="K91" s="563">
        <v>745</v>
      </c>
      <c r="L91" s="564">
        <v>744</v>
      </c>
      <c r="M91" s="564">
        <v>586</v>
      </c>
      <c r="N91" s="564">
        <v>510</v>
      </c>
      <c r="O91" s="564">
        <v>375</v>
      </c>
      <c r="P91" s="565">
        <f t="shared" si="68"/>
        <v>0.68548387096774188</v>
      </c>
      <c r="Q91" s="566">
        <f t="shared" si="69"/>
        <v>0.87030716723549484</v>
      </c>
      <c r="R91" s="563">
        <v>810</v>
      </c>
      <c r="S91" s="564">
        <v>803</v>
      </c>
      <c r="T91" s="564">
        <v>617</v>
      </c>
      <c r="U91" s="564">
        <v>601</v>
      </c>
      <c r="V91" s="564">
        <v>409</v>
      </c>
      <c r="W91" s="565">
        <f t="shared" si="64"/>
        <v>0.74844333748443337</v>
      </c>
      <c r="X91" s="566">
        <f t="shared" si="65"/>
        <v>0.97406807131280393</v>
      </c>
      <c r="Y91" s="563">
        <v>1037</v>
      </c>
      <c r="Z91" s="564">
        <v>1031</v>
      </c>
      <c r="AA91" s="564">
        <v>981</v>
      </c>
      <c r="AB91" s="564">
        <v>789</v>
      </c>
      <c r="AC91" s="564">
        <v>532</v>
      </c>
      <c r="AD91" s="565">
        <f t="shared" si="70"/>
        <v>0.76527643064985451</v>
      </c>
      <c r="AE91" s="566">
        <f t="shared" si="71"/>
        <v>0.80428134556574926</v>
      </c>
      <c r="AF91" s="563">
        <v>973</v>
      </c>
      <c r="AG91" s="564">
        <v>959</v>
      </c>
      <c r="AH91" s="564">
        <v>927</v>
      </c>
      <c r="AI91" s="564">
        <v>750</v>
      </c>
      <c r="AJ91" s="564">
        <v>500</v>
      </c>
      <c r="AK91" s="565">
        <f t="shared" si="72"/>
        <v>0.78206465067778941</v>
      </c>
      <c r="AL91" s="566">
        <f t="shared" si="73"/>
        <v>0.80906148867313921</v>
      </c>
      <c r="AM91" s="563">
        <v>744</v>
      </c>
      <c r="AN91" s="564">
        <v>742</v>
      </c>
      <c r="AO91" s="564">
        <v>721</v>
      </c>
      <c r="AP91" s="564">
        <v>574</v>
      </c>
      <c r="AQ91" s="564">
        <v>374</v>
      </c>
      <c r="AR91" s="565">
        <f t="shared" si="74"/>
        <v>0.77358490566037741</v>
      </c>
      <c r="AS91" s="566">
        <f t="shared" si="75"/>
        <v>0.79611650485436891</v>
      </c>
      <c r="AT91" s="563">
        <v>702</v>
      </c>
      <c r="AU91" s="564">
        <v>696</v>
      </c>
      <c r="AV91" s="564">
        <v>681</v>
      </c>
      <c r="AW91" s="564">
        <v>564</v>
      </c>
      <c r="AX91" s="564">
        <v>372</v>
      </c>
      <c r="AY91" s="565">
        <f t="shared" si="76"/>
        <v>0.81034482758620685</v>
      </c>
      <c r="AZ91" s="566">
        <f t="shared" si="77"/>
        <v>0.82819383259911894</v>
      </c>
      <c r="BA91" s="563">
        <v>552</v>
      </c>
      <c r="BB91" s="564">
        <v>517</v>
      </c>
      <c r="BC91" s="564">
        <v>488</v>
      </c>
      <c r="BD91" s="564">
        <v>406</v>
      </c>
      <c r="BE91" s="564">
        <v>277</v>
      </c>
      <c r="BF91" s="565">
        <f t="shared" si="78"/>
        <v>0.7852998065764023</v>
      </c>
      <c r="BG91" s="566">
        <f t="shared" si="79"/>
        <v>0.83196721311475408</v>
      </c>
      <c r="BH91" s="563">
        <v>624</v>
      </c>
      <c r="BI91" s="564">
        <v>580</v>
      </c>
      <c r="BJ91" s="564">
        <v>568</v>
      </c>
      <c r="BK91" s="564">
        <v>463</v>
      </c>
      <c r="BL91" s="564">
        <v>337</v>
      </c>
      <c r="BM91" s="565">
        <f t="shared" si="80"/>
        <v>0.7982758620689655</v>
      </c>
      <c r="BN91" s="566">
        <f t="shared" si="81"/>
        <v>0.8151408450704225</v>
      </c>
      <c r="BO91" s="563">
        <v>523</v>
      </c>
      <c r="BP91" s="564">
        <v>492</v>
      </c>
      <c r="BQ91" s="564">
        <v>482</v>
      </c>
      <c r="BR91" s="564">
        <v>404</v>
      </c>
      <c r="BS91" s="564">
        <v>295</v>
      </c>
      <c r="BT91" s="565">
        <f t="shared" si="82"/>
        <v>0.82113821138211385</v>
      </c>
      <c r="BU91" s="566">
        <f t="shared" si="83"/>
        <v>0.83817427385892118</v>
      </c>
      <c r="BV91" s="563">
        <v>603</v>
      </c>
      <c r="BW91" s="564">
        <v>542</v>
      </c>
      <c r="BX91" s="564">
        <v>529</v>
      </c>
      <c r="BY91" s="564">
        <v>421</v>
      </c>
      <c r="BZ91" s="564">
        <v>306</v>
      </c>
      <c r="CA91" s="565">
        <f t="shared" si="84"/>
        <v>0.7767527675276753</v>
      </c>
      <c r="CB91" s="566">
        <f t="shared" si="85"/>
        <v>0.79584120982986772</v>
      </c>
      <c r="CC91" s="563">
        <v>484</v>
      </c>
      <c r="CD91" s="564">
        <v>451</v>
      </c>
      <c r="CE91" s="564">
        <v>438</v>
      </c>
      <c r="CF91" s="564">
        <v>336</v>
      </c>
      <c r="CG91" s="564">
        <v>273</v>
      </c>
      <c r="CH91" s="565">
        <f t="shared" si="88"/>
        <v>0.74501108647450109</v>
      </c>
      <c r="CI91" s="566">
        <f t="shared" si="89"/>
        <v>0.76712328767123283</v>
      </c>
    </row>
    <row r="92" spans="1:16113" s="4" customFormat="1" x14ac:dyDescent="0.25">
      <c r="A92" s="560" t="s">
        <v>282</v>
      </c>
      <c r="B92" s="561" t="s">
        <v>294</v>
      </c>
      <c r="C92" s="562" t="s">
        <v>295</v>
      </c>
      <c r="D92" s="563">
        <v>733</v>
      </c>
      <c r="E92" s="564">
        <v>733</v>
      </c>
      <c r="F92" s="564">
        <v>733</v>
      </c>
      <c r="G92" s="564">
        <v>551</v>
      </c>
      <c r="H92" s="564">
        <v>451</v>
      </c>
      <c r="I92" s="565">
        <f t="shared" si="66"/>
        <v>0.75170532060027284</v>
      </c>
      <c r="J92" s="566">
        <f t="shared" si="67"/>
        <v>0.75170532060027284</v>
      </c>
      <c r="K92" s="563">
        <v>719</v>
      </c>
      <c r="L92" s="564">
        <v>718</v>
      </c>
      <c r="M92" s="564">
        <v>718</v>
      </c>
      <c r="N92" s="564">
        <v>590</v>
      </c>
      <c r="O92" s="564">
        <v>468</v>
      </c>
      <c r="P92" s="565">
        <f t="shared" si="68"/>
        <v>0.82172701949860727</v>
      </c>
      <c r="Q92" s="566">
        <f t="shared" si="69"/>
        <v>0.82172701949860727</v>
      </c>
      <c r="R92" s="563">
        <v>796</v>
      </c>
      <c r="S92" s="564">
        <v>794</v>
      </c>
      <c r="T92" s="564">
        <v>794</v>
      </c>
      <c r="U92" s="564">
        <v>622</v>
      </c>
      <c r="V92" s="564">
        <v>440</v>
      </c>
      <c r="W92" s="565">
        <f t="shared" si="64"/>
        <v>0.78337531486146095</v>
      </c>
      <c r="X92" s="566">
        <f t="shared" si="65"/>
        <v>0.78337531486146095</v>
      </c>
      <c r="Y92" s="563">
        <v>814</v>
      </c>
      <c r="Z92" s="564">
        <v>814</v>
      </c>
      <c r="AA92" s="564">
        <v>814</v>
      </c>
      <c r="AB92" s="564">
        <v>670</v>
      </c>
      <c r="AC92" s="564">
        <v>499</v>
      </c>
      <c r="AD92" s="565">
        <f t="shared" si="70"/>
        <v>0.82309582309582308</v>
      </c>
      <c r="AE92" s="566">
        <f t="shared" si="71"/>
        <v>0.82309582309582308</v>
      </c>
      <c r="AF92" s="563">
        <v>1068</v>
      </c>
      <c r="AG92" s="564">
        <v>1066</v>
      </c>
      <c r="AH92" s="564">
        <v>1066</v>
      </c>
      <c r="AI92" s="564">
        <v>898</v>
      </c>
      <c r="AJ92" s="564">
        <v>733</v>
      </c>
      <c r="AK92" s="565">
        <f t="shared" si="72"/>
        <v>0.8424015009380863</v>
      </c>
      <c r="AL92" s="566">
        <f t="shared" si="73"/>
        <v>0.8424015009380863</v>
      </c>
      <c r="AM92" s="563">
        <v>816</v>
      </c>
      <c r="AN92" s="564">
        <v>814</v>
      </c>
      <c r="AO92" s="564">
        <v>814</v>
      </c>
      <c r="AP92" s="564">
        <v>651</v>
      </c>
      <c r="AQ92" s="564">
        <v>504</v>
      </c>
      <c r="AR92" s="565">
        <f t="shared" si="74"/>
        <v>0.79975429975429979</v>
      </c>
      <c r="AS92" s="566">
        <f t="shared" si="75"/>
        <v>0.79975429975429979</v>
      </c>
      <c r="AT92" s="563">
        <v>509</v>
      </c>
      <c r="AU92" s="564">
        <v>508</v>
      </c>
      <c r="AV92" s="564">
        <v>477</v>
      </c>
      <c r="AW92" s="564">
        <v>387</v>
      </c>
      <c r="AX92" s="564">
        <v>313</v>
      </c>
      <c r="AY92" s="565">
        <f t="shared" si="76"/>
        <v>0.76181102362204722</v>
      </c>
      <c r="AZ92" s="566">
        <f t="shared" si="77"/>
        <v>0.81132075471698117</v>
      </c>
      <c r="BA92" s="563">
        <v>486</v>
      </c>
      <c r="BB92" s="564">
        <v>482</v>
      </c>
      <c r="BC92" s="564">
        <v>475</v>
      </c>
      <c r="BD92" s="564">
        <v>389</v>
      </c>
      <c r="BE92" s="564">
        <v>309</v>
      </c>
      <c r="BF92" s="565">
        <f t="shared" si="78"/>
        <v>0.80705394190871371</v>
      </c>
      <c r="BG92" s="566">
        <f t="shared" si="79"/>
        <v>0.81894736842105265</v>
      </c>
      <c r="BH92" s="563">
        <v>453</v>
      </c>
      <c r="BI92" s="564">
        <v>452</v>
      </c>
      <c r="BJ92" s="564">
        <v>439</v>
      </c>
      <c r="BK92" s="564">
        <v>341</v>
      </c>
      <c r="BL92" s="564">
        <v>272</v>
      </c>
      <c r="BM92" s="565">
        <f t="shared" si="80"/>
        <v>0.75442477876106195</v>
      </c>
      <c r="BN92" s="566">
        <f t="shared" si="81"/>
        <v>0.77676537585421412</v>
      </c>
      <c r="BO92" s="563">
        <v>397</v>
      </c>
      <c r="BP92" s="564">
        <v>394</v>
      </c>
      <c r="BQ92" s="564">
        <v>382</v>
      </c>
      <c r="BR92" s="564">
        <v>303</v>
      </c>
      <c r="BS92" s="564">
        <v>229</v>
      </c>
      <c r="BT92" s="565">
        <f t="shared" si="82"/>
        <v>0.76903553299492389</v>
      </c>
      <c r="BU92" s="566">
        <f t="shared" si="83"/>
        <v>0.79319371727748689</v>
      </c>
      <c r="BV92" s="563">
        <v>347</v>
      </c>
      <c r="BW92" s="564">
        <v>347</v>
      </c>
      <c r="BX92" s="564">
        <v>342</v>
      </c>
      <c r="BY92" s="564">
        <v>274</v>
      </c>
      <c r="BZ92" s="564">
        <v>236</v>
      </c>
      <c r="CA92" s="565">
        <f t="shared" si="84"/>
        <v>0.78962536023054752</v>
      </c>
      <c r="CB92" s="566">
        <f t="shared" si="85"/>
        <v>0.80116959064327486</v>
      </c>
      <c r="CC92" s="563">
        <v>416</v>
      </c>
      <c r="CD92" s="564">
        <v>406</v>
      </c>
      <c r="CE92" s="564">
        <v>406</v>
      </c>
      <c r="CF92" s="564">
        <v>312</v>
      </c>
      <c r="CG92" s="564">
        <v>261</v>
      </c>
      <c r="CH92" s="565">
        <f t="shared" si="88"/>
        <v>0.76847290640394084</v>
      </c>
      <c r="CI92" s="566">
        <f t="shared" si="89"/>
        <v>0.76847290640394084</v>
      </c>
    </row>
    <row r="93" spans="1:16113" s="4" customFormat="1" x14ac:dyDescent="0.25">
      <c r="A93" s="560" t="s">
        <v>282</v>
      </c>
      <c r="B93" s="561" t="s">
        <v>296</v>
      </c>
      <c r="C93" s="562" t="s">
        <v>297</v>
      </c>
      <c r="D93" s="563">
        <v>813</v>
      </c>
      <c r="E93" s="564">
        <v>757</v>
      </c>
      <c r="F93" s="564">
        <v>704</v>
      </c>
      <c r="G93" s="564">
        <v>375</v>
      </c>
      <c r="H93" s="564">
        <v>305</v>
      </c>
      <c r="I93" s="565">
        <f t="shared" si="66"/>
        <v>0.49537648612945839</v>
      </c>
      <c r="J93" s="566">
        <f t="shared" si="67"/>
        <v>0.53267045454545459</v>
      </c>
      <c r="K93" s="563">
        <v>920</v>
      </c>
      <c r="L93" s="564">
        <v>834</v>
      </c>
      <c r="M93" s="564">
        <v>776</v>
      </c>
      <c r="N93" s="564">
        <v>382</v>
      </c>
      <c r="O93" s="564">
        <v>300</v>
      </c>
      <c r="P93" s="565">
        <f t="shared" si="68"/>
        <v>0.45803357314148679</v>
      </c>
      <c r="Q93" s="566">
        <f t="shared" si="69"/>
        <v>0.49226804123711343</v>
      </c>
      <c r="R93" s="563">
        <v>830</v>
      </c>
      <c r="S93" s="564">
        <v>757</v>
      </c>
      <c r="T93" s="564">
        <v>704</v>
      </c>
      <c r="U93" s="564">
        <v>372</v>
      </c>
      <c r="V93" s="564">
        <v>301</v>
      </c>
      <c r="W93" s="565">
        <f t="shared" si="64"/>
        <v>0.4914134742404227</v>
      </c>
      <c r="X93" s="566">
        <f t="shared" si="65"/>
        <v>0.52840909090909094</v>
      </c>
      <c r="Y93" s="563">
        <v>810</v>
      </c>
      <c r="Z93" s="564">
        <v>764</v>
      </c>
      <c r="AA93" s="564">
        <v>706</v>
      </c>
      <c r="AB93" s="564">
        <v>341</v>
      </c>
      <c r="AC93" s="564">
        <v>317</v>
      </c>
      <c r="AD93" s="565">
        <f t="shared" si="70"/>
        <v>0.44633507853403143</v>
      </c>
      <c r="AE93" s="566">
        <f t="shared" si="71"/>
        <v>0.48300283286118978</v>
      </c>
      <c r="AF93" s="563">
        <v>642</v>
      </c>
      <c r="AG93" s="564">
        <v>600</v>
      </c>
      <c r="AH93" s="564">
        <v>553</v>
      </c>
      <c r="AI93" s="564">
        <v>285</v>
      </c>
      <c r="AJ93" s="564">
        <v>271</v>
      </c>
      <c r="AK93" s="565">
        <f t="shared" si="72"/>
        <v>0.47499999999999998</v>
      </c>
      <c r="AL93" s="566">
        <f t="shared" si="73"/>
        <v>0.51537070524412298</v>
      </c>
      <c r="AM93" s="563">
        <v>533</v>
      </c>
      <c r="AN93" s="564">
        <v>497</v>
      </c>
      <c r="AO93" s="564">
        <v>445</v>
      </c>
      <c r="AP93" s="564">
        <v>274</v>
      </c>
      <c r="AQ93" s="564">
        <v>253</v>
      </c>
      <c r="AR93" s="565">
        <f t="shared" si="74"/>
        <v>0.55130784708249492</v>
      </c>
      <c r="AS93" s="566">
        <f t="shared" si="75"/>
        <v>0.61573033707865166</v>
      </c>
      <c r="AT93" s="563">
        <v>494</v>
      </c>
      <c r="AU93" s="564">
        <v>455</v>
      </c>
      <c r="AV93" s="564">
        <v>401</v>
      </c>
      <c r="AW93" s="564">
        <v>249</v>
      </c>
      <c r="AX93" s="564">
        <v>240</v>
      </c>
      <c r="AY93" s="565">
        <f t="shared" si="76"/>
        <v>0.54725274725274731</v>
      </c>
      <c r="AZ93" s="566">
        <f t="shared" si="77"/>
        <v>0.62094763092269323</v>
      </c>
      <c r="BA93" s="563">
        <v>492</v>
      </c>
      <c r="BB93" s="564">
        <v>446</v>
      </c>
      <c r="BC93" s="564">
        <v>399</v>
      </c>
      <c r="BD93" s="564">
        <v>284</v>
      </c>
      <c r="BE93" s="564">
        <v>216</v>
      </c>
      <c r="BF93" s="565">
        <f t="shared" si="78"/>
        <v>0.63677130044843044</v>
      </c>
      <c r="BG93" s="566">
        <f t="shared" si="79"/>
        <v>0.71177944862155385</v>
      </c>
      <c r="BH93" s="563">
        <v>602</v>
      </c>
      <c r="BI93" s="564">
        <v>527</v>
      </c>
      <c r="BJ93" s="564">
        <v>489</v>
      </c>
      <c r="BK93" s="564">
        <v>355</v>
      </c>
      <c r="BL93" s="564">
        <v>276</v>
      </c>
      <c r="BM93" s="565">
        <f t="shared" si="80"/>
        <v>0.6736242884250474</v>
      </c>
      <c r="BN93" s="566">
        <f t="shared" si="81"/>
        <v>0.72597137014314927</v>
      </c>
      <c r="BO93" s="563">
        <v>573</v>
      </c>
      <c r="BP93" s="564">
        <v>481</v>
      </c>
      <c r="BQ93" s="564">
        <v>453</v>
      </c>
      <c r="BR93" s="564">
        <v>364</v>
      </c>
      <c r="BS93" s="564">
        <v>283</v>
      </c>
      <c r="BT93" s="565">
        <f t="shared" si="82"/>
        <v>0.7567567567567568</v>
      </c>
      <c r="BU93" s="566">
        <f t="shared" si="83"/>
        <v>0.80353200883002207</v>
      </c>
      <c r="BV93" s="563">
        <v>564</v>
      </c>
      <c r="BW93" s="564">
        <v>500</v>
      </c>
      <c r="BX93" s="564">
        <v>472</v>
      </c>
      <c r="BY93" s="564">
        <v>368</v>
      </c>
      <c r="BZ93" s="564">
        <v>297</v>
      </c>
      <c r="CA93" s="565">
        <f t="shared" si="84"/>
        <v>0.73599999999999999</v>
      </c>
      <c r="CB93" s="566">
        <f t="shared" si="85"/>
        <v>0.77966101694915257</v>
      </c>
      <c r="CC93" s="563">
        <v>660</v>
      </c>
      <c r="CD93" s="564">
        <v>562</v>
      </c>
      <c r="CE93" s="564">
        <v>557</v>
      </c>
      <c r="CF93" s="564">
        <v>358</v>
      </c>
      <c r="CG93" s="564">
        <v>299</v>
      </c>
      <c r="CH93" s="565">
        <f t="shared" si="88"/>
        <v>0.63701067615658358</v>
      </c>
      <c r="CI93" s="566">
        <f t="shared" si="89"/>
        <v>0.64272890484739675</v>
      </c>
    </row>
    <row r="94" spans="1:16113" s="4" customFormat="1" x14ac:dyDescent="0.25">
      <c r="A94" s="560" t="s">
        <v>282</v>
      </c>
      <c r="B94" s="585" t="s">
        <v>298</v>
      </c>
      <c r="C94" s="586" t="s">
        <v>299</v>
      </c>
      <c r="D94" s="568">
        <v>501</v>
      </c>
      <c r="E94" s="628">
        <v>476</v>
      </c>
      <c r="F94" s="628">
        <v>392</v>
      </c>
      <c r="G94" s="628">
        <v>360</v>
      </c>
      <c r="H94" s="628">
        <v>280</v>
      </c>
      <c r="I94" s="629">
        <f t="shared" si="66"/>
        <v>0.75630252100840334</v>
      </c>
      <c r="J94" s="630">
        <f t="shared" si="67"/>
        <v>0.91836734693877553</v>
      </c>
      <c r="K94" s="568">
        <v>976</v>
      </c>
      <c r="L94" s="628">
        <v>853</v>
      </c>
      <c r="M94" s="628">
        <v>776</v>
      </c>
      <c r="N94" s="628">
        <v>628</v>
      </c>
      <c r="O94" s="628">
        <v>441</v>
      </c>
      <c r="P94" s="629">
        <f t="shared" si="68"/>
        <v>0.73622508792497066</v>
      </c>
      <c r="Q94" s="630">
        <f t="shared" si="69"/>
        <v>0.80927835051546393</v>
      </c>
      <c r="R94" s="568">
        <v>1203</v>
      </c>
      <c r="S94" s="628">
        <v>1153</v>
      </c>
      <c r="T94" s="628">
        <v>1088</v>
      </c>
      <c r="U94" s="628">
        <v>493</v>
      </c>
      <c r="V94" s="628">
        <v>436</v>
      </c>
      <c r="W94" s="629">
        <f t="shared" si="64"/>
        <v>0.42758022549869906</v>
      </c>
      <c r="X94" s="630">
        <f t="shared" si="65"/>
        <v>0.453125</v>
      </c>
      <c r="Y94" s="568">
        <v>1037</v>
      </c>
      <c r="Z94" s="628">
        <v>886</v>
      </c>
      <c r="AA94" s="628">
        <v>598</v>
      </c>
      <c r="AB94" s="628">
        <v>447</v>
      </c>
      <c r="AC94" s="628">
        <v>435</v>
      </c>
      <c r="AD94" s="629">
        <f t="shared" si="70"/>
        <v>0.50451467268623029</v>
      </c>
      <c r="AE94" s="630">
        <f t="shared" si="71"/>
        <v>0.74749163879598657</v>
      </c>
      <c r="AF94" s="568">
        <v>1007</v>
      </c>
      <c r="AG94" s="628">
        <v>916</v>
      </c>
      <c r="AH94" s="628">
        <v>667</v>
      </c>
      <c r="AI94" s="628">
        <v>557</v>
      </c>
      <c r="AJ94" s="628">
        <v>542</v>
      </c>
      <c r="AK94" s="629">
        <f t="shared" si="72"/>
        <v>0.60807860262008728</v>
      </c>
      <c r="AL94" s="630">
        <f t="shared" si="73"/>
        <v>0.83508245877061471</v>
      </c>
      <c r="AM94" s="568">
        <v>1152</v>
      </c>
      <c r="AN94" s="628">
        <v>1009</v>
      </c>
      <c r="AO94" s="628">
        <v>658</v>
      </c>
      <c r="AP94" s="628">
        <v>513</v>
      </c>
      <c r="AQ94" s="628">
        <v>488</v>
      </c>
      <c r="AR94" s="629">
        <f t="shared" si="74"/>
        <v>0.50842418235877107</v>
      </c>
      <c r="AS94" s="630">
        <f t="shared" si="75"/>
        <v>0.77963525835866265</v>
      </c>
      <c r="AT94" s="568">
        <v>1255</v>
      </c>
      <c r="AU94" s="628">
        <v>1038</v>
      </c>
      <c r="AV94" s="628">
        <v>991</v>
      </c>
      <c r="AW94" s="628">
        <v>517</v>
      </c>
      <c r="AX94" s="628">
        <v>492</v>
      </c>
      <c r="AY94" s="629">
        <f t="shared" si="76"/>
        <v>0.4980732177263969</v>
      </c>
      <c r="AZ94" s="630">
        <f t="shared" si="77"/>
        <v>0.52169525731584254</v>
      </c>
      <c r="BA94" s="568">
        <v>1213</v>
      </c>
      <c r="BB94" s="628">
        <v>971</v>
      </c>
      <c r="BC94" s="628">
        <v>950</v>
      </c>
      <c r="BD94" s="628">
        <v>420</v>
      </c>
      <c r="BE94" s="628">
        <v>400</v>
      </c>
      <c r="BF94" s="629">
        <f t="shared" si="78"/>
        <v>0.43254376930998972</v>
      </c>
      <c r="BG94" s="630">
        <f t="shared" si="79"/>
        <v>0.44210526315789472</v>
      </c>
      <c r="BH94" s="568">
        <v>1114</v>
      </c>
      <c r="BI94" s="628">
        <v>916</v>
      </c>
      <c r="BJ94" s="628">
        <v>678</v>
      </c>
      <c r="BK94" s="628">
        <v>498</v>
      </c>
      <c r="BL94" s="628">
        <v>434</v>
      </c>
      <c r="BM94" s="629">
        <f t="shared" si="80"/>
        <v>0.54366812227074235</v>
      </c>
      <c r="BN94" s="630">
        <f t="shared" si="81"/>
        <v>0.73451327433628322</v>
      </c>
      <c r="BO94" s="568">
        <v>1038</v>
      </c>
      <c r="BP94" s="628">
        <v>873</v>
      </c>
      <c r="BQ94" s="628">
        <v>644</v>
      </c>
      <c r="BR94" s="628">
        <v>414</v>
      </c>
      <c r="BS94" s="628">
        <v>363</v>
      </c>
      <c r="BT94" s="629">
        <f t="shared" si="82"/>
        <v>0.47422680412371132</v>
      </c>
      <c r="BU94" s="630">
        <f t="shared" si="83"/>
        <v>0.6428571428571429</v>
      </c>
      <c r="BV94" s="568">
        <v>1095</v>
      </c>
      <c r="BW94" s="628">
        <v>918</v>
      </c>
      <c r="BX94" s="628">
        <v>669</v>
      </c>
      <c r="BY94" s="628">
        <v>486</v>
      </c>
      <c r="BZ94" s="628">
        <v>422</v>
      </c>
      <c r="CA94" s="629">
        <f t="shared" si="84"/>
        <v>0.52941176470588236</v>
      </c>
      <c r="CB94" s="630">
        <f t="shared" si="85"/>
        <v>0.726457399103139</v>
      </c>
      <c r="CC94" s="568">
        <v>1015</v>
      </c>
      <c r="CD94" s="628">
        <v>890</v>
      </c>
      <c r="CE94" s="628">
        <v>800</v>
      </c>
      <c r="CF94" s="628">
        <v>523</v>
      </c>
      <c r="CG94" s="628">
        <v>497</v>
      </c>
      <c r="CH94" s="629">
        <f t="shared" si="88"/>
        <v>0.58764044943820226</v>
      </c>
      <c r="CI94" s="630">
        <f t="shared" si="89"/>
        <v>0.65375000000000005</v>
      </c>
    </row>
    <row r="95" spans="1:16113" s="4" customFormat="1" x14ac:dyDescent="0.25">
      <c r="A95" s="569" t="s">
        <v>282</v>
      </c>
      <c r="B95" s="570" t="s">
        <v>300</v>
      </c>
      <c r="C95" s="591" t="s">
        <v>199</v>
      </c>
      <c r="D95" s="572">
        <v>155</v>
      </c>
      <c r="E95" s="573">
        <v>155</v>
      </c>
      <c r="F95" s="573">
        <v>155</v>
      </c>
      <c r="G95" s="573">
        <v>155</v>
      </c>
      <c r="H95" s="573">
        <v>136</v>
      </c>
      <c r="I95" s="574">
        <f t="shared" si="66"/>
        <v>1</v>
      </c>
      <c r="J95" s="575">
        <f t="shared" si="67"/>
        <v>1</v>
      </c>
      <c r="K95" s="572">
        <v>637</v>
      </c>
      <c r="L95" s="573">
        <v>634</v>
      </c>
      <c r="M95" s="573">
        <v>608</v>
      </c>
      <c r="N95" s="573">
        <v>419</v>
      </c>
      <c r="O95" s="573">
        <v>154</v>
      </c>
      <c r="P95" s="574">
        <f t="shared" si="68"/>
        <v>0.66088328075709779</v>
      </c>
      <c r="Q95" s="575">
        <f t="shared" si="69"/>
        <v>0.68914473684210531</v>
      </c>
      <c r="R95" s="572">
        <v>1528</v>
      </c>
      <c r="S95" s="573">
        <v>1348</v>
      </c>
      <c r="T95" s="573">
        <v>1268</v>
      </c>
      <c r="U95" s="573">
        <v>438</v>
      </c>
      <c r="V95" s="573">
        <v>328</v>
      </c>
      <c r="W95" s="574">
        <f t="shared" si="64"/>
        <v>0.32492581602373888</v>
      </c>
      <c r="X95" s="575">
        <f t="shared" si="65"/>
        <v>0.34542586750788645</v>
      </c>
      <c r="Y95" s="572">
        <v>916</v>
      </c>
      <c r="Z95" s="573">
        <v>843</v>
      </c>
      <c r="AA95" s="573">
        <v>753</v>
      </c>
      <c r="AB95" s="573">
        <v>438</v>
      </c>
      <c r="AC95" s="573">
        <v>310</v>
      </c>
      <c r="AD95" s="574">
        <f t="shared" si="70"/>
        <v>0.5195729537366548</v>
      </c>
      <c r="AE95" s="575">
        <f t="shared" si="71"/>
        <v>0.58167330677290841</v>
      </c>
      <c r="AF95" s="572">
        <v>822</v>
      </c>
      <c r="AG95" s="573">
        <v>730</v>
      </c>
      <c r="AH95" s="573">
        <v>655</v>
      </c>
      <c r="AI95" s="573">
        <v>410</v>
      </c>
      <c r="AJ95" s="573">
        <v>298</v>
      </c>
      <c r="AK95" s="574">
        <f t="shared" si="72"/>
        <v>0.56164383561643838</v>
      </c>
      <c r="AL95" s="575">
        <f t="shared" si="73"/>
        <v>0.62595419847328249</v>
      </c>
      <c r="AM95" s="572">
        <v>840</v>
      </c>
      <c r="AN95" s="573">
        <v>752</v>
      </c>
      <c r="AO95" s="573">
        <v>666</v>
      </c>
      <c r="AP95" s="573">
        <v>526</v>
      </c>
      <c r="AQ95" s="573">
        <v>383</v>
      </c>
      <c r="AR95" s="574">
        <f t="shared" si="74"/>
        <v>0.69946808510638303</v>
      </c>
      <c r="AS95" s="575">
        <f t="shared" si="75"/>
        <v>0.78978978978978975</v>
      </c>
      <c r="AT95" s="572">
        <v>791</v>
      </c>
      <c r="AU95" s="573">
        <v>765</v>
      </c>
      <c r="AV95" s="573">
        <v>650</v>
      </c>
      <c r="AW95" s="573">
        <v>532</v>
      </c>
      <c r="AX95" s="573">
        <v>393</v>
      </c>
      <c r="AY95" s="574">
        <f t="shared" si="76"/>
        <v>0.69542483660130716</v>
      </c>
      <c r="AZ95" s="575">
        <f t="shared" si="77"/>
        <v>0.81846153846153846</v>
      </c>
      <c r="BA95" s="572">
        <v>590</v>
      </c>
      <c r="BB95" s="573">
        <v>581</v>
      </c>
      <c r="BC95" s="573">
        <v>483</v>
      </c>
      <c r="BD95" s="573">
        <v>393</v>
      </c>
      <c r="BE95" s="573">
        <v>301</v>
      </c>
      <c r="BF95" s="574">
        <f t="shared" si="78"/>
        <v>0.67641996557659212</v>
      </c>
      <c r="BG95" s="575">
        <f t="shared" si="79"/>
        <v>0.81366459627329191</v>
      </c>
      <c r="BH95" s="572">
        <v>421</v>
      </c>
      <c r="BI95" s="573">
        <v>420</v>
      </c>
      <c r="BJ95" s="573">
        <v>345</v>
      </c>
      <c r="BK95" s="573">
        <v>298</v>
      </c>
      <c r="BL95" s="573">
        <v>228</v>
      </c>
      <c r="BM95" s="574">
        <f t="shared" si="80"/>
        <v>0.70952380952380956</v>
      </c>
      <c r="BN95" s="575">
        <f t="shared" si="81"/>
        <v>0.86376811594202896</v>
      </c>
      <c r="BO95" s="572">
        <v>406</v>
      </c>
      <c r="BP95" s="573">
        <v>401</v>
      </c>
      <c r="BQ95" s="573">
        <v>353</v>
      </c>
      <c r="BR95" s="573">
        <v>337</v>
      </c>
      <c r="BS95" s="573">
        <v>246</v>
      </c>
      <c r="BT95" s="574">
        <f t="shared" si="82"/>
        <v>0.84039900249376553</v>
      </c>
      <c r="BU95" s="575">
        <f t="shared" si="83"/>
        <v>0.95467422096317278</v>
      </c>
      <c r="BV95" s="572">
        <v>507</v>
      </c>
      <c r="BW95" s="573">
        <v>503</v>
      </c>
      <c r="BX95" s="573">
        <v>466</v>
      </c>
      <c r="BY95" s="573">
        <v>458</v>
      </c>
      <c r="BZ95" s="573">
        <v>322</v>
      </c>
      <c r="CA95" s="574">
        <f t="shared" si="84"/>
        <v>0.91053677932405563</v>
      </c>
      <c r="CB95" s="575">
        <f t="shared" si="85"/>
        <v>0.98283261802575106</v>
      </c>
      <c r="CC95" s="572">
        <v>361</v>
      </c>
      <c r="CD95" s="573">
        <v>355</v>
      </c>
      <c r="CE95" s="573">
        <v>255</v>
      </c>
      <c r="CF95" s="573">
        <v>240</v>
      </c>
      <c r="CG95" s="573">
        <v>147</v>
      </c>
      <c r="CH95" s="574">
        <f t="shared" si="88"/>
        <v>0.676056338028169</v>
      </c>
      <c r="CI95" s="575">
        <f t="shared" si="89"/>
        <v>0.94117647058823528</v>
      </c>
    </row>
    <row r="96" spans="1:16113" s="4" customFormat="1" x14ac:dyDescent="0.25">
      <c r="A96" s="592" t="s">
        <v>301</v>
      </c>
      <c r="B96" s="546" t="s">
        <v>302</v>
      </c>
      <c r="C96" s="625"/>
      <c r="D96" s="617">
        <v>2219</v>
      </c>
      <c r="E96" s="618">
        <v>1925</v>
      </c>
      <c r="F96" s="618">
        <v>1919</v>
      </c>
      <c r="G96" s="618">
        <v>1714</v>
      </c>
      <c r="H96" s="619">
        <v>905</v>
      </c>
      <c r="I96" s="620">
        <f t="shared" si="66"/>
        <v>0.8903896103896104</v>
      </c>
      <c r="J96" s="621">
        <f t="shared" si="67"/>
        <v>0.89317352787910365</v>
      </c>
      <c r="K96" s="617">
        <v>2258</v>
      </c>
      <c r="L96" s="618">
        <v>1967</v>
      </c>
      <c r="M96" s="618">
        <v>1967</v>
      </c>
      <c r="N96" s="618">
        <v>1753</v>
      </c>
      <c r="O96" s="619">
        <v>1036</v>
      </c>
      <c r="P96" s="620">
        <f t="shared" si="68"/>
        <v>0.89120488052872393</v>
      </c>
      <c r="Q96" s="621">
        <f t="shared" si="69"/>
        <v>0.89120488052872393</v>
      </c>
      <c r="R96" s="617">
        <v>2624</v>
      </c>
      <c r="S96" s="618">
        <v>2207</v>
      </c>
      <c r="T96" s="618">
        <v>2207</v>
      </c>
      <c r="U96" s="618">
        <v>1533</v>
      </c>
      <c r="V96" s="619">
        <v>1161</v>
      </c>
      <c r="W96" s="620">
        <f t="shared" si="64"/>
        <v>0.69460806524694152</v>
      </c>
      <c r="X96" s="621">
        <f t="shared" si="65"/>
        <v>0.69460806524694152</v>
      </c>
      <c r="Y96" s="617">
        <v>3011</v>
      </c>
      <c r="Z96" s="618">
        <v>2236</v>
      </c>
      <c r="AA96" s="618">
        <v>2236</v>
      </c>
      <c r="AB96" s="618">
        <v>1779</v>
      </c>
      <c r="AC96" s="619">
        <v>1191</v>
      </c>
      <c r="AD96" s="620">
        <f t="shared" si="70"/>
        <v>0.79561717352415029</v>
      </c>
      <c r="AE96" s="621">
        <f t="shared" si="71"/>
        <v>0.79561717352415029</v>
      </c>
      <c r="AF96" s="617">
        <v>3057</v>
      </c>
      <c r="AG96" s="618">
        <v>2301</v>
      </c>
      <c r="AH96" s="618">
        <v>2301</v>
      </c>
      <c r="AI96" s="618">
        <v>1924</v>
      </c>
      <c r="AJ96" s="619">
        <v>1284</v>
      </c>
      <c r="AK96" s="620">
        <f t="shared" si="72"/>
        <v>0.83615819209039544</v>
      </c>
      <c r="AL96" s="621">
        <f t="shared" si="73"/>
        <v>0.83615819209039544</v>
      </c>
      <c r="AM96" s="617">
        <v>2811</v>
      </c>
      <c r="AN96" s="618">
        <v>2060</v>
      </c>
      <c r="AO96" s="618">
        <v>2060</v>
      </c>
      <c r="AP96" s="618">
        <v>1531</v>
      </c>
      <c r="AQ96" s="619">
        <v>975</v>
      </c>
      <c r="AR96" s="620">
        <f t="shared" si="74"/>
        <v>0.74320388349514566</v>
      </c>
      <c r="AS96" s="621">
        <f t="shared" si="75"/>
        <v>0.74320388349514566</v>
      </c>
      <c r="AT96" s="617">
        <v>2800</v>
      </c>
      <c r="AU96" s="618">
        <v>2023</v>
      </c>
      <c r="AV96" s="618">
        <v>2020</v>
      </c>
      <c r="AW96" s="618">
        <v>1435</v>
      </c>
      <c r="AX96" s="619">
        <v>884</v>
      </c>
      <c r="AY96" s="620">
        <f t="shared" si="76"/>
        <v>0.70934256055363321</v>
      </c>
      <c r="AZ96" s="621">
        <f t="shared" si="77"/>
        <v>0.71039603960396036</v>
      </c>
      <c r="BA96" s="617">
        <v>2696</v>
      </c>
      <c r="BB96" s="618">
        <v>1916</v>
      </c>
      <c r="BC96" s="618">
        <v>1916</v>
      </c>
      <c r="BD96" s="618">
        <v>1435</v>
      </c>
      <c r="BE96" s="619">
        <v>897</v>
      </c>
      <c r="BF96" s="620">
        <f t="shared" si="78"/>
        <v>0.7489561586638831</v>
      </c>
      <c r="BG96" s="621">
        <f t="shared" si="79"/>
        <v>0.7489561586638831</v>
      </c>
      <c r="BH96" s="617">
        <v>2831</v>
      </c>
      <c r="BI96" s="618">
        <v>1958</v>
      </c>
      <c r="BJ96" s="618">
        <v>1958</v>
      </c>
      <c r="BK96" s="618">
        <v>1540</v>
      </c>
      <c r="BL96" s="619">
        <v>939</v>
      </c>
      <c r="BM96" s="620">
        <f t="shared" si="80"/>
        <v>0.7865168539325843</v>
      </c>
      <c r="BN96" s="621">
        <f t="shared" si="81"/>
        <v>0.7865168539325843</v>
      </c>
      <c r="BO96" s="617">
        <v>2718</v>
      </c>
      <c r="BP96" s="618">
        <v>1864</v>
      </c>
      <c r="BQ96" s="618">
        <v>1864</v>
      </c>
      <c r="BR96" s="618">
        <v>1499</v>
      </c>
      <c r="BS96" s="619">
        <v>929</v>
      </c>
      <c r="BT96" s="620">
        <f t="shared" si="82"/>
        <v>0.80418454935622319</v>
      </c>
      <c r="BU96" s="621">
        <f t="shared" si="83"/>
        <v>0.80418454935622319</v>
      </c>
      <c r="BV96" s="617">
        <v>2212</v>
      </c>
      <c r="BW96" s="618">
        <v>1606</v>
      </c>
      <c r="BX96" s="618">
        <v>1606</v>
      </c>
      <c r="BY96" s="618">
        <v>1267</v>
      </c>
      <c r="BZ96" s="619">
        <v>708</v>
      </c>
      <c r="CA96" s="620">
        <f t="shared" si="84"/>
        <v>0.78891656288916567</v>
      </c>
      <c r="CB96" s="621">
        <f t="shared" si="85"/>
        <v>0.78891656288916567</v>
      </c>
      <c r="CC96" s="617">
        <v>2329</v>
      </c>
      <c r="CD96" s="618">
        <v>1716</v>
      </c>
      <c r="CE96" s="618">
        <v>1716</v>
      </c>
      <c r="CF96" s="618">
        <v>1152</v>
      </c>
      <c r="CG96" s="619">
        <v>815</v>
      </c>
      <c r="CH96" s="620">
        <f t="shared" si="88"/>
        <v>0.67132867132867136</v>
      </c>
      <c r="CI96" s="621">
        <f t="shared" si="89"/>
        <v>0.67132867132867136</v>
      </c>
    </row>
    <row r="97" spans="1:87" s="4" customFormat="1" x14ac:dyDescent="0.25">
      <c r="A97" s="613" t="s">
        <v>301</v>
      </c>
      <c r="B97" s="614" t="s">
        <v>303</v>
      </c>
      <c r="C97" s="615" t="s">
        <v>304</v>
      </c>
      <c r="D97" s="556">
        <v>885</v>
      </c>
      <c r="E97" s="557">
        <v>876</v>
      </c>
      <c r="F97" s="557">
        <v>874</v>
      </c>
      <c r="G97" s="557">
        <v>769</v>
      </c>
      <c r="H97" s="557">
        <v>336</v>
      </c>
      <c r="I97" s="558">
        <f t="shared" si="66"/>
        <v>0.87785388127853881</v>
      </c>
      <c r="J97" s="559">
        <f t="shared" si="67"/>
        <v>0.87986270022883295</v>
      </c>
      <c r="K97" s="556">
        <v>852</v>
      </c>
      <c r="L97" s="557">
        <v>844</v>
      </c>
      <c r="M97" s="557">
        <v>844</v>
      </c>
      <c r="N97" s="557">
        <v>721</v>
      </c>
      <c r="O97" s="557">
        <v>362</v>
      </c>
      <c r="P97" s="558">
        <f t="shared" si="68"/>
        <v>0.85426540284360186</v>
      </c>
      <c r="Q97" s="559">
        <f t="shared" si="69"/>
        <v>0.85426540284360186</v>
      </c>
      <c r="R97" s="556">
        <v>867</v>
      </c>
      <c r="S97" s="557">
        <v>860</v>
      </c>
      <c r="T97" s="557">
        <v>860</v>
      </c>
      <c r="U97" s="557">
        <v>557</v>
      </c>
      <c r="V97" s="557">
        <v>363</v>
      </c>
      <c r="W97" s="558">
        <f t="shared" si="64"/>
        <v>0.64767441860465114</v>
      </c>
      <c r="X97" s="559">
        <f t="shared" si="65"/>
        <v>0.64767441860465114</v>
      </c>
      <c r="Y97" s="556">
        <v>963</v>
      </c>
      <c r="Z97" s="557">
        <v>862</v>
      </c>
      <c r="AA97" s="557">
        <v>862</v>
      </c>
      <c r="AB97" s="557">
        <v>687</v>
      </c>
      <c r="AC97" s="557">
        <v>395</v>
      </c>
      <c r="AD97" s="558">
        <f t="shared" si="70"/>
        <v>0.79698375870069604</v>
      </c>
      <c r="AE97" s="559">
        <f t="shared" si="71"/>
        <v>0.79698375870069604</v>
      </c>
      <c r="AF97" s="556">
        <v>1043</v>
      </c>
      <c r="AG97" s="557">
        <v>932</v>
      </c>
      <c r="AH97" s="557">
        <v>932</v>
      </c>
      <c r="AI97" s="557">
        <v>741</v>
      </c>
      <c r="AJ97" s="557">
        <v>406</v>
      </c>
      <c r="AK97" s="558">
        <f t="shared" si="72"/>
        <v>0.79506437768240346</v>
      </c>
      <c r="AL97" s="559">
        <f t="shared" si="73"/>
        <v>0.79506437768240346</v>
      </c>
      <c r="AM97" s="556">
        <v>925</v>
      </c>
      <c r="AN97" s="557">
        <v>818</v>
      </c>
      <c r="AO97" s="557">
        <v>818</v>
      </c>
      <c r="AP97" s="557">
        <v>583</v>
      </c>
      <c r="AQ97" s="557">
        <v>322</v>
      </c>
      <c r="AR97" s="558">
        <f t="shared" si="74"/>
        <v>0.71271393643031788</v>
      </c>
      <c r="AS97" s="559">
        <f t="shared" si="75"/>
        <v>0.71271393643031788</v>
      </c>
      <c r="AT97" s="556">
        <v>926</v>
      </c>
      <c r="AU97" s="557">
        <v>809</v>
      </c>
      <c r="AV97" s="557">
        <v>809</v>
      </c>
      <c r="AW97" s="557">
        <v>557</v>
      </c>
      <c r="AX97" s="557">
        <v>291</v>
      </c>
      <c r="AY97" s="558">
        <f t="shared" si="76"/>
        <v>0.68850432632880099</v>
      </c>
      <c r="AZ97" s="559">
        <f t="shared" si="77"/>
        <v>0.68850432632880099</v>
      </c>
      <c r="BA97" s="556">
        <v>765</v>
      </c>
      <c r="BB97" s="557">
        <v>677</v>
      </c>
      <c r="BC97" s="557">
        <v>677</v>
      </c>
      <c r="BD97" s="557">
        <v>497</v>
      </c>
      <c r="BE97" s="557">
        <v>272</v>
      </c>
      <c r="BF97" s="558">
        <f t="shared" si="78"/>
        <v>0.73412112259970463</v>
      </c>
      <c r="BG97" s="559">
        <f t="shared" si="79"/>
        <v>0.73412112259970463</v>
      </c>
      <c r="BH97" s="556">
        <v>817</v>
      </c>
      <c r="BI97" s="557">
        <v>729</v>
      </c>
      <c r="BJ97" s="557">
        <v>729</v>
      </c>
      <c r="BK97" s="557">
        <v>549</v>
      </c>
      <c r="BL97" s="557">
        <v>280</v>
      </c>
      <c r="BM97" s="558">
        <f t="shared" si="80"/>
        <v>0.75308641975308643</v>
      </c>
      <c r="BN97" s="559">
        <f t="shared" si="81"/>
        <v>0.75308641975308643</v>
      </c>
      <c r="BO97" s="556">
        <v>773</v>
      </c>
      <c r="BP97" s="557">
        <v>706</v>
      </c>
      <c r="BQ97" s="557">
        <v>706</v>
      </c>
      <c r="BR97" s="557">
        <v>524</v>
      </c>
      <c r="BS97" s="557">
        <v>264</v>
      </c>
      <c r="BT97" s="558">
        <f t="shared" si="82"/>
        <v>0.74220963172804533</v>
      </c>
      <c r="BU97" s="559">
        <f t="shared" si="83"/>
        <v>0.74220963172804533</v>
      </c>
      <c r="BV97" s="556">
        <v>767</v>
      </c>
      <c r="BW97" s="557">
        <v>684</v>
      </c>
      <c r="BX97" s="557">
        <v>684</v>
      </c>
      <c r="BY97" s="557">
        <v>541</v>
      </c>
      <c r="BZ97" s="557">
        <v>231</v>
      </c>
      <c r="CA97" s="558">
        <f t="shared" si="84"/>
        <v>0.79093567251461994</v>
      </c>
      <c r="CB97" s="559">
        <f t="shared" si="85"/>
        <v>0.79093567251461994</v>
      </c>
      <c r="CC97" s="556">
        <v>689</v>
      </c>
      <c r="CD97" s="557">
        <v>619</v>
      </c>
      <c r="CE97" s="557">
        <v>619</v>
      </c>
      <c r="CF97" s="557">
        <v>398</v>
      </c>
      <c r="CG97" s="557">
        <v>236</v>
      </c>
      <c r="CH97" s="558">
        <f t="shared" si="88"/>
        <v>0.64297253634894991</v>
      </c>
      <c r="CI97" s="559">
        <f t="shared" si="89"/>
        <v>0.64297253634894991</v>
      </c>
    </row>
    <row r="98" spans="1:87" s="4" customFormat="1" x14ac:dyDescent="0.25">
      <c r="A98" s="560" t="s">
        <v>301</v>
      </c>
      <c r="B98" s="561" t="s">
        <v>305</v>
      </c>
      <c r="C98" s="562" t="s">
        <v>306</v>
      </c>
      <c r="D98" s="563">
        <v>279</v>
      </c>
      <c r="E98" s="564">
        <v>277</v>
      </c>
      <c r="F98" s="564">
        <v>276</v>
      </c>
      <c r="G98" s="564">
        <v>247</v>
      </c>
      <c r="H98" s="564">
        <v>118</v>
      </c>
      <c r="I98" s="565">
        <f t="shared" si="66"/>
        <v>0.89169675090252709</v>
      </c>
      <c r="J98" s="566">
        <f t="shared" si="67"/>
        <v>0.89492753623188404</v>
      </c>
      <c r="K98" s="563">
        <v>307</v>
      </c>
      <c r="L98" s="564">
        <v>307</v>
      </c>
      <c r="M98" s="564">
        <v>307</v>
      </c>
      <c r="N98" s="564">
        <v>283</v>
      </c>
      <c r="O98" s="564">
        <v>162</v>
      </c>
      <c r="P98" s="565">
        <f t="shared" si="68"/>
        <v>0.92182410423452765</v>
      </c>
      <c r="Q98" s="566">
        <f t="shared" si="69"/>
        <v>0.92182410423452765</v>
      </c>
      <c r="R98" s="563">
        <v>274</v>
      </c>
      <c r="S98" s="564">
        <v>273</v>
      </c>
      <c r="T98" s="564">
        <v>273</v>
      </c>
      <c r="U98" s="564">
        <v>220</v>
      </c>
      <c r="V98" s="564">
        <v>138</v>
      </c>
      <c r="W98" s="565">
        <f t="shared" si="64"/>
        <v>0.80586080586080588</v>
      </c>
      <c r="X98" s="566">
        <f t="shared" si="65"/>
        <v>0.80586080586080588</v>
      </c>
      <c r="Y98" s="563">
        <v>247</v>
      </c>
      <c r="Z98" s="564">
        <v>224</v>
      </c>
      <c r="AA98" s="564">
        <v>224</v>
      </c>
      <c r="AB98" s="564">
        <v>184</v>
      </c>
      <c r="AC98" s="564">
        <v>113</v>
      </c>
      <c r="AD98" s="565">
        <f t="shared" si="70"/>
        <v>0.8214285714285714</v>
      </c>
      <c r="AE98" s="566">
        <f t="shared" si="71"/>
        <v>0.8214285714285714</v>
      </c>
      <c r="AF98" s="563">
        <v>290</v>
      </c>
      <c r="AG98" s="564">
        <v>266</v>
      </c>
      <c r="AH98" s="564">
        <v>266</v>
      </c>
      <c r="AI98" s="564">
        <v>231</v>
      </c>
      <c r="AJ98" s="564">
        <v>152</v>
      </c>
      <c r="AK98" s="565">
        <f t="shared" si="72"/>
        <v>0.86842105263157898</v>
      </c>
      <c r="AL98" s="566">
        <f t="shared" si="73"/>
        <v>0.86842105263157898</v>
      </c>
      <c r="AM98" s="563">
        <v>351</v>
      </c>
      <c r="AN98" s="564">
        <v>288</v>
      </c>
      <c r="AO98" s="564">
        <v>288</v>
      </c>
      <c r="AP98" s="564">
        <v>225</v>
      </c>
      <c r="AQ98" s="564">
        <v>156</v>
      </c>
      <c r="AR98" s="565">
        <f t="shared" si="74"/>
        <v>0.78125</v>
      </c>
      <c r="AS98" s="566">
        <f t="shared" si="75"/>
        <v>0.78125</v>
      </c>
      <c r="AT98" s="563">
        <v>226</v>
      </c>
      <c r="AU98" s="564">
        <v>199</v>
      </c>
      <c r="AV98" s="564">
        <v>198</v>
      </c>
      <c r="AW98" s="564">
        <v>159</v>
      </c>
      <c r="AX98" s="564">
        <v>106</v>
      </c>
      <c r="AY98" s="565">
        <f t="shared" si="76"/>
        <v>0.79899497487437188</v>
      </c>
      <c r="AZ98" s="566">
        <f t="shared" si="77"/>
        <v>0.80303030303030298</v>
      </c>
      <c r="BA98" s="563">
        <v>151</v>
      </c>
      <c r="BB98" s="564">
        <v>140</v>
      </c>
      <c r="BC98" s="564">
        <v>140</v>
      </c>
      <c r="BD98" s="564">
        <v>105</v>
      </c>
      <c r="BE98" s="564">
        <v>65</v>
      </c>
      <c r="BF98" s="565">
        <f t="shared" si="78"/>
        <v>0.75</v>
      </c>
      <c r="BG98" s="566">
        <f t="shared" si="79"/>
        <v>0.75</v>
      </c>
      <c r="BH98" s="563">
        <v>148</v>
      </c>
      <c r="BI98" s="564">
        <v>130</v>
      </c>
      <c r="BJ98" s="564">
        <v>130</v>
      </c>
      <c r="BK98" s="564">
        <v>106</v>
      </c>
      <c r="BL98" s="564">
        <v>60</v>
      </c>
      <c r="BM98" s="565">
        <f t="shared" si="80"/>
        <v>0.81538461538461537</v>
      </c>
      <c r="BN98" s="566">
        <f t="shared" si="81"/>
        <v>0.81538461538461537</v>
      </c>
      <c r="BO98" s="563">
        <v>161</v>
      </c>
      <c r="BP98" s="564">
        <v>144</v>
      </c>
      <c r="BQ98" s="564">
        <v>144</v>
      </c>
      <c r="BR98" s="564">
        <v>101</v>
      </c>
      <c r="BS98" s="564">
        <v>66</v>
      </c>
      <c r="BT98" s="565">
        <f t="shared" si="82"/>
        <v>0.70138888888888884</v>
      </c>
      <c r="BU98" s="566">
        <f t="shared" si="83"/>
        <v>0.70138888888888884</v>
      </c>
      <c r="BV98" s="563">
        <v>136</v>
      </c>
      <c r="BW98" s="564">
        <v>125</v>
      </c>
      <c r="BX98" s="564">
        <v>125</v>
      </c>
      <c r="BY98" s="564">
        <v>106</v>
      </c>
      <c r="BZ98" s="564">
        <v>55</v>
      </c>
      <c r="CA98" s="565">
        <f t="shared" si="84"/>
        <v>0.84799999999999998</v>
      </c>
      <c r="CB98" s="566">
        <f t="shared" si="85"/>
        <v>0.84799999999999998</v>
      </c>
      <c r="CC98" s="563">
        <v>145</v>
      </c>
      <c r="CD98" s="564">
        <v>133</v>
      </c>
      <c r="CE98" s="564">
        <v>133</v>
      </c>
      <c r="CF98" s="564">
        <v>99</v>
      </c>
      <c r="CG98" s="564">
        <v>48</v>
      </c>
      <c r="CH98" s="565">
        <f t="shared" si="88"/>
        <v>0.74436090225563911</v>
      </c>
      <c r="CI98" s="566">
        <f t="shared" si="89"/>
        <v>0.74436090225563911</v>
      </c>
    </row>
    <row r="99" spans="1:87" s="4" customFormat="1" x14ac:dyDescent="0.25">
      <c r="A99" s="560" t="s">
        <v>301</v>
      </c>
      <c r="B99" s="561" t="s">
        <v>307</v>
      </c>
      <c r="C99" s="562" t="s">
        <v>308</v>
      </c>
      <c r="D99" s="563">
        <v>769</v>
      </c>
      <c r="E99" s="564">
        <v>766</v>
      </c>
      <c r="F99" s="564">
        <v>764</v>
      </c>
      <c r="G99" s="564">
        <v>688</v>
      </c>
      <c r="H99" s="564">
        <v>298</v>
      </c>
      <c r="I99" s="565">
        <f t="shared" si="66"/>
        <v>0.89817232375979117</v>
      </c>
      <c r="J99" s="566">
        <f t="shared" si="67"/>
        <v>0.90052356020942403</v>
      </c>
      <c r="K99" s="563">
        <v>811</v>
      </c>
      <c r="L99" s="564">
        <v>811</v>
      </c>
      <c r="M99" s="564">
        <v>811</v>
      </c>
      <c r="N99" s="564">
        <v>732</v>
      </c>
      <c r="O99" s="564">
        <v>343</v>
      </c>
      <c r="P99" s="565">
        <f t="shared" si="68"/>
        <v>0.90258939580764486</v>
      </c>
      <c r="Q99" s="566">
        <f t="shared" si="69"/>
        <v>0.90258939580764486</v>
      </c>
      <c r="R99" s="563">
        <v>1087</v>
      </c>
      <c r="S99" s="564">
        <v>1066</v>
      </c>
      <c r="T99" s="564">
        <v>1066</v>
      </c>
      <c r="U99" s="564">
        <v>691</v>
      </c>
      <c r="V99" s="564">
        <v>474</v>
      </c>
      <c r="W99" s="565">
        <f t="shared" si="64"/>
        <v>0.64821763602251403</v>
      </c>
      <c r="X99" s="566">
        <f t="shared" si="65"/>
        <v>0.64821763602251403</v>
      </c>
      <c r="Y99" s="563">
        <v>1422</v>
      </c>
      <c r="Z99" s="564">
        <v>1251</v>
      </c>
      <c r="AA99" s="564">
        <v>1251</v>
      </c>
      <c r="AB99" s="564">
        <v>920</v>
      </c>
      <c r="AC99" s="564">
        <v>545</v>
      </c>
      <c r="AD99" s="565">
        <f t="shared" si="70"/>
        <v>0.73541167066346924</v>
      </c>
      <c r="AE99" s="566">
        <f t="shared" si="71"/>
        <v>0.73541167066346924</v>
      </c>
      <c r="AF99" s="563">
        <v>1324</v>
      </c>
      <c r="AG99" s="564">
        <v>1192</v>
      </c>
      <c r="AH99" s="564">
        <v>1192</v>
      </c>
      <c r="AI99" s="564">
        <v>943</v>
      </c>
      <c r="AJ99" s="564">
        <v>530</v>
      </c>
      <c r="AK99" s="565">
        <f t="shared" si="72"/>
        <v>0.79110738255033553</v>
      </c>
      <c r="AL99" s="566">
        <f t="shared" si="73"/>
        <v>0.79110738255033553</v>
      </c>
      <c r="AM99" s="563">
        <v>1175</v>
      </c>
      <c r="AN99" s="564">
        <v>977</v>
      </c>
      <c r="AO99" s="564">
        <v>977</v>
      </c>
      <c r="AP99" s="564">
        <v>663</v>
      </c>
      <c r="AQ99" s="564">
        <v>357</v>
      </c>
      <c r="AR99" s="565">
        <f t="shared" si="74"/>
        <v>0.67860798362333674</v>
      </c>
      <c r="AS99" s="566">
        <f t="shared" si="75"/>
        <v>0.67860798362333674</v>
      </c>
      <c r="AT99" s="563">
        <v>1295</v>
      </c>
      <c r="AU99" s="564">
        <v>1069</v>
      </c>
      <c r="AV99" s="564">
        <v>1069</v>
      </c>
      <c r="AW99" s="564">
        <v>648</v>
      </c>
      <c r="AX99" s="564">
        <v>332</v>
      </c>
      <c r="AY99" s="565">
        <f t="shared" si="76"/>
        <v>0.60617399438727781</v>
      </c>
      <c r="AZ99" s="566">
        <f t="shared" si="77"/>
        <v>0.60617399438727781</v>
      </c>
      <c r="BA99" s="563">
        <v>1384</v>
      </c>
      <c r="BB99" s="564">
        <v>1149</v>
      </c>
      <c r="BC99" s="564">
        <v>1149</v>
      </c>
      <c r="BD99" s="564">
        <v>768</v>
      </c>
      <c r="BE99" s="564">
        <v>387</v>
      </c>
      <c r="BF99" s="565">
        <f t="shared" si="78"/>
        <v>0.66840731070496084</v>
      </c>
      <c r="BG99" s="566">
        <f t="shared" si="79"/>
        <v>0.66840731070496084</v>
      </c>
      <c r="BH99" s="563">
        <v>1392</v>
      </c>
      <c r="BI99" s="564">
        <v>1143</v>
      </c>
      <c r="BJ99" s="564">
        <v>1143</v>
      </c>
      <c r="BK99" s="564">
        <v>806</v>
      </c>
      <c r="BL99" s="564">
        <v>413</v>
      </c>
      <c r="BM99" s="565">
        <f t="shared" si="80"/>
        <v>0.70516185476815396</v>
      </c>
      <c r="BN99" s="566">
        <f t="shared" si="81"/>
        <v>0.70516185476815396</v>
      </c>
      <c r="BO99" s="563">
        <v>1335</v>
      </c>
      <c r="BP99" s="564">
        <v>1056</v>
      </c>
      <c r="BQ99" s="564">
        <v>1056</v>
      </c>
      <c r="BR99" s="564">
        <v>785</v>
      </c>
      <c r="BS99" s="564">
        <v>405</v>
      </c>
      <c r="BT99" s="565">
        <f t="shared" si="82"/>
        <v>0.74337121212121215</v>
      </c>
      <c r="BU99" s="566">
        <f t="shared" si="83"/>
        <v>0.74337121212121215</v>
      </c>
      <c r="BV99" s="563">
        <v>949</v>
      </c>
      <c r="BW99" s="564">
        <v>833</v>
      </c>
      <c r="BX99" s="564">
        <v>833</v>
      </c>
      <c r="BY99" s="564">
        <v>610</v>
      </c>
      <c r="BZ99" s="564">
        <v>269</v>
      </c>
      <c r="CA99" s="565">
        <f t="shared" si="84"/>
        <v>0.73229291716686673</v>
      </c>
      <c r="CB99" s="566">
        <f t="shared" si="85"/>
        <v>0.73229291716686673</v>
      </c>
      <c r="CC99" s="563">
        <v>916</v>
      </c>
      <c r="CD99" s="564">
        <v>826</v>
      </c>
      <c r="CE99" s="564">
        <v>826</v>
      </c>
      <c r="CF99" s="564">
        <v>488</v>
      </c>
      <c r="CG99" s="564">
        <v>263</v>
      </c>
      <c r="CH99" s="565">
        <f t="shared" si="88"/>
        <v>0.59079903147699753</v>
      </c>
      <c r="CI99" s="566">
        <f t="shared" si="89"/>
        <v>0.59079903147699753</v>
      </c>
    </row>
    <row r="100" spans="1:87" s="4" customFormat="1" x14ac:dyDescent="0.25">
      <c r="A100" s="560" t="s">
        <v>301</v>
      </c>
      <c r="B100" s="561" t="s">
        <v>309</v>
      </c>
      <c r="C100" s="562" t="s">
        <v>310</v>
      </c>
      <c r="D100" s="563">
        <v>249</v>
      </c>
      <c r="E100" s="564">
        <v>248</v>
      </c>
      <c r="F100" s="564">
        <v>246</v>
      </c>
      <c r="G100" s="564">
        <v>200</v>
      </c>
      <c r="H100" s="564">
        <v>120</v>
      </c>
      <c r="I100" s="565">
        <f t="shared" si="66"/>
        <v>0.80645161290322576</v>
      </c>
      <c r="J100" s="566">
        <f t="shared" si="67"/>
        <v>0.81300813008130079</v>
      </c>
      <c r="K100" s="563">
        <v>227</v>
      </c>
      <c r="L100" s="564">
        <v>225</v>
      </c>
      <c r="M100" s="564">
        <v>225</v>
      </c>
      <c r="N100" s="564">
        <v>190</v>
      </c>
      <c r="O100" s="564">
        <v>113</v>
      </c>
      <c r="P100" s="565">
        <f t="shared" si="68"/>
        <v>0.84444444444444444</v>
      </c>
      <c r="Q100" s="566">
        <f t="shared" si="69"/>
        <v>0.84444444444444444</v>
      </c>
      <c r="R100" s="563">
        <v>349</v>
      </c>
      <c r="S100" s="564">
        <v>341</v>
      </c>
      <c r="T100" s="564">
        <v>341</v>
      </c>
      <c r="U100" s="564">
        <v>211</v>
      </c>
      <c r="V100" s="564">
        <v>149</v>
      </c>
      <c r="W100" s="565">
        <f t="shared" si="64"/>
        <v>0.61876832844574781</v>
      </c>
      <c r="X100" s="566">
        <f t="shared" si="65"/>
        <v>0.61876832844574781</v>
      </c>
      <c r="Y100" s="563">
        <v>379</v>
      </c>
      <c r="Z100" s="564">
        <v>355</v>
      </c>
      <c r="AA100" s="564">
        <v>355</v>
      </c>
      <c r="AB100" s="564">
        <v>250</v>
      </c>
      <c r="AC100" s="564">
        <v>142</v>
      </c>
      <c r="AD100" s="565">
        <f t="shared" si="70"/>
        <v>0.70422535211267601</v>
      </c>
      <c r="AE100" s="566">
        <f t="shared" si="71"/>
        <v>0.70422535211267601</v>
      </c>
      <c r="AF100" s="563">
        <v>347</v>
      </c>
      <c r="AG100" s="564">
        <v>316</v>
      </c>
      <c r="AH100" s="564">
        <v>316</v>
      </c>
      <c r="AI100" s="564">
        <v>244</v>
      </c>
      <c r="AJ100" s="564">
        <v>148</v>
      </c>
      <c r="AK100" s="565">
        <f t="shared" si="72"/>
        <v>0.77215189873417722</v>
      </c>
      <c r="AL100" s="566">
        <f t="shared" si="73"/>
        <v>0.77215189873417722</v>
      </c>
      <c r="AM100" s="563">
        <v>317</v>
      </c>
      <c r="AN100" s="564">
        <v>297</v>
      </c>
      <c r="AO100" s="564">
        <v>297</v>
      </c>
      <c r="AP100" s="564">
        <v>185</v>
      </c>
      <c r="AQ100" s="564">
        <v>104</v>
      </c>
      <c r="AR100" s="565">
        <f t="shared" si="74"/>
        <v>0.62289562289562295</v>
      </c>
      <c r="AS100" s="566">
        <f t="shared" si="75"/>
        <v>0.62289562289562295</v>
      </c>
      <c r="AT100" s="563">
        <v>306</v>
      </c>
      <c r="AU100" s="564">
        <v>282</v>
      </c>
      <c r="AV100" s="564">
        <v>280</v>
      </c>
      <c r="AW100" s="564">
        <v>184</v>
      </c>
      <c r="AX100" s="564">
        <v>114</v>
      </c>
      <c r="AY100" s="565">
        <f t="shared" si="76"/>
        <v>0.65248226950354615</v>
      </c>
      <c r="AZ100" s="566">
        <f t="shared" si="77"/>
        <v>0.65714285714285714</v>
      </c>
      <c r="BA100" s="563">
        <v>341</v>
      </c>
      <c r="BB100" s="564">
        <v>287</v>
      </c>
      <c r="BC100" s="564">
        <v>287</v>
      </c>
      <c r="BD100" s="564">
        <v>222</v>
      </c>
      <c r="BE100" s="564">
        <v>134</v>
      </c>
      <c r="BF100" s="565">
        <f t="shared" si="78"/>
        <v>0.77351916376306618</v>
      </c>
      <c r="BG100" s="566">
        <f t="shared" si="79"/>
        <v>0.77351916376306618</v>
      </c>
      <c r="BH100" s="563">
        <v>436</v>
      </c>
      <c r="BI100" s="564">
        <v>377</v>
      </c>
      <c r="BJ100" s="564">
        <v>377</v>
      </c>
      <c r="BK100" s="564">
        <v>276</v>
      </c>
      <c r="BL100" s="564">
        <v>151</v>
      </c>
      <c r="BM100" s="565">
        <f t="shared" si="80"/>
        <v>0.73209549071618041</v>
      </c>
      <c r="BN100" s="566">
        <f t="shared" si="81"/>
        <v>0.73209549071618041</v>
      </c>
      <c r="BO100" s="563">
        <v>419</v>
      </c>
      <c r="BP100" s="564">
        <v>369</v>
      </c>
      <c r="BQ100" s="564">
        <v>369</v>
      </c>
      <c r="BR100" s="564">
        <v>278</v>
      </c>
      <c r="BS100" s="564">
        <v>168</v>
      </c>
      <c r="BT100" s="565">
        <f t="shared" si="82"/>
        <v>0.75338753387533874</v>
      </c>
      <c r="BU100" s="566">
        <f t="shared" si="83"/>
        <v>0.75338753387533874</v>
      </c>
      <c r="BV100" s="563">
        <v>360</v>
      </c>
      <c r="BW100" s="564">
        <v>313</v>
      </c>
      <c r="BX100" s="564">
        <v>313</v>
      </c>
      <c r="BY100" s="564">
        <v>250</v>
      </c>
      <c r="BZ100" s="564">
        <v>155</v>
      </c>
      <c r="CA100" s="565">
        <f t="shared" si="84"/>
        <v>0.79872204472843455</v>
      </c>
      <c r="CB100" s="566">
        <f t="shared" si="85"/>
        <v>0.79872204472843455</v>
      </c>
      <c r="CC100" s="563">
        <v>453</v>
      </c>
      <c r="CD100" s="564">
        <v>406</v>
      </c>
      <c r="CE100" s="564">
        <v>406</v>
      </c>
      <c r="CF100" s="564">
        <v>278</v>
      </c>
      <c r="CG100" s="564">
        <v>190</v>
      </c>
      <c r="CH100" s="565">
        <f t="shared" si="88"/>
        <v>0.68472906403940892</v>
      </c>
      <c r="CI100" s="566">
        <f t="shared" si="89"/>
        <v>0.68472906403940892</v>
      </c>
    </row>
    <row r="101" spans="1:87" s="4" customFormat="1" x14ac:dyDescent="0.25">
      <c r="A101" s="569" t="s">
        <v>301</v>
      </c>
      <c r="B101" s="570" t="s">
        <v>311</v>
      </c>
      <c r="C101" s="591" t="s">
        <v>199</v>
      </c>
      <c r="D101" s="572">
        <v>37</v>
      </c>
      <c r="E101" s="573">
        <v>37</v>
      </c>
      <c r="F101" s="573">
        <v>37</v>
      </c>
      <c r="G101" s="573">
        <v>37</v>
      </c>
      <c r="H101" s="573">
        <v>36</v>
      </c>
      <c r="I101" s="574">
        <f t="shared" si="66"/>
        <v>1</v>
      </c>
      <c r="J101" s="575">
        <f t="shared" si="67"/>
        <v>1</v>
      </c>
      <c r="K101" s="572">
        <v>61</v>
      </c>
      <c r="L101" s="573">
        <v>61</v>
      </c>
      <c r="M101" s="573">
        <v>61</v>
      </c>
      <c r="N101" s="573">
        <v>61</v>
      </c>
      <c r="O101" s="573">
        <v>61</v>
      </c>
      <c r="P101" s="574">
        <f t="shared" si="68"/>
        <v>1</v>
      </c>
      <c r="Q101" s="575">
        <f t="shared" si="69"/>
        <v>1</v>
      </c>
      <c r="R101" s="572">
        <v>47</v>
      </c>
      <c r="S101" s="573">
        <v>47</v>
      </c>
      <c r="T101" s="573">
        <v>47</v>
      </c>
      <c r="U101" s="573">
        <v>47</v>
      </c>
      <c r="V101" s="573">
        <v>46</v>
      </c>
      <c r="W101" s="574">
        <f t="shared" si="64"/>
        <v>1</v>
      </c>
      <c r="X101" s="575">
        <f t="shared" si="65"/>
        <v>1</v>
      </c>
      <c r="Y101" s="572">
        <v>0</v>
      </c>
      <c r="Z101" s="573">
        <v>0</v>
      </c>
      <c r="AA101" s="573">
        <v>0</v>
      </c>
      <c r="AB101" s="573">
        <v>0</v>
      </c>
      <c r="AC101" s="573">
        <v>0</v>
      </c>
      <c r="AD101" s="574" t="s">
        <v>67</v>
      </c>
      <c r="AE101" s="575" t="s">
        <v>67</v>
      </c>
      <c r="AF101" s="572">
        <v>53</v>
      </c>
      <c r="AG101" s="573">
        <v>53</v>
      </c>
      <c r="AH101" s="573">
        <v>53</v>
      </c>
      <c r="AI101" s="573">
        <v>53</v>
      </c>
      <c r="AJ101" s="573">
        <v>52</v>
      </c>
      <c r="AK101" s="574" t="s">
        <v>67</v>
      </c>
      <c r="AL101" s="575" t="s">
        <v>67</v>
      </c>
      <c r="AM101" s="572">
        <v>43</v>
      </c>
      <c r="AN101" s="573">
        <v>43</v>
      </c>
      <c r="AO101" s="573">
        <v>43</v>
      </c>
      <c r="AP101" s="573">
        <v>43</v>
      </c>
      <c r="AQ101" s="573">
        <v>40</v>
      </c>
      <c r="AR101" s="574" t="s">
        <v>67</v>
      </c>
      <c r="AS101" s="575" t="s">
        <v>67</v>
      </c>
      <c r="AT101" s="572">
        <v>47</v>
      </c>
      <c r="AU101" s="573">
        <v>47</v>
      </c>
      <c r="AV101" s="573">
        <v>47</v>
      </c>
      <c r="AW101" s="573">
        <v>47</v>
      </c>
      <c r="AX101" s="573">
        <v>44</v>
      </c>
      <c r="AY101" s="574">
        <f t="shared" ref="AY101" si="90">AW101/AU101</f>
        <v>1</v>
      </c>
      <c r="AZ101" s="575">
        <f t="shared" ref="AZ101" si="91">AW101/AV101</f>
        <v>1</v>
      </c>
      <c r="BA101" s="572">
        <v>55</v>
      </c>
      <c r="BB101" s="573">
        <v>55</v>
      </c>
      <c r="BC101" s="573">
        <v>55</v>
      </c>
      <c r="BD101" s="573">
        <v>45</v>
      </c>
      <c r="BE101" s="573">
        <v>42</v>
      </c>
      <c r="BF101" s="574">
        <f t="shared" ref="BF101" si="92">BD101/BB101</f>
        <v>0.81818181818181823</v>
      </c>
      <c r="BG101" s="575">
        <f t="shared" ref="BG101" si="93">BD101/BC101</f>
        <v>0.81818181818181823</v>
      </c>
      <c r="BH101" s="572">
        <v>38</v>
      </c>
      <c r="BI101" s="573">
        <v>38</v>
      </c>
      <c r="BJ101" s="573">
        <v>38</v>
      </c>
      <c r="BK101" s="573">
        <v>38</v>
      </c>
      <c r="BL101" s="573">
        <v>37</v>
      </c>
      <c r="BM101" s="574">
        <f t="shared" si="80"/>
        <v>1</v>
      </c>
      <c r="BN101" s="575">
        <f t="shared" si="81"/>
        <v>1</v>
      </c>
      <c r="BO101" s="572">
        <v>30</v>
      </c>
      <c r="BP101" s="573">
        <v>30</v>
      </c>
      <c r="BQ101" s="573">
        <v>30</v>
      </c>
      <c r="BR101" s="573">
        <v>30</v>
      </c>
      <c r="BS101" s="573">
        <v>28</v>
      </c>
      <c r="BT101" s="574">
        <f t="shared" si="82"/>
        <v>1</v>
      </c>
      <c r="BU101" s="575">
        <f t="shared" si="83"/>
        <v>1</v>
      </c>
      <c r="BV101" s="572" t="s">
        <v>67</v>
      </c>
      <c r="BW101" s="573" t="s">
        <v>67</v>
      </c>
      <c r="BX101" s="573" t="s">
        <v>67</v>
      </c>
      <c r="BY101" s="573" t="s">
        <v>67</v>
      </c>
      <c r="BZ101" s="573" t="s">
        <v>67</v>
      </c>
      <c r="CA101" s="574" t="s">
        <v>67</v>
      </c>
      <c r="CB101" s="575" t="s">
        <v>67</v>
      </c>
      <c r="CC101" s="572">
        <v>126</v>
      </c>
      <c r="CD101" s="573">
        <v>126</v>
      </c>
      <c r="CE101" s="573">
        <v>126</v>
      </c>
      <c r="CF101" s="573">
        <v>108</v>
      </c>
      <c r="CG101" s="573">
        <v>85</v>
      </c>
      <c r="CH101" s="574" t="s">
        <v>67</v>
      </c>
      <c r="CI101" s="575" t="s">
        <v>67</v>
      </c>
    </row>
    <row r="102" spans="1:87" s="4" customFormat="1" x14ac:dyDescent="0.25">
      <c r="A102" s="592" t="s">
        <v>312</v>
      </c>
      <c r="B102" s="546" t="s">
        <v>313</v>
      </c>
      <c r="C102" s="625"/>
      <c r="D102" s="617">
        <v>21227</v>
      </c>
      <c r="E102" s="618">
        <v>13473</v>
      </c>
      <c r="F102" s="618">
        <v>11387</v>
      </c>
      <c r="G102" s="618">
        <v>7098</v>
      </c>
      <c r="H102" s="619">
        <v>5489</v>
      </c>
      <c r="I102" s="620">
        <f t="shared" si="66"/>
        <v>0.52683144065909593</v>
      </c>
      <c r="J102" s="621">
        <f t="shared" si="67"/>
        <v>0.62334240800913321</v>
      </c>
      <c r="K102" s="617">
        <v>19251</v>
      </c>
      <c r="L102" s="618">
        <v>12172</v>
      </c>
      <c r="M102" s="618">
        <v>10496</v>
      </c>
      <c r="N102" s="618">
        <v>6186</v>
      </c>
      <c r="O102" s="619">
        <v>4859</v>
      </c>
      <c r="P102" s="620">
        <f t="shared" si="68"/>
        <v>0.50821557673348672</v>
      </c>
      <c r="Q102" s="621">
        <f t="shared" si="69"/>
        <v>0.58936737804878048</v>
      </c>
      <c r="R102" s="617">
        <v>17994</v>
      </c>
      <c r="S102" s="618">
        <v>11575</v>
      </c>
      <c r="T102" s="618">
        <v>10085</v>
      </c>
      <c r="U102" s="618">
        <v>6035</v>
      </c>
      <c r="V102" s="619">
        <v>5213</v>
      </c>
      <c r="W102" s="620">
        <f t="shared" si="64"/>
        <v>0.52138228941684661</v>
      </c>
      <c r="X102" s="621">
        <f t="shared" si="65"/>
        <v>0.59841348537431827</v>
      </c>
      <c r="Y102" s="617">
        <v>15111</v>
      </c>
      <c r="Z102" s="618">
        <v>9652</v>
      </c>
      <c r="AA102" s="618">
        <v>8327</v>
      </c>
      <c r="AB102" s="618">
        <v>5753</v>
      </c>
      <c r="AC102" s="619">
        <v>4803</v>
      </c>
      <c r="AD102" s="620">
        <f t="shared" si="70"/>
        <v>0.59604227103191043</v>
      </c>
      <c r="AE102" s="621">
        <f t="shared" si="71"/>
        <v>0.69088507265521792</v>
      </c>
      <c r="AF102" s="617">
        <v>14853</v>
      </c>
      <c r="AG102" s="618">
        <v>9449</v>
      </c>
      <c r="AH102" s="618">
        <v>8111</v>
      </c>
      <c r="AI102" s="618">
        <v>4945</v>
      </c>
      <c r="AJ102" s="619">
        <v>4321</v>
      </c>
      <c r="AK102" s="620">
        <f t="shared" ref="AK102:AK107" si="94">AI102/AG102</f>
        <v>0.52333580273044766</v>
      </c>
      <c r="AL102" s="621">
        <f t="shared" ref="AL102:AL107" si="95">AI102/AH102</f>
        <v>0.60966588583405257</v>
      </c>
      <c r="AM102" s="617">
        <v>13137</v>
      </c>
      <c r="AN102" s="618">
        <v>8886</v>
      </c>
      <c r="AO102" s="618">
        <v>7601</v>
      </c>
      <c r="AP102" s="618">
        <v>4724</v>
      </c>
      <c r="AQ102" s="619">
        <v>3854</v>
      </c>
      <c r="AR102" s="620">
        <f t="shared" ref="AR102:AR111" si="96">AP102/AN102</f>
        <v>0.53162277740265584</v>
      </c>
      <c r="AS102" s="621">
        <f t="shared" ref="AS102:AS111" si="97">AP102/AO102</f>
        <v>0.62149717142481253</v>
      </c>
      <c r="AT102" s="617">
        <v>11959</v>
      </c>
      <c r="AU102" s="618">
        <v>8009</v>
      </c>
      <c r="AV102" s="618">
        <v>7023</v>
      </c>
      <c r="AW102" s="618">
        <v>4422</v>
      </c>
      <c r="AX102" s="619">
        <v>3565</v>
      </c>
      <c r="AY102" s="620">
        <f t="shared" ref="AY102:AY111" si="98">AW102/AU102</f>
        <v>0.55212885503808218</v>
      </c>
      <c r="AZ102" s="621">
        <f t="shared" ref="AZ102:AZ111" si="99">AW102/AV102</f>
        <v>0.6296454506621102</v>
      </c>
      <c r="BA102" s="617">
        <v>11091</v>
      </c>
      <c r="BB102" s="618">
        <v>7665</v>
      </c>
      <c r="BC102" s="618">
        <v>6530</v>
      </c>
      <c r="BD102" s="618">
        <v>4011</v>
      </c>
      <c r="BE102" s="619">
        <v>3326</v>
      </c>
      <c r="BF102" s="620">
        <f t="shared" ref="BF102:BF111" si="100">BD102/BB102</f>
        <v>0.52328767123287667</v>
      </c>
      <c r="BG102" s="621">
        <f t="shared" ref="BG102:BG111" si="101">BD102/BC102</f>
        <v>0.6142419601837672</v>
      </c>
      <c r="BH102" s="617">
        <v>10157</v>
      </c>
      <c r="BI102" s="618">
        <v>7087</v>
      </c>
      <c r="BJ102" s="618">
        <v>6323</v>
      </c>
      <c r="BK102" s="618">
        <v>4669</v>
      </c>
      <c r="BL102" s="619">
        <v>3539</v>
      </c>
      <c r="BM102" s="620">
        <f t="shared" si="80"/>
        <v>0.6588119091293918</v>
      </c>
      <c r="BN102" s="621">
        <f t="shared" si="81"/>
        <v>0.73841530918867626</v>
      </c>
      <c r="BO102" s="617">
        <v>9118</v>
      </c>
      <c r="BP102" s="618">
        <v>6574</v>
      </c>
      <c r="BQ102" s="618">
        <v>5889</v>
      </c>
      <c r="BR102" s="618">
        <v>4470</v>
      </c>
      <c r="BS102" s="619">
        <v>3420</v>
      </c>
      <c r="BT102" s="620">
        <f t="shared" si="82"/>
        <v>0.67995132339519315</v>
      </c>
      <c r="BU102" s="621">
        <f t="shared" si="83"/>
        <v>0.75904228222109016</v>
      </c>
      <c r="BV102" s="617">
        <v>10251</v>
      </c>
      <c r="BW102" s="618">
        <v>7176</v>
      </c>
      <c r="BX102" s="618">
        <v>6505</v>
      </c>
      <c r="BY102" s="618">
        <v>4887</v>
      </c>
      <c r="BZ102" s="619">
        <v>3794</v>
      </c>
      <c r="CA102" s="620">
        <f t="shared" si="84"/>
        <v>0.68102006688963213</v>
      </c>
      <c r="CB102" s="621">
        <f t="shared" si="85"/>
        <v>0.75126825518831664</v>
      </c>
      <c r="CC102" s="617">
        <v>10323</v>
      </c>
      <c r="CD102" s="618">
        <v>7240</v>
      </c>
      <c r="CE102" s="618">
        <v>6618</v>
      </c>
      <c r="CF102" s="618">
        <v>4802</v>
      </c>
      <c r="CG102" s="619">
        <v>3658</v>
      </c>
      <c r="CH102" s="620">
        <f t="shared" ref="CH102:CH111" si="102">CF102/CD102</f>
        <v>0.66325966850828733</v>
      </c>
      <c r="CI102" s="621">
        <f t="shared" ref="CI102:CI111" si="103">CF102/CE102</f>
        <v>0.72559685705651256</v>
      </c>
    </row>
    <row r="103" spans="1:87" s="4" customFormat="1" x14ac:dyDescent="0.25">
      <c r="A103" s="613" t="s">
        <v>312</v>
      </c>
      <c r="B103" s="614" t="s">
        <v>314</v>
      </c>
      <c r="C103" s="615" t="s">
        <v>287</v>
      </c>
      <c r="D103" s="556">
        <v>1099</v>
      </c>
      <c r="E103" s="557">
        <v>1068</v>
      </c>
      <c r="F103" s="557">
        <v>888</v>
      </c>
      <c r="G103" s="557">
        <v>851</v>
      </c>
      <c r="H103" s="557">
        <v>690</v>
      </c>
      <c r="I103" s="558">
        <f t="shared" si="66"/>
        <v>0.79681647940074907</v>
      </c>
      <c r="J103" s="559">
        <f t="shared" si="67"/>
        <v>0.95833333333333337</v>
      </c>
      <c r="K103" s="556">
        <v>929</v>
      </c>
      <c r="L103" s="557">
        <v>889</v>
      </c>
      <c r="M103" s="557">
        <v>743</v>
      </c>
      <c r="N103" s="557">
        <v>704</v>
      </c>
      <c r="O103" s="557">
        <v>590</v>
      </c>
      <c r="P103" s="558">
        <f t="shared" si="68"/>
        <v>0.79190101237345334</v>
      </c>
      <c r="Q103" s="559">
        <f t="shared" si="69"/>
        <v>0.94751009421265142</v>
      </c>
      <c r="R103" s="556">
        <v>1010</v>
      </c>
      <c r="S103" s="557">
        <v>977</v>
      </c>
      <c r="T103" s="557">
        <v>786</v>
      </c>
      <c r="U103" s="557">
        <v>751</v>
      </c>
      <c r="V103" s="557">
        <v>649</v>
      </c>
      <c r="W103" s="558">
        <f t="shared" si="64"/>
        <v>0.76867963152507679</v>
      </c>
      <c r="X103" s="559">
        <f t="shared" si="65"/>
        <v>0.95547073791348602</v>
      </c>
      <c r="Y103" s="556">
        <v>1031</v>
      </c>
      <c r="Z103" s="557">
        <v>1001</v>
      </c>
      <c r="AA103" s="557">
        <v>823</v>
      </c>
      <c r="AB103" s="557">
        <v>745</v>
      </c>
      <c r="AC103" s="557">
        <v>645</v>
      </c>
      <c r="AD103" s="558">
        <f t="shared" si="70"/>
        <v>0.74425574425574426</v>
      </c>
      <c r="AE103" s="559">
        <f t="shared" si="71"/>
        <v>0.90522478736330503</v>
      </c>
      <c r="AF103" s="556">
        <v>899</v>
      </c>
      <c r="AG103" s="557">
        <v>890</v>
      </c>
      <c r="AH103" s="557">
        <v>685</v>
      </c>
      <c r="AI103" s="557">
        <v>649</v>
      </c>
      <c r="AJ103" s="557">
        <v>571</v>
      </c>
      <c r="AK103" s="558">
        <f t="shared" si="94"/>
        <v>0.72921348314606738</v>
      </c>
      <c r="AL103" s="559">
        <f t="shared" si="95"/>
        <v>0.94744525547445257</v>
      </c>
      <c r="AM103" s="556">
        <v>884</v>
      </c>
      <c r="AN103" s="557">
        <v>879</v>
      </c>
      <c r="AO103" s="557">
        <v>665</v>
      </c>
      <c r="AP103" s="557">
        <v>627</v>
      </c>
      <c r="AQ103" s="557">
        <v>544</v>
      </c>
      <c r="AR103" s="558">
        <f t="shared" si="96"/>
        <v>0.71331058020477811</v>
      </c>
      <c r="AS103" s="559">
        <f t="shared" si="97"/>
        <v>0.94285714285714284</v>
      </c>
      <c r="AT103" s="556">
        <v>796</v>
      </c>
      <c r="AU103" s="557">
        <v>790</v>
      </c>
      <c r="AV103" s="557">
        <v>569</v>
      </c>
      <c r="AW103" s="557">
        <v>544</v>
      </c>
      <c r="AX103" s="557">
        <v>475</v>
      </c>
      <c r="AY103" s="558">
        <f t="shared" si="98"/>
        <v>0.68860759493670887</v>
      </c>
      <c r="AZ103" s="559">
        <f t="shared" si="99"/>
        <v>0.95606326889279436</v>
      </c>
      <c r="BA103" s="556">
        <v>662</v>
      </c>
      <c r="BB103" s="557">
        <v>648</v>
      </c>
      <c r="BC103" s="557">
        <v>526</v>
      </c>
      <c r="BD103" s="557">
        <v>477</v>
      </c>
      <c r="BE103" s="557">
        <v>396</v>
      </c>
      <c r="BF103" s="558">
        <f t="shared" si="100"/>
        <v>0.73611111111111116</v>
      </c>
      <c r="BG103" s="559">
        <f t="shared" si="101"/>
        <v>0.90684410646387836</v>
      </c>
      <c r="BH103" s="556">
        <v>620</v>
      </c>
      <c r="BI103" s="557">
        <v>610</v>
      </c>
      <c r="BJ103" s="557">
        <v>510</v>
      </c>
      <c r="BK103" s="557">
        <v>495</v>
      </c>
      <c r="BL103" s="557">
        <v>407</v>
      </c>
      <c r="BM103" s="558">
        <f t="shared" si="80"/>
        <v>0.81147540983606559</v>
      </c>
      <c r="BN103" s="559">
        <f t="shared" si="81"/>
        <v>0.97058823529411764</v>
      </c>
      <c r="BO103" s="556">
        <v>597</v>
      </c>
      <c r="BP103" s="557">
        <v>561</v>
      </c>
      <c r="BQ103" s="557">
        <v>510</v>
      </c>
      <c r="BR103" s="557">
        <v>435</v>
      </c>
      <c r="BS103" s="557">
        <v>388</v>
      </c>
      <c r="BT103" s="558">
        <f t="shared" si="82"/>
        <v>0.77540106951871657</v>
      </c>
      <c r="BU103" s="559">
        <f t="shared" si="83"/>
        <v>0.8529411764705882</v>
      </c>
      <c r="BV103" s="556">
        <v>682</v>
      </c>
      <c r="BW103" s="557">
        <v>637</v>
      </c>
      <c r="BX103" s="557">
        <v>611</v>
      </c>
      <c r="BY103" s="557">
        <v>487</v>
      </c>
      <c r="BZ103" s="557">
        <v>427</v>
      </c>
      <c r="CA103" s="558">
        <f t="shared" si="84"/>
        <v>0.76452119309262168</v>
      </c>
      <c r="CB103" s="559">
        <f t="shared" si="85"/>
        <v>0.79705400981996721</v>
      </c>
      <c r="CC103" s="556">
        <v>586</v>
      </c>
      <c r="CD103" s="557">
        <v>539</v>
      </c>
      <c r="CE103" s="557">
        <v>526</v>
      </c>
      <c r="CF103" s="557">
        <v>494</v>
      </c>
      <c r="CG103" s="557">
        <v>352</v>
      </c>
      <c r="CH103" s="558">
        <f t="shared" si="102"/>
        <v>0.91651205936920221</v>
      </c>
      <c r="CI103" s="559">
        <f t="shared" si="103"/>
        <v>0.93916349809885935</v>
      </c>
    </row>
    <row r="104" spans="1:87" s="4" customFormat="1" x14ac:dyDescent="0.25">
      <c r="A104" s="560" t="s">
        <v>312</v>
      </c>
      <c r="B104" s="561" t="s">
        <v>315</v>
      </c>
      <c r="C104" s="562" t="s">
        <v>289</v>
      </c>
      <c r="D104" s="563">
        <v>1490</v>
      </c>
      <c r="E104" s="564">
        <v>952</v>
      </c>
      <c r="F104" s="564">
        <v>727</v>
      </c>
      <c r="G104" s="564">
        <v>672</v>
      </c>
      <c r="H104" s="564">
        <v>653</v>
      </c>
      <c r="I104" s="565">
        <f t="shared" si="66"/>
        <v>0.70588235294117652</v>
      </c>
      <c r="J104" s="566">
        <f t="shared" si="67"/>
        <v>0.92434662998624484</v>
      </c>
      <c r="K104" s="563">
        <v>1839</v>
      </c>
      <c r="L104" s="564">
        <v>1125</v>
      </c>
      <c r="M104" s="564">
        <v>950</v>
      </c>
      <c r="N104" s="564">
        <v>825</v>
      </c>
      <c r="O104" s="564">
        <v>771</v>
      </c>
      <c r="P104" s="565">
        <f t="shared" si="68"/>
        <v>0.73333333333333328</v>
      </c>
      <c r="Q104" s="566">
        <f t="shared" si="69"/>
        <v>0.86842105263157898</v>
      </c>
      <c r="R104" s="563">
        <v>1329</v>
      </c>
      <c r="S104" s="564">
        <v>911</v>
      </c>
      <c r="T104" s="564">
        <v>707</v>
      </c>
      <c r="U104" s="564">
        <v>680</v>
      </c>
      <c r="V104" s="564">
        <v>658</v>
      </c>
      <c r="W104" s="565">
        <f t="shared" si="64"/>
        <v>0.74643249176728865</v>
      </c>
      <c r="X104" s="566">
        <f t="shared" si="65"/>
        <v>0.96181046676096182</v>
      </c>
      <c r="Y104" s="563">
        <v>1272</v>
      </c>
      <c r="Z104" s="564">
        <v>892</v>
      </c>
      <c r="AA104" s="564">
        <v>730</v>
      </c>
      <c r="AB104" s="564">
        <v>642</v>
      </c>
      <c r="AC104" s="564">
        <v>637</v>
      </c>
      <c r="AD104" s="565">
        <f t="shared" si="70"/>
        <v>0.71973094170403584</v>
      </c>
      <c r="AE104" s="566">
        <f t="shared" si="71"/>
        <v>0.8794520547945206</v>
      </c>
      <c r="AF104" s="563">
        <v>1348</v>
      </c>
      <c r="AG104" s="564">
        <v>889</v>
      </c>
      <c r="AH104" s="564">
        <v>743</v>
      </c>
      <c r="AI104" s="564">
        <v>658</v>
      </c>
      <c r="AJ104" s="564">
        <v>642</v>
      </c>
      <c r="AK104" s="565">
        <f t="shared" si="94"/>
        <v>0.74015748031496065</v>
      </c>
      <c r="AL104" s="566">
        <f t="shared" si="95"/>
        <v>0.88559892328398382</v>
      </c>
      <c r="AM104" s="563">
        <v>1009</v>
      </c>
      <c r="AN104" s="564">
        <v>680</v>
      </c>
      <c r="AO104" s="564">
        <v>533</v>
      </c>
      <c r="AP104" s="564">
        <v>449</v>
      </c>
      <c r="AQ104" s="564">
        <v>429</v>
      </c>
      <c r="AR104" s="565">
        <f t="shared" si="96"/>
        <v>0.66029411764705881</v>
      </c>
      <c r="AS104" s="566">
        <f t="shared" si="97"/>
        <v>0.8424015009380863</v>
      </c>
      <c r="AT104" s="563">
        <v>764</v>
      </c>
      <c r="AU104" s="564">
        <v>547</v>
      </c>
      <c r="AV104" s="564">
        <v>427</v>
      </c>
      <c r="AW104" s="564">
        <v>366</v>
      </c>
      <c r="AX104" s="564">
        <v>360</v>
      </c>
      <c r="AY104" s="565">
        <f t="shared" si="98"/>
        <v>0.66910420475319932</v>
      </c>
      <c r="AZ104" s="566">
        <f t="shared" si="99"/>
        <v>0.8571428571428571</v>
      </c>
      <c r="BA104" s="563">
        <v>671</v>
      </c>
      <c r="BB104" s="564">
        <v>450</v>
      </c>
      <c r="BC104" s="564">
        <v>305</v>
      </c>
      <c r="BD104" s="564">
        <v>251</v>
      </c>
      <c r="BE104" s="564">
        <v>244</v>
      </c>
      <c r="BF104" s="565">
        <f t="shared" si="100"/>
        <v>0.55777777777777782</v>
      </c>
      <c r="BG104" s="566">
        <f t="shared" si="101"/>
        <v>0.82295081967213113</v>
      </c>
      <c r="BH104" s="563">
        <v>702</v>
      </c>
      <c r="BI104" s="564">
        <v>466</v>
      </c>
      <c r="BJ104" s="564">
        <v>332</v>
      </c>
      <c r="BK104" s="564">
        <v>297</v>
      </c>
      <c r="BL104" s="564">
        <v>285</v>
      </c>
      <c r="BM104" s="565">
        <f t="shared" si="80"/>
        <v>0.63733905579399142</v>
      </c>
      <c r="BN104" s="566">
        <f t="shared" si="81"/>
        <v>0.89457831325301207</v>
      </c>
      <c r="BO104" s="563">
        <v>648</v>
      </c>
      <c r="BP104" s="564">
        <v>448</v>
      </c>
      <c r="BQ104" s="564">
        <v>330</v>
      </c>
      <c r="BR104" s="564">
        <v>294</v>
      </c>
      <c r="BS104" s="564">
        <v>285</v>
      </c>
      <c r="BT104" s="565">
        <f t="shared" si="82"/>
        <v>0.65625</v>
      </c>
      <c r="BU104" s="566">
        <f t="shared" si="83"/>
        <v>0.89090909090909087</v>
      </c>
      <c r="BV104" s="563">
        <v>672</v>
      </c>
      <c r="BW104" s="564">
        <v>468</v>
      </c>
      <c r="BX104" s="564">
        <v>329</v>
      </c>
      <c r="BY104" s="564">
        <v>309</v>
      </c>
      <c r="BZ104" s="564">
        <v>301</v>
      </c>
      <c r="CA104" s="565">
        <f t="shared" si="84"/>
        <v>0.66025641025641024</v>
      </c>
      <c r="CB104" s="566">
        <f t="shared" si="85"/>
        <v>0.93920972644376899</v>
      </c>
      <c r="CC104" s="563">
        <v>454</v>
      </c>
      <c r="CD104" s="564">
        <v>448</v>
      </c>
      <c r="CE104" s="564">
        <v>431</v>
      </c>
      <c r="CF104" s="564">
        <v>423</v>
      </c>
      <c r="CG104" s="564">
        <v>320</v>
      </c>
      <c r="CH104" s="565">
        <f t="shared" si="102"/>
        <v>0.9441964285714286</v>
      </c>
      <c r="CI104" s="566">
        <f t="shared" si="103"/>
        <v>0.9814385150812065</v>
      </c>
    </row>
    <row r="105" spans="1:87" s="4" customFormat="1" x14ac:dyDescent="0.25">
      <c r="A105" s="560" t="s">
        <v>312</v>
      </c>
      <c r="B105" s="608" t="s">
        <v>316</v>
      </c>
      <c r="C105" s="562" t="s">
        <v>317</v>
      </c>
      <c r="D105" s="563">
        <v>1851</v>
      </c>
      <c r="E105" s="564">
        <v>1219</v>
      </c>
      <c r="F105" s="564">
        <v>1030</v>
      </c>
      <c r="G105" s="564">
        <v>393</v>
      </c>
      <c r="H105" s="564">
        <v>315</v>
      </c>
      <c r="I105" s="565">
        <f t="shared" si="66"/>
        <v>0.32239540607054962</v>
      </c>
      <c r="J105" s="566">
        <f t="shared" si="67"/>
        <v>0.38155339805825245</v>
      </c>
      <c r="K105" s="563">
        <v>1890</v>
      </c>
      <c r="L105" s="564">
        <v>1486</v>
      </c>
      <c r="M105" s="564">
        <v>1227</v>
      </c>
      <c r="N105" s="564">
        <v>386</v>
      </c>
      <c r="O105" s="564">
        <v>310</v>
      </c>
      <c r="P105" s="565">
        <f t="shared" si="68"/>
        <v>0.25975773889636611</v>
      </c>
      <c r="Q105" s="566">
        <f t="shared" si="69"/>
        <v>0.31458842705786472</v>
      </c>
      <c r="R105" s="563">
        <v>1636</v>
      </c>
      <c r="S105" s="564">
        <v>1293</v>
      </c>
      <c r="T105" s="564">
        <v>987</v>
      </c>
      <c r="U105" s="564">
        <v>361</v>
      </c>
      <c r="V105" s="564">
        <v>292</v>
      </c>
      <c r="W105" s="565">
        <f t="shared" si="64"/>
        <v>0.27919566898685227</v>
      </c>
      <c r="X105" s="566">
        <f t="shared" si="65"/>
        <v>0.36575481256332321</v>
      </c>
      <c r="Y105" s="563">
        <v>1429</v>
      </c>
      <c r="Z105" s="564">
        <v>1128</v>
      </c>
      <c r="AA105" s="564">
        <v>900</v>
      </c>
      <c r="AB105" s="564">
        <v>330</v>
      </c>
      <c r="AC105" s="564">
        <v>272</v>
      </c>
      <c r="AD105" s="565">
        <f t="shared" si="70"/>
        <v>0.29255319148936171</v>
      </c>
      <c r="AE105" s="566">
        <f t="shared" si="71"/>
        <v>0.36666666666666664</v>
      </c>
      <c r="AF105" s="563">
        <v>1656</v>
      </c>
      <c r="AG105" s="564">
        <v>1264</v>
      </c>
      <c r="AH105" s="564">
        <v>1040</v>
      </c>
      <c r="AI105" s="564">
        <v>287</v>
      </c>
      <c r="AJ105" s="564">
        <v>248</v>
      </c>
      <c r="AK105" s="565">
        <f t="shared" si="94"/>
        <v>0.22705696202531644</v>
      </c>
      <c r="AL105" s="566">
        <f t="shared" si="95"/>
        <v>0.27596153846153848</v>
      </c>
      <c r="AM105" s="563">
        <v>1318</v>
      </c>
      <c r="AN105" s="564">
        <v>1033</v>
      </c>
      <c r="AO105" s="564">
        <v>811</v>
      </c>
      <c r="AP105" s="564">
        <v>280</v>
      </c>
      <c r="AQ105" s="564">
        <v>238</v>
      </c>
      <c r="AR105" s="565">
        <f t="shared" si="96"/>
        <v>0.27105517909002902</v>
      </c>
      <c r="AS105" s="566">
        <f t="shared" si="97"/>
        <v>0.34525277435265106</v>
      </c>
      <c r="AT105" s="563">
        <v>1381</v>
      </c>
      <c r="AU105" s="564">
        <v>1083</v>
      </c>
      <c r="AV105" s="564">
        <v>861</v>
      </c>
      <c r="AW105" s="564">
        <v>331</v>
      </c>
      <c r="AX105" s="564">
        <v>263</v>
      </c>
      <c r="AY105" s="565">
        <f t="shared" si="98"/>
        <v>0.30563250230840261</v>
      </c>
      <c r="AZ105" s="566">
        <f t="shared" si="99"/>
        <v>0.38443670150987225</v>
      </c>
      <c r="BA105" s="563">
        <v>1247</v>
      </c>
      <c r="BB105" s="564">
        <v>966</v>
      </c>
      <c r="BC105" s="564">
        <v>734</v>
      </c>
      <c r="BD105" s="564">
        <v>369</v>
      </c>
      <c r="BE105" s="564">
        <v>302</v>
      </c>
      <c r="BF105" s="565">
        <f t="shared" si="100"/>
        <v>0.38198757763975155</v>
      </c>
      <c r="BG105" s="566">
        <f t="shared" si="101"/>
        <v>0.50272479564032702</v>
      </c>
      <c r="BH105" s="563">
        <v>1222</v>
      </c>
      <c r="BI105" s="564">
        <v>965</v>
      </c>
      <c r="BJ105" s="564">
        <v>784</v>
      </c>
      <c r="BK105" s="564">
        <v>456</v>
      </c>
      <c r="BL105" s="564">
        <v>336</v>
      </c>
      <c r="BM105" s="565">
        <f t="shared" si="80"/>
        <v>0.47253886010362695</v>
      </c>
      <c r="BN105" s="566">
        <f t="shared" si="81"/>
        <v>0.58163265306122447</v>
      </c>
      <c r="BO105" s="563">
        <v>1179</v>
      </c>
      <c r="BP105" s="564">
        <v>913</v>
      </c>
      <c r="BQ105" s="564">
        <v>736</v>
      </c>
      <c r="BR105" s="564">
        <v>476</v>
      </c>
      <c r="BS105" s="564">
        <v>346</v>
      </c>
      <c r="BT105" s="565">
        <f t="shared" si="82"/>
        <v>0.52135815991237677</v>
      </c>
      <c r="BU105" s="566">
        <f t="shared" si="83"/>
        <v>0.64673913043478259</v>
      </c>
      <c r="BV105" s="563">
        <v>1224</v>
      </c>
      <c r="BW105" s="564">
        <v>952</v>
      </c>
      <c r="BX105" s="564">
        <v>782</v>
      </c>
      <c r="BY105" s="564">
        <v>467</v>
      </c>
      <c r="BZ105" s="564">
        <v>314</v>
      </c>
      <c r="CA105" s="565">
        <f t="shared" si="84"/>
        <v>0.49054621848739494</v>
      </c>
      <c r="CB105" s="566">
        <f t="shared" si="85"/>
        <v>0.59718670076726343</v>
      </c>
      <c r="CC105" s="563">
        <v>1402</v>
      </c>
      <c r="CD105" s="564">
        <v>1065</v>
      </c>
      <c r="CE105" s="564">
        <v>680</v>
      </c>
      <c r="CF105" s="564">
        <v>403</v>
      </c>
      <c r="CG105" s="564">
        <v>318</v>
      </c>
      <c r="CH105" s="565">
        <f t="shared" si="102"/>
        <v>0.37840375586854458</v>
      </c>
      <c r="CI105" s="566">
        <f t="shared" si="103"/>
        <v>0.59264705882352942</v>
      </c>
    </row>
    <row r="106" spans="1:87" s="4" customFormat="1" x14ac:dyDescent="0.25">
      <c r="A106" s="560" t="s">
        <v>312</v>
      </c>
      <c r="B106" s="561" t="s">
        <v>318</v>
      </c>
      <c r="C106" s="562" t="s">
        <v>319</v>
      </c>
      <c r="D106" s="563">
        <v>3258</v>
      </c>
      <c r="E106" s="564">
        <v>2923</v>
      </c>
      <c r="F106" s="564">
        <v>2418</v>
      </c>
      <c r="G106" s="564">
        <v>442</v>
      </c>
      <c r="H106" s="564">
        <v>397</v>
      </c>
      <c r="I106" s="565">
        <f t="shared" si="66"/>
        <v>0.15121450564488539</v>
      </c>
      <c r="J106" s="566">
        <f t="shared" si="67"/>
        <v>0.18279569892473119</v>
      </c>
      <c r="K106" s="563">
        <v>2641</v>
      </c>
      <c r="L106" s="564">
        <v>2400</v>
      </c>
      <c r="M106" s="564">
        <v>2217</v>
      </c>
      <c r="N106" s="564">
        <v>504</v>
      </c>
      <c r="O106" s="564">
        <v>303</v>
      </c>
      <c r="P106" s="565">
        <f t="shared" si="68"/>
        <v>0.21</v>
      </c>
      <c r="Q106" s="566">
        <f t="shared" si="69"/>
        <v>0.2273342354533153</v>
      </c>
      <c r="R106" s="563">
        <v>2634</v>
      </c>
      <c r="S106" s="564">
        <v>2372</v>
      </c>
      <c r="T106" s="564">
        <v>2160</v>
      </c>
      <c r="U106" s="564">
        <v>549</v>
      </c>
      <c r="V106" s="564">
        <v>356</v>
      </c>
      <c r="W106" s="565">
        <f t="shared" si="64"/>
        <v>0.23145025295109611</v>
      </c>
      <c r="X106" s="566">
        <f t="shared" si="65"/>
        <v>0.25416666666666665</v>
      </c>
      <c r="Y106" s="563">
        <v>328</v>
      </c>
      <c r="Z106" s="564">
        <v>324</v>
      </c>
      <c r="AA106" s="564">
        <v>278</v>
      </c>
      <c r="AB106" s="564">
        <v>193</v>
      </c>
      <c r="AC106" s="564">
        <v>124</v>
      </c>
      <c r="AD106" s="565">
        <f t="shared" si="70"/>
        <v>0.59567901234567899</v>
      </c>
      <c r="AE106" s="566">
        <f t="shared" si="71"/>
        <v>0.69424460431654678</v>
      </c>
      <c r="AF106" s="563">
        <v>1177</v>
      </c>
      <c r="AG106" s="564">
        <v>1072</v>
      </c>
      <c r="AH106" s="564">
        <v>1002</v>
      </c>
      <c r="AI106" s="564">
        <v>406</v>
      </c>
      <c r="AJ106" s="564">
        <v>334</v>
      </c>
      <c r="AK106" s="565">
        <f t="shared" si="94"/>
        <v>0.3787313432835821</v>
      </c>
      <c r="AL106" s="566">
        <f t="shared" si="95"/>
        <v>0.40518962075848303</v>
      </c>
      <c r="AM106" s="563">
        <v>1505</v>
      </c>
      <c r="AN106" s="564">
        <v>1364</v>
      </c>
      <c r="AO106" s="564">
        <v>1279</v>
      </c>
      <c r="AP106" s="564">
        <v>631</v>
      </c>
      <c r="AQ106" s="564">
        <v>432</v>
      </c>
      <c r="AR106" s="565">
        <f t="shared" si="96"/>
        <v>0.46260997067448678</v>
      </c>
      <c r="AS106" s="566">
        <f t="shared" si="97"/>
        <v>0.49335418295543393</v>
      </c>
      <c r="AT106" s="563">
        <v>1605</v>
      </c>
      <c r="AU106" s="564">
        <v>1466</v>
      </c>
      <c r="AV106" s="564">
        <v>1466</v>
      </c>
      <c r="AW106" s="564">
        <v>559</v>
      </c>
      <c r="AX106" s="564">
        <v>334</v>
      </c>
      <c r="AY106" s="565">
        <f t="shared" si="98"/>
        <v>0.38130968622100953</v>
      </c>
      <c r="AZ106" s="566">
        <f t="shared" si="99"/>
        <v>0.38130968622100953</v>
      </c>
      <c r="BA106" s="563">
        <v>1568</v>
      </c>
      <c r="BB106" s="564">
        <v>1406</v>
      </c>
      <c r="BC106" s="564">
        <v>1339</v>
      </c>
      <c r="BD106" s="564">
        <v>527</v>
      </c>
      <c r="BE106" s="564">
        <v>331</v>
      </c>
      <c r="BF106" s="565">
        <f t="shared" si="100"/>
        <v>0.37482219061166427</v>
      </c>
      <c r="BG106" s="566">
        <f t="shared" si="101"/>
        <v>0.39357729648991785</v>
      </c>
      <c r="BH106" s="563">
        <v>1339</v>
      </c>
      <c r="BI106" s="564">
        <v>1218</v>
      </c>
      <c r="BJ106" s="564">
        <v>1168</v>
      </c>
      <c r="BK106" s="564">
        <v>684</v>
      </c>
      <c r="BL106" s="564">
        <v>367</v>
      </c>
      <c r="BM106" s="565">
        <f t="shared" si="80"/>
        <v>0.56157635467980294</v>
      </c>
      <c r="BN106" s="566">
        <f t="shared" si="81"/>
        <v>0.58561643835616439</v>
      </c>
      <c r="BO106" s="563">
        <v>1184</v>
      </c>
      <c r="BP106" s="564">
        <v>1082</v>
      </c>
      <c r="BQ106" s="564">
        <v>1030</v>
      </c>
      <c r="BR106" s="564">
        <v>734</v>
      </c>
      <c r="BS106" s="564">
        <v>404</v>
      </c>
      <c r="BT106" s="565">
        <f t="shared" si="82"/>
        <v>0.67837338262476898</v>
      </c>
      <c r="BU106" s="566">
        <f t="shared" si="83"/>
        <v>0.71262135922330094</v>
      </c>
      <c r="BV106" s="563">
        <v>1208</v>
      </c>
      <c r="BW106" s="564">
        <v>1116</v>
      </c>
      <c r="BX106" s="564">
        <v>1061</v>
      </c>
      <c r="BY106" s="564">
        <v>750</v>
      </c>
      <c r="BZ106" s="564">
        <v>401</v>
      </c>
      <c r="CA106" s="565">
        <f t="shared" si="84"/>
        <v>0.67204301075268813</v>
      </c>
      <c r="CB106" s="566">
        <f t="shared" si="85"/>
        <v>0.70688030160226201</v>
      </c>
      <c r="CC106" s="563">
        <v>1247</v>
      </c>
      <c r="CD106" s="564">
        <v>1122</v>
      </c>
      <c r="CE106" s="564">
        <v>1085</v>
      </c>
      <c r="CF106" s="564">
        <v>763</v>
      </c>
      <c r="CG106" s="564">
        <v>428</v>
      </c>
      <c r="CH106" s="565">
        <f t="shared" si="102"/>
        <v>0.68003565062388593</v>
      </c>
      <c r="CI106" s="566">
        <f t="shared" si="103"/>
        <v>0.70322580645161292</v>
      </c>
    </row>
    <row r="107" spans="1:87" s="4" customFormat="1" x14ac:dyDescent="0.25">
      <c r="A107" s="560" t="s">
        <v>312</v>
      </c>
      <c r="B107" s="561" t="s">
        <v>320</v>
      </c>
      <c r="C107" s="567" t="s">
        <v>321</v>
      </c>
      <c r="D107" s="563">
        <v>3617</v>
      </c>
      <c r="E107" s="564">
        <v>2781</v>
      </c>
      <c r="F107" s="564">
        <v>2125</v>
      </c>
      <c r="G107" s="564">
        <v>1223</v>
      </c>
      <c r="H107" s="564">
        <v>957</v>
      </c>
      <c r="I107" s="565">
        <f t="shared" si="66"/>
        <v>0.43976986695433296</v>
      </c>
      <c r="J107" s="566">
        <f t="shared" si="67"/>
        <v>0.57552941176470584</v>
      </c>
      <c r="K107" s="563">
        <v>3007</v>
      </c>
      <c r="L107" s="564">
        <v>2306</v>
      </c>
      <c r="M107" s="564">
        <v>1750</v>
      </c>
      <c r="N107" s="564">
        <v>1066</v>
      </c>
      <c r="O107" s="564">
        <v>816</v>
      </c>
      <c r="P107" s="565">
        <f t="shared" si="68"/>
        <v>0.46227233304423243</v>
      </c>
      <c r="Q107" s="566">
        <f t="shared" si="69"/>
        <v>0.6091428571428571</v>
      </c>
      <c r="R107" s="563">
        <v>2460</v>
      </c>
      <c r="S107" s="564">
        <v>1903</v>
      </c>
      <c r="T107" s="564">
        <v>1525</v>
      </c>
      <c r="U107" s="564">
        <v>1235</v>
      </c>
      <c r="V107" s="564">
        <v>957</v>
      </c>
      <c r="W107" s="565">
        <f t="shared" si="64"/>
        <v>0.64897530215449295</v>
      </c>
      <c r="X107" s="566">
        <f t="shared" si="65"/>
        <v>0.80983606557377052</v>
      </c>
      <c r="Y107" s="563">
        <v>2250</v>
      </c>
      <c r="Z107" s="564">
        <v>1790</v>
      </c>
      <c r="AA107" s="564">
        <v>1334</v>
      </c>
      <c r="AB107" s="564">
        <v>1135</v>
      </c>
      <c r="AC107" s="564">
        <v>904</v>
      </c>
      <c r="AD107" s="565">
        <f t="shared" si="70"/>
        <v>0.63407821229050276</v>
      </c>
      <c r="AE107" s="566">
        <f t="shared" si="71"/>
        <v>0.85082458770614688</v>
      </c>
      <c r="AF107" s="563">
        <v>2052</v>
      </c>
      <c r="AG107" s="564">
        <v>1618</v>
      </c>
      <c r="AH107" s="564">
        <v>1189</v>
      </c>
      <c r="AI107" s="564">
        <v>743</v>
      </c>
      <c r="AJ107" s="564">
        <v>575</v>
      </c>
      <c r="AK107" s="565">
        <f t="shared" si="94"/>
        <v>0.45920889987639063</v>
      </c>
      <c r="AL107" s="566">
        <f t="shared" si="95"/>
        <v>0.6248948696383515</v>
      </c>
      <c r="AM107" s="563">
        <v>1404</v>
      </c>
      <c r="AN107" s="564">
        <v>1172</v>
      </c>
      <c r="AO107" s="564">
        <v>943</v>
      </c>
      <c r="AP107" s="564">
        <v>703</v>
      </c>
      <c r="AQ107" s="564">
        <v>527</v>
      </c>
      <c r="AR107" s="565">
        <f t="shared" si="96"/>
        <v>0.59982935153583616</v>
      </c>
      <c r="AS107" s="566">
        <f t="shared" si="97"/>
        <v>0.74549310710498407</v>
      </c>
      <c r="AT107" s="563">
        <v>1265</v>
      </c>
      <c r="AU107" s="564">
        <v>1054</v>
      </c>
      <c r="AV107" s="564">
        <v>866</v>
      </c>
      <c r="AW107" s="564">
        <v>705</v>
      </c>
      <c r="AX107" s="564">
        <v>547</v>
      </c>
      <c r="AY107" s="565">
        <f t="shared" si="98"/>
        <v>0.66888045540796959</v>
      </c>
      <c r="AZ107" s="566">
        <f t="shared" si="99"/>
        <v>0.81408775981524251</v>
      </c>
      <c r="BA107" s="563">
        <v>1181</v>
      </c>
      <c r="BB107" s="564">
        <v>986</v>
      </c>
      <c r="BC107" s="564">
        <v>933</v>
      </c>
      <c r="BD107" s="564">
        <v>734</v>
      </c>
      <c r="BE107" s="564">
        <v>554</v>
      </c>
      <c r="BF107" s="565">
        <f t="shared" si="100"/>
        <v>0.744421906693712</v>
      </c>
      <c r="BG107" s="566">
        <f t="shared" si="101"/>
        <v>0.78670953912111463</v>
      </c>
      <c r="BH107" s="563">
        <v>1568</v>
      </c>
      <c r="BI107" s="564">
        <v>1227</v>
      </c>
      <c r="BJ107" s="564">
        <v>1227</v>
      </c>
      <c r="BK107" s="564">
        <v>804</v>
      </c>
      <c r="BL107" s="564">
        <v>513</v>
      </c>
      <c r="BM107" s="565">
        <f t="shared" si="80"/>
        <v>0.65525672371638144</v>
      </c>
      <c r="BN107" s="566">
        <f t="shared" si="81"/>
        <v>0.65525672371638144</v>
      </c>
      <c r="BO107" s="563">
        <v>993</v>
      </c>
      <c r="BP107" s="564">
        <v>826</v>
      </c>
      <c r="BQ107" s="564">
        <v>826</v>
      </c>
      <c r="BR107" s="564">
        <v>620</v>
      </c>
      <c r="BS107" s="564">
        <v>442</v>
      </c>
      <c r="BT107" s="565">
        <f t="shared" si="82"/>
        <v>0.75060532687651327</v>
      </c>
      <c r="BU107" s="566">
        <f t="shared" si="83"/>
        <v>0.75060532687651327</v>
      </c>
      <c r="BV107" s="563">
        <v>1194</v>
      </c>
      <c r="BW107" s="564">
        <v>978</v>
      </c>
      <c r="BX107" s="564">
        <v>978</v>
      </c>
      <c r="BY107" s="564">
        <v>734</v>
      </c>
      <c r="BZ107" s="564">
        <v>570</v>
      </c>
      <c r="CA107" s="565">
        <f t="shared" si="84"/>
        <v>0.75051124744376274</v>
      </c>
      <c r="CB107" s="566">
        <f t="shared" si="85"/>
        <v>0.75051124744376274</v>
      </c>
      <c r="CC107" s="563">
        <v>1357</v>
      </c>
      <c r="CD107" s="564">
        <v>1128</v>
      </c>
      <c r="CE107" s="564">
        <v>1128</v>
      </c>
      <c r="CF107" s="564">
        <v>831</v>
      </c>
      <c r="CG107" s="564">
        <v>656</v>
      </c>
      <c r="CH107" s="565">
        <f t="shared" si="102"/>
        <v>0.73670212765957444</v>
      </c>
      <c r="CI107" s="566">
        <f t="shared" si="103"/>
        <v>0.73670212765957444</v>
      </c>
    </row>
    <row r="108" spans="1:87" s="4" customFormat="1" x14ac:dyDescent="0.25">
      <c r="A108" s="560" t="s">
        <v>312</v>
      </c>
      <c r="B108" s="561">
        <v>23410</v>
      </c>
      <c r="C108" s="567" t="s">
        <v>549</v>
      </c>
      <c r="D108" s="563"/>
      <c r="E108" s="564"/>
      <c r="F108" s="564"/>
      <c r="G108" s="564"/>
      <c r="H108" s="564"/>
      <c r="I108" s="565"/>
      <c r="J108" s="566"/>
      <c r="K108" s="563" t="s">
        <v>67</v>
      </c>
      <c r="L108" s="564" t="s">
        <v>67</v>
      </c>
      <c r="M108" s="564" t="s">
        <v>67</v>
      </c>
      <c r="N108" s="564" t="s">
        <v>67</v>
      </c>
      <c r="O108" s="564" t="s">
        <v>67</v>
      </c>
      <c r="P108" s="565" t="s">
        <v>67</v>
      </c>
      <c r="Q108" s="566" t="s">
        <v>67</v>
      </c>
      <c r="R108" s="563" t="s">
        <v>67</v>
      </c>
      <c r="S108" s="564" t="s">
        <v>67</v>
      </c>
      <c r="T108" s="564" t="s">
        <v>67</v>
      </c>
      <c r="U108" s="564" t="s">
        <v>67</v>
      </c>
      <c r="V108" s="564" t="s">
        <v>67</v>
      </c>
      <c r="W108" s="565" t="s">
        <v>67</v>
      </c>
      <c r="X108" s="566" t="s">
        <v>67</v>
      </c>
      <c r="Y108" s="563" t="s">
        <v>67</v>
      </c>
      <c r="Z108" s="564" t="s">
        <v>67</v>
      </c>
      <c r="AA108" s="564" t="s">
        <v>67</v>
      </c>
      <c r="AB108" s="564" t="s">
        <v>67</v>
      </c>
      <c r="AC108" s="564" t="s">
        <v>67</v>
      </c>
      <c r="AD108" s="565" t="s">
        <v>67</v>
      </c>
      <c r="AE108" s="566" t="s">
        <v>67</v>
      </c>
      <c r="AF108" s="563">
        <v>574</v>
      </c>
      <c r="AG108" s="564">
        <v>460</v>
      </c>
      <c r="AH108" s="564">
        <v>407</v>
      </c>
      <c r="AI108" s="564">
        <v>184</v>
      </c>
      <c r="AJ108" s="564">
        <v>161</v>
      </c>
      <c r="AK108" s="565">
        <f t="shared" ref="AK108" si="104">AI108/AG108</f>
        <v>0.4</v>
      </c>
      <c r="AL108" s="566">
        <f t="shared" ref="AL108" si="105">AI108/AH108</f>
        <v>0.45208845208845211</v>
      </c>
      <c r="AM108" s="563">
        <v>645</v>
      </c>
      <c r="AN108" s="564">
        <v>515</v>
      </c>
      <c r="AO108" s="564">
        <v>474</v>
      </c>
      <c r="AP108" s="564">
        <v>134</v>
      </c>
      <c r="AQ108" s="564">
        <v>103</v>
      </c>
      <c r="AR108" s="565">
        <f t="shared" si="96"/>
        <v>0.26019417475728157</v>
      </c>
      <c r="AS108" s="566">
        <f t="shared" si="97"/>
        <v>0.28270042194092826</v>
      </c>
      <c r="AT108" s="563">
        <v>581</v>
      </c>
      <c r="AU108" s="564">
        <v>458</v>
      </c>
      <c r="AV108" s="564">
        <v>421</v>
      </c>
      <c r="AW108" s="564">
        <v>153</v>
      </c>
      <c r="AX108" s="564">
        <v>116</v>
      </c>
      <c r="AY108" s="565">
        <f t="shared" si="98"/>
        <v>0.33406113537117904</v>
      </c>
      <c r="AZ108" s="566">
        <f t="shared" si="99"/>
        <v>0.36342042755344417</v>
      </c>
      <c r="BA108" s="563">
        <v>552</v>
      </c>
      <c r="BB108" s="564">
        <v>431</v>
      </c>
      <c r="BC108" s="564">
        <v>378</v>
      </c>
      <c r="BD108" s="564">
        <v>153</v>
      </c>
      <c r="BE108" s="564">
        <v>124</v>
      </c>
      <c r="BF108" s="565">
        <f t="shared" si="100"/>
        <v>0.35498839907192575</v>
      </c>
      <c r="BG108" s="566">
        <f t="shared" si="101"/>
        <v>0.40476190476190477</v>
      </c>
      <c r="BH108" s="563">
        <v>598</v>
      </c>
      <c r="BI108" s="564">
        <v>443</v>
      </c>
      <c r="BJ108" s="564">
        <v>393</v>
      </c>
      <c r="BK108" s="564">
        <v>164</v>
      </c>
      <c r="BL108" s="564">
        <v>132</v>
      </c>
      <c r="BM108" s="565">
        <f t="shared" si="80"/>
        <v>0.37020316027088035</v>
      </c>
      <c r="BN108" s="566">
        <f t="shared" si="81"/>
        <v>0.41730279898218831</v>
      </c>
      <c r="BO108" s="563">
        <v>445</v>
      </c>
      <c r="BP108" s="564">
        <v>445</v>
      </c>
      <c r="BQ108" s="564">
        <v>406</v>
      </c>
      <c r="BR108" s="564">
        <v>178</v>
      </c>
      <c r="BS108" s="564">
        <v>143</v>
      </c>
      <c r="BT108" s="565">
        <f t="shared" si="82"/>
        <v>0.4</v>
      </c>
      <c r="BU108" s="566">
        <f t="shared" si="83"/>
        <v>0.43842364532019706</v>
      </c>
      <c r="BV108" s="563">
        <v>494</v>
      </c>
      <c r="BW108" s="564">
        <v>494</v>
      </c>
      <c r="BX108" s="564">
        <v>477</v>
      </c>
      <c r="BY108" s="564">
        <v>184</v>
      </c>
      <c r="BZ108" s="564">
        <v>154</v>
      </c>
      <c r="CA108" s="565">
        <f t="shared" si="84"/>
        <v>0.37246963562753038</v>
      </c>
      <c r="CB108" s="566">
        <f t="shared" si="85"/>
        <v>0.38574423480083858</v>
      </c>
      <c r="CC108" s="563">
        <v>506</v>
      </c>
      <c r="CD108" s="564">
        <v>506</v>
      </c>
      <c r="CE108" s="564">
        <v>481</v>
      </c>
      <c r="CF108" s="564">
        <v>191</v>
      </c>
      <c r="CG108" s="564">
        <v>153</v>
      </c>
      <c r="CH108" s="565">
        <f t="shared" si="102"/>
        <v>0.37747035573122528</v>
      </c>
      <c r="CI108" s="566">
        <f t="shared" si="103"/>
        <v>0.39708939708939711</v>
      </c>
    </row>
    <row r="109" spans="1:87" s="4" customFormat="1" x14ac:dyDescent="0.25">
      <c r="A109" s="560" t="s">
        <v>312</v>
      </c>
      <c r="B109" s="561" t="s">
        <v>322</v>
      </c>
      <c r="C109" s="562" t="s">
        <v>323</v>
      </c>
      <c r="D109" s="563">
        <v>3657</v>
      </c>
      <c r="E109" s="564">
        <v>2717</v>
      </c>
      <c r="F109" s="564">
        <v>2466</v>
      </c>
      <c r="G109" s="564">
        <v>1478</v>
      </c>
      <c r="H109" s="564">
        <v>958</v>
      </c>
      <c r="I109" s="565">
        <f t="shared" si="66"/>
        <v>0.54398233345601765</v>
      </c>
      <c r="J109" s="566">
        <f t="shared" si="67"/>
        <v>0.59935117599351173</v>
      </c>
      <c r="K109" s="563">
        <v>3990</v>
      </c>
      <c r="L109" s="564">
        <v>2914</v>
      </c>
      <c r="M109" s="564">
        <v>2643</v>
      </c>
      <c r="N109" s="564">
        <v>1054</v>
      </c>
      <c r="O109" s="564">
        <v>741</v>
      </c>
      <c r="P109" s="565">
        <f t="shared" si="68"/>
        <v>0.36170212765957449</v>
      </c>
      <c r="Q109" s="566">
        <f t="shared" si="69"/>
        <v>0.39878925463488463</v>
      </c>
      <c r="R109" s="563">
        <v>3466</v>
      </c>
      <c r="S109" s="564">
        <v>2725</v>
      </c>
      <c r="T109" s="564">
        <v>2506</v>
      </c>
      <c r="U109" s="564">
        <v>901</v>
      </c>
      <c r="V109" s="564">
        <v>730</v>
      </c>
      <c r="W109" s="565">
        <f t="shared" si="64"/>
        <v>0.33064220183486237</v>
      </c>
      <c r="X109" s="566">
        <f t="shared" si="65"/>
        <v>0.35953711093375895</v>
      </c>
      <c r="Y109" s="563">
        <v>3543</v>
      </c>
      <c r="Z109" s="564">
        <v>2811</v>
      </c>
      <c r="AA109" s="564">
        <v>2269</v>
      </c>
      <c r="AB109" s="564">
        <v>1188</v>
      </c>
      <c r="AC109" s="564">
        <v>906</v>
      </c>
      <c r="AD109" s="565">
        <f t="shared" si="70"/>
        <v>0.42262540021344719</v>
      </c>
      <c r="AE109" s="566">
        <f t="shared" si="71"/>
        <v>0.52357866901718819</v>
      </c>
      <c r="AF109" s="563">
        <v>3374</v>
      </c>
      <c r="AG109" s="564">
        <v>2690</v>
      </c>
      <c r="AH109" s="564">
        <v>2099</v>
      </c>
      <c r="AI109" s="564">
        <v>833</v>
      </c>
      <c r="AJ109" s="564">
        <v>775</v>
      </c>
      <c r="AK109" s="565">
        <f t="shared" ref="AK109:AK129" si="106">AI109/AG109</f>
        <v>0.30966542750929366</v>
      </c>
      <c r="AL109" s="566">
        <f t="shared" ref="AL109:AL129" si="107">AI109/AH109</f>
        <v>0.39685564554549785</v>
      </c>
      <c r="AM109" s="563">
        <v>3392</v>
      </c>
      <c r="AN109" s="564">
        <v>2821</v>
      </c>
      <c r="AO109" s="564">
        <v>2100</v>
      </c>
      <c r="AP109" s="564">
        <v>890</v>
      </c>
      <c r="AQ109" s="564">
        <v>703</v>
      </c>
      <c r="AR109" s="565">
        <f t="shared" si="96"/>
        <v>0.31549096065225096</v>
      </c>
      <c r="AS109" s="566">
        <f t="shared" si="97"/>
        <v>0.4238095238095238</v>
      </c>
      <c r="AT109" s="563">
        <v>2780</v>
      </c>
      <c r="AU109" s="564">
        <v>2118</v>
      </c>
      <c r="AV109" s="564">
        <v>1651</v>
      </c>
      <c r="AW109" s="564">
        <v>739</v>
      </c>
      <c r="AX109" s="564">
        <v>576</v>
      </c>
      <c r="AY109" s="565">
        <f t="shared" si="98"/>
        <v>0.34891406987724266</v>
      </c>
      <c r="AZ109" s="566">
        <f t="shared" si="99"/>
        <v>0.4476075105996366</v>
      </c>
      <c r="BA109" s="563">
        <v>2789</v>
      </c>
      <c r="BB109" s="564">
        <v>2220</v>
      </c>
      <c r="BC109" s="564">
        <v>1588</v>
      </c>
      <c r="BD109" s="564">
        <v>718</v>
      </c>
      <c r="BE109" s="564">
        <v>561</v>
      </c>
      <c r="BF109" s="565">
        <f t="shared" si="100"/>
        <v>0.32342342342342345</v>
      </c>
      <c r="BG109" s="566">
        <f t="shared" si="101"/>
        <v>0.45214105793450882</v>
      </c>
      <c r="BH109" s="563">
        <v>1898</v>
      </c>
      <c r="BI109" s="564">
        <v>1563</v>
      </c>
      <c r="BJ109" s="564">
        <v>1154</v>
      </c>
      <c r="BK109" s="564">
        <v>876</v>
      </c>
      <c r="BL109" s="564">
        <v>645</v>
      </c>
      <c r="BM109" s="565">
        <f t="shared" si="80"/>
        <v>0.56046065259117084</v>
      </c>
      <c r="BN109" s="566">
        <f t="shared" si="81"/>
        <v>0.75909878682842291</v>
      </c>
      <c r="BO109" s="563">
        <v>1967</v>
      </c>
      <c r="BP109" s="564">
        <v>1574</v>
      </c>
      <c r="BQ109" s="564">
        <v>1182</v>
      </c>
      <c r="BR109" s="564">
        <v>910</v>
      </c>
      <c r="BS109" s="564">
        <v>656</v>
      </c>
      <c r="BT109" s="565">
        <f t="shared" si="82"/>
        <v>0.57814485387547654</v>
      </c>
      <c r="BU109" s="566">
        <f t="shared" si="83"/>
        <v>0.76988155668358715</v>
      </c>
      <c r="BV109" s="563">
        <v>2036</v>
      </c>
      <c r="BW109" s="564">
        <v>1655</v>
      </c>
      <c r="BX109" s="564">
        <v>1241</v>
      </c>
      <c r="BY109" s="564">
        <v>916</v>
      </c>
      <c r="BZ109" s="564">
        <v>648</v>
      </c>
      <c r="CA109" s="565">
        <f t="shared" si="84"/>
        <v>0.55347432024169185</v>
      </c>
      <c r="CB109" s="566">
        <f t="shared" si="85"/>
        <v>0.73811442385173243</v>
      </c>
      <c r="CC109" s="563">
        <v>2250</v>
      </c>
      <c r="CD109" s="564">
        <v>1705</v>
      </c>
      <c r="CE109" s="564">
        <v>1443</v>
      </c>
      <c r="CF109" s="564">
        <v>825</v>
      </c>
      <c r="CG109" s="564">
        <v>589</v>
      </c>
      <c r="CH109" s="565">
        <f t="shared" si="102"/>
        <v>0.4838709677419355</v>
      </c>
      <c r="CI109" s="566">
        <f t="shared" si="103"/>
        <v>0.5717255717255717</v>
      </c>
    </row>
    <row r="110" spans="1:87" s="4" customFormat="1" x14ac:dyDescent="0.25">
      <c r="A110" s="560" t="s">
        <v>312</v>
      </c>
      <c r="B110" s="561" t="s">
        <v>324</v>
      </c>
      <c r="C110" s="562" t="s">
        <v>325</v>
      </c>
      <c r="D110" s="563">
        <v>2964</v>
      </c>
      <c r="E110" s="564">
        <v>2472</v>
      </c>
      <c r="F110" s="564">
        <v>1921</v>
      </c>
      <c r="G110" s="564">
        <v>1375</v>
      </c>
      <c r="H110" s="564">
        <v>858</v>
      </c>
      <c r="I110" s="565">
        <f t="shared" si="66"/>
        <v>0.55622977346278313</v>
      </c>
      <c r="J110" s="566">
        <f t="shared" si="67"/>
        <v>0.71577303487766786</v>
      </c>
      <c r="K110" s="563">
        <v>2184</v>
      </c>
      <c r="L110" s="564">
        <v>1815</v>
      </c>
      <c r="M110" s="564">
        <v>1385</v>
      </c>
      <c r="N110" s="564">
        <v>1038</v>
      </c>
      <c r="O110" s="564">
        <v>697</v>
      </c>
      <c r="P110" s="565">
        <f t="shared" si="68"/>
        <v>0.57190082644628104</v>
      </c>
      <c r="Q110" s="566">
        <f t="shared" si="69"/>
        <v>0.74945848375451263</v>
      </c>
      <c r="R110" s="563">
        <v>2753</v>
      </c>
      <c r="S110" s="564">
        <v>2057</v>
      </c>
      <c r="T110" s="564">
        <v>1970</v>
      </c>
      <c r="U110" s="564">
        <v>1098</v>
      </c>
      <c r="V110" s="564">
        <v>901</v>
      </c>
      <c r="W110" s="565">
        <f t="shared" si="64"/>
        <v>0.53378706854642688</v>
      </c>
      <c r="X110" s="566">
        <f t="shared" si="65"/>
        <v>0.55736040609137061</v>
      </c>
      <c r="Y110" s="563">
        <v>2646</v>
      </c>
      <c r="Z110" s="564">
        <v>1871</v>
      </c>
      <c r="AA110" s="564">
        <v>1740</v>
      </c>
      <c r="AB110" s="564">
        <v>843</v>
      </c>
      <c r="AC110" s="564">
        <v>674</v>
      </c>
      <c r="AD110" s="565">
        <f t="shared" si="70"/>
        <v>0.45056119722073756</v>
      </c>
      <c r="AE110" s="566">
        <f t="shared" si="71"/>
        <v>0.48448275862068968</v>
      </c>
      <c r="AF110" s="563">
        <v>2173</v>
      </c>
      <c r="AG110" s="564">
        <v>1512</v>
      </c>
      <c r="AH110" s="564">
        <v>1381</v>
      </c>
      <c r="AI110" s="564">
        <v>701</v>
      </c>
      <c r="AJ110" s="564">
        <v>608</v>
      </c>
      <c r="AK110" s="565">
        <f t="shared" si="106"/>
        <v>0.46362433862433861</v>
      </c>
      <c r="AL110" s="566">
        <f t="shared" si="107"/>
        <v>0.50760318609703114</v>
      </c>
      <c r="AM110" s="563">
        <v>1686</v>
      </c>
      <c r="AN110" s="564">
        <v>1192</v>
      </c>
      <c r="AO110" s="564">
        <v>1119</v>
      </c>
      <c r="AP110" s="564">
        <v>626</v>
      </c>
      <c r="AQ110" s="564">
        <v>521</v>
      </c>
      <c r="AR110" s="565">
        <f t="shared" si="96"/>
        <v>0.52516778523489938</v>
      </c>
      <c r="AS110" s="566">
        <f t="shared" si="97"/>
        <v>0.55942806076854334</v>
      </c>
      <c r="AT110" s="563">
        <v>1606</v>
      </c>
      <c r="AU110" s="564">
        <v>1196</v>
      </c>
      <c r="AV110" s="564">
        <v>1129</v>
      </c>
      <c r="AW110" s="564">
        <v>655</v>
      </c>
      <c r="AX110" s="564">
        <v>554</v>
      </c>
      <c r="AY110" s="565">
        <f t="shared" si="98"/>
        <v>0.5476588628762542</v>
      </c>
      <c r="AZ110" s="566">
        <f t="shared" si="99"/>
        <v>0.58015943312666074</v>
      </c>
      <c r="BA110" s="563">
        <v>1414</v>
      </c>
      <c r="BB110" s="564">
        <v>1086</v>
      </c>
      <c r="BC110" s="564">
        <v>1015</v>
      </c>
      <c r="BD110" s="564">
        <v>610</v>
      </c>
      <c r="BE110" s="564">
        <v>497</v>
      </c>
      <c r="BF110" s="565">
        <f t="shared" si="100"/>
        <v>0.56169429097605894</v>
      </c>
      <c r="BG110" s="566">
        <f t="shared" si="101"/>
        <v>0.60098522167487689</v>
      </c>
      <c r="BH110" s="563">
        <v>1493</v>
      </c>
      <c r="BI110" s="564">
        <v>1084</v>
      </c>
      <c r="BJ110" s="564">
        <v>1030</v>
      </c>
      <c r="BK110" s="564">
        <v>648</v>
      </c>
      <c r="BL110" s="564">
        <v>525</v>
      </c>
      <c r="BM110" s="565">
        <f t="shared" si="80"/>
        <v>0.59778597785977861</v>
      </c>
      <c r="BN110" s="566">
        <f t="shared" si="81"/>
        <v>0.62912621359223297</v>
      </c>
      <c r="BO110" s="563">
        <v>1507</v>
      </c>
      <c r="BP110" s="564">
        <v>1128</v>
      </c>
      <c r="BQ110" s="564">
        <v>1094</v>
      </c>
      <c r="BR110" s="564">
        <v>621</v>
      </c>
      <c r="BS110" s="564">
        <v>486</v>
      </c>
      <c r="BT110" s="565">
        <f t="shared" si="82"/>
        <v>0.55053191489361697</v>
      </c>
      <c r="BU110" s="566">
        <f t="shared" si="83"/>
        <v>0.56764168190127973</v>
      </c>
      <c r="BV110" s="563">
        <v>1799</v>
      </c>
      <c r="BW110" s="564">
        <v>1312</v>
      </c>
      <c r="BX110" s="564">
        <v>1246</v>
      </c>
      <c r="BY110" s="564">
        <v>774</v>
      </c>
      <c r="BZ110" s="564">
        <v>639</v>
      </c>
      <c r="CA110" s="565">
        <f t="shared" si="84"/>
        <v>0.58993902439024393</v>
      </c>
      <c r="CB110" s="566">
        <f t="shared" si="85"/>
        <v>0.6211878009630819</v>
      </c>
      <c r="CC110" s="563">
        <v>1871</v>
      </c>
      <c r="CD110" s="564">
        <v>1400</v>
      </c>
      <c r="CE110" s="564">
        <v>1342</v>
      </c>
      <c r="CF110" s="564">
        <v>727</v>
      </c>
      <c r="CG110" s="564">
        <v>551</v>
      </c>
      <c r="CH110" s="565">
        <f t="shared" si="102"/>
        <v>0.51928571428571424</v>
      </c>
      <c r="CI110" s="566">
        <f t="shared" si="103"/>
        <v>0.54172876304023843</v>
      </c>
    </row>
    <row r="111" spans="1:87" s="4" customFormat="1" x14ac:dyDescent="0.25">
      <c r="A111" s="560" t="s">
        <v>312</v>
      </c>
      <c r="B111" s="561" t="s">
        <v>326</v>
      </c>
      <c r="C111" s="562" t="s">
        <v>327</v>
      </c>
      <c r="D111" s="563">
        <v>2628</v>
      </c>
      <c r="E111" s="564">
        <v>1237</v>
      </c>
      <c r="F111" s="564">
        <v>1121</v>
      </c>
      <c r="G111" s="564">
        <v>1085</v>
      </c>
      <c r="H111" s="564">
        <v>611</v>
      </c>
      <c r="I111" s="565">
        <f t="shared" si="66"/>
        <v>0.87712206952303962</v>
      </c>
      <c r="J111" s="566">
        <f t="shared" si="67"/>
        <v>0.96788581623550396</v>
      </c>
      <c r="K111" s="563">
        <v>2246</v>
      </c>
      <c r="L111" s="564">
        <v>1009</v>
      </c>
      <c r="M111" s="564">
        <v>880</v>
      </c>
      <c r="N111" s="564">
        <v>874</v>
      </c>
      <c r="O111" s="564">
        <v>551</v>
      </c>
      <c r="P111" s="565">
        <f t="shared" si="68"/>
        <v>0.86620416253716548</v>
      </c>
      <c r="Q111" s="566">
        <f t="shared" si="69"/>
        <v>0.99318181818181817</v>
      </c>
      <c r="R111" s="563">
        <v>2168</v>
      </c>
      <c r="S111" s="564">
        <v>1012</v>
      </c>
      <c r="T111" s="564">
        <v>616</v>
      </c>
      <c r="U111" s="564">
        <v>594</v>
      </c>
      <c r="V111" s="564">
        <v>572</v>
      </c>
      <c r="W111" s="565">
        <f t="shared" si="64"/>
        <v>0.58695652173913049</v>
      </c>
      <c r="X111" s="566">
        <f t="shared" si="65"/>
        <v>0.9642857142857143</v>
      </c>
      <c r="Y111" s="563">
        <v>1813</v>
      </c>
      <c r="Z111" s="564">
        <v>853</v>
      </c>
      <c r="AA111" s="564">
        <v>853</v>
      </c>
      <c r="AB111" s="564">
        <v>780</v>
      </c>
      <c r="AC111" s="564">
        <v>473</v>
      </c>
      <c r="AD111" s="565">
        <f t="shared" si="70"/>
        <v>0.91441969519343491</v>
      </c>
      <c r="AE111" s="566">
        <f t="shared" si="71"/>
        <v>0.91441969519343491</v>
      </c>
      <c r="AF111" s="563">
        <v>1600</v>
      </c>
      <c r="AG111" s="564">
        <v>809</v>
      </c>
      <c r="AH111" s="564">
        <v>809</v>
      </c>
      <c r="AI111" s="564">
        <v>753</v>
      </c>
      <c r="AJ111" s="564">
        <v>464</v>
      </c>
      <c r="AK111" s="565">
        <f t="shared" si="106"/>
        <v>0.93077873918417797</v>
      </c>
      <c r="AL111" s="566">
        <f t="shared" si="107"/>
        <v>0.93077873918417797</v>
      </c>
      <c r="AM111" s="563">
        <v>1294</v>
      </c>
      <c r="AN111" s="564">
        <v>713</v>
      </c>
      <c r="AO111" s="564">
        <v>713</v>
      </c>
      <c r="AP111" s="564">
        <v>660</v>
      </c>
      <c r="AQ111" s="564">
        <v>399</v>
      </c>
      <c r="AR111" s="565">
        <f t="shared" si="96"/>
        <v>0.92566619915848525</v>
      </c>
      <c r="AS111" s="566">
        <f t="shared" si="97"/>
        <v>0.92566619915848525</v>
      </c>
      <c r="AT111" s="563">
        <v>1181</v>
      </c>
      <c r="AU111" s="564">
        <v>683</v>
      </c>
      <c r="AV111" s="564">
        <v>663</v>
      </c>
      <c r="AW111" s="564">
        <v>623</v>
      </c>
      <c r="AX111" s="564">
        <v>374</v>
      </c>
      <c r="AY111" s="565">
        <f t="shared" si="98"/>
        <v>0.91215226939970717</v>
      </c>
      <c r="AZ111" s="566">
        <f t="shared" si="99"/>
        <v>0.9396681749622926</v>
      </c>
      <c r="BA111" s="563">
        <v>1007</v>
      </c>
      <c r="BB111" s="564">
        <v>616</v>
      </c>
      <c r="BC111" s="564">
        <v>560</v>
      </c>
      <c r="BD111" s="564">
        <v>354</v>
      </c>
      <c r="BE111" s="564">
        <v>336</v>
      </c>
      <c r="BF111" s="565">
        <f t="shared" si="100"/>
        <v>0.57467532467532467</v>
      </c>
      <c r="BG111" s="566">
        <f t="shared" si="101"/>
        <v>0.63214285714285712</v>
      </c>
      <c r="BH111" s="563">
        <v>717</v>
      </c>
      <c r="BI111" s="564">
        <v>608</v>
      </c>
      <c r="BJ111" s="564">
        <v>594</v>
      </c>
      <c r="BK111" s="564">
        <v>574</v>
      </c>
      <c r="BL111" s="564">
        <v>360</v>
      </c>
      <c r="BM111" s="565">
        <f t="shared" si="80"/>
        <v>0.94407894736842102</v>
      </c>
      <c r="BN111" s="566">
        <f t="shared" si="81"/>
        <v>0.96632996632996637</v>
      </c>
      <c r="BO111" s="563">
        <v>598</v>
      </c>
      <c r="BP111" s="564">
        <v>527</v>
      </c>
      <c r="BQ111" s="564">
        <v>506</v>
      </c>
      <c r="BR111" s="564">
        <v>468</v>
      </c>
      <c r="BS111" s="564">
        <v>295</v>
      </c>
      <c r="BT111" s="565">
        <f t="shared" si="82"/>
        <v>0.88804554079696396</v>
      </c>
      <c r="BU111" s="566">
        <f t="shared" si="83"/>
        <v>0.92490118577075098</v>
      </c>
      <c r="BV111" s="563">
        <v>942</v>
      </c>
      <c r="BW111" s="564">
        <v>592</v>
      </c>
      <c r="BX111" s="564">
        <v>574</v>
      </c>
      <c r="BY111" s="564">
        <v>543</v>
      </c>
      <c r="BZ111" s="564">
        <v>360</v>
      </c>
      <c r="CA111" s="565">
        <f t="shared" si="84"/>
        <v>0.91722972972972971</v>
      </c>
      <c r="CB111" s="566">
        <f t="shared" si="85"/>
        <v>0.94599303135888502</v>
      </c>
      <c r="CC111" s="563">
        <v>650</v>
      </c>
      <c r="CD111" s="564">
        <v>578</v>
      </c>
      <c r="CE111" s="564">
        <v>567</v>
      </c>
      <c r="CF111" s="564">
        <v>501</v>
      </c>
      <c r="CG111" s="564">
        <v>322</v>
      </c>
      <c r="CH111" s="565">
        <f t="shared" si="102"/>
        <v>0.86678200692041518</v>
      </c>
      <c r="CI111" s="566">
        <f t="shared" si="103"/>
        <v>0.8835978835978836</v>
      </c>
    </row>
    <row r="112" spans="1:87" s="4" customFormat="1" x14ac:dyDescent="0.25">
      <c r="A112" s="569" t="s">
        <v>312</v>
      </c>
      <c r="B112" s="570" t="s">
        <v>328</v>
      </c>
      <c r="C112" s="591" t="s">
        <v>199</v>
      </c>
      <c r="D112" s="572">
        <v>663</v>
      </c>
      <c r="E112" s="573">
        <v>543</v>
      </c>
      <c r="F112" s="573">
        <v>523</v>
      </c>
      <c r="G112" s="573">
        <v>139</v>
      </c>
      <c r="H112" s="573">
        <v>109</v>
      </c>
      <c r="I112" s="574">
        <f t="shared" si="66"/>
        <v>0.2559852670349908</v>
      </c>
      <c r="J112" s="575">
        <f t="shared" si="67"/>
        <v>0.26577437858508607</v>
      </c>
      <c r="K112" s="572">
        <v>525</v>
      </c>
      <c r="L112" s="573">
        <v>461</v>
      </c>
      <c r="M112" s="573">
        <v>427</v>
      </c>
      <c r="N112" s="573">
        <v>150</v>
      </c>
      <c r="O112" s="573">
        <v>124</v>
      </c>
      <c r="P112" s="574">
        <f t="shared" si="68"/>
        <v>0.32537960954446854</v>
      </c>
      <c r="Q112" s="575">
        <f t="shared" si="69"/>
        <v>0.35128805620608899</v>
      </c>
      <c r="R112" s="572">
        <v>538</v>
      </c>
      <c r="S112" s="573">
        <v>431</v>
      </c>
      <c r="T112" s="573">
        <v>395</v>
      </c>
      <c r="U112" s="573">
        <v>187</v>
      </c>
      <c r="V112" s="573">
        <v>157</v>
      </c>
      <c r="W112" s="574">
        <f t="shared" si="64"/>
        <v>0.43387470997679817</v>
      </c>
      <c r="X112" s="575">
        <f t="shared" si="65"/>
        <v>0.47341772151898737</v>
      </c>
      <c r="Y112" s="572">
        <v>799</v>
      </c>
      <c r="Z112" s="573">
        <v>600</v>
      </c>
      <c r="AA112" s="573">
        <v>540</v>
      </c>
      <c r="AB112" s="573">
        <v>245</v>
      </c>
      <c r="AC112" s="573">
        <v>217</v>
      </c>
      <c r="AD112" s="574">
        <f t="shared" si="70"/>
        <v>0.40833333333333333</v>
      </c>
      <c r="AE112" s="575">
        <f t="shared" si="71"/>
        <v>0.45370370370370372</v>
      </c>
      <c r="AF112" s="572" t="s">
        <v>67</v>
      </c>
      <c r="AG112" s="573" t="s">
        <v>67</v>
      </c>
      <c r="AH112" s="573" t="s">
        <v>67</v>
      </c>
      <c r="AI112" s="573" t="s">
        <v>67</v>
      </c>
      <c r="AJ112" s="573" t="s">
        <v>67</v>
      </c>
      <c r="AK112" s="574" t="s">
        <v>67</v>
      </c>
      <c r="AL112" s="575" t="s">
        <v>67</v>
      </c>
      <c r="AM112" s="572" t="s">
        <v>67</v>
      </c>
      <c r="AN112" s="573" t="s">
        <v>67</v>
      </c>
      <c r="AO112" s="573" t="s">
        <v>67</v>
      </c>
      <c r="AP112" s="573" t="s">
        <v>67</v>
      </c>
      <c r="AQ112" s="573" t="s">
        <v>67</v>
      </c>
      <c r="AR112" s="574" t="s">
        <v>67</v>
      </c>
      <c r="AS112" s="575" t="s">
        <v>67</v>
      </c>
      <c r="AT112" s="572" t="s">
        <v>67</v>
      </c>
      <c r="AU112" s="573" t="s">
        <v>67</v>
      </c>
      <c r="AV112" s="573" t="s">
        <v>67</v>
      </c>
      <c r="AW112" s="573" t="s">
        <v>67</v>
      </c>
      <c r="AX112" s="573" t="s">
        <v>67</v>
      </c>
      <c r="AY112" s="574" t="s">
        <v>67</v>
      </c>
      <c r="AZ112" s="575" t="s">
        <v>67</v>
      </c>
      <c r="BA112" s="572" t="s">
        <v>67</v>
      </c>
      <c r="BB112" s="573" t="s">
        <v>67</v>
      </c>
      <c r="BC112" s="573" t="s">
        <v>67</v>
      </c>
      <c r="BD112" s="573" t="s">
        <v>67</v>
      </c>
      <c r="BE112" s="573" t="s">
        <v>67</v>
      </c>
      <c r="BF112" s="574" t="s">
        <v>67</v>
      </c>
      <c r="BG112" s="575" t="s">
        <v>67</v>
      </c>
      <c r="BH112" s="572" t="s">
        <v>67</v>
      </c>
      <c r="BI112" s="573" t="s">
        <v>67</v>
      </c>
      <c r="BJ112" s="573" t="s">
        <v>67</v>
      </c>
      <c r="BK112" s="573" t="s">
        <v>67</v>
      </c>
      <c r="BL112" s="573" t="s">
        <v>67</v>
      </c>
      <c r="BM112" s="574" t="s">
        <v>67</v>
      </c>
      <c r="BN112" s="575" t="s">
        <v>67</v>
      </c>
      <c r="BO112" s="572" t="s">
        <v>67</v>
      </c>
      <c r="BP112" s="573" t="s">
        <v>67</v>
      </c>
      <c r="BQ112" s="573" t="s">
        <v>67</v>
      </c>
      <c r="BR112" s="573" t="s">
        <v>67</v>
      </c>
      <c r="BS112" s="573" t="s">
        <v>67</v>
      </c>
      <c r="BT112" s="574" t="s">
        <v>67</v>
      </c>
      <c r="BU112" s="575" t="s">
        <v>67</v>
      </c>
      <c r="BV112" s="572" t="s">
        <v>67</v>
      </c>
      <c r="BW112" s="573" t="s">
        <v>67</v>
      </c>
      <c r="BX112" s="573" t="s">
        <v>67</v>
      </c>
      <c r="BY112" s="573" t="s">
        <v>67</v>
      </c>
      <c r="BZ112" s="573" t="s">
        <v>67</v>
      </c>
      <c r="CA112" s="574" t="s">
        <v>67</v>
      </c>
      <c r="CB112" s="575" t="s">
        <v>67</v>
      </c>
      <c r="CC112" s="572" t="s">
        <v>67</v>
      </c>
      <c r="CD112" s="573" t="s">
        <v>67</v>
      </c>
      <c r="CE112" s="573" t="s">
        <v>67</v>
      </c>
      <c r="CF112" s="573" t="s">
        <v>67</v>
      </c>
      <c r="CG112" s="573" t="s">
        <v>67</v>
      </c>
      <c r="CH112" s="574" t="s">
        <v>67</v>
      </c>
      <c r="CI112" s="575" t="s">
        <v>67</v>
      </c>
    </row>
    <row r="113" spans="1:16113" s="4" customFormat="1" x14ac:dyDescent="0.25">
      <c r="A113" s="592" t="s">
        <v>329</v>
      </c>
      <c r="B113" s="546" t="s">
        <v>330</v>
      </c>
      <c r="C113" s="625"/>
      <c r="D113" s="617">
        <v>6424</v>
      </c>
      <c r="E113" s="618">
        <v>5380</v>
      </c>
      <c r="F113" s="618">
        <v>4519</v>
      </c>
      <c r="G113" s="618">
        <v>3760</v>
      </c>
      <c r="H113" s="619">
        <v>2906</v>
      </c>
      <c r="I113" s="620">
        <f t="shared" si="66"/>
        <v>0.6988847583643123</v>
      </c>
      <c r="J113" s="621">
        <f t="shared" si="67"/>
        <v>0.83204248727594599</v>
      </c>
      <c r="K113" s="617">
        <v>6386</v>
      </c>
      <c r="L113" s="618">
        <v>5179</v>
      </c>
      <c r="M113" s="618">
        <v>4474</v>
      </c>
      <c r="N113" s="618">
        <v>3544</v>
      </c>
      <c r="O113" s="619">
        <v>2757</v>
      </c>
      <c r="P113" s="620">
        <f t="shared" si="68"/>
        <v>0.68430198880092685</v>
      </c>
      <c r="Q113" s="621">
        <f t="shared" si="69"/>
        <v>0.79213232007152434</v>
      </c>
      <c r="R113" s="617">
        <v>7146</v>
      </c>
      <c r="S113" s="618">
        <v>5580</v>
      </c>
      <c r="T113" s="618">
        <v>4928</v>
      </c>
      <c r="U113" s="618">
        <v>3520</v>
      </c>
      <c r="V113" s="619">
        <v>2723</v>
      </c>
      <c r="W113" s="620">
        <f t="shared" si="64"/>
        <v>0.63082437275985659</v>
      </c>
      <c r="X113" s="621">
        <f t="shared" si="65"/>
        <v>0.7142857142857143</v>
      </c>
      <c r="Y113" s="617">
        <v>6677</v>
      </c>
      <c r="Z113" s="618">
        <v>5226</v>
      </c>
      <c r="AA113" s="618">
        <v>4798</v>
      </c>
      <c r="AB113" s="618">
        <v>3574</v>
      </c>
      <c r="AC113" s="619">
        <v>2635</v>
      </c>
      <c r="AD113" s="620">
        <f t="shared" si="70"/>
        <v>0.68388825105243012</v>
      </c>
      <c r="AE113" s="621">
        <f t="shared" si="71"/>
        <v>0.74489370571071278</v>
      </c>
      <c r="AF113" s="617">
        <v>6213</v>
      </c>
      <c r="AG113" s="618">
        <v>4833</v>
      </c>
      <c r="AH113" s="618">
        <v>4397</v>
      </c>
      <c r="AI113" s="618">
        <v>3285</v>
      </c>
      <c r="AJ113" s="619">
        <v>2474</v>
      </c>
      <c r="AK113" s="620">
        <f t="shared" si="106"/>
        <v>0.67970204841713222</v>
      </c>
      <c r="AL113" s="621">
        <f t="shared" si="107"/>
        <v>0.74710029565612923</v>
      </c>
      <c r="AM113" s="617">
        <v>4983</v>
      </c>
      <c r="AN113" s="618">
        <v>3946</v>
      </c>
      <c r="AO113" s="618">
        <v>3448</v>
      </c>
      <c r="AP113" s="618">
        <v>2732</v>
      </c>
      <c r="AQ113" s="619">
        <v>2221</v>
      </c>
      <c r="AR113" s="620">
        <f t="shared" ref="AR113:AR129" si="108">AP113/AN113</f>
        <v>0.69234668018246326</v>
      </c>
      <c r="AS113" s="621">
        <f t="shared" ref="AS113:AS129" si="109">AP113/AO113</f>
        <v>0.79234338747099764</v>
      </c>
      <c r="AT113" s="617">
        <v>4637</v>
      </c>
      <c r="AU113" s="618">
        <v>3659</v>
      </c>
      <c r="AV113" s="618">
        <v>3214</v>
      </c>
      <c r="AW113" s="618">
        <v>2581</v>
      </c>
      <c r="AX113" s="619">
        <v>2041</v>
      </c>
      <c r="AY113" s="620">
        <f t="shared" ref="AY113:AY129" si="110">AW113/AU113</f>
        <v>0.70538398469527197</v>
      </c>
      <c r="AZ113" s="621">
        <f t="shared" ref="AZ113:AZ129" si="111">AW113/AV113</f>
        <v>0.80304915992532666</v>
      </c>
      <c r="BA113" s="617">
        <v>4216</v>
      </c>
      <c r="BB113" s="618">
        <v>3322</v>
      </c>
      <c r="BC113" s="618">
        <v>2925</v>
      </c>
      <c r="BD113" s="618">
        <v>2373</v>
      </c>
      <c r="BE113" s="619">
        <v>1902</v>
      </c>
      <c r="BF113" s="620">
        <f t="shared" ref="BF113:BF129" si="112">BD113/BB113</f>
        <v>0.71432871763997596</v>
      </c>
      <c r="BG113" s="621">
        <f t="shared" ref="BG113:BG129" si="113">BD113/BC113</f>
        <v>0.81128205128205133</v>
      </c>
      <c r="BH113" s="617">
        <v>3864</v>
      </c>
      <c r="BI113" s="618">
        <v>3098</v>
      </c>
      <c r="BJ113" s="618">
        <v>2769</v>
      </c>
      <c r="BK113" s="618">
        <v>2371</v>
      </c>
      <c r="BL113" s="619">
        <v>1888</v>
      </c>
      <c r="BM113" s="620">
        <f t="shared" ref="BM113:BM120" si="114">BK113/BI113</f>
        <v>0.76533247256294379</v>
      </c>
      <c r="BN113" s="621">
        <f t="shared" ref="BN113:BN120" si="115">BK113/BJ113</f>
        <v>0.85626579992777174</v>
      </c>
      <c r="BO113" s="617">
        <v>3787</v>
      </c>
      <c r="BP113" s="618">
        <v>3065</v>
      </c>
      <c r="BQ113" s="618">
        <v>2762</v>
      </c>
      <c r="BR113" s="618">
        <v>2331</v>
      </c>
      <c r="BS113" s="619">
        <v>1883</v>
      </c>
      <c r="BT113" s="620">
        <f t="shared" ref="BT113:BT120" si="116">BR113/BP113</f>
        <v>0.76052202283849923</v>
      </c>
      <c r="BU113" s="621">
        <f t="shared" ref="BU113:BU120" si="117">BR113/BQ113</f>
        <v>0.8439536567704562</v>
      </c>
      <c r="BV113" s="617">
        <v>4595</v>
      </c>
      <c r="BW113" s="618">
        <v>3249</v>
      </c>
      <c r="BX113" s="618">
        <v>3013</v>
      </c>
      <c r="BY113" s="618">
        <v>2522</v>
      </c>
      <c r="BZ113" s="619">
        <v>2091</v>
      </c>
      <c r="CA113" s="620">
        <f t="shared" ref="CA113:CA120" si="118">BY113/BW113</f>
        <v>0.77623884272083721</v>
      </c>
      <c r="CB113" s="621">
        <f t="shared" ref="CB113:CB120" si="119">BY113/BX113</f>
        <v>0.83703949551941581</v>
      </c>
      <c r="CC113" s="617">
        <v>4414</v>
      </c>
      <c r="CD113" s="618">
        <v>3496</v>
      </c>
      <c r="CE113" s="618">
        <v>3229</v>
      </c>
      <c r="CF113" s="618">
        <v>2387</v>
      </c>
      <c r="CG113" s="619">
        <v>1890</v>
      </c>
      <c r="CH113" s="620">
        <f t="shared" ref="CH113:CH120" si="120">CF113/CD113</f>
        <v>0.68278032036613268</v>
      </c>
      <c r="CI113" s="621">
        <f t="shared" ref="CI113:CI120" si="121">CF113/CE113</f>
        <v>0.73923815422731498</v>
      </c>
    </row>
    <row r="114" spans="1:16113" s="4" customFormat="1" x14ac:dyDescent="0.25">
      <c r="A114" s="613" t="s">
        <v>329</v>
      </c>
      <c r="B114" s="614" t="s">
        <v>331</v>
      </c>
      <c r="C114" s="615" t="s">
        <v>287</v>
      </c>
      <c r="D114" s="556">
        <v>982</v>
      </c>
      <c r="E114" s="557">
        <v>981</v>
      </c>
      <c r="F114" s="557">
        <v>839</v>
      </c>
      <c r="G114" s="557">
        <v>834</v>
      </c>
      <c r="H114" s="557">
        <v>682</v>
      </c>
      <c r="I114" s="558">
        <f t="shared" si="66"/>
        <v>0.85015290519877673</v>
      </c>
      <c r="J114" s="559">
        <f t="shared" si="67"/>
        <v>0.99404052443384983</v>
      </c>
      <c r="K114" s="556">
        <v>661</v>
      </c>
      <c r="L114" s="557">
        <v>657</v>
      </c>
      <c r="M114" s="557">
        <v>599</v>
      </c>
      <c r="N114" s="557">
        <v>585</v>
      </c>
      <c r="O114" s="557">
        <v>515</v>
      </c>
      <c r="P114" s="558">
        <f t="shared" si="68"/>
        <v>0.8904109589041096</v>
      </c>
      <c r="Q114" s="559">
        <f t="shared" si="69"/>
        <v>0.97662771285475791</v>
      </c>
      <c r="R114" s="556">
        <v>832</v>
      </c>
      <c r="S114" s="557">
        <v>809</v>
      </c>
      <c r="T114" s="557">
        <v>718</v>
      </c>
      <c r="U114" s="557">
        <v>718</v>
      </c>
      <c r="V114" s="557">
        <v>629</v>
      </c>
      <c r="W114" s="558">
        <f t="shared" si="64"/>
        <v>0.8875154511742892</v>
      </c>
      <c r="X114" s="559">
        <f t="shared" si="65"/>
        <v>1</v>
      </c>
      <c r="Y114" s="556">
        <v>749</v>
      </c>
      <c r="Z114" s="557">
        <v>746</v>
      </c>
      <c r="AA114" s="557">
        <v>736</v>
      </c>
      <c r="AB114" s="557">
        <v>736</v>
      </c>
      <c r="AC114" s="557">
        <v>547</v>
      </c>
      <c r="AD114" s="558">
        <f t="shared" si="70"/>
        <v>0.98659517426273458</v>
      </c>
      <c r="AE114" s="559">
        <f t="shared" si="71"/>
        <v>1</v>
      </c>
      <c r="AF114" s="556">
        <v>789</v>
      </c>
      <c r="AG114" s="557">
        <v>779</v>
      </c>
      <c r="AH114" s="557">
        <v>768</v>
      </c>
      <c r="AI114" s="557">
        <v>691</v>
      </c>
      <c r="AJ114" s="557">
        <v>563</v>
      </c>
      <c r="AK114" s="558">
        <f t="shared" si="106"/>
        <v>0.8870346598202824</v>
      </c>
      <c r="AL114" s="559">
        <f t="shared" si="107"/>
        <v>0.89973958333333337</v>
      </c>
      <c r="AM114" s="556">
        <v>576</v>
      </c>
      <c r="AN114" s="557">
        <v>573</v>
      </c>
      <c r="AO114" s="557">
        <v>490</v>
      </c>
      <c r="AP114" s="557">
        <v>490</v>
      </c>
      <c r="AQ114" s="557">
        <v>395</v>
      </c>
      <c r="AR114" s="558">
        <f t="shared" si="108"/>
        <v>0.85514834205933687</v>
      </c>
      <c r="AS114" s="559">
        <f t="shared" si="109"/>
        <v>1</v>
      </c>
      <c r="AT114" s="556">
        <v>559</v>
      </c>
      <c r="AU114" s="557">
        <v>552</v>
      </c>
      <c r="AV114" s="557">
        <v>486</v>
      </c>
      <c r="AW114" s="557">
        <v>486</v>
      </c>
      <c r="AX114" s="557">
        <v>401</v>
      </c>
      <c r="AY114" s="558">
        <f t="shared" si="110"/>
        <v>0.88043478260869568</v>
      </c>
      <c r="AZ114" s="559">
        <f t="shared" si="111"/>
        <v>1</v>
      </c>
      <c r="BA114" s="556">
        <v>489</v>
      </c>
      <c r="BB114" s="557">
        <v>482</v>
      </c>
      <c r="BC114" s="557">
        <v>402</v>
      </c>
      <c r="BD114" s="557">
        <v>402</v>
      </c>
      <c r="BE114" s="557">
        <v>328</v>
      </c>
      <c r="BF114" s="558">
        <f t="shared" si="112"/>
        <v>0.8340248962655602</v>
      </c>
      <c r="BG114" s="559">
        <f t="shared" si="113"/>
        <v>1</v>
      </c>
      <c r="BH114" s="556">
        <v>463</v>
      </c>
      <c r="BI114" s="557">
        <v>463</v>
      </c>
      <c r="BJ114" s="557">
        <v>397</v>
      </c>
      <c r="BK114" s="557">
        <v>397</v>
      </c>
      <c r="BL114" s="557">
        <v>309</v>
      </c>
      <c r="BM114" s="558">
        <f t="shared" si="114"/>
        <v>0.85745140388768903</v>
      </c>
      <c r="BN114" s="559">
        <f t="shared" si="115"/>
        <v>1</v>
      </c>
      <c r="BO114" s="556">
        <v>411</v>
      </c>
      <c r="BP114" s="557">
        <v>411</v>
      </c>
      <c r="BQ114" s="557">
        <v>337</v>
      </c>
      <c r="BR114" s="557">
        <v>337</v>
      </c>
      <c r="BS114" s="557">
        <v>281</v>
      </c>
      <c r="BT114" s="558">
        <f t="shared" si="116"/>
        <v>0.81995133819951338</v>
      </c>
      <c r="BU114" s="559">
        <f t="shared" si="117"/>
        <v>1</v>
      </c>
      <c r="BV114" s="556">
        <v>429</v>
      </c>
      <c r="BW114" s="557">
        <v>428</v>
      </c>
      <c r="BX114" s="557">
        <v>368</v>
      </c>
      <c r="BY114" s="557">
        <v>367</v>
      </c>
      <c r="BZ114" s="557">
        <v>322</v>
      </c>
      <c r="CA114" s="558">
        <f t="shared" si="118"/>
        <v>0.85747663551401865</v>
      </c>
      <c r="CB114" s="559">
        <f t="shared" si="119"/>
        <v>0.99728260869565222</v>
      </c>
      <c r="CC114" s="556">
        <v>391</v>
      </c>
      <c r="CD114" s="557">
        <v>385</v>
      </c>
      <c r="CE114" s="557">
        <v>319</v>
      </c>
      <c r="CF114" s="557">
        <v>319</v>
      </c>
      <c r="CG114" s="557">
        <v>277</v>
      </c>
      <c r="CH114" s="558">
        <f t="shared" si="120"/>
        <v>0.82857142857142863</v>
      </c>
      <c r="CI114" s="559">
        <f t="shared" si="121"/>
        <v>1</v>
      </c>
    </row>
    <row r="115" spans="1:16113" s="4" customFormat="1" x14ac:dyDescent="0.25">
      <c r="A115" s="560" t="s">
        <v>329</v>
      </c>
      <c r="B115" s="561" t="s">
        <v>332</v>
      </c>
      <c r="C115" s="562" t="s">
        <v>333</v>
      </c>
      <c r="D115" s="563">
        <v>449</v>
      </c>
      <c r="E115" s="564">
        <v>447</v>
      </c>
      <c r="F115" s="564">
        <v>330</v>
      </c>
      <c r="G115" s="564">
        <v>286</v>
      </c>
      <c r="H115" s="564">
        <v>226</v>
      </c>
      <c r="I115" s="565">
        <f t="shared" si="66"/>
        <v>0.63982102908277405</v>
      </c>
      <c r="J115" s="566">
        <f t="shared" si="67"/>
        <v>0.8666666666666667</v>
      </c>
      <c r="K115" s="563">
        <v>388</v>
      </c>
      <c r="L115" s="564">
        <v>388</v>
      </c>
      <c r="M115" s="564">
        <v>310</v>
      </c>
      <c r="N115" s="564">
        <v>277</v>
      </c>
      <c r="O115" s="564">
        <v>239</v>
      </c>
      <c r="P115" s="565">
        <f t="shared" si="68"/>
        <v>0.71391752577319589</v>
      </c>
      <c r="Q115" s="566">
        <f t="shared" si="69"/>
        <v>0.8935483870967742</v>
      </c>
      <c r="R115" s="563">
        <v>391</v>
      </c>
      <c r="S115" s="564">
        <v>387</v>
      </c>
      <c r="T115" s="564">
        <v>303</v>
      </c>
      <c r="U115" s="564">
        <v>268</v>
      </c>
      <c r="V115" s="564">
        <v>226</v>
      </c>
      <c r="W115" s="565">
        <f t="shared" si="64"/>
        <v>0.69250645994832039</v>
      </c>
      <c r="X115" s="566">
        <f t="shared" si="65"/>
        <v>0.88448844884488453</v>
      </c>
      <c r="Y115" s="563">
        <v>420</v>
      </c>
      <c r="Z115" s="564">
        <v>413</v>
      </c>
      <c r="AA115" s="564">
        <v>321</v>
      </c>
      <c r="AB115" s="564">
        <v>282</v>
      </c>
      <c r="AC115" s="564">
        <v>239</v>
      </c>
      <c r="AD115" s="565">
        <f t="shared" si="70"/>
        <v>0.68280871670702181</v>
      </c>
      <c r="AE115" s="566">
        <f t="shared" si="71"/>
        <v>0.87850467289719625</v>
      </c>
      <c r="AF115" s="563">
        <v>343</v>
      </c>
      <c r="AG115" s="564">
        <v>340</v>
      </c>
      <c r="AH115" s="564">
        <v>253</v>
      </c>
      <c r="AI115" s="564">
        <v>231</v>
      </c>
      <c r="AJ115" s="564">
        <v>194</v>
      </c>
      <c r="AK115" s="565">
        <f t="shared" si="106"/>
        <v>0.67941176470588238</v>
      </c>
      <c r="AL115" s="566">
        <f t="shared" si="107"/>
        <v>0.91304347826086951</v>
      </c>
      <c r="AM115" s="563">
        <v>334</v>
      </c>
      <c r="AN115" s="564">
        <v>324</v>
      </c>
      <c r="AO115" s="564">
        <v>260</v>
      </c>
      <c r="AP115" s="564">
        <v>221</v>
      </c>
      <c r="AQ115" s="564">
        <v>179</v>
      </c>
      <c r="AR115" s="565">
        <f t="shared" si="108"/>
        <v>0.6820987654320988</v>
      </c>
      <c r="AS115" s="566">
        <f t="shared" si="109"/>
        <v>0.85</v>
      </c>
      <c r="AT115" s="563">
        <v>321</v>
      </c>
      <c r="AU115" s="564">
        <v>308</v>
      </c>
      <c r="AV115" s="564">
        <v>243</v>
      </c>
      <c r="AW115" s="564">
        <v>210</v>
      </c>
      <c r="AX115" s="564">
        <v>166</v>
      </c>
      <c r="AY115" s="565">
        <f t="shared" si="110"/>
        <v>0.68181818181818177</v>
      </c>
      <c r="AZ115" s="566">
        <f t="shared" si="111"/>
        <v>0.86419753086419748</v>
      </c>
      <c r="BA115" s="563">
        <v>310</v>
      </c>
      <c r="BB115" s="564">
        <v>299</v>
      </c>
      <c r="BC115" s="564">
        <v>247</v>
      </c>
      <c r="BD115" s="564">
        <v>178</v>
      </c>
      <c r="BE115" s="564">
        <v>150</v>
      </c>
      <c r="BF115" s="565">
        <f t="shared" si="112"/>
        <v>0.59531772575250841</v>
      </c>
      <c r="BG115" s="566">
        <f t="shared" si="113"/>
        <v>0.72064777327935226</v>
      </c>
      <c r="BH115" s="563">
        <v>282</v>
      </c>
      <c r="BI115" s="564">
        <v>260</v>
      </c>
      <c r="BJ115" s="564">
        <v>221</v>
      </c>
      <c r="BK115" s="564">
        <v>176</v>
      </c>
      <c r="BL115" s="564">
        <v>148</v>
      </c>
      <c r="BM115" s="565">
        <f t="shared" si="114"/>
        <v>0.67692307692307696</v>
      </c>
      <c r="BN115" s="566">
        <f t="shared" si="115"/>
        <v>0.7963800904977375</v>
      </c>
      <c r="BO115" s="563">
        <v>267</v>
      </c>
      <c r="BP115" s="564">
        <v>257</v>
      </c>
      <c r="BQ115" s="564">
        <v>227</v>
      </c>
      <c r="BR115" s="564">
        <v>183</v>
      </c>
      <c r="BS115" s="564">
        <v>152</v>
      </c>
      <c r="BT115" s="565">
        <f t="shared" si="116"/>
        <v>0.71206225680933855</v>
      </c>
      <c r="BU115" s="566">
        <f t="shared" si="117"/>
        <v>0.80616740088105732</v>
      </c>
      <c r="BV115" s="563">
        <v>258</v>
      </c>
      <c r="BW115" s="564">
        <v>248</v>
      </c>
      <c r="BX115" s="564">
        <v>215</v>
      </c>
      <c r="BY115" s="564">
        <v>164</v>
      </c>
      <c r="BZ115" s="564">
        <v>142</v>
      </c>
      <c r="CA115" s="565">
        <f t="shared" si="118"/>
        <v>0.66129032258064513</v>
      </c>
      <c r="CB115" s="566">
        <f t="shared" si="119"/>
        <v>0.76279069767441865</v>
      </c>
      <c r="CC115" s="563">
        <v>258</v>
      </c>
      <c r="CD115" s="564">
        <v>247</v>
      </c>
      <c r="CE115" s="564">
        <v>193</v>
      </c>
      <c r="CF115" s="564">
        <v>169</v>
      </c>
      <c r="CG115" s="564">
        <v>138</v>
      </c>
      <c r="CH115" s="565">
        <f t="shared" si="120"/>
        <v>0.68421052631578949</v>
      </c>
      <c r="CI115" s="566">
        <f t="shared" si="121"/>
        <v>0.87564766839378239</v>
      </c>
    </row>
    <row r="116" spans="1:16113" s="4" customFormat="1" x14ac:dyDescent="0.25">
      <c r="A116" s="560" t="s">
        <v>329</v>
      </c>
      <c r="B116" s="561" t="s">
        <v>334</v>
      </c>
      <c r="C116" s="562" t="s">
        <v>195</v>
      </c>
      <c r="D116" s="563">
        <v>1415</v>
      </c>
      <c r="E116" s="564">
        <v>1206</v>
      </c>
      <c r="F116" s="564">
        <v>893</v>
      </c>
      <c r="G116" s="564">
        <v>670</v>
      </c>
      <c r="H116" s="564">
        <v>476</v>
      </c>
      <c r="I116" s="565">
        <f t="shared" si="66"/>
        <v>0.55555555555555558</v>
      </c>
      <c r="J116" s="566">
        <f t="shared" si="67"/>
        <v>0.75027995520716684</v>
      </c>
      <c r="K116" s="563">
        <v>1966</v>
      </c>
      <c r="L116" s="564">
        <v>1560</v>
      </c>
      <c r="M116" s="564">
        <v>1231</v>
      </c>
      <c r="N116" s="564">
        <v>761</v>
      </c>
      <c r="O116" s="564">
        <v>530</v>
      </c>
      <c r="P116" s="565">
        <f t="shared" si="68"/>
        <v>0.48782051282051281</v>
      </c>
      <c r="Q116" s="566">
        <f t="shared" si="69"/>
        <v>0.61819658813972378</v>
      </c>
      <c r="R116" s="563">
        <v>1953</v>
      </c>
      <c r="S116" s="564">
        <v>1531</v>
      </c>
      <c r="T116" s="564">
        <v>1226</v>
      </c>
      <c r="U116" s="564">
        <v>646</v>
      </c>
      <c r="V116" s="564">
        <v>475</v>
      </c>
      <c r="W116" s="565">
        <f t="shared" si="64"/>
        <v>0.42194644023514044</v>
      </c>
      <c r="X116" s="566">
        <f t="shared" si="65"/>
        <v>0.5269168026101142</v>
      </c>
      <c r="Y116" s="563">
        <v>1859</v>
      </c>
      <c r="Z116" s="564">
        <v>1445</v>
      </c>
      <c r="AA116" s="564">
        <v>1261</v>
      </c>
      <c r="AB116" s="564">
        <v>720</v>
      </c>
      <c r="AC116" s="564">
        <v>471</v>
      </c>
      <c r="AD116" s="565">
        <f t="shared" si="70"/>
        <v>0.4982698961937716</v>
      </c>
      <c r="AE116" s="566">
        <f t="shared" si="71"/>
        <v>0.57097541633624105</v>
      </c>
      <c r="AF116" s="563">
        <v>1635</v>
      </c>
      <c r="AG116" s="564">
        <v>1255</v>
      </c>
      <c r="AH116" s="564">
        <v>1015</v>
      </c>
      <c r="AI116" s="564">
        <v>647</v>
      </c>
      <c r="AJ116" s="564">
        <v>426</v>
      </c>
      <c r="AK116" s="565">
        <f t="shared" si="106"/>
        <v>0.51553784860557772</v>
      </c>
      <c r="AL116" s="566">
        <f t="shared" si="107"/>
        <v>0.63743842364532022</v>
      </c>
      <c r="AM116" s="563">
        <v>1241</v>
      </c>
      <c r="AN116" s="564">
        <v>950</v>
      </c>
      <c r="AO116" s="564">
        <v>737</v>
      </c>
      <c r="AP116" s="564">
        <v>575</v>
      </c>
      <c r="AQ116" s="564">
        <v>443</v>
      </c>
      <c r="AR116" s="565">
        <f t="shared" si="108"/>
        <v>0.60526315789473684</v>
      </c>
      <c r="AS116" s="566">
        <f t="shared" si="109"/>
        <v>0.78018995929443691</v>
      </c>
      <c r="AT116" s="563">
        <v>1173</v>
      </c>
      <c r="AU116" s="564">
        <v>875</v>
      </c>
      <c r="AV116" s="564">
        <v>681</v>
      </c>
      <c r="AW116" s="564">
        <v>530</v>
      </c>
      <c r="AX116" s="564">
        <v>411</v>
      </c>
      <c r="AY116" s="565">
        <f t="shared" si="110"/>
        <v>0.60571428571428576</v>
      </c>
      <c r="AZ116" s="566">
        <f t="shared" si="111"/>
        <v>0.7782672540381792</v>
      </c>
      <c r="BA116" s="563">
        <v>1071</v>
      </c>
      <c r="BB116" s="564">
        <v>804</v>
      </c>
      <c r="BC116" s="564">
        <v>607</v>
      </c>
      <c r="BD116" s="564">
        <v>477</v>
      </c>
      <c r="BE116" s="564">
        <v>374</v>
      </c>
      <c r="BF116" s="565">
        <f t="shared" si="112"/>
        <v>0.59328358208955223</v>
      </c>
      <c r="BG116" s="566">
        <f t="shared" si="113"/>
        <v>0.78583196046128501</v>
      </c>
      <c r="BH116" s="563">
        <v>863</v>
      </c>
      <c r="BI116" s="564">
        <v>672</v>
      </c>
      <c r="BJ116" s="564">
        <v>535</v>
      </c>
      <c r="BK116" s="564">
        <v>475</v>
      </c>
      <c r="BL116" s="564">
        <v>377</v>
      </c>
      <c r="BM116" s="565">
        <f t="shared" si="114"/>
        <v>0.70684523809523814</v>
      </c>
      <c r="BN116" s="566">
        <f t="shared" si="115"/>
        <v>0.88785046728971961</v>
      </c>
      <c r="BO116" s="563">
        <v>824</v>
      </c>
      <c r="BP116" s="564">
        <v>651</v>
      </c>
      <c r="BQ116" s="564">
        <v>522</v>
      </c>
      <c r="BR116" s="564">
        <v>453</v>
      </c>
      <c r="BS116" s="564">
        <v>347</v>
      </c>
      <c r="BT116" s="565">
        <f t="shared" si="116"/>
        <v>0.69585253456221197</v>
      </c>
      <c r="BU116" s="566">
        <f t="shared" si="117"/>
        <v>0.86781609195402298</v>
      </c>
      <c r="BV116" s="563">
        <v>729</v>
      </c>
      <c r="BW116" s="564">
        <v>565</v>
      </c>
      <c r="BX116" s="564">
        <v>438</v>
      </c>
      <c r="BY116" s="564">
        <v>392</v>
      </c>
      <c r="BZ116" s="564">
        <v>324</v>
      </c>
      <c r="CA116" s="565">
        <f t="shared" si="118"/>
        <v>0.69380530973451326</v>
      </c>
      <c r="CB116" s="566">
        <f t="shared" si="119"/>
        <v>0.89497716894977164</v>
      </c>
      <c r="CC116" s="563">
        <v>776</v>
      </c>
      <c r="CD116" s="564">
        <v>599</v>
      </c>
      <c r="CE116" s="564">
        <v>407</v>
      </c>
      <c r="CF116" s="564">
        <v>400</v>
      </c>
      <c r="CG116" s="564">
        <v>342</v>
      </c>
      <c r="CH116" s="565">
        <f t="shared" si="120"/>
        <v>0.667779632721202</v>
      </c>
      <c r="CI116" s="566">
        <f t="shared" si="121"/>
        <v>0.98280098280098283</v>
      </c>
    </row>
    <row r="117" spans="1:16113" s="4" customFormat="1" x14ac:dyDescent="0.25">
      <c r="A117" s="560" t="s">
        <v>329</v>
      </c>
      <c r="B117" s="561" t="s">
        <v>335</v>
      </c>
      <c r="C117" s="562" t="s">
        <v>336</v>
      </c>
      <c r="D117" s="563">
        <v>597</v>
      </c>
      <c r="E117" s="564">
        <v>528</v>
      </c>
      <c r="F117" s="564">
        <v>513</v>
      </c>
      <c r="G117" s="564">
        <v>455</v>
      </c>
      <c r="H117" s="564">
        <v>349</v>
      </c>
      <c r="I117" s="565">
        <f t="shared" si="66"/>
        <v>0.8617424242424242</v>
      </c>
      <c r="J117" s="566">
        <f t="shared" si="67"/>
        <v>0.88693957115009747</v>
      </c>
      <c r="K117" s="563">
        <v>417</v>
      </c>
      <c r="L117" s="564">
        <v>374</v>
      </c>
      <c r="M117" s="564">
        <v>358</v>
      </c>
      <c r="N117" s="564">
        <v>348</v>
      </c>
      <c r="O117" s="564">
        <v>269</v>
      </c>
      <c r="P117" s="565">
        <f t="shared" si="68"/>
        <v>0.93048128342245995</v>
      </c>
      <c r="Q117" s="566">
        <f t="shared" si="69"/>
        <v>0.97206703910614523</v>
      </c>
      <c r="R117" s="563">
        <v>664</v>
      </c>
      <c r="S117" s="564">
        <v>558</v>
      </c>
      <c r="T117" s="564">
        <v>553</v>
      </c>
      <c r="U117" s="564">
        <v>463</v>
      </c>
      <c r="V117" s="564">
        <v>352</v>
      </c>
      <c r="W117" s="565">
        <f t="shared" si="64"/>
        <v>0.82974910394265233</v>
      </c>
      <c r="X117" s="566">
        <f t="shared" si="65"/>
        <v>0.83725135623869806</v>
      </c>
      <c r="Y117" s="563">
        <v>537</v>
      </c>
      <c r="Z117" s="564">
        <v>481</v>
      </c>
      <c r="AA117" s="564">
        <v>475</v>
      </c>
      <c r="AB117" s="564">
        <v>468</v>
      </c>
      <c r="AC117" s="564">
        <v>333</v>
      </c>
      <c r="AD117" s="565">
        <f t="shared" si="70"/>
        <v>0.97297297297297303</v>
      </c>
      <c r="AE117" s="566">
        <f t="shared" si="71"/>
        <v>0.98526315789473684</v>
      </c>
      <c r="AF117" s="563">
        <v>569</v>
      </c>
      <c r="AG117" s="564">
        <v>501</v>
      </c>
      <c r="AH117" s="564">
        <v>501</v>
      </c>
      <c r="AI117" s="564">
        <v>458</v>
      </c>
      <c r="AJ117" s="564">
        <v>310</v>
      </c>
      <c r="AK117" s="565">
        <f t="shared" si="106"/>
        <v>0.9141716566866267</v>
      </c>
      <c r="AL117" s="566">
        <f t="shared" si="107"/>
        <v>0.9141716566866267</v>
      </c>
      <c r="AM117" s="563">
        <v>506</v>
      </c>
      <c r="AN117" s="564">
        <v>447</v>
      </c>
      <c r="AO117" s="564">
        <v>442</v>
      </c>
      <c r="AP117" s="564">
        <v>435</v>
      </c>
      <c r="AQ117" s="564">
        <v>324</v>
      </c>
      <c r="AR117" s="565">
        <f t="shared" si="108"/>
        <v>0.97315436241610742</v>
      </c>
      <c r="AS117" s="566">
        <f t="shared" si="109"/>
        <v>0.98416289592760176</v>
      </c>
      <c r="AT117" s="563">
        <v>433</v>
      </c>
      <c r="AU117" s="564">
        <v>398</v>
      </c>
      <c r="AV117" s="564">
        <v>385</v>
      </c>
      <c r="AW117" s="564">
        <v>385</v>
      </c>
      <c r="AX117" s="564">
        <v>274</v>
      </c>
      <c r="AY117" s="565">
        <f t="shared" si="110"/>
        <v>0.96733668341708545</v>
      </c>
      <c r="AZ117" s="566">
        <f t="shared" si="111"/>
        <v>1</v>
      </c>
      <c r="BA117" s="563">
        <v>444</v>
      </c>
      <c r="BB117" s="564">
        <v>390</v>
      </c>
      <c r="BC117" s="564">
        <v>382</v>
      </c>
      <c r="BD117" s="564">
        <v>382</v>
      </c>
      <c r="BE117" s="564">
        <v>294</v>
      </c>
      <c r="BF117" s="565">
        <f t="shared" si="112"/>
        <v>0.97948717948717945</v>
      </c>
      <c r="BG117" s="566">
        <f t="shared" si="113"/>
        <v>1</v>
      </c>
      <c r="BH117" s="563">
        <v>311</v>
      </c>
      <c r="BI117" s="564">
        <v>273</v>
      </c>
      <c r="BJ117" s="564">
        <v>265</v>
      </c>
      <c r="BK117" s="564">
        <v>265</v>
      </c>
      <c r="BL117" s="564">
        <v>191</v>
      </c>
      <c r="BM117" s="565">
        <f t="shared" si="114"/>
        <v>0.97069597069597069</v>
      </c>
      <c r="BN117" s="566">
        <f t="shared" si="115"/>
        <v>1</v>
      </c>
      <c r="BO117" s="563">
        <v>273</v>
      </c>
      <c r="BP117" s="564">
        <v>246</v>
      </c>
      <c r="BQ117" s="564">
        <v>245</v>
      </c>
      <c r="BR117" s="564">
        <v>242</v>
      </c>
      <c r="BS117" s="564">
        <v>181</v>
      </c>
      <c r="BT117" s="565">
        <f t="shared" si="116"/>
        <v>0.98373983739837401</v>
      </c>
      <c r="BU117" s="566">
        <f t="shared" si="117"/>
        <v>0.98775510204081629</v>
      </c>
      <c r="BV117" s="563">
        <v>463</v>
      </c>
      <c r="BW117" s="564">
        <v>261</v>
      </c>
      <c r="BX117" s="564">
        <v>260</v>
      </c>
      <c r="BY117" s="564">
        <v>245</v>
      </c>
      <c r="BZ117" s="564">
        <v>179</v>
      </c>
      <c r="CA117" s="565">
        <f t="shared" si="118"/>
        <v>0.93869731800766287</v>
      </c>
      <c r="CB117" s="566">
        <f t="shared" si="119"/>
        <v>0.94230769230769229</v>
      </c>
      <c r="CC117" s="563">
        <v>279</v>
      </c>
      <c r="CD117" s="564">
        <v>251</v>
      </c>
      <c r="CE117" s="564">
        <v>243</v>
      </c>
      <c r="CF117" s="564">
        <v>241</v>
      </c>
      <c r="CG117" s="564">
        <v>169</v>
      </c>
      <c r="CH117" s="565">
        <f t="shared" si="120"/>
        <v>0.96015936254980083</v>
      </c>
      <c r="CI117" s="566">
        <f t="shared" si="121"/>
        <v>0.99176954732510292</v>
      </c>
    </row>
    <row r="118" spans="1:16113" s="4" customFormat="1" x14ac:dyDescent="0.25">
      <c r="A118" s="560" t="s">
        <v>329</v>
      </c>
      <c r="B118" s="561" t="s">
        <v>337</v>
      </c>
      <c r="C118" s="562" t="s">
        <v>338</v>
      </c>
      <c r="D118" s="563">
        <v>2440</v>
      </c>
      <c r="E118" s="564">
        <v>2093</v>
      </c>
      <c r="F118" s="564">
        <v>1758</v>
      </c>
      <c r="G118" s="564">
        <v>1422</v>
      </c>
      <c r="H118" s="564">
        <v>974</v>
      </c>
      <c r="I118" s="565">
        <f t="shared" si="66"/>
        <v>0.67940754897276634</v>
      </c>
      <c r="J118" s="566">
        <f t="shared" si="67"/>
        <v>0.80887372013651881</v>
      </c>
      <c r="K118" s="563">
        <v>2417</v>
      </c>
      <c r="L118" s="564">
        <v>2079</v>
      </c>
      <c r="M118" s="564">
        <v>1809</v>
      </c>
      <c r="N118" s="564">
        <v>1412</v>
      </c>
      <c r="O118" s="564">
        <v>968</v>
      </c>
      <c r="P118" s="565">
        <f t="shared" si="68"/>
        <v>0.67917267917267921</v>
      </c>
      <c r="Q118" s="566">
        <f t="shared" si="69"/>
        <v>0.78054173576561636</v>
      </c>
      <c r="R118" s="563">
        <v>2852</v>
      </c>
      <c r="S118" s="564">
        <v>2335</v>
      </c>
      <c r="T118" s="564">
        <v>2111</v>
      </c>
      <c r="U118" s="564">
        <v>1305</v>
      </c>
      <c r="V118" s="564">
        <v>862</v>
      </c>
      <c r="W118" s="565">
        <f t="shared" si="64"/>
        <v>0.5588865096359743</v>
      </c>
      <c r="X118" s="566">
        <f t="shared" si="65"/>
        <v>0.61819043107531979</v>
      </c>
      <c r="Y118" s="563">
        <v>2638</v>
      </c>
      <c r="Z118" s="564">
        <v>2123</v>
      </c>
      <c r="AA118" s="564">
        <v>1940</v>
      </c>
      <c r="AB118" s="564">
        <v>1225</v>
      </c>
      <c r="AC118" s="564">
        <v>827</v>
      </c>
      <c r="AD118" s="565">
        <f t="shared" si="70"/>
        <v>0.57701365991521436</v>
      </c>
      <c r="AE118" s="566">
        <f t="shared" si="71"/>
        <v>0.63144329896907214</v>
      </c>
      <c r="AF118" s="563">
        <v>2414</v>
      </c>
      <c r="AG118" s="564">
        <v>1949</v>
      </c>
      <c r="AH118" s="564">
        <v>1797</v>
      </c>
      <c r="AI118" s="564">
        <v>1148</v>
      </c>
      <c r="AJ118" s="564">
        <v>781</v>
      </c>
      <c r="AK118" s="565">
        <f t="shared" si="106"/>
        <v>0.58902001026167261</v>
      </c>
      <c r="AL118" s="566">
        <f t="shared" si="107"/>
        <v>0.63884251530328329</v>
      </c>
      <c r="AM118" s="563">
        <v>2015</v>
      </c>
      <c r="AN118" s="564">
        <v>1632</v>
      </c>
      <c r="AO118" s="564">
        <v>1464</v>
      </c>
      <c r="AP118" s="564">
        <v>937</v>
      </c>
      <c r="AQ118" s="564">
        <v>748</v>
      </c>
      <c r="AR118" s="565">
        <f t="shared" si="108"/>
        <v>0.57414215686274506</v>
      </c>
      <c r="AS118" s="566">
        <f t="shared" si="109"/>
        <v>0.64002732240437155</v>
      </c>
      <c r="AT118" s="563">
        <v>1799</v>
      </c>
      <c r="AU118" s="564">
        <v>1454</v>
      </c>
      <c r="AV118" s="564">
        <v>1335</v>
      </c>
      <c r="AW118" s="564">
        <v>831</v>
      </c>
      <c r="AX118" s="564">
        <v>630</v>
      </c>
      <c r="AY118" s="565">
        <f t="shared" si="110"/>
        <v>0.57152682255845944</v>
      </c>
      <c r="AZ118" s="566">
        <f t="shared" si="111"/>
        <v>0.62247191011235958</v>
      </c>
      <c r="BA118" s="563">
        <v>1559</v>
      </c>
      <c r="BB118" s="564">
        <v>1266</v>
      </c>
      <c r="BC118" s="564">
        <v>1178</v>
      </c>
      <c r="BD118" s="564">
        <v>832</v>
      </c>
      <c r="BE118" s="564">
        <v>625</v>
      </c>
      <c r="BF118" s="565">
        <f t="shared" si="112"/>
        <v>0.65718799368088465</v>
      </c>
      <c r="BG118" s="566">
        <f t="shared" si="113"/>
        <v>0.70628183361629882</v>
      </c>
      <c r="BH118" s="563">
        <v>1550</v>
      </c>
      <c r="BI118" s="564">
        <v>1229</v>
      </c>
      <c r="BJ118" s="564">
        <v>1121</v>
      </c>
      <c r="BK118" s="564">
        <v>872</v>
      </c>
      <c r="BL118" s="564">
        <v>681</v>
      </c>
      <c r="BM118" s="565">
        <f t="shared" si="114"/>
        <v>0.70951993490642795</v>
      </c>
      <c r="BN118" s="566">
        <f t="shared" si="115"/>
        <v>0.77787689562890272</v>
      </c>
      <c r="BO118" s="563">
        <v>1613</v>
      </c>
      <c r="BP118" s="564">
        <v>1337</v>
      </c>
      <c r="BQ118" s="564">
        <v>1259</v>
      </c>
      <c r="BR118" s="564">
        <v>929</v>
      </c>
      <c r="BS118" s="564">
        <v>725</v>
      </c>
      <c r="BT118" s="565">
        <f t="shared" si="116"/>
        <v>0.69483919222139112</v>
      </c>
      <c r="BU118" s="566">
        <f t="shared" si="117"/>
        <v>0.73788721207307384</v>
      </c>
      <c r="BV118" s="563">
        <v>2273</v>
      </c>
      <c r="BW118" s="564">
        <v>1507</v>
      </c>
      <c r="BX118" s="564">
        <v>1460</v>
      </c>
      <c r="BY118" s="564">
        <v>1108</v>
      </c>
      <c r="BZ118" s="564">
        <v>908</v>
      </c>
      <c r="CA118" s="565">
        <f t="shared" si="118"/>
        <v>0.73523556735235562</v>
      </c>
      <c r="CB118" s="566">
        <f t="shared" si="119"/>
        <v>0.75890410958904109</v>
      </c>
      <c r="CC118" s="563">
        <v>2089</v>
      </c>
      <c r="CD118" s="564">
        <v>1757</v>
      </c>
      <c r="CE118" s="564">
        <v>1756</v>
      </c>
      <c r="CF118" s="564">
        <v>1002</v>
      </c>
      <c r="CG118" s="564">
        <v>747</v>
      </c>
      <c r="CH118" s="565">
        <f t="shared" si="120"/>
        <v>0.57029026750142287</v>
      </c>
      <c r="CI118" s="566">
        <f t="shared" si="121"/>
        <v>0.57061503416856496</v>
      </c>
    </row>
    <row r="119" spans="1:16113" s="4" customFormat="1" x14ac:dyDescent="0.25">
      <c r="A119" s="560" t="s">
        <v>329</v>
      </c>
      <c r="B119" s="561" t="s">
        <v>339</v>
      </c>
      <c r="C119" s="562" t="s">
        <v>340</v>
      </c>
      <c r="D119" s="563">
        <v>288</v>
      </c>
      <c r="E119" s="564">
        <v>276</v>
      </c>
      <c r="F119" s="564">
        <v>246</v>
      </c>
      <c r="G119" s="564">
        <v>62</v>
      </c>
      <c r="H119" s="564">
        <v>50</v>
      </c>
      <c r="I119" s="565">
        <f t="shared" si="66"/>
        <v>0.22463768115942029</v>
      </c>
      <c r="J119" s="566">
        <f t="shared" si="67"/>
        <v>0.25203252032520324</v>
      </c>
      <c r="K119" s="563">
        <v>278</v>
      </c>
      <c r="L119" s="564">
        <v>256</v>
      </c>
      <c r="M119" s="564">
        <v>217</v>
      </c>
      <c r="N119" s="564">
        <v>82</v>
      </c>
      <c r="O119" s="564">
        <v>74</v>
      </c>
      <c r="P119" s="565">
        <f t="shared" si="68"/>
        <v>0.3203125</v>
      </c>
      <c r="Q119" s="566">
        <f t="shared" si="69"/>
        <v>0.37788018433179721</v>
      </c>
      <c r="R119" s="563">
        <v>232</v>
      </c>
      <c r="S119" s="564">
        <v>208</v>
      </c>
      <c r="T119" s="564">
        <v>189</v>
      </c>
      <c r="U119" s="564">
        <v>65</v>
      </c>
      <c r="V119" s="564">
        <v>54</v>
      </c>
      <c r="W119" s="565">
        <f t="shared" si="64"/>
        <v>0.3125</v>
      </c>
      <c r="X119" s="566">
        <f t="shared" si="65"/>
        <v>0.3439153439153439</v>
      </c>
      <c r="Y119" s="563">
        <v>249</v>
      </c>
      <c r="Z119" s="564">
        <v>232</v>
      </c>
      <c r="AA119" s="564">
        <v>200</v>
      </c>
      <c r="AB119" s="564">
        <v>69</v>
      </c>
      <c r="AC119" s="564">
        <v>56</v>
      </c>
      <c r="AD119" s="565">
        <f t="shared" si="70"/>
        <v>0.29741379310344829</v>
      </c>
      <c r="AE119" s="566">
        <f t="shared" si="71"/>
        <v>0.34499999999999997</v>
      </c>
      <c r="AF119" s="563">
        <v>216</v>
      </c>
      <c r="AG119" s="564">
        <v>202</v>
      </c>
      <c r="AH119" s="564">
        <v>178</v>
      </c>
      <c r="AI119" s="564">
        <v>53</v>
      </c>
      <c r="AJ119" s="564">
        <v>45</v>
      </c>
      <c r="AK119" s="565">
        <f t="shared" si="106"/>
        <v>0.26237623762376239</v>
      </c>
      <c r="AL119" s="566">
        <f t="shared" si="107"/>
        <v>0.29775280898876405</v>
      </c>
      <c r="AM119" s="563">
        <v>156</v>
      </c>
      <c r="AN119" s="564">
        <v>150</v>
      </c>
      <c r="AO119" s="564">
        <v>130</v>
      </c>
      <c r="AP119" s="564">
        <v>51</v>
      </c>
      <c r="AQ119" s="564">
        <v>44</v>
      </c>
      <c r="AR119" s="565">
        <f t="shared" si="108"/>
        <v>0.34</v>
      </c>
      <c r="AS119" s="566">
        <f t="shared" si="109"/>
        <v>0.3923076923076923</v>
      </c>
      <c r="AT119" s="563">
        <v>128</v>
      </c>
      <c r="AU119" s="564">
        <v>116</v>
      </c>
      <c r="AV119" s="564">
        <v>92</v>
      </c>
      <c r="AW119" s="564">
        <v>46</v>
      </c>
      <c r="AX119" s="564">
        <v>41</v>
      </c>
      <c r="AY119" s="565">
        <f t="shared" si="110"/>
        <v>0.39655172413793105</v>
      </c>
      <c r="AZ119" s="566">
        <f t="shared" si="111"/>
        <v>0.5</v>
      </c>
      <c r="BA119" s="563">
        <v>151</v>
      </c>
      <c r="BB119" s="564">
        <v>138</v>
      </c>
      <c r="BC119" s="564">
        <v>123</v>
      </c>
      <c r="BD119" s="564">
        <v>49</v>
      </c>
      <c r="BE119" s="564">
        <v>44</v>
      </c>
      <c r="BF119" s="565">
        <f t="shared" si="112"/>
        <v>0.35507246376811596</v>
      </c>
      <c r="BG119" s="566">
        <f t="shared" si="113"/>
        <v>0.3983739837398374</v>
      </c>
      <c r="BH119" s="563">
        <v>147</v>
      </c>
      <c r="BI119" s="564">
        <v>134</v>
      </c>
      <c r="BJ119" s="564">
        <v>114</v>
      </c>
      <c r="BK119" s="564">
        <v>49</v>
      </c>
      <c r="BL119" s="564">
        <v>39</v>
      </c>
      <c r="BM119" s="565">
        <f t="shared" si="114"/>
        <v>0.36567164179104478</v>
      </c>
      <c r="BN119" s="566">
        <f t="shared" si="115"/>
        <v>0.42982456140350878</v>
      </c>
      <c r="BO119" s="563">
        <v>133</v>
      </c>
      <c r="BP119" s="564">
        <v>116</v>
      </c>
      <c r="BQ119" s="564">
        <v>92</v>
      </c>
      <c r="BR119" s="564">
        <v>46</v>
      </c>
      <c r="BS119" s="564">
        <v>43</v>
      </c>
      <c r="BT119" s="565">
        <f t="shared" si="116"/>
        <v>0.39655172413793105</v>
      </c>
      <c r="BU119" s="566">
        <f t="shared" si="117"/>
        <v>0.5</v>
      </c>
      <c r="BV119" s="563">
        <v>115</v>
      </c>
      <c r="BW119" s="564">
        <v>105</v>
      </c>
      <c r="BX119" s="564">
        <v>87</v>
      </c>
      <c r="BY119" s="564">
        <v>37</v>
      </c>
      <c r="BZ119" s="564">
        <v>29</v>
      </c>
      <c r="CA119" s="565">
        <f t="shared" si="118"/>
        <v>0.35238095238095241</v>
      </c>
      <c r="CB119" s="566">
        <f t="shared" si="119"/>
        <v>0.42528735632183906</v>
      </c>
      <c r="CC119" s="563">
        <v>139</v>
      </c>
      <c r="CD119" s="564">
        <v>130</v>
      </c>
      <c r="CE119" s="564">
        <v>111</v>
      </c>
      <c r="CF119" s="564">
        <v>33</v>
      </c>
      <c r="CG119" s="564">
        <v>27</v>
      </c>
      <c r="CH119" s="565">
        <f t="shared" si="120"/>
        <v>0.25384615384615383</v>
      </c>
      <c r="CI119" s="566">
        <f t="shared" si="121"/>
        <v>0.29729729729729731</v>
      </c>
    </row>
    <row r="120" spans="1:16113" s="4" customFormat="1" x14ac:dyDescent="0.25">
      <c r="A120" s="560" t="s">
        <v>329</v>
      </c>
      <c r="B120" s="585">
        <v>24530</v>
      </c>
      <c r="C120" s="586" t="s">
        <v>556</v>
      </c>
      <c r="D120" s="587"/>
      <c r="E120" s="588"/>
      <c r="F120" s="588"/>
      <c r="G120" s="588"/>
      <c r="H120" s="588"/>
      <c r="I120" s="589"/>
      <c r="J120" s="590"/>
      <c r="K120" s="587"/>
      <c r="L120" s="588"/>
      <c r="M120" s="588"/>
      <c r="N120" s="588"/>
      <c r="O120" s="588"/>
      <c r="P120" s="589"/>
      <c r="Q120" s="590"/>
      <c r="R120" s="587"/>
      <c r="S120" s="588"/>
      <c r="T120" s="588"/>
      <c r="U120" s="588"/>
      <c r="V120" s="588"/>
      <c r="W120" s="589"/>
      <c r="X120" s="590"/>
      <c r="Y120" s="587"/>
      <c r="Z120" s="588"/>
      <c r="AA120" s="588"/>
      <c r="AB120" s="588"/>
      <c r="AC120" s="588"/>
      <c r="AD120" s="589"/>
      <c r="AE120" s="590"/>
      <c r="AF120" s="587"/>
      <c r="AG120" s="588"/>
      <c r="AH120" s="588"/>
      <c r="AI120" s="588"/>
      <c r="AJ120" s="588"/>
      <c r="AK120" s="589"/>
      <c r="AL120" s="590"/>
      <c r="AM120" s="587"/>
      <c r="AN120" s="588"/>
      <c r="AO120" s="588"/>
      <c r="AP120" s="588"/>
      <c r="AQ120" s="588"/>
      <c r="AR120" s="589"/>
      <c r="AS120" s="590"/>
      <c r="AT120" s="587"/>
      <c r="AU120" s="588"/>
      <c r="AV120" s="588"/>
      <c r="AW120" s="588"/>
      <c r="AX120" s="588"/>
      <c r="AY120" s="589"/>
      <c r="AZ120" s="590"/>
      <c r="BA120" s="587">
        <v>192</v>
      </c>
      <c r="BB120" s="588">
        <v>185</v>
      </c>
      <c r="BC120" s="588">
        <v>167</v>
      </c>
      <c r="BD120" s="588">
        <v>155</v>
      </c>
      <c r="BE120" s="588">
        <v>100</v>
      </c>
      <c r="BF120" s="589">
        <f t="shared" ref="BF120" si="122">BD120/BB120</f>
        <v>0.83783783783783783</v>
      </c>
      <c r="BG120" s="590">
        <f t="shared" ref="BG120" si="123">BD120/BC120</f>
        <v>0.92814371257485029</v>
      </c>
      <c r="BH120" s="587">
        <v>248</v>
      </c>
      <c r="BI120" s="588">
        <v>229</v>
      </c>
      <c r="BJ120" s="588">
        <v>229</v>
      </c>
      <c r="BK120" s="588">
        <v>204</v>
      </c>
      <c r="BL120" s="588">
        <v>148</v>
      </c>
      <c r="BM120" s="589">
        <f t="shared" si="114"/>
        <v>0.89082969432314407</v>
      </c>
      <c r="BN120" s="590">
        <f t="shared" si="115"/>
        <v>0.89082969432314407</v>
      </c>
      <c r="BO120" s="587">
        <v>266</v>
      </c>
      <c r="BP120" s="588">
        <v>245</v>
      </c>
      <c r="BQ120" s="588">
        <v>220</v>
      </c>
      <c r="BR120" s="588">
        <v>220</v>
      </c>
      <c r="BS120" s="588">
        <v>166</v>
      </c>
      <c r="BT120" s="589">
        <f t="shared" si="116"/>
        <v>0.89795918367346939</v>
      </c>
      <c r="BU120" s="590">
        <f t="shared" si="117"/>
        <v>1</v>
      </c>
      <c r="BV120" s="587">
        <v>328</v>
      </c>
      <c r="BW120" s="588">
        <v>301</v>
      </c>
      <c r="BX120" s="588">
        <v>301</v>
      </c>
      <c r="BY120" s="588">
        <v>270</v>
      </c>
      <c r="BZ120" s="588">
        <v>197</v>
      </c>
      <c r="CA120" s="589">
        <f t="shared" si="118"/>
        <v>0.89700996677740863</v>
      </c>
      <c r="CB120" s="590">
        <f t="shared" si="119"/>
        <v>0.89700996677740863</v>
      </c>
      <c r="CC120" s="587">
        <v>482</v>
      </c>
      <c r="CD120" s="588">
        <v>382</v>
      </c>
      <c r="CE120" s="588">
        <v>382</v>
      </c>
      <c r="CF120" s="588">
        <v>319</v>
      </c>
      <c r="CG120" s="588">
        <v>203</v>
      </c>
      <c r="CH120" s="589">
        <f t="shared" si="120"/>
        <v>0.83507853403141363</v>
      </c>
      <c r="CI120" s="590">
        <f t="shared" si="121"/>
        <v>0.83507853403141363</v>
      </c>
    </row>
    <row r="121" spans="1:16113" s="4" customFormat="1" x14ac:dyDescent="0.25">
      <c r="A121" s="569" t="s">
        <v>329</v>
      </c>
      <c r="B121" s="570" t="s">
        <v>341</v>
      </c>
      <c r="C121" s="591" t="s">
        <v>199</v>
      </c>
      <c r="D121" s="572">
        <v>253</v>
      </c>
      <c r="E121" s="631">
        <v>251</v>
      </c>
      <c r="F121" s="631">
        <v>220</v>
      </c>
      <c r="G121" s="631">
        <v>188</v>
      </c>
      <c r="H121" s="631">
        <v>158</v>
      </c>
      <c r="I121" s="632">
        <f t="shared" si="66"/>
        <v>0.74900398406374502</v>
      </c>
      <c r="J121" s="633">
        <f t="shared" si="67"/>
        <v>0.8545454545454545</v>
      </c>
      <c r="K121" s="572">
        <v>259</v>
      </c>
      <c r="L121" s="631">
        <v>255</v>
      </c>
      <c r="M121" s="631">
        <v>223</v>
      </c>
      <c r="N121" s="631">
        <v>213</v>
      </c>
      <c r="O121" s="631">
        <v>180</v>
      </c>
      <c r="P121" s="632">
        <f t="shared" si="68"/>
        <v>0.83529411764705885</v>
      </c>
      <c r="Q121" s="633">
        <f t="shared" si="69"/>
        <v>0.95515695067264572</v>
      </c>
      <c r="R121" s="572">
        <v>222</v>
      </c>
      <c r="S121" s="631">
        <v>221</v>
      </c>
      <c r="T121" s="631">
        <v>207</v>
      </c>
      <c r="U121" s="631">
        <v>205</v>
      </c>
      <c r="V121" s="631">
        <v>149</v>
      </c>
      <c r="W121" s="632">
        <f t="shared" si="64"/>
        <v>0.92760180995475117</v>
      </c>
      <c r="X121" s="633">
        <f t="shared" si="65"/>
        <v>0.99033816425120769</v>
      </c>
      <c r="Y121" s="572">
        <v>225</v>
      </c>
      <c r="Z121" s="631">
        <v>225</v>
      </c>
      <c r="AA121" s="631">
        <v>217</v>
      </c>
      <c r="AB121" s="631">
        <v>217</v>
      </c>
      <c r="AC121" s="631">
        <v>170</v>
      </c>
      <c r="AD121" s="632">
        <f t="shared" si="70"/>
        <v>0.96444444444444444</v>
      </c>
      <c r="AE121" s="633">
        <f t="shared" si="71"/>
        <v>1</v>
      </c>
      <c r="AF121" s="572">
        <v>247</v>
      </c>
      <c r="AG121" s="631">
        <v>244</v>
      </c>
      <c r="AH121" s="631">
        <v>223</v>
      </c>
      <c r="AI121" s="631">
        <v>214</v>
      </c>
      <c r="AJ121" s="631">
        <v>169</v>
      </c>
      <c r="AK121" s="632">
        <f t="shared" si="106"/>
        <v>0.87704918032786883</v>
      </c>
      <c r="AL121" s="633">
        <f t="shared" si="107"/>
        <v>0.95964125560538116</v>
      </c>
      <c r="AM121" s="572">
        <v>155</v>
      </c>
      <c r="AN121" s="631">
        <v>152</v>
      </c>
      <c r="AO121" s="631">
        <v>134</v>
      </c>
      <c r="AP121" s="631">
        <v>129</v>
      </c>
      <c r="AQ121" s="631">
        <v>108</v>
      </c>
      <c r="AR121" s="632">
        <f t="shared" si="108"/>
        <v>0.84868421052631582</v>
      </c>
      <c r="AS121" s="633">
        <f t="shared" si="109"/>
        <v>0.96268656716417911</v>
      </c>
      <c r="AT121" s="572">
        <v>224</v>
      </c>
      <c r="AU121" s="631">
        <v>218</v>
      </c>
      <c r="AV121" s="631">
        <v>187</v>
      </c>
      <c r="AW121" s="631">
        <v>179</v>
      </c>
      <c r="AX121" s="631">
        <v>130</v>
      </c>
      <c r="AY121" s="632">
        <f t="shared" si="110"/>
        <v>0.82110091743119262</v>
      </c>
      <c r="AZ121" s="633">
        <f t="shared" si="111"/>
        <v>0.95721925133689845</v>
      </c>
      <c r="BA121" s="572" t="s">
        <v>67</v>
      </c>
      <c r="BB121" s="631" t="s">
        <v>67</v>
      </c>
      <c r="BC121" s="631" t="s">
        <v>67</v>
      </c>
      <c r="BD121" s="631" t="s">
        <v>67</v>
      </c>
      <c r="BE121" s="631" t="s">
        <v>67</v>
      </c>
      <c r="BF121" s="632" t="s">
        <v>67</v>
      </c>
      <c r="BG121" s="633" t="s">
        <v>67</v>
      </c>
      <c r="BH121" s="572" t="s">
        <v>67</v>
      </c>
      <c r="BI121" s="631" t="s">
        <v>67</v>
      </c>
      <c r="BJ121" s="631" t="s">
        <v>67</v>
      </c>
      <c r="BK121" s="631" t="s">
        <v>67</v>
      </c>
      <c r="BL121" s="631" t="s">
        <v>67</v>
      </c>
      <c r="BM121" s="632" t="s">
        <v>67</v>
      </c>
      <c r="BN121" s="633" t="s">
        <v>67</v>
      </c>
      <c r="BO121" s="572" t="s">
        <v>67</v>
      </c>
      <c r="BP121" s="631" t="s">
        <v>67</v>
      </c>
      <c r="BQ121" s="631" t="s">
        <v>67</v>
      </c>
      <c r="BR121" s="631" t="s">
        <v>67</v>
      </c>
      <c r="BS121" s="631" t="s">
        <v>67</v>
      </c>
      <c r="BT121" s="632" t="s">
        <v>67</v>
      </c>
      <c r="BU121" s="633" t="s">
        <v>67</v>
      </c>
      <c r="BV121" s="572" t="s">
        <v>67</v>
      </c>
      <c r="BW121" s="631" t="s">
        <v>67</v>
      </c>
      <c r="BX121" s="631" t="s">
        <v>67</v>
      </c>
      <c r="BY121" s="631" t="s">
        <v>67</v>
      </c>
      <c r="BZ121" s="631" t="s">
        <v>67</v>
      </c>
      <c r="CA121" s="632" t="s">
        <v>67</v>
      </c>
      <c r="CB121" s="633" t="s">
        <v>67</v>
      </c>
      <c r="CC121" s="572" t="s">
        <v>67</v>
      </c>
      <c r="CD121" s="573" t="s">
        <v>67</v>
      </c>
      <c r="CE121" s="573" t="s">
        <v>67</v>
      </c>
      <c r="CF121" s="573" t="s">
        <v>67</v>
      </c>
      <c r="CG121" s="573" t="s">
        <v>67</v>
      </c>
      <c r="CH121" s="574" t="s">
        <v>67</v>
      </c>
      <c r="CI121" s="575" t="s">
        <v>67</v>
      </c>
    </row>
    <row r="122" spans="1:16113" s="4" customFormat="1" x14ac:dyDescent="0.25">
      <c r="A122" s="592" t="s">
        <v>342</v>
      </c>
      <c r="B122" s="546" t="s">
        <v>343</v>
      </c>
      <c r="C122" s="625"/>
      <c r="D122" s="634">
        <v>8716</v>
      </c>
      <c r="E122" s="618">
        <v>6932</v>
      </c>
      <c r="F122" s="618">
        <v>6283</v>
      </c>
      <c r="G122" s="618">
        <v>4826</v>
      </c>
      <c r="H122" s="619">
        <v>3605</v>
      </c>
      <c r="I122" s="620">
        <f t="shared" si="66"/>
        <v>0.69619157530294284</v>
      </c>
      <c r="J122" s="621">
        <f t="shared" si="67"/>
        <v>0.76810440872194807</v>
      </c>
      <c r="K122" s="634">
        <v>10409</v>
      </c>
      <c r="L122" s="618">
        <v>8107</v>
      </c>
      <c r="M122" s="618">
        <v>7638</v>
      </c>
      <c r="N122" s="618">
        <v>5122</v>
      </c>
      <c r="O122" s="619">
        <v>3755</v>
      </c>
      <c r="P122" s="620">
        <f t="shared" si="68"/>
        <v>0.63179967928950287</v>
      </c>
      <c r="Q122" s="621">
        <f t="shared" si="69"/>
        <v>0.67059439643885832</v>
      </c>
      <c r="R122" s="634">
        <v>10554</v>
      </c>
      <c r="S122" s="618">
        <v>7990</v>
      </c>
      <c r="T122" s="618">
        <v>7523</v>
      </c>
      <c r="U122" s="618">
        <v>4814</v>
      </c>
      <c r="V122" s="619">
        <v>3614</v>
      </c>
      <c r="W122" s="620">
        <f t="shared" si="64"/>
        <v>0.60250312891113889</v>
      </c>
      <c r="X122" s="621">
        <f t="shared" si="65"/>
        <v>0.6399042934999335</v>
      </c>
      <c r="Y122" s="634">
        <v>9198</v>
      </c>
      <c r="Z122" s="618">
        <v>7186</v>
      </c>
      <c r="AA122" s="618">
        <v>6888</v>
      </c>
      <c r="AB122" s="618">
        <v>4777</v>
      </c>
      <c r="AC122" s="619">
        <v>3466</v>
      </c>
      <c r="AD122" s="620">
        <f t="shared" si="70"/>
        <v>0.66476482048427499</v>
      </c>
      <c r="AE122" s="621">
        <f t="shared" si="71"/>
        <v>0.69352497096399535</v>
      </c>
      <c r="AF122" s="634">
        <v>7993</v>
      </c>
      <c r="AG122" s="618">
        <v>6347</v>
      </c>
      <c r="AH122" s="618">
        <v>6077</v>
      </c>
      <c r="AI122" s="618">
        <v>4373</v>
      </c>
      <c r="AJ122" s="619">
        <v>3267</v>
      </c>
      <c r="AK122" s="620">
        <f t="shared" si="106"/>
        <v>0.68898692295572717</v>
      </c>
      <c r="AL122" s="621">
        <f t="shared" si="107"/>
        <v>0.71959848609511268</v>
      </c>
      <c r="AM122" s="634">
        <v>7108</v>
      </c>
      <c r="AN122" s="618">
        <v>5524</v>
      </c>
      <c r="AO122" s="618">
        <v>5266</v>
      </c>
      <c r="AP122" s="618">
        <v>3840</v>
      </c>
      <c r="AQ122" s="619">
        <v>2891</v>
      </c>
      <c r="AR122" s="620">
        <f t="shared" si="108"/>
        <v>0.69514844315713253</v>
      </c>
      <c r="AS122" s="621">
        <f t="shared" si="109"/>
        <v>0.72920622863653628</v>
      </c>
      <c r="AT122" s="634">
        <v>6593</v>
      </c>
      <c r="AU122" s="618">
        <v>5142</v>
      </c>
      <c r="AV122" s="618">
        <v>4893</v>
      </c>
      <c r="AW122" s="618">
        <v>3447</v>
      </c>
      <c r="AX122" s="619">
        <v>2462</v>
      </c>
      <c r="AY122" s="620">
        <f t="shared" si="110"/>
        <v>0.67036172695449237</v>
      </c>
      <c r="AZ122" s="621">
        <f t="shared" si="111"/>
        <v>0.70447578172900061</v>
      </c>
      <c r="BA122" s="634">
        <v>5823</v>
      </c>
      <c r="BB122" s="618">
        <v>4639</v>
      </c>
      <c r="BC122" s="618">
        <v>4414</v>
      </c>
      <c r="BD122" s="618">
        <v>3295</v>
      </c>
      <c r="BE122" s="619">
        <v>2424</v>
      </c>
      <c r="BF122" s="620">
        <f t="shared" si="112"/>
        <v>0.71028238844578573</v>
      </c>
      <c r="BG122" s="621">
        <f t="shared" si="113"/>
        <v>0.74648844585410057</v>
      </c>
      <c r="BH122" s="634">
        <v>5334</v>
      </c>
      <c r="BI122" s="618">
        <v>4255</v>
      </c>
      <c r="BJ122" s="618">
        <v>3881</v>
      </c>
      <c r="BK122" s="618">
        <v>3156</v>
      </c>
      <c r="BL122" s="619">
        <v>2250</v>
      </c>
      <c r="BM122" s="620">
        <f t="shared" ref="BM122:BM129" si="124">BK122/BI122</f>
        <v>0.74171562867215046</v>
      </c>
      <c r="BN122" s="621">
        <f t="shared" ref="BN122:BN129" si="125">BK122/BJ122</f>
        <v>0.8131924761659366</v>
      </c>
      <c r="BO122" s="634">
        <v>5254</v>
      </c>
      <c r="BP122" s="618">
        <v>4223</v>
      </c>
      <c r="BQ122" s="618">
        <v>3829</v>
      </c>
      <c r="BR122" s="618">
        <v>3183</v>
      </c>
      <c r="BS122" s="619">
        <v>2298</v>
      </c>
      <c r="BT122" s="620">
        <f t="shared" ref="BT122:BT129" si="126">BR122/BP122</f>
        <v>0.75372957613071279</v>
      </c>
      <c r="BU122" s="621">
        <f t="shared" ref="BU122:BU129" si="127">BR122/BQ122</f>
        <v>0.83128754243927916</v>
      </c>
      <c r="BV122" s="634">
        <v>5650</v>
      </c>
      <c r="BW122" s="618">
        <v>4491</v>
      </c>
      <c r="BX122" s="618">
        <v>4082</v>
      </c>
      <c r="BY122" s="618">
        <v>3346</v>
      </c>
      <c r="BZ122" s="619">
        <v>2441</v>
      </c>
      <c r="CA122" s="620">
        <f t="shared" ref="CA122:CA129" si="128">BY122/BW122</f>
        <v>0.74504564684925412</v>
      </c>
      <c r="CB122" s="621">
        <f t="shared" ref="CB122:CB129" si="129">BY122/BX122</f>
        <v>0.8196962273395394</v>
      </c>
      <c r="CC122" s="634">
        <v>5577</v>
      </c>
      <c r="CD122" s="618">
        <v>4386</v>
      </c>
      <c r="CE122" s="618">
        <v>4080</v>
      </c>
      <c r="CF122" s="618">
        <v>3279</v>
      </c>
      <c r="CG122" s="619">
        <v>2519</v>
      </c>
      <c r="CH122" s="620">
        <f t="shared" ref="CH122:CH129" si="130">CF122/CD122</f>
        <v>0.74760601915184677</v>
      </c>
      <c r="CI122" s="621">
        <f t="shared" ref="CI122:CI129" si="131">CF122/CE122</f>
        <v>0.80367647058823533</v>
      </c>
      <c r="CJ122" s="627"/>
      <c r="CK122" s="627"/>
      <c r="CL122" s="627"/>
      <c r="CM122" s="627"/>
      <c r="CN122" s="627"/>
      <c r="CO122" s="627"/>
      <c r="CP122" s="627"/>
      <c r="CQ122" s="627"/>
      <c r="CR122" s="627"/>
      <c r="CS122" s="627"/>
      <c r="CT122" s="627"/>
      <c r="CU122" s="627"/>
      <c r="CV122" s="627"/>
      <c r="CW122" s="627"/>
      <c r="CX122" s="627"/>
      <c r="CY122" s="627"/>
      <c r="CZ122" s="627"/>
      <c r="DA122" s="627"/>
      <c r="DB122" s="627"/>
      <c r="DC122" s="627"/>
      <c r="DD122" s="627"/>
      <c r="DE122" s="627"/>
      <c r="DF122" s="627"/>
      <c r="DG122" s="627"/>
      <c r="DH122" s="627"/>
      <c r="DI122" s="627"/>
      <c r="DJ122" s="627"/>
      <c r="DK122" s="627"/>
      <c r="DL122" s="627"/>
      <c r="DM122" s="627"/>
      <c r="DN122" s="627"/>
      <c r="DO122" s="627"/>
      <c r="DP122" s="627"/>
      <c r="DQ122" s="627"/>
      <c r="DR122" s="627"/>
      <c r="DS122" s="627"/>
      <c r="DT122" s="627"/>
      <c r="DU122" s="627"/>
      <c r="DV122" s="627"/>
      <c r="DW122" s="627"/>
      <c r="DX122" s="627"/>
      <c r="DY122" s="627"/>
      <c r="DZ122" s="627"/>
      <c r="EA122" s="627"/>
      <c r="EB122" s="627"/>
      <c r="EC122" s="627"/>
      <c r="ED122" s="627"/>
      <c r="EE122" s="627"/>
      <c r="EF122" s="627"/>
      <c r="EG122" s="627"/>
      <c r="EH122" s="627"/>
      <c r="EI122" s="627"/>
      <c r="EJ122" s="627"/>
      <c r="EK122" s="627"/>
      <c r="EL122" s="627"/>
      <c r="EM122" s="627"/>
      <c r="EN122" s="627"/>
      <c r="EO122" s="627"/>
      <c r="EP122" s="627"/>
      <c r="EQ122" s="627"/>
      <c r="ER122" s="627"/>
      <c r="ES122" s="627"/>
      <c r="ET122" s="627"/>
      <c r="EU122" s="627"/>
      <c r="EV122" s="627"/>
      <c r="EW122" s="627"/>
      <c r="EX122" s="627"/>
      <c r="EY122" s="627"/>
      <c r="EZ122" s="627"/>
      <c r="FA122" s="627"/>
      <c r="FB122" s="627"/>
      <c r="FC122" s="627"/>
      <c r="FD122" s="627"/>
      <c r="FE122" s="627"/>
      <c r="FF122" s="627"/>
      <c r="FG122" s="627"/>
      <c r="FH122" s="627"/>
      <c r="FI122" s="627"/>
      <c r="FJ122" s="627"/>
      <c r="FK122" s="627"/>
      <c r="FL122" s="627"/>
      <c r="FM122" s="627"/>
      <c r="FN122" s="627"/>
      <c r="FO122" s="627"/>
      <c r="FP122" s="627"/>
      <c r="FQ122" s="627"/>
      <c r="FR122" s="627"/>
      <c r="FS122" s="627"/>
      <c r="FT122" s="627"/>
      <c r="FU122" s="627"/>
      <c r="FV122" s="627"/>
      <c r="FW122" s="627"/>
      <c r="FX122" s="627"/>
      <c r="FY122" s="627"/>
      <c r="FZ122" s="627"/>
      <c r="GA122" s="627"/>
      <c r="GB122" s="627"/>
      <c r="GC122" s="627"/>
      <c r="GD122" s="627"/>
      <c r="GE122" s="627"/>
      <c r="GF122" s="627"/>
      <c r="GG122" s="627"/>
      <c r="GH122" s="627"/>
      <c r="GI122" s="627"/>
      <c r="GJ122" s="627"/>
      <c r="GK122" s="627"/>
      <c r="GL122" s="627"/>
      <c r="GM122" s="627"/>
      <c r="GN122" s="627"/>
      <c r="GO122" s="627"/>
      <c r="GP122" s="627"/>
      <c r="GQ122" s="627"/>
      <c r="GR122" s="627"/>
      <c r="GS122" s="627"/>
      <c r="GT122" s="627"/>
      <c r="GU122" s="627"/>
      <c r="GV122" s="627"/>
      <c r="GW122" s="627"/>
      <c r="GX122" s="627"/>
      <c r="GY122" s="627"/>
      <c r="GZ122" s="627"/>
      <c r="HA122" s="627"/>
      <c r="HB122" s="627"/>
      <c r="HC122" s="627"/>
      <c r="HD122" s="627"/>
      <c r="HE122" s="627"/>
      <c r="HF122" s="627"/>
      <c r="HG122" s="627"/>
      <c r="HH122" s="627"/>
      <c r="HI122" s="627"/>
      <c r="HJ122" s="627"/>
      <c r="HK122" s="627"/>
      <c r="HL122" s="627"/>
      <c r="HM122" s="627"/>
      <c r="HN122" s="627"/>
      <c r="HO122" s="627"/>
      <c r="HP122" s="627"/>
      <c r="HQ122" s="627"/>
      <c r="HR122" s="627"/>
      <c r="HS122" s="627"/>
      <c r="HT122" s="627"/>
      <c r="HU122" s="627"/>
      <c r="HV122" s="627"/>
      <c r="HW122" s="627"/>
      <c r="HX122" s="627"/>
      <c r="HY122" s="627"/>
      <c r="HZ122" s="627"/>
      <c r="IA122" s="627"/>
      <c r="IB122" s="627"/>
      <c r="IC122" s="627"/>
      <c r="ID122" s="627"/>
      <c r="IE122" s="627"/>
      <c r="IF122" s="627"/>
      <c r="IG122" s="627"/>
      <c r="IH122" s="627"/>
      <c r="II122" s="627"/>
      <c r="IJ122" s="627"/>
      <c r="IK122" s="627"/>
      <c r="IL122" s="627"/>
      <c r="IM122" s="627"/>
      <c r="IN122" s="627"/>
      <c r="IO122" s="627"/>
      <c r="IP122" s="627"/>
      <c r="IQ122" s="627"/>
      <c r="IR122" s="627"/>
      <c r="IS122" s="627"/>
      <c r="IT122" s="627"/>
      <c r="IU122" s="627"/>
      <c r="IV122" s="627"/>
      <c r="IW122" s="627"/>
      <c r="IX122" s="627"/>
      <c r="IY122" s="627"/>
      <c r="IZ122" s="627"/>
      <c r="JA122" s="627"/>
      <c r="JB122" s="627"/>
      <c r="JC122" s="627"/>
      <c r="JD122" s="627"/>
      <c r="JE122" s="627"/>
      <c r="JF122" s="627"/>
      <c r="JG122" s="627"/>
      <c r="JH122" s="627"/>
      <c r="JI122" s="627"/>
      <c r="JJ122" s="627"/>
      <c r="JK122" s="627"/>
      <c r="JL122" s="627"/>
      <c r="JM122" s="627"/>
      <c r="JN122" s="627"/>
      <c r="JO122" s="627"/>
      <c r="JP122" s="627"/>
      <c r="JQ122" s="627"/>
      <c r="JR122" s="627"/>
      <c r="JS122" s="627"/>
      <c r="JT122" s="627"/>
      <c r="JU122" s="627"/>
      <c r="JV122" s="627"/>
      <c r="JW122" s="627"/>
      <c r="JX122" s="627"/>
      <c r="JY122" s="627"/>
      <c r="JZ122" s="627"/>
      <c r="KA122" s="627"/>
      <c r="KB122" s="627"/>
      <c r="KC122" s="627"/>
      <c r="KD122" s="627"/>
      <c r="KE122" s="627"/>
      <c r="KF122" s="627"/>
      <c r="KG122" s="627"/>
      <c r="KH122" s="627"/>
      <c r="KI122" s="627"/>
      <c r="KJ122" s="627"/>
      <c r="KK122" s="627"/>
      <c r="KL122" s="627"/>
      <c r="KM122" s="627"/>
      <c r="KN122" s="627"/>
      <c r="KO122" s="627"/>
      <c r="KP122" s="627"/>
      <c r="KQ122" s="627"/>
      <c r="KR122" s="627"/>
      <c r="KS122" s="627"/>
      <c r="KT122" s="627"/>
      <c r="KU122" s="627"/>
      <c r="KV122" s="627"/>
      <c r="KW122" s="627"/>
      <c r="KX122" s="627"/>
      <c r="KY122" s="627"/>
      <c r="KZ122" s="627"/>
      <c r="LA122" s="627"/>
      <c r="LB122" s="627"/>
      <c r="LC122" s="627"/>
      <c r="LD122" s="627"/>
      <c r="LE122" s="627"/>
      <c r="LF122" s="627"/>
      <c r="LG122" s="627"/>
      <c r="LH122" s="627"/>
      <c r="LI122" s="627"/>
      <c r="LJ122" s="627"/>
      <c r="LK122" s="627"/>
      <c r="LL122" s="627"/>
      <c r="LM122" s="627"/>
      <c r="LN122" s="627"/>
      <c r="LO122" s="627"/>
      <c r="LP122" s="627"/>
      <c r="LQ122" s="627"/>
      <c r="LR122" s="627"/>
      <c r="LS122" s="627"/>
      <c r="LT122" s="627"/>
      <c r="LU122" s="627"/>
      <c r="LV122" s="627"/>
      <c r="LW122" s="627"/>
      <c r="LX122" s="627"/>
      <c r="LY122" s="627"/>
      <c r="LZ122" s="627"/>
      <c r="MA122" s="627"/>
      <c r="MB122" s="627"/>
      <c r="MC122" s="627"/>
      <c r="MD122" s="627"/>
      <c r="ME122" s="627"/>
      <c r="MF122" s="627"/>
      <c r="MG122" s="627"/>
      <c r="MH122" s="627"/>
      <c r="MI122" s="627"/>
      <c r="MJ122" s="627"/>
      <c r="MK122" s="627"/>
      <c r="ML122" s="627"/>
      <c r="MM122" s="627"/>
      <c r="MN122" s="627"/>
      <c r="MO122" s="627"/>
      <c r="MP122" s="627"/>
      <c r="MQ122" s="627"/>
      <c r="MR122" s="627"/>
      <c r="MS122" s="627"/>
      <c r="MT122" s="627"/>
      <c r="MU122" s="627"/>
      <c r="MV122" s="627"/>
      <c r="MW122" s="627"/>
      <c r="MX122" s="627"/>
      <c r="MY122" s="627"/>
      <c r="MZ122" s="627"/>
      <c r="NA122" s="627"/>
      <c r="NB122" s="627"/>
      <c r="NC122" s="627"/>
      <c r="ND122" s="627"/>
      <c r="NE122" s="627"/>
      <c r="NF122" s="627"/>
      <c r="NG122" s="627"/>
      <c r="NH122" s="627"/>
      <c r="NI122" s="627"/>
      <c r="NJ122" s="627"/>
      <c r="NK122" s="627"/>
      <c r="NL122" s="627"/>
      <c r="NM122" s="627"/>
      <c r="NN122" s="627"/>
      <c r="NO122" s="627"/>
      <c r="NP122" s="627"/>
      <c r="NQ122" s="627"/>
      <c r="NR122" s="627"/>
      <c r="NS122" s="627"/>
      <c r="NT122" s="627"/>
      <c r="NU122" s="627"/>
      <c r="NV122" s="627"/>
      <c r="NW122" s="627"/>
      <c r="NX122" s="627"/>
      <c r="NY122" s="627"/>
      <c r="NZ122" s="627"/>
      <c r="OA122" s="627"/>
      <c r="OB122" s="627"/>
      <c r="OC122" s="627"/>
      <c r="OD122" s="627"/>
      <c r="OE122" s="627"/>
      <c r="OF122" s="627"/>
      <c r="OG122" s="627"/>
      <c r="OH122" s="627"/>
      <c r="OI122" s="627"/>
      <c r="OJ122" s="627"/>
      <c r="OK122" s="627"/>
      <c r="OL122" s="627"/>
      <c r="OM122" s="627"/>
      <c r="ON122" s="627"/>
      <c r="OO122" s="627"/>
      <c r="OP122" s="627"/>
      <c r="OQ122" s="627"/>
      <c r="OR122" s="627"/>
      <c r="OS122" s="627"/>
      <c r="OT122" s="627"/>
      <c r="OU122" s="627"/>
      <c r="OV122" s="627"/>
      <c r="OW122" s="627"/>
      <c r="OX122" s="627"/>
      <c r="OY122" s="627"/>
      <c r="OZ122" s="627"/>
      <c r="PA122" s="627"/>
      <c r="PB122" s="627"/>
      <c r="PC122" s="627"/>
      <c r="PD122" s="627"/>
      <c r="PE122" s="627"/>
      <c r="PF122" s="627"/>
      <c r="PG122" s="627"/>
      <c r="PH122" s="627"/>
      <c r="PI122" s="627"/>
      <c r="PJ122" s="627"/>
      <c r="PK122" s="627"/>
      <c r="PL122" s="627"/>
      <c r="PM122" s="627"/>
      <c r="PN122" s="627"/>
      <c r="PO122" s="627"/>
      <c r="PP122" s="627"/>
      <c r="PQ122" s="627"/>
      <c r="PR122" s="627"/>
      <c r="PS122" s="627"/>
      <c r="PT122" s="627"/>
      <c r="PU122" s="627"/>
      <c r="PV122" s="627"/>
      <c r="PW122" s="627"/>
      <c r="PX122" s="627"/>
      <c r="PY122" s="627"/>
      <c r="PZ122" s="627"/>
      <c r="QA122" s="627"/>
      <c r="QB122" s="627"/>
      <c r="QC122" s="627"/>
      <c r="QD122" s="627"/>
      <c r="QE122" s="627"/>
      <c r="QF122" s="627"/>
      <c r="QG122" s="627"/>
      <c r="QH122" s="627"/>
      <c r="QI122" s="627"/>
      <c r="QJ122" s="627"/>
      <c r="QK122" s="627"/>
      <c r="QL122" s="627"/>
      <c r="QM122" s="627"/>
      <c r="QN122" s="627"/>
      <c r="QO122" s="627"/>
      <c r="QP122" s="627"/>
      <c r="QQ122" s="627"/>
      <c r="QR122" s="627"/>
      <c r="QS122" s="627"/>
      <c r="QT122" s="627"/>
      <c r="QU122" s="627"/>
      <c r="QV122" s="627"/>
      <c r="QW122" s="627"/>
      <c r="QX122" s="627"/>
      <c r="QY122" s="627"/>
      <c r="QZ122" s="627"/>
      <c r="RA122" s="627"/>
      <c r="RB122" s="627"/>
      <c r="RC122" s="627"/>
      <c r="RD122" s="627"/>
      <c r="RE122" s="627"/>
      <c r="RF122" s="627"/>
      <c r="RG122" s="627"/>
      <c r="RH122" s="627"/>
      <c r="RI122" s="627"/>
      <c r="RJ122" s="627"/>
      <c r="RK122" s="627"/>
      <c r="RL122" s="627"/>
      <c r="RM122" s="627"/>
      <c r="RN122" s="627"/>
      <c r="RO122" s="627"/>
      <c r="RP122" s="627"/>
      <c r="RQ122" s="627"/>
      <c r="RR122" s="627"/>
      <c r="RS122" s="627"/>
      <c r="RT122" s="627"/>
      <c r="RU122" s="627"/>
      <c r="RV122" s="627"/>
      <c r="RW122" s="627"/>
      <c r="RX122" s="627"/>
      <c r="RY122" s="627"/>
      <c r="RZ122" s="627"/>
      <c r="SA122" s="627"/>
      <c r="SB122" s="627"/>
      <c r="SC122" s="627"/>
      <c r="SD122" s="627"/>
      <c r="SE122" s="627"/>
      <c r="SF122" s="627"/>
      <c r="SG122" s="627"/>
      <c r="SH122" s="627"/>
      <c r="SI122" s="627"/>
      <c r="SJ122" s="627"/>
      <c r="SK122" s="627"/>
      <c r="SL122" s="627"/>
      <c r="SM122" s="627"/>
      <c r="SN122" s="627"/>
      <c r="SO122" s="627"/>
      <c r="SP122" s="627"/>
      <c r="SQ122" s="627"/>
      <c r="SR122" s="627"/>
      <c r="SS122" s="627"/>
      <c r="ST122" s="627"/>
      <c r="SU122" s="627"/>
      <c r="SV122" s="627"/>
      <c r="SW122" s="627"/>
      <c r="SX122" s="627"/>
      <c r="SY122" s="627"/>
      <c r="SZ122" s="627"/>
      <c r="TA122" s="627"/>
      <c r="TB122" s="627"/>
      <c r="TC122" s="627"/>
      <c r="TD122" s="627"/>
      <c r="TE122" s="627"/>
      <c r="TF122" s="627"/>
      <c r="TG122" s="627"/>
      <c r="TH122" s="627"/>
      <c r="TI122" s="627"/>
      <c r="TJ122" s="627"/>
      <c r="TK122" s="627"/>
      <c r="TL122" s="627"/>
      <c r="TM122" s="627"/>
      <c r="TN122" s="627"/>
      <c r="TO122" s="627"/>
      <c r="TP122" s="627"/>
      <c r="TQ122" s="627"/>
      <c r="TR122" s="627"/>
      <c r="TS122" s="627"/>
      <c r="TT122" s="627"/>
      <c r="TU122" s="627"/>
      <c r="TV122" s="627"/>
      <c r="TW122" s="627"/>
      <c r="TX122" s="627"/>
      <c r="TY122" s="627"/>
      <c r="TZ122" s="627"/>
      <c r="UA122" s="627"/>
      <c r="UB122" s="627"/>
      <c r="UC122" s="627"/>
      <c r="UD122" s="627"/>
      <c r="UE122" s="627"/>
      <c r="UF122" s="627"/>
      <c r="UG122" s="627"/>
      <c r="UH122" s="627"/>
      <c r="UI122" s="627"/>
      <c r="UJ122" s="627"/>
      <c r="UK122" s="627"/>
      <c r="UL122" s="627"/>
      <c r="UM122" s="627"/>
      <c r="UN122" s="627"/>
      <c r="UO122" s="627"/>
      <c r="UP122" s="627"/>
      <c r="UQ122" s="627"/>
      <c r="UR122" s="627"/>
      <c r="US122" s="627"/>
      <c r="UT122" s="627"/>
      <c r="UU122" s="627"/>
      <c r="UV122" s="627"/>
      <c r="UW122" s="627"/>
      <c r="UX122" s="627"/>
      <c r="UY122" s="627"/>
      <c r="UZ122" s="627"/>
      <c r="VA122" s="627"/>
      <c r="VB122" s="627"/>
      <c r="VC122" s="627"/>
      <c r="VD122" s="627"/>
      <c r="VE122" s="627"/>
      <c r="VF122" s="627"/>
      <c r="VG122" s="627"/>
      <c r="VH122" s="627"/>
      <c r="VI122" s="627"/>
      <c r="VJ122" s="627"/>
      <c r="VK122" s="627"/>
      <c r="VL122" s="627"/>
      <c r="VM122" s="627"/>
      <c r="VN122" s="627"/>
      <c r="VO122" s="627"/>
      <c r="VP122" s="627"/>
      <c r="VQ122" s="627"/>
      <c r="VR122" s="627"/>
      <c r="VS122" s="627"/>
      <c r="VT122" s="627"/>
      <c r="VU122" s="627"/>
      <c r="VV122" s="627"/>
      <c r="VW122" s="627"/>
      <c r="VX122" s="627"/>
      <c r="VY122" s="627"/>
      <c r="VZ122" s="627"/>
      <c r="WA122" s="627"/>
      <c r="WB122" s="627"/>
      <c r="WC122" s="627"/>
      <c r="WD122" s="627"/>
      <c r="WE122" s="627"/>
      <c r="WF122" s="627"/>
      <c r="WG122" s="627"/>
      <c r="WH122" s="627"/>
      <c r="WI122" s="627"/>
      <c r="WJ122" s="627"/>
      <c r="WK122" s="627"/>
      <c r="WL122" s="627"/>
      <c r="WM122" s="627"/>
      <c r="WN122" s="627"/>
      <c r="WO122" s="627"/>
      <c r="WP122" s="627"/>
      <c r="WQ122" s="627"/>
      <c r="WR122" s="627"/>
      <c r="WS122" s="627"/>
      <c r="WT122" s="627"/>
      <c r="WU122" s="627"/>
      <c r="WV122" s="627"/>
      <c r="WW122" s="627"/>
      <c r="WX122" s="627"/>
      <c r="WY122" s="627"/>
      <c r="WZ122" s="627"/>
      <c r="XA122" s="627"/>
      <c r="XB122" s="627"/>
      <c r="XC122" s="627"/>
      <c r="XD122" s="627"/>
      <c r="XE122" s="627"/>
      <c r="XF122" s="627"/>
      <c r="XG122" s="627"/>
      <c r="XH122" s="627"/>
      <c r="XI122" s="627"/>
      <c r="XJ122" s="627"/>
      <c r="XK122" s="627"/>
      <c r="XL122" s="627"/>
      <c r="XM122" s="627"/>
      <c r="XN122" s="627"/>
      <c r="XO122" s="627"/>
      <c r="XP122" s="627"/>
      <c r="XQ122" s="627"/>
      <c r="XR122" s="627"/>
      <c r="XS122" s="627"/>
      <c r="XT122" s="627"/>
      <c r="XU122" s="627"/>
      <c r="XV122" s="627"/>
      <c r="XW122" s="627"/>
      <c r="XX122" s="627"/>
      <c r="XY122" s="627"/>
      <c r="XZ122" s="627"/>
      <c r="YA122" s="627"/>
      <c r="YB122" s="627"/>
      <c r="YC122" s="627"/>
      <c r="YD122" s="627"/>
      <c r="YE122" s="627"/>
      <c r="YF122" s="627"/>
      <c r="YG122" s="627"/>
      <c r="YH122" s="627"/>
      <c r="YI122" s="627"/>
      <c r="YJ122" s="627"/>
      <c r="YK122" s="627"/>
      <c r="YL122" s="627"/>
      <c r="YM122" s="627"/>
      <c r="YN122" s="627"/>
      <c r="YO122" s="627"/>
      <c r="YP122" s="627"/>
      <c r="YQ122" s="627"/>
      <c r="YR122" s="627"/>
      <c r="YS122" s="627"/>
      <c r="YT122" s="627"/>
      <c r="YU122" s="627"/>
      <c r="YV122" s="627"/>
      <c r="YW122" s="627"/>
      <c r="YX122" s="627"/>
      <c r="YY122" s="627"/>
      <c r="YZ122" s="627"/>
      <c r="ZA122" s="627"/>
      <c r="ZB122" s="627"/>
      <c r="ZC122" s="627"/>
      <c r="ZD122" s="627"/>
      <c r="ZE122" s="627"/>
      <c r="ZF122" s="627"/>
      <c r="ZG122" s="627"/>
      <c r="ZH122" s="627"/>
      <c r="ZI122" s="627"/>
      <c r="ZJ122" s="627"/>
      <c r="ZK122" s="627"/>
      <c r="ZL122" s="627"/>
      <c r="ZM122" s="627"/>
      <c r="ZN122" s="627"/>
      <c r="ZO122" s="627"/>
      <c r="ZP122" s="627"/>
      <c r="ZQ122" s="627"/>
      <c r="ZR122" s="627"/>
      <c r="ZS122" s="627"/>
      <c r="ZT122" s="627"/>
      <c r="ZU122" s="627"/>
      <c r="ZV122" s="627"/>
      <c r="ZW122" s="627"/>
      <c r="ZX122" s="627"/>
      <c r="ZY122" s="627"/>
      <c r="ZZ122" s="627"/>
      <c r="AAA122" s="627"/>
      <c r="AAB122" s="627"/>
      <c r="AAC122" s="627"/>
      <c r="AAD122" s="627"/>
      <c r="AAE122" s="627"/>
      <c r="AAF122" s="627"/>
      <c r="AAG122" s="627"/>
      <c r="AAH122" s="627"/>
      <c r="AAI122" s="627"/>
      <c r="AAJ122" s="627"/>
      <c r="AAK122" s="627"/>
      <c r="AAL122" s="627"/>
      <c r="AAM122" s="627"/>
      <c r="AAN122" s="627"/>
      <c r="AAO122" s="627"/>
      <c r="AAP122" s="627"/>
      <c r="AAQ122" s="627"/>
      <c r="AAR122" s="627"/>
      <c r="AAS122" s="627"/>
      <c r="AAT122" s="627"/>
      <c r="AAU122" s="627"/>
      <c r="AAV122" s="627"/>
      <c r="AAW122" s="627"/>
      <c r="AAX122" s="627"/>
      <c r="AAY122" s="627"/>
      <c r="AAZ122" s="627"/>
      <c r="ABA122" s="627"/>
      <c r="ABB122" s="627"/>
      <c r="ABC122" s="627"/>
      <c r="ABD122" s="627"/>
      <c r="ABE122" s="627"/>
      <c r="ABF122" s="627"/>
      <c r="ABG122" s="627"/>
      <c r="ABH122" s="627"/>
      <c r="ABI122" s="627"/>
      <c r="ABJ122" s="627"/>
      <c r="ABK122" s="627"/>
      <c r="ABL122" s="627"/>
      <c r="ABM122" s="627"/>
      <c r="ABN122" s="627"/>
      <c r="ABO122" s="627"/>
      <c r="ABP122" s="627"/>
      <c r="ABQ122" s="627"/>
      <c r="ABR122" s="627"/>
      <c r="ABS122" s="627"/>
      <c r="ABT122" s="627"/>
      <c r="ABU122" s="627"/>
      <c r="ABV122" s="627"/>
      <c r="ABW122" s="627"/>
      <c r="ABX122" s="627"/>
      <c r="ABY122" s="627"/>
      <c r="ABZ122" s="627"/>
      <c r="ACA122" s="627"/>
      <c r="ACB122" s="627"/>
      <c r="ACC122" s="627"/>
      <c r="ACD122" s="627"/>
      <c r="ACE122" s="627"/>
      <c r="ACF122" s="627"/>
      <c r="ACG122" s="627"/>
      <c r="ACH122" s="627"/>
      <c r="ACI122" s="627"/>
      <c r="ACJ122" s="627"/>
      <c r="ACK122" s="627"/>
      <c r="ACL122" s="627"/>
      <c r="ACM122" s="627"/>
      <c r="ACN122" s="627"/>
      <c r="ACO122" s="627"/>
      <c r="ACP122" s="627"/>
      <c r="ACQ122" s="627"/>
      <c r="ACR122" s="627"/>
      <c r="ACS122" s="627"/>
      <c r="ACT122" s="627"/>
      <c r="ACU122" s="627"/>
      <c r="ACV122" s="627"/>
      <c r="ACW122" s="627"/>
      <c r="ACX122" s="627"/>
      <c r="ACY122" s="627"/>
      <c r="ACZ122" s="627"/>
      <c r="ADA122" s="627"/>
      <c r="ADB122" s="627"/>
      <c r="ADC122" s="627"/>
      <c r="ADD122" s="627"/>
      <c r="ADE122" s="627"/>
      <c r="ADF122" s="627"/>
      <c r="ADG122" s="627"/>
      <c r="ADH122" s="627"/>
      <c r="ADI122" s="627"/>
      <c r="ADJ122" s="627"/>
      <c r="ADK122" s="627"/>
      <c r="ADL122" s="627"/>
      <c r="ADM122" s="627"/>
      <c r="ADN122" s="627"/>
      <c r="ADO122" s="627"/>
      <c r="ADP122" s="627"/>
      <c r="ADQ122" s="627"/>
      <c r="ADR122" s="627"/>
      <c r="ADS122" s="627"/>
      <c r="ADT122" s="627"/>
      <c r="ADU122" s="627"/>
      <c r="ADV122" s="627"/>
      <c r="ADW122" s="627"/>
      <c r="ADX122" s="627"/>
      <c r="ADY122" s="627"/>
      <c r="ADZ122" s="627"/>
      <c r="AEA122" s="627"/>
      <c r="AEB122" s="627"/>
      <c r="AEC122" s="627"/>
      <c r="AED122" s="627"/>
      <c r="AEE122" s="627"/>
      <c r="AEF122" s="627"/>
      <c r="AEG122" s="627"/>
      <c r="AEH122" s="627"/>
      <c r="AEI122" s="627"/>
      <c r="AEJ122" s="627"/>
      <c r="AEK122" s="627"/>
      <c r="AEL122" s="627"/>
      <c r="AEM122" s="627"/>
      <c r="AEN122" s="627"/>
      <c r="AEO122" s="627"/>
      <c r="AEP122" s="627"/>
      <c r="AEQ122" s="627"/>
      <c r="AER122" s="627"/>
      <c r="AES122" s="627"/>
      <c r="AET122" s="627"/>
      <c r="AEU122" s="627"/>
      <c r="AEV122" s="627"/>
      <c r="AEW122" s="627"/>
      <c r="AEX122" s="627"/>
      <c r="AEY122" s="627"/>
      <c r="AEZ122" s="627"/>
      <c r="AFA122" s="627"/>
      <c r="AFB122" s="627"/>
      <c r="AFC122" s="627"/>
      <c r="AFD122" s="627"/>
      <c r="AFE122" s="627"/>
      <c r="AFF122" s="627"/>
      <c r="AFG122" s="627"/>
      <c r="AFH122" s="627"/>
      <c r="AFI122" s="627"/>
      <c r="AFJ122" s="627"/>
      <c r="AFK122" s="627"/>
      <c r="AFL122" s="627"/>
      <c r="AFM122" s="627"/>
      <c r="AFN122" s="627"/>
      <c r="AFO122" s="627"/>
      <c r="AFP122" s="627"/>
      <c r="AFQ122" s="627"/>
      <c r="AFR122" s="627"/>
      <c r="AFS122" s="627"/>
      <c r="AFT122" s="627"/>
      <c r="AFU122" s="627"/>
      <c r="AFV122" s="627"/>
      <c r="AFW122" s="627"/>
      <c r="AFX122" s="627"/>
      <c r="AFY122" s="627"/>
      <c r="AFZ122" s="627"/>
      <c r="AGA122" s="627"/>
      <c r="AGB122" s="627"/>
      <c r="AGC122" s="627"/>
      <c r="AGD122" s="627"/>
      <c r="AGE122" s="627"/>
      <c r="AGF122" s="627"/>
      <c r="AGG122" s="627"/>
      <c r="AGH122" s="627"/>
      <c r="AGI122" s="627"/>
      <c r="AGJ122" s="627"/>
      <c r="AGK122" s="627"/>
      <c r="AGL122" s="627"/>
      <c r="AGM122" s="627"/>
      <c r="AGN122" s="627"/>
      <c r="AGO122" s="627"/>
      <c r="AGP122" s="627"/>
      <c r="AGQ122" s="627"/>
      <c r="AGR122" s="627"/>
      <c r="AGS122" s="627"/>
      <c r="AGT122" s="627"/>
      <c r="AGU122" s="627"/>
      <c r="AGV122" s="627"/>
      <c r="AGW122" s="627"/>
      <c r="AGX122" s="627"/>
      <c r="AGY122" s="627"/>
      <c r="AGZ122" s="627"/>
      <c r="AHA122" s="627"/>
      <c r="AHB122" s="627"/>
      <c r="AHC122" s="627"/>
      <c r="AHD122" s="627"/>
      <c r="AHE122" s="627"/>
      <c r="AHF122" s="627"/>
      <c r="AHG122" s="627"/>
      <c r="AHH122" s="627"/>
      <c r="AHI122" s="627"/>
      <c r="AHJ122" s="627"/>
      <c r="AHK122" s="627"/>
      <c r="AHL122" s="627"/>
      <c r="AHM122" s="627"/>
      <c r="AHN122" s="627"/>
      <c r="AHO122" s="627"/>
      <c r="AHP122" s="627"/>
      <c r="AHQ122" s="627"/>
      <c r="AHR122" s="627"/>
      <c r="AHS122" s="627"/>
      <c r="AHT122" s="627"/>
      <c r="AHU122" s="627"/>
      <c r="AHV122" s="627"/>
      <c r="AHW122" s="627"/>
      <c r="AHX122" s="627"/>
      <c r="AHY122" s="627"/>
      <c r="AHZ122" s="627"/>
      <c r="AIA122" s="627"/>
      <c r="AIB122" s="627"/>
      <c r="AIC122" s="627"/>
      <c r="AID122" s="627"/>
      <c r="AIE122" s="627"/>
      <c r="AIF122" s="627"/>
      <c r="AIG122" s="627"/>
      <c r="AIH122" s="627"/>
      <c r="AII122" s="627"/>
      <c r="AIJ122" s="627"/>
      <c r="AIK122" s="627"/>
      <c r="AIL122" s="627"/>
      <c r="AIM122" s="627"/>
      <c r="AIN122" s="627"/>
      <c r="AIO122" s="627"/>
      <c r="AIP122" s="627"/>
      <c r="AIQ122" s="627"/>
      <c r="AIR122" s="627"/>
      <c r="AIS122" s="627"/>
      <c r="AIT122" s="627"/>
      <c r="AIU122" s="627"/>
      <c r="AIV122" s="627"/>
      <c r="AIW122" s="627"/>
      <c r="AIX122" s="627"/>
      <c r="AIY122" s="627"/>
      <c r="AIZ122" s="627"/>
      <c r="AJA122" s="627"/>
      <c r="AJB122" s="627"/>
      <c r="AJC122" s="627"/>
      <c r="AJD122" s="627"/>
      <c r="AJE122" s="627"/>
      <c r="AJF122" s="627"/>
      <c r="AJG122" s="627"/>
      <c r="AJH122" s="627"/>
      <c r="AJI122" s="627"/>
      <c r="AJJ122" s="627"/>
      <c r="AJK122" s="627"/>
      <c r="AJL122" s="627"/>
      <c r="AJM122" s="627"/>
      <c r="AJN122" s="627"/>
      <c r="AJO122" s="627"/>
      <c r="AJP122" s="627"/>
      <c r="AJQ122" s="627"/>
      <c r="AJR122" s="627"/>
      <c r="AJS122" s="627"/>
      <c r="AJT122" s="627"/>
      <c r="AJU122" s="627"/>
      <c r="AJV122" s="627"/>
      <c r="AJW122" s="627"/>
      <c r="AJX122" s="627"/>
      <c r="AJY122" s="627"/>
      <c r="AJZ122" s="627"/>
      <c r="AKA122" s="627"/>
      <c r="AKB122" s="627"/>
      <c r="AKC122" s="627"/>
      <c r="AKD122" s="627"/>
      <c r="AKE122" s="627"/>
      <c r="AKF122" s="627"/>
      <c r="AKG122" s="627"/>
      <c r="AKH122" s="627"/>
      <c r="AKI122" s="627"/>
      <c r="AKJ122" s="627"/>
      <c r="AKK122" s="627"/>
      <c r="AKL122" s="627"/>
      <c r="AKM122" s="627"/>
      <c r="AKN122" s="627"/>
      <c r="AKO122" s="627"/>
      <c r="AKP122" s="627"/>
      <c r="AKQ122" s="627"/>
      <c r="AKR122" s="627"/>
      <c r="AKS122" s="627"/>
      <c r="AKT122" s="627"/>
      <c r="AKU122" s="627"/>
      <c r="AKV122" s="627"/>
      <c r="AKW122" s="627"/>
      <c r="AKX122" s="627"/>
      <c r="AKY122" s="627"/>
      <c r="AKZ122" s="627"/>
      <c r="ALA122" s="627"/>
      <c r="ALB122" s="627"/>
      <c r="ALC122" s="627"/>
      <c r="ALD122" s="627"/>
      <c r="ALE122" s="627"/>
      <c r="ALF122" s="627"/>
      <c r="ALG122" s="627"/>
      <c r="ALH122" s="627"/>
      <c r="ALI122" s="627"/>
      <c r="ALJ122" s="627"/>
      <c r="ALK122" s="627"/>
      <c r="ALL122" s="627"/>
      <c r="ALM122" s="627"/>
      <c r="ALN122" s="627"/>
      <c r="ALO122" s="627"/>
      <c r="ALP122" s="627"/>
      <c r="ALQ122" s="627"/>
      <c r="ALR122" s="627"/>
      <c r="ALS122" s="627"/>
      <c r="ALT122" s="627"/>
      <c r="ALU122" s="627"/>
      <c r="ALV122" s="627"/>
      <c r="ALW122" s="627"/>
      <c r="ALX122" s="627"/>
      <c r="ALY122" s="627"/>
      <c r="ALZ122" s="627"/>
      <c r="AMA122" s="627"/>
      <c r="AMB122" s="627"/>
      <c r="AMC122" s="627"/>
      <c r="AMD122" s="627"/>
      <c r="AME122" s="627"/>
      <c r="AMF122" s="627"/>
      <c r="AMG122" s="627"/>
      <c r="AMH122" s="627"/>
      <c r="AMI122" s="627"/>
      <c r="AMJ122" s="627"/>
      <c r="AMK122" s="627"/>
      <c r="AML122" s="627"/>
      <c r="AMM122" s="627"/>
      <c r="AMN122" s="627"/>
      <c r="AMO122" s="627"/>
      <c r="AMP122" s="627"/>
      <c r="AMQ122" s="627"/>
      <c r="AMR122" s="627"/>
      <c r="AMS122" s="627"/>
      <c r="AMT122" s="627"/>
      <c r="AMU122" s="627"/>
      <c r="AMV122" s="627"/>
      <c r="AMW122" s="627"/>
      <c r="AMX122" s="627"/>
      <c r="AMY122" s="627"/>
      <c r="AMZ122" s="627"/>
      <c r="ANA122" s="627"/>
      <c r="ANB122" s="627"/>
      <c r="ANC122" s="627"/>
      <c r="AND122" s="627"/>
      <c r="ANE122" s="627"/>
      <c r="ANF122" s="627"/>
      <c r="ANG122" s="627"/>
      <c r="ANH122" s="627"/>
      <c r="ANI122" s="627"/>
      <c r="ANJ122" s="627"/>
      <c r="ANK122" s="627"/>
      <c r="ANL122" s="627"/>
      <c r="ANM122" s="627"/>
      <c r="ANN122" s="627"/>
      <c r="ANO122" s="627"/>
      <c r="ANP122" s="627"/>
      <c r="ANQ122" s="627"/>
      <c r="ANR122" s="627"/>
      <c r="ANS122" s="627"/>
      <c r="ANT122" s="627"/>
      <c r="ANU122" s="627"/>
      <c r="ANV122" s="627"/>
      <c r="ANW122" s="627"/>
      <c r="ANX122" s="627"/>
      <c r="ANY122" s="627"/>
      <c r="ANZ122" s="627"/>
      <c r="AOA122" s="627"/>
      <c r="AOB122" s="627"/>
      <c r="AOC122" s="627"/>
      <c r="AOD122" s="627"/>
      <c r="AOE122" s="627"/>
      <c r="AOF122" s="627"/>
      <c r="AOG122" s="627"/>
      <c r="AOH122" s="627"/>
      <c r="AOI122" s="627"/>
      <c r="AOJ122" s="627"/>
      <c r="AOK122" s="627"/>
      <c r="AOL122" s="627"/>
      <c r="AOM122" s="627"/>
      <c r="AON122" s="627"/>
      <c r="AOO122" s="627"/>
      <c r="AOP122" s="627"/>
      <c r="AOQ122" s="627"/>
      <c r="AOR122" s="627"/>
      <c r="AOS122" s="627"/>
      <c r="AOT122" s="627"/>
      <c r="AOU122" s="627"/>
      <c r="AOV122" s="627"/>
      <c r="AOW122" s="627"/>
      <c r="AOX122" s="627"/>
      <c r="AOY122" s="627"/>
      <c r="AOZ122" s="627"/>
      <c r="APA122" s="627"/>
      <c r="APB122" s="627"/>
      <c r="APC122" s="627"/>
      <c r="APD122" s="627"/>
      <c r="APE122" s="627"/>
      <c r="APF122" s="627"/>
      <c r="APG122" s="627"/>
      <c r="APH122" s="627"/>
      <c r="API122" s="627"/>
      <c r="APJ122" s="627"/>
      <c r="APK122" s="627"/>
      <c r="APL122" s="627"/>
      <c r="APM122" s="627"/>
      <c r="APN122" s="627"/>
      <c r="APO122" s="627"/>
      <c r="APP122" s="627"/>
      <c r="APQ122" s="627"/>
      <c r="APR122" s="627"/>
      <c r="APS122" s="627"/>
      <c r="APT122" s="627"/>
      <c r="APU122" s="627"/>
      <c r="APV122" s="627"/>
      <c r="APW122" s="627"/>
      <c r="APX122" s="627"/>
      <c r="APY122" s="627"/>
      <c r="APZ122" s="627"/>
      <c r="AQA122" s="627"/>
      <c r="AQB122" s="627"/>
      <c r="AQC122" s="627"/>
      <c r="AQD122" s="627"/>
      <c r="AQE122" s="627"/>
      <c r="AQF122" s="627"/>
      <c r="AQG122" s="627"/>
      <c r="AQH122" s="627"/>
      <c r="AQI122" s="627"/>
      <c r="AQJ122" s="627"/>
      <c r="AQK122" s="627"/>
      <c r="AQL122" s="627"/>
      <c r="AQM122" s="627"/>
      <c r="AQN122" s="627"/>
      <c r="AQO122" s="627"/>
      <c r="AQP122" s="627"/>
      <c r="AQQ122" s="627"/>
      <c r="AQR122" s="627"/>
      <c r="AQS122" s="627"/>
      <c r="AQT122" s="627"/>
      <c r="AQU122" s="627"/>
      <c r="AQV122" s="627"/>
      <c r="AQW122" s="627"/>
      <c r="AQX122" s="627"/>
      <c r="AQY122" s="627"/>
      <c r="AQZ122" s="627"/>
      <c r="ARA122" s="627"/>
      <c r="ARB122" s="627"/>
      <c r="ARC122" s="627"/>
      <c r="ARD122" s="627"/>
      <c r="ARE122" s="627"/>
      <c r="ARF122" s="627"/>
      <c r="ARG122" s="627"/>
      <c r="ARH122" s="627"/>
      <c r="ARI122" s="627"/>
      <c r="ARJ122" s="627"/>
      <c r="ARK122" s="627"/>
      <c r="ARL122" s="627"/>
      <c r="ARM122" s="627"/>
      <c r="ARN122" s="627"/>
      <c r="ARO122" s="627"/>
      <c r="ARP122" s="627"/>
      <c r="ARQ122" s="627"/>
      <c r="ARR122" s="627"/>
      <c r="ARS122" s="627"/>
      <c r="ART122" s="627"/>
      <c r="ARU122" s="627"/>
      <c r="ARV122" s="627"/>
      <c r="ARW122" s="627"/>
      <c r="ARX122" s="627"/>
      <c r="ARY122" s="627"/>
      <c r="ARZ122" s="627"/>
      <c r="ASA122" s="627"/>
      <c r="ASB122" s="627"/>
      <c r="ASC122" s="627"/>
      <c r="ASD122" s="627"/>
      <c r="ASE122" s="627"/>
      <c r="ASF122" s="627"/>
      <c r="ASG122" s="627"/>
      <c r="ASH122" s="627"/>
      <c r="ASI122" s="627"/>
      <c r="ASJ122" s="627"/>
      <c r="ASK122" s="627"/>
      <c r="ASL122" s="627"/>
      <c r="ASM122" s="627"/>
      <c r="ASN122" s="627"/>
      <c r="ASO122" s="627"/>
      <c r="ASP122" s="627"/>
      <c r="ASQ122" s="627"/>
      <c r="ASR122" s="627"/>
      <c r="ASS122" s="627"/>
      <c r="AST122" s="627"/>
      <c r="ASU122" s="627"/>
      <c r="ASV122" s="627"/>
      <c r="ASW122" s="627"/>
      <c r="ASX122" s="627"/>
      <c r="ASY122" s="627"/>
      <c r="ASZ122" s="627"/>
      <c r="ATA122" s="627"/>
      <c r="ATB122" s="627"/>
      <c r="ATC122" s="627"/>
      <c r="ATD122" s="627"/>
      <c r="ATE122" s="627"/>
      <c r="ATF122" s="627"/>
      <c r="ATG122" s="627"/>
      <c r="ATH122" s="627"/>
      <c r="ATI122" s="627"/>
      <c r="ATJ122" s="627"/>
      <c r="ATK122" s="627"/>
      <c r="ATL122" s="627"/>
      <c r="ATM122" s="627"/>
      <c r="ATN122" s="627"/>
      <c r="ATO122" s="627"/>
      <c r="ATP122" s="627"/>
      <c r="ATQ122" s="627"/>
      <c r="ATR122" s="627"/>
      <c r="ATS122" s="627"/>
      <c r="ATT122" s="627"/>
      <c r="ATU122" s="627"/>
      <c r="ATV122" s="627"/>
      <c r="ATW122" s="627"/>
      <c r="ATX122" s="627"/>
      <c r="ATY122" s="627"/>
      <c r="ATZ122" s="627"/>
      <c r="AUA122" s="627"/>
      <c r="AUB122" s="627"/>
      <c r="AUC122" s="627"/>
      <c r="AUD122" s="627"/>
      <c r="AUE122" s="627"/>
      <c r="AUF122" s="627"/>
      <c r="AUG122" s="627"/>
      <c r="AUH122" s="627"/>
      <c r="AUI122" s="627"/>
      <c r="AUJ122" s="627"/>
      <c r="AUK122" s="627"/>
      <c r="AUL122" s="627"/>
      <c r="AUM122" s="627"/>
      <c r="AUN122" s="627"/>
      <c r="AUO122" s="627"/>
      <c r="AUP122" s="627"/>
      <c r="AUQ122" s="627"/>
      <c r="AUR122" s="627"/>
      <c r="AUS122" s="627"/>
      <c r="AUT122" s="627"/>
      <c r="AUU122" s="627"/>
      <c r="AUV122" s="627"/>
      <c r="AUW122" s="627"/>
      <c r="AUX122" s="627"/>
      <c r="AUY122" s="627"/>
      <c r="AUZ122" s="627"/>
      <c r="AVA122" s="627"/>
      <c r="AVB122" s="627"/>
      <c r="AVC122" s="627"/>
      <c r="AVD122" s="627"/>
      <c r="AVE122" s="627"/>
      <c r="AVF122" s="627"/>
      <c r="AVG122" s="627"/>
      <c r="AVH122" s="627"/>
      <c r="AVI122" s="627"/>
      <c r="AVJ122" s="627"/>
      <c r="AVK122" s="627"/>
      <c r="AVL122" s="627"/>
      <c r="AVM122" s="627"/>
      <c r="AVN122" s="627"/>
      <c r="AVO122" s="627"/>
      <c r="AVP122" s="627"/>
      <c r="AVQ122" s="627"/>
      <c r="AVR122" s="627"/>
      <c r="AVS122" s="627"/>
      <c r="AVT122" s="627"/>
      <c r="AVU122" s="627"/>
      <c r="AVV122" s="627"/>
      <c r="AVW122" s="627"/>
      <c r="AVX122" s="627"/>
      <c r="AVY122" s="627"/>
      <c r="AVZ122" s="627"/>
      <c r="AWA122" s="627"/>
      <c r="AWB122" s="627"/>
      <c r="AWC122" s="627"/>
      <c r="AWD122" s="627"/>
      <c r="AWE122" s="627"/>
      <c r="AWF122" s="627"/>
      <c r="AWG122" s="627"/>
      <c r="AWH122" s="627"/>
      <c r="AWI122" s="627"/>
      <c r="AWJ122" s="627"/>
      <c r="AWK122" s="627"/>
      <c r="AWL122" s="627"/>
      <c r="AWM122" s="627"/>
      <c r="AWN122" s="627"/>
      <c r="AWO122" s="627"/>
      <c r="AWP122" s="627"/>
      <c r="AWQ122" s="627"/>
      <c r="AWR122" s="627"/>
      <c r="AWS122" s="627"/>
      <c r="AWT122" s="627"/>
      <c r="AWU122" s="627"/>
      <c r="AWV122" s="627"/>
      <c r="AWW122" s="627"/>
      <c r="AWX122" s="627"/>
      <c r="AWY122" s="627"/>
      <c r="AWZ122" s="627"/>
      <c r="AXA122" s="627"/>
      <c r="AXB122" s="627"/>
      <c r="AXC122" s="627"/>
      <c r="AXD122" s="627"/>
      <c r="AXE122" s="627"/>
      <c r="AXF122" s="627"/>
      <c r="AXG122" s="627"/>
      <c r="AXH122" s="627"/>
      <c r="AXI122" s="627"/>
      <c r="AXJ122" s="627"/>
      <c r="AXK122" s="627"/>
      <c r="AXL122" s="627"/>
      <c r="AXM122" s="627"/>
      <c r="AXN122" s="627"/>
      <c r="AXO122" s="627"/>
      <c r="AXP122" s="627"/>
      <c r="AXQ122" s="627"/>
      <c r="AXR122" s="627"/>
      <c r="AXS122" s="627"/>
      <c r="AXT122" s="627"/>
      <c r="AXU122" s="627"/>
      <c r="AXV122" s="627"/>
      <c r="AXW122" s="627"/>
      <c r="AXX122" s="627"/>
      <c r="AXY122" s="627"/>
      <c r="AXZ122" s="627"/>
      <c r="AYA122" s="627"/>
      <c r="AYB122" s="627"/>
      <c r="AYC122" s="627"/>
      <c r="AYD122" s="627"/>
      <c r="AYE122" s="627"/>
      <c r="AYF122" s="627"/>
      <c r="AYG122" s="627"/>
      <c r="AYH122" s="627"/>
      <c r="AYI122" s="627"/>
      <c r="AYJ122" s="627"/>
      <c r="AYK122" s="627"/>
      <c r="AYL122" s="627"/>
      <c r="AYM122" s="627"/>
      <c r="AYN122" s="627"/>
      <c r="AYO122" s="627"/>
      <c r="AYP122" s="627"/>
      <c r="AYQ122" s="627"/>
      <c r="AYR122" s="627"/>
      <c r="AYS122" s="627"/>
      <c r="AYT122" s="627"/>
      <c r="AYU122" s="627"/>
      <c r="AYV122" s="627"/>
      <c r="AYW122" s="627"/>
      <c r="AYX122" s="627"/>
      <c r="AYY122" s="627"/>
      <c r="AYZ122" s="627"/>
      <c r="AZA122" s="627"/>
      <c r="AZB122" s="627"/>
      <c r="AZC122" s="627"/>
      <c r="AZD122" s="627"/>
      <c r="AZE122" s="627"/>
      <c r="AZF122" s="627"/>
      <c r="AZG122" s="627"/>
      <c r="AZH122" s="627"/>
      <c r="AZI122" s="627"/>
      <c r="AZJ122" s="627"/>
      <c r="AZK122" s="627"/>
      <c r="AZL122" s="627"/>
      <c r="AZM122" s="627"/>
      <c r="AZN122" s="627"/>
      <c r="AZO122" s="627"/>
      <c r="AZP122" s="627"/>
      <c r="AZQ122" s="627"/>
      <c r="AZR122" s="627"/>
      <c r="AZS122" s="627"/>
      <c r="AZT122" s="627"/>
      <c r="AZU122" s="627"/>
      <c r="AZV122" s="627"/>
      <c r="AZW122" s="627"/>
      <c r="AZX122" s="627"/>
      <c r="AZY122" s="627"/>
      <c r="AZZ122" s="627"/>
      <c r="BAA122" s="627"/>
      <c r="BAB122" s="627"/>
      <c r="BAC122" s="627"/>
      <c r="BAD122" s="627"/>
      <c r="BAE122" s="627"/>
      <c r="BAF122" s="627"/>
      <c r="BAG122" s="627"/>
      <c r="BAH122" s="627"/>
      <c r="BAI122" s="627"/>
      <c r="BAJ122" s="627"/>
      <c r="BAK122" s="627"/>
      <c r="BAL122" s="627"/>
      <c r="BAM122" s="627"/>
      <c r="BAN122" s="627"/>
      <c r="BAO122" s="627"/>
      <c r="BAP122" s="627"/>
      <c r="BAQ122" s="627"/>
      <c r="BAR122" s="627"/>
      <c r="BAS122" s="627"/>
      <c r="BAT122" s="627"/>
      <c r="BAU122" s="627"/>
      <c r="BAV122" s="627"/>
      <c r="BAW122" s="627"/>
      <c r="BAX122" s="627"/>
      <c r="BAY122" s="627"/>
      <c r="BAZ122" s="627"/>
      <c r="BBA122" s="627"/>
      <c r="BBB122" s="627"/>
      <c r="BBC122" s="627"/>
      <c r="BBD122" s="627"/>
      <c r="BBE122" s="627"/>
      <c r="BBF122" s="627"/>
      <c r="BBG122" s="627"/>
      <c r="BBH122" s="627"/>
      <c r="BBI122" s="627"/>
      <c r="BBJ122" s="627"/>
      <c r="BBK122" s="627"/>
      <c r="BBL122" s="627"/>
      <c r="BBM122" s="627"/>
      <c r="BBN122" s="627"/>
      <c r="BBO122" s="627"/>
      <c r="BBP122" s="627"/>
      <c r="BBQ122" s="627"/>
      <c r="BBR122" s="627"/>
      <c r="BBS122" s="627"/>
      <c r="BBT122" s="627"/>
      <c r="BBU122" s="627"/>
      <c r="BBV122" s="627"/>
      <c r="BBW122" s="627"/>
      <c r="BBX122" s="627"/>
      <c r="BBY122" s="627"/>
      <c r="BBZ122" s="627"/>
      <c r="BCA122" s="627"/>
      <c r="BCB122" s="627"/>
      <c r="BCC122" s="627"/>
      <c r="BCD122" s="627"/>
      <c r="BCE122" s="627"/>
      <c r="BCF122" s="627"/>
      <c r="BCG122" s="627"/>
      <c r="BCH122" s="627"/>
      <c r="BCI122" s="627"/>
      <c r="BCJ122" s="627"/>
      <c r="BCK122" s="627"/>
      <c r="BCL122" s="627"/>
      <c r="BCM122" s="627"/>
      <c r="BCN122" s="627"/>
      <c r="BCO122" s="627"/>
      <c r="BCP122" s="627"/>
      <c r="BCQ122" s="627"/>
      <c r="BCR122" s="627"/>
      <c r="BCS122" s="627"/>
      <c r="BCT122" s="627"/>
      <c r="BCU122" s="627"/>
      <c r="BCV122" s="627"/>
      <c r="BCW122" s="627"/>
      <c r="BCX122" s="627"/>
      <c r="BCY122" s="627"/>
      <c r="BCZ122" s="627"/>
      <c r="BDA122" s="627"/>
      <c r="BDB122" s="627"/>
      <c r="BDC122" s="627"/>
      <c r="BDD122" s="627"/>
      <c r="BDE122" s="627"/>
      <c r="BDF122" s="627"/>
      <c r="BDG122" s="627"/>
      <c r="BDH122" s="627"/>
      <c r="BDI122" s="627"/>
      <c r="BDJ122" s="627"/>
      <c r="BDK122" s="627"/>
      <c r="BDL122" s="627"/>
      <c r="BDM122" s="627"/>
      <c r="BDN122" s="627"/>
      <c r="BDO122" s="627"/>
      <c r="BDP122" s="627"/>
      <c r="BDQ122" s="627"/>
      <c r="BDR122" s="627"/>
      <c r="BDS122" s="627"/>
      <c r="BDT122" s="627"/>
      <c r="BDU122" s="627"/>
      <c r="BDV122" s="627"/>
      <c r="BDW122" s="627"/>
      <c r="BDX122" s="627"/>
      <c r="BDY122" s="627"/>
      <c r="BDZ122" s="627"/>
      <c r="BEA122" s="627"/>
      <c r="BEB122" s="627"/>
      <c r="BEC122" s="627"/>
      <c r="BED122" s="627"/>
      <c r="BEE122" s="627"/>
      <c r="BEF122" s="627"/>
      <c r="BEG122" s="627"/>
      <c r="BEH122" s="627"/>
      <c r="BEI122" s="627"/>
      <c r="BEJ122" s="627"/>
      <c r="BEK122" s="627"/>
      <c r="BEL122" s="627"/>
      <c r="BEM122" s="627"/>
      <c r="BEN122" s="627"/>
      <c r="BEO122" s="627"/>
      <c r="BEP122" s="627"/>
      <c r="BEQ122" s="627"/>
      <c r="BER122" s="627"/>
      <c r="BES122" s="627"/>
      <c r="BET122" s="627"/>
      <c r="BEU122" s="627"/>
      <c r="BEV122" s="627"/>
      <c r="BEW122" s="627"/>
      <c r="BEX122" s="627"/>
      <c r="BEY122" s="627"/>
      <c r="BEZ122" s="627"/>
      <c r="BFA122" s="627"/>
      <c r="BFB122" s="627"/>
      <c r="BFC122" s="627"/>
      <c r="BFD122" s="627"/>
      <c r="BFE122" s="627"/>
      <c r="BFF122" s="627"/>
      <c r="BFG122" s="627"/>
      <c r="BFH122" s="627"/>
      <c r="BFI122" s="627"/>
      <c r="BFJ122" s="627"/>
      <c r="BFK122" s="627"/>
      <c r="BFL122" s="627"/>
      <c r="BFM122" s="627"/>
      <c r="BFN122" s="627"/>
      <c r="BFO122" s="627"/>
      <c r="BFP122" s="627"/>
      <c r="BFQ122" s="627"/>
      <c r="BFR122" s="627"/>
      <c r="BFS122" s="627"/>
      <c r="BFT122" s="627"/>
      <c r="BFU122" s="627"/>
      <c r="BFV122" s="627"/>
      <c r="BFW122" s="627"/>
      <c r="BFX122" s="627"/>
      <c r="BFY122" s="627"/>
      <c r="BFZ122" s="627"/>
      <c r="BGA122" s="627"/>
      <c r="BGB122" s="627"/>
      <c r="BGC122" s="627"/>
      <c r="BGD122" s="627"/>
      <c r="BGE122" s="627"/>
      <c r="BGF122" s="627"/>
      <c r="BGG122" s="627"/>
      <c r="BGH122" s="627"/>
      <c r="BGI122" s="627"/>
      <c r="BGJ122" s="627"/>
      <c r="BGK122" s="627"/>
      <c r="BGL122" s="627"/>
      <c r="BGM122" s="627"/>
      <c r="BGN122" s="627"/>
      <c r="BGO122" s="627"/>
      <c r="BGP122" s="627"/>
      <c r="BGQ122" s="627"/>
      <c r="BGR122" s="627"/>
      <c r="BGS122" s="627"/>
      <c r="BGT122" s="627"/>
      <c r="BGU122" s="627"/>
      <c r="BGV122" s="627"/>
      <c r="BGW122" s="627"/>
      <c r="BGX122" s="627"/>
      <c r="BGY122" s="627"/>
      <c r="BGZ122" s="627"/>
      <c r="BHA122" s="627"/>
      <c r="BHB122" s="627"/>
      <c r="BHC122" s="627"/>
      <c r="BHD122" s="627"/>
      <c r="BHE122" s="627"/>
      <c r="BHF122" s="627"/>
      <c r="BHG122" s="627"/>
      <c r="BHH122" s="627"/>
      <c r="BHI122" s="627"/>
      <c r="BHJ122" s="627"/>
      <c r="BHK122" s="627"/>
      <c r="BHL122" s="627"/>
      <c r="BHM122" s="627"/>
      <c r="BHN122" s="627"/>
      <c r="BHO122" s="627"/>
      <c r="BHP122" s="627"/>
      <c r="BHQ122" s="627"/>
      <c r="BHR122" s="627"/>
      <c r="BHS122" s="627"/>
      <c r="BHT122" s="627"/>
      <c r="BHU122" s="627"/>
      <c r="BHV122" s="627"/>
      <c r="BHW122" s="627"/>
      <c r="BHX122" s="627"/>
      <c r="BHY122" s="627"/>
      <c r="BHZ122" s="627"/>
      <c r="BIA122" s="627"/>
      <c r="BIB122" s="627"/>
      <c r="BIC122" s="627"/>
      <c r="BID122" s="627"/>
      <c r="BIE122" s="627"/>
      <c r="BIF122" s="627"/>
      <c r="BIG122" s="627"/>
      <c r="BIH122" s="627"/>
      <c r="BII122" s="627"/>
      <c r="BIJ122" s="627"/>
      <c r="BIK122" s="627"/>
      <c r="BIL122" s="627"/>
      <c r="BIM122" s="627"/>
      <c r="BIN122" s="627"/>
      <c r="BIO122" s="627"/>
      <c r="BIP122" s="627"/>
      <c r="BIQ122" s="627"/>
      <c r="BIR122" s="627"/>
      <c r="BIS122" s="627"/>
      <c r="BIT122" s="627"/>
      <c r="BIU122" s="627"/>
      <c r="BIV122" s="627"/>
      <c r="BIW122" s="627"/>
      <c r="BIX122" s="627"/>
      <c r="BIY122" s="627"/>
      <c r="BIZ122" s="627"/>
      <c r="BJA122" s="627"/>
      <c r="BJB122" s="627"/>
      <c r="BJC122" s="627"/>
      <c r="BJD122" s="627"/>
      <c r="BJE122" s="627"/>
      <c r="BJF122" s="627"/>
      <c r="BJG122" s="627"/>
      <c r="BJH122" s="627"/>
      <c r="BJI122" s="627"/>
      <c r="BJJ122" s="627"/>
      <c r="BJK122" s="627"/>
      <c r="BJL122" s="627"/>
      <c r="BJM122" s="627"/>
      <c r="BJN122" s="627"/>
      <c r="BJO122" s="627"/>
      <c r="BJP122" s="627"/>
      <c r="BJQ122" s="627"/>
      <c r="BJR122" s="627"/>
      <c r="BJS122" s="627"/>
      <c r="BJT122" s="627"/>
      <c r="BJU122" s="627"/>
      <c r="BJV122" s="627"/>
      <c r="BJW122" s="627"/>
      <c r="BJX122" s="627"/>
      <c r="BJY122" s="627"/>
      <c r="BJZ122" s="627"/>
      <c r="BKA122" s="627"/>
      <c r="BKB122" s="627"/>
      <c r="BKC122" s="627"/>
      <c r="BKD122" s="627"/>
      <c r="BKE122" s="627"/>
      <c r="BKF122" s="627"/>
      <c r="BKG122" s="627"/>
      <c r="BKH122" s="627"/>
      <c r="BKI122" s="627"/>
      <c r="BKJ122" s="627"/>
      <c r="BKK122" s="627"/>
      <c r="BKL122" s="627"/>
      <c r="BKM122" s="627"/>
      <c r="BKN122" s="627"/>
      <c r="BKO122" s="627"/>
      <c r="BKP122" s="627"/>
      <c r="BKQ122" s="627"/>
      <c r="BKR122" s="627"/>
      <c r="BKS122" s="627"/>
      <c r="BKT122" s="627"/>
      <c r="BKU122" s="627"/>
      <c r="BKV122" s="627"/>
      <c r="BKW122" s="627"/>
      <c r="BKX122" s="627"/>
      <c r="BKY122" s="627"/>
      <c r="BKZ122" s="627"/>
      <c r="BLA122" s="627"/>
      <c r="BLB122" s="627"/>
      <c r="BLC122" s="627"/>
      <c r="BLD122" s="627"/>
      <c r="BLE122" s="627"/>
      <c r="BLF122" s="627"/>
      <c r="BLG122" s="627"/>
      <c r="BLH122" s="627"/>
      <c r="BLI122" s="627"/>
      <c r="BLJ122" s="627"/>
      <c r="BLK122" s="627"/>
      <c r="BLL122" s="627"/>
      <c r="BLM122" s="627"/>
      <c r="BLN122" s="627"/>
      <c r="BLO122" s="627"/>
      <c r="BLP122" s="627"/>
      <c r="BLQ122" s="627"/>
      <c r="BLR122" s="627"/>
      <c r="BLS122" s="627"/>
      <c r="BLT122" s="627"/>
      <c r="BLU122" s="627"/>
      <c r="BLV122" s="627"/>
      <c r="BLW122" s="627"/>
      <c r="BLX122" s="627"/>
      <c r="BLY122" s="627"/>
      <c r="BLZ122" s="627"/>
      <c r="BMA122" s="627"/>
      <c r="BMB122" s="627"/>
      <c r="BMC122" s="627"/>
      <c r="BMD122" s="627"/>
      <c r="BME122" s="627"/>
      <c r="BMF122" s="627"/>
      <c r="BMG122" s="627"/>
      <c r="BMH122" s="627"/>
      <c r="BMI122" s="627"/>
      <c r="BMJ122" s="627"/>
      <c r="BMK122" s="627"/>
      <c r="BML122" s="627"/>
      <c r="BMM122" s="627"/>
      <c r="BMN122" s="627"/>
      <c r="BMO122" s="627"/>
      <c r="BMP122" s="627"/>
      <c r="BMQ122" s="627"/>
      <c r="BMR122" s="627"/>
      <c r="BMS122" s="627"/>
      <c r="BMT122" s="627"/>
      <c r="BMU122" s="627"/>
      <c r="BMV122" s="627"/>
      <c r="BMW122" s="627"/>
      <c r="BMX122" s="627"/>
      <c r="BMY122" s="627"/>
      <c r="BMZ122" s="627"/>
      <c r="BNA122" s="627"/>
      <c r="BNB122" s="627"/>
      <c r="BNC122" s="627"/>
      <c r="BND122" s="627"/>
      <c r="BNE122" s="627"/>
      <c r="BNF122" s="627"/>
      <c r="BNG122" s="627"/>
      <c r="BNH122" s="627"/>
      <c r="BNI122" s="627"/>
      <c r="BNJ122" s="627"/>
      <c r="BNK122" s="627"/>
      <c r="BNL122" s="627"/>
      <c r="BNM122" s="627"/>
      <c r="BNN122" s="627"/>
      <c r="BNO122" s="627"/>
      <c r="BNP122" s="627"/>
      <c r="BNQ122" s="627"/>
      <c r="BNR122" s="627"/>
      <c r="BNS122" s="627"/>
      <c r="BNT122" s="627"/>
      <c r="BNU122" s="627"/>
      <c r="BNV122" s="627"/>
      <c r="BNW122" s="627"/>
      <c r="BNX122" s="627"/>
      <c r="BNY122" s="627"/>
      <c r="BNZ122" s="627"/>
      <c r="BOA122" s="627"/>
      <c r="BOB122" s="627"/>
      <c r="BOC122" s="627"/>
      <c r="BOD122" s="627"/>
      <c r="BOE122" s="627"/>
      <c r="BOF122" s="627"/>
      <c r="BOG122" s="627"/>
      <c r="BOH122" s="627"/>
      <c r="BOI122" s="627"/>
      <c r="BOJ122" s="627"/>
      <c r="BOK122" s="627"/>
      <c r="BOL122" s="627"/>
      <c r="BOM122" s="627"/>
      <c r="BON122" s="627"/>
      <c r="BOO122" s="627"/>
      <c r="BOP122" s="627"/>
      <c r="BOQ122" s="627"/>
      <c r="BOR122" s="627"/>
      <c r="BOS122" s="627"/>
      <c r="BOT122" s="627"/>
      <c r="BOU122" s="627"/>
      <c r="BOV122" s="627"/>
      <c r="BOW122" s="627"/>
      <c r="BOX122" s="627"/>
      <c r="BOY122" s="627"/>
      <c r="BOZ122" s="627"/>
      <c r="BPA122" s="627"/>
      <c r="BPB122" s="627"/>
      <c r="BPC122" s="627"/>
      <c r="BPD122" s="627"/>
      <c r="BPE122" s="627"/>
      <c r="BPF122" s="627"/>
      <c r="BPG122" s="627"/>
      <c r="BPH122" s="627"/>
      <c r="BPI122" s="627"/>
      <c r="BPJ122" s="627"/>
      <c r="BPK122" s="627"/>
      <c r="BPL122" s="627"/>
      <c r="BPM122" s="627"/>
      <c r="BPN122" s="627"/>
      <c r="BPO122" s="627"/>
      <c r="BPP122" s="627"/>
      <c r="BPQ122" s="627"/>
      <c r="BPR122" s="627"/>
      <c r="BPS122" s="627"/>
      <c r="BPT122" s="627"/>
      <c r="BPU122" s="627"/>
      <c r="BPV122" s="627"/>
      <c r="BPW122" s="627"/>
      <c r="BPX122" s="627"/>
      <c r="BPY122" s="627"/>
      <c r="BPZ122" s="627"/>
      <c r="BQA122" s="627"/>
      <c r="BQB122" s="627"/>
      <c r="BQC122" s="627"/>
      <c r="BQD122" s="627"/>
      <c r="BQE122" s="627"/>
      <c r="BQF122" s="627"/>
      <c r="BQG122" s="627"/>
      <c r="BQH122" s="627"/>
      <c r="BQI122" s="627"/>
      <c r="BQJ122" s="627"/>
      <c r="BQK122" s="627"/>
      <c r="BQL122" s="627"/>
      <c r="BQM122" s="627"/>
      <c r="BQN122" s="627"/>
      <c r="BQO122" s="627"/>
      <c r="BQP122" s="627"/>
      <c r="BQQ122" s="627"/>
      <c r="BQR122" s="627"/>
      <c r="BQS122" s="627"/>
      <c r="BQT122" s="627"/>
      <c r="BQU122" s="627"/>
      <c r="BQV122" s="627"/>
      <c r="BQW122" s="627"/>
      <c r="BQX122" s="627"/>
      <c r="BQY122" s="627"/>
      <c r="BQZ122" s="627"/>
      <c r="BRA122" s="627"/>
      <c r="BRB122" s="627"/>
      <c r="BRC122" s="627"/>
      <c r="BRD122" s="627"/>
      <c r="BRE122" s="627"/>
      <c r="BRF122" s="627"/>
      <c r="BRG122" s="627"/>
      <c r="BRH122" s="627"/>
      <c r="BRI122" s="627"/>
      <c r="BRJ122" s="627"/>
      <c r="BRK122" s="627"/>
      <c r="BRL122" s="627"/>
      <c r="BRM122" s="627"/>
      <c r="BRN122" s="627"/>
      <c r="BRO122" s="627"/>
      <c r="BRP122" s="627"/>
      <c r="BRQ122" s="627"/>
      <c r="BRR122" s="627"/>
      <c r="BRS122" s="627"/>
      <c r="BRT122" s="627"/>
      <c r="BRU122" s="627"/>
      <c r="BRV122" s="627"/>
      <c r="BRW122" s="627"/>
      <c r="BRX122" s="627"/>
      <c r="BRY122" s="627"/>
      <c r="BRZ122" s="627"/>
      <c r="BSA122" s="627"/>
      <c r="BSB122" s="627"/>
      <c r="BSC122" s="627"/>
      <c r="BSD122" s="627"/>
      <c r="BSE122" s="627"/>
      <c r="BSF122" s="627"/>
      <c r="BSG122" s="627"/>
      <c r="BSH122" s="627"/>
      <c r="BSI122" s="627"/>
      <c r="BSJ122" s="627"/>
      <c r="BSK122" s="627"/>
      <c r="BSL122" s="627"/>
      <c r="BSM122" s="627"/>
      <c r="BSN122" s="627"/>
      <c r="BSO122" s="627"/>
      <c r="BSP122" s="627"/>
      <c r="BSQ122" s="627"/>
      <c r="BSR122" s="627"/>
      <c r="BSS122" s="627"/>
      <c r="BST122" s="627"/>
      <c r="BSU122" s="627"/>
      <c r="BSV122" s="627"/>
      <c r="BSW122" s="627"/>
      <c r="BSX122" s="627"/>
      <c r="BSY122" s="627"/>
      <c r="BSZ122" s="627"/>
      <c r="BTA122" s="627"/>
      <c r="BTB122" s="627"/>
      <c r="BTC122" s="627"/>
      <c r="BTD122" s="627"/>
      <c r="BTE122" s="627"/>
      <c r="BTF122" s="627"/>
      <c r="BTG122" s="627"/>
      <c r="BTH122" s="627"/>
      <c r="BTI122" s="627"/>
      <c r="BTJ122" s="627"/>
      <c r="BTK122" s="627"/>
      <c r="BTL122" s="627"/>
      <c r="BTM122" s="627"/>
      <c r="BTN122" s="627"/>
      <c r="BTO122" s="627"/>
      <c r="BTP122" s="627"/>
      <c r="BTQ122" s="627"/>
      <c r="BTR122" s="627"/>
      <c r="BTS122" s="627"/>
      <c r="BTT122" s="627"/>
      <c r="BTU122" s="627"/>
      <c r="BTV122" s="627"/>
      <c r="BTW122" s="627"/>
      <c r="BTX122" s="627"/>
      <c r="BTY122" s="627"/>
      <c r="BTZ122" s="627"/>
      <c r="BUA122" s="627"/>
      <c r="BUB122" s="627"/>
      <c r="BUC122" s="627"/>
      <c r="BUD122" s="627"/>
      <c r="BUE122" s="627"/>
      <c r="BUF122" s="627"/>
      <c r="BUG122" s="627"/>
      <c r="BUH122" s="627"/>
      <c r="BUI122" s="627"/>
      <c r="BUJ122" s="627"/>
      <c r="BUK122" s="627"/>
      <c r="BUL122" s="627"/>
      <c r="BUM122" s="627"/>
      <c r="BUN122" s="627"/>
      <c r="BUO122" s="627"/>
      <c r="BUP122" s="627"/>
      <c r="BUQ122" s="627"/>
      <c r="BUR122" s="627"/>
      <c r="BUS122" s="627"/>
      <c r="BUT122" s="627"/>
      <c r="BUU122" s="627"/>
      <c r="BUV122" s="627"/>
      <c r="BUW122" s="627"/>
      <c r="BUX122" s="627"/>
      <c r="BUY122" s="627"/>
      <c r="BUZ122" s="627"/>
      <c r="BVA122" s="627"/>
      <c r="BVB122" s="627"/>
      <c r="BVC122" s="627"/>
      <c r="BVD122" s="627"/>
      <c r="BVE122" s="627"/>
      <c r="BVF122" s="627"/>
      <c r="BVG122" s="627"/>
      <c r="BVH122" s="627"/>
      <c r="BVI122" s="627"/>
      <c r="BVJ122" s="627"/>
      <c r="BVK122" s="627"/>
      <c r="BVL122" s="627"/>
      <c r="BVM122" s="627"/>
      <c r="BVN122" s="627"/>
      <c r="BVO122" s="627"/>
      <c r="BVP122" s="627"/>
      <c r="BVQ122" s="627"/>
      <c r="BVR122" s="627"/>
      <c r="BVS122" s="627"/>
      <c r="BVT122" s="627"/>
      <c r="BVU122" s="627"/>
      <c r="BVV122" s="627"/>
      <c r="BVW122" s="627"/>
      <c r="BVX122" s="627"/>
      <c r="BVY122" s="627"/>
      <c r="BVZ122" s="627"/>
      <c r="BWA122" s="627"/>
      <c r="BWB122" s="627"/>
      <c r="BWC122" s="627"/>
      <c r="BWD122" s="627"/>
      <c r="BWE122" s="627"/>
      <c r="BWF122" s="627"/>
      <c r="BWG122" s="627"/>
      <c r="BWH122" s="627"/>
      <c r="BWI122" s="627"/>
      <c r="BWJ122" s="627"/>
      <c r="BWK122" s="627"/>
      <c r="BWL122" s="627"/>
      <c r="BWM122" s="627"/>
      <c r="BWN122" s="627"/>
      <c r="BWO122" s="627"/>
      <c r="BWP122" s="627"/>
      <c r="BWQ122" s="627"/>
      <c r="BWR122" s="627"/>
      <c r="BWS122" s="627"/>
      <c r="BWT122" s="627"/>
      <c r="BWU122" s="627"/>
      <c r="BWV122" s="627"/>
      <c r="BWW122" s="627"/>
      <c r="BWX122" s="627"/>
      <c r="BWY122" s="627"/>
      <c r="BWZ122" s="627"/>
      <c r="BXA122" s="627"/>
      <c r="BXB122" s="627"/>
      <c r="BXC122" s="627"/>
      <c r="BXD122" s="627"/>
      <c r="BXE122" s="627"/>
      <c r="BXF122" s="627"/>
      <c r="BXG122" s="627"/>
      <c r="BXH122" s="627"/>
      <c r="BXI122" s="627"/>
      <c r="BXJ122" s="627"/>
      <c r="BXK122" s="627"/>
      <c r="BXL122" s="627"/>
      <c r="BXM122" s="627"/>
      <c r="BXN122" s="627"/>
      <c r="BXO122" s="627"/>
      <c r="BXP122" s="627"/>
      <c r="BXQ122" s="627"/>
      <c r="BXR122" s="627"/>
      <c r="BXS122" s="627"/>
      <c r="BXT122" s="627"/>
      <c r="BXU122" s="627"/>
      <c r="BXV122" s="627"/>
      <c r="BXW122" s="627"/>
      <c r="BXX122" s="627"/>
      <c r="BXY122" s="627"/>
      <c r="BXZ122" s="627"/>
      <c r="BYA122" s="627"/>
      <c r="BYB122" s="627"/>
      <c r="BYC122" s="627"/>
      <c r="BYD122" s="627"/>
      <c r="BYE122" s="627"/>
      <c r="BYF122" s="627"/>
      <c r="BYG122" s="627"/>
      <c r="BYH122" s="627"/>
      <c r="BYI122" s="627"/>
      <c r="BYJ122" s="627"/>
      <c r="BYK122" s="627"/>
      <c r="BYL122" s="627"/>
      <c r="BYM122" s="627"/>
      <c r="BYN122" s="627"/>
      <c r="BYO122" s="627"/>
      <c r="BYP122" s="627"/>
      <c r="BYQ122" s="627"/>
      <c r="BYR122" s="627"/>
      <c r="BYS122" s="627"/>
      <c r="BYT122" s="627"/>
      <c r="BYU122" s="627"/>
      <c r="BYV122" s="627"/>
      <c r="BYW122" s="627"/>
      <c r="BYX122" s="627"/>
      <c r="BYY122" s="627"/>
      <c r="BYZ122" s="627"/>
      <c r="BZA122" s="627"/>
      <c r="BZB122" s="627"/>
      <c r="BZC122" s="627"/>
      <c r="BZD122" s="627"/>
      <c r="BZE122" s="627"/>
      <c r="BZF122" s="627"/>
      <c r="BZG122" s="627"/>
      <c r="BZH122" s="627"/>
      <c r="BZI122" s="627"/>
      <c r="BZJ122" s="627"/>
      <c r="BZK122" s="627"/>
      <c r="BZL122" s="627"/>
      <c r="BZM122" s="627"/>
      <c r="BZN122" s="627"/>
      <c r="BZO122" s="627"/>
      <c r="BZP122" s="627"/>
      <c r="BZQ122" s="627"/>
      <c r="BZR122" s="627"/>
      <c r="BZS122" s="627"/>
      <c r="BZT122" s="627"/>
      <c r="BZU122" s="627"/>
      <c r="BZV122" s="627"/>
      <c r="BZW122" s="627"/>
      <c r="BZX122" s="627"/>
      <c r="BZY122" s="627"/>
      <c r="BZZ122" s="627"/>
      <c r="CAA122" s="627"/>
      <c r="CAB122" s="627"/>
      <c r="CAC122" s="627"/>
      <c r="CAD122" s="627"/>
      <c r="CAE122" s="627"/>
      <c r="CAF122" s="627"/>
      <c r="CAG122" s="627"/>
      <c r="CAH122" s="627"/>
      <c r="CAI122" s="627"/>
      <c r="CAJ122" s="627"/>
      <c r="CAK122" s="627"/>
      <c r="CAL122" s="627"/>
      <c r="CAM122" s="627"/>
      <c r="CAN122" s="627"/>
      <c r="CAO122" s="627"/>
      <c r="CAP122" s="627"/>
      <c r="CAQ122" s="627"/>
      <c r="CAR122" s="627"/>
      <c r="CAS122" s="627"/>
      <c r="CAT122" s="627"/>
      <c r="CAU122" s="627"/>
      <c r="CAV122" s="627"/>
      <c r="CAW122" s="627"/>
      <c r="CAX122" s="627"/>
      <c r="CAY122" s="627"/>
      <c r="CAZ122" s="627"/>
      <c r="CBA122" s="627"/>
      <c r="CBB122" s="627"/>
      <c r="CBC122" s="627"/>
      <c r="CBD122" s="627"/>
      <c r="CBE122" s="627"/>
      <c r="CBF122" s="627"/>
      <c r="CBG122" s="627"/>
      <c r="CBH122" s="627"/>
      <c r="CBI122" s="627"/>
      <c r="CBJ122" s="627"/>
      <c r="CBK122" s="627"/>
      <c r="CBL122" s="627"/>
      <c r="CBM122" s="627"/>
      <c r="CBN122" s="627"/>
      <c r="CBO122" s="627"/>
      <c r="CBP122" s="627"/>
      <c r="CBQ122" s="627"/>
      <c r="CBR122" s="627"/>
      <c r="CBS122" s="627"/>
      <c r="CBT122" s="627"/>
      <c r="CBU122" s="627"/>
      <c r="CBV122" s="627"/>
      <c r="CBW122" s="627"/>
      <c r="CBX122" s="627"/>
      <c r="CBY122" s="627"/>
      <c r="CBZ122" s="627"/>
      <c r="CCA122" s="627"/>
      <c r="CCB122" s="627"/>
      <c r="CCC122" s="627"/>
      <c r="CCD122" s="627"/>
      <c r="CCE122" s="627"/>
      <c r="CCF122" s="627"/>
      <c r="CCG122" s="627"/>
      <c r="CCH122" s="627"/>
      <c r="CCI122" s="627"/>
      <c r="CCJ122" s="627"/>
      <c r="CCK122" s="627"/>
      <c r="CCL122" s="627"/>
      <c r="CCM122" s="627"/>
      <c r="CCN122" s="627"/>
      <c r="CCO122" s="627"/>
      <c r="CCP122" s="627"/>
      <c r="CCQ122" s="627"/>
      <c r="CCR122" s="627"/>
      <c r="CCS122" s="627"/>
      <c r="CCT122" s="627"/>
      <c r="CCU122" s="627"/>
      <c r="CCV122" s="627"/>
      <c r="CCW122" s="627"/>
      <c r="CCX122" s="627"/>
      <c r="CCY122" s="627"/>
      <c r="CCZ122" s="627"/>
      <c r="CDA122" s="627"/>
      <c r="CDB122" s="627"/>
      <c r="CDC122" s="627"/>
      <c r="CDD122" s="627"/>
      <c r="CDE122" s="627"/>
      <c r="CDF122" s="627"/>
      <c r="CDG122" s="627"/>
      <c r="CDH122" s="627"/>
      <c r="CDI122" s="627"/>
      <c r="CDJ122" s="627"/>
      <c r="CDK122" s="627"/>
      <c r="CDL122" s="627"/>
      <c r="CDM122" s="627"/>
      <c r="CDN122" s="627"/>
      <c r="CDO122" s="627"/>
      <c r="CDP122" s="627"/>
      <c r="CDQ122" s="627"/>
      <c r="CDR122" s="627"/>
      <c r="CDS122" s="627"/>
      <c r="CDT122" s="627"/>
      <c r="CDU122" s="627"/>
      <c r="CDV122" s="627"/>
      <c r="CDW122" s="627"/>
      <c r="CDX122" s="627"/>
      <c r="CDY122" s="627"/>
      <c r="CDZ122" s="627"/>
      <c r="CEA122" s="627"/>
      <c r="CEB122" s="627"/>
      <c r="CEC122" s="627"/>
      <c r="CED122" s="627"/>
      <c r="CEE122" s="627"/>
      <c r="CEF122" s="627"/>
      <c r="CEG122" s="627"/>
      <c r="CEH122" s="627"/>
      <c r="CEI122" s="627"/>
      <c r="CEJ122" s="627"/>
      <c r="CEK122" s="627"/>
      <c r="CEL122" s="627"/>
      <c r="CEM122" s="627"/>
      <c r="CEN122" s="627"/>
      <c r="CEO122" s="627"/>
      <c r="CEP122" s="627"/>
      <c r="CEQ122" s="627"/>
      <c r="CER122" s="627"/>
      <c r="CES122" s="627"/>
      <c r="CET122" s="627"/>
      <c r="CEU122" s="627"/>
      <c r="CEV122" s="627"/>
      <c r="CEW122" s="627"/>
      <c r="CEX122" s="627"/>
      <c r="CEY122" s="627"/>
      <c r="CEZ122" s="627"/>
      <c r="CFA122" s="627"/>
      <c r="CFB122" s="627"/>
      <c r="CFC122" s="627"/>
      <c r="CFD122" s="627"/>
      <c r="CFE122" s="627"/>
      <c r="CFF122" s="627"/>
      <c r="CFG122" s="627"/>
      <c r="CFH122" s="627"/>
      <c r="CFI122" s="627"/>
      <c r="CFJ122" s="627"/>
      <c r="CFK122" s="627"/>
      <c r="CFL122" s="627"/>
      <c r="CFM122" s="627"/>
      <c r="CFN122" s="627"/>
      <c r="CFO122" s="627"/>
      <c r="CFP122" s="627"/>
      <c r="CFQ122" s="627"/>
      <c r="CFR122" s="627"/>
      <c r="CFS122" s="627"/>
      <c r="CFT122" s="627"/>
      <c r="CFU122" s="627"/>
      <c r="CFV122" s="627"/>
      <c r="CFW122" s="627"/>
      <c r="CFX122" s="627"/>
      <c r="CFY122" s="627"/>
      <c r="CFZ122" s="627"/>
      <c r="CGA122" s="627"/>
      <c r="CGB122" s="627"/>
      <c r="CGC122" s="627"/>
      <c r="CGD122" s="627"/>
      <c r="CGE122" s="627"/>
      <c r="CGF122" s="627"/>
      <c r="CGG122" s="627"/>
      <c r="CGH122" s="627"/>
      <c r="CGI122" s="627"/>
      <c r="CGJ122" s="627"/>
      <c r="CGK122" s="627"/>
      <c r="CGL122" s="627"/>
      <c r="CGM122" s="627"/>
      <c r="CGN122" s="627"/>
      <c r="CGO122" s="627"/>
      <c r="CGP122" s="627"/>
      <c r="CGQ122" s="627"/>
      <c r="CGR122" s="627"/>
      <c r="CGS122" s="627"/>
      <c r="CGT122" s="627"/>
      <c r="CGU122" s="627"/>
      <c r="CGV122" s="627"/>
      <c r="CGW122" s="627"/>
      <c r="CGX122" s="627"/>
      <c r="CGY122" s="627"/>
      <c r="CGZ122" s="627"/>
      <c r="CHA122" s="627"/>
      <c r="CHB122" s="627"/>
      <c r="CHC122" s="627"/>
      <c r="CHD122" s="627"/>
      <c r="CHE122" s="627"/>
      <c r="CHF122" s="627"/>
      <c r="CHG122" s="627"/>
      <c r="CHH122" s="627"/>
      <c r="CHI122" s="627"/>
      <c r="CHJ122" s="627"/>
      <c r="CHK122" s="627"/>
      <c r="CHL122" s="627"/>
      <c r="CHM122" s="627"/>
      <c r="CHN122" s="627"/>
      <c r="CHO122" s="627"/>
      <c r="CHP122" s="627"/>
      <c r="CHQ122" s="627"/>
      <c r="CHR122" s="627"/>
      <c r="CHS122" s="627"/>
      <c r="CHT122" s="627"/>
      <c r="CHU122" s="627"/>
      <c r="CHV122" s="627"/>
      <c r="CHW122" s="627"/>
      <c r="CHX122" s="627"/>
      <c r="CHY122" s="627"/>
      <c r="CHZ122" s="627"/>
      <c r="CIA122" s="627"/>
      <c r="CIB122" s="627"/>
      <c r="CIC122" s="627"/>
      <c r="CID122" s="627"/>
      <c r="CIE122" s="627"/>
      <c r="CIF122" s="627"/>
      <c r="CIG122" s="627"/>
      <c r="CIH122" s="627"/>
      <c r="CII122" s="627"/>
      <c r="CIJ122" s="627"/>
      <c r="CIK122" s="627"/>
      <c r="CIL122" s="627"/>
      <c r="CIM122" s="627"/>
      <c r="CIN122" s="627"/>
      <c r="CIO122" s="627"/>
      <c r="CIP122" s="627"/>
      <c r="CIQ122" s="627"/>
      <c r="CIR122" s="627"/>
      <c r="CIS122" s="627"/>
      <c r="CIT122" s="627"/>
      <c r="CIU122" s="627"/>
      <c r="CIV122" s="627"/>
      <c r="CIW122" s="627"/>
      <c r="CIX122" s="627"/>
      <c r="CIY122" s="627"/>
      <c r="CIZ122" s="627"/>
      <c r="CJA122" s="627"/>
      <c r="CJB122" s="627"/>
      <c r="CJC122" s="627"/>
      <c r="CJD122" s="627"/>
      <c r="CJE122" s="627"/>
      <c r="CJF122" s="627"/>
      <c r="CJG122" s="627"/>
      <c r="CJH122" s="627"/>
      <c r="CJI122" s="627"/>
      <c r="CJJ122" s="627"/>
      <c r="CJK122" s="627"/>
      <c r="CJL122" s="627"/>
      <c r="CJM122" s="627"/>
      <c r="CJN122" s="627"/>
      <c r="CJO122" s="627"/>
      <c r="CJP122" s="627"/>
      <c r="CJQ122" s="627"/>
      <c r="CJR122" s="627"/>
      <c r="CJS122" s="627"/>
      <c r="CJT122" s="627"/>
      <c r="CJU122" s="627"/>
      <c r="CJV122" s="627"/>
      <c r="CJW122" s="627"/>
      <c r="CJX122" s="627"/>
      <c r="CJY122" s="627"/>
      <c r="CJZ122" s="627"/>
      <c r="CKA122" s="627"/>
      <c r="CKB122" s="627"/>
      <c r="CKC122" s="627"/>
      <c r="CKD122" s="627"/>
      <c r="CKE122" s="627"/>
      <c r="CKF122" s="627"/>
      <c r="CKG122" s="627"/>
      <c r="CKH122" s="627"/>
      <c r="CKI122" s="627"/>
      <c r="CKJ122" s="627"/>
      <c r="CKK122" s="627"/>
      <c r="CKL122" s="627"/>
      <c r="CKM122" s="627"/>
      <c r="CKN122" s="627"/>
      <c r="CKO122" s="627"/>
      <c r="CKP122" s="627"/>
      <c r="CKQ122" s="627"/>
      <c r="CKR122" s="627"/>
      <c r="CKS122" s="627"/>
      <c r="CKT122" s="627"/>
      <c r="CKU122" s="627"/>
      <c r="CKV122" s="627"/>
      <c r="CKW122" s="627"/>
      <c r="CKX122" s="627"/>
      <c r="CKY122" s="627"/>
      <c r="CKZ122" s="627"/>
      <c r="CLA122" s="627"/>
      <c r="CLB122" s="627"/>
      <c r="CLC122" s="627"/>
      <c r="CLD122" s="627"/>
      <c r="CLE122" s="627"/>
      <c r="CLF122" s="627"/>
      <c r="CLG122" s="627"/>
      <c r="CLH122" s="627"/>
      <c r="CLI122" s="627"/>
      <c r="CLJ122" s="627"/>
      <c r="CLK122" s="627"/>
      <c r="CLL122" s="627"/>
      <c r="CLM122" s="627"/>
      <c r="CLN122" s="627"/>
      <c r="CLO122" s="627"/>
      <c r="CLP122" s="627"/>
      <c r="CLQ122" s="627"/>
      <c r="CLR122" s="627"/>
      <c r="CLS122" s="627"/>
      <c r="CLT122" s="627"/>
      <c r="CLU122" s="627"/>
      <c r="CLV122" s="627"/>
      <c r="CLW122" s="627"/>
      <c r="CLX122" s="627"/>
      <c r="CLY122" s="627"/>
      <c r="CLZ122" s="627"/>
      <c r="CMA122" s="627"/>
      <c r="CMB122" s="627"/>
      <c r="CMC122" s="627"/>
      <c r="CMD122" s="627"/>
      <c r="CME122" s="627"/>
      <c r="CMF122" s="627"/>
      <c r="CMG122" s="627"/>
      <c r="CMH122" s="627"/>
      <c r="CMI122" s="627"/>
      <c r="CMJ122" s="627"/>
      <c r="CMK122" s="627"/>
      <c r="CML122" s="627"/>
      <c r="CMM122" s="627"/>
      <c r="CMN122" s="627"/>
      <c r="CMO122" s="627"/>
      <c r="CMP122" s="627"/>
      <c r="CMQ122" s="627"/>
      <c r="CMR122" s="627"/>
      <c r="CMS122" s="627"/>
      <c r="CMT122" s="627"/>
      <c r="CMU122" s="627"/>
      <c r="CMV122" s="627"/>
      <c r="CMW122" s="627"/>
      <c r="CMX122" s="627"/>
      <c r="CMY122" s="627"/>
      <c r="CMZ122" s="627"/>
      <c r="CNA122" s="627"/>
      <c r="CNB122" s="627"/>
      <c r="CNC122" s="627"/>
      <c r="CND122" s="627"/>
      <c r="CNE122" s="627"/>
      <c r="CNF122" s="627"/>
      <c r="CNG122" s="627"/>
      <c r="CNH122" s="627"/>
      <c r="CNI122" s="627"/>
      <c r="CNJ122" s="627"/>
      <c r="CNK122" s="627"/>
      <c r="CNL122" s="627"/>
      <c r="CNM122" s="627"/>
      <c r="CNN122" s="627"/>
      <c r="CNO122" s="627"/>
      <c r="CNP122" s="627"/>
      <c r="CNQ122" s="627"/>
      <c r="CNR122" s="627"/>
      <c r="CNS122" s="627"/>
      <c r="CNT122" s="627"/>
      <c r="CNU122" s="627"/>
      <c r="CNV122" s="627"/>
      <c r="CNW122" s="627"/>
      <c r="CNX122" s="627"/>
      <c r="CNY122" s="627"/>
      <c r="CNZ122" s="627"/>
      <c r="COA122" s="627"/>
      <c r="COB122" s="627"/>
      <c r="COC122" s="627"/>
      <c r="COD122" s="627"/>
      <c r="COE122" s="627"/>
      <c r="COF122" s="627"/>
      <c r="COG122" s="627"/>
      <c r="COH122" s="627"/>
      <c r="COI122" s="627"/>
      <c r="COJ122" s="627"/>
      <c r="COK122" s="627"/>
      <c r="COL122" s="627"/>
      <c r="COM122" s="627"/>
      <c r="CON122" s="627"/>
      <c r="COO122" s="627"/>
      <c r="COP122" s="627"/>
      <c r="COQ122" s="627"/>
      <c r="COR122" s="627"/>
      <c r="COS122" s="627"/>
      <c r="COT122" s="627"/>
      <c r="COU122" s="627"/>
      <c r="COV122" s="627"/>
      <c r="COW122" s="627"/>
      <c r="COX122" s="627"/>
      <c r="COY122" s="627"/>
      <c r="COZ122" s="627"/>
      <c r="CPA122" s="627"/>
      <c r="CPB122" s="627"/>
      <c r="CPC122" s="627"/>
      <c r="CPD122" s="627"/>
      <c r="CPE122" s="627"/>
      <c r="CPF122" s="627"/>
      <c r="CPG122" s="627"/>
      <c r="CPH122" s="627"/>
      <c r="CPI122" s="627"/>
      <c r="CPJ122" s="627"/>
      <c r="CPK122" s="627"/>
      <c r="CPL122" s="627"/>
      <c r="CPM122" s="627"/>
      <c r="CPN122" s="627"/>
      <c r="CPO122" s="627"/>
      <c r="CPP122" s="627"/>
      <c r="CPQ122" s="627"/>
      <c r="CPR122" s="627"/>
      <c r="CPS122" s="627"/>
      <c r="CPT122" s="627"/>
      <c r="CPU122" s="627"/>
      <c r="CPV122" s="627"/>
      <c r="CPW122" s="627"/>
      <c r="CPX122" s="627"/>
      <c r="CPY122" s="627"/>
      <c r="CPZ122" s="627"/>
      <c r="CQA122" s="627"/>
      <c r="CQB122" s="627"/>
      <c r="CQC122" s="627"/>
      <c r="CQD122" s="627"/>
      <c r="CQE122" s="627"/>
      <c r="CQF122" s="627"/>
      <c r="CQG122" s="627"/>
      <c r="CQH122" s="627"/>
      <c r="CQI122" s="627"/>
      <c r="CQJ122" s="627"/>
      <c r="CQK122" s="627"/>
      <c r="CQL122" s="627"/>
      <c r="CQM122" s="627"/>
      <c r="CQN122" s="627"/>
      <c r="CQO122" s="627"/>
      <c r="CQP122" s="627"/>
      <c r="CQQ122" s="627"/>
      <c r="CQR122" s="627"/>
      <c r="CQS122" s="627"/>
      <c r="CQT122" s="627"/>
      <c r="CQU122" s="627"/>
      <c r="CQV122" s="627"/>
      <c r="CQW122" s="627"/>
      <c r="CQX122" s="627"/>
      <c r="CQY122" s="627"/>
      <c r="CQZ122" s="627"/>
      <c r="CRA122" s="627"/>
      <c r="CRB122" s="627"/>
      <c r="CRC122" s="627"/>
      <c r="CRD122" s="627"/>
      <c r="CRE122" s="627"/>
      <c r="CRF122" s="627"/>
      <c r="CRG122" s="627"/>
      <c r="CRH122" s="627"/>
      <c r="CRI122" s="627"/>
      <c r="CRJ122" s="627"/>
      <c r="CRK122" s="627"/>
      <c r="CRL122" s="627"/>
      <c r="CRM122" s="627"/>
      <c r="CRN122" s="627"/>
      <c r="CRO122" s="627"/>
      <c r="CRP122" s="627"/>
      <c r="CRQ122" s="627"/>
      <c r="CRR122" s="627"/>
      <c r="CRS122" s="627"/>
      <c r="CRT122" s="627"/>
      <c r="CRU122" s="627"/>
      <c r="CRV122" s="627"/>
      <c r="CRW122" s="627"/>
      <c r="CRX122" s="627"/>
      <c r="CRY122" s="627"/>
      <c r="CRZ122" s="627"/>
      <c r="CSA122" s="627"/>
      <c r="CSB122" s="627"/>
      <c r="CSC122" s="627"/>
      <c r="CSD122" s="627"/>
      <c r="CSE122" s="627"/>
      <c r="CSF122" s="627"/>
      <c r="CSG122" s="627"/>
      <c r="CSH122" s="627"/>
      <c r="CSI122" s="627"/>
      <c r="CSJ122" s="627"/>
      <c r="CSK122" s="627"/>
      <c r="CSL122" s="627"/>
      <c r="CSM122" s="627"/>
      <c r="CSN122" s="627"/>
      <c r="CSO122" s="627"/>
      <c r="CSP122" s="627"/>
      <c r="CSQ122" s="627"/>
      <c r="CSR122" s="627"/>
      <c r="CSS122" s="627"/>
      <c r="CST122" s="627"/>
      <c r="CSU122" s="627"/>
      <c r="CSV122" s="627"/>
      <c r="CSW122" s="627"/>
      <c r="CSX122" s="627"/>
      <c r="CSY122" s="627"/>
      <c r="CSZ122" s="627"/>
      <c r="CTA122" s="627"/>
      <c r="CTB122" s="627"/>
      <c r="CTC122" s="627"/>
      <c r="CTD122" s="627"/>
      <c r="CTE122" s="627"/>
      <c r="CTF122" s="627"/>
      <c r="CTG122" s="627"/>
      <c r="CTH122" s="627"/>
      <c r="CTI122" s="627"/>
      <c r="CTJ122" s="627"/>
      <c r="CTK122" s="627"/>
      <c r="CTL122" s="627"/>
      <c r="CTM122" s="627"/>
      <c r="CTN122" s="627"/>
      <c r="CTO122" s="627"/>
      <c r="CTP122" s="627"/>
      <c r="CTQ122" s="627"/>
      <c r="CTR122" s="627"/>
      <c r="CTS122" s="627"/>
      <c r="CTT122" s="627"/>
      <c r="CTU122" s="627"/>
      <c r="CTV122" s="627"/>
      <c r="CTW122" s="627"/>
      <c r="CTX122" s="627"/>
      <c r="CTY122" s="627"/>
      <c r="CTZ122" s="627"/>
      <c r="CUA122" s="627"/>
      <c r="CUB122" s="627"/>
      <c r="CUC122" s="627"/>
      <c r="CUD122" s="627"/>
      <c r="CUE122" s="627"/>
      <c r="CUF122" s="627"/>
      <c r="CUG122" s="627"/>
      <c r="CUH122" s="627"/>
      <c r="CUI122" s="627"/>
      <c r="CUJ122" s="627"/>
      <c r="CUK122" s="627"/>
      <c r="CUL122" s="627"/>
      <c r="CUM122" s="627"/>
      <c r="CUN122" s="627"/>
      <c r="CUO122" s="627"/>
      <c r="CUP122" s="627"/>
      <c r="CUQ122" s="627"/>
      <c r="CUR122" s="627"/>
      <c r="CUS122" s="627"/>
      <c r="CUT122" s="627"/>
      <c r="CUU122" s="627"/>
      <c r="CUV122" s="627"/>
      <c r="CUW122" s="627"/>
      <c r="CUX122" s="627"/>
      <c r="CUY122" s="627"/>
      <c r="CUZ122" s="627"/>
      <c r="CVA122" s="627"/>
      <c r="CVB122" s="627"/>
      <c r="CVC122" s="627"/>
      <c r="CVD122" s="627"/>
      <c r="CVE122" s="627"/>
      <c r="CVF122" s="627"/>
      <c r="CVG122" s="627"/>
      <c r="CVH122" s="627"/>
      <c r="CVI122" s="627"/>
      <c r="CVJ122" s="627"/>
      <c r="CVK122" s="627"/>
      <c r="CVL122" s="627"/>
      <c r="CVM122" s="627"/>
      <c r="CVN122" s="627"/>
      <c r="CVO122" s="627"/>
      <c r="CVP122" s="627"/>
      <c r="CVQ122" s="627"/>
      <c r="CVR122" s="627"/>
      <c r="CVS122" s="627"/>
      <c r="CVT122" s="627"/>
      <c r="CVU122" s="627"/>
      <c r="CVV122" s="627"/>
      <c r="CVW122" s="627"/>
      <c r="CVX122" s="627"/>
      <c r="CVY122" s="627"/>
      <c r="CVZ122" s="627"/>
      <c r="CWA122" s="627"/>
      <c r="CWB122" s="627"/>
      <c r="CWC122" s="627"/>
      <c r="CWD122" s="627"/>
      <c r="CWE122" s="627"/>
      <c r="CWF122" s="627"/>
      <c r="CWG122" s="627"/>
      <c r="CWH122" s="627"/>
      <c r="CWI122" s="627"/>
      <c r="CWJ122" s="627"/>
      <c r="CWK122" s="627"/>
      <c r="CWL122" s="627"/>
      <c r="CWM122" s="627"/>
      <c r="CWN122" s="627"/>
      <c r="CWO122" s="627"/>
      <c r="CWP122" s="627"/>
      <c r="CWQ122" s="627"/>
      <c r="CWR122" s="627"/>
      <c r="CWS122" s="627"/>
      <c r="CWT122" s="627"/>
      <c r="CWU122" s="627"/>
      <c r="CWV122" s="627"/>
      <c r="CWW122" s="627"/>
      <c r="CWX122" s="627"/>
      <c r="CWY122" s="627"/>
      <c r="CWZ122" s="627"/>
      <c r="CXA122" s="627"/>
      <c r="CXB122" s="627"/>
      <c r="CXC122" s="627"/>
      <c r="CXD122" s="627"/>
      <c r="CXE122" s="627"/>
      <c r="CXF122" s="627"/>
      <c r="CXG122" s="627"/>
      <c r="CXH122" s="627"/>
      <c r="CXI122" s="627"/>
      <c r="CXJ122" s="627"/>
      <c r="CXK122" s="627"/>
      <c r="CXL122" s="627"/>
      <c r="CXM122" s="627"/>
      <c r="CXN122" s="627"/>
      <c r="CXO122" s="627"/>
      <c r="CXP122" s="627"/>
      <c r="CXQ122" s="627"/>
      <c r="CXR122" s="627"/>
      <c r="CXS122" s="627"/>
      <c r="CXT122" s="627"/>
      <c r="CXU122" s="627"/>
      <c r="CXV122" s="627"/>
      <c r="CXW122" s="627"/>
      <c r="CXX122" s="627"/>
      <c r="CXY122" s="627"/>
      <c r="CXZ122" s="627"/>
      <c r="CYA122" s="627"/>
      <c r="CYB122" s="627"/>
      <c r="CYC122" s="627"/>
      <c r="CYD122" s="627"/>
      <c r="CYE122" s="627"/>
      <c r="CYF122" s="627"/>
      <c r="CYG122" s="627"/>
      <c r="CYH122" s="627"/>
      <c r="CYI122" s="627"/>
      <c r="CYJ122" s="627"/>
      <c r="CYK122" s="627"/>
      <c r="CYL122" s="627"/>
      <c r="CYM122" s="627"/>
      <c r="CYN122" s="627"/>
      <c r="CYO122" s="627"/>
      <c r="CYP122" s="627"/>
      <c r="CYQ122" s="627"/>
      <c r="CYR122" s="627"/>
      <c r="CYS122" s="627"/>
      <c r="CYT122" s="627"/>
      <c r="CYU122" s="627"/>
      <c r="CYV122" s="627"/>
      <c r="CYW122" s="627"/>
      <c r="CYX122" s="627"/>
      <c r="CYY122" s="627"/>
      <c r="CYZ122" s="627"/>
      <c r="CZA122" s="627"/>
      <c r="CZB122" s="627"/>
      <c r="CZC122" s="627"/>
      <c r="CZD122" s="627"/>
      <c r="CZE122" s="627"/>
      <c r="CZF122" s="627"/>
      <c r="CZG122" s="627"/>
      <c r="CZH122" s="627"/>
      <c r="CZI122" s="627"/>
      <c r="CZJ122" s="627"/>
      <c r="CZK122" s="627"/>
      <c r="CZL122" s="627"/>
      <c r="CZM122" s="627"/>
      <c r="CZN122" s="627"/>
      <c r="CZO122" s="627"/>
      <c r="CZP122" s="627"/>
      <c r="CZQ122" s="627"/>
      <c r="CZR122" s="627"/>
      <c r="CZS122" s="627"/>
      <c r="CZT122" s="627"/>
      <c r="CZU122" s="627"/>
      <c r="CZV122" s="627"/>
      <c r="CZW122" s="627"/>
      <c r="CZX122" s="627"/>
      <c r="CZY122" s="627"/>
      <c r="CZZ122" s="627"/>
      <c r="DAA122" s="627"/>
      <c r="DAB122" s="627"/>
      <c r="DAC122" s="627"/>
      <c r="DAD122" s="627"/>
      <c r="DAE122" s="627"/>
      <c r="DAF122" s="627"/>
      <c r="DAG122" s="627"/>
      <c r="DAH122" s="627"/>
      <c r="DAI122" s="627"/>
      <c r="DAJ122" s="627"/>
      <c r="DAK122" s="627"/>
      <c r="DAL122" s="627"/>
      <c r="DAM122" s="627"/>
      <c r="DAN122" s="627"/>
      <c r="DAO122" s="627"/>
      <c r="DAP122" s="627"/>
      <c r="DAQ122" s="627"/>
      <c r="DAR122" s="627"/>
      <c r="DAS122" s="627"/>
      <c r="DAT122" s="627"/>
      <c r="DAU122" s="627"/>
      <c r="DAV122" s="627"/>
      <c r="DAW122" s="627"/>
      <c r="DAX122" s="627"/>
      <c r="DAY122" s="627"/>
      <c r="DAZ122" s="627"/>
      <c r="DBA122" s="627"/>
      <c r="DBB122" s="627"/>
      <c r="DBC122" s="627"/>
      <c r="DBD122" s="627"/>
      <c r="DBE122" s="627"/>
      <c r="DBF122" s="627"/>
      <c r="DBG122" s="627"/>
      <c r="DBH122" s="627"/>
      <c r="DBI122" s="627"/>
      <c r="DBJ122" s="627"/>
      <c r="DBK122" s="627"/>
      <c r="DBL122" s="627"/>
      <c r="DBM122" s="627"/>
      <c r="DBN122" s="627"/>
      <c r="DBO122" s="627"/>
      <c r="DBP122" s="627"/>
      <c r="DBQ122" s="627"/>
      <c r="DBR122" s="627"/>
      <c r="DBS122" s="627"/>
      <c r="DBT122" s="627"/>
      <c r="DBU122" s="627"/>
      <c r="DBV122" s="627"/>
      <c r="DBW122" s="627"/>
      <c r="DBX122" s="627"/>
      <c r="DBY122" s="627"/>
      <c r="DBZ122" s="627"/>
      <c r="DCA122" s="627"/>
      <c r="DCB122" s="627"/>
      <c r="DCC122" s="627"/>
      <c r="DCD122" s="627"/>
      <c r="DCE122" s="627"/>
      <c r="DCF122" s="627"/>
      <c r="DCG122" s="627"/>
      <c r="DCH122" s="627"/>
      <c r="DCI122" s="627"/>
      <c r="DCJ122" s="627"/>
      <c r="DCK122" s="627"/>
      <c r="DCL122" s="627"/>
      <c r="DCM122" s="627"/>
      <c r="DCN122" s="627"/>
      <c r="DCO122" s="627"/>
      <c r="DCP122" s="627"/>
      <c r="DCQ122" s="627"/>
      <c r="DCR122" s="627"/>
      <c r="DCS122" s="627"/>
      <c r="DCT122" s="627"/>
      <c r="DCU122" s="627"/>
      <c r="DCV122" s="627"/>
      <c r="DCW122" s="627"/>
      <c r="DCX122" s="627"/>
      <c r="DCY122" s="627"/>
      <c r="DCZ122" s="627"/>
      <c r="DDA122" s="627"/>
      <c r="DDB122" s="627"/>
      <c r="DDC122" s="627"/>
      <c r="DDD122" s="627"/>
      <c r="DDE122" s="627"/>
      <c r="DDF122" s="627"/>
      <c r="DDG122" s="627"/>
      <c r="DDH122" s="627"/>
      <c r="DDI122" s="627"/>
      <c r="DDJ122" s="627"/>
      <c r="DDK122" s="627"/>
      <c r="DDL122" s="627"/>
      <c r="DDM122" s="627"/>
      <c r="DDN122" s="627"/>
      <c r="DDO122" s="627"/>
      <c r="DDP122" s="627"/>
      <c r="DDQ122" s="627"/>
      <c r="DDR122" s="627"/>
      <c r="DDS122" s="627"/>
      <c r="DDT122" s="627"/>
      <c r="DDU122" s="627"/>
      <c r="DDV122" s="627"/>
      <c r="DDW122" s="627"/>
      <c r="DDX122" s="627"/>
      <c r="DDY122" s="627"/>
      <c r="DDZ122" s="627"/>
      <c r="DEA122" s="627"/>
      <c r="DEB122" s="627"/>
      <c r="DEC122" s="627"/>
      <c r="DED122" s="627"/>
      <c r="DEE122" s="627"/>
      <c r="DEF122" s="627"/>
      <c r="DEG122" s="627"/>
      <c r="DEH122" s="627"/>
      <c r="DEI122" s="627"/>
      <c r="DEJ122" s="627"/>
      <c r="DEK122" s="627"/>
      <c r="DEL122" s="627"/>
      <c r="DEM122" s="627"/>
      <c r="DEN122" s="627"/>
      <c r="DEO122" s="627"/>
      <c r="DEP122" s="627"/>
      <c r="DEQ122" s="627"/>
      <c r="DER122" s="627"/>
      <c r="DES122" s="627"/>
      <c r="DET122" s="627"/>
      <c r="DEU122" s="627"/>
      <c r="DEV122" s="627"/>
      <c r="DEW122" s="627"/>
      <c r="DEX122" s="627"/>
      <c r="DEY122" s="627"/>
      <c r="DEZ122" s="627"/>
      <c r="DFA122" s="627"/>
      <c r="DFB122" s="627"/>
      <c r="DFC122" s="627"/>
      <c r="DFD122" s="627"/>
      <c r="DFE122" s="627"/>
      <c r="DFF122" s="627"/>
      <c r="DFG122" s="627"/>
      <c r="DFH122" s="627"/>
      <c r="DFI122" s="627"/>
      <c r="DFJ122" s="627"/>
      <c r="DFK122" s="627"/>
      <c r="DFL122" s="627"/>
      <c r="DFM122" s="627"/>
      <c r="DFN122" s="627"/>
      <c r="DFO122" s="627"/>
      <c r="DFP122" s="627"/>
      <c r="DFQ122" s="627"/>
      <c r="DFR122" s="627"/>
      <c r="DFS122" s="627"/>
      <c r="DFT122" s="627"/>
      <c r="DFU122" s="627"/>
      <c r="DFV122" s="627"/>
      <c r="DFW122" s="627"/>
      <c r="DFX122" s="627"/>
      <c r="DFY122" s="627"/>
      <c r="DFZ122" s="627"/>
      <c r="DGA122" s="627"/>
      <c r="DGB122" s="627"/>
      <c r="DGC122" s="627"/>
      <c r="DGD122" s="627"/>
      <c r="DGE122" s="627"/>
      <c r="DGF122" s="627"/>
      <c r="DGG122" s="627"/>
      <c r="DGH122" s="627"/>
      <c r="DGI122" s="627"/>
      <c r="DGJ122" s="627"/>
      <c r="DGK122" s="627"/>
      <c r="DGL122" s="627"/>
      <c r="DGM122" s="627"/>
      <c r="DGN122" s="627"/>
      <c r="DGO122" s="627"/>
      <c r="DGP122" s="627"/>
      <c r="DGQ122" s="627"/>
      <c r="DGR122" s="627"/>
      <c r="DGS122" s="627"/>
      <c r="DGT122" s="627"/>
      <c r="DGU122" s="627"/>
      <c r="DGV122" s="627"/>
      <c r="DGW122" s="627"/>
      <c r="DGX122" s="627"/>
      <c r="DGY122" s="627"/>
      <c r="DGZ122" s="627"/>
      <c r="DHA122" s="627"/>
      <c r="DHB122" s="627"/>
      <c r="DHC122" s="627"/>
      <c r="DHD122" s="627"/>
      <c r="DHE122" s="627"/>
      <c r="DHF122" s="627"/>
      <c r="DHG122" s="627"/>
      <c r="DHH122" s="627"/>
      <c r="DHI122" s="627"/>
      <c r="DHJ122" s="627"/>
      <c r="DHK122" s="627"/>
      <c r="DHL122" s="627"/>
      <c r="DHM122" s="627"/>
      <c r="DHN122" s="627"/>
      <c r="DHO122" s="627"/>
      <c r="DHP122" s="627"/>
      <c r="DHQ122" s="627"/>
      <c r="DHR122" s="627"/>
      <c r="DHS122" s="627"/>
      <c r="DHT122" s="627"/>
      <c r="DHU122" s="627"/>
      <c r="DHV122" s="627"/>
      <c r="DHW122" s="627"/>
      <c r="DHX122" s="627"/>
      <c r="DHY122" s="627"/>
      <c r="DHZ122" s="627"/>
      <c r="DIA122" s="627"/>
      <c r="DIB122" s="627"/>
      <c r="DIC122" s="627"/>
      <c r="DID122" s="627"/>
      <c r="DIE122" s="627"/>
      <c r="DIF122" s="627"/>
      <c r="DIG122" s="627"/>
      <c r="DIH122" s="627"/>
      <c r="DII122" s="627"/>
      <c r="DIJ122" s="627"/>
      <c r="DIK122" s="627"/>
      <c r="DIL122" s="627"/>
      <c r="DIM122" s="627"/>
      <c r="DIN122" s="627"/>
      <c r="DIO122" s="627"/>
      <c r="DIP122" s="627"/>
      <c r="DIQ122" s="627"/>
      <c r="DIR122" s="627"/>
      <c r="DIS122" s="627"/>
      <c r="DIT122" s="627"/>
      <c r="DIU122" s="627"/>
      <c r="DIV122" s="627"/>
      <c r="DIW122" s="627"/>
      <c r="DIX122" s="627"/>
      <c r="DIY122" s="627"/>
      <c r="DIZ122" s="627"/>
      <c r="DJA122" s="627"/>
      <c r="DJB122" s="627"/>
      <c r="DJC122" s="627"/>
      <c r="DJD122" s="627"/>
      <c r="DJE122" s="627"/>
      <c r="DJF122" s="627"/>
      <c r="DJG122" s="627"/>
      <c r="DJH122" s="627"/>
      <c r="DJI122" s="627"/>
      <c r="DJJ122" s="627"/>
      <c r="DJK122" s="627"/>
      <c r="DJL122" s="627"/>
      <c r="DJM122" s="627"/>
      <c r="DJN122" s="627"/>
      <c r="DJO122" s="627"/>
      <c r="DJP122" s="627"/>
      <c r="DJQ122" s="627"/>
      <c r="DJR122" s="627"/>
      <c r="DJS122" s="627"/>
      <c r="DJT122" s="627"/>
      <c r="DJU122" s="627"/>
      <c r="DJV122" s="627"/>
      <c r="DJW122" s="627"/>
      <c r="DJX122" s="627"/>
      <c r="DJY122" s="627"/>
      <c r="DJZ122" s="627"/>
      <c r="DKA122" s="627"/>
      <c r="DKB122" s="627"/>
      <c r="DKC122" s="627"/>
      <c r="DKD122" s="627"/>
      <c r="DKE122" s="627"/>
      <c r="DKF122" s="627"/>
      <c r="DKG122" s="627"/>
      <c r="DKH122" s="627"/>
      <c r="DKI122" s="627"/>
      <c r="DKJ122" s="627"/>
      <c r="DKK122" s="627"/>
      <c r="DKL122" s="627"/>
      <c r="DKM122" s="627"/>
      <c r="DKN122" s="627"/>
      <c r="DKO122" s="627"/>
      <c r="DKP122" s="627"/>
      <c r="DKQ122" s="627"/>
      <c r="DKR122" s="627"/>
      <c r="DKS122" s="627"/>
      <c r="DKT122" s="627"/>
      <c r="DKU122" s="627"/>
      <c r="DKV122" s="627"/>
      <c r="DKW122" s="627"/>
      <c r="DKX122" s="627"/>
      <c r="DKY122" s="627"/>
      <c r="DKZ122" s="627"/>
      <c r="DLA122" s="627"/>
      <c r="DLB122" s="627"/>
      <c r="DLC122" s="627"/>
      <c r="DLD122" s="627"/>
      <c r="DLE122" s="627"/>
      <c r="DLF122" s="627"/>
      <c r="DLG122" s="627"/>
      <c r="DLH122" s="627"/>
      <c r="DLI122" s="627"/>
      <c r="DLJ122" s="627"/>
      <c r="DLK122" s="627"/>
      <c r="DLL122" s="627"/>
      <c r="DLM122" s="627"/>
      <c r="DLN122" s="627"/>
      <c r="DLO122" s="627"/>
      <c r="DLP122" s="627"/>
      <c r="DLQ122" s="627"/>
      <c r="DLR122" s="627"/>
      <c r="DLS122" s="627"/>
      <c r="DLT122" s="627"/>
      <c r="DLU122" s="627"/>
      <c r="DLV122" s="627"/>
      <c r="DLW122" s="627"/>
      <c r="DLX122" s="627"/>
      <c r="DLY122" s="627"/>
      <c r="DLZ122" s="627"/>
      <c r="DMA122" s="627"/>
      <c r="DMB122" s="627"/>
      <c r="DMC122" s="627"/>
      <c r="DMD122" s="627"/>
      <c r="DME122" s="627"/>
      <c r="DMF122" s="627"/>
      <c r="DMG122" s="627"/>
      <c r="DMH122" s="627"/>
      <c r="DMI122" s="627"/>
      <c r="DMJ122" s="627"/>
      <c r="DMK122" s="627"/>
      <c r="DML122" s="627"/>
      <c r="DMM122" s="627"/>
      <c r="DMN122" s="627"/>
      <c r="DMO122" s="627"/>
      <c r="DMP122" s="627"/>
      <c r="DMQ122" s="627"/>
      <c r="DMR122" s="627"/>
      <c r="DMS122" s="627"/>
      <c r="DMT122" s="627"/>
      <c r="DMU122" s="627"/>
      <c r="DMV122" s="627"/>
      <c r="DMW122" s="627"/>
      <c r="DMX122" s="627"/>
      <c r="DMY122" s="627"/>
      <c r="DMZ122" s="627"/>
      <c r="DNA122" s="627"/>
      <c r="DNB122" s="627"/>
      <c r="DNC122" s="627"/>
      <c r="DND122" s="627"/>
      <c r="DNE122" s="627"/>
      <c r="DNF122" s="627"/>
      <c r="DNG122" s="627"/>
      <c r="DNH122" s="627"/>
      <c r="DNI122" s="627"/>
      <c r="DNJ122" s="627"/>
      <c r="DNK122" s="627"/>
      <c r="DNL122" s="627"/>
      <c r="DNM122" s="627"/>
      <c r="DNN122" s="627"/>
      <c r="DNO122" s="627"/>
      <c r="DNP122" s="627"/>
      <c r="DNQ122" s="627"/>
      <c r="DNR122" s="627"/>
      <c r="DNS122" s="627"/>
      <c r="DNT122" s="627"/>
      <c r="DNU122" s="627"/>
      <c r="DNV122" s="627"/>
      <c r="DNW122" s="627"/>
      <c r="DNX122" s="627"/>
      <c r="DNY122" s="627"/>
      <c r="DNZ122" s="627"/>
      <c r="DOA122" s="627"/>
      <c r="DOB122" s="627"/>
      <c r="DOC122" s="627"/>
      <c r="DOD122" s="627"/>
      <c r="DOE122" s="627"/>
      <c r="DOF122" s="627"/>
      <c r="DOG122" s="627"/>
      <c r="DOH122" s="627"/>
      <c r="DOI122" s="627"/>
      <c r="DOJ122" s="627"/>
      <c r="DOK122" s="627"/>
      <c r="DOL122" s="627"/>
      <c r="DOM122" s="627"/>
      <c r="DON122" s="627"/>
      <c r="DOO122" s="627"/>
      <c r="DOP122" s="627"/>
      <c r="DOQ122" s="627"/>
      <c r="DOR122" s="627"/>
      <c r="DOS122" s="627"/>
      <c r="DOT122" s="627"/>
      <c r="DOU122" s="627"/>
      <c r="DOV122" s="627"/>
      <c r="DOW122" s="627"/>
      <c r="DOX122" s="627"/>
      <c r="DOY122" s="627"/>
      <c r="DOZ122" s="627"/>
      <c r="DPA122" s="627"/>
      <c r="DPB122" s="627"/>
      <c r="DPC122" s="627"/>
      <c r="DPD122" s="627"/>
      <c r="DPE122" s="627"/>
      <c r="DPF122" s="627"/>
      <c r="DPG122" s="627"/>
      <c r="DPH122" s="627"/>
      <c r="DPI122" s="627"/>
      <c r="DPJ122" s="627"/>
      <c r="DPK122" s="627"/>
      <c r="DPL122" s="627"/>
      <c r="DPM122" s="627"/>
      <c r="DPN122" s="627"/>
      <c r="DPO122" s="627"/>
      <c r="DPP122" s="627"/>
      <c r="DPQ122" s="627"/>
      <c r="DPR122" s="627"/>
      <c r="DPS122" s="627"/>
      <c r="DPT122" s="627"/>
      <c r="DPU122" s="627"/>
      <c r="DPV122" s="627"/>
      <c r="DPW122" s="627"/>
      <c r="DPX122" s="627"/>
      <c r="DPY122" s="627"/>
      <c r="DPZ122" s="627"/>
      <c r="DQA122" s="627"/>
      <c r="DQB122" s="627"/>
      <c r="DQC122" s="627"/>
      <c r="DQD122" s="627"/>
      <c r="DQE122" s="627"/>
      <c r="DQF122" s="627"/>
      <c r="DQG122" s="627"/>
      <c r="DQH122" s="627"/>
      <c r="DQI122" s="627"/>
      <c r="DQJ122" s="627"/>
      <c r="DQK122" s="627"/>
      <c r="DQL122" s="627"/>
      <c r="DQM122" s="627"/>
      <c r="DQN122" s="627"/>
      <c r="DQO122" s="627"/>
      <c r="DQP122" s="627"/>
      <c r="DQQ122" s="627"/>
      <c r="DQR122" s="627"/>
      <c r="DQS122" s="627"/>
      <c r="DQT122" s="627"/>
      <c r="DQU122" s="627"/>
      <c r="DQV122" s="627"/>
      <c r="DQW122" s="627"/>
      <c r="DQX122" s="627"/>
      <c r="DQY122" s="627"/>
      <c r="DQZ122" s="627"/>
      <c r="DRA122" s="627"/>
      <c r="DRB122" s="627"/>
      <c r="DRC122" s="627"/>
      <c r="DRD122" s="627"/>
      <c r="DRE122" s="627"/>
      <c r="DRF122" s="627"/>
      <c r="DRG122" s="627"/>
      <c r="DRH122" s="627"/>
      <c r="DRI122" s="627"/>
      <c r="DRJ122" s="627"/>
      <c r="DRK122" s="627"/>
      <c r="DRL122" s="627"/>
      <c r="DRM122" s="627"/>
      <c r="DRN122" s="627"/>
      <c r="DRO122" s="627"/>
      <c r="DRP122" s="627"/>
      <c r="DRQ122" s="627"/>
      <c r="DRR122" s="627"/>
      <c r="DRS122" s="627"/>
      <c r="DRT122" s="627"/>
      <c r="DRU122" s="627"/>
      <c r="DRV122" s="627"/>
      <c r="DRW122" s="627"/>
      <c r="DRX122" s="627"/>
      <c r="DRY122" s="627"/>
      <c r="DRZ122" s="627"/>
      <c r="DSA122" s="627"/>
      <c r="DSB122" s="627"/>
      <c r="DSC122" s="627"/>
      <c r="DSD122" s="627"/>
      <c r="DSE122" s="627"/>
      <c r="DSF122" s="627"/>
      <c r="DSG122" s="627"/>
      <c r="DSH122" s="627"/>
      <c r="DSI122" s="627"/>
      <c r="DSJ122" s="627"/>
      <c r="DSK122" s="627"/>
      <c r="DSL122" s="627"/>
      <c r="DSM122" s="627"/>
      <c r="DSN122" s="627"/>
      <c r="DSO122" s="627"/>
      <c r="DSP122" s="627"/>
      <c r="DSQ122" s="627"/>
      <c r="DSR122" s="627"/>
      <c r="DSS122" s="627"/>
      <c r="DST122" s="627"/>
      <c r="DSU122" s="627"/>
      <c r="DSV122" s="627"/>
      <c r="DSW122" s="627"/>
      <c r="DSX122" s="627"/>
      <c r="DSY122" s="627"/>
      <c r="DSZ122" s="627"/>
      <c r="DTA122" s="627"/>
      <c r="DTB122" s="627"/>
      <c r="DTC122" s="627"/>
      <c r="DTD122" s="627"/>
      <c r="DTE122" s="627"/>
      <c r="DTF122" s="627"/>
      <c r="DTG122" s="627"/>
      <c r="DTH122" s="627"/>
      <c r="DTI122" s="627"/>
      <c r="DTJ122" s="627"/>
      <c r="DTK122" s="627"/>
      <c r="DTL122" s="627"/>
      <c r="DTM122" s="627"/>
      <c r="DTN122" s="627"/>
      <c r="DTO122" s="627"/>
      <c r="DTP122" s="627"/>
      <c r="DTQ122" s="627"/>
      <c r="DTR122" s="627"/>
      <c r="DTS122" s="627"/>
      <c r="DTT122" s="627"/>
      <c r="DTU122" s="627"/>
      <c r="DTV122" s="627"/>
      <c r="DTW122" s="627"/>
      <c r="DTX122" s="627"/>
      <c r="DTY122" s="627"/>
      <c r="DTZ122" s="627"/>
      <c r="DUA122" s="627"/>
      <c r="DUB122" s="627"/>
      <c r="DUC122" s="627"/>
      <c r="DUD122" s="627"/>
      <c r="DUE122" s="627"/>
      <c r="DUF122" s="627"/>
      <c r="DUG122" s="627"/>
      <c r="DUH122" s="627"/>
      <c r="DUI122" s="627"/>
      <c r="DUJ122" s="627"/>
      <c r="DUK122" s="627"/>
      <c r="DUL122" s="627"/>
      <c r="DUM122" s="627"/>
      <c r="DUN122" s="627"/>
      <c r="DUO122" s="627"/>
      <c r="DUP122" s="627"/>
      <c r="DUQ122" s="627"/>
      <c r="DUR122" s="627"/>
      <c r="DUS122" s="627"/>
      <c r="DUT122" s="627"/>
      <c r="DUU122" s="627"/>
      <c r="DUV122" s="627"/>
      <c r="DUW122" s="627"/>
      <c r="DUX122" s="627"/>
      <c r="DUY122" s="627"/>
      <c r="DUZ122" s="627"/>
      <c r="DVA122" s="627"/>
      <c r="DVB122" s="627"/>
      <c r="DVC122" s="627"/>
      <c r="DVD122" s="627"/>
      <c r="DVE122" s="627"/>
      <c r="DVF122" s="627"/>
      <c r="DVG122" s="627"/>
      <c r="DVH122" s="627"/>
      <c r="DVI122" s="627"/>
      <c r="DVJ122" s="627"/>
      <c r="DVK122" s="627"/>
      <c r="DVL122" s="627"/>
      <c r="DVM122" s="627"/>
      <c r="DVN122" s="627"/>
      <c r="DVO122" s="627"/>
      <c r="DVP122" s="627"/>
      <c r="DVQ122" s="627"/>
      <c r="DVR122" s="627"/>
      <c r="DVS122" s="627"/>
      <c r="DVT122" s="627"/>
      <c r="DVU122" s="627"/>
      <c r="DVV122" s="627"/>
      <c r="DVW122" s="627"/>
      <c r="DVX122" s="627"/>
      <c r="DVY122" s="627"/>
      <c r="DVZ122" s="627"/>
      <c r="DWA122" s="627"/>
      <c r="DWB122" s="627"/>
      <c r="DWC122" s="627"/>
      <c r="DWD122" s="627"/>
      <c r="DWE122" s="627"/>
      <c r="DWF122" s="627"/>
      <c r="DWG122" s="627"/>
      <c r="DWH122" s="627"/>
      <c r="DWI122" s="627"/>
      <c r="DWJ122" s="627"/>
      <c r="DWK122" s="627"/>
      <c r="DWL122" s="627"/>
      <c r="DWM122" s="627"/>
      <c r="DWN122" s="627"/>
      <c r="DWO122" s="627"/>
      <c r="DWP122" s="627"/>
      <c r="DWQ122" s="627"/>
      <c r="DWR122" s="627"/>
      <c r="DWS122" s="627"/>
      <c r="DWT122" s="627"/>
      <c r="DWU122" s="627"/>
      <c r="DWV122" s="627"/>
      <c r="DWW122" s="627"/>
      <c r="DWX122" s="627"/>
      <c r="DWY122" s="627"/>
      <c r="DWZ122" s="627"/>
      <c r="DXA122" s="627"/>
      <c r="DXB122" s="627"/>
      <c r="DXC122" s="627"/>
      <c r="DXD122" s="627"/>
      <c r="DXE122" s="627"/>
      <c r="DXF122" s="627"/>
      <c r="DXG122" s="627"/>
      <c r="DXH122" s="627"/>
      <c r="DXI122" s="627"/>
      <c r="DXJ122" s="627"/>
      <c r="DXK122" s="627"/>
      <c r="DXL122" s="627"/>
      <c r="DXM122" s="627"/>
      <c r="DXN122" s="627"/>
      <c r="DXO122" s="627"/>
      <c r="DXP122" s="627"/>
      <c r="DXQ122" s="627"/>
      <c r="DXR122" s="627"/>
      <c r="DXS122" s="627"/>
      <c r="DXT122" s="627"/>
      <c r="DXU122" s="627"/>
      <c r="DXV122" s="627"/>
      <c r="DXW122" s="627"/>
      <c r="DXX122" s="627"/>
      <c r="DXY122" s="627"/>
      <c r="DXZ122" s="627"/>
      <c r="DYA122" s="627"/>
      <c r="DYB122" s="627"/>
      <c r="DYC122" s="627"/>
      <c r="DYD122" s="627"/>
      <c r="DYE122" s="627"/>
      <c r="DYF122" s="627"/>
      <c r="DYG122" s="627"/>
      <c r="DYH122" s="627"/>
      <c r="DYI122" s="627"/>
      <c r="DYJ122" s="627"/>
      <c r="DYK122" s="627"/>
      <c r="DYL122" s="627"/>
      <c r="DYM122" s="627"/>
      <c r="DYN122" s="627"/>
      <c r="DYO122" s="627"/>
      <c r="DYP122" s="627"/>
      <c r="DYQ122" s="627"/>
      <c r="DYR122" s="627"/>
      <c r="DYS122" s="627"/>
      <c r="DYT122" s="627"/>
      <c r="DYU122" s="627"/>
      <c r="DYV122" s="627"/>
      <c r="DYW122" s="627"/>
      <c r="DYX122" s="627"/>
      <c r="DYY122" s="627"/>
      <c r="DYZ122" s="627"/>
      <c r="DZA122" s="627"/>
      <c r="DZB122" s="627"/>
      <c r="DZC122" s="627"/>
      <c r="DZD122" s="627"/>
      <c r="DZE122" s="627"/>
      <c r="DZF122" s="627"/>
      <c r="DZG122" s="627"/>
      <c r="DZH122" s="627"/>
      <c r="DZI122" s="627"/>
      <c r="DZJ122" s="627"/>
      <c r="DZK122" s="627"/>
      <c r="DZL122" s="627"/>
      <c r="DZM122" s="627"/>
      <c r="DZN122" s="627"/>
      <c r="DZO122" s="627"/>
      <c r="DZP122" s="627"/>
      <c r="DZQ122" s="627"/>
      <c r="DZR122" s="627"/>
      <c r="DZS122" s="627"/>
      <c r="DZT122" s="627"/>
      <c r="DZU122" s="627"/>
      <c r="DZV122" s="627"/>
      <c r="DZW122" s="627"/>
      <c r="DZX122" s="627"/>
      <c r="DZY122" s="627"/>
      <c r="DZZ122" s="627"/>
      <c r="EAA122" s="627"/>
      <c r="EAB122" s="627"/>
      <c r="EAC122" s="627"/>
      <c r="EAD122" s="627"/>
      <c r="EAE122" s="627"/>
      <c r="EAF122" s="627"/>
      <c r="EAG122" s="627"/>
      <c r="EAH122" s="627"/>
      <c r="EAI122" s="627"/>
      <c r="EAJ122" s="627"/>
      <c r="EAK122" s="627"/>
      <c r="EAL122" s="627"/>
      <c r="EAM122" s="627"/>
      <c r="EAN122" s="627"/>
      <c r="EAO122" s="627"/>
      <c r="EAP122" s="627"/>
      <c r="EAQ122" s="627"/>
      <c r="EAR122" s="627"/>
      <c r="EAS122" s="627"/>
      <c r="EAT122" s="627"/>
      <c r="EAU122" s="627"/>
      <c r="EAV122" s="627"/>
      <c r="EAW122" s="627"/>
      <c r="EAX122" s="627"/>
      <c r="EAY122" s="627"/>
      <c r="EAZ122" s="627"/>
      <c r="EBA122" s="627"/>
      <c r="EBB122" s="627"/>
      <c r="EBC122" s="627"/>
      <c r="EBD122" s="627"/>
      <c r="EBE122" s="627"/>
      <c r="EBF122" s="627"/>
      <c r="EBG122" s="627"/>
      <c r="EBH122" s="627"/>
      <c r="EBI122" s="627"/>
      <c r="EBJ122" s="627"/>
      <c r="EBK122" s="627"/>
      <c r="EBL122" s="627"/>
      <c r="EBM122" s="627"/>
      <c r="EBN122" s="627"/>
      <c r="EBO122" s="627"/>
      <c r="EBP122" s="627"/>
      <c r="EBQ122" s="627"/>
      <c r="EBR122" s="627"/>
      <c r="EBS122" s="627"/>
      <c r="EBT122" s="627"/>
      <c r="EBU122" s="627"/>
      <c r="EBV122" s="627"/>
      <c r="EBW122" s="627"/>
      <c r="EBX122" s="627"/>
      <c r="EBY122" s="627"/>
      <c r="EBZ122" s="627"/>
      <c r="ECA122" s="627"/>
      <c r="ECB122" s="627"/>
      <c r="ECC122" s="627"/>
      <c r="ECD122" s="627"/>
      <c r="ECE122" s="627"/>
      <c r="ECF122" s="627"/>
      <c r="ECG122" s="627"/>
      <c r="ECH122" s="627"/>
      <c r="ECI122" s="627"/>
      <c r="ECJ122" s="627"/>
      <c r="ECK122" s="627"/>
      <c r="ECL122" s="627"/>
      <c r="ECM122" s="627"/>
      <c r="ECN122" s="627"/>
      <c r="ECO122" s="627"/>
      <c r="ECP122" s="627"/>
      <c r="ECQ122" s="627"/>
      <c r="ECR122" s="627"/>
      <c r="ECS122" s="627"/>
      <c r="ECT122" s="627"/>
      <c r="ECU122" s="627"/>
      <c r="ECV122" s="627"/>
      <c r="ECW122" s="627"/>
      <c r="ECX122" s="627"/>
      <c r="ECY122" s="627"/>
      <c r="ECZ122" s="627"/>
      <c r="EDA122" s="627"/>
      <c r="EDB122" s="627"/>
      <c r="EDC122" s="627"/>
      <c r="EDD122" s="627"/>
      <c r="EDE122" s="627"/>
      <c r="EDF122" s="627"/>
      <c r="EDG122" s="627"/>
      <c r="EDH122" s="627"/>
      <c r="EDI122" s="627"/>
      <c r="EDJ122" s="627"/>
      <c r="EDK122" s="627"/>
      <c r="EDL122" s="627"/>
      <c r="EDM122" s="627"/>
      <c r="EDN122" s="627"/>
      <c r="EDO122" s="627"/>
      <c r="EDP122" s="627"/>
      <c r="EDQ122" s="627"/>
      <c r="EDR122" s="627"/>
      <c r="EDS122" s="627"/>
      <c r="EDT122" s="627"/>
      <c r="EDU122" s="627"/>
      <c r="EDV122" s="627"/>
      <c r="EDW122" s="627"/>
      <c r="EDX122" s="627"/>
      <c r="EDY122" s="627"/>
      <c r="EDZ122" s="627"/>
      <c r="EEA122" s="627"/>
      <c r="EEB122" s="627"/>
      <c r="EEC122" s="627"/>
      <c r="EED122" s="627"/>
      <c r="EEE122" s="627"/>
      <c r="EEF122" s="627"/>
      <c r="EEG122" s="627"/>
      <c r="EEH122" s="627"/>
      <c r="EEI122" s="627"/>
      <c r="EEJ122" s="627"/>
      <c r="EEK122" s="627"/>
      <c r="EEL122" s="627"/>
      <c r="EEM122" s="627"/>
      <c r="EEN122" s="627"/>
      <c r="EEO122" s="627"/>
      <c r="EEP122" s="627"/>
      <c r="EEQ122" s="627"/>
      <c r="EER122" s="627"/>
      <c r="EES122" s="627"/>
      <c r="EET122" s="627"/>
      <c r="EEU122" s="627"/>
      <c r="EEV122" s="627"/>
      <c r="EEW122" s="627"/>
      <c r="EEX122" s="627"/>
      <c r="EEY122" s="627"/>
      <c r="EEZ122" s="627"/>
      <c r="EFA122" s="627"/>
      <c r="EFB122" s="627"/>
      <c r="EFC122" s="627"/>
      <c r="EFD122" s="627"/>
      <c r="EFE122" s="627"/>
      <c r="EFF122" s="627"/>
      <c r="EFG122" s="627"/>
      <c r="EFH122" s="627"/>
      <c r="EFI122" s="627"/>
      <c r="EFJ122" s="627"/>
      <c r="EFK122" s="627"/>
      <c r="EFL122" s="627"/>
      <c r="EFM122" s="627"/>
      <c r="EFN122" s="627"/>
      <c r="EFO122" s="627"/>
      <c r="EFP122" s="627"/>
      <c r="EFQ122" s="627"/>
      <c r="EFR122" s="627"/>
      <c r="EFS122" s="627"/>
      <c r="EFT122" s="627"/>
      <c r="EFU122" s="627"/>
      <c r="EFV122" s="627"/>
      <c r="EFW122" s="627"/>
      <c r="EFX122" s="627"/>
      <c r="EFY122" s="627"/>
      <c r="EFZ122" s="627"/>
      <c r="EGA122" s="627"/>
      <c r="EGB122" s="627"/>
      <c r="EGC122" s="627"/>
      <c r="EGD122" s="627"/>
      <c r="EGE122" s="627"/>
      <c r="EGF122" s="627"/>
      <c r="EGG122" s="627"/>
      <c r="EGH122" s="627"/>
      <c r="EGI122" s="627"/>
      <c r="EGJ122" s="627"/>
      <c r="EGK122" s="627"/>
      <c r="EGL122" s="627"/>
      <c r="EGM122" s="627"/>
      <c r="EGN122" s="627"/>
      <c r="EGO122" s="627"/>
      <c r="EGP122" s="627"/>
      <c r="EGQ122" s="627"/>
      <c r="EGR122" s="627"/>
      <c r="EGS122" s="627"/>
      <c r="EGT122" s="627"/>
      <c r="EGU122" s="627"/>
      <c r="EGV122" s="627"/>
      <c r="EGW122" s="627"/>
      <c r="EGX122" s="627"/>
      <c r="EGY122" s="627"/>
      <c r="EGZ122" s="627"/>
      <c r="EHA122" s="627"/>
      <c r="EHB122" s="627"/>
      <c r="EHC122" s="627"/>
      <c r="EHD122" s="627"/>
      <c r="EHE122" s="627"/>
      <c r="EHF122" s="627"/>
      <c r="EHG122" s="627"/>
      <c r="EHH122" s="627"/>
      <c r="EHI122" s="627"/>
      <c r="EHJ122" s="627"/>
      <c r="EHK122" s="627"/>
      <c r="EHL122" s="627"/>
      <c r="EHM122" s="627"/>
      <c r="EHN122" s="627"/>
      <c r="EHO122" s="627"/>
      <c r="EHP122" s="627"/>
      <c r="EHQ122" s="627"/>
      <c r="EHR122" s="627"/>
      <c r="EHS122" s="627"/>
      <c r="EHT122" s="627"/>
      <c r="EHU122" s="627"/>
      <c r="EHV122" s="627"/>
      <c r="EHW122" s="627"/>
      <c r="EHX122" s="627"/>
      <c r="EHY122" s="627"/>
      <c r="EHZ122" s="627"/>
      <c r="EIA122" s="627"/>
      <c r="EIB122" s="627"/>
      <c r="EIC122" s="627"/>
      <c r="EID122" s="627"/>
      <c r="EIE122" s="627"/>
      <c r="EIF122" s="627"/>
      <c r="EIG122" s="627"/>
      <c r="EIH122" s="627"/>
      <c r="EII122" s="627"/>
      <c r="EIJ122" s="627"/>
      <c r="EIK122" s="627"/>
      <c r="EIL122" s="627"/>
      <c r="EIM122" s="627"/>
      <c r="EIN122" s="627"/>
      <c r="EIO122" s="627"/>
      <c r="EIP122" s="627"/>
      <c r="EIQ122" s="627"/>
      <c r="EIR122" s="627"/>
      <c r="EIS122" s="627"/>
      <c r="EIT122" s="627"/>
      <c r="EIU122" s="627"/>
      <c r="EIV122" s="627"/>
      <c r="EIW122" s="627"/>
      <c r="EIX122" s="627"/>
      <c r="EIY122" s="627"/>
      <c r="EIZ122" s="627"/>
      <c r="EJA122" s="627"/>
      <c r="EJB122" s="627"/>
      <c r="EJC122" s="627"/>
      <c r="EJD122" s="627"/>
      <c r="EJE122" s="627"/>
      <c r="EJF122" s="627"/>
      <c r="EJG122" s="627"/>
      <c r="EJH122" s="627"/>
      <c r="EJI122" s="627"/>
      <c r="EJJ122" s="627"/>
      <c r="EJK122" s="627"/>
      <c r="EJL122" s="627"/>
      <c r="EJM122" s="627"/>
      <c r="EJN122" s="627"/>
      <c r="EJO122" s="627"/>
      <c r="EJP122" s="627"/>
      <c r="EJQ122" s="627"/>
      <c r="EJR122" s="627"/>
      <c r="EJS122" s="627"/>
      <c r="EJT122" s="627"/>
      <c r="EJU122" s="627"/>
      <c r="EJV122" s="627"/>
      <c r="EJW122" s="627"/>
      <c r="EJX122" s="627"/>
      <c r="EJY122" s="627"/>
      <c r="EJZ122" s="627"/>
      <c r="EKA122" s="627"/>
      <c r="EKB122" s="627"/>
      <c r="EKC122" s="627"/>
      <c r="EKD122" s="627"/>
      <c r="EKE122" s="627"/>
      <c r="EKF122" s="627"/>
      <c r="EKG122" s="627"/>
      <c r="EKH122" s="627"/>
      <c r="EKI122" s="627"/>
      <c r="EKJ122" s="627"/>
      <c r="EKK122" s="627"/>
      <c r="EKL122" s="627"/>
      <c r="EKM122" s="627"/>
      <c r="EKN122" s="627"/>
      <c r="EKO122" s="627"/>
      <c r="EKP122" s="627"/>
      <c r="EKQ122" s="627"/>
      <c r="EKR122" s="627"/>
      <c r="EKS122" s="627"/>
      <c r="EKT122" s="627"/>
      <c r="EKU122" s="627"/>
      <c r="EKV122" s="627"/>
      <c r="EKW122" s="627"/>
      <c r="EKX122" s="627"/>
      <c r="EKY122" s="627"/>
      <c r="EKZ122" s="627"/>
      <c r="ELA122" s="627"/>
      <c r="ELB122" s="627"/>
      <c r="ELC122" s="627"/>
      <c r="ELD122" s="627"/>
      <c r="ELE122" s="627"/>
      <c r="ELF122" s="627"/>
      <c r="ELG122" s="627"/>
      <c r="ELH122" s="627"/>
      <c r="ELI122" s="627"/>
      <c r="ELJ122" s="627"/>
      <c r="ELK122" s="627"/>
      <c r="ELL122" s="627"/>
      <c r="ELM122" s="627"/>
      <c r="ELN122" s="627"/>
      <c r="ELO122" s="627"/>
      <c r="ELP122" s="627"/>
      <c r="ELQ122" s="627"/>
      <c r="ELR122" s="627"/>
      <c r="ELS122" s="627"/>
      <c r="ELT122" s="627"/>
      <c r="ELU122" s="627"/>
      <c r="ELV122" s="627"/>
      <c r="ELW122" s="627"/>
      <c r="ELX122" s="627"/>
      <c r="ELY122" s="627"/>
      <c r="ELZ122" s="627"/>
      <c r="EMA122" s="627"/>
      <c r="EMB122" s="627"/>
      <c r="EMC122" s="627"/>
      <c r="EMD122" s="627"/>
      <c r="EME122" s="627"/>
      <c r="EMF122" s="627"/>
      <c r="EMG122" s="627"/>
      <c r="EMH122" s="627"/>
      <c r="EMI122" s="627"/>
      <c r="EMJ122" s="627"/>
      <c r="EMK122" s="627"/>
      <c r="EML122" s="627"/>
      <c r="EMM122" s="627"/>
      <c r="EMN122" s="627"/>
      <c r="EMO122" s="627"/>
      <c r="EMP122" s="627"/>
      <c r="EMQ122" s="627"/>
      <c r="EMR122" s="627"/>
      <c r="EMS122" s="627"/>
      <c r="EMT122" s="627"/>
      <c r="EMU122" s="627"/>
      <c r="EMV122" s="627"/>
      <c r="EMW122" s="627"/>
      <c r="EMX122" s="627"/>
      <c r="EMY122" s="627"/>
      <c r="EMZ122" s="627"/>
      <c r="ENA122" s="627"/>
      <c r="ENB122" s="627"/>
      <c r="ENC122" s="627"/>
      <c r="END122" s="627"/>
      <c r="ENE122" s="627"/>
      <c r="ENF122" s="627"/>
      <c r="ENG122" s="627"/>
      <c r="ENH122" s="627"/>
      <c r="ENI122" s="627"/>
      <c r="ENJ122" s="627"/>
      <c r="ENK122" s="627"/>
      <c r="ENL122" s="627"/>
      <c r="ENM122" s="627"/>
      <c r="ENN122" s="627"/>
      <c r="ENO122" s="627"/>
      <c r="ENP122" s="627"/>
      <c r="ENQ122" s="627"/>
      <c r="ENR122" s="627"/>
      <c r="ENS122" s="627"/>
      <c r="ENT122" s="627"/>
      <c r="ENU122" s="627"/>
      <c r="ENV122" s="627"/>
      <c r="ENW122" s="627"/>
      <c r="ENX122" s="627"/>
      <c r="ENY122" s="627"/>
      <c r="ENZ122" s="627"/>
      <c r="EOA122" s="627"/>
      <c r="EOB122" s="627"/>
      <c r="EOC122" s="627"/>
      <c r="EOD122" s="627"/>
      <c r="EOE122" s="627"/>
      <c r="EOF122" s="627"/>
      <c r="EOG122" s="627"/>
      <c r="EOH122" s="627"/>
      <c r="EOI122" s="627"/>
      <c r="EOJ122" s="627"/>
      <c r="EOK122" s="627"/>
      <c r="EOL122" s="627"/>
      <c r="EOM122" s="627"/>
      <c r="EON122" s="627"/>
      <c r="EOO122" s="627"/>
      <c r="EOP122" s="627"/>
      <c r="EOQ122" s="627"/>
      <c r="EOR122" s="627"/>
      <c r="EOS122" s="627"/>
      <c r="EOT122" s="627"/>
      <c r="EOU122" s="627"/>
      <c r="EOV122" s="627"/>
      <c r="EOW122" s="627"/>
      <c r="EOX122" s="627"/>
      <c r="EOY122" s="627"/>
      <c r="EOZ122" s="627"/>
      <c r="EPA122" s="627"/>
      <c r="EPB122" s="627"/>
      <c r="EPC122" s="627"/>
      <c r="EPD122" s="627"/>
      <c r="EPE122" s="627"/>
      <c r="EPF122" s="627"/>
      <c r="EPG122" s="627"/>
      <c r="EPH122" s="627"/>
      <c r="EPI122" s="627"/>
      <c r="EPJ122" s="627"/>
      <c r="EPK122" s="627"/>
      <c r="EPL122" s="627"/>
      <c r="EPM122" s="627"/>
      <c r="EPN122" s="627"/>
      <c r="EPO122" s="627"/>
      <c r="EPP122" s="627"/>
      <c r="EPQ122" s="627"/>
      <c r="EPR122" s="627"/>
      <c r="EPS122" s="627"/>
      <c r="EPT122" s="627"/>
      <c r="EPU122" s="627"/>
      <c r="EPV122" s="627"/>
      <c r="EPW122" s="627"/>
      <c r="EPX122" s="627"/>
      <c r="EPY122" s="627"/>
      <c r="EPZ122" s="627"/>
      <c r="EQA122" s="627"/>
      <c r="EQB122" s="627"/>
      <c r="EQC122" s="627"/>
      <c r="EQD122" s="627"/>
      <c r="EQE122" s="627"/>
      <c r="EQF122" s="627"/>
      <c r="EQG122" s="627"/>
      <c r="EQH122" s="627"/>
      <c r="EQI122" s="627"/>
      <c r="EQJ122" s="627"/>
      <c r="EQK122" s="627"/>
      <c r="EQL122" s="627"/>
      <c r="EQM122" s="627"/>
      <c r="EQN122" s="627"/>
      <c r="EQO122" s="627"/>
      <c r="EQP122" s="627"/>
      <c r="EQQ122" s="627"/>
      <c r="EQR122" s="627"/>
      <c r="EQS122" s="627"/>
      <c r="EQT122" s="627"/>
      <c r="EQU122" s="627"/>
      <c r="EQV122" s="627"/>
      <c r="EQW122" s="627"/>
      <c r="EQX122" s="627"/>
      <c r="EQY122" s="627"/>
      <c r="EQZ122" s="627"/>
      <c r="ERA122" s="627"/>
      <c r="ERB122" s="627"/>
      <c r="ERC122" s="627"/>
      <c r="ERD122" s="627"/>
      <c r="ERE122" s="627"/>
      <c r="ERF122" s="627"/>
      <c r="ERG122" s="627"/>
      <c r="ERH122" s="627"/>
      <c r="ERI122" s="627"/>
      <c r="ERJ122" s="627"/>
      <c r="ERK122" s="627"/>
      <c r="ERL122" s="627"/>
      <c r="ERM122" s="627"/>
      <c r="ERN122" s="627"/>
      <c r="ERO122" s="627"/>
      <c r="ERP122" s="627"/>
      <c r="ERQ122" s="627"/>
      <c r="ERR122" s="627"/>
      <c r="ERS122" s="627"/>
      <c r="ERT122" s="627"/>
      <c r="ERU122" s="627"/>
      <c r="ERV122" s="627"/>
      <c r="ERW122" s="627"/>
      <c r="ERX122" s="627"/>
      <c r="ERY122" s="627"/>
      <c r="ERZ122" s="627"/>
      <c r="ESA122" s="627"/>
      <c r="ESB122" s="627"/>
      <c r="ESC122" s="627"/>
      <c r="ESD122" s="627"/>
      <c r="ESE122" s="627"/>
      <c r="ESF122" s="627"/>
      <c r="ESG122" s="627"/>
      <c r="ESH122" s="627"/>
      <c r="ESI122" s="627"/>
      <c r="ESJ122" s="627"/>
      <c r="ESK122" s="627"/>
      <c r="ESL122" s="627"/>
      <c r="ESM122" s="627"/>
      <c r="ESN122" s="627"/>
      <c r="ESO122" s="627"/>
      <c r="ESP122" s="627"/>
      <c r="ESQ122" s="627"/>
      <c r="ESR122" s="627"/>
      <c r="ESS122" s="627"/>
      <c r="EST122" s="627"/>
      <c r="ESU122" s="627"/>
      <c r="ESV122" s="627"/>
      <c r="ESW122" s="627"/>
      <c r="ESX122" s="627"/>
      <c r="ESY122" s="627"/>
      <c r="ESZ122" s="627"/>
      <c r="ETA122" s="627"/>
      <c r="ETB122" s="627"/>
      <c r="ETC122" s="627"/>
      <c r="ETD122" s="627"/>
      <c r="ETE122" s="627"/>
      <c r="ETF122" s="627"/>
      <c r="ETG122" s="627"/>
      <c r="ETH122" s="627"/>
      <c r="ETI122" s="627"/>
      <c r="ETJ122" s="627"/>
      <c r="ETK122" s="627"/>
      <c r="ETL122" s="627"/>
      <c r="ETM122" s="627"/>
      <c r="ETN122" s="627"/>
      <c r="ETO122" s="627"/>
      <c r="ETP122" s="627"/>
      <c r="ETQ122" s="627"/>
      <c r="ETR122" s="627"/>
      <c r="ETS122" s="627"/>
      <c r="ETT122" s="627"/>
      <c r="ETU122" s="627"/>
      <c r="ETV122" s="627"/>
      <c r="ETW122" s="627"/>
      <c r="ETX122" s="627"/>
      <c r="ETY122" s="627"/>
      <c r="ETZ122" s="627"/>
      <c r="EUA122" s="627"/>
      <c r="EUB122" s="627"/>
      <c r="EUC122" s="627"/>
      <c r="EUD122" s="627"/>
      <c r="EUE122" s="627"/>
      <c r="EUF122" s="627"/>
      <c r="EUG122" s="627"/>
      <c r="EUH122" s="627"/>
      <c r="EUI122" s="627"/>
      <c r="EUJ122" s="627"/>
      <c r="EUK122" s="627"/>
      <c r="EUL122" s="627"/>
      <c r="EUM122" s="627"/>
      <c r="EUN122" s="627"/>
      <c r="EUO122" s="627"/>
      <c r="EUP122" s="627"/>
      <c r="EUQ122" s="627"/>
      <c r="EUR122" s="627"/>
      <c r="EUS122" s="627"/>
      <c r="EUT122" s="627"/>
      <c r="EUU122" s="627"/>
      <c r="EUV122" s="627"/>
      <c r="EUW122" s="627"/>
      <c r="EUX122" s="627"/>
      <c r="EUY122" s="627"/>
      <c r="EUZ122" s="627"/>
      <c r="EVA122" s="627"/>
      <c r="EVB122" s="627"/>
      <c r="EVC122" s="627"/>
      <c r="EVD122" s="627"/>
      <c r="EVE122" s="627"/>
      <c r="EVF122" s="627"/>
      <c r="EVG122" s="627"/>
      <c r="EVH122" s="627"/>
      <c r="EVI122" s="627"/>
      <c r="EVJ122" s="627"/>
      <c r="EVK122" s="627"/>
      <c r="EVL122" s="627"/>
      <c r="EVM122" s="627"/>
      <c r="EVN122" s="627"/>
      <c r="EVO122" s="627"/>
      <c r="EVP122" s="627"/>
      <c r="EVQ122" s="627"/>
      <c r="EVR122" s="627"/>
      <c r="EVS122" s="627"/>
      <c r="EVT122" s="627"/>
      <c r="EVU122" s="627"/>
      <c r="EVV122" s="627"/>
      <c r="EVW122" s="627"/>
      <c r="EVX122" s="627"/>
      <c r="EVY122" s="627"/>
      <c r="EVZ122" s="627"/>
      <c r="EWA122" s="627"/>
      <c r="EWB122" s="627"/>
      <c r="EWC122" s="627"/>
      <c r="EWD122" s="627"/>
      <c r="EWE122" s="627"/>
      <c r="EWF122" s="627"/>
      <c r="EWG122" s="627"/>
      <c r="EWH122" s="627"/>
      <c r="EWI122" s="627"/>
      <c r="EWJ122" s="627"/>
      <c r="EWK122" s="627"/>
      <c r="EWL122" s="627"/>
      <c r="EWM122" s="627"/>
      <c r="EWN122" s="627"/>
      <c r="EWO122" s="627"/>
      <c r="EWP122" s="627"/>
      <c r="EWQ122" s="627"/>
      <c r="EWR122" s="627"/>
      <c r="EWS122" s="627"/>
      <c r="EWT122" s="627"/>
      <c r="EWU122" s="627"/>
      <c r="EWV122" s="627"/>
      <c r="EWW122" s="627"/>
      <c r="EWX122" s="627"/>
      <c r="EWY122" s="627"/>
      <c r="EWZ122" s="627"/>
      <c r="EXA122" s="627"/>
      <c r="EXB122" s="627"/>
      <c r="EXC122" s="627"/>
      <c r="EXD122" s="627"/>
      <c r="EXE122" s="627"/>
      <c r="EXF122" s="627"/>
      <c r="EXG122" s="627"/>
      <c r="EXH122" s="627"/>
      <c r="EXI122" s="627"/>
      <c r="EXJ122" s="627"/>
      <c r="EXK122" s="627"/>
      <c r="EXL122" s="627"/>
      <c r="EXM122" s="627"/>
      <c r="EXN122" s="627"/>
      <c r="EXO122" s="627"/>
      <c r="EXP122" s="627"/>
      <c r="EXQ122" s="627"/>
      <c r="EXR122" s="627"/>
      <c r="EXS122" s="627"/>
      <c r="EXT122" s="627"/>
      <c r="EXU122" s="627"/>
      <c r="EXV122" s="627"/>
      <c r="EXW122" s="627"/>
      <c r="EXX122" s="627"/>
      <c r="EXY122" s="627"/>
      <c r="EXZ122" s="627"/>
      <c r="EYA122" s="627"/>
      <c r="EYB122" s="627"/>
      <c r="EYC122" s="627"/>
      <c r="EYD122" s="627"/>
      <c r="EYE122" s="627"/>
      <c r="EYF122" s="627"/>
      <c r="EYG122" s="627"/>
      <c r="EYH122" s="627"/>
      <c r="EYI122" s="627"/>
      <c r="EYJ122" s="627"/>
      <c r="EYK122" s="627"/>
      <c r="EYL122" s="627"/>
      <c r="EYM122" s="627"/>
      <c r="EYN122" s="627"/>
      <c r="EYO122" s="627"/>
      <c r="EYP122" s="627"/>
      <c r="EYQ122" s="627"/>
      <c r="EYR122" s="627"/>
      <c r="EYS122" s="627"/>
      <c r="EYT122" s="627"/>
      <c r="EYU122" s="627"/>
      <c r="EYV122" s="627"/>
      <c r="EYW122" s="627"/>
      <c r="EYX122" s="627"/>
      <c r="EYY122" s="627"/>
      <c r="EYZ122" s="627"/>
      <c r="EZA122" s="627"/>
      <c r="EZB122" s="627"/>
      <c r="EZC122" s="627"/>
      <c r="EZD122" s="627"/>
      <c r="EZE122" s="627"/>
      <c r="EZF122" s="627"/>
      <c r="EZG122" s="627"/>
      <c r="EZH122" s="627"/>
      <c r="EZI122" s="627"/>
      <c r="EZJ122" s="627"/>
      <c r="EZK122" s="627"/>
      <c r="EZL122" s="627"/>
      <c r="EZM122" s="627"/>
      <c r="EZN122" s="627"/>
      <c r="EZO122" s="627"/>
      <c r="EZP122" s="627"/>
      <c r="EZQ122" s="627"/>
      <c r="EZR122" s="627"/>
      <c r="EZS122" s="627"/>
      <c r="EZT122" s="627"/>
      <c r="EZU122" s="627"/>
      <c r="EZV122" s="627"/>
      <c r="EZW122" s="627"/>
      <c r="EZX122" s="627"/>
      <c r="EZY122" s="627"/>
      <c r="EZZ122" s="627"/>
      <c r="FAA122" s="627"/>
      <c r="FAB122" s="627"/>
      <c r="FAC122" s="627"/>
      <c r="FAD122" s="627"/>
      <c r="FAE122" s="627"/>
      <c r="FAF122" s="627"/>
      <c r="FAG122" s="627"/>
      <c r="FAH122" s="627"/>
      <c r="FAI122" s="627"/>
      <c r="FAJ122" s="627"/>
      <c r="FAK122" s="627"/>
      <c r="FAL122" s="627"/>
      <c r="FAM122" s="627"/>
      <c r="FAN122" s="627"/>
      <c r="FAO122" s="627"/>
      <c r="FAP122" s="627"/>
      <c r="FAQ122" s="627"/>
      <c r="FAR122" s="627"/>
      <c r="FAS122" s="627"/>
      <c r="FAT122" s="627"/>
      <c r="FAU122" s="627"/>
      <c r="FAV122" s="627"/>
      <c r="FAW122" s="627"/>
      <c r="FAX122" s="627"/>
      <c r="FAY122" s="627"/>
      <c r="FAZ122" s="627"/>
      <c r="FBA122" s="627"/>
      <c r="FBB122" s="627"/>
      <c r="FBC122" s="627"/>
      <c r="FBD122" s="627"/>
      <c r="FBE122" s="627"/>
      <c r="FBF122" s="627"/>
      <c r="FBG122" s="627"/>
      <c r="FBH122" s="627"/>
      <c r="FBI122" s="627"/>
      <c r="FBJ122" s="627"/>
      <c r="FBK122" s="627"/>
      <c r="FBL122" s="627"/>
      <c r="FBM122" s="627"/>
      <c r="FBN122" s="627"/>
      <c r="FBO122" s="627"/>
      <c r="FBP122" s="627"/>
      <c r="FBQ122" s="627"/>
      <c r="FBR122" s="627"/>
      <c r="FBS122" s="627"/>
      <c r="FBT122" s="627"/>
      <c r="FBU122" s="627"/>
      <c r="FBV122" s="627"/>
      <c r="FBW122" s="627"/>
      <c r="FBX122" s="627"/>
      <c r="FBY122" s="627"/>
      <c r="FBZ122" s="627"/>
      <c r="FCA122" s="627"/>
      <c r="FCB122" s="627"/>
      <c r="FCC122" s="627"/>
      <c r="FCD122" s="627"/>
      <c r="FCE122" s="627"/>
      <c r="FCF122" s="627"/>
      <c r="FCG122" s="627"/>
      <c r="FCH122" s="627"/>
      <c r="FCI122" s="627"/>
      <c r="FCJ122" s="627"/>
      <c r="FCK122" s="627"/>
      <c r="FCL122" s="627"/>
      <c r="FCM122" s="627"/>
      <c r="FCN122" s="627"/>
      <c r="FCO122" s="627"/>
      <c r="FCP122" s="627"/>
      <c r="FCQ122" s="627"/>
      <c r="FCR122" s="627"/>
      <c r="FCS122" s="627"/>
      <c r="FCT122" s="627"/>
      <c r="FCU122" s="627"/>
      <c r="FCV122" s="627"/>
      <c r="FCW122" s="627"/>
      <c r="FCX122" s="627"/>
      <c r="FCY122" s="627"/>
      <c r="FCZ122" s="627"/>
      <c r="FDA122" s="627"/>
      <c r="FDB122" s="627"/>
      <c r="FDC122" s="627"/>
      <c r="FDD122" s="627"/>
      <c r="FDE122" s="627"/>
      <c r="FDF122" s="627"/>
      <c r="FDG122" s="627"/>
      <c r="FDH122" s="627"/>
      <c r="FDI122" s="627"/>
      <c r="FDJ122" s="627"/>
      <c r="FDK122" s="627"/>
      <c r="FDL122" s="627"/>
      <c r="FDM122" s="627"/>
      <c r="FDN122" s="627"/>
      <c r="FDO122" s="627"/>
      <c r="FDP122" s="627"/>
      <c r="FDQ122" s="627"/>
      <c r="FDR122" s="627"/>
      <c r="FDS122" s="627"/>
      <c r="FDT122" s="627"/>
      <c r="FDU122" s="627"/>
      <c r="FDV122" s="627"/>
      <c r="FDW122" s="627"/>
      <c r="FDX122" s="627"/>
      <c r="FDY122" s="627"/>
      <c r="FDZ122" s="627"/>
      <c r="FEA122" s="627"/>
      <c r="FEB122" s="627"/>
      <c r="FEC122" s="627"/>
      <c r="FED122" s="627"/>
      <c r="FEE122" s="627"/>
      <c r="FEF122" s="627"/>
      <c r="FEG122" s="627"/>
      <c r="FEH122" s="627"/>
      <c r="FEI122" s="627"/>
      <c r="FEJ122" s="627"/>
      <c r="FEK122" s="627"/>
      <c r="FEL122" s="627"/>
      <c r="FEM122" s="627"/>
      <c r="FEN122" s="627"/>
      <c r="FEO122" s="627"/>
      <c r="FEP122" s="627"/>
      <c r="FEQ122" s="627"/>
      <c r="FER122" s="627"/>
      <c r="FES122" s="627"/>
      <c r="FET122" s="627"/>
      <c r="FEU122" s="627"/>
      <c r="FEV122" s="627"/>
      <c r="FEW122" s="627"/>
      <c r="FEX122" s="627"/>
      <c r="FEY122" s="627"/>
      <c r="FEZ122" s="627"/>
      <c r="FFA122" s="627"/>
      <c r="FFB122" s="627"/>
      <c r="FFC122" s="627"/>
      <c r="FFD122" s="627"/>
      <c r="FFE122" s="627"/>
      <c r="FFF122" s="627"/>
      <c r="FFG122" s="627"/>
      <c r="FFH122" s="627"/>
      <c r="FFI122" s="627"/>
      <c r="FFJ122" s="627"/>
      <c r="FFK122" s="627"/>
      <c r="FFL122" s="627"/>
      <c r="FFM122" s="627"/>
      <c r="FFN122" s="627"/>
      <c r="FFO122" s="627"/>
      <c r="FFP122" s="627"/>
      <c r="FFQ122" s="627"/>
      <c r="FFR122" s="627"/>
      <c r="FFS122" s="627"/>
      <c r="FFT122" s="627"/>
      <c r="FFU122" s="627"/>
      <c r="FFV122" s="627"/>
      <c r="FFW122" s="627"/>
      <c r="FFX122" s="627"/>
      <c r="FFY122" s="627"/>
      <c r="FFZ122" s="627"/>
      <c r="FGA122" s="627"/>
      <c r="FGB122" s="627"/>
      <c r="FGC122" s="627"/>
      <c r="FGD122" s="627"/>
      <c r="FGE122" s="627"/>
      <c r="FGF122" s="627"/>
      <c r="FGG122" s="627"/>
      <c r="FGH122" s="627"/>
      <c r="FGI122" s="627"/>
      <c r="FGJ122" s="627"/>
      <c r="FGK122" s="627"/>
      <c r="FGL122" s="627"/>
      <c r="FGM122" s="627"/>
      <c r="FGN122" s="627"/>
      <c r="FGO122" s="627"/>
      <c r="FGP122" s="627"/>
      <c r="FGQ122" s="627"/>
      <c r="FGR122" s="627"/>
      <c r="FGS122" s="627"/>
      <c r="FGT122" s="627"/>
      <c r="FGU122" s="627"/>
      <c r="FGV122" s="627"/>
      <c r="FGW122" s="627"/>
      <c r="FGX122" s="627"/>
      <c r="FGY122" s="627"/>
      <c r="FGZ122" s="627"/>
      <c r="FHA122" s="627"/>
      <c r="FHB122" s="627"/>
      <c r="FHC122" s="627"/>
      <c r="FHD122" s="627"/>
      <c r="FHE122" s="627"/>
      <c r="FHF122" s="627"/>
      <c r="FHG122" s="627"/>
      <c r="FHH122" s="627"/>
      <c r="FHI122" s="627"/>
      <c r="FHJ122" s="627"/>
      <c r="FHK122" s="627"/>
      <c r="FHL122" s="627"/>
      <c r="FHM122" s="627"/>
      <c r="FHN122" s="627"/>
      <c r="FHO122" s="627"/>
      <c r="FHP122" s="627"/>
      <c r="FHQ122" s="627"/>
      <c r="FHR122" s="627"/>
      <c r="FHS122" s="627"/>
      <c r="FHT122" s="627"/>
      <c r="FHU122" s="627"/>
      <c r="FHV122" s="627"/>
      <c r="FHW122" s="627"/>
      <c r="FHX122" s="627"/>
      <c r="FHY122" s="627"/>
      <c r="FHZ122" s="627"/>
      <c r="FIA122" s="627"/>
      <c r="FIB122" s="627"/>
      <c r="FIC122" s="627"/>
      <c r="FID122" s="627"/>
      <c r="FIE122" s="627"/>
      <c r="FIF122" s="627"/>
      <c r="FIG122" s="627"/>
      <c r="FIH122" s="627"/>
      <c r="FII122" s="627"/>
      <c r="FIJ122" s="627"/>
      <c r="FIK122" s="627"/>
      <c r="FIL122" s="627"/>
      <c r="FIM122" s="627"/>
      <c r="FIN122" s="627"/>
      <c r="FIO122" s="627"/>
      <c r="FIP122" s="627"/>
      <c r="FIQ122" s="627"/>
      <c r="FIR122" s="627"/>
      <c r="FIS122" s="627"/>
      <c r="FIT122" s="627"/>
      <c r="FIU122" s="627"/>
      <c r="FIV122" s="627"/>
      <c r="FIW122" s="627"/>
      <c r="FIX122" s="627"/>
      <c r="FIY122" s="627"/>
      <c r="FIZ122" s="627"/>
      <c r="FJA122" s="627"/>
      <c r="FJB122" s="627"/>
      <c r="FJC122" s="627"/>
      <c r="FJD122" s="627"/>
      <c r="FJE122" s="627"/>
      <c r="FJF122" s="627"/>
      <c r="FJG122" s="627"/>
      <c r="FJH122" s="627"/>
      <c r="FJI122" s="627"/>
      <c r="FJJ122" s="627"/>
      <c r="FJK122" s="627"/>
      <c r="FJL122" s="627"/>
      <c r="FJM122" s="627"/>
      <c r="FJN122" s="627"/>
      <c r="FJO122" s="627"/>
      <c r="FJP122" s="627"/>
      <c r="FJQ122" s="627"/>
      <c r="FJR122" s="627"/>
      <c r="FJS122" s="627"/>
      <c r="FJT122" s="627"/>
      <c r="FJU122" s="627"/>
      <c r="FJV122" s="627"/>
      <c r="FJW122" s="627"/>
      <c r="FJX122" s="627"/>
      <c r="FJY122" s="627"/>
      <c r="FJZ122" s="627"/>
      <c r="FKA122" s="627"/>
      <c r="FKB122" s="627"/>
      <c r="FKC122" s="627"/>
      <c r="FKD122" s="627"/>
      <c r="FKE122" s="627"/>
      <c r="FKF122" s="627"/>
      <c r="FKG122" s="627"/>
      <c r="FKH122" s="627"/>
      <c r="FKI122" s="627"/>
      <c r="FKJ122" s="627"/>
      <c r="FKK122" s="627"/>
      <c r="FKL122" s="627"/>
      <c r="FKM122" s="627"/>
      <c r="FKN122" s="627"/>
      <c r="FKO122" s="627"/>
      <c r="FKP122" s="627"/>
      <c r="FKQ122" s="627"/>
      <c r="FKR122" s="627"/>
      <c r="FKS122" s="627"/>
      <c r="FKT122" s="627"/>
      <c r="FKU122" s="627"/>
      <c r="FKV122" s="627"/>
      <c r="FKW122" s="627"/>
      <c r="FKX122" s="627"/>
      <c r="FKY122" s="627"/>
      <c r="FKZ122" s="627"/>
      <c r="FLA122" s="627"/>
      <c r="FLB122" s="627"/>
      <c r="FLC122" s="627"/>
      <c r="FLD122" s="627"/>
      <c r="FLE122" s="627"/>
      <c r="FLF122" s="627"/>
      <c r="FLG122" s="627"/>
      <c r="FLH122" s="627"/>
      <c r="FLI122" s="627"/>
      <c r="FLJ122" s="627"/>
      <c r="FLK122" s="627"/>
      <c r="FLL122" s="627"/>
      <c r="FLM122" s="627"/>
      <c r="FLN122" s="627"/>
      <c r="FLO122" s="627"/>
      <c r="FLP122" s="627"/>
      <c r="FLQ122" s="627"/>
      <c r="FLR122" s="627"/>
      <c r="FLS122" s="627"/>
      <c r="FLT122" s="627"/>
      <c r="FLU122" s="627"/>
      <c r="FLV122" s="627"/>
      <c r="FLW122" s="627"/>
      <c r="FLX122" s="627"/>
      <c r="FLY122" s="627"/>
      <c r="FLZ122" s="627"/>
      <c r="FMA122" s="627"/>
      <c r="FMB122" s="627"/>
      <c r="FMC122" s="627"/>
      <c r="FMD122" s="627"/>
      <c r="FME122" s="627"/>
      <c r="FMF122" s="627"/>
      <c r="FMG122" s="627"/>
      <c r="FMH122" s="627"/>
      <c r="FMI122" s="627"/>
      <c r="FMJ122" s="627"/>
      <c r="FMK122" s="627"/>
      <c r="FML122" s="627"/>
      <c r="FMM122" s="627"/>
      <c r="FMN122" s="627"/>
      <c r="FMO122" s="627"/>
      <c r="FMP122" s="627"/>
      <c r="FMQ122" s="627"/>
      <c r="FMR122" s="627"/>
      <c r="FMS122" s="627"/>
      <c r="FMT122" s="627"/>
      <c r="FMU122" s="627"/>
      <c r="FMV122" s="627"/>
      <c r="FMW122" s="627"/>
      <c r="FMX122" s="627"/>
      <c r="FMY122" s="627"/>
      <c r="FMZ122" s="627"/>
      <c r="FNA122" s="627"/>
      <c r="FNB122" s="627"/>
      <c r="FNC122" s="627"/>
      <c r="FND122" s="627"/>
      <c r="FNE122" s="627"/>
      <c r="FNF122" s="627"/>
      <c r="FNG122" s="627"/>
      <c r="FNH122" s="627"/>
      <c r="FNI122" s="627"/>
      <c r="FNJ122" s="627"/>
      <c r="FNK122" s="627"/>
      <c r="FNL122" s="627"/>
      <c r="FNM122" s="627"/>
      <c r="FNN122" s="627"/>
      <c r="FNO122" s="627"/>
      <c r="FNP122" s="627"/>
      <c r="FNQ122" s="627"/>
      <c r="FNR122" s="627"/>
      <c r="FNS122" s="627"/>
      <c r="FNT122" s="627"/>
      <c r="FNU122" s="627"/>
      <c r="FNV122" s="627"/>
      <c r="FNW122" s="627"/>
      <c r="FNX122" s="627"/>
      <c r="FNY122" s="627"/>
      <c r="FNZ122" s="627"/>
      <c r="FOA122" s="627"/>
      <c r="FOB122" s="627"/>
      <c r="FOC122" s="627"/>
      <c r="FOD122" s="627"/>
      <c r="FOE122" s="627"/>
      <c r="FOF122" s="627"/>
      <c r="FOG122" s="627"/>
      <c r="FOH122" s="627"/>
      <c r="FOI122" s="627"/>
      <c r="FOJ122" s="627"/>
      <c r="FOK122" s="627"/>
      <c r="FOL122" s="627"/>
      <c r="FOM122" s="627"/>
      <c r="FON122" s="627"/>
      <c r="FOO122" s="627"/>
      <c r="FOP122" s="627"/>
      <c r="FOQ122" s="627"/>
      <c r="FOR122" s="627"/>
      <c r="FOS122" s="627"/>
      <c r="FOT122" s="627"/>
      <c r="FOU122" s="627"/>
      <c r="FOV122" s="627"/>
      <c r="FOW122" s="627"/>
      <c r="FOX122" s="627"/>
      <c r="FOY122" s="627"/>
      <c r="FOZ122" s="627"/>
      <c r="FPA122" s="627"/>
      <c r="FPB122" s="627"/>
      <c r="FPC122" s="627"/>
      <c r="FPD122" s="627"/>
      <c r="FPE122" s="627"/>
      <c r="FPF122" s="627"/>
      <c r="FPG122" s="627"/>
      <c r="FPH122" s="627"/>
      <c r="FPI122" s="627"/>
      <c r="FPJ122" s="627"/>
      <c r="FPK122" s="627"/>
      <c r="FPL122" s="627"/>
      <c r="FPM122" s="627"/>
      <c r="FPN122" s="627"/>
      <c r="FPO122" s="627"/>
      <c r="FPP122" s="627"/>
      <c r="FPQ122" s="627"/>
      <c r="FPR122" s="627"/>
      <c r="FPS122" s="627"/>
      <c r="FPT122" s="627"/>
      <c r="FPU122" s="627"/>
      <c r="FPV122" s="627"/>
      <c r="FPW122" s="627"/>
      <c r="FPX122" s="627"/>
      <c r="FPY122" s="627"/>
      <c r="FPZ122" s="627"/>
      <c r="FQA122" s="627"/>
      <c r="FQB122" s="627"/>
      <c r="FQC122" s="627"/>
      <c r="FQD122" s="627"/>
      <c r="FQE122" s="627"/>
      <c r="FQF122" s="627"/>
      <c r="FQG122" s="627"/>
      <c r="FQH122" s="627"/>
      <c r="FQI122" s="627"/>
      <c r="FQJ122" s="627"/>
      <c r="FQK122" s="627"/>
      <c r="FQL122" s="627"/>
      <c r="FQM122" s="627"/>
      <c r="FQN122" s="627"/>
      <c r="FQO122" s="627"/>
      <c r="FQP122" s="627"/>
      <c r="FQQ122" s="627"/>
      <c r="FQR122" s="627"/>
      <c r="FQS122" s="627"/>
      <c r="FQT122" s="627"/>
      <c r="FQU122" s="627"/>
      <c r="FQV122" s="627"/>
      <c r="FQW122" s="627"/>
      <c r="FQX122" s="627"/>
      <c r="FQY122" s="627"/>
      <c r="FQZ122" s="627"/>
      <c r="FRA122" s="627"/>
      <c r="FRB122" s="627"/>
      <c r="FRC122" s="627"/>
      <c r="FRD122" s="627"/>
      <c r="FRE122" s="627"/>
      <c r="FRF122" s="627"/>
      <c r="FRG122" s="627"/>
      <c r="FRH122" s="627"/>
      <c r="FRI122" s="627"/>
      <c r="FRJ122" s="627"/>
      <c r="FRK122" s="627"/>
      <c r="FRL122" s="627"/>
      <c r="FRM122" s="627"/>
      <c r="FRN122" s="627"/>
      <c r="FRO122" s="627"/>
      <c r="FRP122" s="627"/>
      <c r="FRQ122" s="627"/>
      <c r="FRR122" s="627"/>
      <c r="FRS122" s="627"/>
      <c r="FRT122" s="627"/>
      <c r="FRU122" s="627"/>
      <c r="FRV122" s="627"/>
      <c r="FRW122" s="627"/>
      <c r="FRX122" s="627"/>
      <c r="FRY122" s="627"/>
      <c r="FRZ122" s="627"/>
      <c r="FSA122" s="627"/>
      <c r="FSB122" s="627"/>
      <c r="FSC122" s="627"/>
      <c r="FSD122" s="627"/>
      <c r="FSE122" s="627"/>
      <c r="FSF122" s="627"/>
      <c r="FSG122" s="627"/>
      <c r="FSH122" s="627"/>
      <c r="FSI122" s="627"/>
      <c r="FSJ122" s="627"/>
      <c r="FSK122" s="627"/>
      <c r="FSL122" s="627"/>
      <c r="FSM122" s="627"/>
      <c r="FSN122" s="627"/>
      <c r="FSO122" s="627"/>
      <c r="FSP122" s="627"/>
      <c r="FSQ122" s="627"/>
      <c r="FSR122" s="627"/>
      <c r="FSS122" s="627"/>
      <c r="FST122" s="627"/>
      <c r="FSU122" s="627"/>
      <c r="FSV122" s="627"/>
      <c r="FSW122" s="627"/>
      <c r="FSX122" s="627"/>
      <c r="FSY122" s="627"/>
      <c r="FSZ122" s="627"/>
      <c r="FTA122" s="627"/>
      <c r="FTB122" s="627"/>
      <c r="FTC122" s="627"/>
      <c r="FTD122" s="627"/>
      <c r="FTE122" s="627"/>
      <c r="FTF122" s="627"/>
      <c r="FTG122" s="627"/>
      <c r="FTH122" s="627"/>
      <c r="FTI122" s="627"/>
      <c r="FTJ122" s="627"/>
      <c r="FTK122" s="627"/>
      <c r="FTL122" s="627"/>
      <c r="FTM122" s="627"/>
      <c r="FTN122" s="627"/>
      <c r="FTO122" s="627"/>
      <c r="FTP122" s="627"/>
      <c r="FTQ122" s="627"/>
      <c r="FTR122" s="627"/>
      <c r="FTS122" s="627"/>
      <c r="FTT122" s="627"/>
      <c r="FTU122" s="627"/>
      <c r="FTV122" s="627"/>
      <c r="FTW122" s="627"/>
      <c r="FTX122" s="627"/>
      <c r="FTY122" s="627"/>
      <c r="FTZ122" s="627"/>
      <c r="FUA122" s="627"/>
      <c r="FUB122" s="627"/>
      <c r="FUC122" s="627"/>
      <c r="FUD122" s="627"/>
      <c r="FUE122" s="627"/>
      <c r="FUF122" s="627"/>
      <c r="FUG122" s="627"/>
      <c r="FUH122" s="627"/>
      <c r="FUI122" s="627"/>
      <c r="FUJ122" s="627"/>
      <c r="FUK122" s="627"/>
      <c r="FUL122" s="627"/>
      <c r="FUM122" s="627"/>
      <c r="FUN122" s="627"/>
      <c r="FUO122" s="627"/>
      <c r="FUP122" s="627"/>
      <c r="FUQ122" s="627"/>
      <c r="FUR122" s="627"/>
      <c r="FUS122" s="627"/>
      <c r="FUT122" s="627"/>
      <c r="FUU122" s="627"/>
      <c r="FUV122" s="627"/>
      <c r="FUW122" s="627"/>
      <c r="FUX122" s="627"/>
      <c r="FUY122" s="627"/>
      <c r="FUZ122" s="627"/>
      <c r="FVA122" s="627"/>
      <c r="FVB122" s="627"/>
      <c r="FVC122" s="627"/>
      <c r="FVD122" s="627"/>
      <c r="FVE122" s="627"/>
      <c r="FVF122" s="627"/>
      <c r="FVG122" s="627"/>
      <c r="FVH122" s="627"/>
      <c r="FVI122" s="627"/>
      <c r="FVJ122" s="627"/>
      <c r="FVK122" s="627"/>
      <c r="FVL122" s="627"/>
      <c r="FVM122" s="627"/>
      <c r="FVN122" s="627"/>
      <c r="FVO122" s="627"/>
      <c r="FVP122" s="627"/>
      <c r="FVQ122" s="627"/>
      <c r="FVR122" s="627"/>
      <c r="FVS122" s="627"/>
      <c r="FVT122" s="627"/>
      <c r="FVU122" s="627"/>
      <c r="FVV122" s="627"/>
      <c r="FVW122" s="627"/>
      <c r="FVX122" s="627"/>
      <c r="FVY122" s="627"/>
      <c r="FVZ122" s="627"/>
      <c r="FWA122" s="627"/>
      <c r="FWB122" s="627"/>
      <c r="FWC122" s="627"/>
      <c r="FWD122" s="627"/>
      <c r="FWE122" s="627"/>
      <c r="FWF122" s="627"/>
      <c r="FWG122" s="627"/>
      <c r="FWH122" s="627"/>
      <c r="FWI122" s="627"/>
      <c r="FWJ122" s="627"/>
      <c r="FWK122" s="627"/>
      <c r="FWL122" s="627"/>
      <c r="FWM122" s="627"/>
      <c r="FWN122" s="627"/>
      <c r="FWO122" s="627"/>
      <c r="FWP122" s="627"/>
      <c r="FWQ122" s="627"/>
      <c r="FWR122" s="627"/>
      <c r="FWS122" s="627"/>
      <c r="FWT122" s="627"/>
      <c r="FWU122" s="627"/>
      <c r="FWV122" s="627"/>
      <c r="FWW122" s="627"/>
      <c r="FWX122" s="627"/>
      <c r="FWY122" s="627"/>
      <c r="FWZ122" s="627"/>
      <c r="FXA122" s="627"/>
      <c r="FXB122" s="627"/>
      <c r="FXC122" s="627"/>
      <c r="FXD122" s="627"/>
      <c r="FXE122" s="627"/>
      <c r="FXF122" s="627"/>
      <c r="FXG122" s="627"/>
      <c r="FXH122" s="627"/>
      <c r="FXI122" s="627"/>
      <c r="FXJ122" s="627"/>
      <c r="FXK122" s="627"/>
      <c r="FXL122" s="627"/>
      <c r="FXM122" s="627"/>
      <c r="FXN122" s="627"/>
      <c r="FXO122" s="627"/>
      <c r="FXP122" s="627"/>
      <c r="FXQ122" s="627"/>
      <c r="FXR122" s="627"/>
      <c r="FXS122" s="627"/>
      <c r="FXT122" s="627"/>
      <c r="FXU122" s="627"/>
      <c r="FXV122" s="627"/>
      <c r="FXW122" s="627"/>
      <c r="FXX122" s="627"/>
      <c r="FXY122" s="627"/>
      <c r="FXZ122" s="627"/>
      <c r="FYA122" s="627"/>
      <c r="FYB122" s="627"/>
      <c r="FYC122" s="627"/>
      <c r="FYD122" s="627"/>
      <c r="FYE122" s="627"/>
      <c r="FYF122" s="627"/>
      <c r="FYG122" s="627"/>
      <c r="FYH122" s="627"/>
      <c r="FYI122" s="627"/>
      <c r="FYJ122" s="627"/>
      <c r="FYK122" s="627"/>
      <c r="FYL122" s="627"/>
      <c r="FYM122" s="627"/>
      <c r="FYN122" s="627"/>
      <c r="FYO122" s="627"/>
      <c r="FYP122" s="627"/>
      <c r="FYQ122" s="627"/>
      <c r="FYR122" s="627"/>
      <c r="FYS122" s="627"/>
      <c r="FYT122" s="627"/>
      <c r="FYU122" s="627"/>
      <c r="FYV122" s="627"/>
      <c r="FYW122" s="627"/>
      <c r="FYX122" s="627"/>
      <c r="FYY122" s="627"/>
      <c r="FYZ122" s="627"/>
      <c r="FZA122" s="627"/>
      <c r="FZB122" s="627"/>
      <c r="FZC122" s="627"/>
      <c r="FZD122" s="627"/>
      <c r="FZE122" s="627"/>
      <c r="FZF122" s="627"/>
      <c r="FZG122" s="627"/>
      <c r="FZH122" s="627"/>
      <c r="FZI122" s="627"/>
      <c r="FZJ122" s="627"/>
      <c r="FZK122" s="627"/>
      <c r="FZL122" s="627"/>
      <c r="FZM122" s="627"/>
      <c r="FZN122" s="627"/>
      <c r="FZO122" s="627"/>
      <c r="FZP122" s="627"/>
      <c r="FZQ122" s="627"/>
      <c r="FZR122" s="627"/>
      <c r="FZS122" s="627"/>
      <c r="FZT122" s="627"/>
      <c r="FZU122" s="627"/>
      <c r="FZV122" s="627"/>
      <c r="FZW122" s="627"/>
      <c r="FZX122" s="627"/>
      <c r="FZY122" s="627"/>
      <c r="FZZ122" s="627"/>
      <c r="GAA122" s="627"/>
      <c r="GAB122" s="627"/>
      <c r="GAC122" s="627"/>
      <c r="GAD122" s="627"/>
      <c r="GAE122" s="627"/>
      <c r="GAF122" s="627"/>
      <c r="GAG122" s="627"/>
      <c r="GAH122" s="627"/>
      <c r="GAI122" s="627"/>
      <c r="GAJ122" s="627"/>
      <c r="GAK122" s="627"/>
      <c r="GAL122" s="627"/>
      <c r="GAM122" s="627"/>
      <c r="GAN122" s="627"/>
      <c r="GAO122" s="627"/>
      <c r="GAP122" s="627"/>
      <c r="GAQ122" s="627"/>
      <c r="GAR122" s="627"/>
      <c r="GAS122" s="627"/>
      <c r="GAT122" s="627"/>
      <c r="GAU122" s="627"/>
      <c r="GAV122" s="627"/>
      <c r="GAW122" s="627"/>
      <c r="GAX122" s="627"/>
      <c r="GAY122" s="627"/>
      <c r="GAZ122" s="627"/>
      <c r="GBA122" s="627"/>
      <c r="GBB122" s="627"/>
      <c r="GBC122" s="627"/>
      <c r="GBD122" s="627"/>
      <c r="GBE122" s="627"/>
      <c r="GBF122" s="627"/>
      <c r="GBG122" s="627"/>
      <c r="GBH122" s="627"/>
      <c r="GBI122" s="627"/>
      <c r="GBJ122" s="627"/>
      <c r="GBK122" s="627"/>
      <c r="GBL122" s="627"/>
      <c r="GBM122" s="627"/>
      <c r="GBN122" s="627"/>
      <c r="GBO122" s="627"/>
      <c r="GBP122" s="627"/>
      <c r="GBQ122" s="627"/>
      <c r="GBR122" s="627"/>
      <c r="GBS122" s="627"/>
      <c r="GBT122" s="627"/>
      <c r="GBU122" s="627"/>
      <c r="GBV122" s="627"/>
      <c r="GBW122" s="627"/>
      <c r="GBX122" s="627"/>
      <c r="GBY122" s="627"/>
      <c r="GBZ122" s="627"/>
      <c r="GCA122" s="627"/>
      <c r="GCB122" s="627"/>
      <c r="GCC122" s="627"/>
      <c r="GCD122" s="627"/>
      <c r="GCE122" s="627"/>
      <c r="GCF122" s="627"/>
      <c r="GCG122" s="627"/>
      <c r="GCH122" s="627"/>
      <c r="GCI122" s="627"/>
      <c r="GCJ122" s="627"/>
      <c r="GCK122" s="627"/>
      <c r="GCL122" s="627"/>
      <c r="GCM122" s="627"/>
      <c r="GCN122" s="627"/>
      <c r="GCO122" s="627"/>
      <c r="GCP122" s="627"/>
      <c r="GCQ122" s="627"/>
      <c r="GCR122" s="627"/>
      <c r="GCS122" s="627"/>
      <c r="GCT122" s="627"/>
      <c r="GCU122" s="627"/>
      <c r="GCV122" s="627"/>
      <c r="GCW122" s="627"/>
      <c r="GCX122" s="627"/>
      <c r="GCY122" s="627"/>
      <c r="GCZ122" s="627"/>
      <c r="GDA122" s="627"/>
      <c r="GDB122" s="627"/>
      <c r="GDC122" s="627"/>
      <c r="GDD122" s="627"/>
      <c r="GDE122" s="627"/>
      <c r="GDF122" s="627"/>
      <c r="GDG122" s="627"/>
      <c r="GDH122" s="627"/>
      <c r="GDI122" s="627"/>
      <c r="GDJ122" s="627"/>
      <c r="GDK122" s="627"/>
      <c r="GDL122" s="627"/>
      <c r="GDM122" s="627"/>
      <c r="GDN122" s="627"/>
      <c r="GDO122" s="627"/>
      <c r="GDP122" s="627"/>
      <c r="GDQ122" s="627"/>
      <c r="GDR122" s="627"/>
      <c r="GDS122" s="627"/>
      <c r="GDT122" s="627"/>
      <c r="GDU122" s="627"/>
      <c r="GDV122" s="627"/>
      <c r="GDW122" s="627"/>
      <c r="GDX122" s="627"/>
      <c r="GDY122" s="627"/>
      <c r="GDZ122" s="627"/>
      <c r="GEA122" s="627"/>
      <c r="GEB122" s="627"/>
      <c r="GEC122" s="627"/>
      <c r="GED122" s="627"/>
      <c r="GEE122" s="627"/>
      <c r="GEF122" s="627"/>
      <c r="GEG122" s="627"/>
      <c r="GEH122" s="627"/>
      <c r="GEI122" s="627"/>
      <c r="GEJ122" s="627"/>
      <c r="GEK122" s="627"/>
      <c r="GEL122" s="627"/>
      <c r="GEM122" s="627"/>
      <c r="GEN122" s="627"/>
      <c r="GEO122" s="627"/>
      <c r="GEP122" s="627"/>
      <c r="GEQ122" s="627"/>
      <c r="GER122" s="627"/>
      <c r="GES122" s="627"/>
      <c r="GET122" s="627"/>
      <c r="GEU122" s="627"/>
      <c r="GEV122" s="627"/>
      <c r="GEW122" s="627"/>
      <c r="GEX122" s="627"/>
      <c r="GEY122" s="627"/>
      <c r="GEZ122" s="627"/>
      <c r="GFA122" s="627"/>
      <c r="GFB122" s="627"/>
      <c r="GFC122" s="627"/>
      <c r="GFD122" s="627"/>
      <c r="GFE122" s="627"/>
      <c r="GFF122" s="627"/>
      <c r="GFG122" s="627"/>
      <c r="GFH122" s="627"/>
      <c r="GFI122" s="627"/>
      <c r="GFJ122" s="627"/>
      <c r="GFK122" s="627"/>
      <c r="GFL122" s="627"/>
      <c r="GFM122" s="627"/>
      <c r="GFN122" s="627"/>
      <c r="GFO122" s="627"/>
      <c r="GFP122" s="627"/>
      <c r="GFQ122" s="627"/>
      <c r="GFR122" s="627"/>
      <c r="GFS122" s="627"/>
      <c r="GFT122" s="627"/>
      <c r="GFU122" s="627"/>
      <c r="GFV122" s="627"/>
      <c r="GFW122" s="627"/>
      <c r="GFX122" s="627"/>
      <c r="GFY122" s="627"/>
      <c r="GFZ122" s="627"/>
      <c r="GGA122" s="627"/>
      <c r="GGB122" s="627"/>
      <c r="GGC122" s="627"/>
      <c r="GGD122" s="627"/>
      <c r="GGE122" s="627"/>
      <c r="GGF122" s="627"/>
      <c r="GGG122" s="627"/>
      <c r="GGH122" s="627"/>
      <c r="GGI122" s="627"/>
      <c r="GGJ122" s="627"/>
      <c r="GGK122" s="627"/>
      <c r="GGL122" s="627"/>
      <c r="GGM122" s="627"/>
      <c r="GGN122" s="627"/>
      <c r="GGO122" s="627"/>
      <c r="GGP122" s="627"/>
      <c r="GGQ122" s="627"/>
      <c r="GGR122" s="627"/>
      <c r="GGS122" s="627"/>
      <c r="GGT122" s="627"/>
      <c r="GGU122" s="627"/>
      <c r="GGV122" s="627"/>
      <c r="GGW122" s="627"/>
      <c r="GGX122" s="627"/>
      <c r="GGY122" s="627"/>
      <c r="GGZ122" s="627"/>
      <c r="GHA122" s="627"/>
      <c r="GHB122" s="627"/>
      <c r="GHC122" s="627"/>
      <c r="GHD122" s="627"/>
      <c r="GHE122" s="627"/>
      <c r="GHF122" s="627"/>
      <c r="GHG122" s="627"/>
      <c r="GHH122" s="627"/>
      <c r="GHI122" s="627"/>
      <c r="GHJ122" s="627"/>
      <c r="GHK122" s="627"/>
      <c r="GHL122" s="627"/>
      <c r="GHM122" s="627"/>
      <c r="GHN122" s="627"/>
      <c r="GHO122" s="627"/>
      <c r="GHP122" s="627"/>
      <c r="GHQ122" s="627"/>
      <c r="GHR122" s="627"/>
      <c r="GHS122" s="627"/>
      <c r="GHT122" s="627"/>
      <c r="GHU122" s="627"/>
      <c r="GHV122" s="627"/>
      <c r="GHW122" s="627"/>
      <c r="GHX122" s="627"/>
      <c r="GHY122" s="627"/>
      <c r="GHZ122" s="627"/>
      <c r="GIA122" s="627"/>
      <c r="GIB122" s="627"/>
      <c r="GIC122" s="627"/>
      <c r="GID122" s="627"/>
      <c r="GIE122" s="627"/>
      <c r="GIF122" s="627"/>
      <c r="GIG122" s="627"/>
      <c r="GIH122" s="627"/>
      <c r="GII122" s="627"/>
      <c r="GIJ122" s="627"/>
      <c r="GIK122" s="627"/>
      <c r="GIL122" s="627"/>
      <c r="GIM122" s="627"/>
      <c r="GIN122" s="627"/>
      <c r="GIO122" s="627"/>
      <c r="GIP122" s="627"/>
      <c r="GIQ122" s="627"/>
      <c r="GIR122" s="627"/>
      <c r="GIS122" s="627"/>
      <c r="GIT122" s="627"/>
      <c r="GIU122" s="627"/>
      <c r="GIV122" s="627"/>
      <c r="GIW122" s="627"/>
      <c r="GIX122" s="627"/>
      <c r="GIY122" s="627"/>
      <c r="GIZ122" s="627"/>
      <c r="GJA122" s="627"/>
      <c r="GJB122" s="627"/>
      <c r="GJC122" s="627"/>
      <c r="GJD122" s="627"/>
      <c r="GJE122" s="627"/>
      <c r="GJF122" s="627"/>
      <c r="GJG122" s="627"/>
      <c r="GJH122" s="627"/>
      <c r="GJI122" s="627"/>
      <c r="GJJ122" s="627"/>
      <c r="GJK122" s="627"/>
      <c r="GJL122" s="627"/>
      <c r="GJM122" s="627"/>
      <c r="GJN122" s="627"/>
      <c r="GJO122" s="627"/>
      <c r="GJP122" s="627"/>
      <c r="GJQ122" s="627"/>
      <c r="GJR122" s="627"/>
      <c r="GJS122" s="627"/>
      <c r="GJT122" s="627"/>
      <c r="GJU122" s="627"/>
      <c r="GJV122" s="627"/>
      <c r="GJW122" s="627"/>
      <c r="GJX122" s="627"/>
      <c r="GJY122" s="627"/>
      <c r="GJZ122" s="627"/>
      <c r="GKA122" s="627"/>
      <c r="GKB122" s="627"/>
      <c r="GKC122" s="627"/>
      <c r="GKD122" s="627"/>
      <c r="GKE122" s="627"/>
      <c r="GKF122" s="627"/>
      <c r="GKG122" s="627"/>
      <c r="GKH122" s="627"/>
      <c r="GKI122" s="627"/>
      <c r="GKJ122" s="627"/>
      <c r="GKK122" s="627"/>
      <c r="GKL122" s="627"/>
      <c r="GKM122" s="627"/>
      <c r="GKN122" s="627"/>
      <c r="GKO122" s="627"/>
      <c r="GKP122" s="627"/>
      <c r="GKQ122" s="627"/>
      <c r="GKR122" s="627"/>
      <c r="GKS122" s="627"/>
      <c r="GKT122" s="627"/>
      <c r="GKU122" s="627"/>
      <c r="GKV122" s="627"/>
      <c r="GKW122" s="627"/>
      <c r="GKX122" s="627"/>
      <c r="GKY122" s="627"/>
      <c r="GKZ122" s="627"/>
      <c r="GLA122" s="627"/>
      <c r="GLB122" s="627"/>
      <c r="GLC122" s="627"/>
      <c r="GLD122" s="627"/>
      <c r="GLE122" s="627"/>
      <c r="GLF122" s="627"/>
      <c r="GLG122" s="627"/>
      <c r="GLH122" s="627"/>
      <c r="GLI122" s="627"/>
      <c r="GLJ122" s="627"/>
      <c r="GLK122" s="627"/>
      <c r="GLL122" s="627"/>
      <c r="GLM122" s="627"/>
      <c r="GLN122" s="627"/>
      <c r="GLO122" s="627"/>
      <c r="GLP122" s="627"/>
      <c r="GLQ122" s="627"/>
      <c r="GLR122" s="627"/>
      <c r="GLS122" s="627"/>
      <c r="GLT122" s="627"/>
      <c r="GLU122" s="627"/>
      <c r="GLV122" s="627"/>
      <c r="GLW122" s="627"/>
      <c r="GLX122" s="627"/>
      <c r="GLY122" s="627"/>
      <c r="GLZ122" s="627"/>
      <c r="GMA122" s="627"/>
      <c r="GMB122" s="627"/>
      <c r="GMC122" s="627"/>
      <c r="GMD122" s="627"/>
      <c r="GME122" s="627"/>
      <c r="GMF122" s="627"/>
      <c r="GMG122" s="627"/>
      <c r="GMH122" s="627"/>
      <c r="GMI122" s="627"/>
      <c r="GMJ122" s="627"/>
      <c r="GMK122" s="627"/>
      <c r="GML122" s="627"/>
      <c r="GMM122" s="627"/>
      <c r="GMN122" s="627"/>
      <c r="GMO122" s="627"/>
      <c r="GMP122" s="627"/>
      <c r="GMQ122" s="627"/>
      <c r="GMR122" s="627"/>
      <c r="GMS122" s="627"/>
      <c r="GMT122" s="627"/>
      <c r="GMU122" s="627"/>
      <c r="GMV122" s="627"/>
      <c r="GMW122" s="627"/>
      <c r="GMX122" s="627"/>
      <c r="GMY122" s="627"/>
      <c r="GMZ122" s="627"/>
      <c r="GNA122" s="627"/>
      <c r="GNB122" s="627"/>
      <c r="GNC122" s="627"/>
      <c r="GND122" s="627"/>
      <c r="GNE122" s="627"/>
      <c r="GNF122" s="627"/>
      <c r="GNG122" s="627"/>
      <c r="GNH122" s="627"/>
      <c r="GNI122" s="627"/>
      <c r="GNJ122" s="627"/>
      <c r="GNK122" s="627"/>
      <c r="GNL122" s="627"/>
      <c r="GNM122" s="627"/>
      <c r="GNN122" s="627"/>
      <c r="GNO122" s="627"/>
      <c r="GNP122" s="627"/>
      <c r="GNQ122" s="627"/>
      <c r="GNR122" s="627"/>
      <c r="GNS122" s="627"/>
      <c r="GNT122" s="627"/>
      <c r="GNU122" s="627"/>
      <c r="GNV122" s="627"/>
      <c r="GNW122" s="627"/>
      <c r="GNX122" s="627"/>
      <c r="GNY122" s="627"/>
      <c r="GNZ122" s="627"/>
      <c r="GOA122" s="627"/>
      <c r="GOB122" s="627"/>
      <c r="GOC122" s="627"/>
      <c r="GOD122" s="627"/>
      <c r="GOE122" s="627"/>
      <c r="GOF122" s="627"/>
      <c r="GOG122" s="627"/>
      <c r="GOH122" s="627"/>
      <c r="GOI122" s="627"/>
      <c r="GOJ122" s="627"/>
      <c r="GOK122" s="627"/>
      <c r="GOL122" s="627"/>
      <c r="GOM122" s="627"/>
      <c r="GON122" s="627"/>
      <c r="GOO122" s="627"/>
      <c r="GOP122" s="627"/>
      <c r="GOQ122" s="627"/>
      <c r="GOR122" s="627"/>
      <c r="GOS122" s="627"/>
      <c r="GOT122" s="627"/>
      <c r="GOU122" s="627"/>
      <c r="GOV122" s="627"/>
      <c r="GOW122" s="627"/>
      <c r="GOX122" s="627"/>
      <c r="GOY122" s="627"/>
      <c r="GOZ122" s="627"/>
      <c r="GPA122" s="627"/>
      <c r="GPB122" s="627"/>
      <c r="GPC122" s="627"/>
      <c r="GPD122" s="627"/>
      <c r="GPE122" s="627"/>
      <c r="GPF122" s="627"/>
      <c r="GPG122" s="627"/>
      <c r="GPH122" s="627"/>
      <c r="GPI122" s="627"/>
      <c r="GPJ122" s="627"/>
      <c r="GPK122" s="627"/>
      <c r="GPL122" s="627"/>
      <c r="GPM122" s="627"/>
      <c r="GPN122" s="627"/>
      <c r="GPO122" s="627"/>
      <c r="GPP122" s="627"/>
      <c r="GPQ122" s="627"/>
      <c r="GPR122" s="627"/>
      <c r="GPS122" s="627"/>
      <c r="GPT122" s="627"/>
      <c r="GPU122" s="627"/>
      <c r="GPV122" s="627"/>
      <c r="GPW122" s="627"/>
      <c r="GPX122" s="627"/>
      <c r="GPY122" s="627"/>
      <c r="GPZ122" s="627"/>
      <c r="GQA122" s="627"/>
      <c r="GQB122" s="627"/>
      <c r="GQC122" s="627"/>
      <c r="GQD122" s="627"/>
      <c r="GQE122" s="627"/>
      <c r="GQF122" s="627"/>
      <c r="GQG122" s="627"/>
      <c r="GQH122" s="627"/>
      <c r="GQI122" s="627"/>
      <c r="GQJ122" s="627"/>
      <c r="GQK122" s="627"/>
      <c r="GQL122" s="627"/>
      <c r="GQM122" s="627"/>
      <c r="GQN122" s="627"/>
      <c r="GQO122" s="627"/>
      <c r="GQP122" s="627"/>
      <c r="GQQ122" s="627"/>
      <c r="GQR122" s="627"/>
      <c r="GQS122" s="627"/>
      <c r="GQT122" s="627"/>
      <c r="GQU122" s="627"/>
      <c r="GQV122" s="627"/>
      <c r="GQW122" s="627"/>
      <c r="GQX122" s="627"/>
      <c r="GQY122" s="627"/>
      <c r="GQZ122" s="627"/>
      <c r="GRA122" s="627"/>
      <c r="GRB122" s="627"/>
      <c r="GRC122" s="627"/>
      <c r="GRD122" s="627"/>
      <c r="GRE122" s="627"/>
      <c r="GRF122" s="627"/>
      <c r="GRG122" s="627"/>
      <c r="GRH122" s="627"/>
      <c r="GRI122" s="627"/>
      <c r="GRJ122" s="627"/>
      <c r="GRK122" s="627"/>
      <c r="GRL122" s="627"/>
      <c r="GRM122" s="627"/>
      <c r="GRN122" s="627"/>
      <c r="GRO122" s="627"/>
      <c r="GRP122" s="627"/>
      <c r="GRQ122" s="627"/>
      <c r="GRR122" s="627"/>
      <c r="GRS122" s="627"/>
      <c r="GRT122" s="627"/>
      <c r="GRU122" s="627"/>
      <c r="GRV122" s="627"/>
      <c r="GRW122" s="627"/>
      <c r="GRX122" s="627"/>
      <c r="GRY122" s="627"/>
      <c r="GRZ122" s="627"/>
      <c r="GSA122" s="627"/>
      <c r="GSB122" s="627"/>
      <c r="GSC122" s="627"/>
      <c r="GSD122" s="627"/>
      <c r="GSE122" s="627"/>
      <c r="GSF122" s="627"/>
      <c r="GSG122" s="627"/>
      <c r="GSH122" s="627"/>
      <c r="GSI122" s="627"/>
      <c r="GSJ122" s="627"/>
      <c r="GSK122" s="627"/>
      <c r="GSL122" s="627"/>
      <c r="GSM122" s="627"/>
      <c r="GSN122" s="627"/>
      <c r="GSO122" s="627"/>
      <c r="GSP122" s="627"/>
      <c r="GSQ122" s="627"/>
      <c r="GSR122" s="627"/>
      <c r="GSS122" s="627"/>
      <c r="GST122" s="627"/>
      <c r="GSU122" s="627"/>
      <c r="GSV122" s="627"/>
      <c r="GSW122" s="627"/>
      <c r="GSX122" s="627"/>
      <c r="GSY122" s="627"/>
      <c r="GSZ122" s="627"/>
      <c r="GTA122" s="627"/>
      <c r="GTB122" s="627"/>
      <c r="GTC122" s="627"/>
      <c r="GTD122" s="627"/>
      <c r="GTE122" s="627"/>
      <c r="GTF122" s="627"/>
      <c r="GTG122" s="627"/>
      <c r="GTH122" s="627"/>
      <c r="GTI122" s="627"/>
      <c r="GTJ122" s="627"/>
      <c r="GTK122" s="627"/>
      <c r="GTL122" s="627"/>
      <c r="GTM122" s="627"/>
      <c r="GTN122" s="627"/>
      <c r="GTO122" s="627"/>
      <c r="GTP122" s="627"/>
      <c r="GTQ122" s="627"/>
      <c r="GTR122" s="627"/>
      <c r="GTS122" s="627"/>
      <c r="GTT122" s="627"/>
      <c r="GTU122" s="627"/>
      <c r="GTV122" s="627"/>
      <c r="GTW122" s="627"/>
      <c r="GTX122" s="627"/>
      <c r="GTY122" s="627"/>
      <c r="GTZ122" s="627"/>
      <c r="GUA122" s="627"/>
      <c r="GUB122" s="627"/>
      <c r="GUC122" s="627"/>
      <c r="GUD122" s="627"/>
      <c r="GUE122" s="627"/>
      <c r="GUF122" s="627"/>
      <c r="GUG122" s="627"/>
      <c r="GUH122" s="627"/>
      <c r="GUI122" s="627"/>
      <c r="GUJ122" s="627"/>
      <c r="GUK122" s="627"/>
      <c r="GUL122" s="627"/>
      <c r="GUM122" s="627"/>
      <c r="GUN122" s="627"/>
      <c r="GUO122" s="627"/>
      <c r="GUP122" s="627"/>
      <c r="GUQ122" s="627"/>
      <c r="GUR122" s="627"/>
      <c r="GUS122" s="627"/>
      <c r="GUT122" s="627"/>
      <c r="GUU122" s="627"/>
      <c r="GUV122" s="627"/>
      <c r="GUW122" s="627"/>
      <c r="GUX122" s="627"/>
      <c r="GUY122" s="627"/>
      <c r="GUZ122" s="627"/>
      <c r="GVA122" s="627"/>
      <c r="GVB122" s="627"/>
      <c r="GVC122" s="627"/>
      <c r="GVD122" s="627"/>
      <c r="GVE122" s="627"/>
      <c r="GVF122" s="627"/>
      <c r="GVG122" s="627"/>
      <c r="GVH122" s="627"/>
      <c r="GVI122" s="627"/>
      <c r="GVJ122" s="627"/>
      <c r="GVK122" s="627"/>
      <c r="GVL122" s="627"/>
      <c r="GVM122" s="627"/>
      <c r="GVN122" s="627"/>
      <c r="GVO122" s="627"/>
      <c r="GVP122" s="627"/>
      <c r="GVQ122" s="627"/>
      <c r="GVR122" s="627"/>
      <c r="GVS122" s="627"/>
      <c r="GVT122" s="627"/>
      <c r="GVU122" s="627"/>
      <c r="GVV122" s="627"/>
      <c r="GVW122" s="627"/>
      <c r="GVX122" s="627"/>
      <c r="GVY122" s="627"/>
      <c r="GVZ122" s="627"/>
      <c r="GWA122" s="627"/>
      <c r="GWB122" s="627"/>
      <c r="GWC122" s="627"/>
      <c r="GWD122" s="627"/>
      <c r="GWE122" s="627"/>
      <c r="GWF122" s="627"/>
      <c r="GWG122" s="627"/>
      <c r="GWH122" s="627"/>
      <c r="GWI122" s="627"/>
      <c r="GWJ122" s="627"/>
      <c r="GWK122" s="627"/>
      <c r="GWL122" s="627"/>
      <c r="GWM122" s="627"/>
      <c r="GWN122" s="627"/>
      <c r="GWO122" s="627"/>
      <c r="GWP122" s="627"/>
      <c r="GWQ122" s="627"/>
      <c r="GWR122" s="627"/>
      <c r="GWS122" s="627"/>
      <c r="GWT122" s="627"/>
      <c r="GWU122" s="627"/>
      <c r="GWV122" s="627"/>
      <c r="GWW122" s="627"/>
      <c r="GWX122" s="627"/>
      <c r="GWY122" s="627"/>
      <c r="GWZ122" s="627"/>
      <c r="GXA122" s="627"/>
      <c r="GXB122" s="627"/>
      <c r="GXC122" s="627"/>
      <c r="GXD122" s="627"/>
      <c r="GXE122" s="627"/>
      <c r="GXF122" s="627"/>
      <c r="GXG122" s="627"/>
      <c r="GXH122" s="627"/>
      <c r="GXI122" s="627"/>
      <c r="GXJ122" s="627"/>
      <c r="GXK122" s="627"/>
      <c r="GXL122" s="627"/>
      <c r="GXM122" s="627"/>
      <c r="GXN122" s="627"/>
      <c r="GXO122" s="627"/>
      <c r="GXP122" s="627"/>
      <c r="GXQ122" s="627"/>
      <c r="GXR122" s="627"/>
      <c r="GXS122" s="627"/>
      <c r="GXT122" s="627"/>
      <c r="GXU122" s="627"/>
      <c r="GXV122" s="627"/>
      <c r="GXW122" s="627"/>
      <c r="GXX122" s="627"/>
      <c r="GXY122" s="627"/>
      <c r="GXZ122" s="627"/>
      <c r="GYA122" s="627"/>
      <c r="GYB122" s="627"/>
      <c r="GYC122" s="627"/>
      <c r="GYD122" s="627"/>
      <c r="GYE122" s="627"/>
      <c r="GYF122" s="627"/>
      <c r="GYG122" s="627"/>
      <c r="GYH122" s="627"/>
      <c r="GYI122" s="627"/>
      <c r="GYJ122" s="627"/>
      <c r="GYK122" s="627"/>
      <c r="GYL122" s="627"/>
      <c r="GYM122" s="627"/>
      <c r="GYN122" s="627"/>
      <c r="GYO122" s="627"/>
      <c r="GYP122" s="627"/>
      <c r="GYQ122" s="627"/>
      <c r="GYR122" s="627"/>
      <c r="GYS122" s="627"/>
      <c r="GYT122" s="627"/>
      <c r="GYU122" s="627"/>
      <c r="GYV122" s="627"/>
      <c r="GYW122" s="627"/>
      <c r="GYX122" s="627"/>
      <c r="GYY122" s="627"/>
      <c r="GYZ122" s="627"/>
      <c r="GZA122" s="627"/>
      <c r="GZB122" s="627"/>
      <c r="GZC122" s="627"/>
      <c r="GZD122" s="627"/>
      <c r="GZE122" s="627"/>
      <c r="GZF122" s="627"/>
      <c r="GZG122" s="627"/>
      <c r="GZH122" s="627"/>
      <c r="GZI122" s="627"/>
      <c r="GZJ122" s="627"/>
      <c r="GZK122" s="627"/>
      <c r="GZL122" s="627"/>
      <c r="GZM122" s="627"/>
      <c r="GZN122" s="627"/>
      <c r="GZO122" s="627"/>
      <c r="GZP122" s="627"/>
      <c r="GZQ122" s="627"/>
      <c r="GZR122" s="627"/>
      <c r="GZS122" s="627"/>
      <c r="GZT122" s="627"/>
      <c r="GZU122" s="627"/>
      <c r="GZV122" s="627"/>
      <c r="GZW122" s="627"/>
      <c r="GZX122" s="627"/>
      <c r="GZY122" s="627"/>
      <c r="GZZ122" s="627"/>
      <c r="HAA122" s="627"/>
      <c r="HAB122" s="627"/>
      <c r="HAC122" s="627"/>
      <c r="HAD122" s="627"/>
      <c r="HAE122" s="627"/>
      <c r="HAF122" s="627"/>
      <c r="HAG122" s="627"/>
      <c r="HAH122" s="627"/>
      <c r="HAI122" s="627"/>
      <c r="HAJ122" s="627"/>
      <c r="HAK122" s="627"/>
      <c r="HAL122" s="627"/>
      <c r="HAM122" s="627"/>
      <c r="HAN122" s="627"/>
      <c r="HAO122" s="627"/>
      <c r="HAP122" s="627"/>
      <c r="HAQ122" s="627"/>
      <c r="HAR122" s="627"/>
      <c r="HAS122" s="627"/>
      <c r="HAT122" s="627"/>
      <c r="HAU122" s="627"/>
      <c r="HAV122" s="627"/>
      <c r="HAW122" s="627"/>
      <c r="HAX122" s="627"/>
      <c r="HAY122" s="627"/>
      <c r="HAZ122" s="627"/>
      <c r="HBA122" s="627"/>
      <c r="HBB122" s="627"/>
      <c r="HBC122" s="627"/>
      <c r="HBD122" s="627"/>
      <c r="HBE122" s="627"/>
      <c r="HBF122" s="627"/>
      <c r="HBG122" s="627"/>
      <c r="HBH122" s="627"/>
      <c r="HBI122" s="627"/>
      <c r="HBJ122" s="627"/>
      <c r="HBK122" s="627"/>
      <c r="HBL122" s="627"/>
      <c r="HBM122" s="627"/>
      <c r="HBN122" s="627"/>
      <c r="HBO122" s="627"/>
      <c r="HBP122" s="627"/>
      <c r="HBQ122" s="627"/>
      <c r="HBR122" s="627"/>
      <c r="HBS122" s="627"/>
      <c r="HBT122" s="627"/>
      <c r="HBU122" s="627"/>
      <c r="HBV122" s="627"/>
      <c r="HBW122" s="627"/>
      <c r="HBX122" s="627"/>
      <c r="HBY122" s="627"/>
      <c r="HBZ122" s="627"/>
      <c r="HCA122" s="627"/>
      <c r="HCB122" s="627"/>
      <c r="HCC122" s="627"/>
      <c r="HCD122" s="627"/>
      <c r="HCE122" s="627"/>
      <c r="HCF122" s="627"/>
      <c r="HCG122" s="627"/>
      <c r="HCH122" s="627"/>
      <c r="HCI122" s="627"/>
      <c r="HCJ122" s="627"/>
      <c r="HCK122" s="627"/>
      <c r="HCL122" s="627"/>
      <c r="HCM122" s="627"/>
      <c r="HCN122" s="627"/>
      <c r="HCO122" s="627"/>
      <c r="HCP122" s="627"/>
      <c r="HCQ122" s="627"/>
      <c r="HCR122" s="627"/>
      <c r="HCS122" s="627"/>
      <c r="HCT122" s="627"/>
      <c r="HCU122" s="627"/>
      <c r="HCV122" s="627"/>
      <c r="HCW122" s="627"/>
      <c r="HCX122" s="627"/>
      <c r="HCY122" s="627"/>
      <c r="HCZ122" s="627"/>
      <c r="HDA122" s="627"/>
      <c r="HDB122" s="627"/>
      <c r="HDC122" s="627"/>
      <c r="HDD122" s="627"/>
      <c r="HDE122" s="627"/>
      <c r="HDF122" s="627"/>
      <c r="HDG122" s="627"/>
      <c r="HDH122" s="627"/>
      <c r="HDI122" s="627"/>
      <c r="HDJ122" s="627"/>
      <c r="HDK122" s="627"/>
      <c r="HDL122" s="627"/>
      <c r="HDM122" s="627"/>
      <c r="HDN122" s="627"/>
      <c r="HDO122" s="627"/>
      <c r="HDP122" s="627"/>
      <c r="HDQ122" s="627"/>
      <c r="HDR122" s="627"/>
      <c r="HDS122" s="627"/>
      <c r="HDT122" s="627"/>
      <c r="HDU122" s="627"/>
      <c r="HDV122" s="627"/>
      <c r="HDW122" s="627"/>
      <c r="HDX122" s="627"/>
      <c r="HDY122" s="627"/>
      <c r="HDZ122" s="627"/>
      <c r="HEA122" s="627"/>
      <c r="HEB122" s="627"/>
      <c r="HEC122" s="627"/>
      <c r="HED122" s="627"/>
      <c r="HEE122" s="627"/>
      <c r="HEF122" s="627"/>
      <c r="HEG122" s="627"/>
      <c r="HEH122" s="627"/>
      <c r="HEI122" s="627"/>
      <c r="HEJ122" s="627"/>
      <c r="HEK122" s="627"/>
      <c r="HEL122" s="627"/>
      <c r="HEM122" s="627"/>
      <c r="HEN122" s="627"/>
      <c r="HEO122" s="627"/>
      <c r="HEP122" s="627"/>
      <c r="HEQ122" s="627"/>
      <c r="HER122" s="627"/>
      <c r="HES122" s="627"/>
      <c r="HET122" s="627"/>
      <c r="HEU122" s="627"/>
      <c r="HEV122" s="627"/>
      <c r="HEW122" s="627"/>
      <c r="HEX122" s="627"/>
      <c r="HEY122" s="627"/>
      <c r="HEZ122" s="627"/>
      <c r="HFA122" s="627"/>
      <c r="HFB122" s="627"/>
      <c r="HFC122" s="627"/>
      <c r="HFD122" s="627"/>
      <c r="HFE122" s="627"/>
      <c r="HFF122" s="627"/>
      <c r="HFG122" s="627"/>
      <c r="HFH122" s="627"/>
      <c r="HFI122" s="627"/>
      <c r="HFJ122" s="627"/>
      <c r="HFK122" s="627"/>
      <c r="HFL122" s="627"/>
      <c r="HFM122" s="627"/>
      <c r="HFN122" s="627"/>
      <c r="HFO122" s="627"/>
      <c r="HFP122" s="627"/>
      <c r="HFQ122" s="627"/>
      <c r="HFR122" s="627"/>
      <c r="HFS122" s="627"/>
      <c r="HFT122" s="627"/>
      <c r="HFU122" s="627"/>
      <c r="HFV122" s="627"/>
      <c r="HFW122" s="627"/>
      <c r="HFX122" s="627"/>
      <c r="HFY122" s="627"/>
      <c r="HFZ122" s="627"/>
      <c r="HGA122" s="627"/>
      <c r="HGB122" s="627"/>
      <c r="HGC122" s="627"/>
      <c r="HGD122" s="627"/>
      <c r="HGE122" s="627"/>
      <c r="HGF122" s="627"/>
      <c r="HGG122" s="627"/>
      <c r="HGH122" s="627"/>
      <c r="HGI122" s="627"/>
      <c r="HGJ122" s="627"/>
      <c r="HGK122" s="627"/>
      <c r="HGL122" s="627"/>
      <c r="HGM122" s="627"/>
      <c r="HGN122" s="627"/>
      <c r="HGO122" s="627"/>
      <c r="HGP122" s="627"/>
      <c r="HGQ122" s="627"/>
      <c r="HGR122" s="627"/>
      <c r="HGS122" s="627"/>
      <c r="HGT122" s="627"/>
      <c r="HGU122" s="627"/>
      <c r="HGV122" s="627"/>
      <c r="HGW122" s="627"/>
      <c r="HGX122" s="627"/>
      <c r="HGY122" s="627"/>
      <c r="HGZ122" s="627"/>
      <c r="HHA122" s="627"/>
      <c r="HHB122" s="627"/>
      <c r="HHC122" s="627"/>
      <c r="HHD122" s="627"/>
      <c r="HHE122" s="627"/>
      <c r="HHF122" s="627"/>
      <c r="HHG122" s="627"/>
      <c r="HHH122" s="627"/>
      <c r="HHI122" s="627"/>
      <c r="HHJ122" s="627"/>
      <c r="HHK122" s="627"/>
      <c r="HHL122" s="627"/>
      <c r="HHM122" s="627"/>
      <c r="HHN122" s="627"/>
      <c r="HHO122" s="627"/>
      <c r="HHP122" s="627"/>
      <c r="HHQ122" s="627"/>
      <c r="HHR122" s="627"/>
      <c r="HHS122" s="627"/>
      <c r="HHT122" s="627"/>
      <c r="HHU122" s="627"/>
      <c r="HHV122" s="627"/>
      <c r="HHW122" s="627"/>
      <c r="HHX122" s="627"/>
      <c r="HHY122" s="627"/>
      <c r="HHZ122" s="627"/>
      <c r="HIA122" s="627"/>
      <c r="HIB122" s="627"/>
      <c r="HIC122" s="627"/>
      <c r="HID122" s="627"/>
      <c r="HIE122" s="627"/>
      <c r="HIF122" s="627"/>
      <c r="HIG122" s="627"/>
      <c r="HIH122" s="627"/>
      <c r="HII122" s="627"/>
      <c r="HIJ122" s="627"/>
      <c r="HIK122" s="627"/>
      <c r="HIL122" s="627"/>
      <c r="HIM122" s="627"/>
      <c r="HIN122" s="627"/>
      <c r="HIO122" s="627"/>
      <c r="HIP122" s="627"/>
      <c r="HIQ122" s="627"/>
      <c r="HIR122" s="627"/>
      <c r="HIS122" s="627"/>
      <c r="HIT122" s="627"/>
      <c r="HIU122" s="627"/>
      <c r="HIV122" s="627"/>
      <c r="HIW122" s="627"/>
      <c r="HIX122" s="627"/>
      <c r="HIY122" s="627"/>
      <c r="HIZ122" s="627"/>
      <c r="HJA122" s="627"/>
      <c r="HJB122" s="627"/>
      <c r="HJC122" s="627"/>
      <c r="HJD122" s="627"/>
      <c r="HJE122" s="627"/>
      <c r="HJF122" s="627"/>
      <c r="HJG122" s="627"/>
      <c r="HJH122" s="627"/>
      <c r="HJI122" s="627"/>
      <c r="HJJ122" s="627"/>
      <c r="HJK122" s="627"/>
      <c r="HJL122" s="627"/>
      <c r="HJM122" s="627"/>
      <c r="HJN122" s="627"/>
      <c r="HJO122" s="627"/>
      <c r="HJP122" s="627"/>
      <c r="HJQ122" s="627"/>
      <c r="HJR122" s="627"/>
      <c r="HJS122" s="627"/>
      <c r="HJT122" s="627"/>
      <c r="HJU122" s="627"/>
      <c r="HJV122" s="627"/>
      <c r="HJW122" s="627"/>
      <c r="HJX122" s="627"/>
      <c r="HJY122" s="627"/>
      <c r="HJZ122" s="627"/>
      <c r="HKA122" s="627"/>
      <c r="HKB122" s="627"/>
      <c r="HKC122" s="627"/>
      <c r="HKD122" s="627"/>
      <c r="HKE122" s="627"/>
      <c r="HKF122" s="627"/>
      <c r="HKG122" s="627"/>
      <c r="HKH122" s="627"/>
      <c r="HKI122" s="627"/>
      <c r="HKJ122" s="627"/>
      <c r="HKK122" s="627"/>
      <c r="HKL122" s="627"/>
      <c r="HKM122" s="627"/>
      <c r="HKN122" s="627"/>
      <c r="HKO122" s="627"/>
      <c r="HKP122" s="627"/>
      <c r="HKQ122" s="627"/>
      <c r="HKR122" s="627"/>
      <c r="HKS122" s="627"/>
      <c r="HKT122" s="627"/>
      <c r="HKU122" s="627"/>
      <c r="HKV122" s="627"/>
      <c r="HKW122" s="627"/>
      <c r="HKX122" s="627"/>
      <c r="HKY122" s="627"/>
      <c r="HKZ122" s="627"/>
      <c r="HLA122" s="627"/>
      <c r="HLB122" s="627"/>
      <c r="HLC122" s="627"/>
      <c r="HLD122" s="627"/>
      <c r="HLE122" s="627"/>
      <c r="HLF122" s="627"/>
      <c r="HLG122" s="627"/>
      <c r="HLH122" s="627"/>
      <c r="HLI122" s="627"/>
      <c r="HLJ122" s="627"/>
      <c r="HLK122" s="627"/>
      <c r="HLL122" s="627"/>
      <c r="HLM122" s="627"/>
      <c r="HLN122" s="627"/>
      <c r="HLO122" s="627"/>
      <c r="HLP122" s="627"/>
      <c r="HLQ122" s="627"/>
      <c r="HLR122" s="627"/>
      <c r="HLS122" s="627"/>
      <c r="HLT122" s="627"/>
      <c r="HLU122" s="627"/>
      <c r="HLV122" s="627"/>
      <c r="HLW122" s="627"/>
      <c r="HLX122" s="627"/>
      <c r="HLY122" s="627"/>
      <c r="HLZ122" s="627"/>
      <c r="HMA122" s="627"/>
      <c r="HMB122" s="627"/>
      <c r="HMC122" s="627"/>
      <c r="HMD122" s="627"/>
      <c r="HME122" s="627"/>
      <c r="HMF122" s="627"/>
      <c r="HMG122" s="627"/>
      <c r="HMH122" s="627"/>
      <c r="HMI122" s="627"/>
      <c r="HMJ122" s="627"/>
      <c r="HMK122" s="627"/>
      <c r="HML122" s="627"/>
      <c r="HMM122" s="627"/>
      <c r="HMN122" s="627"/>
      <c r="HMO122" s="627"/>
      <c r="HMP122" s="627"/>
      <c r="HMQ122" s="627"/>
      <c r="HMR122" s="627"/>
      <c r="HMS122" s="627"/>
      <c r="HMT122" s="627"/>
      <c r="HMU122" s="627"/>
      <c r="HMV122" s="627"/>
      <c r="HMW122" s="627"/>
      <c r="HMX122" s="627"/>
      <c r="HMY122" s="627"/>
      <c r="HMZ122" s="627"/>
      <c r="HNA122" s="627"/>
      <c r="HNB122" s="627"/>
      <c r="HNC122" s="627"/>
      <c r="HND122" s="627"/>
      <c r="HNE122" s="627"/>
      <c r="HNF122" s="627"/>
      <c r="HNG122" s="627"/>
      <c r="HNH122" s="627"/>
      <c r="HNI122" s="627"/>
      <c r="HNJ122" s="627"/>
      <c r="HNK122" s="627"/>
      <c r="HNL122" s="627"/>
      <c r="HNM122" s="627"/>
      <c r="HNN122" s="627"/>
      <c r="HNO122" s="627"/>
      <c r="HNP122" s="627"/>
      <c r="HNQ122" s="627"/>
      <c r="HNR122" s="627"/>
      <c r="HNS122" s="627"/>
      <c r="HNT122" s="627"/>
      <c r="HNU122" s="627"/>
      <c r="HNV122" s="627"/>
      <c r="HNW122" s="627"/>
      <c r="HNX122" s="627"/>
      <c r="HNY122" s="627"/>
      <c r="HNZ122" s="627"/>
      <c r="HOA122" s="627"/>
      <c r="HOB122" s="627"/>
      <c r="HOC122" s="627"/>
      <c r="HOD122" s="627"/>
      <c r="HOE122" s="627"/>
      <c r="HOF122" s="627"/>
      <c r="HOG122" s="627"/>
      <c r="HOH122" s="627"/>
      <c r="HOI122" s="627"/>
      <c r="HOJ122" s="627"/>
      <c r="HOK122" s="627"/>
      <c r="HOL122" s="627"/>
      <c r="HOM122" s="627"/>
      <c r="HON122" s="627"/>
      <c r="HOO122" s="627"/>
      <c r="HOP122" s="627"/>
      <c r="HOQ122" s="627"/>
      <c r="HOR122" s="627"/>
      <c r="HOS122" s="627"/>
      <c r="HOT122" s="627"/>
      <c r="HOU122" s="627"/>
      <c r="HOV122" s="627"/>
      <c r="HOW122" s="627"/>
      <c r="HOX122" s="627"/>
      <c r="HOY122" s="627"/>
      <c r="HOZ122" s="627"/>
      <c r="HPA122" s="627"/>
      <c r="HPB122" s="627"/>
      <c r="HPC122" s="627"/>
      <c r="HPD122" s="627"/>
      <c r="HPE122" s="627"/>
      <c r="HPF122" s="627"/>
      <c r="HPG122" s="627"/>
      <c r="HPH122" s="627"/>
      <c r="HPI122" s="627"/>
      <c r="HPJ122" s="627"/>
      <c r="HPK122" s="627"/>
      <c r="HPL122" s="627"/>
      <c r="HPM122" s="627"/>
      <c r="HPN122" s="627"/>
      <c r="HPO122" s="627"/>
      <c r="HPP122" s="627"/>
      <c r="HPQ122" s="627"/>
      <c r="HPR122" s="627"/>
      <c r="HPS122" s="627"/>
      <c r="HPT122" s="627"/>
      <c r="HPU122" s="627"/>
      <c r="HPV122" s="627"/>
      <c r="HPW122" s="627"/>
      <c r="HPX122" s="627"/>
      <c r="HPY122" s="627"/>
      <c r="HPZ122" s="627"/>
      <c r="HQA122" s="627"/>
      <c r="HQB122" s="627"/>
      <c r="HQC122" s="627"/>
      <c r="HQD122" s="627"/>
      <c r="HQE122" s="627"/>
      <c r="HQF122" s="627"/>
      <c r="HQG122" s="627"/>
      <c r="HQH122" s="627"/>
      <c r="HQI122" s="627"/>
      <c r="HQJ122" s="627"/>
      <c r="HQK122" s="627"/>
      <c r="HQL122" s="627"/>
      <c r="HQM122" s="627"/>
      <c r="HQN122" s="627"/>
      <c r="HQO122" s="627"/>
      <c r="HQP122" s="627"/>
      <c r="HQQ122" s="627"/>
      <c r="HQR122" s="627"/>
      <c r="HQS122" s="627"/>
      <c r="HQT122" s="627"/>
      <c r="HQU122" s="627"/>
      <c r="HQV122" s="627"/>
      <c r="HQW122" s="627"/>
      <c r="HQX122" s="627"/>
      <c r="HQY122" s="627"/>
      <c r="HQZ122" s="627"/>
      <c r="HRA122" s="627"/>
      <c r="HRB122" s="627"/>
      <c r="HRC122" s="627"/>
      <c r="HRD122" s="627"/>
      <c r="HRE122" s="627"/>
      <c r="HRF122" s="627"/>
      <c r="HRG122" s="627"/>
      <c r="HRH122" s="627"/>
      <c r="HRI122" s="627"/>
      <c r="HRJ122" s="627"/>
      <c r="HRK122" s="627"/>
      <c r="HRL122" s="627"/>
      <c r="HRM122" s="627"/>
      <c r="HRN122" s="627"/>
      <c r="HRO122" s="627"/>
      <c r="HRP122" s="627"/>
      <c r="HRQ122" s="627"/>
      <c r="HRR122" s="627"/>
      <c r="HRS122" s="627"/>
      <c r="HRT122" s="627"/>
      <c r="HRU122" s="627"/>
      <c r="HRV122" s="627"/>
      <c r="HRW122" s="627"/>
      <c r="HRX122" s="627"/>
      <c r="HRY122" s="627"/>
      <c r="HRZ122" s="627"/>
      <c r="HSA122" s="627"/>
      <c r="HSB122" s="627"/>
      <c r="HSC122" s="627"/>
      <c r="HSD122" s="627"/>
      <c r="HSE122" s="627"/>
      <c r="HSF122" s="627"/>
      <c r="HSG122" s="627"/>
      <c r="HSH122" s="627"/>
      <c r="HSI122" s="627"/>
      <c r="HSJ122" s="627"/>
      <c r="HSK122" s="627"/>
      <c r="HSL122" s="627"/>
      <c r="HSM122" s="627"/>
      <c r="HSN122" s="627"/>
      <c r="HSO122" s="627"/>
      <c r="HSP122" s="627"/>
      <c r="HSQ122" s="627"/>
      <c r="HSR122" s="627"/>
      <c r="HSS122" s="627"/>
      <c r="HST122" s="627"/>
      <c r="HSU122" s="627"/>
      <c r="HSV122" s="627"/>
      <c r="HSW122" s="627"/>
      <c r="HSX122" s="627"/>
      <c r="HSY122" s="627"/>
      <c r="HSZ122" s="627"/>
      <c r="HTA122" s="627"/>
      <c r="HTB122" s="627"/>
      <c r="HTC122" s="627"/>
      <c r="HTD122" s="627"/>
      <c r="HTE122" s="627"/>
      <c r="HTF122" s="627"/>
      <c r="HTG122" s="627"/>
      <c r="HTH122" s="627"/>
      <c r="HTI122" s="627"/>
      <c r="HTJ122" s="627"/>
      <c r="HTK122" s="627"/>
      <c r="HTL122" s="627"/>
      <c r="HTM122" s="627"/>
      <c r="HTN122" s="627"/>
      <c r="HTO122" s="627"/>
      <c r="HTP122" s="627"/>
      <c r="HTQ122" s="627"/>
      <c r="HTR122" s="627"/>
      <c r="HTS122" s="627"/>
      <c r="HTT122" s="627"/>
      <c r="HTU122" s="627"/>
      <c r="HTV122" s="627"/>
      <c r="HTW122" s="627"/>
      <c r="HTX122" s="627"/>
      <c r="HTY122" s="627"/>
      <c r="HTZ122" s="627"/>
      <c r="HUA122" s="627"/>
      <c r="HUB122" s="627"/>
      <c r="HUC122" s="627"/>
      <c r="HUD122" s="627"/>
      <c r="HUE122" s="627"/>
      <c r="HUF122" s="627"/>
      <c r="HUG122" s="627"/>
      <c r="HUH122" s="627"/>
      <c r="HUI122" s="627"/>
      <c r="HUJ122" s="627"/>
      <c r="HUK122" s="627"/>
      <c r="HUL122" s="627"/>
      <c r="HUM122" s="627"/>
      <c r="HUN122" s="627"/>
      <c r="HUO122" s="627"/>
      <c r="HUP122" s="627"/>
      <c r="HUQ122" s="627"/>
      <c r="HUR122" s="627"/>
      <c r="HUS122" s="627"/>
      <c r="HUT122" s="627"/>
      <c r="HUU122" s="627"/>
      <c r="HUV122" s="627"/>
      <c r="HUW122" s="627"/>
      <c r="HUX122" s="627"/>
      <c r="HUY122" s="627"/>
      <c r="HUZ122" s="627"/>
      <c r="HVA122" s="627"/>
      <c r="HVB122" s="627"/>
      <c r="HVC122" s="627"/>
      <c r="HVD122" s="627"/>
      <c r="HVE122" s="627"/>
      <c r="HVF122" s="627"/>
      <c r="HVG122" s="627"/>
      <c r="HVH122" s="627"/>
      <c r="HVI122" s="627"/>
      <c r="HVJ122" s="627"/>
      <c r="HVK122" s="627"/>
      <c r="HVL122" s="627"/>
      <c r="HVM122" s="627"/>
      <c r="HVN122" s="627"/>
      <c r="HVO122" s="627"/>
      <c r="HVP122" s="627"/>
      <c r="HVQ122" s="627"/>
      <c r="HVR122" s="627"/>
      <c r="HVS122" s="627"/>
      <c r="HVT122" s="627"/>
      <c r="HVU122" s="627"/>
      <c r="HVV122" s="627"/>
      <c r="HVW122" s="627"/>
      <c r="HVX122" s="627"/>
      <c r="HVY122" s="627"/>
      <c r="HVZ122" s="627"/>
      <c r="HWA122" s="627"/>
      <c r="HWB122" s="627"/>
      <c r="HWC122" s="627"/>
      <c r="HWD122" s="627"/>
      <c r="HWE122" s="627"/>
      <c r="HWF122" s="627"/>
      <c r="HWG122" s="627"/>
      <c r="HWH122" s="627"/>
      <c r="HWI122" s="627"/>
      <c r="HWJ122" s="627"/>
      <c r="HWK122" s="627"/>
      <c r="HWL122" s="627"/>
      <c r="HWM122" s="627"/>
      <c r="HWN122" s="627"/>
      <c r="HWO122" s="627"/>
      <c r="HWP122" s="627"/>
      <c r="HWQ122" s="627"/>
      <c r="HWR122" s="627"/>
      <c r="HWS122" s="627"/>
      <c r="HWT122" s="627"/>
      <c r="HWU122" s="627"/>
      <c r="HWV122" s="627"/>
      <c r="HWW122" s="627"/>
      <c r="HWX122" s="627"/>
      <c r="HWY122" s="627"/>
      <c r="HWZ122" s="627"/>
      <c r="HXA122" s="627"/>
      <c r="HXB122" s="627"/>
      <c r="HXC122" s="627"/>
      <c r="HXD122" s="627"/>
      <c r="HXE122" s="627"/>
      <c r="HXF122" s="627"/>
      <c r="HXG122" s="627"/>
      <c r="HXH122" s="627"/>
      <c r="HXI122" s="627"/>
      <c r="HXJ122" s="627"/>
      <c r="HXK122" s="627"/>
      <c r="HXL122" s="627"/>
      <c r="HXM122" s="627"/>
      <c r="HXN122" s="627"/>
      <c r="HXO122" s="627"/>
      <c r="HXP122" s="627"/>
      <c r="HXQ122" s="627"/>
      <c r="HXR122" s="627"/>
      <c r="HXS122" s="627"/>
      <c r="HXT122" s="627"/>
      <c r="HXU122" s="627"/>
      <c r="HXV122" s="627"/>
      <c r="HXW122" s="627"/>
      <c r="HXX122" s="627"/>
      <c r="HXY122" s="627"/>
      <c r="HXZ122" s="627"/>
      <c r="HYA122" s="627"/>
      <c r="HYB122" s="627"/>
      <c r="HYC122" s="627"/>
      <c r="HYD122" s="627"/>
      <c r="HYE122" s="627"/>
      <c r="HYF122" s="627"/>
      <c r="HYG122" s="627"/>
      <c r="HYH122" s="627"/>
      <c r="HYI122" s="627"/>
      <c r="HYJ122" s="627"/>
      <c r="HYK122" s="627"/>
      <c r="HYL122" s="627"/>
      <c r="HYM122" s="627"/>
      <c r="HYN122" s="627"/>
      <c r="HYO122" s="627"/>
      <c r="HYP122" s="627"/>
      <c r="HYQ122" s="627"/>
      <c r="HYR122" s="627"/>
      <c r="HYS122" s="627"/>
      <c r="HYT122" s="627"/>
      <c r="HYU122" s="627"/>
      <c r="HYV122" s="627"/>
      <c r="HYW122" s="627"/>
      <c r="HYX122" s="627"/>
      <c r="HYY122" s="627"/>
      <c r="HYZ122" s="627"/>
      <c r="HZA122" s="627"/>
      <c r="HZB122" s="627"/>
      <c r="HZC122" s="627"/>
      <c r="HZD122" s="627"/>
      <c r="HZE122" s="627"/>
      <c r="HZF122" s="627"/>
      <c r="HZG122" s="627"/>
      <c r="HZH122" s="627"/>
      <c r="HZI122" s="627"/>
      <c r="HZJ122" s="627"/>
      <c r="HZK122" s="627"/>
      <c r="HZL122" s="627"/>
      <c r="HZM122" s="627"/>
      <c r="HZN122" s="627"/>
      <c r="HZO122" s="627"/>
      <c r="HZP122" s="627"/>
      <c r="HZQ122" s="627"/>
      <c r="HZR122" s="627"/>
      <c r="HZS122" s="627"/>
      <c r="HZT122" s="627"/>
      <c r="HZU122" s="627"/>
      <c r="HZV122" s="627"/>
      <c r="HZW122" s="627"/>
      <c r="HZX122" s="627"/>
      <c r="HZY122" s="627"/>
      <c r="HZZ122" s="627"/>
      <c r="IAA122" s="627"/>
      <c r="IAB122" s="627"/>
      <c r="IAC122" s="627"/>
      <c r="IAD122" s="627"/>
      <c r="IAE122" s="627"/>
      <c r="IAF122" s="627"/>
      <c r="IAG122" s="627"/>
      <c r="IAH122" s="627"/>
      <c r="IAI122" s="627"/>
      <c r="IAJ122" s="627"/>
      <c r="IAK122" s="627"/>
      <c r="IAL122" s="627"/>
      <c r="IAM122" s="627"/>
      <c r="IAN122" s="627"/>
      <c r="IAO122" s="627"/>
      <c r="IAP122" s="627"/>
      <c r="IAQ122" s="627"/>
      <c r="IAR122" s="627"/>
      <c r="IAS122" s="627"/>
      <c r="IAT122" s="627"/>
      <c r="IAU122" s="627"/>
      <c r="IAV122" s="627"/>
      <c r="IAW122" s="627"/>
      <c r="IAX122" s="627"/>
      <c r="IAY122" s="627"/>
      <c r="IAZ122" s="627"/>
      <c r="IBA122" s="627"/>
      <c r="IBB122" s="627"/>
      <c r="IBC122" s="627"/>
      <c r="IBD122" s="627"/>
      <c r="IBE122" s="627"/>
      <c r="IBF122" s="627"/>
      <c r="IBG122" s="627"/>
      <c r="IBH122" s="627"/>
      <c r="IBI122" s="627"/>
      <c r="IBJ122" s="627"/>
      <c r="IBK122" s="627"/>
      <c r="IBL122" s="627"/>
      <c r="IBM122" s="627"/>
      <c r="IBN122" s="627"/>
      <c r="IBO122" s="627"/>
      <c r="IBP122" s="627"/>
      <c r="IBQ122" s="627"/>
      <c r="IBR122" s="627"/>
      <c r="IBS122" s="627"/>
      <c r="IBT122" s="627"/>
      <c r="IBU122" s="627"/>
      <c r="IBV122" s="627"/>
      <c r="IBW122" s="627"/>
      <c r="IBX122" s="627"/>
      <c r="IBY122" s="627"/>
      <c r="IBZ122" s="627"/>
      <c r="ICA122" s="627"/>
      <c r="ICB122" s="627"/>
      <c r="ICC122" s="627"/>
      <c r="ICD122" s="627"/>
      <c r="ICE122" s="627"/>
      <c r="ICF122" s="627"/>
      <c r="ICG122" s="627"/>
      <c r="ICH122" s="627"/>
      <c r="ICI122" s="627"/>
      <c r="ICJ122" s="627"/>
      <c r="ICK122" s="627"/>
      <c r="ICL122" s="627"/>
      <c r="ICM122" s="627"/>
      <c r="ICN122" s="627"/>
      <c r="ICO122" s="627"/>
      <c r="ICP122" s="627"/>
      <c r="ICQ122" s="627"/>
      <c r="ICR122" s="627"/>
      <c r="ICS122" s="627"/>
      <c r="ICT122" s="627"/>
      <c r="ICU122" s="627"/>
      <c r="ICV122" s="627"/>
      <c r="ICW122" s="627"/>
      <c r="ICX122" s="627"/>
      <c r="ICY122" s="627"/>
      <c r="ICZ122" s="627"/>
      <c r="IDA122" s="627"/>
      <c r="IDB122" s="627"/>
      <c r="IDC122" s="627"/>
      <c r="IDD122" s="627"/>
      <c r="IDE122" s="627"/>
      <c r="IDF122" s="627"/>
      <c r="IDG122" s="627"/>
      <c r="IDH122" s="627"/>
      <c r="IDI122" s="627"/>
      <c r="IDJ122" s="627"/>
      <c r="IDK122" s="627"/>
      <c r="IDL122" s="627"/>
      <c r="IDM122" s="627"/>
      <c r="IDN122" s="627"/>
      <c r="IDO122" s="627"/>
      <c r="IDP122" s="627"/>
      <c r="IDQ122" s="627"/>
      <c r="IDR122" s="627"/>
      <c r="IDS122" s="627"/>
      <c r="IDT122" s="627"/>
      <c r="IDU122" s="627"/>
      <c r="IDV122" s="627"/>
      <c r="IDW122" s="627"/>
      <c r="IDX122" s="627"/>
      <c r="IDY122" s="627"/>
      <c r="IDZ122" s="627"/>
      <c r="IEA122" s="627"/>
      <c r="IEB122" s="627"/>
      <c r="IEC122" s="627"/>
      <c r="IED122" s="627"/>
      <c r="IEE122" s="627"/>
      <c r="IEF122" s="627"/>
      <c r="IEG122" s="627"/>
      <c r="IEH122" s="627"/>
      <c r="IEI122" s="627"/>
      <c r="IEJ122" s="627"/>
      <c r="IEK122" s="627"/>
      <c r="IEL122" s="627"/>
      <c r="IEM122" s="627"/>
      <c r="IEN122" s="627"/>
      <c r="IEO122" s="627"/>
      <c r="IEP122" s="627"/>
      <c r="IEQ122" s="627"/>
      <c r="IER122" s="627"/>
      <c r="IES122" s="627"/>
      <c r="IET122" s="627"/>
      <c r="IEU122" s="627"/>
      <c r="IEV122" s="627"/>
      <c r="IEW122" s="627"/>
      <c r="IEX122" s="627"/>
      <c r="IEY122" s="627"/>
      <c r="IEZ122" s="627"/>
      <c r="IFA122" s="627"/>
      <c r="IFB122" s="627"/>
      <c r="IFC122" s="627"/>
      <c r="IFD122" s="627"/>
      <c r="IFE122" s="627"/>
      <c r="IFF122" s="627"/>
      <c r="IFG122" s="627"/>
      <c r="IFH122" s="627"/>
      <c r="IFI122" s="627"/>
      <c r="IFJ122" s="627"/>
      <c r="IFK122" s="627"/>
      <c r="IFL122" s="627"/>
      <c r="IFM122" s="627"/>
      <c r="IFN122" s="627"/>
      <c r="IFO122" s="627"/>
      <c r="IFP122" s="627"/>
      <c r="IFQ122" s="627"/>
      <c r="IFR122" s="627"/>
      <c r="IFS122" s="627"/>
      <c r="IFT122" s="627"/>
      <c r="IFU122" s="627"/>
      <c r="IFV122" s="627"/>
      <c r="IFW122" s="627"/>
      <c r="IFX122" s="627"/>
      <c r="IFY122" s="627"/>
      <c r="IFZ122" s="627"/>
      <c r="IGA122" s="627"/>
      <c r="IGB122" s="627"/>
      <c r="IGC122" s="627"/>
      <c r="IGD122" s="627"/>
      <c r="IGE122" s="627"/>
      <c r="IGF122" s="627"/>
      <c r="IGG122" s="627"/>
      <c r="IGH122" s="627"/>
      <c r="IGI122" s="627"/>
      <c r="IGJ122" s="627"/>
      <c r="IGK122" s="627"/>
      <c r="IGL122" s="627"/>
      <c r="IGM122" s="627"/>
      <c r="IGN122" s="627"/>
      <c r="IGO122" s="627"/>
      <c r="IGP122" s="627"/>
      <c r="IGQ122" s="627"/>
      <c r="IGR122" s="627"/>
      <c r="IGS122" s="627"/>
      <c r="IGT122" s="627"/>
      <c r="IGU122" s="627"/>
      <c r="IGV122" s="627"/>
      <c r="IGW122" s="627"/>
      <c r="IGX122" s="627"/>
      <c r="IGY122" s="627"/>
      <c r="IGZ122" s="627"/>
      <c r="IHA122" s="627"/>
      <c r="IHB122" s="627"/>
      <c r="IHC122" s="627"/>
      <c r="IHD122" s="627"/>
      <c r="IHE122" s="627"/>
      <c r="IHF122" s="627"/>
      <c r="IHG122" s="627"/>
      <c r="IHH122" s="627"/>
      <c r="IHI122" s="627"/>
      <c r="IHJ122" s="627"/>
      <c r="IHK122" s="627"/>
      <c r="IHL122" s="627"/>
      <c r="IHM122" s="627"/>
      <c r="IHN122" s="627"/>
      <c r="IHO122" s="627"/>
      <c r="IHP122" s="627"/>
      <c r="IHQ122" s="627"/>
      <c r="IHR122" s="627"/>
      <c r="IHS122" s="627"/>
      <c r="IHT122" s="627"/>
      <c r="IHU122" s="627"/>
      <c r="IHV122" s="627"/>
      <c r="IHW122" s="627"/>
      <c r="IHX122" s="627"/>
      <c r="IHY122" s="627"/>
      <c r="IHZ122" s="627"/>
      <c r="IIA122" s="627"/>
      <c r="IIB122" s="627"/>
      <c r="IIC122" s="627"/>
      <c r="IID122" s="627"/>
      <c r="IIE122" s="627"/>
      <c r="IIF122" s="627"/>
      <c r="IIG122" s="627"/>
      <c r="IIH122" s="627"/>
      <c r="III122" s="627"/>
      <c r="IIJ122" s="627"/>
      <c r="IIK122" s="627"/>
      <c r="IIL122" s="627"/>
      <c r="IIM122" s="627"/>
      <c r="IIN122" s="627"/>
      <c r="IIO122" s="627"/>
      <c r="IIP122" s="627"/>
      <c r="IIQ122" s="627"/>
      <c r="IIR122" s="627"/>
      <c r="IIS122" s="627"/>
      <c r="IIT122" s="627"/>
      <c r="IIU122" s="627"/>
      <c r="IIV122" s="627"/>
      <c r="IIW122" s="627"/>
      <c r="IIX122" s="627"/>
      <c r="IIY122" s="627"/>
      <c r="IIZ122" s="627"/>
      <c r="IJA122" s="627"/>
      <c r="IJB122" s="627"/>
      <c r="IJC122" s="627"/>
      <c r="IJD122" s="627"/>
      <c r="IJE122" s="627"/>
      <c r="IJF122" s="627"/>
      <c r="IJG122" s="627"/>
      <c r="IJH122" s="627"/>
      <c r="IJI122" s="627"/>
      <c r="IJJ122" s="627"/>
      <c r="IJK122" s="627"/>
      <c r="IJL122" s="627"/>
      <c r="IJM122" s="627"/>
      <c r="IJN122" s="627"/>
      <c r="IJO122" s="627"/>
      <c r="IJP122" s="627"/>
      <c r="IJQ122" s="627"/>
      <c r="IJR122" s="627"/>
      <c r="IJS122" s="627"/>
      <c r="IJT122" s="627"/>
      <c r="IJU122" s="627"/>
      <c r="IJV122" s="627"/>
      <c r="IJW122" s="627"/>
      <c r="IJX122" s="627"/>
      <c r="IJY122" s="627"/>
      <c r="IJZ122" s="627"/>
      <c r="IKA122" s="627"/>
      <c r="IKB122" s="627"/>
      <c r="IKC122" s="627"/>
      <c r="IKD122" s="627"/>
      <c r="IKE122" s="627"/>
      <c r="IKF122" s="627"/>
      <c r="IKG122" s="627"/>
      <c r="IKH122" s="627"/>
      <c r="IKI122" s="627"/>
      <c r="IKJ122" s="627"/>
      <c r="IKK122" s="627"/>
      <c r="IKL122" s="627"/>
      <c r="IKM122" s="627"/>
      <c r="IKN122" s="627"/>
      <c r="IKO122" s="627"/>
      <c r="IKP122" s="627"/>
      <c r="IKQ122" s="627"/>
      <c r="IKR122" s="627"/>
      <c r="IKS122" s="627"/>
      <c r="IKT122" s="627"/>
      <c r="IKU122" s="627"/>
      <c r="IKV122" s="627"/>
      <c r="IKW122" s="627"/>
      <c r="IKX122" s="627"/>
      <c r="IKY122" s="627"/>
      <c r="IKZ122" s="627"/>
      <c r="ILA122" s="627"/>
      <c r="ILB122" s="627"/>
      <c r="ILC122" s="627"/>
      <c r="ILD122" s="627"/>
      <c r="ILE122" s="627"/>
      <c r="ILF122" s="627"/>
      <c r="ILG122" s="627"/>
      <c r="ILH122" s="627"/>
      <c r="ILI122" s="627"/>
      <c r="ILJ122" s="627"/>
      <c r="ILK122" s="627"/>
      <c r="ILL122" s="627"/>
      <c r="ILM122" s="627"/>
      <c r="ILN122" s="627"/>
      <c r="ILO122" s="627"/>
      <c r="ILP122" s="627"/>
      <c r="ILQ122" s="627"/>
      <c r="ILR122" s="627"/>
      <c r="ILS122" s="627"/>
      <c r="ILT122" s="627"/>
      <c r="ILU122" s="627"/>
      <c r="ILV122" s="627"/>
      <c r="ILW122" s="627"/>
      <c r="ILX122" s="627"/>
      <c r="ILY122" s="627"/>
      <c r="ILZ122" s="627"/>
      <c r="IMA122" s="627"/>
      <c r="IMB122" s="627"/>
      <c r="IMC122" s="627"/>
      <c r="IMD122" s="627"/>
      <c r="IME122" s="627"/>
      <c r="IMF122" s="627"/>
      <c r="IMG122" s="627"/>
      <c r="IMH122" s="627"/>
      <c r="IMI122" s="627"/>
      <c r="IMJ122" s="627"/>
      <c r="IMK122" s="627"/>
      <c r="IML122" s="627"/>
      <c r="IMM122" s="627"/>
      <c r="IMN122" s="627"/>
      <c r="IMO122" s="627"/>
      <c r="IMP122" s="627"/>
      <c r="IMQ122" s="627"/>
      <c r="IMR122" s="627"/>
      <c r="IMS122" s="627"/>
      <c r="IMT122" s="627"/>
      <c r="IMU122" s="627"/>
      <c r="IMV122" s="627"/>
      <c r="IMW122" s="627"/>
      <c r="IMX122" s="627"/>
      <c r="IMY122" s="627"/>
      <c r="IMZ122" s="627"/>
      <c r="INA122" s="627"/>
      <c r="INB122" s="627"/>
      <c r="INC122" s="627"/>
      <c r="IND122" s="627"/>
      <c r="INE122" s="627"/>
      <c r="INF122" s="627"/>
      <c r="ING122" s="627"/>
      <c r="INH122" s="627"/>
      <c r="INI122" s="627"/>
      <c r="INJ122" s="627"/>
      <c r="INK122" s="627"/>
      <c r="INL122" s="627"/>
      <c r="INM122" s="627"/>
      <c r="INN122" s="627"/>
      <c r="INO122" s="627"/>
      <c r="INP122" s="627"/>
      <c r="INQ122" s="627"/>
      <c r="INR122" s="627"/>
      <c r="INS122" s="627"/>
      <c r="INT122" s="627"/>
      <c r="INU122" s="627"/>
      <c r="INV122" s="627"/>
      <c r="INW122" s="627"/>
      <c r="INX122" s="627"/>
      <c r="INY122" s="627"/>
      <c r="INZ122" s="627"/>
      <c r="IOA122" s="627"/>
      <c r="IOB122" s="627"/>
      <c r="IOC122" s="627"/>
      <c r="IOD122" s="627"/>
      <c r="IOE122" s="627"/>
      <c r="IOF122" s="627"/>
      <c r="IOG122" s="627"/>
      <c r="IOH122" s="627"/>
      <c r="IOI122" s="627"/>
      <c r="IOJ122" s="627"/>
      <c r="IOK122" s="627"/>
      <c r="IOL122" s="627"/>
      <c r="IOM122" s="627"/>
      <c r="ION122" s="627"/>
      <c r="IOO122" s="627"/>
      <c r="IOP122" s="627"/>
      <c r="IOQ122" s="627"/>
      <c r="IOR122" s="627"/>
      <c r="IOS122" s="627"/>
      <c r="IOT122" s="627"/>
      <c r="IOU122" s="627"/>
      <c r="IOV122" s="627"/>
      <c r="IOW122" s="627"/>
      <c r="IOX122" s="627"/>
      <c r="IOY122" s="627"/>
      <c r="IOZ122" s="627"/>
      <c r="IPA122" s="627"/>
      <c r="IPB122" s="627"/>
      <c r="IPC122" s="627"/>
      <c r="IPD122" s="627"/>
      <c r="IPE122" s="627"/>
      <c r="IPF122" s="627"/>
      <c r="IPG122" s="627"/>
      <c r="IPH122" s="627"/>
      <c r="IPI122" s="627"/>
      <c r="IPJ122" s="627"/>
      <c r="IPK122" s="627"/>
      <c r="IPL122" s="627"/>
      <c r="IPM122" s="627"/>
      <c r="IPN122" s="627"/>
      <c r="IPO122" s="627"/>
      <c r="IPP122" s="627"/>
      <c r="IPQ122" s="627"/>
      <c r="IPR122" s="627"/>
      <c r="IPS122" s="627"/>
      <c r="IPT122" s="627"/>
      <c r="IPU122" s="627"/>
      <c r="IPV122" s="627"/>
      <c r="IPW122" s="627"/>
      <c r="IPX122" s="627"/>
      <c r="IPY122" s="627"/>
      <c r="IPZ122" s="627"/>
      <c r="IQA122" s="627"/>
      <c r="IQB122" s="627"/>
      <c r="IQC122" s="627"/>
      <c r="IQD122" s="627"/>
      <c r="IQE122" s="627"/>
      <c r="IQF122" s="627"/>
      <c r="IQG122" s="627"/>
      <c r="IQH122" s="627"/>
      <c r="IQI122" s="627"/>
      <c r="IQJ122" s="627"/>
      <c r="IQK122" s="627"/>
      <c r="IQL122" s="627"/>
      <c r="IQM122" s="627"/>
      <c r="IQN122" s="627"/>
      <c r="IQO122" s="627"/>
      <c r="IQP122" s="627"/>
      <c r="IQQ122" s="627"/>
      <c r="IQR122" s="627"/>
      <c r="IQS122" s="627"/>
      <c r="IQT122" s="627"/>
      <c r="IQU122" s="627"/>
      <c r="IQV122" s="627"/>
      <c r="IQW122" s="627"/>
      <c r="IQX122" s="627"/>
      <c r="IQY122" s="627"/>
      <c r="IQZ122" s="627"/>
      <c r="IRA122" s="627"/>
      <c r="IRB122" s="627"/>
      <c r="IRC122" s="627"/>
      <c r="IRD122" s="627"/>
      <c r="IRE122" s="627"/>
      <c r="IRF122" s="627"/>
      <c r="IRG122" s="627"/>
      <c r="IRH122" s="627"/>
      <c r="IRI122" s="627"/>
      <c r="IRJ122" s="627"/>
      <c r="IRK122" s="627"/>
      <c r="IRL122" s="627"/>
      <c r="IRM122" s="627"/>
      <c r="IRN122" s="627"/>
      <c r="IRO122" s="627"/>
      <c r="IRP122" s="627"/>
      <c r="IRQ122" s="627"/>
      <c r="IRR122" s="627"/>
      <c r="IRS122" s="627"/>
      <c r="IRT122" s="627"/>
      <c r="IRU122" s="627"/>
      <c r="IRV122" s="627"/>
      <c r="IRW122" s="627"/>
      <c r="IRX122" s="627"/>
      <c r="IRY122" s="627"/>
      <c r="IRZ122" s="627"/>
      <c r="ISA122" s="627"/>
      <c r="ISB122" s="627"/>
      <c r="ISC122" s="627"/>
      <c r="ISD122" s="627"/>
      <c r="ISE122" s="627"/>
      <c r="ISF122" s="627"/>
      <c r="ISG122" s="627"/>
      <c r="ISH122" s="627"/>
      <c r="ISI122" s="627"/>
      <c r="ISJ122" s="627"/>
      <c r="ISK122" s="627"/>
      <c r="ISL122" s="627"/>
      <c r="ISM122" s="627"/>
      <c r="ISN122" s="627"/>
      <c r="ISO122" s="627"/>
      <c r="ISP122" s="627"/>
      <c r="ISQ122" s="627"/>
      <c r="ISR122" s="627"/>
      <c r="ISS122" s="627"/>
      <c r="IST122" s="627"/>
      <c r="ISU122" s="627"/>
      <c r="ISV122" s="627"/>
      <c r="ISW122" s="627"/>
      <c r="ISX122" s="627"/>
      <c r="ISY122" s="627"/>
      <c r="ISZ122" s="627"/>
      <c r="ITA122" s="627"/>
      <c r="ITB122" s="627"/>
      <c r="ITC122" s="627"/>
      <c r="ITD122" s="627"/>
      <c r="ITE122" s="627"/>
      <c r="ITF122" s="627"/>
      <c r="ITG122" s="627"/>
      <c r="ITH122" s="627"/>
      <c r="ITI122" s="627"/>
      <c r="ITJ122" s="627"/>
      <c r="ITK122" s="627"/>
      <c r="ITL122" s="627"/>
      <c r="ITM122" s="627"/>
      <c r="ITN122" s="627"/>
      <c r="ITO122" s="627"/>
      <c r="ITP122" s="627"/>
      <c r="ITQ122" s="627"/>
      <c r="ITR122" s="627"/>
      <c r="ITS122" s="627"/>
      <c r="ITT122" s="627"/>
      <c r="ITU122" s="627"/>
      <c r="ITV122" s="627"/>
      <c r="ITW122" s="627"/>
      <c r="ITX122" s="627"/>
      <c r="ITY122" s="627"/>
      <c r="ITZ122" s="627"/>
      <c r="IUA122" s="627"/>
      <c r="IUB122" s="627"/>
      <c r="IUC122" s="627"/>
      <c r="IUD122" s="627"/>
      <c r="IUE122" s="627"/>
      <c r="IUF122" s="627"/>
      <c r="IUG122" s="627"/>
      <c r="IUH122" s="627"/>
      <c r="IUI122" s="627"/>
      <c r="IUJ122" s="627"/>
      <c r="IUK122" s="627"/>
      <c r="IUL122" s="627"/>
      <c r="IUM122" s="627"/>
      <c r="IUN122" s="627"/>
      <c r="IUO122" s="627"/>
      <c r="IUP122" s="627"/>
      <c r="IUQ122" s="627"/>
      <c r="IUR122" s="627"/>
      <c r="IUS122" s="627"/>
      <c r="IUT122" s="627"/>
      <c r="IUU122" s="627"/>
      <c r="IUV122" s="627"/>
      <c r="IUW122" s="627"/>
      <c r="IUX122" s="627"/>
      <c r="IUY122" s="627"/>
      <c r="IUZ122" s="627"/>
      <c r="IVA122" s="627"/>
      <c r="IVB122" s="627"/>
      <c r="IVC122" s="627"/>
      <c r="IVD122" s="627"/>
      <c r="IVE122" s="627"/>
      <c r="IVF122" s="627"/>
      <c r="IVG122" s="627"/>
      <c r="IVH122" s="627"/>
      <c r="IVI122" s="627"/>
      <c r="IVJ122" s="627"/>
      <c r="IVK122" s="627"/>
      <c r="IVL122" s="627"/>
      <c r="IVM122" s="627"/>
      <c r="IVN122" s="627"/>
      <c r="IVO122" s="627"/>
      <c r="IVP122" s="627"/>
      <c r="IVQ122" s="627"/>
      <c r="IVR122" s="627"/>
      <c r="IVS122" s="627"/>
      <c r="IVT122" s="627"/>
      <c r="IVU122" s="627"/>
      <c r="IVV122" s="627"/>
      <c r="IVW122" s="627"/>
      <c r="IVX122" s="627"/>
      <c r="IVY122" s="627"/>
      <c r="IVZ122" s="627"/>
      <c r="IWA122" s="627"/>
      <c r="IWB122" s="627"/>
      <c r="IWC122" s="627"/>
      <c r="IWD122" s="627"/>
      <c r="IWE122" s="627"/>
      <c r="IWF122" s="627"/>
      <c r="IWG122" s="627"/>
      <c r="IWH122" s="627"/>
      <c r="IWI122" s="627"/>
      <c r="IWJ122" s="627"/>
      <c r="IWK122" s="627"/>
      <c r="IWL122" s="627"/>
      <c r="IWM122" s="627"/>
      <c r="IWN122" s="627"/>
      <c r="IWO122" s="627"/>
      <c r="IWP122" s="627"/>
      <c r="IWQ122" s="627"/>
      <c r="IWR122" s="627"/>
      <c r="IWS122" s="627"/>
      <c r="IWT122" s="627"/>
      <c r="IWU122" s="627"/>
      <c r="IWV122" s="627"/>
      <c r="IWW122" s="627"/>
      <c r="IWX122" s="627"/>
      <c r="IWY122" s="627"/>
      <c r="IWZ122" s="627"/>
      <c r="IXA122" s="627"/>
      <c r="IXB122" s="627"/>
      <c r="IXC122" s="627"/>
      <c r="IXD122" s="627"/>
      <c r="IXE122" s="627"/>
      <c r="IXF122" s="627"/>
      <c r="IXG122" s="627"/>
      <c r="IXH122" s="627"/>
      <c r="IXI122" s="627"/>
      <c r="IXJ122" s="627"/>
      <c r="IXK122" s="627"/>
      <c r="IXL122" s="627"/>
      <c r="IXM122" s="627"/>
      <c r="IXN122" s="627"/>
      <c r="IXO122" s="627"/>
      <c r="IXP122" s="627"/>
      <c r="IXQ122" s="627"/>
      <c r="IXR122" s="627"/>
      <c r="IXS122" s="627"/>
      <c r="IXT122" s="627"/>
      <c r="IXU122" s="627"/>
      <c r="IXV122" s="627"/>
      <c r="IXW122" s="627"/>
      <c r="IXX122" s="627"/>
      <c r="IXY122" s="627"/>
      <c r="IXZ122" s="627"/>
      <c r="IYA122" s="627"/>
      <c r="IYB122" s="627"/>
      <c r="IYC122" s="627"/>
      <c r="IYD122" s="627"/>
      <c r="IYE122" s="627"/>
      <c r="IYF122" s="627"/>
      <c r="IYG122" s="627"/>
      <c r="IYH122" s="627"/>
      <c r="IYI122" s="627"/>
      <c r="IYJ122" s="627"/>
      <c r="IYK122" s="627"/>
      <c r="IYL122" s="627"/>
      <c r="IYM122" s="627"/>
      <c r="IYN122" s="627"/>
      <c r="IYO122" s="627"/>
      <c r="IYP122" s="627"/>
      <c r="IYQ122" s="627"/>
      <c r="IYR122" s="627"/>
      <c r="IYS122" s="627"/>
      <c r="IYT122" s="627"/>
      <c r="IYU122" s="627"/>
      <c r="IYV122" s="627"/>
      <c r="IYW122" s="627"/>
      <c r="IYX122" s="627"/>
      <c r="IYY122" s="627"/>
      <c r="IYZ122" s="627"/>
      <c r="IZA122" s="627"/>
      <c r="IZB122" s="627"/>
      <c r="IZC122" s="627"/>
      <c r="IZD122" s="627"/>
      <c r="IZE122" s="627"/>
      <c r="IZF122" s="627"/>
      <c r="IZG122" s="627"/>
      <c r="IZH122" s="627"/>
      <c r="IZI122" s="627"/>
      <c r="IZJ122" s="627"/>
      <c r="IZK122" s="627"/>
      <c r="IZL122" s="627"/>
      <c r="IZM122" s="627"/>
      <c r="IZN122" s="627"/>
      <c r="IZO122" s="627"/>
      <c r="IZP122" s="627"/>
      <c r="IZQ122" s="627"/>
      <c r="IZR122" s="627"/>
      <c r="IZS122" s="627"/>
      <c r="IZT122" s="627"/>
      <c r="IZU122" s="627"/>
      <c r="IZV122" s="627"/>
      <c r="IZW122" s="627"/>
      <c r="IZX122" s="627"/>
      <c r="IZY122" s="627"/>
      <c r="IZZ122" s="627"/>
      <c r="JAA122" s="627"/>
      <c r="JAB122" s="627"/>
      <c r="JAC122" s="627"/>
      <c r="JAD122" s="627"/>
      <c r="JAE122" s="627"/>
      <c r="JAF122" s="627"/>
      <c r="JAG122" s="627"/>
      <c r="JAH122" s="627"/>
      <c r="JAI122" s="627"/>
      <c r="JAJ122" s="627"/>
      <c r="JAK122" s="627"/>
      <c r="JAL122" s="627"/>
      <c r="JAM122" s="627"/>
      <c r="JAN122" s="627"/>
      <c r="JAO122" s="627"/>
      <c r="JAP122" s="627"/>
      <c r="JAQ122" s="627"/>
      <c r="JAR122" s="627"/>
      <c r="JAS122" s="627"/>
      <c r="JAT122" s="627"/>
      <c r="JAU122" s="627"/>
      <c r="JAV122" s="627"/>
      <c r="JAW122" s="627"/>
      <c r="JAX122" s="627"/>
      <c r="JAY122" s="627"/>
      <c r="JAZ122" s="627"/>
      <c r="JBA122" s="627"/>
      <c r="JBB122" s="627"/>
      <c r="JBC122" s="627"/>
      <c r="JBD122" s="627"/>
      <c r="JBE122" s="627"/>
      <c r="JBF122" s="627"/>
      <c r="JBG122" s="627"/>
      <c r="JBH122" s="627"/>
      <c r="JBI122" s="627"/>
      <c r="JBJ122" s="627"/>
      <c r="JBK122" s="627"/>
      <c r="JBL122" s="627"/>
      <c r="JBM122" s="627"/>
      <c r="JBN122" s="627"/>
      <c r="JBO122" s="627"/>
      <c r="JBP122" s="627"/>
      <c r="JBQ122" s="627"/>
      <c r="JBR122" s="627"/>
      <c r="JBS122" s="627"/>
      <c r="JBT122" s="627"/>
      <c r="JBU122" s="627"/>
      <c r="JBV122" s="627"/>
      <c r="JBW122" s="627"/>
      <c r="JBX122" s="627"/>
      <c r="JBY122" s="627"/>
      <c r="JBZ122" s="627"/>
      <c r="JCA122" s="627"/>
      <c r="JCB122" s="627"/>
      <c r="JCC122" s="627"/>
      <c r="JCD122" s="627"/>
      <c r="JCE122" s="627"/>
      <c r="JCF122" s="627"/>
      <c r="JCG122" s="627"/>
      <c r="JCH122" s="627"/>
      <c r="JCI122" s="627"/>
      <c r="JCJ122" s="627"/>
      <c r="JCK122" s="627"/>
      <c r="JCL122" s="627"/>
      <c r="JCM122" s="627"/>
      <c r="JCN122" s="627"/>
      <c r="JCO122" s="627"/>
      <c r="JCP122" s="627"/>
      <c r="JCQ122" s="627"/>
      <c r="JCR122" s="627"/>
      <c r="JCS122" s="627"/>
      <c r="JCT122" s="627"/>
      <c r="JCU122" s="627"/>
      <c r="JCV122" s="627"/>
      <c r="JCW122" s="627"/>
      <c r="JCX122" s="627"/>
      <c r="JCY122" s="627"/>
      <c r="JCZ122" s="627"/>
      <c r="JDA122" s="627"/>
      <c r="JDB122" s="627"/>
      <c r="JDC122" s="627"/>
      <c r="JDD122" s="627"/>
      <c r="JDE122" s="627"/>
      <c r="JDF122" s="627"/>
      <c r="JDG122" s="627"/>
      <c r="JDH122" s="627"/>
      <c r="JDI122" s="627"/>
      <c r="JDJ122" s="627"/>
      <c r="JDK122" s="627"/>
      <c r="JDL122" s="627"/>
      <c r="JDM122" s="627"/>
      <c r="JDN122" s="627"/>
      <c r="JDO122" s="627"/>
      <c r="JDP122" s="627"/>
      <c r="JDQ122" s="627"/>
      <c r="JDR122" s="627"/>
      <c r="JDS122" s="627"/>
      <c r="JDT122" s="627"/>
      <c r="JDU122" s="627"/>
      <c r="JDV122" s="627"/>
      <c r="JDW122" s="627"/>
      <c r="JDX122" s="627"/>
      <c r="JDY122" s="627"/>
      <c r="JDZ122" s="627"/>
      <c r="JEA122" s="627"/>
      <c r="JEB122" s="627"/>
      <c r="JEC122" s="627"/>
      <c r="JED122" s="627"/>
      <c r="JEE122" s="627"/>
      <c r="JEF122" s="627"/>
      <c r="JEG122" s="627"/>
      <c r="JEH122" s="627"/>
      <c r="JEI122" s="627"/>
      <c r="JEJ122" s="627"/>
      <c r="JEK122" s="627"/>
      <c r="JEL122" s="627"/>
      <c r="JEM122" s="627"/>
      <c r="JEN122" s="627"/>
      <c r="JEO122" s="627"/>
      <c r="JEP122" s="627"/>
      <c r="JEQ122" s="627"/>
      <c r="JER122" s="627"/>
      <c r="JES122" s="627"/>
      <c r="JET122" s="627"/>
      <c r="JEU122" s="627"/>
      <c r="JEV122" s="627"/>
      <c r="JEW122" s="627"/>
      <c r="JEX122" s="627"/>
      <c r="JEY122" s="627"/>
      <c r="JEZ122" s="627"/>
      <c r="JFA122" s="627"/>
      <c r="JFB122" s="627"/>
      <c r="JFC122" s="627"/>
      <c r="JFD122" s="627"/>
      <c r="JFE122" s="627"/>
      <c r="JFF122" s="627"/>
      <c r="JFG122" s="627"/>
      <c r="JFH122" s="627"/>
      <c r="JFI122" s="627"/>
      <c r="JFJ122" s="627"/>
      <c r="JFK122" s="627"/>
      <c r="JFL122" s="627"/>
      <c r="JFM122" s="627"/>
      <c r="JFN122" s="627"/>
      <c r="JFO122" s="627"/>
      <c r="JFP122" s="627"/>
      <c r="JFQ122" s="627"/>
      <c r="JFR122" s="627"/>
      <c r="JFS122" s="627"/>
      <c r="JFT122" s="627"/>
      <c r="JFU122" s="627"/>
      <c r="JFV122" s="627"/>
      <c r="JFW122" s="627"/>
      <c r="JFX122" s="627"/>
      <c r="JFY122" s="627"/>
      <c r="JFZ122" s="627"/>
      <c r="JGA122" s="627"/>
      <c r="JGB122" s="627"/>
      <c r="JGC122" s="627"/>
      <c r="JGD122" s="627"/>
      <c r="JGE122" s="627"/>
      <c r="JGF122" s="627"/>
      <c r="JGG122" s="627"/>
      <c r="JGH122" s="627"/>
      <c r="JGI122" s="627"/>
      <c r="JGJ122" s="627"/>
      <c r="JGK122" s="627"/>
      <c r="JGL122" s="627"/>
      <c r="JGM122" s="627"/>
      <c r="JGN122" s="627"/>
      <c r="JGO122" s="627"/>
      <c r="JGP122" s="627"/>
      <c r="JGQ122" s="627"/>
      <c r="JGR122" s="627"/>
      <c r="JGS122" s="627"/>
      <c r="JGT122" s="627"/>
      <c r="JGU122" s="627"/>
      <c r="JGV122" s="627"/>
      <c r="JGW122" s="627"/>
      <c r="JGX122" s="627"/>
      <c r="JGY122" s="627"/>
      <c r="JGZ122" s="627"/>
      <c r="JHA122" s="627"/>
      <c r="JHB122" s="627"/>
      <c r="JHC122" s="627"/>
      <c r="JHD122" s="627"/>
      <c r="JHE122" s="627"/>
      <c r="JHF122" s="627"/>
      <c r="JHG122" s="627"/>
      <c r="JHH122" s="627"/>
      <c r="JHI122" s="627"/>
      <c r="JHJ122" s="627"/>
      <c r="JHK122" s="627"/>
      <c r="JHL122" s="627"/>
      <c r="JHM122" s="627"/>
      <c r="JHN122" s="627"/>
      <c r="JHO122" s="627"/>
      <c r="JHP122" s="627"/>
      <c r="JHQ122" s="627"/>
      <c r="JHR122" s="627"/>
      <c r="JHS122" s="627"/>
      <c r="JHT122" s="627"/>
      <c r="JHU122" s="627"/>
      <c r="JHV122" s="627"/>
      <c r="JHW122" s="627"/>
      <c r="JHX122" s="627"/>
      <c r="JHY122" s="627"/>
      <c r="JHZ122" s="627"/>
      <c r="JIA122" s="627"/>
      <c r="JIB122" s="627"/>
      <c r="JIC122" s="627"/>
      <c r="JID122" s="627"/>
      <c r="JIE122" s="627"/>
      <c r="JIF122" s="627"/>
      <c r="JIG122" s="627"/>
      <c r="JIH122" s="627"/>
      <c r="JII122" s="627"/>
      <c r="JIJ122" s="627"/>
      <c r="JIK122" s="627"/>
      <c r="JIL122" s="627"/>
      <c r="JIM122" s="627"/>
      <c r="JIN122" s="627"/>
      <c r="JIO122" s="627"/>
      <c r="JIP122" s="627"/>
      <c r="JIQ122" s="627"/>
      <c r="JIR122" s="627"/>
      <c r="JIS122" s="627"/>
      <c r="JIT122" s="627"/>
      <c r="JIU122" s="627"/>
      <c r="JIV122" s="627"/>
      <c r="JIW122" s="627"/>
      <c r="JIX122" s="627"/>
      <c r="JIY122" s="627"/>
      <c r="JIZ122" s="627"/>
      <c r="JJA122" s="627"/>
      <c r="JJB122" s="627"/>
      <c r="JJC122" s="627"/>
      <c r="JJD122" s="627"/>
      <c r="JJE122" s="627"/>
      <c r="JJF122" s="627"/>
      <c r="JJG122" s="627"/>
      <c r="JJH122" s="627"/>
      <c r="JJI122" s="627"/>
      <c r="JJJ122" s="627"/>
      <c r="JJK122" s="627"/>
      <c r="JJL122" s="627"/>
      <c r="JJM122" s="627"/>
      <c r="JJN122" s="627"/>
      <c r="JJO122" s="627"/>
      <c r="JJP122" s="627"/>
      <c r="JJQ122" s="627"/>
      <c r="JJR122" s="627"/>
      <c r="JJS122" s="627"/>
      <c r="JJT122" s="627"/>
      <c r="JJU122" s="627"/>
      <c r="JJV122" s="627"/>
      <c r="JJW122" s="627"/>
      <c r="JJX122" s="627"/>
      <c r="JJY122" s="627"/>
      <c r="JJZ122" s="627"/>
      <c r="JKA122" s="627"/>
      <c r="JKB122" s="627"/>
      <c r="JKC122" s="627"/>
      <c r="JKD122" s="627"/>
      <c r="JKE122" s="627"/>
      <c r="JKF122" s="627"/>
      <c r="JKG122" s="627"/>
      <c r="JKH122" s="627"/>
      <c r="JKI122" s="627"/>
      <c r="JKJ122" s="627"/>
      <c r="JKK122" s="627"/>
      <c r="JKL122" s="627"/>
      <c r="JKM122" s="627"/>
      <c r="JKN122" s="627"/>
      <c r="JKO122" s="627"/>
      <c r="JKP122" s="627"/>
      <c r="JKQ122" s="627"/>
      <c r="JKR122" s="627"/>
      <c r="JKS122" s="627"/>
      <c r="JKT122" s="627"/>
      <c r="JKU122" s="627"/>
      <c r="JKV122" s="627"/>
      <c r="JKW122" s="627"/>
      <c r="JKX122" s="627"/>
      <c r="JKY122" s="627"/>
      <c r="JKZ122" s="627"/>
      <c r="JLA122" s="627"/>
      <c r="JLB122" s="627"/>
      <c r="JLC122" s="627"/>
      <c r="JLD122" s="627"/>
      <c r="JLE122" s="627"/>
      <c r="JLF122" s="627"/>
      <c r="JLG122" s="627"/>
      <c r="JLH122" s="627"/>
      <c r="JLI122" s="627"/>
      <c r="JLJ122" s="627"/>
      <c r="JLK122" s="627"/>
      <c r="JLL122" s="627"/>
      <c r="JLM122" s="627"/>
      <c r="JLN122" s="627"/>
      <c r="JLO122" s="627"/>
      <c r="JLP122" s="627"/>
      <c r="JLQ122" s="627"/>
      <c r="JLR122" s="627"/>
      <c r="JLS122" s="627"/>
      <c r="JLT122" s="627"/>
      <c r="JLU122" s="627"/>
      <c r="JLV122" s="627"/>
      <c r="JLW122" s="627"/>
      <c r="JLX122" s="627"/>
      <c r="JLY122" s="627"/>
      <c r="JLZ122" s="627"/>
      <c r="JMA122" s="627"/>
      <c r="JMB122" s="627"/>
      <c r="JMC122" s="627"/>
      <c r="JMD122" s="627"/>
      <c r="JME122" s="627"/>
      <c r="JMF122" s="627"/>
      <c r="JMG122" s="627"/>
      <c r="JMH122" s="627"/>
      <c r="JMI122" s="627"/>
      <c r="JMJ122" s="627"/>
      <c r="JMK122" s="627"/>
      <c r="JML122" s="627"/>
      <c r="JMM122" s="627"/>
      <c r="JMN122" s="627"/>
      <c r="JMO122" s="627"/>
      <c r="JMP122" s="627"/>
      <c r="JMQ122" s="627"/>
      <c r="JMR122" s="627"/>
      <c r="JMS122" s="627"/>
      <c r="JMT122" s="627"/>
      <c r="JMU122" s="627"/>
      <c r="JMV122" s="627"/>
      <c r="JMW122" s="627"/>
      <c r="JMX122" s="627"/>
      <c r="JMY122" s="627"/>
      <c r="JMZ122" s="627"/>
      <c r="JNA122" s="627"/>
      <c r="JNB122" s="627"/>
      <c r="JNC122" s="627"/>
      <c r="JND122" s="627"/>
      <c r="JNE122" s="627"/>
      <c r="JNF122" s="627"/>
      <c r="JNG122" s="627"/>
      <c r="JNH122" s="627"/>
      <c r="JNI122" s="627"/>
      <c r="JNJ122" s="627"/>
      <c r="JNK122" s="627"/>
      <c r="JNL122" s="627"/>
      <c r="JNM122" s="627"/>
      <c r="JNN122" s="627"/>
      <c r="JNO122" s="627"/>
      <c r="JNP122" s="627"/>
      <c r="JNQ122" s="627"/>
      <c r="JNR122" s="627"/>
      <c r="JNS122" s="627"/>
      <c r="JNT122" s="627"/>
      <c r="JNU122" s="627"/>
      <c r="JNV122" s="627"/>
      <c r="JNW122" s="627"/>
      <c r="JNX122" s="627"/>
      <c r="JNY122" s="627"/>
      <c r="JNZ122" s="627"/>
      <c r="JOA122" s="627"/>
      <c r="JOB122" s="627"/>
      <c r="JOC122" s="627"/>
      <c r="JOD122" s="627"/>
      <c r="JOE122" s="627"/>
      <c r="JOF122" s="627"/>
      <c r="JOG122" s="627"/>
      <c r="JOH122" s="627"/>
      <c r="JOI122" s="627"/>
      <c r="JOJ122" s="627"/>
      <c r="JOK122" s="627"/>
      <c r="JOL122" s="627"/>
      <c r="JOM122" s="627"/>
      <c r="JON122" s="627"/>
      <c r="JOO122" s="627"/>
      <c r="JOP122" s="627"/>
      <c r="JOQ122" s="627"/>
      <c r="JOR122" s="627"/>
      <c r="JOS122" s="627"/>
      <c r="JOT122" s="627"/>
      <c r="JOU122" s="627"/>
      <c r="JOV122" s="627"/>
      <c r="JOW122" s="627"/>
      <c r="JOX122" s="627"/>
      <c r="JOY122" s="627"/>
      <c r="JOZ122" s="627"/>
      <c r="JPA122" s="627"/>
      <c r="JPB122" s="627"/>
      <c r="JPC122" s="627"/>
      <c r="JPD122" s="627"/>
      <c r="JPE122" s="627"/>
      <c r="JPF122" s="627"/>
      <c r="JPG122" s="627"/>
      <c r="JPH122" s="627"/>
      <c r="JPI122" s="627"/>
      <c r="JPJ122" s="627"/>
      <c r="JPK122" s="627"/>
      <c r="JPL122" s="627"/>
      <c r="JPM122" s="627"/>
      <c r="JPN122" s="627"/>
      <c r="JPO122" s="627"/>
      <c r="JPP122" s="627"/>
      <c r="JPQ122" s="627"/>
      <c r="JPR122" s="627"/>
      <c r="JPS122" s="627"/>
      <c r="JPT122" s="627"/>
      <c r="JPU122" s="627"/>
      <c r="JPV122" s="627"/>
      <c r="JPW122" s="627"/>
      <c r="JPX122" s="627"/>
      <c r="JPY122" s="627"/>
      <c r="JPZ122" s="627"/>
      <c r="JQA122" s="627"/>
      <c r="JQB122" s="627"/>
      <c r="JQC122" s="627"/>
      <c r="JQD122" s="627"/>
      <c r="JQE122" s="627"/>
      <c r="JQF122" s="627"/>
      <c r="JQG122" s="627"/>
      <c r="JQH122" s="627"/>
      <c r="JQI122" s="627"/>
      <c r="JQJ122" s="627"/>
      <c r="JQK122" s="627"/>
      <c r="JQL122" s="627"/>
      <c r="JQM122" s="627"/>
      <c r="JQN122" s="627"/>
      <c r="JQO122" s="627"/>
      <c r="JQP122" s="627"/>
      <c r="JQQ122" s="627"/>
      <c r="JQR122" s="627"/>
      <c r="JQS122" s="627"/>
      <c r="JQT122" s="627"/>
      <c r="JQU122" s="627"/>
      <c r="JQV122" s="627"/>
      <c r="JQW122" s="627"/>
      <c r="JQX122" s="627"/>
      <c r="JQY122" s="627"/>
      <c r="JQZ122" s="627"/>
      <c r="JRA122" s="627"/>
      <c r="JRB122" s="627"/>
      <c r="JRC122" s="627"/>
      <c r="JRD122" s="627"/>
      <c r="JRE122" s="627"/>
      <c r="JRF122" s="627"/>
      <c r="JRG122" s="627"/>
      <c r="JRH122" s="627"/>
      <c r="JRI122" s="627"/>
      <c r="JRJ122" s="627"/>
      <c r="JRK122" s="627"/>
      <c r="JRL122" s="627"/>
      <c r="JRM122" s="627"/>
      <c r="JRN122" s="627"/>
      <c r="JRO122" s="627"/>
      <c r="JRP122" s="627"/>
      <c r="JRQ122" s="627"/>
      <c r="JRR122" s="627"/>
      <c r="JRS122" s="627"/>
      <c r="JRT122" s="627"/>
      <c r="JRU122" s="627"/>
      <c r="JRV122" s="627"/>
      <c r="JRW122" s="627"/>
      <c r="JRX122" s="627"/>
      <c r="JRY122" s="627"/>
      <c r="JRZ122" s="627"/>
      <c r="JSA122" s="627"/>
      <c r="JSB122" s="627"/>
      <c r="JSC122" s="627"/>
      <c r="JSD122" s="627"/>
      <c r="JSE122" s="627"/>
      <c r="JSF122" s="627"/>
      <c r="JSG122" s="627"/>
      <c r="JSH122" s="627"/>
      <c r="JSI122" s="627"/>
      <c r="JSJ122" s="627"/>
      <c r="JSK122" s="627"/>
      <c r="JSL122" s="627"/>
      <c r="JSM122" s="627"/>
      <c r="JSN122" s="627"/>
      <c r="JSO122" s="627"/>
      <c r="JSP122" s="627"/>
      <c r="JSQ122" s="627"/>
      <c r="JSR122" s="627"/>
      <c r="JSS122" s="627"/>
      <c r="JST122" s="627"/>
      <c r="JSU122" s="627"/>
      <c r="JSV122" s="627"/>
      <c r="JSW122" s="627"/>
      <c r="JSX122" s="627"/>
      <c r="JSY122" s="627"/>
      <c r="JSZ122" s="627"/>
      <c r="JTA122" s="627"/>
      <c r="JTB122" s="627"/>
      <c r="JTC122" s="627"/>
      <c r="JTD122" s="627"/>
      <c r="JTE122" s="627"/>
      <c r="JTF122" s="627"/>
      <c r="JTG122" s="627"/>
      <c r="JTH122" s="627"/>
      <c r="JTI122" s="627"/>
      <c r="JTJ122" s="627"/>
      <c r="JTK122" s="627"/>
      <c r="JTL122" s="627"/>
      <c r="JTM122" s="627"/>
      <c r="JTN122" s="627"/>
      <c r="JTO122" s="627"/>
      <c r="JTP122" s="627"/>
      <c r="JTQ122" s="627"/>
      <c r="JTR122" s="627"/>
      <c r="JTS122" s="627"/>
      <c r="JTT122" s="627"/>
      <c r="JTU122" s="627"/>
      <c r="JTV122" s="627"/>
      <c r="JTW122" s="627"/>
      <c r="JTX122" s="627"/>
      <c r="JTY122" s="627"/>
      <c r="JTZ122" s="627"/>
      <c r="JUA122" s="627"/>
      <c r="JUB122" s="627"/>
      <c r="JUC122" s="627"/>
      <c r="JUD122" s="627"/>
      <c r="JUE122" s="627"/>
      <c r="JUF122" s="627"/>
      <c r="JUG122" s="627"/>
      <c r="JUH122" s="627"/>
      <c r="JUI122" s="627"/>
      <c r="JUJ122" s="627"/>
      <c r="JUK122" s="627"/>
      <c r="JUL122" s="627"/>
      <c r="JUM122" s="627"/>
      <c r="JUN122" s="627"/>
      <c r="JUO122" s="627"/>
      <c r="JUP122" s="627"/>
      <c r="JUQ122" s="627"/>
      <c r="JUR122" s="627"/>
      <c r="JUS122" s="627"/>
      <c r="JUT122" s="627"/>
      <c r="JUU122" s="627"/>
      <c r="JUV122" s="627"/>
      <c r="JUW122" s="627"/>
      <c r="JUX122" s="627"/>
      <c r="JUY122" s="627"/>
      <c r="JUZ122" s="627"/>
      <c r="JVA122" s="627"/>
      <c r="JVB122" s="627"/>
      <c r="JVC122" s="627"/>
      <c r="JVD122" s="627"/>
      <c r="JVE122" s="627"/>
      <c r="JVF122" s="627"/>
      <c r="JVG122" s="627"/>
      <c r="JVH122" s="627"/>
      <c r="JVI122" s="627"/>
      <c r="JVJ122" s="627"/>
      <c r="JVK122" s="627"/>
      <c r="JVL122" s="627"/>
      <c r="JVM122" s="627"/>
      <c r="JVN122" s="627"/>
      <c r="JVO122" s="627"/>
      <c r="JVP122" s="627"/>
      <c r="JVQ122" s="627"/>
      <c r="JVR122" s="627"/>
      <c r="JVS122" s="627"/>
      <c r="JVT122" s="627"/>
      <c r="JVU122" s="627"/>
      <c r="JVV122" s="627"/>
      <c r="JVW122" s="627"/>
      <c r="JVX122" s="627"/>
      <c r="JVY122" s="627"/>
      <c r="JVZ122" s="627"/>
      <c r="JWA122" s="627"/>
      <c r="JWB122" s="627"/>
      <c r="JWC122" s="627"/>
      <c r="JWD122" s="627"/>
      <c r="JWE122" s="627"/>
      <c r="JWF122" s="627"/>
      <c r="JWG122" s="627"/>
      <c r="JWH122" s="627"/>
      <c r="JWI122" s="627"/>
      <c r="JWJ122" s="627"/>
      <c r="JWK122" s="627"/>
      <c r="JWL122" s="627"/>
      <c r="JWM122" s="627"/>
      <c r="JWN122" s="627"/>
      <c r="JWO122" s="627"/>
      <c r="JWP122" s="627"/>
      <c r="JWQ122" s="627"/>
      <c r="JWR122" s="627"/>
      <c r="JWS122" s="627"/>
      <c r="JWT122" s="627"/>
      <c r="JWU122" s="627"/>
      <c r="JWV122" s="627"/>
      <c r="JWW122" s="627"/>
      <c r="JWX122" s="627"/>
      <c r="JWY122" s="627"/>
      <c r="JWZ122" s="627"/>
      <c r="JXA122" s="627"/>
      <c r="JXB122" s="627"/>
      <c r="JXC122" s="627"/>
      <c r="JXD122" s="627"/>
      <c r="JXE122" s="627"/>
      <c r="JXF122" s="627"/>
      <c r="JXG122" s="627"/>
      <c r="JXH122" s="627"/>
      <c r="JXI122" s="627"/>
      <c r="JXJ122" s="627"/>
      <c r="JXK122" s="627"/>
      <c r="JXL122" s="627"/>
      <c r="JXM122" s="627"/>
      <c r="JXN122" s="627"/>
      <c r="JXO122" s="627"/>
      <c r="JXP122" s="627"/>
      <c r="JXQ122" s="627"/>
      <c r="JXR122" s="627"/>
      <c r="JXS122" s="627"/>
      <c r="JXT122" s="627"/>
      <c r="JXU122" s="627"/>
      <c r="JXV122" s="627"/>
      <c r="JXW122" s="627"/>
      <c r="JXX122" s="627"/>
      <c r="JXY122" s="627"/>
      <c r="JXZ122" s="627"/>
      <c r="JYA122" s="627"/>
      <c r="JYB122" s="627"/>
      <c r="JYC122" s="627"/>
      <c r="JYD122" s="627"/>
      <c r="JYE122" s="627"/>
      <c r="JYF122" s="627"/>
      <c r="JYG122" s="627"/>
      <c r="JYH122" s="627"/>
      <c r="JYI122" s="627"/>
      <c r="JYJ122" s="627"/>
      <c r="JYK122" s="627"/>
      <c r="JYL122" s="627"/>
      <c r="JYM122" s="627"/>
      <c r="JYN122" s="627"/>
      <c r="JYO122" s="627"/>
      <c r="JYP122" s="627"/>
      <c r="JYQ122" s="627"/>
      <c r="JYR122" s="627"/>
      <c r="JYS122" s="627"/>
      <c r="JYT122" s="627"/>
      <c r="JYU122" s="627"/>
      <c r="JYV122" s="627"/>
      <c r="JYW122" s="627"/>
      <c r="JYX122" s="627"/>
      <c r="JYY122" s="627"/>
      <c r="JYZ122" s="627"/>
      <c r="JZA122" s="627"/>
      <c r="JZB122" s="627"/>
      <c r="JZC122" s="627"/>
      <c r="JZD122" s="627"/>
      <c r="JZE122" s="627"/>
      <c r="JZF122" s="627"/>
      <c r="JZG122" s="627"/>
      <c r="JZH122" s="627"/>
      <c r="JZI122" s="627"/>
      <c r="JZJ122" s="627"/>
      <c r="JZK122" s="627"/>
      <c r="JZL122" s="627"/>
      <c r="JZM122" s="627"/>
      <c r="JZN122" s="627"/>
      <c r="JZO122" s="627"/>
      <c r="JZP122" s="627"/>
      <c r="JZQ122" s="627"/>
      <c r="JZR122" s="627"/>
      <c r="JZS122" s="627"/>
      <c r="JZT122" s="627"/>
      <c r="JZU122" s="627"/>
      <c r="JZV122" s="627"/>
      <c r="JZW122" s="627"/>
      <c r="JZX122" s="627"/>
      <c r="JZY122" s="627"/>
      <c r="JZZ122" s="627"/>
      <c r="KAA122" s="627"/>
      <c r="KAB122" s="627"/>
      <c r="KAC122" s="627"/>
      <c r="KAD122" s="627"/>
      <c r="KAE122" s="627"/>
      <c r="KAF122" s="627"/>
      <c r="KAG122" s="627"/>
      <c r="KAH122" s="627"/>
      <c r="KAI122" s="627"/>
      <c r="KAJ122" s="627"/>
      <c r="KAK122" s="627"/>
      <c r="KAL122" s="627"/>
      <c r="KAM122" s="627"/>
      <c r="KAN122" s="627"/>
      <c r="KAO122" s="627"/>
      <c r="KAP122" s="627"/>
      <c r="KAQ122" s="627"/>
      <c r="KAR122" s="627"/>
      <c r="KAS122" s="627"/>
      <c r="KAT122" s="627"/>
      <c r="KAU122" s="627"/>
      <c r="KAV122" s="627"/>
      <c r="KAW122" s="627"/>
      <c r="KAX122" s="627"/>
      <c r="KAY122" s="627"/>
      <c r="KAZ122" s="627"/>
      <c r="KBA122" s="627"/>
      <c r="KBB122" s="627"/>
      <c r="KBC122" s="627"/>
      <c r="KBD122" s="627"/>
      <c r="KBE122" s="627"/>
      <c r="KBF122" s="627"/>
      <c r="KBG122" s="627"/>
      <c r="KBH122" s="627"/>
      <c r="KBI122" s="627"/>
      <c r="KBJ122" s="627"/>
      <c r="KBK122" s="627"/>
      <c r="KBL122" s="627"/>
      <c r="KBM122" s="627"/>
      <c r="KBN122" s="627"/>
      <c r="KBO122" s="627"/>
      <c r="KBP122" s="627"/>
      <c r="KBQ122" s="627"/>
      <c r="KBR122" s="627"/>
      <c r="KBS122" s="627"/>
      <c r="KBT122" s="627"/>
      <c r="KBU122" s="627"/>
      <c r="KBV122" s="627"/>
      <c r="KBW122" s="627"/>
      <c r="KBX122" s="627"/>
      <c r="KBY122" s="627"/>
      <c r="KBZ122" s="627"/>
      <c r="KCA122" s="627"/>
      <c r="KCB122" s="627"/>
      <c r="KCC122" s="627"/>
      <c r="KCD122" s="627"/>
      <c r="KCE122" s="627"/>
      <c r="KCF122" s="627"/>
      <c r="KCG122" s="627"/>
      <c r="KCH122" s="627"/>
      <c r="KCI122" s="627"/>
      <c r="KCJ122" s="627"/>
      <c r="KCK122" s="627"/>
      <c r="KCL122" s="627"/>
      <c r="KCM122" s="627"/>
      <c r="KCN122" s="627"/>
      <c r="KCO122" s="627"/>
      <c r="KCP122" s="627"/>
      <c r="KCQ122" s="627"/>
      <c r="KCR122" s="627"/>
      <c r="KCS122" s="627"/>
      <c r="KCT122" s="627"/>
      <c r="KCU122" s="627"/>
      <c r="KCV122" s="627"/>
      <c r="KCW122" s="627"/>
      <c r="KCX122" s="627"/>
      <c r="KCY122" s="627"/>
      <c r="KCZ122" s="627"/>
      <c r="KDA122" s="627"/>
      <c r="KDB122" s="627"/>
      <c r="KDC122" s="627"/>
      <c r="KDD122" s="627"/>
      <c r="KDE122" s="627"/>
      <c r="KDF122" s="627"/>
      <c r="KDG122" s="627"/>
      <c r="KDH122" s="627"/>
      <c r="KDI122" s="627"/>
      <c r="KDJ122" s="627"/>
      <c r="KDK122" s="627"/>
      <c r="KDL122" s="627"/>
      <c r="KDM122" s="627"/>
      <c r="KDN122" s="627"/>
      <c r="KDO122" s="627"/>
      <c r="KDP122" s="627"/>
      <c r="KDQ122" s="627"/>
      <c r="KDR122" s="627"/>
      <c r="KDS122" s="627"/>
      <c r="KDT122" s="627"/>
      <c r="KDU122" s="627"/>
      <c r="KDV122" s="627"/>
      <c r="KDW122" s="627"/>
      <c r="KDX122" s="627"/>
      <c r="KDY122" s="627"/>
      <c r="KDZ122" s="627"/>
      <c r="KEA122" s="627"/>
      <c r="KEB122" s="627"/>
      <c r="KEC122" s="627"/>
      <c r="KED122" s="627"/>
      <c r="KEE122" s="627"/>
      <c r="KEF122" s="627"/>
      <c r="KEG122" s="627"/>
      <c r="KEH122" s="627"/>
      <c r="KEI122" s="627"/>
      <c r="KEJ122" s="627"/>
      <c r="KEK122" s="627"/>
      <c r="KEL122" s="627"/>
      <c r="KEM122" s="627"/>
      <c r="KEN122" s="627"/>
      <c r="KEO122" s="627"/>
      <c r="KEP122" s="627"/>
      <c r="KEQ122" s="627"/>
      <c r="KER122" s="627"/>
      <c r="KES122" s="627"/>
      <c r="KET122" s="627"/>
      <c r="KEU122" s="627"/>
      <c r="KEV122" s="627"/>
      <c r="KEW122" s="627"/>
      <c r="KEX122" s="627"/>
      <c r="KEY122" s="627"/>
      <c r="KEZ122" s="627"/>
      <c r="KFA122" s="627"/>
      <c r="KFB122" s="627"/>
      <c r="KFC122" s="627"/>
      <c r="KFD122" s="627"/>
      <c r="KFE122" s="627"/>
      <c r="KFF122" s="627"/>
      <c r="KFG122" s="627"/>
      <c r="KFH122" s="627"/>
      <c r="KFI122" s="627"/>
      <c r="KFJ122" s="627"/>
      <c r="KFK122" s="627"/>
      <c r="KFL122" s="627"/>
      <c r="KFM122" s="627"/>
      <c r="KFN122" s="627"/>
      <c r="KFO122" s="627"/>
      <c r="KFP122" s="627"/>
      <c r="KFQ122" s="627"/>
      <c r="KFR122" s="627"/>
      <c r="KFS122" s="627"/>
      <c r="KFT122" s="627"/>
      <c r="KFU122" s="627"/>
      <c r="KFV122" s="627"/>
      <c r="KFW122" s="627"/>
      <c r="KFX122" s="627"/>
      <c r="KFY122" s="627"/>
      <c r="KFZ122" s="627"/>
      <c r="KGA122" s="627"/>
      <c r="KGB122" s="627"/>
      <c r="KGC122" s="627"/>
      <c r="KGD122" s="627"/>
      <c r="KGE122" s="627"/>
      <c r="KGF122" s="627"/>
      <c r="KGG122" s="627"/>
      <c r="KGH122" s="627"/>
      <c r="KGI122" s="627"/>
      <c r="KGJ122" s="627"/>
      <c r="KGK122" s="627"/>
      <c r="KGL122" s="627"/>
      <c r="KGM122" s="627"/>
      <c r="KGN122" s="627"/>
      <c r="KGO122" s="627"/>
      <c r="KGP122" s="627"/>
      <c r="KGQ122" s="627"/>
      <c r="KGR122" s="627"/>
      <c r="KGS122" s="627"/>
      <c r="KGT122" s="627"/>
      <c r="KGU122" s="627"/>
      <c r="KGV122" s="627"/>
      <c r="KGW122" s="627"/>
      <c r="KGX122" s="627"/>
      <c r="KGY122" s="627"/>
      <c r="KGZ122" s="627"/>
      <c r="KHA122" s="627"/>
      <c r="KHB122" s="627"/>
      <c r="KHC122" s="627"/>
      <c r="KHD122" s="627"/>
      <c r="KHE122" s="627"/>
      <c r="KHF122" s="627"/>
      <c r="KHG122" s="627"/>
      <c r="KHH122" s="627"/>
      <c r="KHI122" s="627"/>
      <c r="KHJ122" s="627"/>
      <c r="KHK122" s="627"/>
      <c r="KHL122" s="627"/>
      <c r="KHM122" s="627"/>
      <c r="KHN122" s="627"/>
      <c r="KHO122" s="627"/>
      <c r="KHP122" s="627"/>
      <c r="KHQ122" s="627"/>
      <c r="KHR122" s="627"/>
      <c r="KHS122" s="627"/>
      <c r="KHT122" s="627"/>
      <c r="KHU122" s="627"/>
      <c r="KHV122" s="627"/>
      <c r="KHW122" s="627"/>
      <c r="KHX122" s="627"/>
      <c r="KHY122" s="627"/>
      <c r="KHZ122" s="627"/>
      <c r="KIA122" s="627"/>
      <c r="KIB122" s="627"/>
      <c r="KIC122" s="627"/>
      <c r="KID122" s="627"/>
      <c r="KIE122" s="627"/>
      <c r="KIF122" s="627"/>
      <c r="KIG122" s="627"/>
      <c r="KIH122" s="627"/>
      <c r="KII122" s="627"/>
      <c r="KIJ122" s="627"/>
      <c r="KIK122" s="627"/>
      <c r="KIL122" s="627"/>
      <c r="KIM122" s="627"/>
      <c r="KIN122" s="627"/>
      <c r="KIO122" s="627"/>
      <c r="KIP122" s="627"/>
      <c r="KIQ122" s="627"/>
      <c r="KIR122" s="627"/>
      <c r="KIS122" s="627"/>
      <c r="KIT122" s="627"/>
      <c r="KIU122" s="627"/>
      <c r="KIV122" s="627"/>
      <c r="KIW122" s="627"/>
      <c r="KIX122" s="627"/>
      <c r="KIY122" s="627"/>
      <c r="KIZ122" s="627"/>
      <c r="KJA122" s="627"/>
      <c r="KJB122" s="627"/>
      <c r="KJC122" s="627"/>
      <c r="KJD122" s="627"/>
      <c r="KJE122" s="627"/>
      <c r="KJF122" s="627"/>
      <c r="KJG122" s="627"/>
      <c r="KJH122" s="627"/>
      <c r="KJI122" s="627"/>
      <c r="KJJ122" s="627"/>
      <c r="KJK122" s="627"/>
      <c r="KJL122" s="627"/>
      <c r="KJM122" s="627"/>
      <c r="KJN122" s="627"/>
      <c r="KJO122" s="627"/>
      <c r="KJP122" s="627"/>
      <c r="KJQ122" s="627"/>
      <c r="KJR122" s="627"/>
      <c r="KJS122" s="627"/>
      <c r="KJT122" s="627"/>
      <c r="KJU122" s="627"/>
      <c r="KJV122" s="627"/>
      <c r="KJW122" s="627"/>
      <c r="KJX122" s="627"/>
      <c r="KJY122" s="627"/>
      <c r="KJZ122" s="627"/>
      <c r="KKA122" s="627"/>
      <c r="KKB122" s="627"/>
      <c r="KKC122" s="627"/>
      <c r="KKD122" s="627"/>
      <c r="KKE122" s="627"/>
      <c r="KKF122" s="627"/>
      <c r="KKG122" s="627"/>
      <c r="KKH122" s="627"/>
      <c r="KKI122" s="627"/>
      <c r="KKJ122" s="627"/>
      <c r="KKK122" s="627"/>
      <c r="KKL122" s="627"/>
      <c r="KKM122" s="627"/>
      <c r="KKN122" s="627"/>
      <c r="KKO122" s="627"/>
      <c r="KKP122" s="627"/>
      <c r="KKQ122" s="627"/>
      <c r="KKR122" s="627"/>
      <c r="KKS122" s="627"/>
      <c r="KKT122" s="627"/>
      <c r="KKU122" s="627"/>
      <c r="KKV122" s="627"/>
      <c r="KKW122" s="627"/>
      <c r="KKX122" s="627"/>
      <c r="KKY122" s="627"/>
      <c r="KKZ122" s="627"/>
      <c r="KLA122" s="627"/>
      <c r="KLB122" s="627"/>
      <c r="KLC122" s="627"/>
      <c r="KLD122" s="627"/>
      <c r="KLE122" s="627"/>
      <c r="KLF122" s="627"/>
      <c r="KLG122" s="627"/>
      <c r="KLH122" s="627"/>
      <c r="KLI122" s="627"/>
      <c r="KLJ122" s="627"/>
      <c r="KLK122" s="627"/>
      <c r="KLL122" s="627"/>
      <c r="KLM122" s="627"/>
      <c r="KLN122" s="627"/>
      <c r="KLO122" s="627"/>
      <c r="KLP122" s="627"/>
      <c r="KLQ122" s="627"/>
      <c r="KLR122" s="627"/>
      <c r="KLS122" s="627"/>
      <c r="KLT122" s="627"/>
      <c r="KLU122" s="627"/>
      <c r="KLV122" s="627"/>
      <c r="KLW122" s="627"/>
      <c r="KLX122" s="627"/>
      <c r="KLY122" s="627"/>
      <c r="KLZ122" s="627"/>
      <c r="KMA122" s="627"/>
      <c r="KMB122" s="627"/>
      <c r="KMC122" s="627"/>
      <c r="KMD122" s="627"/>
      <c r="KME122" s="627"/>
      <c r="KMF122" s="627"/>
      <c r="KMG122" s="627"/>
      <c r="KMH122" s="627"/>
      <c r="KMI122" s="627"/>
      <c r="KMJ122" s="627"/>
      <c r="KMK122" s="627"/>
      <c r="KML122" s="627"/>
      <c r="KMM122" s="627"/>
      <c r="KMN122" s="627"/>
      <c r="KMO122" s="627"/>
      <c r="KMP122" s="627"/>
      <c r="KMQ122" s="627"/>
      <c r="KMR122" s="627"/>
      <c r="KMS122" s="627"/>
      <c r="KMT122" s="627"/>
      <c r="KMU122" s="627"/>
      <c r="KMV122" s="627"/>
      <c r="KMW122" s="627"/>
      <c r="KMX122" s="627"/>
      <c r="KMY122" s="627"/>
      <c r="KMZ122" s="627"/>
      <c r="KNA122" s="627"/>
      <c r="KNB122" s="627"/>
      <c r="KNC122" s="627"/>
      <c r="KND122" s="627"/>
      <c r="KNE122" s="627"/>
      <c r="KNF122" s="627"/>
      <c r="KNG122" s="627"/>
      <c r="KNH122" s="627"/>
      <c r="KNI122" s="627"/>
      <c r="KNJ122" s="627"/>
      <c r="KNK122" s="627"/>
      <c r="KNL122" s="627"/>
      <c r="KNM122" s="627"/>
      <c r="KNN122" s="627"/>
      <c r="KNO122" s="627"/>
      <c r="KNP122" s="627"/>
      <c r="KNQ122" s="627"/>
      <c r="KNR122" s="627"/>
      <c r="KNS122" s="627"/>
      <c r="KNT122" s="627"/>
      <c r="KNU122" s="627"/>
      <c r="KNV122" s="627"/>
      <c r="KNW122" s="627"/>
      <c r="KNX122" s="627"/>
      <c r="KNY122" s="627"/>
      <c r="KNZ122" s="627"/>
      <c r="KOA122" s="627"/>
      <c r="KOB122" s="627"/>
      <c r="KOC122" s="627"/>
      <c r="KOD122" s="627"/>
      <c r="KOE122" s="627"/>
      <c r="KOF122" s="627"/>
      <c r="KOG122" s="627"/>
      <c r="KOH122" s="627"/>
      <c r="KOI122" s="627"/>
      <c r="KOJ122" s="627"/>
      <c r="KOK122" s="627"/>
      <c r="KOL122" s="627"/>
      <c r="KOM122" s="627"/>
      <c r="KON122" s="627"/>
      <c r="KOO122" s="627"/>
      <c r="KOP122" s="627"/>
      <c r="KOQ122" s="627"/>
      <c r="KOR122" s="627"/>
      <c r="KOS122" s="627"/>
      <c r="KOT122" s="627"/>
      <c r="KOU122" s="627"/>
      <c r="KOV122" s="627"/>
      <c r="KOW122" s="627"/>
      <c r="KOX122" s="627"/>
      <c r="KOY122" s="627"/>
      <c r="KOZ122" s="627"/>
      <c r="KPA122" s="627"/>
      <c r="KPB122" s="627"/>
      <c r="KPC122" s="627"/>
      <c r="KPD122" s="627"/>
      <c r="KPE122" s="627"/>
      <c r="KPF122" s="627"/>
      <c r="KPG122" s="627"/>
      <c r="KPH122" s="627"/>
      <c r="KPI122" s="627"/>
      <c r="KPJ122" s="627"/>
      <c r="KPK122" s="627"/>
      <c r="KPL122" s="627"/>
      <c r="KPM122" s="627"/>
      <c r="KPN122" s="627"/>
      <c r="KPO122" s="627"/>
      <c r="KPP122" s="627"/>
      <c r="KPQ122" s="627"/>
      <c r="KPR122" s="627"/>
      <c r="KPS122" s="627"/>
      <c r="KPT122" s="627"/>
      <c r="KPU122" s="627"/>
      <c r="KPV122" s="627"/>
      <c r="KPW122" s="627"/>
      <c r="KPX122" s="627"/>
      <c r="KPY122" s="627"/>
      <c r="KPZ122" s="627"/>
      <c r="KQA122" s="627"/>
      <c r="KQB122" s="627"/>
      <c r="KQC122" s="627"/>
      <c r="KQD122" s="627"/>
      <c r="KQE122" s="627"/>
      <c r="KQF122" s="627"/>
      <c r="KQG122" s="627"/>
      <c r="KQH122" s="627"/>
      <c r="KQI122" s="627"/>
      <c r="KQJ122" s="627"/>
      <c r="KQK122" s="627"/>
      <c r="KQL122" s="627"/>
      <c r="KQM122" s="627"/>
      <c r="KQN122" s="627"/>
      <c r="KQO122" s="627"/>
      <c r="KQP122" s="627"/>
      <c r="KQQ122" s="627"/>
      <c r="KQR122" s="627"/>
      <c r="KQS122" s="627"/>
      <c r="KQT122" s="627"/>
      <c r="KQU122" s="627"/>
      <c r="KQV122" s="627"/>
      <c r="KQW122" s="627"/>
      <c r="KQX122" s="627"/>
      <c r="KQY122" s="627"/>
      <c r="KQZ122" s="627"/>
      <c r="KRA122" s="627"/>
      <c r="KRB122" s="627"/>
      <c r="KRC122" s="627"/>
      <c r="KRD122" s="627"/>
      <c r="KRE122" s="627"/>
      <c r="KRF122" s="627"/>
      <c r="KRG122" s="627"/>
      <c r="KRH122" s="627"/>
      <c r="KRI122" s="627"/>
      <c r="KRJ122" s="627"/>
      <c r="KRK122" s="627"/>
      <c r="KRL122" s="627"/>
      <c r="KRM122" s="627"/>
      <c r="KRN122" s="627"/>
      <c r="KRO122" s="627"/>
      <c r="KRP122" s="627"/>
      <c r="KRQ122" s="627"/>
      <c r="KRR122" s="627"/>
      <c r="KRS122" s="627"/>
      <c r="KRT122" s="627"/>
      <c r="KRU122" s="627"/>
      <c r="KRV122" s="627"/>
      <c r="KRW122" s="627"/>
      <c r="KRX122" s="627"/>
      <c r="KRY122" s="627"/>
      <c r="KRZ122" s="627"/>
      <c r="KSA122" s="627"/>
      <c r="KSB122" s="627"/>
      <c r="KSC122" s="627"/>
      <c r="KSD122" s="627"/>
      <c r="KSE122" s="627"/>
      <c r="KSF122" s="627"/>
      <c r="KSG122" s="627"/>
      <c r="KSH122" s="627"/>
      <c r="KSI122" s="627"/>
      <c r="KSJ122" s="627"/>
      <c r="KSK122" s="627"/>
      <c r="KSL122" s="627"/>
      <c r="KSM122" s="627"/>
      <c r="KSN122" s="627"/>
      <c r="KSO122" s="627"/>
      <c r="KSP122" s="627"/>
      <c r="KSQ122" s="627"/>
      <c r="KSR122" s="627"/>
      <c r="KSS122" s="627"/>
      <c r="KST122" s="627"/>
      <c r="KSU122" s="627"/>
      <c r="KSV122" s="627"/>
      <c r="KSW122" s="627"/>
      <c r="KSX122" s="627"/>
      <c r="KSY122" s="627"/>
      <c r="KSZ122" s="627"/>
      <c r="KTA122" s="627"/>
      <c r="KTB122" s="627"/>
      <c r="KTC122" s="627"/>
      <c r="KTD122" s="627"/>
      <c r="KTE122" s="627"/>
      <c r="KTF122" s="627"/>
      <c r="KTG122" s="627"/>
      <c r="KTH122" s="627"/>
      <c r="KTI122" s="627"/>
      <c r="KTJ122" s="627"/>
      <c r="KTK122" s="627"/>
      <c r="KTL122" s="627"/>
      <c r="KTM122" s="627"/>
      <c r="KTN122" s="627"/>
      <c r="KTO122" s="627"/>
      <c r="KTP122" s="627"/>
      <c r="KTQ122" s="627"/>
      <c r="KTR122" s="627"/>
      <c r="KTS122" s="627"/>
      <c r="KTT122" s="627"/>
      <c r="KTU122" s="627"/>
      <c r="KTV122" s="627"/>
      <c r="KTW122" s="627"/>
      <c r="KTX122" s="627"/>
      <c r="KTY122" s="627"/>
      <c r="KTZ122" s="627"/>
      <c r="KUA122" s="627"/>
      <c r="KUB122" s="627"/>
      <c r="KUC122" s="627"/>
      <c r="KUD122" s="627"/>
      <c r="KUE122" s="627"/>
      <c r="KUF122" s="627"/>
      <c r="KUG122" s="627"/>
      <c r="KUH122" s="627"/>
      <c r="KUI122" s="627"/>
      <c r="KUJ122" s="627"/>
      <c r="KUK122" s="627"/>
      <c r="KUL122" s="627"/>
      <c r="KUM122" s="627"/>
      <c r="KUN122" s="627"/>
      <c r="KUO122" s="627"/>
      <c r="KUP122" s="627"/>
      <c r="KUQ122" s="627"/>
      <c r="KUR122" s="627"/>
      <c r="KUS122" s="627"/>
      <c r="KUT122" s="627"/>
      <c r="KUU122" s="627"/>
      <c r="KUV122" s="627"/>
      <c r="KUW122" s="627"/>
      <c r="KUX122" s="627"/>
      <c r="KUY122" s="627"/>
      <c r="KUZ122" s="627"/>
      <c r="KVA122" s="627"/>
      <c r="KVB122" s="627"/>
      <c r="KVC122" s="627"/>
      <c r="KVD122" s="627"/>
      <c r="KVE122" s="627"/>
      <c r="KVF122" s="627"/>
      <c r="KVG122" s="627"/>
      <c r="KVH122" s="627"/>
      <c r="KVI122" s="627"/>
      <c r="KVJ122" s="627"/>
      <c r="KVK122" s="627"/>
      <c r="KVL122" s="627"/>
      <c r="KVM122" s="627"/>
      <c r="KVN122" s="627"/>
      <c r="KVO122" s="627"/>
      <c r="KVP122" s="627"/>
      <c r="KVQ122" s="627"/>
      <c r="KVR122" s="627"/>
      <c r="KVS122" s="627"/>
      <c r="KVT122" s="627"/>
      <c r="KVU122" s="627"/>
      <c r="KVV122" s="627"/>
      <c r="KVW122" s="627"/>
      <c r="KVX122" s="627"/>
      <c r="KVY122" s="627"/>
      <c r="KVZ122" s="627"/>
      <c r="KWA122" s="627"/>
      <c r="KWB122" s="627"/>
      <c r="KWC122" s="627"/>
      <c r="KWD122" s="627"/>
      <c r="KWE122" s="627"/>
      <c r="KWF122" s="627"/>
      <c r="KWG122" s="627"/>
      <c r="KWH122" s="627"/>
      <c r="KWI122" s="627"/>
      <c r="KWJ122" s="627"/>
      <c r="KWK122" s="627"/>
      <c r="KWL122" s="627"/>
      <c r="KWM122" s="627"/>
      <c r="KWN122" s="627"/>
      <c r="KWO122" s="627"/>
      <c r="KWP122" s="627"/>
      <c r="KWQ122" s="627"/>
      <c r="KWR122" s="627"/>
      <c r="KWS122" s="627"/>
      <c r="KWT122" s="627"/>
      <c r="KWU122" s="627"/>
      <c r="KWV122" s="627"/>
      <c r="KWW122" s="627"/>
      <c r="KWX122" s="627"/>
      <c r="KWY122" s="627"/>
      <c r="KWZ122" s="627"/>
      <c r="KXA122" s="627"/>
      <c r="KXB122" s="627"/>
      <c r="KXC122" s="627"/>
      <c r="KXD122" s="627"/>
      <c r="KXE122" s="627"/>
      <c r="KXF122" s="627"/>
      <c r="KXG122" s="627"/>
      <c r="KXH122" s="627"/>
      <c r="KXI122" s="627"/>
      <c r="KXJ122" s="627"/>
      <c r="KXK122" s="627"/>
      <c r="KXL122" s="627"/>
      <c r="KXM122" s="627"/>
      <c r="KXN122" s="627"/>
      <c r="KXO122" s="627"/>
      <c r="KXP122" s="627"/>
      <c r="KXQ122" s="627"/>
      <c r="KXR122" s="627"/>
      <c r="KXS122" s="627"/>
      <c r="KXT122" s="627"/>
      <c r="KXU122" s="627"/>
      <c r="KXV122" s="627"/>
      <c r="KXW122" s="627"/>
      <c r="KXX122" s="627"/>
      <c r="KXY122" s="627"/>
      <c r="KXZ122" s="627"/>
      <c r="KYA122" s="627"/>
      <c r="KYB122" s="627"/>
      <c r="KYC122" s="627"/>
      <c r="KYD122" s="627"/>
      <c r="KYE122" s="627"/>
      <c r="KYF122" s="627"/>
      <c r="KYG122" s="627"/>
      <c r="KYH122" s="627"/>
      <c r="KYI122" s="627"/>
      <c r="KYJ122" s="627"/>
      <c r="KYK122" s="627"/>
      <c r="KYL122" s="627"/>
      <c r="KYM122" s="627"/>
      <c r="KYN122" s="627"/>
      <c r="KYO122" s="627"/>
      <c r="KYP122" s="627"/>
      <c r="KYQ122" s="627"/>
      <c r="KYR122" s="627"/>
      <c r="KYS122" s="627"/>
      <c r="KYT122" s="627"/>
      <c r="KYU122" s="627"/>
      <c r="KYV122" s="627"/>
      <c r="KYW122" s="627"/>
      <c r="KYX122" s="627"/>
      <c r="KYY122" s="627"/>
      <c r="KYZ122" s="627"/>
      <c r="KZA122" s="627"/>
      <c r="KZB122" s="627"/>
      <c r="KZC122" s="627"/>
      <c r="KZD122" s="627"/>
      <c r="KZE122" s="627"/>
      <c r="KZF122" s="627"/>
      <c r="KZG122" s="627"/>
      <c r="KZH122" s="627"/>
      <c r="KZI122" s="627"/>
      <c r="KZJ122" s="627"/>
      <c r="KZK122" s="627"/>
      <c r="KZL122" s="627"/>
      <c r="KZM122" s="627"/>
      <c r="KZN122" s="627"/>
      <c r="KZO122" s="627"/>
      <c r="KZP122" s="627"/>
      <c r="KZQ122" s="627"/>
      <c r="KZR122" s="627"/>
      <c r="KZS122" s="627"/>
      <c r="KZT122" s="627"/>
      <c r="KZU122" s="627"/>
      <c r="KZV122" s="627"/>
      <c r="KZW122" s="627"/>
      <c r="KZX122" s="627"/>
      <c r="KZY122" s="627"/>
      <c r="KZZ122" s="627"/>
      <c r="LAA122" s="627"/>
      <c r="LAB122" s="627"/>
      <c r="LAC122" s="627"/>
      <c r="LAD122" s="627"/>
      <c r="LAE122" s="627"/>
      <c r="LAF122" s="627"/>
      <c r="LAG122" s="627"/>
      <c r="LAH122" s="627"/>
      <c r="LAI122" s="627"/>
      <c r="LAJ122" s="627"/>
      <c r="LAK122" s="627"/>
      <c r="LAL122" s="627"/>
      <c r="LAM122" s="627"/>
      <c r="LAN122" s="627"/>
      <c r="LAO122" s="627"/>
      <c r="LAP122" s="627"/>
      <c r="LAQ122" s="627"/>
      <c r="LAR122" s="627"/>
      <c r="LAS122" s="627"/>
      <c r="LAT122" s="627"/>
      <c r="LAU122" s="627"/>
      <c r="LAV122" s="627"/>
      <c r="LAW122" s="627"/>
      <c r="LAX122" s="627"/>
      <c r="LAY122" s="627"/>
      <c r="LAZ122" s="627"/>
      <c r="LBA122" s="627"/>
      <c r="LBB122" s="627"/>
      <c r="LBC122" s="627"/>
      <c r="LBD122" s="627"/>
      <c r="LBE122" s="627"/>
      <c r="LBF122" s="627"/>
      <c r="LBG122" s="627"/>
      <c r="LBH122" s="627"/>
      <c r="LBI122" s="627"/>
      <c r="LBJ122" s="627"/>
      <c r="LBK122" s="627"/>
      <c r="LBL122" s="627"/>
      <c r="LBM122" s="627"/>
      <c r="LBN122" s="627"/>
      <c r="LBO122" s="627"/>
      <c r="LBP122" s="627"/>
      <c r="LBQ122" s="627"/>
      <c r="LBR122" s="627"/>
      <c r="LBS122" s="627"/>
      <c r="LBT122" s="627"/>
      <c r="LBU122" s="627"/>
      <c r="LBV122" s="627"/>
      <c r="LBW122" s="627"/>
      <c r="LBX122" s="627"/>
      <c r="LBY122" s="627"/>
      <c r="LBZ122" s="627"/>
      <c r="LCA122" s="627"/>
      <c r="LCB122" s="627"/>
      <c r="LCC122" s="627"/>
      <c r="LCD122" s="627"/>
      <c r="LCE122" s="627"/>
      <c r="LCF122" s="627"/>
      <c r="LCG122" s="627"/>
      <c r="LCH122" s="627"/>
      <c r="LCI122" s="627"/>
      <c r="LCJ122" s="627"/>
      <c r="LCK122" s="627"/>
      <c r="LCL122" s="627"/>
      <c r="LCM122" s="627"/>
      <c r="LCN122" s="627"/>
      <c r="LCO122" s="627"/>
      <c r="LCP122" s="627"/>
      <c r="LCQ122" s="627"/>
      <c r="LCR122" s="627"/>
      <c r="LCS122" s="627"/>
      <c r="LCT122" s="627"/>
      <c r="LCU122" s="627"/>
      <c r="LCV122" s="627"/>
      <c r="LCW122" s="627"/>
      <c r="LCX122" s="627"/>
      <c r="LCY122" s="627"/>
      <c r="LCZ122" s="627"/>
      <c r="LDA122" s="627"/>
      <c r="LDB122" s="627"/>
      <c r="LDC122" s="627"/>
      <c r="LDD122" s="627"/>
      <c r="LDE122" s="627"/>
      <c r="LDF122" s="627"/>
      <c r="LDG122" s="627"/>
      <c r="LDH122" s="627"/>
      <c r="LDI122" s="627"/>
      <c r="LDJ122" s="627"/>
      <c r="LDK122" s="627"/>
      <c r="LDL122" s="627"/>
      <c r="LDM122" s="627"/>
      <c r="LDN122" s="627"/>
      <c r="LDO122" s="627"/>
      <c r="LDP122" s="627"/>
      <c r="LDQ122" s="627"/>
      <c r="LDR122" s="627"/>
      <c r="LDS122" s="627"/>
      <c r="LDT122" s="627"/>
      <c r="LDU122" s="627"/>
      <c r="LDV122" s="627"/>
      <c r="LDW122" s="627"/>
      <c r="LDX122" s="627"/>
      <c r="LDY122" s="627"/>
      <c r="LDZ122" s="627"/>
      <c r="LEA122" s="627"/>
      <c r="LEB122" s="627"/>
      <c r="LEC122" s="627"/>
      <c r="LED122" s="627"/>
      <c r="LEE122" s="627"/>
      <c r="LEF122" s="627"/>
      <c r="LEG122" s="627"/>
      <c r="LEH122" s="627"/>
      <c r="LEI122" s="627"/>
      <c r="LEJ122" s="627"/>
      <c r="LEK122" s="627"/>
      <c r="LEL122" s="627"/>
      <c r="LEM122" s="627"/>
      <c r="LEN122" s="627"/>
      <c r="LEO122" s="627"/>
      <c r="LEP122" s="627"/>
      <c r="LEQ122" s="627"/>
      <c r="LER122" s="627"/>
      <c r="LES122" s="627"/>
      <c r="LET122" s="627"/>
      <c r="LEU122" s="627"/>
      <c r="LEV122" s="627"/>
      <c r="LEW122" s="627"/>
      <c r="LEX122" s="627"/>
      <c r="LEY122" s="627"/>
      <c r="LEZ122" s="627"/>
      <c r="LFA122" s="627"/>
      <c r="LFB122" s="627"/>
      <c r="LFC122" s="627"/>
      <c r="LFD122" s="627"/>
      <c r="LFE122" s="627"/>
      <c r="LFF122" s="627"/>
      <c r="LFG122" s="627"/>
      <c r="LFH122" s="627"/>
      <c r="LFI122" s="627"/>
      <c r="LFJ122" s="627"/>
      <c r="LFK122" s="627"/>
      <c r="LFL122" s="627"/>
      <c r="LFM122" s="627"/>
      <c r="LFN122" s="627"/>
      <c r="LFO122" s="627"/>
      <c r="LFP122" s="627"/>
      <c r="LFQ122" s="627"/>
      <c r="LFR122" s="627"/>
      <c r="LFS122" s="627"/>
      <c r="LFT122" s="627"/>
      <c r="LFU122" s="627"/>
      <c r="LFV122" s="627"/>
      <c r="LFW122" s="627"/>
      <c r="LFX122" s="627"/>
      <c r="LFY122" s="627"/>
      <c r="LFZ122" s="627"/>
      <c r="LGA122" s="627"/>
      <c r="LGB122" s="627"/>
      <c r="LGC122" s="627"/>
      <c r="LGD122" s="627"/>
      <c r="LGE122" s="627"/>
      <c r="LGF122" s="627"/>
      <c r="LGG122" s="627"/>
      <c r="LGH122" s="627"/>
      <c r="LGI122" s="627"/>
      <c r="LGJ122" s="627"/>
      <c r="LGK122" s="627"/>
      <c r="LGL122" s="627"/>
      <c r="LGM122" s="627"/>
      <c r="LGN122" s="627"/>
      <c r="LGO122" s="627"/>
      <c r="LGP122" s="627"/>
      <c r="LGQ122" s="627"/>
      <c r="LGR122" s="627"/>
      <c r="LGS122" s="627"/>
      <c r="LGT122" s="627"/>
      <c r="LGU122" s="627"/>
      <c r="LGV122" s="627"/>
      <c r="LGW122" s="627"/>
      <c r="LGX122" s="627"/>
      <c r="LGY122" s="627"/>
      <c r="LGZ122" s="627"/>
      <c r="LHA122" s="627"/>
      <c r="LHB122" s="627"/>
      <c r="LHC122" s="627"/>
      <c r="LHD122" s="627"/>
      <c r="LHE122" s="627"/>
      <c r="LHF122" s="627"/>
      <c r="LHG122" s="627"/>
      <c r="LHH122" s="627"/>
      <c r="LHI122" s="627"/>
      <c r="LHJ122" s="627"/>
      <c r="LHK122" s="627"/>
      <c r="LHL122" s="627"/>
      <c r="LHM122" s="627"/>
      <c r="LHN122" s="627"/>
      <c r="LHO122" s="627"/>
      <c r="LHP122" s="627"/>
      <c r="LHQ122" s="627"/>
      <c r="LHR122" s="627"/>
      <c r="LHS122" s="627"/>
      <c r="LHT122" s="627"/>
      <c r="LHU122" s="627"/>
      <c r="LHV122" s="627"/>
      <c r="LHW122" s="627"/>
      <c r="LHX122" s="627"/>
      <c r="LHY122" s="627"/>
      <c r="LHZ122" s="627"/>
      <c r="LIA122" s="627"/>
      <c r="LIB122" s="627"/>
      <c r="LIC122" s="627"/>
      <c r="LID122" s="627"/>
      <c r="LIE122" s="627"/>
      <c r="LIF122" s="627"/>
      <c r="LIG122" s="627"/>
      <c r="LIH122" s="627"/>
      <c r="LII122" s="627"/>
      <c r="LIJ122" s="627"/>
      <c r="LIK122" s="627"/>
      <c r="LIL122" s="627"/>
      <c r="LIM122" s="627"/>
      <c r="LIN122" s="627"/>
      <c r="LIO122" s="627"/>
      <c r="LIP122" s="627"/>
      <c r="LIQ122" s="627"/>
      <c r="LIR122" s="627"/>
      <c r="LIS122" s="627"/>
      <c r="LIT122" s="627"/>
      <c r="LIU122" s="627"/>
      <c r="LIV122" s="627"/>
      <c r="LIW122" s="627"/>
      <c r="LIX122" s="627"/>
      <c r="LIY122" s="627"/>
      <c r="LIZ122" s="627"/>
      <c r="LJA122" s="627"/>
      <c r="LJB122" s="627"/>
      <c r="LJC122" s="627"/>
      <c r="LJD122" s="627"/>
      <c r="LJE122" s="627"/>
      <c r="LJF122" s="627"/>
      <c r="LJG122" s="627"/>
      <c r="LJH122" s="627"/>
      <c r="LJI122" s="627"/>
      <c r="LJJ122" s="627"/>
      <c r="LJK122" s="627"/>
      <c r="LJL122" s="627"/>
      <c r="LJM122" s="627"/>
      <c r="LJN122" s="627"/>
      <c r="LJO122" s="627"/>
      <c r="LJP122" s="627"/>
      <c r="LJQ122" s="627"/>
      <c r="LJR122" s="627"/>
      <c r="LJS122" s="627"/>
      <c r="LJT122" s="627"/>
      <c r="LJU122" s="627"/>
      <c r="LJV122" s="627"/>
      <c r="LJW122" s="627"/>
      <c r="LJX122" s="627"/>
      <c r="LJY122" s="627"/>
      <c r="LJZ122" s="627"/>
      <c r="LKA122" s="627"/>
      <c r="LKB122" s="627"/>
      <c r="LKC122" s="627"/>
      <c r="LKD122" s="627"/>
      <c r="LKE122" s="627"/>
      <c r="LKF122" s="627"/>
      <c r="LKG122" s="627"/>
      <c r="LKH122" s="627"/>
      <c r="LKI122" s="627"/>
      <c r="LKJ122" s="627"/>
      <c r="LKK122" s="627"/>
      <c r="LKL122" s="627"/>
      <c r="LKM122" s="627"/>
      <c r="LKN122" s="627"/>
      <c r="LKO122" s="627"/>
      <c r="LKP122" s="627"/>
      <c r="LKQ122" s="627"/>
      <c r="LKR122" s="627"/>
      <c r="LKS122" s="627"/>
      <c r="LKT122" s="627"/>
      <c r="LKU122" s="627"/>
      <c r="LKV122" s="627"/>
      <c r="LKW122" s="627"/>
      <c r="LKX122" s="627"/>
      <c r="LKY122" s="627"/>
      <c r="LKZ122" s="627"/>
      <c r="LLA122" s="627"/>
      <c r="LLB122" s="627"/>
      <c r="LLC122" s="627"/>
      <c r="LLD122" s="627"/>
      <c r="LLE122" s="627"/>
      <c r="LLF122" s="627"/>
      <c r="LLG122" s="627"/>
      <c r="LLH122" s="627"/>
      <c r="LLI122" s="627"/>
      <c r="LLJ122" s="627"/>
      <c r="LLK122" s="627"/>
      <c r="LLL122" s="627"/>
      <c r="LLM122" s="627"/>
      <c r="LLN122" s="627"/>
      <c r="LLO122" s="627"/>
      <c r="LLP122" s="627"/>
      <c r="LLQ122" s="627"/>
      <c r="LLR122" s="627"/>
      <c r="LLS122" s="627"/>
      <c r="LLT122" s="627"/>
      <c r="LLU122" s="627"/>
      <c r="LLV122" s="627"/>
      <c r="LLW122" s="627"/>
      <c r="LLX122" s="627"/>
      <c r="LLY122" s="627"/>
      <c r="LLZ122" s="627"/>
      <c r="LMA122" s="627"/>
      <c r="LMB122" s="627"/>
      <c r="LMC122" s="627"/>
      <c r="LMD122" s="627"/>
      <c r="LME122" s="627"/>
      <c r="LMF122" s="627"/>
      <c r="LMG122" s="627"/>
      <c r="LMH122" s="627"/>
      <c r="LMI122" s="627"/>
      <c r="LMJ122" s="627"/>
      <c r="LMK122" s="627"/>
      <c r="LML122" s="627"/>
      <c r="LMM122" s="627"/>
      <c r="LMN122" s="627"/>
      <c r="LMO122" s="627"/>
      <c r="LMP122" s="627"/>
      <c r="LMQ122" s="627"/>
      <c r="LMR122" s="627"/>
      <c r="LMS122" s="627"/>
      <c r="LMT122" s="627"/>
      <c r="LMU122" s="627"/>
      <c r="LMV122" s="627"/>
      <c r="LMW122" s="627"/>
      <c r="LMX122" s="627"/>
      <c r="LMY122" s="627"/>
      <c r="LMZ122" s="627"/>
      <c r="LNA122" s="627"/>
      <c r="LNB122" s="627"/>
      <c r="LNC122" s="627"/>
      <c r="LND122" s="627"/>
      <c r="LNE122" s="627"/>
      <c r="LNF122" s="627"/>
      <c r="LNG122" s="627"/>
      <c r="LNH122" s="627"/>
      <c r="LNI122" s="627"/>
      <c r="LNJ122" s="627"/>
      <c r="LNK122" s="627"/>
      <c r="LNL122" s="627"/>
      <c r="LNM122" s="627"/>
      <c r="LNN122" s="627"/>
      <c r="LNO122" s="627"/>
      <c r="LNP122" s="627"/>
      <c r="LNQ122" s="627"/>
      <c r="LNR122" s="627"/>
      <c r="LNS122" s="627"/>
      <c r="LNT122" s="627"/>
      <c r="LNU122" s="627"/>
      <c r="LNV122" s="627"/>
      <c r="LNW122" s="627"/>
      <c r="LNX122" s="627"/>
      <c r="LNY122" s="627"/>
      <c r="LNZ122" s="627"/>
      <c r="LOA122" s="627"/>
      <c r="LOB122" s="627"/>
      <c r="LOC122" s="627"/>
      <c r="LOD122" s="627"/>
      <c r="LOE122" s="627"/>
      <c r="LOF122" s="627"/>
      <c r="LOG122" s="627"/>
      <c r="LOH122" s="627"/>
      <c r="LOI122" s="627"/>
      <c r="LOJ122" s="627"/>
      <c r="LOK122" s="627"/>
      <c r="LOL122" s="627"/>
      <c r="LOM122" s="627"/>
      <c r="LON122" s="627"/>
      <c r="LOO122" s="627"/>
      <c r="LOP122" s="627"/>
      <c r="LOQ122" s="627"/>
      <c r="LOR122" s="627"/>
      <c r="LOS122" s="627"/>
      <c r="LOT122" s="627"/>
      <c r="LOU122" s="627"/>
      <c r="LOV122" s="627"/>
      <c r="LOW122" s="627"/>
      <c r="LOX122" s="627"/>
      <c r="LOY122" s="627"/>
      <c r="LOZ122" s="627"/>
      <c r="LPA122" s="627"/>
      <c r="LPB122" s="627"/>
      <c r="LPC122" s="627"/>
      <c r="LPD122" s="627"/>
      <c r="LPE122" s="627"/>
      <c r="LPF122" s="627"/>
      <c r="LPG122" s="627"/>
      <c r="LPH122" s="627"/>
      <c r="LPI122" s="627"/>
      <c r="LPJ122" s="627"/>
      <c r="LPK122" s="627"/>
      <c r="LPL122" s="627"/>
      <c r="LPM122" s="627"/>
      <c r="LPN122" s="627"/>
      <c r="LPO122" s="627"/>
      <c r="LPP122" s="627"/>
      <c r="LPQ122" s="627"/>
      <c r="LPR122" s="627"/>
      <c r="LPS122" s="627"/>
      <c r="LPT122" s="627"/>
      <c r="LPU122" s="627"/>
      <c r="LPV122" s="627"/>
      <c r="LPW122" s="627"/>
      <c r="LPX122" s="627"/>
      <c r="LPY122" s="627"/>
      <c r="LPZ122" s="627"/>
      <c r="LQA122" s="627"/>
      <c r="LQB122" s="627"/>
      <c r="LQC122" s="627"/>
      <c r="LQD122" s="627"/>
      <c r="LQE122" s="627"/>
      <c r="LQF122" s="627"/>
      <c r="LQG122" s="627"/>
      <c r="LQH122" s="627"/>
      <c r="LQI122" s="627"/>
      <c r="LQJ122" s="627"/>
      <c r="LQK122" s="627"/>
      <c r="LQL122" s="627"/>
      <c r="LQM122" s="627"/>
      <c r="LQN122" s="627"/>
      <c r="LQO122" s="627"/>
      <c r="LQP122" s="627"/>
      <c r="LQQ122" s="627"/>
      <c r="LQR122" s="627"/>
      <c r="LQS122" s="627"/>
      <c r="LQT122" s="627"/>
      <c r="LQU122" s="627"/>
      <c r="LQV122" s="627"/>
      <c r="LQW122" s="627"/>
      <c r="LQX122" s="627"/>
      <c r="LQY122" s="627"/>
      <c r="LQZ122" s="627"/>
      <c r="LRA122" s="627"/>
      <c r="LRB122" s="627"/>
      <c r="LRC122" s="627"/>
      <c r="LRD122" s="627"/>
      <c r="LRE122" s="627"/>
      <c r="LRF122" s="627"/>
      <c r="LRG122" s="627"/>
      <c r="LRH122" s="627"/>
      <c r="LRI122" s="627"/>
      <c r="LRJ122" s="627"/>
      <c r="LRK122" s="627"/>
      <c r="LRL122" s="627"/>
      <c r="LRM122" s="627"/>
      <c r="LRN122" s="627"/>
      <c r="LRO122" s="627"/>
      <c r="LRP122" s="627"/>
      <c r="LRQ122" s="627"/>
      <c r="LRR122" s="627"/>
      <c r="LRS122" s="627"/>
      <c r="LRT122" s="627"/>
      <c r="LRU122" s="627"/>
      <c r="LRV122" s="627"/>
      <c r="LRW122" s="627"/>
      <c r="LRX122" s="627"/>
      <c r="LRY122" s="627"/>
      <c r="LRZ122" s="627"/>
      <c r="LSA122" s="627"/>
      <c r="LSB122" s="627"/>
      <c r="LSC122" s="627"/>
      <c r="LSD122" s="627"/>
      <c r="LSE122" s="627"/>
      <c r="LSF122" s="627"/>
      <c r="LSG122" s="627"/>
      <c r="LSH122" s="627"/>
      <c r="LSI122" s="627"/>
      <c r="LSJ122" s="627"/>
      <c r="LSK122" s="627"/>
      <c r="LSL122" s="627"/>
      <c r="LSM122" s="627"/>
      <c r="LSN122" s="627"/>
      <c r="LSO122" s="627"/>
      <c r="LSP122" s="627"/>
      <c r="LSQ122" s="627"/>
      <c r="LSR122" s="627"/>
      <c r="LSS122" s="627"/>
      <c r="LST122" s="627"/>
      <c r="LSU122" s="627"/>
      <c r="LSV122" s="627"/>
      <c r="LSW122" s="627"/>
      <c r="LSX122" s="627"/>
      <c r="LSY122" s="627"/>
      <c r="LSZ122" s="627"/>
      <c r="LTA122" s="627"/>
      <c r="LTB122" s="627"/>
      <c r="LTC122" s="627"/>
      <c r="LTD122" s="627"/>
      <c r="LTE122" s="627"/>
      <c r="LTF122" s="627"/>
      <c r="LTG122" s="627"/>
      <c r="LTH122" s="627"/>
      <c r="LTI122" s="627"/>
      <c r="LTJ122" s="627"/>
      <c r="LTK122" s="627"/>
      <c r="LTL122" s="627"/>
      <c r="LTM122" s="627"/>
      <c r="LTN122" s="627"/>
      <c r="LTO122" s="627"/>
      <c r="LTP122" s="627"/>
      <c r="LTQ122" s="627"/>
      <c r="LTR122" s="627"/>
      <c r="LTS122" s="627"/>
      <c r="LTT122" s="627"/>
      <c r="LTU122" s="627"/>
      <c r="LTV122" s="627"/>
      <c r="LTW122" s="627"/>
      <c r="LTX122" s="627"/>
      <c r="LTY122" s="627"/>
      <c r="LTZ122" s="627"/>
      <c r="LUA122" s="627"/>
      <c r="LUB122" s="627"/>
      <c r="LUC122" s="627"/>
      <c r="LUD122" s="627"/>
      <c r="LUE122" s="627"/>
      <c r="LUF122" s="627"/>
      <c r="LUG122" s="627"/>
      <c r="LUH122" s="627"/>
      <c r="LUI122" s="627"/>
      <c r="LUJ122" s="627"/>
      <c r="LUK122" s="627"/>
      <c r="LUL122" s="627"/>
      <c r="LUM122" s="627"/>
      <c r="LUN122" s="627"/>
      <c r="LUO122" s="627"/>
      <c r="LUP122" s="627"/>
      <c r="LUQ122" s="627"/>
      <c r="LUR122" s="627"/>
      <c r="LUS122" s="627"/>
      <c r="LUT122" s="627"/>
      <c r="LUU122" s="627"/>
      <c r="LUV122" s="627"/>
      <c r="LUW122" s="627"/>
      <c r="LUX122" s="627"/>
      <c r="LUY122" s="627"/>
      <c r="LUZ122" s="627"/>
      <c r="LVA122" s="627"/>
      <c r="LVB122" s="627"/>
      <c r="LVC122" s="627"/>
      <c r="LVD122" s="627"/>
      <c r="LVE122" s="627"/>
      <c r="LVF122" s="627"/>
      <c r="LVG122" s="627"/>
      <c r="LVH122" s="627"/>
      <c r="LVI122" s="627"/>
      <c r="LVJ122" s="627"/>
      <c r="LVK122" s="627"/>
      <c r="LVL122" s="627"/>
      <c r="LVM122" s="627"/>
      <c r="LVN122" s="627"/>
      <c r="LVO122" s="627"/>
      <c r="LVP122" s="627"/>
      <c r="LVQ122" s="627"/>
      <c r="LVR122" s="627"/>
      <c r="LVS122" s="627"/>
      <c r="LVT122" s="627"/>
      <c r="LVU122" s="627"/>
      <c r="LVV122" s="627"/>
      <c r="LVW122" s="627"/>
      <c r="LVX122" s="627"/>
      <c r="LVY122" s="627"/>
      <c r="LVZ122" s="627"/>
      <c r="LWA122" s="627"/>
      <c r="LWB122" s="627"/>
      <c r="LWC122" s="627"/>
      <c r="LWD122" s="627"/>
      <c r="LWE122" s="627"/>
      <c r="LWF122" s="627"/>
      <c r="LWG122" s="627"/>
      <c r="LWH122" s="627"/>
      <c r="LWI122" s="627"/>
      <c r="LWJ122" s="627"/>
      <c r="LWK122" s="627"/>
      <c r="LWL122" s="627"/>
      <c r="LWM122" s="627"/>
      <c r="LWN122" s="627"/>
      <c r="LWO122" s="627"/>
      <c r="LWP122" s="627"/>
      <c r="LWQ122" s="627"/>
      <c r="LWR122" s="627"/>
      <c r="LWS122" s="627"/>
      <c r="LWT122" s="627"/>
      <c r="LWU122" s="627"/>
      <c r="LWV122" s="627"/>
      <c r="LWW122" s="627"/>
      <c r="LWX122" s="627"/>
      <c r="LWY122" s="627"/>
      <c r="LWZ122" s="627"/>
      <c r="LXA122" s="627"/>
      <c r="LXB122" s="627"/>
      <c r="LXC122" s="627"/>
      <c r="LXD122" s="627"/>
      <c r="LXE122" s="627"/>
      <c r="LXF122" s="627"/>
      <c r="LXG122" s="627"/>
      <c r="LXH122" s="627"/>
      <c r="LXI122" s="627"/>
      <c r="LXJ122" s="627"/>
      <c r="LXK122" s="627"/>
      <c r="LXL122" s="627"/>
      <c r="LXM122" s="627"/>
      <c r="LXN122" s="627"/>
      <c r="LXO122" s="627"/>
      <c r="LXP122" s="627"/>
      <c r="LXQ122" s="627"/>
      <c r="LXR122" s="627"/>
      <c r="LXS122" s="627"/>
      <c r="LXT122" s="627"/>
      <c r="LXU122" s="627"/>
      <c r="LXV122" s="627"/>
      <c r="LXW122" s="627"/>
      <c r="LXX122" s="627"/>
      <c r="LXY122" s="627"/>
      <c r="LXZ122" s="627"/>
      <c r="LYA122" s="627"/>
      <c r="LYB122" s="627"/>
      <c r="LYC122" s="627"/>
      <c r="LYD122" s="627"/>
      <c r="LYE122" s="627"/>
      <c r="LYF122" s="627"/>
      <c r="LYG122" s="627"/>
      <c r="LYH122" s="627"/>
      <c r="LYI122" s="627"/>
      <c r="LYJ122" s="627"/>
      <c r="LYK122" s="627"/>
      <c r="LYL122" s="627"/>
      <c r="LYM122" s="627"/>
      <c r="LYN122" s="627"/>
      <c r="LYO122" s="627"/>
      <c r="LYP122" s="627"/>
      <c r="LYQ122" s="627"/>
      <c r="LYR122" s="627"/>
      <c r="LYS122" s="627"/>
      <c r="LYT122" s="627"/>
      <c r="LYU122" s="627"/>
      <c r="LYV122" s="627"/>
      <c r="LYW122" s="627"/>
      <c r="LYX122" s="627"/>
      <c r="LYY122" s="627"/>
      <c r="LYZ122" s="627"/>
      <c r="LZA122" s="627"/>
      <c r="LZB122" s="627"/>
      <c r="LZC122" s="627"/>
      <c r="LZD122" s="627"/>
      <c r="LZE122" s="627"/>
      <c r="LZF122" s="627"/>
      <c r="LZG122" s="627"/>
      <c r="LZH122" s="627"/>
      <c r="LZI122" s="627"/>
      <c r="LZJ122" s="627"/>
      <c r="LZK122" s="627"/>
      <c r="LZL122" s="627"/>
      <c r="LZM122" s="627"/>
      <c r="LZN122" s="627"/>
      <c r="LZO122" s="627"/>
      <c r="LZP122" s="627"/>
      <c r="LZQ122" s="627"/>
      <c r="LZR122" s="627"/>
      <c r="LZS122" s="627"/>
      <c r="LZT122" s="627"/>
      <c r="LZU122" s="627"/>
      <c r="LZV122" s="627"/>
      <c r="LZW122" s="627"/>
      <c r="LZX122" s="627"/>
      <c r="LZY122" s="627"/>
      <c r="LZZ122" s="627"/>
      <c r="MAA122" s="627"/>
      <c r="MAB122" s="627"/>
      <c r="MAC122" s="627"/>
      <c r="MAD122" s="627"/>
      <c r="MAE122" s="627"/>
      <c r="MAF122" s="627"/>
      <c r="MAG122" s="627"/>
      <c r="MAH122" s="627"/>
      <c r="MAI122" s="627"/>
      <c r="MAJ122" s="627"/>
      <c r="MAK122" s="627"/>
      <c r="MAL122" s="627"/>
      <c r="MAM122" s="627"/>
      <c r="MAN122" s="627"/>
      <c r="MAO122" s="627"/>
      <c r="MAP122" s="627"/>
      <c r="MAQ122" s="627"/>
      <c r="MAR122" s="627"/>
      <c r="MAS122" s="627"/>
      <c r="MAT122" s="627"/>
      <c r="MAU122" s="627"/>
      <c r="MAV122" s="627"/>
      <c r="MAW122" s="627"/>
      <c r="MAX122" s="627"/>
      <c r="MAY122" s="627"/>
      <c r="MAZ122" s="627"/>
      <c r="MBA122" s="627"/>
      <c r="MBB122" s="627"/>
      <c r="MBC122" s="627"/>
      <c r="MBD122" s="627"/>
      <c r="MBE122" s="627"/>
      <c r="MBF122" s="627"/>
      <c r="MBG122" s="627"/>
      <c r="MBH122" s="627"/>
      <c r="MBI122" s="627"/>
      <c r="MBJ122" s="627"/>
      <c r="MBK122" s="627"/>
      <c r="MBL122" s="627"/>
      <c r="MBM122" s="627"/>
      <c r="MBN122" s="627"/>
      <c r="MBO122" s="627"/>
      <c r="MBP122" s="627"/>
      <c r="MBQ122" s="627"/>
      <c r="MBR122" s="627"/>
      <c r="MBS122" s="627"/>
      <c r="MBT122" s="627"/>
      <c r="MBU122" s="627"/>
      <c r="MBV122" s="627"/>
      <c r="MBW122" s="627"/>
      <c r="MBX122" s="627"/>
      <c r="MBY122" s="627"/>
      <c r="MBZ122" s="627"/>
      <c r="MCA122" s="627"/>
      <c r="MCB122" s="627"/>
      <c r="MCC122" s="627"/>
      <c r="MCD122" s="627"/>
      <c r="MCE122" s="627"/>
      <c r="MCF122" s="627"/>
      <c r="MCG122" s="627"/>
      <c r="MCH122" s="627"/>
      <c r="MCI122" s="627"/>
      <c r="MCJ122" s="627"/>
      <c r="MCK122" s="627"/>
      <c r="MCL122" s="627"/>
      <c r="MCM122" s="627"/>
      <c r="MCN122" s="627"/>
      <c r="MCO122" s="627"/>
      <c r="MCP122" s="627"/>
      <c r="MCQ122" s="627"/>
      <c r="MCR122" s="627"/>
      <c r="MCS122" s="627"/>
      <c r="MCT122" s="627"/>
      <c r="MCU122" s="627"/>
      <c r="MCV122" s="627"/>
      <c r="MCW122" s="627"/>
      <c r="MCX122" s="627"/>
      <c r="MCY122" s="627"/>
      <c r="MCZ122" s="627"/>
      <c r="MDA122" s="627"/>
      <c r="MDB122" s="627"/>
      <c r="MDC122" s="627"/>
      <c r="MDD122" s="627"/>
      <c r="MDE122" s="627"/>
      <c r="MDF122" s="627"/>
      <c r="MDG122" s="627"/>
      <c r="MDH122" s="627"/>
      <c r="MDI122" s="627"/>
      <c r="MDJ122" s="627"/>
      <c r="MDK122" s="627"/>
      <c r="MDL122" s="627"/>
      <c r="MDM122" s="627"/>
      <c r="MDN122" s="627"/>
      <c r="MDO122" s="627"/>
      <c r="MDP122" s="627"/>
      <c r="MDQ122" s="627"/>
      <c r="MDR122" s="627"/>
      <c r="MDS122" s="627"/>
      <c r="MDT122" s="627"/>
      <c r="MDU122" s="627"/>
      <c r="MDV122" s="627"/>
      <c r="MDW122" s="627"/>
      <c r="MDX122" s="627"/>
      <c r="MDY122" s="627"/>
      <c r="MDZ122" s="627"/>
      <c r="MEA122" s="627"/>
      <c r="MEB122" s="627"/>
      <c r="MEC122" s="627"/>
      <c r="MED122" s="627"/>
      <c r="MEE122" s="627"/>
      <c r="MEF122" s="627"/>
      <c r="MEG122" s="627"/>
      <c r="MEH122" s="627"/>
      <c r="MEI122" s="627"/>
      <c r="MEJ122" s="627"/>
      <c r="MEK122" s="627"/>
      <c r="MEL122" s="627"/>
      <c r="MEM122" s="627"/>
      <c r="MEN122" s="627"/>
      <c r="MEO122" s="627"/>
      <c r="MEP122" s="627"/>
      <c r="MEQ122" s="627"/>
      <c r="MER122" s="627"/>
      <c r="MES122" s="627"/>
      <c r="MET122" s="627"/>
      <c r="MEU122" s="627"/>
      <c r="MEV122" s="627"/>
      <c r="MEW122" s="627"/>
      <c r="MEX122" s="627"/>
      <c r="MEY122" s="627"/>
      <c r="MEZ122" s="627"/>
      <c r="MFA122" s="627"/>
      <c r="MFB122" s="627"/>
      <c r="MFC122" s="627"/>
      <c r="MFD122" s="627"/>
      <c r="MFE122" s="627"/>
      <c r="MFF122" s="627"/>
      <c r="MFG122" s="627"/>
      <c r="MFH122" s="627"/>
      <c r="MFI122" s="627"/>
      <c r="MFJ122" s="627"/>
      <c r="MFK122" s="627"/>
      <c r="MFL122" s="627"/>
      <c r="MFM122" s="627"/>
      <c r="MFN122" s="627"/>
      <c r="MFO122" s="627"/>
      <c r="MFP122" s="627"/>
      <c r="MFQ122" s="627"/>
      <c r="MFR122" s="627"/>
      <c r="MFS122" s="627"/>
      <c r="MFT122" s="627"/>
      <c r="MFU122" s="627"/>
      <c r="MFV122" s="627"/>
      <c r="MFW122" s="627"/>
      <c r="MFX122" s="627"/>
      <c r="MFY122" s="627"/>
      <c r="MFZ122" s="627"/>
      <c r="MGA122" s="627"/>
      <c r="MGB122" s="627"/>
      <c r="MGC122" s="627"/>
      <c r="MGD122" s="627"/>
      <c r="MGE122" s="627"/>
      <c r="MGF122" s="627"/>
      <c r="MGG122" s="627"/>
      <c r="MGH122" s="627"/>
      <c r="MGI122" s="627"/>
      <c r="MGJ122" s="627"/>
      <c r="MGK122" s="627"/>
      <c r="MGL122" s="627"/>
      <c r="MGM122" s="627"/>
      <c r="MGN122" s="627"/>
      <c r="MGO122" s="627"/>
      <c r="MGP122" s="627"/>
      <c r="MGQ122" s="627"/>
      <c r="MGR122" s="627"/>
      <c r="MGS122" s="627"/>
      <c r="MGT122" s="627"/>
      <c r="MGU122" s="627"/>
      <c r="MGV122" s="627"/>
      <c r="MGW122" s="627"/>
      <c r="MGX122" s="627"/>
      <c r="MGY122" s="627"/>
      <c r="MGZ122" s="627"/>
      <c r="MHA122" s="627"/>
      <c r="MHB122" s="627"/>
      <c r="MHC122" s="627"/>
      <c r="MHD122" s="627"/>
      <c r="MHE122" s="627"/>
      <c r="MHF122" s="627"/>
      <c r="MHG122" s="627"/>
      <c r="MHH122" s="627"/>
      <c r="MHI122" s="627"/>
      <c r="MHJ122" s="627"/>
      <c r="MHK122" s="627"/>
      <c r="MHL122" s="627"/>
      <c r="MHM122" s="627"/>
      <c r="MHN122" s="627"/>
      <c r="MHO122" s="627"/>
      <c r="MHP122" s="627"/>
      <c r="MHQ122" s="627"/>
      <c r="MHR122" s="627"/>
      <c r="MHS122" s="627"/>
      <c r="MHT122" s="627"/>
      <c r="MHU122" s="627"/>
      <c r="MHV122" s="627"/>
      <c r="MHW122" s="627"/>
      <c r="MHX122" s="627"/>
      <c r="MHY122" s="627"/>
      <c r="MHZ122" s="627"/>
      <c r="MIA122" s="627"/>
      <c r="MIB122" s="627"/>
      <c r="MIC122" s="627"/>
      <c r="MID122" s="627"/>
      <c r="MIE122" s="627"/>
      <c r="MIF122" s="627"/>
      <c r="MIG122" s="627"/>
      <c r="MIH122" s="627"/>
      <c r="MII122" s="627"/>
      <c r="MIJ122" s="627"/>
      <c r="MIK122" s="627"/>
      <c r="MIL122" s="627"/>
      <c r="MIM122" s="627"/>
      <c r="MIN122" s="627"/>
      <c r="MIO122" s="627"/>
      <c r="MIP122" s="627"/>
      <c r="MIQ122" s="627"/>
      <c r="MIR122" s="627"/>
      <c r="MIS122" s="627"/>
      <c r="MIT122" s="627"/>
      <c r="MIU122" s="627"/>
      <c r="MIV122" s="627"/>
      <c r="MIW122" s="627"/>
      <c r="MIX122" s="627"/>
      <c r="MIY122" s="627"/>
      <c r="MIZ122" s="627"/>
      <c r="MJA122" s="627"/>
      <c r="MJB122" s="627"/>
      <c r="MJC122" s="627"/>
      <c r="MJD122" s="627"/>
      <c r="MJE122" s="627"/>
      <c r="MJF122" s="627"/>
      <c r="MJG122" s="627"/>
      <c r="MJH122" s="627"/>
      <c r="MJI122" s="627"/>
      <c r="MJJ122" s="627"/>
      <c r="MJK122" s="627"/>
      <c r="MJL122" s="627"/>
      <c r="MJM122" s="627"/>
      <c r="MJN122" s="627"/>
      <c r="MJO122" s="627"/>
      <c r="MJP122" s="627"/>
      <c r="MJQ122" s="627"/>
      <c r="MJR122" s="627"/>
      <c r="MJS122" s="627"/>
      <c r="MJT122" s="627"/>
      <c r="MJU122" s="627"/>
      <c r="MJV122" s="627"/>
      <c r="MJW122" s="627"/>
      <c r="MJX122" s="627"/>
      <c r="MJY122" s="627"/>
      <c r="MJZ122" s="627"/>
      <c r="MKA122" s="627"/>
      <c r="MKB122" s="627"/>
      <c r="MKC122" s="627"/>
      <c r="MKD122" s="627"/>
      <c r="MKE122" s="627"/>
      <c r="MKF122" s="627"/>
      <c r="MKG122" s="627"/>
      <c r="MKH122" s="627"/>
      <c r="MKI122" s="627"/>
      <c r="MKJ122" s="627"/>
      <c r="MKK122" s="627"/>
      <c r="MKL122" s="627"/>
      <c r="MKM122" s="627"/>
      <c r="MKN122" s="627"/>
      <c r="MKO122" s="627"/>
      <c r="MKP122" s="627"/>
      <c r="MKQ122" s="627"/>
      <c r="MKR122" s="627"/>
      <c r="MKS122" s="627"/>
      <c r="MKT122" s="627"/>
      <c r="MKU122" s="627"/>
      <c r="MKV122" s="627"/>
      <c r="MKW122" s="627"/>
      <c r="MKX122" s="627"/>
      <c r="MKY122" s="627"/>
      <c r="MKZ122" s="627"/>
      <c r="MLA122" s="627"/>
      <c r="MLB122" s="627"/>
      <c r="MLC122" s="627"/>
      <c r="MLD122" s="627"/>
      <c r="MLE122" s="627"/>
      <c r="MLF122" s="627"/>
      <c r="MLG122" s="627"/>
      <c r="MLH122" s="627"/>
      <c r="MLI122" s="627"/>
      <c r="MLJ122" s="627"/>
      <c r="MLK122" s="627"/>
      <c r="MLL122" s="627"/>
      <c r="MLM122" s="627"/>
      <c r="MLN122" s="627"/>
      <c r="MLO122" s="627"/>
      <c r="MLP122" s="627"/>
      <c r="MLQ122" s="627"/>
      <c r="MLR122" s="627"/>
      <c r="MLS122" s="627"/>
      <c r="MLT122" s="627"/>
      <c r="MLU122" s="627"/>
      <c r="MLV122" s="627"/>
      <c r="MLW122" s="627"/>
      <c r="MLX122" s="627"/>
      <c r="MLY122" s="627"/>
      <c r="MLZ122" s="627"/>
      <c r="MMA122" s="627"/>
      <c r="MMB122" s="627"/>
      <c r="MMC122" s="627"/>
      <c r="MMD122" s="627"/>
      <c r="MME122" s="627"/>
      <c r="MMF122" s="627"/>
      <c r="MMG122" s="627"/>
      <c r="MMH122" s="627"/>
      <c r="MMI122" s="627"/>
      <c r="MMJ122" s="627"/>
      <c r="MMK122" s="627"/>
      <c r="MML122" s="627"/>
      <c r="MMM122" s="627"/>
      <c r="MMN122" s="627"/>
      <c r="MMO122" s="627"/>
      <c r="MMP122" s="627"/>
      <c r="MMQ122" s="627"/>
      <c r="MMR122" s="627"/>
      <c r="MMS122" s="627"/>
      <c r="MMT122" s="627"/>
      <c r="MMU122" s="627"/>
      <c r="MMV122" s="627"/>
      <c r="MMW122" s="627"/>
      <c r="MMX122" s="627"/>
      <c r="MMY122" s="627"/>
      <c r="MMZ122" s="627"/>
      <c r="MNA122" s="627"/>
      <c r="MNB122" s="627"/>
      <c r="MNC122" s="627"/>
      <c r="MND122" s="627"/>
      <c r="MNE122" s="627"/>
      <c r="MNF122" s="627"/>
      <c r="MNG122" s="627"/>
      <c r="MNH122" s="627"/>
      <c r="MNI122" s="627"/>
      <c r="MNJ122" s="627"/>
      <c r="MNK122" s="627"/>
      <c r="MNL122" s="627"/>
      <c r="MNM122" s="627"/>
      <c r="MNN122" s="627"/>
      <c r="MNO122" s="627"/>
      <c r="MNP122" s="627"/>
      <c r="MNQ122" s="627"/>
      <c r="MNR122" s="627"/>
      <c r="MNS122" s="627"/>
      <c r="MNT122" s="627"/>
      <c r="MNU122" s="627"/>
      <c r="MNV122" s="627"/>
      <c r="MNW122" s="627"/>
      <c r="MNX122" s="627"/>
      <c r="MNY122" s="627"/>
      <c r="MNZ122" s="627"/>
      <c r="MOA122" s="627"/>
      <c r="MOB122" s="627"/>
      <c r="MOC122" s="627"/>
      <c r="MOD122" s="627"/>
      <c r="MOE122" s="627"/>
      <c r="MOF122" s="627"/>
      <c r="MOG122" s="627"/>
      <c r="MOH122" s="627"/>
      <c r="MOI122" s="627"/>
      <c r="MOJ122" s="627"/>
      <c r="MOK122" s="627"/>
      <c r="MOL122" s="627"/>
      <c r="MOM122" s="627"/>
      <c r="MON122" s="627"/>
      <c r="MOO122" s="627"/>
      <c r="MOP122" s="627"/>
      <c r="MOQ122" s="627"/>
      <c r="MOR122" s="627"/>
      <c r="MOS122" s="627"/>
      <c r="MOT122" s="627"/>
      <c r="MOU122" s="627"/>
      <c r="MOV122" s="627"/>
      <c r="MOW122" s="627"/>
      <c r="MOX122" s="627"/>
      <c r="MOY122" s="627"/>
      <c r="MOZ122" s="627"/>
      <c r="MPA122" s="627"/>
      <c r="MPB122" s="627"/>
      <c r="MPC122" s="627"/>
      <c r="MPD122" s="627"/>
      <c r="MPE122" s="627"/>
      <c r="MPF122" s="627"/>
      <c r="MPG122" s="627"/>
      <c r="MPH122" s="627"/>
      <c r="MPI122" s="627"/>
      <c r="MPJ122" s="627"/>
      <c r="MPK122" s="627"/>
      <c r="MPL122" s="627"/>
      <c r="MPM122" s="627"/>
      <c r="MPN122" s="627"/>
      <c r="MPO122" s="627"/>
      <c r="MPP122" s="627"/>
      <c r="MPQ122" s="627"/>
      <c r="MPR122" s="627"/>
      <c r="MPS122" s="627"/>
      <c r="MPT122" s="627"/>
      <c r="MPU122" s="627"/>
      <c r="MPV122" s="627"/>
      <c r="MPW122" s="627"/>
      <c r="MPX122" s="627"/>
      <c r="MPY122" s="627"/>
      <c r="MPZ122" s="627"/>
      <c r="MQA122" s="627"/>
      <c r="MQB122" s="627"/>
      <c r="MQC122" s="627"/>
      <c r="MQD122" s="627"/>
      <c r="MQE122" s="627"/>
      <c r="MQF122" s="627"/>
      <c r="MQG122" s="627"/>
      <c r="MQH122" s="627"/>
      <c r="MQI122" s="627"/>
      <c r="MQJ122" s="627"/>
      <c r="MQK122" s="627"/>
      <c r="MQL122" s="627"/>
      <c r="MQM122" s="627"/>
      <c r="MQN122" s="627"/>
      <c r="MQO122" s="627"/>
      <c r="MQP122" s="627"/>
      <c r="MQQ122" s="627"/>
      <c r="MQR122" s="627"/>
      <c r="MQS122" s="627"/>
      <c r="MQT122" s="627"/>
      <c r="MQU122" s="627"/>
      <c r="MQV122" s="627"/>
      <c r="MQW122" s="627"/>
      <c r="MQX122" s="627"/>
      <c r="MQY122" s="627"/>
      <c r="MQZ122" s="627"/>
      <c r="MRA122" s="627"/>
      <c r="MRB122" s="627"/>
      <c r="MRC122" s="627"/>
      <c r="MRD122" s="627"/>
      <c r="MRE122" s="627"/>
      <c r="MRF122" s="627"/>
      <c r="MRG122" s="627"/>
      <c r="MRH122" s="627"/>
      <c r="MRI122" s="627"/>
      <c r="MRJ122" s="627"/>
      <c r="MRK122" s="627"/>
      <c r="MRL122" s="627"/>
      <c r="MRM122" s="627"/>
      <c r="MRN122" s="627"/>
      <c r="MRO122" s="627"/>
      <c r="MRP122" s="627"/>
      <c r="MRQ122" s="627"/>
      <c r="MRR122" s="627"/>
      <c r="MRS122" s="627"/>
      <c r="MRT122" s="627"/>
      <c r="MRU122" s="627"/>
      <c r="MRV122" s="627"/>
      <c r="MRW122" s="627"/>
      <c r="MRX122" s="627"/>
      <c r="MRY122" s="627"/>
      <c r="MRZ122" s="627"/>
      <c r="MSA122" s="627"/>
      <c r="MSB122" s="627"/>
      <c r="MSC122" s="627"/>
      <c r="MSD122" s="627"/>
      <c r="MSE122" s="627"/>
      <c r="MSF122" s="627"/>
      <c r="MSG122" s="627"/>
      <c r="MSH122" s="627"/>
      <c r="MSI122" s="627"/>
      <c r="MSJ122" s="627"/>
      <c r="MSK122" s="627"/>
      <c r="MSL122" s="627"/>
      <c r="MSM122" s="627"/>
      <c r="MSN122" s="627"/>
      <c r="MSO122" s="627"/>
      <c r="MSP122" s="627"/>
      <c r="MSQ122" s="627"/>
      <c r="MSR122" s="627"/>
      <c r="MSS122" s="627"/>
      <c r="MST122" s="627"/>
      <c r="MSU122" s="627"/>
      <c r="MSV122" s="627"/>
      <c r="MSW122" s="627"/>
      <c r="MSX122" s="627"/>
      <c r="MSY122" s="627"/>
      <c r="MSZ122" s="627"/>
      <c r="MTA122" s="627"/>
      <c r="MTB122" s="627"/>
      <c r="MTC122" s="627"/>
      <c r="MTD122" s="627"/>
      <c r="MTE122" s="627"/>
      <c r="MTF122" s="627"/>
      <c r="MTG122" s="627"/>
      <c r="MTH122" s="627"/>
      <c r="MTI122" s="627"/>
      <c r="MTJ122" s="627"/>
      <c r="MTK122" s="627"/>
      <c r="MTL122" s="627"/>
      <c r="MTM122" s="627"/>
      <c r="MTN122" s="627"/>
      <c r="MTO122" s="627"/>
      <c r="MTP122" s="627"/>
      <c r="MTQ122" s="627"/>
      <c r="MTR122" s="627"/>
      <c r="MTS122" s="627"/>
      <c r="MTT122" s="627"/>
      <c r="MTU122" s="627"/>
      <c r="MTV122" s="627"/>
      <c r="MTW122" s="627"/>
      <c r="MTX122" s="627"/>
      <c r="MTY122" s="627"/>
      <c r="MTZ122" s="627"/>
      <c r="MUA122" s="627"/>
      <c r="MUB122" s="627"/>
      <c r="MUC122" s="627"/>
      <c r="MUD122" s="627"/>
      <c r="MUE122" s="627"/>
      <c r="MUF122" s="627"/>
      <c r="MUG122" s="627"/>
      <c r="MUH122" s="627"/>
      <c r="MUI122" s="627"/>
      <c r="MUJ122" s="627"/>
      <c r="MUK122" s="627"/>
      <c r="MUL122" s="627"/>
      <c r="MUM122" s="627"/>
      <c r="MUN122" s="627"/>
      <c r="MUO122" s="627"/>
      <c r="MUP122" s="627"/>
      <c r="MUQ122" s="627"/>
      <c r="MUR122" s="627"/>
      <c r="MUS122" s="627"/>
      <c r="MUT122" s="627"/>
      <c r="MUU122" s="627"/>
      <c r="MUV122" s="627"/>
      <c r="MUW122" s="627"/>
      <c r="MUX122" s="627"/>
      <c r="MUY122" s="627"/>
      <c r="MUZ122" s="627"/>
      <c r="MVA122" s="627"/>
      <c r="MVB122" s="627"/>
      <c r="MVC122" s="627"/>
      <c r="MVD122" s="627"/>
      <c r="MVE122" s="627"/>
      <c r="MVF122" s="627"/>
      <c r="MVG122" s="627"/>
      <c r="MVH122" s="627"/>
      <c r="MVI122" s="627"/>
      <c r="MVJ122" s="627"/>
      <c r="MVK122" s="627"/>
      <c r="MVL122" s="627"/>
      <c r="MVM122" s="627"/>
      <c r="MVN122" s="627"/>
      <c r="MVO122" s="627"/>
      <c r="MVP122" s="627"/>
      <c r="MVQ122" s="627"/>
      <c r="MVR122" s="627"/>
      <c r="MVS122" s="627"/>
      <c r="MVT122" s="627"/>
      <c r="MVU122" s="627"/>
      <c r="MVV122" s="627"/>
      <c r="MVW122" s="627"/>
      <c r="MVX122" s="627"/>
      <c r="MVY122" s="627"/>
      <c r="MVZ122" s="627"/>
      <c r="MWA122" s="627"/>
      <c r="MWB122" s="627"/>
      <c r="MWC122" s="627"/>
      <c r="MWD122" s="627"/>
      <c r="MWE122" s="627"/>
      <c r="MWF122" s="627"/>
      <c r="MWG122" s="627"/>
      <c r="MWH122" s="627"/>
      <c r="MWI122" s="627"/>
      <c r="MWJ122" s="627"/>
      <c r="MWK122" s="627"/>
      <c r="MWL122" s="627"/>
      <c r="MWM122" s="627"/>
      <c r="MWN122" s="627"/>
      <c r="MWO122" s="627"/>
      <c r="MWP122" s="627"/>
      <c r="MWQ122" s="627"/>
      <c r="MWR122" s="627"/>
      <c r="MWS122" s="627"/>
      <c r="MWT122" s="627"/>
      <c r="MWU122" s="627"/>
      <c r="MWV122" s="627"/>
      <c r="MWW122" s="627"/>
      <c r="MWX122" s="627"/>
      <c r="MWY122" s="627"/>
      <c r="MWZ122" s="627"/>
      <c r="MXA122" s="627"/>
      <c r="MXB122" s="627"/>
      <c r="MXC122" s="627"/>
      <c r="MXD122" s="627"/>
      <c r="MXE122" s="627"/>
      <c r="MXF122" s="627"/>
      <c r="MXG122" s="627"/>
      <c r="MXH122" s="627"/>
      <c r="MXI122" s="627"/>
      <c r="MXJ122" s="627"/>
      <c r="MXK122" s="627"/>
      <c r="MXL122" s="627"/>
      <c r="MXM122" s="627"/>
      <c r="MXN122" s="627"/>
      <c r="MXO122" s="627"/>
      <c r="MXP122" s="627"/>
      <c r="MXQ122" s="627"/>
      <c r="MXR122" s="627"/>
      <c r="MXS122" s="627"/>
      <c r="MXT122" s="627"/>
      <c r="MXU122" s="627"/>
      <c r="MXV122" s="627"/>
      <c r="MXW122" s="627"/>
      <c r="MXX122" s="627"/>
      <c r="MXY122" s="627"/>
      <c r="MXZ122" s="627"/>
      <c r="MYA122" s="627"/>
      <c r="MYB122" s="627"/>
      <c r="MYC122" s="627"/>
      <c r="MYD122" s="627"/>
      <c r="MYE122" s="627"/>
      <c r="MYF122" s="627"/>
      <c r="MYG122" s="627"/>
      <c r="MYH122" s="627"/>
      <c r="MYI122" s="627"/>
      <c r="MYJ122" s="627"/>
      <c r="MYK122" s="627"/>
      <c r="MYL122" s="627"/>
      <c r="MYM122" s="627"/>
      <c r="MYN122" s="627"/>
      <c r="MYO122" s="627"/>
      <c r="MYP122" s="627"/>
      <c r="MYQ122" s="627"/>
      <c r="MYR122" s="627"/>
      <c r="MYS122" s="627"/>
      <c r="MYT122" s="627"/>
      <c r="MYU122" s="627"/>
      <c r="MYV122" s="627"/>
      <c r="MYW122" s="627"/>
      <c r="MYX122" s="627"/>
      <c r="MYY122" s="627"/>
      <c r="MYZ122" s="627"/>
      <c r="MZA122" s="627"/>
      <c r="MZB122" s="627"/>
      <c r="MZC122" s="627"/>
      <c r="MZD122" s="627"/>
      <c r="MZE122" s="627"/>
      <c r="MZF122" s="627"/>
      <c r="MZG122" s="627"/>
      <c r="MZH122" s="627"/>
      <c r="MZI122" s="627"/>
      <c r="MZJ122" s="627"/>
      <c r="MZK122" s="627"/>
      <c r="MZL122" s="627"/>
      <c r="MZM122" s="627"/>
      <c r="MZN122" s="627"/>
      <c r="MZO122" s="627"/>
      <c r="MZP122" s="627"/>
      <c r="MZQ122" s="627"/>
      <c r="MZR122" s="627"/>
      <c r="MZS122" s="627"/>
      <c r="MZT122" s="627"/>
      <c r="MZU122" s="627"/>
      <c r="MZV122" s="627"/>
      <c r="MZW122" s="627"/>
      <c r="MZX122" s="627"/>
      <c r="MZY122" s="627"/>
      <c r="MZZ122" s="627"/>
      <c r="NAA122" s="627"/>
      <c r="NAB122" s="627"/>
      <c r="NAC122" s="627"/>
      <c r="NAD122" s="627"/>
      <c r="NAE122" s="627"/>
      <c r="NAF122" s="627"/>
      <c r="NAG122" s="627"/>
      <c r="NAH122" s="627"/>
      <c r="NAI122" s="627"/>
      <c r="NAJ122" s="627"/>
      <c r="NAK122" s="627"/>
      <c r="NAL122" s="627"/>
      <c r="NAM122" s="627"/>
      <c r="NAN122" s="627"/>
      <c r="NAO122" s="627"/>
      <c r="NAP122" s="627"/>
      <c r="NAQ122" s="627"/>
      <c r="NAR122" s="627"/>
      <c r="NAS122" s="627"/>
      <c r="NAT122" s="627"/>
      <c r="NAU122" s="627"/>
      <c r="NAV122" s="627"/>
      <c r="NAW122" s="627"/>
      <c r="NAX122" s="627"/>
      <c r="NAY122" s="627"/>
      <c r="NAZ122" s="627"/>
      <c r="NBA122" s="627"/>
      <c r="NBB122" s="627"/>
      <c r="NBC122" s="627"/>
      <c r="NBD122" s="627"/>
      <c r="NBE122" s="627"/>
      <c r="NBF122" s="627"/>
      <c r="NBG122" s="627"/>
      <c r="NBH122" s="627"/>
      <c r="NBI122" s="627"/>
      <c r="NBJ122" s="627"/>
      <c r="NBK122" s="627"/>
      <c r="NBL122" s="627"/>
      <c r="NBM122" s="627"/>
      <c r="NBN122" s="627"/>
      <c r="NBO122" s="627"/>
      <c r="NBP122" s="627"/>
      <c r="NBQ122" s="627"/>
      <c r="NBR122" s="627"/>
      <c r="NBS122" s="627"/>
      <c r="NBT122" s="627"/>
      <c r="NBU122" s="627"/>
      <c r="NBV122" s="627"/>
      <c r="NBW122" s="627"/>
      <c r="NBX122" s="627"/>
      <c r="NBY122" s="627"/>
      <c r="NBZ122" s="627"/>
      <c r="NCA122" s="627"/>
      <c r="NCB122" s="627"/>
      <c r="NCC122" s="627"/>
      <c r="NCD122" s="627"/>
      <c r="NCE122" s="627"/>
      <c r="NCF122" s="627"/>
      <c r="NCG122" s="627"/>
      <c r="NCH122" s="627"/>
      <c r="NCI122" s="627"/>
      <c r="NCJ122" s="627"/>
      <c r="NCK122" s="627"/>
      <c r="NCL122" s="627"/>
      <c r="NCM122" s="627"/>
      <c r="NCN122" s="627"/>
      <c r="NCO122" s="627"/>
      <c r="NCP122" s="627"/>
      <c r="NCQ122" s="627"/>
      <c r="NCR122" s="627"/>
      <c r="NCS122" s="627"/>
      <c r="NCT122" s="627"/>
      <c r="NCU122" s="627"/>
      <c r="NCV122" s="627"/>
      <c r="NCW122" s="627"/>
      <c r="NCX122" s="627"/>
      <c r="NCY122" s="627"/>
      <c r="NCZ122" s="627"/>
      <c r="NDA122" s="627"/>
      <c r="NDB122" s="627"/>
      <c r="NDC122" s="627"/>
      <c r="NDD122" s="627"/>
      <c r="NDE122" s="627"/>
      <c r="NDF122" s="627"/>
      <c r="NDG122" s="627"/>
      <c r="NDH122" s="627"/>
      <c r="NDI122" s="627"/>
      <c r="NDJ122" s="627"/>
      <c r="NDK122" s="627"/>
      <c r="NDL122" s="627"/>
      <c r="NDM122" s="627"/>
      <c r="NDN122" s="627"/>
      <c r="NDO122" s="627"/>
      <c r="NDP122" s="627"/>
      <c r="NDQ122" s="627"/>
      <c r="NDR122" s="627"/>
      <c r="NDS122" s="627"/>
      <c r="NDT122" s="627"/>
      <c r="NDU122" s="627"/>
      <c r="NDV122" s="627"/>
      <c r="NDW122" s="627"/>
      <c r="NDX122" s="627"/>
      <c r="NDY122" s="627"/>
      <c r="NDZ122" s="627"/>
      <c r="NEA122" s="627"/>
      <c r="NEB122" s="627"/>
      <c r="NEC122" s="627"/>
      <c r="NED122" s="627"/>
      <c r="NEE122" s="627"/>
      <c r="NEF122" s="627"/>
      <c r="NEG122" s="627"/>
      <c r="NEH122" s="627"/>
      <c r="NEI122" s="627"/>
      <c r="NEJ122" s="627"/>
      <c r="NEK122" s="627"/>
      <c r="NEL122" s="627"/>
      <c r="NEM122" s="627"/>
      <c r="NEN122" s="627"/>
      <c r="NEO122" s="627"/>
      <c r="NEP122" s="627"/>
      <c r="NEQ122" s="627"/>
      <c r="NER122" s="627"/>
      <c r="NES122" s="627"/>
      <c r="NET122" s="627"/>
      <c r="NEU122" s="627"/>
      <c r="NEV122" s="627"/>
      <c r="NEW122" s="627"/>
      <c r="NEX122" s="627"/>
      <c r="NEY122" s="627"/>
      <c r="NEZ122" s="627"/>
      <c r="NFA122" s="627"/>
      <c r="NFB122" s="627"/>
      <c r="NFC122" s="627"/>
      <c r="NFD122" s="627"/>
      <c r="NFE122" s="627"/>
      <c r="NFF122" s="627"/>
      <c r="NFG122" s="627"/>
      <c r="NFH122" s="627"/>
      <c r="NFI122" s="627"/>
      <c r="NFJ122" s="627"/>
      <c r="NFK122" s="627"/>
      <c r="NFL122" s="627"/>
      <c r="NFM122" s="627"/>
      <c r="NFN122" s="627"/>
      <c r="NFO122" s="627"/>
      <c r="NFP122" s="627"/>
      <c r="NFQ122" s="627"/>
      <c r="NFR122" s="627"/>
      <c r="NFS122" s="627"/>
      <c r="NFT122" s="627"/>
      <c r="NFU122" s="627"/>
      <c r="NFV122" s="627"/>
      <c r="NFW122" s="627"/>
      <c r="NFX122" s="627"/>
      <c r="NFY122" s="627"/>
      <c r="NFZ122" s="627"/>
      <c r="NGA122" s="627"/>
      <c r="NGB122" s="627"/>
      <c r="NGC122" s="627"/>
      <c r="NGD122" s="627"/>
      <c r="NGE122" s="627"/>
      <c r="NGF122" s="627"/>
      <c r="NGG122" s="627"/>
      <c r="NGH122" s="627"/>
      <c r="NGI122" s="627"/>
      <c r="NGJ122" s="627"/>
      <c r="NGK122" s="627"/>
      <c r="NGL122" s="627"/>
      <c r="NGM122" s="627"/>
      <c r="NGN122" s="627"/>
      <c r="NGO122" s="627"/>
      <c r="NGP122" s="627"/>
      <c r="NGQ122" s="627"/>
      <c r="NGR122" s="627"/>
      <c r="NGS122" s="627"/>
      <c r="NGT122" s="627"/>
      <c r="NGU122" s="627"/>
      <c r="NGV122" s="627"/>
      <c r="NGW122" s="627"/>
      <c r="NGX122" s="627"/>
      <c r="NGY122" s="627"/>
      <c r="NGZ122" s="627"/>
      <c r="NHA122" s="627"/>
      <c r="NHB122" s="627"/>
      <c r="NHC122" s="627"/>
      <c r="NHD122" s="627"/>
      <c r="NHE122" s="627"/>
      <c r="NHF122" s="627"/>
      <c r="NHG122" s="627"/>
      <c r="NHH122" s="627"/>
      <c r="NHI122" s="627"/>
      <c r="NHJ122" s="627"/>
      <c r="NHK122" s="627"/>
      <c r="NHL122" s="627"/>
      <c r="NHM122" s="627"/>
      <c r="NHN122" s="627"/>
      <c r="NHO122" s="627"/>
      <c r="NHP122" s="627"/>
      <c r="NHQ122" s="627"/>
      <c r="NHR122" s="627"/>
      <c r="NHS122" s="627"/>
      <c r="NHT122" s="627"/>
      <c r="NHU122" s="627"/>
      <c r="NHV122" s="627"/>
      <c r="NHW122" s="627"/>
      <c r="NHX122" s="627"/>
      <c r="NHY122" s="627"/>
      <c r="NHZ122" s="627"/>
      <c r="NIA122" s="627"/>
      <c r="NIB122" s="627"/>
      <c r="NIC122" s="627"/>
      <c r="NID122" s="627"/>
      <c r="NIE122" s="627"/>
      <c r="NIF122" s="627"/>
      <c r="NIG122" s="627"/>
      <c r="NIH122" s="627"/>
      <c r="NII122" s="627"/>
      <c r="NIJ122" s="627"/>
      <c r="NIK122" s="627"/>
      <c r="NIL122" s="627"/>
      <c r="NIM122" s="627"/>
      <c r="NIN122" s="627"/>
      <c r="NIO122" s="627"/>
      <c r="NIP122" s="627"/>
      <c r="NIQ122" s="627"/>
      <c r="NIR122" s="627"/>
      <c r="NIS122" s="627"/>
      <c r="NIT122" s="627"/>
      <c r="NIU122" s="627"/>
      <c r="NIV122" s="627"/>
      <c r="NIW122" s="627"/>
      <c r="NIX122" s="627"/>
      <c r="NIY122" s="627"/>
      <c r="NIZ122" s="627"/>
      <c r="NJA122" s="627"/>
      <c r="NJB122" s="627"/>
      <c r="NJC122" s="627"/>
      <c r="NJD122" s="627"/>
      <c r="NJE122" s="627"/>
      <c r="NJF122" s="627"/>
      <c r="NJG122" s="627"/>
      <c r="NJH122" s="627"/>
      <c r="NJI122" s="627"/>
      <c r="NJJ122" s="627"/>
      <c r="NJK122" s="627"/>
      <c r="NJL122" s="627"/>
      <c r="NJM122" s="627"/>
      <c r="NJN122" s="627"/>
      <c r="NJO122" s="627"/>
      <c r="NJP122" s="627"/>
      <c r="NJQ122" s="627"/>
      <c r="NJR122" s="627"/>
      <c r="NJS122" s="627"/>
      <c r="NJT122" s="627"/>
      <c r="NJU122" s="627"/>
      <c r="NJV122" s="627"/>
      <c r="NJW122" s="627"/>
      <c r="NJX122" s="627"/>
      <c r="NJY122" s="627"/>
      <c r="NJZ122" s="627"/>
      <c r="NKA122" s="627"/>
      <c r="NKB122" s="627"/>
      <c r="NKC122" s="627"/>
      <c r="NKD122" s="627"/>
      <c r="NKE122" s="627"/>
      <c r="NKF122" s="627"/>
      <c r="NKG122" s="627"/>
      <c r="NKH122" s="627"/>
      <c r="NKI122" s="627"/>
      <c r="NKJ122" s="627"/>
      <c r="NKK122" s="627"/>
      <c r="NKL122" s="627"/>
      <c r="NKM122" s="627"/>
      <c r="NKN122" s="627"/>
      <c r="NKO122" s="627"/>
      <c r="NKP122" s="627"/>
      <c r="NKQ122" s="627"/>
      <c r="NKR122" s="627"/>
      <c r="NKS122" s="627"/>
      <c r="NKT122" s="627"/>
      <c r="NKU122" s="627"/>
      <c r="NKV122" s="627"/>
      <c r="NKW122" s="627"/>
      <c r="NKX122" s="627"/>
      <c r="NKY122" s="627"/>
      <c r="NKZ122" s="627"/>
      <c r="NLA122" s="627"/>
      <c r="NLB122" s="627"/>
      <c r="NLC122" s="627"/>
      <c r="NLD122" s="627"/>
      <c r="NLE122" s="627"/>
      <c r="NLF122" s="627"/>
      <c r="NLG122" s="627"/>
      <c r="NLH122" s="627"/>
      <c r="NLI122" s="627"/>
      <c r="NLJ122" s="627"/>
      <c r="NLK122" s="627"/>
      <c r="NLL122" s="627"/>
      <c r="NLM122" s="627"/>
      <c r="NLN122" s="627"/>
      <c r="NLO122" s="627"/>
      <c r="NLP122" s="627"/>
      <c r="NLQ122" s="627"/>
      <c r="NLR122" s="627"/>
      <c r="NLS122" s="627"/>
      <c r="NLT122" s="627"/>
      <c r="NLU122" s="627"/>
      <c r="NLV122" s="627"/>
      <c r="NLW122" s="627"/>
      <c r="NLX122" s="627"/>
      <c r="NLY122" s="627"/>
      <c r="NLZ122" s="627"/>
      <c r="NMA122" s="627"/>
      <c r="NMB122" s="627"/>
      <c r="NMC122" s="627"/>
      <c r="NMD122" s="627"/>
      <c r="NME122" s="627"/>
      <c r="NMF122" s="627"/>
      <c r="NMG122" s="627"/>
      <c r="NMH122" s="627"/>
      <c r="NMI122" s="627"/>
      <c r="NMJ122" s="627"/>
      <c r="NMK122" s="627"/>
      <c r="NML122" s="627"/>
      <c r="NMM122" s="627"/>
      <c r="NMN122" s="627"/>
      <c r="NMO122" s="627"/>
      <c r="NMP122" s="627"/>
      <c r="NMQ122" s="627"/>
      <c r="NMR122" s="627"/>
      <c r="NMS122" s="627"/>
      <c r="NMT122" s="627"/>
      <c r="NMU122" s="627"/>
      <c r="NMV122" s="627"/>
      <c r="NMW122" s="627"/>
      <c r="NMX122" s="627"/>
      <c r="NMY122" s="627"/>
      <c r="NMZ122" s="627"/>
      <c r="NNA122" s="627"/>
      <c r="NNB122" s="627"/>
      <c r="NNC122" s="627"/>
      <c r="NND122" s="627"/>
      <c r="NNE122" s="627"/>
      <c r="NNF122" s="627"/>
      <c r="NNG122" s="627"/>
      <c r="NNH122" s="627"/>
      <c r="NNI122" s="627"/>
      <c r="NNJ122" s="627"/>
      <c r="NNK122" s="627"/>
      <c r="NNL122" s="627"/>
      <c r="NNM122" s="627"/>
      <c r="NNN122" s="627"/>
      <c r="NNO122" s="627"/>
      <c r="NNP122" s="627"/>
      <c r="NNQ122" s="627"/>
      <c r="NNR122" s="627"/>
      <c r="NNS122" s="627"/>
      <c r="NNT122" s="627"/>
      <c r="NNU122" s="627"/>
      <c r="NNV122" s="627"/>
      <c r="NNW122" s="627"/>
      <c r="NNX122" s="627"/>
      <c r="NNY122" s="627"/>
      <c r="NNZ122" s="627"/>
      <c r="NOA122" s="627"/>
      <c r="NOB122" s="627"/>
      <c r="NOC122" s="627"/>
      <c r="NOD122" s="627"/>
      <c r="NOE122" s="627"/>
      <c r="NOF122" s="627"/>
      <c r="NOG122" s="627"/>
      <c r="NOH122" s="627"/>
      <c r="NOI122" s="627"/>
      <c r="NOJ122" s="627"/>
      <c r="NOK122" s="627"/>
      <c r="NOL122" s="627"/>
      <c r="NOM122" s="627"/>
      <c r="NON122" s="627"/>
      <c r="NOO122" s="627"/>
      <c r="NOP122" s="627"/>
      <c r="NOQ122" s="627"/>
      <c r="NOR122" s="627"/>
      <c r="NOS122" s="627"/>
      <c r="NOT122" s="627"/>
      <c r="NOU122" s="627"/>
      <c r="NOV122" s="627"/>
      <c r="NOW122" s="627"/>
      <c r="NOX122" s="627"/>
      <c r="NOY122" s="627"/>
      <c r="NOZ122" s="627"/>
      <c r="NPA122" s="627"/>
      <c r="NPB122" s="627"/>
      <c r="NPC122" s="627"/>
      <c r="NPD122" s="627"/>
      <c r="NPE122" s="627"/>
      <c r="NPF122" s="627"/>
      <c r="NPG122" s="627"/>
      <c r="NPH122" s="627"/>
      <c r="NPI122" s="627"/>
      <c r="NPJ122" s="627"/>
      <c r="NPK122" s="627"/>
      <c r="NPL122" s="627"/>
      <c r="NPM122" s="627"/>
      <c r="NPN122" s="627"/>
      <c r="NPO122" s="627"/>
      <c r="NPP122" s="627"/>
      <c r="NPQ122" s="627"/>
      <c r="NPR122" s="627"/>
      <c r="NPS122" s="627"/>
      <c r="NPT122" s="627"/>
      <c r="NPU122" s="627"/>
      <c r="NPV122" s="627"/>
      <c r="NPW122" s="627"/>
      <c r="NPX122" s="627"/>
      <c r="NPY122" s="627"/>
      <c r="NPZ122" s="627"/>
      <c r="NQA122" s="627"/>
      <c r="NQB122" s="627"/>
      <c r="NQC122" s="627"/>
      <c r="NQD122" s="627"/>
      <c r="NQE122" s="627"/>
      <c r="NQF122" s="627"/>
      <c r="NQG122" s="627"/>
      <c r="NQH122" s="627"/>
      <c r="NQI122" s="627"/>
      <c r="NQJ122" s="627"/>
      <c r="NQK122" s="627"/>
      <c r="NQL122" s="627"/>
      <c r="NQM122" s="627"/>
      <c r="NQN122" s="627"/>
      <c r="NQO122" s="627"/>
      <c r="NQP122" s="627"/>
      <c r="NQQ122" s="627"/>
      <c r="NQR122" s="627"/>
      <c r="NQS122" s="627"/>
      <c r="NQT122" s="627"/>
      <c r="NQU122" s="627"/>
      <c r="NQV122" s="627"/>
      <c r="NQW122" s="627"/>
      <c r="NQX122" s="627"/>
      <c r="NQY122" s="627"/>
      <c r="NQZ122" s="627"/>
      <c r="NRA122" s="627"/>
      <c r="NRB122" s="627"/>
      <c r="NRC122" s="627"/>
      <c r="NRD122" s="627"/>
      <c r="NRE122" s="627"/>
      <c r="NRF122" s="627"/>
      <c r="NRG122" s="627"/>
      <c r="NRH122" s="627"/>
      <c r="NRI122" s="627"/>
      <c r="NRJ122" s="627"/>
      <c r="NRK122" s="627"/>
      <c r="NRL122" s="627"/>
      <c r="NRM122" s="627"/>
      <c r="NRN122" s="627"/>
      <c r="NRO122" s="627"/>
      <c r="NRP122" s="627"/>
      <c r="NRQ122" s="627"/>
      <c r="NRR122" s="627"/>
      <c r="NRS122" s="627"/>
      <c r="NRT122" s="627"/>
      <c r="NRU122" s="627"/>
      <c r="NRV122" s="627"/>
      <c r="NRW122" s="627"/>
      <c r="NRX122" s="627"/>
      <c r="NRY122" s="627"/>
      <c r="NRZ122" s="627"/>
      <c r="NSA122" s="627"/>
      <c r="NSB122" s="627"/>
      <c r="NSC122" s="627"/>
      <c r="NSD122" s="627"/>
      <c r="NSE122" s="627"/>
      <c r="NSF122" s="627"/>
      <c r="NSG122" s="627"/>
      <c r="NSH122" s="627"/>
      <c r="NSI122" s="627"/>
      <c r="NSJ122" s="627"/>
      <c r="NSK122" s="627"/>
      <c r="NSL122" s="627"/>
      <c r="NSM122" s="627"/>
      <c r="NSN122" s="627"/>
      <c r="NSO122" s="627"/>
      <c r="NSP122" s="627"/>
      <c r="NSQ122" s="627"/>
      <c r="NSR122" s="627"/>
      <c r="NSS122" s="627"/>
      <c r="NST122" s="627"/>
      <c r="NSU122" s="627"/>
      <c r="NSV122" s="627"/>
      <c r="NSW122" s="627"/>
      <c r="NSX122" s="627"/>
      <c r="NSY122" s="627"/>
      <c r="NSZ122" s="627"/>
      <c r="NTA122" s="627"/>
      <c r="NTB122" s="627"/>
      <c r="NTC122" s="627"/>
      <c r="NTD122" s="627"/>
      <c r="NTE122" s="627"/>
      <c r="NTF122" s="627"/>
      <c r="NTG122" s="627"/>
      <c r="NTH122" s="627"/>
      <c r="NTI122" s="627"/>
      <c r="NTJ122" s="627"/>
      <c r="NTK122" s="627"/>
      <c r="NTL122" s="627"/>
      <c r="NTM122" s="627"/>
      <c r="NTN122" s="627"/>
      <c r="NTO122" s="627"/>
      <c r="NTP122" s="627"/>
      <c r="NTQ122" s="627"/>
      <c r="NTR122" s="627"/>
      <c r="NTS122" s="627"/>
      <c r="NTT122" s="627"/>
      <c r="NTU122" s="627"/>
      <c r="NTV122" s="627"/>
      <c r="NTW122" s="627"/>
      <c r="NTX122" s="627"/>
      <c r="NTY122" s="627"/>
      <c r="NTZ122" s="627"/>
      <c r="NUA122" s="627"/>
      <c r="NUB122" s="627"/>
      <c r="NUC122" s="627"/>
      <c r="NUD122" s="627"/>
      <c r="NUE122" s="627"/>
      <c r="NUF122" s="627"/>
      <c r="NUG122" s="627"/>
      <c r="NUH122" s="627"/>
      <c r="NUI122" s="627"/>
      <c r="NUJ122" s="627"/>
      <c r="NUK122" s="627"/>
      <c r="NUL122" s="627"/>
      <c r="NUM122" s="627"/>
      <c r="NUN122" s="627"/>
      <c r="NUO122" s="627"/>
      <c r="NUP122" s="627"/>
      <c r="NUQ122" s="627"/>
      <c r="NUR122" s="627"/>
      <c r="NUS122" s="627"/>
      <c r="NUT122" s="627"/>
      <c r="NUU122" s="627"/>
      <c r="NUV122" s="627"/>
      <c r="NUW122" s="627"/>
      <c r="NUX122" s="627"/>
      <c r="NUY122" s="627"/>
      <c r="NUZ122" s="627"/>
      <c r="NVA122" s="627"/>
      <c r="NVB122" s="627"/>
      <c r="NVC122" s="627"/>
      <c r="NVD122" s="627"/>
      <c r="NVE122" s="627"/>
      <c r="NVF122" s="627"/>
      <c r="NVG122" s="627"/>
      <c r="NVH122" s="627"/>
      <c r="NVI122" s="627"/>
      <c r="NVJ122" s="627"/>
      <c r="NVK122" s="627"/>
      <c r="NVL122" s="627"/>
      <c r="NVM122" s="627"/>
      <c r="NVN122" s="627"/>
      <c r="NVO122" s="627"/>
      <c r="NVP122" s="627"/>
      <c r="NVQ122" s="627"/>
      <c r="NVR122" s="627"/>
      <c r="NVS122" s="627"/>
      <c r="NVT122" s="627"/>
      <c r="NVU122" s="627"/>
      <c r="NVV122" s="627"/>
      <c r="NVW122" s="627"/>
      <c r="NVX122" s="627"/>
      <c r="NVY122" s="627"/>
      <c r="NVZ122" s="627"/>
      <c r="NWA122" s="627"/>
      <c r="NWB122" s="627"/>
      <c r="NWC122" s="627"/>
      <c r="NWD122" s="627"/>
      <c r="NWE122" s="627"/>
      <c r="NWF122" s="627"/>
      <c r="NWG122" s="627"/>
      <c r="NWH122" s="627"/>
      <c r="NWI122" s="627"/>
      <c r="NWJ122" s="627"/>
      <c r="NWK122" s="627"/>
      <c r="NWL122" s="627"/>
      <c r="NWM122" s="627"/>
      <c r="NWN122" s="627"/>
      <c r="NWO122" s="627"/>
      <c r="NWP122" s="627"/>
      <c r="NWQ122" s="627"/>
      <c r="NWR122" s="627"/>
      <c r="NWS122" s="627"/>
      <c r="NWT122" s="627"/>
      <c r="NWU122" s="627"/>
      <c r="NWV122" s="627"/>
      <c r="NWW122" s="627"/>
      <c r="NWX122" s="627"/>
      <c r="NWY122" s="627"/>
      <c r="NWZ122" s="627"/>
      <c r="NXA122" s="627"/>
      <c r="NXB122" s="627"/>
      <c r="NXC122" s="627"/>
      <c r="NXD122" s="627"/>
      <c r="NXE122" s="627"/>
      <c r="NXF122" s="627"/>
      <c r="NXG122" s="627"/>
      <c r="NXH122" s="627"/>
      <c r="NXI122" s="627"/>
      <c r="NXJ122" s="627"/>
      <c r="NXK122" s="627"/>
      <c r="NXL122" s="627"/>
      <c r="NXM122" s="627"/>
      <c r="NXN122" s="627"/>
      <c r="NXO122" s="627"/>
      <c r="NXP122" s="627"/>
      <c r="NXQ122" s="627"/>
      <c r="NXR122" s="627"/>
      <c r="NXS122" s="627"/>
      <c r="NXT122" s="627"/>
      <c r="NXU122" s="627"/>
      <c r="NXV122" s="627"/>
      <c r="NXW122" s="627"/>
      <c r="NXX122" s="627"/>
      <c r="NXY122" s="627"/>
      <c r="NXZ122" s="627"/>
      <c r="NYA122" s="627"/>
      <c r="NYB122" s="627"/>
      <c r="NYC122" s="627"/>
      <c r="NYD122" s="627"/>
      <c r="NYE122" s="627"/>
      <c r="NYF122" s="627"/>
      <c r="NYG122" s="627"/>
      <c r="NYH122" s="627"/>
      <c r="NYI122" s="627"/>
      <c r="NYJ122" s="627"/>
      <c r="NYK122" s="627"/>
      <c r="NYL122" s="627"/>
      <c r="NYM122" s="627"/>
      <c r="NYN122" s="627"/>
      <c r="NYO122" s="627"/>
      <c r="NYP122" s="627"/>
      <c r="NYQ122" s="627"/>
      <c r="NYR122" s="627"/>
      <c r="NYS122" s="627"/>
      <c r="NYT122" s="627"/>
      <c r="NYU122" s="627"/>
      <c r="NYV122" s="627"/>
      <c r="NYW122" s="627"/>
      <c r="NYX122" s="627"/>
      <c r="NYY122" s="627"/>
      <c r="NYZ122" s="627"/>
      <c r="NZA122" s="627"/>
      <c r="NZB122" s="627"/>
      <c r="NZC122" s="627"/>
      <c r="NZD122" s="627"/>
      <c r="NZE122" s="627"/>
      <c r="NZF122" s="627"/>
      <c r="NZG122" s="627"/>
      <c r="NZH122" s="627"/>
      <c r="NZI122" s="627"/>
      <c r="NZJ122" s="627"/>
      <c r="NZK122" s="627"/>
      <c r="NZL122" s="627"/>
      <c r="NZM122" s="627"/>
      <c r="NZN122" s="627"/>
      <c r="NZO122" s="627"/>
      <c r="NZP122" s="627"/>
      <c r="NZQ122" s="627"/>
      <c r="NZR122" s="627"/>
      <c r="NZS122" s="627"/>
      <c r="NZT122" s="627"/>
      <c r="NZU122" s="627"/>
      <c r="NZV122" s="627"/>
      <c r="NZW122" s="627"/>
      <c r="NZX122" s="627"/>
      <c r="NZY122" s="627"/>
      <c r="NZZ122" s="627"/>
      <c r="OAA122" s="627"/>
      <c r="OAB122" s="627"/>
      <c r="OAC122" s="627"/>
      <c r="OAD122" s="627"/>
      <c r="OAE122" s="627"/>
      <c r="OAF122" s="627"/>
      <c r="OAG122" s="627"/>
      <c r="OAH122" s="627"/>
      <c r="OAI122" s="627"/>
      <c r="OAJ122" s="627"/>
      <c r="OAK122" s="627"/>
      <c r="OAL122" s="627"/>
      <c r="OAM122" s="627"/>
      <c r="OAN122" s="627"/>
      <c r="OAO122" s="627"/>
      <c r="OAP122" s="627"/>
      <c r="OAQ122" s="627"/>
      <c r="OAR122" s="627"/>
      <c r="OAS122" s="627"/>
      <c r="OAT122" s="627"/>
      <c r="OAU122" s="627"/>
      <c r="OAV122" s="627"/>
      <c r="OAW122" s="627"/>
      <c r="OAX122" s="627"/>
      <c r="OAY122" s="627"/>
      <c r="OAZ122" s="627"/>
      <c r="OBA122" s="627"/>
      <c r="OBB122" s="627"/>
      <c r="OBC122" s="627"/>
      <c r="OBD122" s="627"/>
      <c r="OBE122" s="627"/>
      <c r="OBF122" s="627"/>
      <c r="OBG122" s="627"/>
      <c r="OBH122" s="627"/>
      <c r="OBI122" s="627"/>
      <c r="OBJ122" s="627"/>
      <c r="OBK122" s="627"/>
      <c r="OBL122" s="627"/>
      <c r="OBM122" s="627"/>
      <c r="OBN122" s="627"/>
      <c r="OBO122" s="627"/>
      <c r="OBP122" s="627"/>
      <c r="OBQ122" s="627"/>
      <c r="OBR122" s="627"/>
      <c r="OBS122" s="627"/>
      <c r="OBT122" s="627"/>
      <c r="OBU122" s="627"/>
      <c r="OBV122" s="627"/>
      <c r="OBW122" s="627"/>
      <c r="OBX122" s="627"/>
      <c r="OBY122" s="627"/>
      <c r="OBZ122" s="627"/>
      <c r="OCA122" s="627"/>
      <c r="OCB122" s="627"/>
      <c r="OCC122" s="627"/>
      <c r="OCD122" s="627"/>
      <c r="OCE122" s="627"/>
      <c r="OCF122" s="627"/>
      <c r="OCG122" s="627"/>
      <c r="OCH122" s="627"/>
      <c r="OCI122" s="627"/>
      <c r="OCJ122" s="627"/>
      <c r="OCK122" s="627"/>
      <c r="OCL122" s="627"/>
      <c r="OCM122" s="627"/>
      <c r="OCN122" s="627"/>
      <c r="OCO122" s="627"/>
      <c r="OCP122" s="627"/>
      <c r="OCQ122" s="627"/>
      <c r="OCR122" s="627"/>
      <c r="OCS122" s="627"/>
      <c r="OCT122" s="627"/>
      <c r="OCU122" s="627"/>
      <c r="OCV122" s="627"/>
      <c r="OCW122" s="627"/>
      <c r="OCX122" s="627"/>
      <c r="OCY122" s="627"/>
      <c r="OCZ122" s="627"/>
      <c r="ODA122" s="627"/>
      <c r="ODB122" s="627"/>
      <c r="ODC122" s="627"/>
      <c r="ODD122" s="627"/>
      <c r="ODE122" s="627"/>
      <c r="ODF122" s="627"/>
      <c r="ODG122" s="627"/>
      <c r="ODH122" s="627"/>
      <c r="ODI122" s="627"/>
      <c r="ODJ122" s="627"/>
      <c r="ODK122" s="627"/>
      <c r="ODL122" s="627"/>
      <c r="ODM122" s="627"/>
      <c r="ODN122" s="627"/>
      <c r="ODO122" s="627"/>
      <c r="ODP122" s="627"/>
      <c r="ODQ122" s="627"/>
      <c r="ODR122" s="627"/>
      <c r="ODS122" s="627"/>
      <c r="ODT122" s="627"/>
      <c r="ODU122" s="627"/>
      <c r="ODV122" s="627"/>
      <c r="ODW122" s="627"/>
      <c r="ODX122" s="627"/>
      <c r="ODY122" s="627"/>
      <c r="ODZ122" s="627"/>
      <c r="OEA122" s="627"/>
      <c r="OEB122" s="627"/>
      <c r="OEC122" s="627"/>
      <c r="OED122" s="627"/>
      <c r="OEE122" s="627"/>
      <c r="OEF122" s="627"/>
      <c r="OEG122" s="627"/>
      <c r="OEH122" s="627"/>
      <c r="OEI122" s="627"/>
      <c r="OEJ122" s="627"/>
      <c r="OEK122" s="627"/>
      <c r="OEL122" s="627"/>
      <c r="OEM122" s="627"/>
      <c r="OEN122" s="627"/>
      <c r="OEO122" s="627"/>
      <c r="OEP122" s="627"/>
      <c r="OEQ122" s="627"/>
      <c r="OER122" s="627"/>
      <c r="OES122" s="627"/>
      <c r="OET122" s="627"/>
      <c r="OEU122" s="627"/>
      <c r="OEV122" s="627"/>
      <c r="OEW122" s="627"/>
      <c r="OEX122" s="627"/>
      <c r="OEY122" s="627"/>
      <c r="OEZ122" s="627"/>
      <c r="OFA122" s="627"/>
      <c r="OFB122" s="627"/>
      <c r="OFC122" s="627"/>
      <c r="OFD122" s="627"/>
      <c r="OFE122" s="627"/>
      <c r="OFF122" s="627"/>
      <c r="OFG122" s="627"/>
      <c r="OFH122" s="627"/>
      <c r="OFI122" s="627"/>
      <c r="OFJ122" s="627"/>
      <c r="OFK122" s="627"/>
      <c r="OFL122" s="627"/>
      <c r="OFM122" s="627"/>
      <c r="OFN122" s="627"/>
      <c r="OFO122" s="627"/>
      <c r="OFP122" s="627"/>
      <c r="OFQ122" s="627"/>
      <c r="OFR122" s="627"/>
      <c r="OFS122" s="627"/>
      <c r="OFT122" s="627"/>
      <c r="OFU122" s="627"/>
      <c r="OFV122" s="627"/>
      <c r="OFW122" s="627"/>
      <c r="OFX122" s="627"/>
      <c r="OFY122" s="627"/>
      <c r="OFZ122" s="627"/>
      <c r="OGA122" s="627"/>
      <c r="OGB122" s="627"/>
      <c r="OGC122" s="627"/>
      <c r="OGD122" s="627"/>
      <c r="OGE122" s="627"/>
      <c r="OGF122" s="627"/>
      <c r="OGG122" s="627"/>
      <c r="OGH122" s="627"/>
      <c r="OGI122" s="627"/>
      <c r="OGJ122" s="627"/>
      <c r="OGK122" s="627"/>
      <c r="OGL122" s="627"/>
      <c r="OGM122" s="627"/>
      <c r="OGN122" s="627"/>
      <c r="OGO122" s="627"/>
      <c r="OGP122" s="627"/>
      <c r="OGQ122" s="627"/>
      <c r="OGR122" s="627"/>
      <c r="OGS122" s="627"/>
      <c r="OGT122" s="627"/>
      <c r="OGU122" s="627"/>
      <c r="OGV122" s="627"/>
      <c r="OGW122" s="627"/>
      <c r="OGX122" s="627"/>
      <c r="OGY122" s="627"/>
      <c r="OGZ122" s="627"/>
      <c r="OHA122" s="627"/>
      <c r="OHB122" s="627"/>
      <c r="OHC122" s="627"/>
      <c r="OHD122" s="627"/>
      <c r="OHE122" s="627"/>
      <c r="OHF122" s="627"/>
      <c r="OHG122" s="627"/>
      <c r="OHH122" s="627"/>
      <c r="OHI122" s="627"/>
      <c r="OHJ122" s="627"/>
      <c r="OHK122" s="627"/>
      <c r="OHL122" s="627"/>
      <c r="OHM122" s="627"/>
      <c r="OHN122" s="627"/>
      <c r="OHO122" s="627"/>
      <c r="OHP122" s="627"/>
      <c r="OHQ122" s="627"/>
      <c r="OHR122" s="627"/>
      <c r="OHS122" s="627"/>
      <c r="OHT122" s="627"/>
      <c r="OHU122" s="627"/>
      <c r="OHV122" s="627"/>
      <c r="OHW122" s="627"/>
      <c r="OHX122" s="627"/>
      <c r="OHY122" s="627"/>
      <c r="OHZ122" s="627"/>
      <c r="OIA122" s="627"/>
      <c r="OIB122" s="627"/>
      <c r="OIC122" s="627"/>
      <c r="OID122" s="627"/>
      <c r="OIE122" s="627"/>
      <c r="OIF122" s="627"/>
      <c r="OIG122" s="627"/>
      <c r="OIH122" s="627"/>
      <c r="OII122" s="627"/>
      <c r="OIJ122" s="627"/>
      <c r="OIK122" s="627"/>
      <c r="OIL122" s="627"/>
      <c r="OIM122" s="627"/>
      <c r="OIN122" s="627"/>
      <c r="OIO122" s="627"/>
      <c r="OIP122" s="627"/>
      <c r="OIQ122" s="627"/>
      <c r="OIR122" s="627"/>
      <c r="OIS122" s="627"/>
      <c r="OIT122" s="627"/>
      <c r="OIU122" s="627"/>
      <c r="OIV122" s="627"/>
      <c r="OIW122" s="627"/>
      <c r="OIX122" s="627"/>
      <c r="OIY122" s="627"/>
      <c r="OIZ122" s="627"/>
      <c r="OJA122" s="627"/>
      <c r="OJB122" s="627"/>
      <c r="OJC122" s="627"/>
      <c r="OJD122" s="627"/>
      <c r="OJE122" s="627"/>
      <c r="OJF122" s="627"/>
      <c r="OJG122" s="627"/>
      <c r="OJH122" s="627"/>
      <c r="OJI122" s="627"/>
      <c r="OJJ122" s="627"/>
      <c r="OJK122" s="627"/>
      <c r="OJL122" s="627"/>
      <c r="OJM122" s="627"/>
      <c r="OJN122" s="627"/>
      <c r="OJO122" s="627"/>
      <c r="OJP122" s="627"/>
      <c r="OJQ122" s="627"/>
      <c r="OJR122" s="627"/>
      <c r="OJS122" s="627"/>
      <c r="OJT122" s="627"/>
      <c r="OJU122" s="627"/>
      <c r="OJV122" s="627"/>
      <c r="OJW122" s="627"/>
      <c r="OJX122" s="627"/>
      <c r="OJY122" s="627"/>
      <c r="OJZ122" s="627"/>
      <c r="OKA122" s="627"/>
      <c r="OKB122" s="627"/>
      <c r="OKC122" s="627"/>
      <c r="OKD122" s="627"/>
      <c r="OKE122" s="627"/>
      <c r="OKF122" s="627"/>
      <c r="OKG122" s="627"/>
      <c r="OKH122" s="627"/>
      <c r="OKI122" s="627"/>
      <c r="OKJ122" s="627"/>
      <c r="OKK122" s="627"/>
      <c r="OKL122" s="627"/>
      <c r="OKM122" s="627"/>
      <c r="OKN122" s="627"/>
      <c r="OKO122" s="627"/>
      <c r="OKP122" s="627"/>
      <c r="OKQ122" s="627"/>
      <c r="OKR122" s="627"/>
      <c r="OKS122" s="627"/>
      <c r="OKT122" s="627"/>
      <c r="OKU122" s="627"/>
      <c r="OKV122" s="627"/>
      <c r="OKW122" s="627"/>
      <c r="OKX122" s="627"/>
      <c r="OKY122" s="627"/>
      <c r="OKZ122" s="627"/>
      <c r="OLA122" s="627"/>
      <c r="OLB122" s="627"/>
      <c r="OLC122" s="627"/>
      <c r="OLD122" s="627"/>
      <c r="OLE122" s="627"/>
      <c r="OLF122" s="627"/>
      <c r="OLG122" s="627"/>
      <c r="OLH122" s="627"/>
      <c r="OLI122" s="627"/>
      <c r="OLJ122" s="627"/>
      <c r="OLK122" s="627"/>
      <c r="OLL122" s="627"/>
      <c r="OLM122" s="627"/>
      <c r="OLN122" s="627"/>
      <c r="OLO122" s="627"/>
      <c r="OLP122" s="627"/>
      <c r="OLQ122" s="627"/>
      <c r="OLR122" s="627"/>
      <c r="OLS122" s="627"/>
      <c r="OLT122" s="627"/>
      <c r="OLU122" s="627"/>
      <c r="OLV122" s="627"/>
      <c r="OLW122" s="627"/>
      <c r="OLX122" s="627"/>
      <c r="OLY122" s="627"/>
      <c r="OLZ122" s="627"/>
      <c r="OMA122" s="627"/>
      <c r="OMB122" s="627"/>
      <c r="OMC122" s="627"/>
      <c r="OMD122" s="627"/>
      <c r="OME122" s="627"/>
      <c r="OMF122" s="627"/>
      <c r="OMG122" s="627"/>
      <c r="OMH122" s="627"/>
      <c r="OMI122" s="627"/>
      <c r="OMJ122" s="627"/>
      <c r="OMK122" s="627"/>
      <c r="OML122" s="627"/>
      <c r="OMM122" s="627"/>
      <c r="OMN122" s="627"/>
      <c r="OMO122" s="627"/>
      <c r="OMP122" s="627"/>
      <c r="OMQ122" s="627"/>
      <c r="OMR122" s="627"/>
      <c r="OMS122" s="627"/>
      <c r="OMT122" s="627"/>
      <c r="OMU122" s="627"/>
      <c r="OMV122" s="627"/>
      <c r="OMW122" s="627"/>
      <c r="OMX122" s="627"/>
      <c r="OMY122" s="627"/>
      <c r="OMZ122" s="627"/>
      <c r="ONA122" s="627"/>
      <c r="ONB122" s="627"/>
      <c r="ONC122" s="627"/>
      <c r="OND122" s="627"/>
      <c r="ONE122" s="627"/>
      <c r="ONF122" s="627"/>
      <c r="ONG122" s="627"/>
      <c r="ONH122" s="627"/>
      <c r="ONI122" s="627"/>
      <c r="ONJ122" s="627"/>
      <c r="ONK122" s="627"/>
      <c r="ONL122" s="627"/>
      <c r="ONM122" s="627"/>
      <c r="ONN122" s="627"/>
      <c r="ONO122" s="627"/>
      <c r="ONP122" s="627"/>
      <c r="ONQ122" s="627"/>
      <c r="ONR122" s="627"/>
      <c r="ONS122" s="627"/>
      <c r="ONT122" s="627"/>
      <c r="ONU122" s="627"/>
      <c r="ONV122" s="627"/>
      <c r="ONW122" s="627"/>
      <c r="ONX122" s="627"/>
      <c r="ONY122" s="627"/>
      <c r="ONZ122" s="627"/>
      <c r="OOA122" s="627"/>
      <c r="OOB122" s="627"/>
      <c r="OOC122" s="627"/>
      <c r="OOD122" s="627"/>
      <c r="OOE122" s="627"/>
      <c r="OOF122" s="627"/>
      <c r="OOG122" s="627"/>
      <c r="OOH122" s="627"/>
      <c r="OOI122" s="627"/>
      <c r="OOJ122" s="627"/>
      <c r="OOK122" s="627"/>
      <c r="OOL122" s="627"/>
      <c r="OOM122" s="627"/>
      <c r="OON122" s="627"/>
      <c r="OOO122" s="627"/>
      <c r="OOP122" s="627"/>
      <c r="OOQ122" s="627"/>
      <c r="OOR122" s="627"/>
      <c r="OOS122" s="627"/>
      <c r="OOT122" s="627"/>
      <c r="OOU122" s="627"/>
      <c r="OOV122" s="627"/>
      <c r="OOW122" s="627"/>
      <c r="OOX122" s="627"/>
      <c r="OOY122" s="627"/>
      <c r="OOZ122" s="627"/>
      <c r="OPA122" s="627"/>
      <c r="OPB122" s="627"/>
      <c r="OPC122" s="627"/>
      <c r="OPD122" s="627"/>
      <c r="OPE122" s="627"/>
      <c r="OPF122" s="627"/>
      <c r="OPG122" s="627"/>
      <c r="OPH122" s="627"/>
      <c r="OPI122" s="627"/>
      <c r="OPJ122" s="627"/>
      <c r="OPK122" s="627"/>
      <c r="OPL122" s="627"/>
      <c r="OPM122" s="627"/>
      <c r="OPN122" s="627"/>
      <c r="OPO122" s="627"/>
      <c r="OPP122" s="627"/>
      <c r="OPQ122" s="627"/>
      <c r="OPR122" s="627"/>
      <c r="OPS122" s="627"/>
      <c r="OPT122" s="627"/>
      <c r="OPU122" s="627"/>
      <c r="OPV122" s="627"/>
      <c r="OPW122" s="627"/>
      <c r="OPX122" s="627"/>
      <c r="OPY122" s="627"/>
      <c r="OPZ122" s="627"/>
      <c r="OQA122" s="627"/>
      <c r="OQB122" s="627"/>
      <c r="OQC122" s="627"/>
      <c r="OQD122" s="627"/>
      <c r="OQE122" s="627"/>
      <c r="OQF122" s="627"/>
      <c r="OQG122" s="627"/>
      <c r="OQH122" s="627"/>
      <c r="OQI122" s="627"/>
      <c r="OQJ122" s="627"/>
      <c r="OQK122" s="627"/>
      <c r="OQL122" s="627"/>
      <c r="OQM122" s="627"/>
      <c r="OQN122" s="627"/>
      <c r="OQO122" s="627"/>
      <c r="OQP122" s="627"/>
      <c r="OQQ122" s="627"/>
      <c r="OQR122" s="627"/>
      <c r="OQS122" s="627"/>
      <c r="OQT122" s="627"/>
      <c r="OQU122" s="627"/>
      <c r="OQV122" s="627"/>
      <c r="OQW122" s="627"/>
      <c r="OQX122" s="627"/>
      <c r="OQY122" s="627"/>
      <c r="OQZ122" s="627"/>
      <c r="ORA122" s="627"/>
      <c r="ORB122" s="627"/>
      <c r="ORC122" s="627"/>
      <c r="ORD122" s="627"/>
      <c r="ORE122" s="627"/>
      <c r="ORF122" s="627"/>
      <c r="ORG122" s="627"/>
      <c r="ORH122" s="627"/>
      <c r="ORI122" s="627"/>
      <c r="ORJ122" s="627"/>
      <c r="ORK122" s="627"/>
      <c r="ORL122" s="627"/>
      <c r="ORM122" s="627"/>
      <c r="ORN122" s="627"/>
      <c r="ORO122" s="627"/>
      <c r="ORP122" s="627"/>
      <c r="ORQ122" s="627"/>
      <c r="ORR122" s="627"/>
      <c r="ORS122" s="627"/>
      <c r="ORT122" s="627"/>
      <c r="ORU122" s="627"/>
      <c r="ORV122" s="627"/>
      <c r="ORW122" s="627"/>
      <c r="ORX122" s="627"/>
      <c r="ORY122" s="627"/>
      <c r="ORZ122" s="627"/>
      <c r="OSA122" s="627"/>
      <c r="OSB122" s="627"/>
      <c r="OSC122" s="627"/>
      <c r="OSD122" s="627"/>
      <c r="OSE122" s="627"/>
      <c r="OSF122" s="627"/>
      <c r="OSG122" s="627"/>
      <c r="OSH122" s="627"/>
      <c r="OSI122" s="627"/>
      <c r="OSJ122" s="627"/>
      <c r="OSK122" s="627"/>
      <c r="OSL122" s="627"/>
      <c r="OSM122" s="627"/>
      <c r="OSN122" s="627"/>
      <c r="OSO122" s="627"/>
      <c r="OSP122" s="627"/>
      <c r="OSQ122" s="627"/>
      <c r="OSR122" s="627"/>
      <c r="OSS122" s="627"/>
      <c r="OST122" s="627"/>
      <c r="OSU122" s="627"/>
      <c r="OSV122" s="627"/>
      <c r="OSW122" s="627"/>
      <c r="OSX122" s="627"/>
      <c r="OSY122" s="627"/>
      <c r="OSZ122" s="627"/>
      <c r="OTA122" s="627"/>
      <c r="OTB122" s="627"/>
      <c r="OTC122" s="627"/>
      <c r="OTD122" s="627"/>
      <c r="OTE122" s="627"/>
      <c r="OTF122" s="627"/>
      <c r="OTG122" s="627"/>
      <c r="OTH122" s="627"/>
      <c r="OTI122" s="627"/>
      <c r="OTJ122" s="627"/>
      <c r="OTK122" s="627"/>
      <c r="OTL122" s="627"/>
      <c r="OTM122" s="627"/>
      <c r="OTN122" s="627"/>
      <c r="OTO122" s="627"/>
      <c r="OTP122" s="627"/>
      <c r="OTQ122" s="627"/>
      <c r="OTR122" s="627"/>
      <c r="OTS122" s="627"/>
      <c r="OTT122" s="627"/>
      <c r="OTU122" s="627"/>
      <c r="OTV122" s="627"/>
      <c r="OTW122" s="627"/>
      <c r="OTX122" s="627"/>
      <c r="OTY122" s="627"/>
      <c r="OTZ122" s="627"/>
      <c r="OUA122" s="627"/>
      <c r="OUB122" s="627"/>
      <c r="OUC122" s="627"/>
      <c r="OUD122" s="627"/>
      <c r="OUE122" s="627"/>
      <c r="OUF122" s="627"/>
      <c r="OUG122" s="627"/>
      <c r="OUH122" s="627"/>
      <c r="OUI122" s="627"/>
      <c r="OUJ122" s="627"/>
      <c r="OUK122" s="627"/>
      <c r="OUL122" s="627"/>
      <c r="OUM122" s="627"/>
      <c r="OUN122" s="627"/>
      <c r="OUO122" s="627"/>
      <c r="OUP122" s="627"/>
      <c r="OUQ122" s="627"/>
      <c r="OUR122" s="627"/>
      <c r="OUS122" s="627"/>
      <c r="OUT122" s="627"/>
      <c r="OUU122" s="627"/>
      <c r="OUV122" s="627"/>
      <c r="OUW122" s="627"/>
      <c r="OUX122" s="627"/>
      <c r="OUY122" s="627"/>
      <c r="OUZ122" s="627"/>
      <c r="OVA122" s="627"/>
      <c r="OVB122" s="627"/>
      <c r="OVC122" s="627"/>
      <c r="OVD122" s="627"/>
      <c r="OVE122" s="627"/>
      <c r="OVF122" s="627"/>
      <c r="OVG122" s="627"/>
      <c r="OVH122" s="627"/>
      <c r="OVI122" s="627"/>
      <c r="OVJ122" s="627"/>
      <c r="OVK122" s="627"/>
      <c r="OVL122" s="627"/>
      <c r="OVM122" s="627"/>
      <c r="OVN122" s="627"/>
      <c r="OVO122" s="627"/>
      <c r="OVP122" s="627"/>
      <c r="OVQ122" s="627"/>
      <c r="OVR122" s="627"/>
      <c r="OVS122" s="627"/>
      <c r="OVT122" s="627"/>
      <c r="OVU122" s="627"/>
      <c r="OVV122" s="627"/>
      <c r="OVW122" s="627"/>
      <c r="OVX122" s="627"/>
      <c r="OVY122" s="627"/>
      <c r="OVZ122" s="627"/>
      <c r="OWA122" s="627"/>
      <c r="OWB122" s="627"/>
      <c r="OWC122" s="627"/>
      <c r="OWD122" s="627"/>
      <c r="OWE122" s="627"/>
      <c r="OWF122" s="627"/>
      <c r="OWG122" s="627"/>
      <c r="OWH122" s="627"/>
      <c r="OWI122" s="627"/>
      <c r="OWJ122" s="627"/>
      <c r="OWK122" s="627"/>
      <c r="OWL122" s="627"/>
      <c r="OWM122" s="627"/>
      <c r="OWN122" s="627"/>
      <c r="OWO122" s="627"/>
      <c r="OWP122" s="627"/>
      <c r="OWQ122" s="627"/>
      <c r="OWR122" s="627"/>
      <c r="OWS122" s="627"/>
      <c r="OWT122" s="627"/>
      <c r="OWU122" s="627"/>
      <c r="OWV122" s="627"/>
      <c r="OWW122" s="627"/>
      <c r="OWX122" s="627"/>
      <c r="OWY122" s="627"/>
      <c r="OWZ122" s="627"/>
      <c r="OXA122" s="627"/>
      <c r="OXB122" s="627"/>
      <c r="OXC122" s="627"/>
      <c r="OXD122" s="627"/>
      <c r="OXE122" s="627"/>
      <c r="OXF122" s="627"/>
      <c r="OXG122" s="627"/>
      <c r="OXH122" s="627"/>
      <c r="OXI122" s="627"/>
      <c r="OXJ122" s="627"/>
      <c r="OXK122" s="627"/>
      <c r="OXL122" s="627"/>
      <c r="OXM122" s="627"/>
      <c r="OXN122" s="627"/>
      <c r="OXO122" s="627"/>
      <c r="OXP122" s="627"/>
      <c r="OXQ122" s="627"/>
      <c r="OXR122" s="627"/>
      <c r="OXS122" s="627"/>
      <c r="OXT122" s="627"/>
      <c r="OXU122" s="627"/>
      <c r="OXV122" s="627"/>
      <c r="OXW122" s="627"/>
      <c r="OXX122" s="627"/>
      <c r="OXY122" s="627"/>
      <c r="OXZ122" s="627"/>
      <c r="OYA122" s="627"/>
      <c r="OYB122" s="627"/>
      <c r="OYC122" s="627"/>
      <c r="OYD122" s="627"/>
      <c r="OYE122" s="627"/>
      <c r="OYF122" s="627"/>
      <c r="OYG122" s="627"/>
      <c r="OYH122" s="627"/>
      <c r="OYI122" s="627"/>
      <c r="OYJ122" s="627"/>
      <c r="OYK122" s="627"/>
      <c r="OYL122" s="627"/>
      <c r="OYM122" s="627"/>
      <c r="OYN122" s="627"/>
      <c r="OYO122" s="627"/>
      <c r="OYP122" s="627"/>
      <c r="OYQ122" s="627"/>
      <c r="OYR122" s="627"/>
      <c r="OYS122" s="627"/>
      <c r="OYT122" s="627"/>
      <c r="OYU122" s="627"/>
      <c r="OYV122" s="627"/>
      <c r="OYW122" s="627"/>
      <c r="OYX122" s="627"/>
      <c r="OYY122" s="627"/>
      <c r="OYZ122" s="627"/>
      <c r="OZA122" s="627"/>
      <c r="OZB122" s="627"/>
      <c r="OZC122" s="627"/>
      <c r="OZD122" s="627"/>
      <c r="OZE122" s="627"/>
      <c r="OZF122" s="627"/>
      <c r="OZG122" s="627"/>
      <c r="OZH122" s="627"/>
      <c r="OZI122" s="627"/>
      <c r="OZJ122" s="627"/>
      <c r="OZK122" s="627"/>
      <c r="OZL122" s="627"/>
      <c r="OZM122" s="627"/>
      <c r="OZN122" s="627"/>
      <c r="OZO122" s="627"/>
      <c r="OZP122" s="627"/>
      <c r="OZQ122" s="627"/>
      <c r="OZR122" s="627"/>
      <c r="OZS122" s="627"/>
      <c r="OZT122" s="627"/>
      <c r="OZU122" s="627"/>
      <c r="OZV122" s="627"/>
      <c r="OZW122" s="627"/>
      <c r="OZX122" s="627"/>
      <c r="OZY122" s="627"/>
      <c r="OZZ122" s="627"/>
      <c r="PAA122" s="627"/>
      <c r="PAB122" s="627"/>
      <c r="PAC122" s="627"/>
      <c r="PAD122" s="627"/>
      <c r="PAE122" s="627"/>
      <c r="PAF122" s="627"/>
      <c r="PAG122" s="627"/>
      <c r="PAH122" s="627"/>
      <c r="PAI122" s="627"/>
      <c r="PAJ122" s="627"/>
      <c r="PAK122" s="627"/>
      <c r="PAL122" s="627"/>
      <c r="PAM122" s="627"/>
      <c r="PAN122" s="627"/>
      <c r="PAO122" s="627"/>
      <c r="PAP122" s="627"/>
      <c r="PAQ122" s="627"/>
      <c r="PAR122" s="627"/>
      <c r="PAS122" s="627"/>
      <c r="PAT122" s="627"/>
      <c r="PAU122" s="627"/>
      <c r="PAV122" s="627"/>
      <c r="PAW122" s="627"/>
      <c r="PAX122" s="627"/>
      <c r="PAY122" s="627"/>
      <c r="PAZ122" s="627"/>
      <c r="PBA122" s="627"/>
      <c r="PBB122" s="627"/>
      <c r="PBC122" s="627"/>
      <c r="PBD122" s="627"/>
      <c r="PBE122" s="627"/>
      <c r="PBF122" s="627"/>
      <c r="PBG122" s="627"/>
      <c r="PBH122" s="627"/>
      <c r="PBI122" s="627"/>
      <c r="PBJ122" s="627"/>
      <c r="PBK122" s="627"/>
      <c r="PBL122" s="627"/>
      <c r="PBM122" s="627"/>
      <c r="PBN122" s="627"/>
      <c r="PBO122" s="627"/>
      <c r="PBP122" s="627"/>
      <c r="PBQ122" s="627"/>
      <c r="PBR122" s="627"/>
      <c r="PBS122" s="627"/>
      <c r="PBT122" s="627"/>
      <c r="PBU122" s="627"/>
      <c r="PBV122" s="627"/>
      <c r="PBW122" s="627"/>
      <c r="PBX122" s="627"/>
      <c r="PBY122" s="627"/>
      <c r="PBZ122" s="627"/>
      <c r="PCA122" s="627"/>
      <c r="PCB122" s="627"/>
      <c r="PCC122" s="627"/>
      <c r="PCD122" s="627"/>
      <c r="PCE122" s="627"/>
      <c r="PCF122" s="627"/>
      <c r="PCG122" s="627"/>
      <c r="PCH122" s="627"/>
      <c r="PCI122" s="627"/>
      <c r="PCJ122" s="627"/>
      <c r="PCK122" s="627"/>
      <c r="PCL122" s="627"/>
      <c r="PCM122" s="627"/>
      <c r="PCN122" s="627"/>
      <c r="PCO122" s="627"/>
      <c r="PCP122" s="627"/>
      <c r="PCQ122" s="627"/>
      <c r="PCR122" s="627"/>
      <c r="PCS122" s="627"/>
      <c r="PCT122" s="627"/>
      <c r="PCU122" s="627"/>
      <c r="PCV122" s="627"/>
      <c r="PCW122" s="627"/>
      <c r="PCX122" s="627"/>
      <c r="PCY122" s="627"/>
      <c r="PCZ122" s="627"/>
      <c r="PDA122" s="627"/>
      <c r="PDB122" s="627"/>
      <c r="PDC122" s="627"/>
      <c r="PDD122" s="627"/>
      <c r="PDE122" s="627"/>
      <c r="PDF122" s="627"/>
      <c r="PDG122" s="627"/>
      <c r="PDH122" s="627"/>
      <c r="PDI122" s="627"/>
      <c r="PDJ122" s="627"/>
      <c r="PDK122" s="627"/>
      <c r="PDL122" s="627"/>
      <c r="PDM122" s="627"/>
      <c r="PDN122" s="627"/>
      <c r="PDO122" s="627"/>
      <c r="PDP122" s="627"/>
      <c r="PDQ122" s="627"/>
      <c r="PDR122" s="627"/>
      <c r="PDS122" s="627"/>
      <c r="PDT122" s="627"/>
      <c r="PDU122" s="627"/>
      <c r="PDV122" s="627"/>
      <c r="PDW122" s="627"/>
      <c r="PDX122" s="627"/>
      <c r="PDY122" s="627"/>
      <c r="PDZ122" s="627"/>
      <c r="PEA122" s="627"/>
      <c r="PEB122" s="627"/>
      <c r="PEC122" s="627"/>
      <c r="PED122" s="627"/>
      <c r="PEE122" s="627"/>
      <c r="PEF122" s="627"/>
      <c r="PEG122" s="627"/>
      <c r="PEH122" s="627"/>
      <c r="PEI122" s="627"/>
      <c r="PEJ122" s="627"/>
      <c r="PEK122" s="627"/>
      <c r="PEL122" s="627"/>
      <c r="PEM122" s="627"/>
      <c r="PEN122" s="627"/>
      <c r="PEO122" s="627"/>
      <c r="PEP122" s="627"/>
      <c r="PEQ122" s="627"/>
      <c r="PER122" s="627"/>
      <c r="PES122" s="627"/>
      <c r="PET122" s="627"/>
      <c r="PEU122" s="627"/>
      <c r="PEV122" s="627"/>
      <c r="PEW122" s="627"/>
      <c r="PEX122" s="627"/>
      <c r="PEY122" s="627"/>
      <c r="PEZ122" s="627"/>
      <c r="PFA122" s="627"/>
      <c r="PFB122" s="627"/>
      <c r="PFC122" s="627"/>
      <c r="PFD122" s="627"/>
      <c r="PFE122" s="627"/>
      <c r="PFF122" s="627"/>
      <c r="PFG122" s="627"/>
      <c r="PFH122" s="627"/>
      <c r="PFI122" s="627"/>
      <c r="PFJ122" s="627"/>
      <c r="PFK122" s="627"/>
      <c r="PFL122" s="627"/>
      <c r="PFM122" s="627"/>
      <c r="PFN122" s="627"/>
      <c r="PFO122" s="627"/>
      <c r="PFP122" s="627"/>
      <c r="PFQ122" s="627"/>
      <c r="PFR122" s="627"/>
      <c r="PFS122" s="627"/>
      <c r="PFT122" s="627"/>
      <c r="PFU122" s="627"/>
      <c r="PFV122" s="627"/>
      <c r="PFW122" s="627"/>
      <c r="PFX122" s="627"/>
      <c r="PFY122" s="627"/>
      <c r="PFZ122" s="627"/>
      <c r="PGA122" s="627"/>
      <c r="PGB122" s="627"/>
      <c r="PGC122" s="627"/>
      <c r="PGD122" s="627"/>
      <c r="PGE122" s="627"/>
      <c r="PGF122" s="627"/>
      <c r="PGG122" s="627"/>
      <c r="PGH122" s="627"/>
      <c r="PGI122" s="627"/>
      <c r="PGJ122" s="627"/>
      <c r="PGK122" s="627"/>
      <c r="PGL122" s="627"/>
      <c r="PGM122" s="627"/>
      <c r="PGN122" s="627"/>
      <c r="PGO122" s="627"/>
      <c r="PGP122" s="627"/>
      <c r="PGQ122" s="627"/>
      <c r="PGR122" s="627"/>
      <c r="PGS122" s="627"/>
      <c r="PGT122" s="627"/>
      <c r="PGU122" s="627"/>
      <c r="PGV122" s="627"/>
      <c r="PGW122" s="627"/>
      <c r="PGX122" s="627"/>
      <c r="PGY122" s="627"/>
      <c r="PGZ122" s="627"/>
      <c r="PHA122" s="627"/>
      <c r="PHB122" s="627"/>
      <c r="PHC122" s="627"/>
      <c r="PHD122" s="627"/>
      <c r="PHE122" s="627"/>
      <c r="PHF122" s="627"/>
      <c r="PHG122" s="627"/>
      <c r="PHH122" s="627"/>
      <c r="PHI122" s="627"/>
      <c r="PHJ122" s="627"/>
      <c r="PHK122" s="627"/>
      <c r="PHL122" s="627"/>
      <c r="PHM122" s="627"/>
      <c r="PHN122" s="627"/>
      <c r="PHO122" s="627"/>
      <c r="PHP122" s="627"/>
      <c r="PHQ122" s="627"/>
      <c r="PHR122" s="627"/>
      <c r="PHS122" s="627"/>
      <c r="PHT122" s="627"/>
      <c r="PHU122" s="627"/>
      <c r="PHV122" s="627"/>
      <c r="PHW122" s="627"/>
      <c r="PHX122" s="627"/>
      <c r="PHY122" s="627"/>
      <c r="PHZ122" s="627"/>
      <c r="PIA122" s="627"/>
      <c r="PIB122" s="627"/>
      <c r="PIC122" s="627"/>
      <c r="PID122" s="627"/>
      <c r="PIE122" s="627"/>
      <c r="PIF122" s="627"/>
      <c r="PIG122" s="627"/>
      <c r="PIH122" s="627"/>
      <c r="PII122" s="627"/>
      <c r="PIJ122" s="627"/>
      <c r="PIK122" s="627"/>
      <c r="PIL122" s="627"/>
      <c r="PIM122" s="627"/>
      <c r="PIN122" s="627"/>
      <c r="PIO122" s="627"/>
      <c r="PIP122" s="627"/>
      <c r="PIQ122" s="627"/>
      <c r="PIR122" s="627"/>
      <c r="PIS122" s="627"/>
      <c r="PIT122" s="627"/>
      <c r="PIU122" s="627"/>
      <c r="PIV122" s="627"/>
      <c r="PIW122" s="627"/>
      <c r="PIX122" s="627"/>
      <c r="PIY122" s="627"/>
      <c r="PIZ122" s="627"/>
      <c r="PJA122" s="627"/>
      <c r="PJB122" s="627"/>
      <c r="PJC122" s="627"/>
      <c r="PJD122" s="627"/>
      <c r="PJE122" s="627"/>
      <c r="PJF122" s="627"/>
      <c r="PJG122" s="627"/>
      <c r="PJH122" s="627"/>
      <c r="PJI122" s="627"/>
      <c r="PJJ122" s="627"/>
      <c r="PJK122" s="627"/>
      <c r="PJL122" s="627"/>
      <c r="PJM122" s="627"/>
      <c r="PJN122" s="627"/>
      <c r="PJO122" s="627"/>
      <c r="PJP122" s="627"/>
      <c r="PJQ122" s="627"/>
      <c r="PJR122" s="627"/>
      <c r="PJS122" s="627"/>
      <c r="PJT122" s="627"/>
      <c r="PJU122" s="627"/>
      <c r="PJV122" s="627"/>
      <c r="PJW122" s="627"/>
      <c r="PJX122" s="627"/>
      <c r="PJY122" s="627"/>
      <c r="PJZ122" s="627"/>
      <c r="PKA122" s="627"/>
      <c r="PKB122" s="627"/>
      <c r="PKC122" s="627"/>
      <c r="PKD122" s="627"/>
      <c r="PKE122" s="627"/>
      <c r="PKF122" s="627"/>
      <c r="PKG122" s="627"/>
      <c r="PKH122" s="627"/>
      <c r="PKI122" s="627"/>
      <c r="PKJ122" s="627"/>
      <c r="PKK122" s="627"/>
      <c r="PKL122" s="627"/>
      <c r="PKM122" s="627"/>
      <c r="PKN122" s="627"/>
      <c r="PKO122" s="627"/>
      <c r="PKP122" s="627"/>
      <c r="PKQ122" s="627"/>
      <c r="PKR122" s="627"/>
      <c r="PKS122" s="627"/>
      <c r="PKT122" s="627"/>
      <c r="PKU122" s="627"/>
      <c r="PKV122" s="627"/>
      <c r="PKW122" s="627"/>
      <c r="PKX122" s="627"/>
      <c r="PKY122" s="627"/>
      <c r="PKZ122" s="627"/>
      <c r="PLA122" s="627"/>
      <c r="PLB122" s="627"/>
      <c r="PLC122" s="627"/>
      <c r="PLD122" s="627"/>
      <c r="PLE122" s="627"/>
      <c r="PLF122" s="627"/>
      <c r="PLG122" s="627"/>
      <c r="PLH122" s="627"/>
      <c r="PLI122" s="627"/>
      <c r="PLJ122" s="627"/>
      <c r="PLK122" s="627"/>
      <c r="PLL122" s="627"/>
      <c r="PLM122" s="627"/>
      <c r="PLN122" s="627"/>
      <c r="PLO122" s="627"/>
      <c r="PLP122" s="627"/>
      <c r="PLQ122" s="627"/>
      <c r="PLR122" s="627"/>
      <c r="PLS122" s="627"/>
      <c r="PLT122" s="627"/>
      <c r="PLU122" s="627"/>
      <c r="PLV122" s="627"/>
      <c r="PLW122" s="627"/>
      <c r="PLX122" s="627"/>
      <c r="PLY122" s="627"/>
      <c r="PLZ122" s="627"/>
      <c r="PMA122" s="627"/>
      <c r="PMB122" s="627"/>
      <c r="PMC122" s="627"/>
      <c r="PMD122" s="627"/>
      <c r="PME122" s="627"/>
      <c r="PMF122" s="627"/>
      <c r="PMG122" s="627"/>
      <c r="PMH122" s="627"/>
      <c r="PMI122" s="627"/>
      <c r="PMJ122" s="627"/>
      <c r="PMK122" s="627"/>
      <c r="PML122" s="627"/>
      <c r="PMM122" s="627"/>
      <c r="PMN122" s="627"/>
      <c r="PMO122" s="627"/>
      <c r="PMP122" s="627"/>
      <c r="PMQ122" s="627"/>
      <c r="PMR122" s="627"/>
      <c r="PMS122" s="627"/>
      <c r="PMT122" s="627"/>
      <c r="PMU122" s="627"/>
      <c r="PMV122" s="627"/>
      <c r="PMW122" s="627"/>
      <c r="PMX122" s="627"/>
      <c r="PMY122" s="627"/>
      <c r="PMZ122" s="627"/>
      <c r="PNA122" s="627"/>
      <c r="PNB122" s="627"/>
      <c r="PNC122" s="627"/>
      <c r="PND122" s="627"/>
      <c r="PNE122" s="627"/>
      <c r="PNF122" s="627"/>
      <c r="PNG122" s="627"/>
      <c r="PNH122" s="627"/>
      <c r="PNI122" s="627"/>
      <c r="PNJ122" s="627"/>
      <c r="PNK122" s="627"/>
      <c r="PNL122" s="627"/>
      <c r="PNM122" s="627"/>
      <c r="PNN122" s="627"/>
      <c r="PNO122" s="627"/>
      <c r="PNP122" s="627"/>
      <c r="PNQ122" s="627"/>
      <c r="PNR122" s="627"/>
      <c r="PNS122" s="627"/>
      <c r="PNT122" s="627"/>
      <c r="PNU122" s="627"/>
      <c r="PNV122" s="627"/>
      <c r="PNW122" s="627"/>
      <c r="PNX122" s="627"/>
      <c r="PNY122" s="627"/>
      <c r="PNZ122" s="627"/>
      <c r="POA122" s="627"/>
      <c r="POB122" s="627"/>
      <c r="POC122" s="627"/>
      <c r="POD122" s="627"/>
      <c r="POE122" s="627"/>
      <c r="POF122" s="627"/>
      <c r="POG122" s="627"/>
      <c r="POH122" s="627"/>
      <c r="POI122" s="627"/>
      <c r="POJ122" s="627"/>
      <c r="POK122" s="627"/>
      <c r="POL122" s="627"/>
      <c r="POM122" s="627"/>
      <c r="PON122" s="627"/>
      <c r="POO122" s="627"/>
      <c r="POP122" s="627"/>
      <c r="POQ122" s="627"/>
      <c r="POR122" s="627"/>
      <c r="POS122" s="627"/>
      <c r="POT122" s="627"/>
      <c r="POU122" s="627"/>
      <c r="POV122" s="627"/>
      <c r="POW122" s="627"/>
      <c r="POX122" s="627"/>
      <c r="POY122" s="627"/>
      <c r="POZ122" s="627"/>
      <c r="PPA122" s="627"/>
      <c r="PPB122" s="627"/>
      <c r="PPC122" s="627"/>
      <c r="PPD122" s="627"/>
      <c r="PPE122" s="627"/>
      <c r="PPF122" s="627"/>
      <c r="PPG122" s="627"/>
      <c r="PPH122" s="627"/>
      <c r="PPI122" s="627"/>
      <c r="PPJ122" s="627"/>
      <c r="PPK122" s="627"/>
      <c r="PPL122" s="627"/>
      <c r="PPM122" s="627"/>
      <c r="PPN122" s="627"/>
      <c r="PPO122" s="627"/>
      <c r="PPP122" s="627"/>
      <c r="PPQ122" s="627"/>
      <c r="PPR122" s="627"/>
      <c r="PPS122" s="627"/>
      <c r="PPT122" s="627"/>
      <c r="PPU122" s="627"/>
      <c r="PPV122" s="627"/>
      <c r="PPW122" s="627"/>
      <c r="PPX122" s="627"/>
      <c r="PPY122" s="627"/>
      <c r="PPZ122" s="627"/>
      <c r="PQA122" s="627"/>
      <c r="PQB122" s="627"/>
      <c r="PQC122" s="627"/>
      <c r="PQD122" s="627"/>
      <c r="PQE122" s="627"/>
      <c r="PQF122" s="627"/>
      <c r="PQG122" s="627"/>
      <c r="PQH122" s="627"/>
      <c r="PQI122" s="627"/>
      <c r="PQJ122" s="627"/>
      <c r="PQK122" s="627"/>
      <c r="PQL122" s="627"/>
      <c r="PQM122" s="627"/>
      <c r="PQN122" s="627"/>
      <c r="PQO122" s="627"/>
      <c r="PQP122" s="627"/>
      <c r="PQQ122" s="627"/>
      <c r="PQR122" s="627"/>
      <c r="PQS122" s="627"/>
      <c r="PQT122" s="627"/>
      <c r="PQU122" s="627"/>
      <c r="PQV122" s="627"/>
      <c r="PQW122" s="627"/>
      <c r="PQX122" s="627"/>
      <c r="PQY122" s="627"/>
      <c r="PQZ122" s="627"/>
      <c r="PRA122" s="627"/>
      <c r="PRB122" s="627"/>
      <c r="PRC122" s="627"/>
      <c r="PRD122" s="627"/>
      <c r="PRE122" s="627"/>
      <c r="PRF122" s="627"/>
      <c r="PRG122" s="627"/>
      <c r="PRH122" s="627"/>
      <c r="PRI122" s="627"/>
      <c r="PRJ122" s="627"/>
      <c r="PRK122" s="627"/>
      <c r="PRL122" s="627"/>
      <c r="PRM122" s="627"/>
      <c r="PRN122" s="627"/>
      <c r="PRO122" s="627"/>
      <c r="PRP122" s="627"/>
      <c r="PRQ122" s="627"/>
      <c r="PRR122" s="627"/>
      <c r="PRS122" s="627"/>
      <c r="PRT122" s="627"/>
      <c r="PRU122" s="627"/>
      <c r="PRV122" s="627"/>
      <c r="PRW122" s="627"/>
      <c r="PRX122" s="627"/>
      <c r="PRY122" s="627"/>
      <c r="PRZ122" s="627"/>
      <c r="PSA122" s="627"/>
      <c r="PSB122" s="627"/>
      <c r="PSC122" s="627"/>
      <c r="PSD122" s="627"/>
      <c r="PSE122" s="627"/>
      <c r="PSF122" s="627"/>
      <c r="PSG122" s="627"/>
      <c r="PSH122" s="627"/>
      <c r="PSI122" s="627"/>
      <c r="PSJ122" s="627"/>
      <c r="PSK122" s="627"/>
      <c r="PSL122" s="627"/>
      <c r="PSM122" s="627"/>
      <c r="PSN122" s="627"/>
      <c r="PSO122" s="627"/>
      <c r="PSP122" s="627"/>
      <c r="PSQ122" s="627"/>
      <c r="PSR122" s="627"/>
      <c r="PSS122" s="627"/>
      <c r="PST122" s="627"/>
      <c r="PSU122" s="627"/>
      <c r="PSV122" s="627"/>
      <c r="PSW122" s="627"/>
      <c r="PSX122" s="627"/>
      <c r="PSY122" s="627"/>
      <c r="PSZ122" s="627"/>
      <c r="PTA122" s="627"/>
      <c r="PTB122" s="627"/>
      <c r="PTC122" s="627"/>
      <c r="PTD122" s="627"/>
      <c r="PTE122" s="627"/>
      <c r="PTF122" s="627"/>
      <c r="PTG122" s="627"/>
      <c r="PTH122" s="627"/>
      <c r="PTI122" s="627"/>
      <c r="PTJ122" s="627"/>
      <c r="PTK122" s="627"/>
      <c r="PTL122" s="627"/>
      <c r="PTM122" s="627"/>
      <c r="PTN122" s="627"/>
      <c r="PTO122" s="627"/>
      <c r="PTP122" s="627"/>
      <c r="PTQ122" s="627"/>
      <c r="PTR122" s="627"/>
      <c r="PTS122" s="627"/>
      <c r="PTT122" s="627"/>
      <c r="PTU122" s="627"/>
      <c r="PTV122" s="627"/>
      <c r="PTW122" s="627"/>
      <c r="PTX122" s="627"/>
      <c r="PTY122" s="627"/>
      <c r="PTZ122" s="627"/>
      <c r="PUA122" s="627"/>
      <c r="PUB122" s="627"/>
      <c r="PUC122" s="627"/>
      <c r="PUD122" s="627"/>
      <c r="PUE122" s="627"/>
      <c r="PUF122" s="627"/>
      <c r="PUG122" s="627"/>
      <c r="PUH122" s="627"/>
      <c r="PUI122" s="627"/>
      <c r="PUJ122" s="627"/>
      <c r="PUK122" s="627"/>
      <c r="PUL122" s="627"/>
      <c r="PUM122" s="627"/>
      <c r="PUN122" s="627"/>
      <c r="PUO122" s="627"/>
      <c r="PUP122" s="627"/>
      <c r="PUQ122" s="627"/>
      <c r="PUR122" s="627"/>
      <c r="PUS122" s="627"/>
      <c r="PUT122" s="627"/>
      <c r="PUU122" s="627"/>
      <c r="PUV122" s="627"/>
      <c r="PUW122" s="627"/>
      <c r="PUX122" s="627"/>
      <c r="PUY122" s="627"/>
      <c r="PUZ122" s="627"/>
      <c r="PVA122" s="627"/>
      <c r="PVB122" s="627"/>
      <c r="PVC122" s="627"/>
      <c r="PVD122" s="627"/>
      <c r="PVE122" s="627"/>
      <c r="PVF122" s="627"/>
      <c r="PVG122" s="627"/>
      <c r="PVH122" s="627"/>
      <c r="PVI122" s="627"/>
      <c r="PVJ122" s="627"/>
      <c r="PVK122" s="627"/>
      <c r="PVL122" s="627"/>
      <c r="PVM122" s="627"/>
      <c r="PVN122" s="627"/>
      <c r="PVO122" s="627"/>
      <c r="PVP122" s="627"/>
      <c r="PVQ122" s="627"/>
      <c r="PVR122" s="627"/>
      <c r="PVS122" s="627"/>
      <c r="PVT122" s="627"/>
      <c r="PVU122" s="627"/>
      <c r="PVV122" s="627"/>
      <c r="PVW122" s="627"/>
      <c r="PVX122" s="627"/>
      <c r="PVY122" s="627"/>
      <c r="PVZ122" s="627"/>
      <c r="PWA122" s="627"/>
      <c r="PWB122" s="627"/>
      <c r="PWC122" s="627"/>
      <c r="PWD122" s="627"/>
      <c r="PWE122" s="627"/>
      <c r="PWF122" s="627"/>
      <c r="PWG122" s="627"/>
      <c r="PWH122" s="627"/>
      <c r="PWI122" s="627"/>
      <c r="PWJ122" s="627"/>
      <c r="PWK122" s="627"/>
      <c r="PWL122" s="627"/>
      <c r="PWM122" s="627"/>
      <c r="PWN122" s="627"/>
      <c r="PWO122" s="627"/>
      <c r="PWP122" s="627"/>
      <c r="PWQ122" s="627"/>
      <c r="PWR122" s="627"/>
      <c r="PWS122" s="627"/>
      <c r="PWT122" s="627"/>
      <c r="PWU122" s="627"/>
      <c r="PWV122" s="627"/>
      <c r="PWW122" s="627"/>
      <c r="PWX122" s="627"/>
      <c r="PWY122" s="627"/>
      <c r="PWZ122" s="627"/>
      <c r="PXA122" s="627"/>
      <c r="PXB122" s="627"/>
      <c r="PXC122" s="627"/>
      <c r="PXD122" s="627"/>
      <c r="PXE122" s="627"/>
      <c r="PXF122" s="627"/>
      <c r="PXG122" s="627"/>
      <c r="PXH122" s="627"/>
      <c r="PXI122" s="627"/>
      <c r="PXJ122" s="627"/>
      <c r="PXK122" s="627"/>
      <c r="PXL122" s="627"/>
      <c r="PXM122" s="627"/>
      <c r="PXN122" s="627"/>
      <c r="PXO122" s="627"/>
      <c r="PXP122" s="627"/>
      <c r="PXQ122" s="627"/>
      <c r="PXR122" s="627"/>
      <c r="PXS122" s="627"/>
      <c r="PXT122" s="627"/>
      <c r="PXU122" s="627"/>
      <c r="PXV122" s="627"/>
      <c r="PXW122" s="627"/>
      <c r="PXX122" s="627"/>
      <c r="PXY122" s="627"/>
      <c r="PXZ122" s="627"/>
      <c r="PYA122" s="627"/>
      <c r="PYB122" s="627"/>
      <c r="PYC122" s="627"/>
      <c r="PYD122" s="627"/>
      <c r="PYE122" s="627"/>
      <c r="PYF122" s="627"/>
      <c r="PYG122" s="627"/>
      <c r="PYH122" s="627"/>
      <c r="PYI122" s="627"/>
      <c r="PYJ122" s="627"/>
      <c r="PYK122" s="627"/>
      <c r="PYL122" s="627"/>
      <c r="PYM122" s="627"/>
      <c r="PYN122" s="627"/>
      <c r="PYO122" s="627"/>
      <c r="PYP122" s="627"/>
      <c r="PYQ122" s="627"/>
      <c r="PYR122" s="627"/>
      <c r="PYS122" s="627"/>
      <c r="PYT122" s="627"/>
      <c r="PYU122" s="627"/>
      <c r="PYV122" s="627"/>
      <c r="PYW122" s="627"/>
      <c r="PYX122" s="627"/>
      <c r="PYY122" s="627"/>
      <c r="PYZ122" s="627"/>
      <c r="PZA122" s="627"/>
      <c r="PZB122" s="627"/>
      <c r="PZC122" s="627"/>
      <c r="PZD122" s="627"/>
      <c r="PZE122" s="627"/>
      <c r="PZF122" s="627"/>
      <c r="PZG122" s="627"/>
      <c r="PZH122" s="627"/>
      <c r="PZI122" s="627"/>
      <c r="PZJ122" s="627"/>
      <c r="PZK122" s="627"/>
      <c r="PZL122" s="627"/>
      <c r="PZM122" s="627"/>
      <c r="PZN122" s="627"/>
      <c r="PZO122" s="627"/>
      <c r="PZP122" s="627"/>
      <c r="PZQ122" s="627"/>
      <c r="PZR122" s="627"/>
      <c r="PZS122" s="627"/>
      <c r="PZT122" s="627"/>
      <c r="PZU122" s="627"/>
      <c r="PZV122" s="627"/>
      <c r="PZW122" s="627"/>
      <c r="PZX122" s="627"/>
      <c r="PZY122" s="627"/>
      <c r="PZZ122" s="627"/>
      <c r="QAA122" s="627"/>
      <c r="QAB122" s="627"/>
      <c r="QAC122" s="627"/>
      <c r="QAD122" s="627"/>
      <c r="QAE122" s="627"/>
      <c r="QAF122" s="627"/>
      <c r="QAG122" s="627"/>
      <c r="QAH122" s="627"/>
      <c r="QAI122" s="627"/>
      <c r="QAJ122" s="627"/>
      <c r="QAK122" s="627"/>
      <c r="QAL122" s="627"/>
      <c r="QAM122" s="627"/>
      <c r="QAN122" s="627"/>
      <c r="QAO122" s="627"/>
      <c r="QAP122" s="627"/>
      <c r="QAQ122" s="627"/>
      <c r="QAR122" s="627"/>
      <c r="QAS122" s="627"/>
      <c r="QAT122" s="627"/>
      <c r="QAU122" s="627"/>
      <c r="QAV122" s="627"/>
      <c r="QAW122" s="627"/>
      <c r="QAX122" s="627"/>
      <c r="QAY122" s="627"/>
      <c r="QAZ122" s="627"/>
      <c r="QBA122" s="627"/>
      <c r="QBB122" s="627"/>
      <c r="QBC122" s="627"/>
      <c r="QBD122" s="627"/>
      <c r="QBE122" s="627"/>
      <c r="QBF122" s="627"/>
      <c r="QBG122" s="627"/>
      <c r="QBH122" s="627"/>
      <c r="QBI122" s="627"/>
      <c r="QBJ122" s="627"/>
      <c r="QBK122" s="627"/>
      <c r="QBL122" s="627"/>
      <c r="QBM122" s="627"/>
      <c r="QBN122" s="627"/>
      <c r="QBO122" s="627"/>
      <c r="QBP122" s="627"/>
      <c r="QBQ122" s="627"/>
      <c r="QBR122" s="627"/>
      <c r="QBS122" s="627"/>
      <c r="QBT122" s="627"/>
      <c r="QBU122" s="627"/>
      <c r="QBV122" s="627"/>
      <c r="QBW122" s="627"/>
      <c r="QBX122" s="627"/>
      <c r="QBY122" s="627"/>
      <c r="QBZ122" s="627"/>
      <c r="QCA122" s="627"/>
      <c r="QCB122" s="627"/>
      <c r="QCC122" s="627"/>
      <c r="QCD122" s="627"/>
      <c r="QCE122" s="627"/>
      <c r="QCF122" s="627"/>
      <c r="QCG122" s="627"/>
      <c r="QCH122" s="627"/>
      <c r="QCI122" s="627"/>
      <c r="QCJ122" s="627"/>
      <c r="QCK122" s="627"/>
      <c r="QCL122" s="627"/>
      <c r="QCM122" s="627"/>
      <c r="QCN122" s="627"/>
      <c r="QCO122" s="627"/>
      <c r="QCP122" s="627"/>
      <c r="QCQ122" s="627"/>
      <c r="QCR122" s="627"/>
      <c r="QCS122" s="627"/>
      <c r="QCT122" s="627"/>
      <c r="QCU122" s="627"/>
      <c r="QCV122" s="627"/>
      <c r="QCW122" s="627"/>
      <c r="QCX122" s="627"/>
      <c r="QCY122" s="627"/>
      <c r="QCZ122" s="627"/>
      <c r="QDA122" s="627"/>
      <c r="QDB122" s="627"/>
      <c r="QDC122" s="627"/>
      <c r="QDD122" s="627"/>
      <c r="QDE122" s="627"/>
      <c r="QDF122" s="627"/>
      <c r="QDG122" s="627"/>
      <c r="QDH122" s="627"/>
      <c r="QDI122" s="627"/>
      <c r="QDJ122" s="627"/>
      <c r="QDK122" s="627"/>
      <c r="QDL122" s="627"/>
      <c r="QDM122" s="627"/>
      <c r="QDN122" s="627"/>
      <c r="QDO122" s="627"/>
      <c r="QDP122" s="627"/>
      <c r="QDQ122" s="627"/>
      <c r="QDR122" s="627"/>
      <c r="QDS122" s="627"/>
      <c r="QDT122" s="627"/>
      <c r="QDU122" s="627"/>
      <c r="QDV122" s="627"/>
      <c r="QDW122" s="627"/>
      <c r="QDX122" s="627"/>
      <c r="QDY122" s="627"/>
      <c r="QDZ122" s="627"/>
      <c r="QEA122" s="627"/>
      <c r="QEB122" s="627"/>
      <c r="QEC122" s="627"/>
      <c r="QED122" s="627"/>
      <c r="QEE122" s="627"/>
      <c r="QEF122" s="627"/>
      <c r="QEG122" s="627"/>
      <c r="QEH122" s="627"/>
      <c r="QEI122" s="627"/>
      <c r="QEJ122" s="627"/>
      <c r="QEK122" s="627"/>
      <c r="QEL122" s="627"/>
      <c r="QEM122" s="627"/>
      <c r="QEN122" s="627"/>
      <c r="QEO122" s="627"/>
      <c r="QEP122" s="627"/>
      <c r="QEQ122" s="627"/>
      <c r="QER122" s="627"/>
      <c r="QES122" s="627"/>
      <c r="QET122" s="627"/>
      <c r="QEU122" s="627"/>
      <c r="QEV122" s="627"/>
      <c r="QEW122" s="627"/>
      <c r="QEX122" s="627"/>
      <c r="QEY122" s="627"/>
      <c r="QEZ122" s="627"/>
      <c r="QFA122" s="627"/>
      <c r="QFB122" s="627"/>
      <c r="QFC122" s="627"/>
      <c r="QFD122" s="627"/>
      <c r="QFE122" s="627"/>
      <c r="QFF122" s="627"/>
      <c r="QFG122" s="627"/>
      <c r="QFH122" s="627"/>
      <c r="QFI122" s="627"/>
      <c r="QFJ122" s="627"/>
      <c r="QFK122" s="627"/>
      <c r="QFL122" s="627"/>
      <c r="QFM122" s="627"/>
      <c r="QFN122" s="627"/>
      <c r="QFO122" s="627"/>
      <c r="QFP122" s="627"/>
      <c r="QFQ122" s="627"/>
      <c r="QFR122" s="627"/>
      <c r="QFS122" s="627"/>
      <c r="QFT122" s="627"/>
      <c r="QFU122" s="627"/>
      <c r="QFV122" s="627"/>
      <c r="QFW122" s="627"/>
      <c r="QFX122" s="627"/>
      <c r="QFY122" s="627"/>
      <c r="QFZ122" s="627"/>
      <c r="QGA122" s="627"/>
      <c r="QGB122" s="627"/>
      <c r="QGC122" s="627"/>
      <c r="QGD122" s="627"/>
      <c r="QGE122" s="627"/>
      <c r="QGF122" s="627"/>
      <c r="QGG122" s="627"/>
      <c r="QGH122" s="627"/>
      <c r="QGI122" s="627"/>
      <c r="QGJ122" s="627"/>
      <c r="QGK122" s="627"/>
      <c r="QGL122" s="627"/>
      <c r="QGM122" s="627"/>
      <c r="QGN122" s="627"/>
      <c r="QGO122" s="627"/>
      <c r="QGP122" s="627"/>
      <c r="QGQ122" s="627"/>
      <c r="QGR122" s="627"/>
      <c r="QGS122" s="627"/>
      <c r="QGT122" s="627"/>
      <c r="QGU122" s="627"/>
      <c r="QGV122" s="627"/>
      <c r="QGW122" s="627"/>
      <c r="QGX122" s="627"/>
      <c r="QGY122" s="627"/>
      <c r="QGZ122" s="627"/>
      <c r="QHA122" s="627"/>
      <c r="QHB122" s="627"/>
      <c r="QHC122" s="627"/>
      <c r="QHD122" s="627"/>
      <c r="QHE122" s="627"/>
      <c r="QHF122" s="627"/>
      <c r="QHG122" s="627"/>
      <c r="QHH122" s="627"/>
      <c r="QHI122" s="627"/>
      <c r="QHJ122" s="627"/>
      <c r="QHK122" s="627"/>
      <c r="QHL122" s="627"/>
      <c r="QHM122" s="627"/>
      <c r="QHN122" s="627"/>
      <c r="QHO122" s="627"/>
      <c r="QHP122" s="627"/>
      <c r="QHQ122" s="627"/>
      <c r="QHR122" s="627"/>
      <c r="QHS122" s="627"/>
      <c r="QHT122" s="627"/>
      <c r="QHU122" s="627"/>
      <c r="QHV122" s="627"/>
      <c r="QHW122" s="627"/>
      <c r="QHX122" s="627"/>
      <c r="QHY122" s="627"/>
      <c r="QHZ122" s="627"/>
      <c r="QIA122" s="627"/>
      <c r="QIB122" s="627"/>
      <c r="QIC122" s="627"/>
      <c r="QID122" s="627"/>
      <c r="QIE122" s="627"/>
      <c r="QIF122" s="627"/>
      <c r="QIG122" s="627"/>
      <c r="QIH122" s="627"/>
      <c r="QII122" s="627"/>
      <c r="QIJ122" s="627"/>
      <c r="QIK122" s="627"/>
      <c r="QIL122" s="627"/>
      <c r="QIM122" s="627"/>
      <c r="QIN122" s="627"/>
      <c r="QIO122" s="627"/>
      <c r="QIP122" s="627"/>
      <c r="QIQ122" s="627"/>
      <c r="QIR122" s="627"/>
      <c r="QIS122" s="627"/>
      <c r="QIT122" s="627"/>
      <c r="QIU122" s="627"/>
      <c r="QIV122" s="627"/>
      <c r="QIW122" s="627"/>
      <c r="QIX122" s="627"/>
      <c r="QIY122" s="627"/>
      <c r="QIZ122" s="627"/>
      <c r="QJA122" s="627"/>
      <c r="QJB122" s="627"/>
      <c r="QJC122" s="627"/>
      <c r="QJD122" s="627"/>
      <c r="QJE122" s="627"/>
      <c r="QJF122" s="627"/>
      <c r="QJG122" s="627"/>
      <c r="QJH122" s="627"/>
      <c r="QJI122" s="627"/>
      <c r="QJJ122" s="627"/>
      <c r="QJK122" s="627"/>
      <c r="QJL122" s="627"/>
      <c r="QJM122" s="627"/>
      <c r="QJN122" s="627"/>
      <c r="QJO122" s="627"/>
      <c r="QJP122" s="627"/>
      <c r="QJQ122" s="627"/>
      <c r="QJR122" s="627"/>
      <c r="QJS122" s="627"/>
      <c r="QJT122" s="627"/>
      <c r="QJU122" s="627"/>
      <c r="QJV122" s="627"/>
      <c r="QJW122" s="627"/>
      <c r="QJX122" s="627"/>
      <c r="QJY122" s="627"/>
      <c r="QJZ122" s="627"/>
      <c r="QKA122" s="627"/>
      <c r="QKB122" s="627"/>
      <c r="QKC122" s="627"/>
      <c r="QKD122" s="627"/>
      <c r="QKE122" s="627"/>
      <c r="QKF122" s="627"/>
      <c r="QKG122" s="627"/>
      <c r="QKH122" s="627"/>
      <c r="QKI122" s="627"/>
      <c r="QKJ122" s="627"/>
      <c r="QKK122" s="627"/>
      <c r="QKL122" s="627"/>
      <c r="QKM122" s="627"/>
      <c r="QKN122" s="627"/>
      <c r="QKO122" s="627"/>
      <c r="QKP122" s="627"/>
      <c r="QKQ122" s="627"/>
      <c r="QKR122" s="627"/>
      <c r="QKS122" s="627"/>
      <c r="QKT122" s="627"/>
      <c r="QKU122" s="627"/>
      <c r="QKV122" s="627"/>
      <c r="QKW122" s="627"/>
      <c r="QKX122" s="627"/>
      <c r="QKY122" s="627"/>
      <c r="QKZ122" s="627"/>
      <c r="QLA122" s="627"/>
      <c r="QLB122" s="627"/>
      <c r="QLC122" s="627"/>
      <c r="QLD122" s="627"/>
      <c r="QLE122" s="627"/>
      <c r="QLF122" s="627"/>
      <c r="QLG122" s="627"/>
      <c r="QLH122" s="627"/>
      <c r="QLI122" s="627"/>
      <c r="QLJ122" s="627"/>
      <c r="QLK122" s="627"/>
      <c r="QLL122" s="627"/>
      <c r="QLM122" s="627"/>
      <c r="QLN122" s="627"/>
      <c r="QLO122" s="627"/>
      <c r="QLP122" s="627"/>
      <c r="QLQ122" s="627"/>
      <c r="QLR122" s="627"/>
      <c r="QLS122" s="627"/>
      <c r="QLT122" s="627"/>
      <c r="QLU122" s="627"/>
      <c r="QLV122" s="627"/>
      <c r="QLW122" s="627"/>
      <c r="QLX122" s="627"/>
      <c r="QLY122" s="627"/>
      <c r="QLZ122" s="627"/>
      <c r="QMA122" s="627"/>
      <c r="QMB122" s="627"/>
      <c r="QMC122" s="627"/>
      <c r="QMD122" s="627"/>
      <c r="QME122" s="627"/>
      <c r="QMF122" s="627"/>
      <c r="QMG122" s="627"/>
      <c r="QMH122" s="627"/>
      <c r="QMI122" s="627"/>
      <c r="QMJ122" s="627"/>
      <c r="QMK122" s="627"/>
      <c r="QML122" s="627"/>
      <c r="QMM122" s="627"/>
      <c r="QMN122" s="627"/>
      <c r="QMO122" s="627"/>
      <c r="QMP122" s="627"/>
      <c r="QMQ122" s="627"/>
      <c r="QMR122" s="627"/>
      <c r="QMS122" s="627"/>
      <c r="QMT122" s="627"/>
      <c r="QMU122" s="627"/>
      <c r="QMV122" s="627"/>
      <c r="QMW122" s="627"/>
      <c r="QMX122" s="627"/>
      <c r="QMY122" s="627"/>
      <c r="QMZ122" s="627"/>
      <c r="QNA122" s="627"/>
      <c r="QNB122" s="627"/>
      <c r="QNC122" s="627"/>
      <c r="QND122" s="627"/>
      <c r="QNE122" s="627"/>
      <c r="QNF122" s="627"/>
      <c r="QNG122" s="627"/>
      <c r="QNH122" s="627"/>
      <c r="QNI122" s="627"/>
      <c r="QNJ122" s="627"/>
      <c r="QNK122" s="627"/>
      <c r="QNL122" s="627"/>
      <c r="QNM122" s="627"/>
      <c r="QNN122" s="627"/>
      <c r="QNO122" s="627"/>
      <c r="QNP122" s="627"/>
      <c r="QNQ122" s="627"/>
      <c r="QNR122" s="627"/>
      <c r="QNS122" s="627"/>
      <c r="QNT122" s="627"/>
      <c r="QNU122" s="627"/>
      <c r="QNV122" s="627"/>
      <c r="QNW122" s="627"/>
      <c r="QNX122" s="627"/>
      <c r="QNY122" s="627"/>
      <c r="QNZ122" s="627"/>
      <c r="QOA122" s="627"/>
      <c r="QOB122" s="627"/>
      <c r="QOC122" s="627"/>
      <c r="QOD122" s="627"/>
      <c r="QOE122" s="627"/>
      <c r="QOF122" s="627"/>
      <c r="QOG122" s="627"/>
      <c r="QOH122" s="627"/>
      <c r="QOI122" s="627"/>
      <c r="QOJ122" s="627"/>
      <c r="QOK122" s="627"/>
      <c r="QOL122" s="627"/>
      <c r="QOM122" s="627"/>
      <c r="QON122" s="627"/>
      <c r="QOO122" s="627"/>
      <c r="QOP122" s="627"/>
      <c r="QOQ122" s="627"/>
      <c r="QOR122" s="627"/>
      <c r="QOS122" s="627"/>
      <c r="QOT122" s="627"/>
      <c r="QOU122" s="627"/>
      <c r="QOV122" s="627"/>
      <c r="QOW122" s="627"/>
      <c r="QOX122" s="627"/>
      <c r="QOY122" s="627"/>
      <c r="QOZ122" s="627"/>
      <c r="QPA122" s="627"/>
      <c r="QPB122" s="627"/>
      <c r="QPC122" s="627"/>
      <c r="QPD122" s="627"/>
      <c r="QPE122" s="627"/>
      <c r="QPF122" s="627"/>
      <c r="QPG122" s="627"/>
      <c r="QPH122" s="627"/>
      <c r="QPI122" s="627"/>
      <c r="QPJ122" s="627"/>
      <c r="QPK122" s="627"/>
      <c r="QPL122" s="627"/>
      <c r="QPM122" s="627"/>
      <c r="QPN122" s="627"/>
      <c r="QPO122" s="627"/>
      <c r="QPP122" s="627"/>
      <c r="QPQ122" s="627"/>
      <c r="QPR122" s="627"/>
      <c r="QPS122" s="627"/>
      <c r="QPT122" s="627"/>
      <c r="QPU122" s="627"/>
      <c r="QPV122" s="627"/>
      <c r="QPW122" s="627"/>
      <c r="QPX122" s="627"/>
      <c r="QPY122" s="627"/>
      <c r="QPZ122" s="627"/>
      <c r="QQA122" s="627"/>
      <c r="QQB122" s="627"/>
      <c r="QQC122" s="627"/>
      <c r="QQD122" s="627"/>
      <c r="QQE122" s="627"/>
      <c r="QQF122" s="627"/>
      <c r="QQG122" s="627"/>
      <c r="QQH122" s="627"/>
      <c r="QQI122" s="627"/>
      <c r="QQJ122" s="627"/>
      <c r="QQK122" s="627"/>
      <c r="QQL122" s="627"/>
      <c r="QQM122" s="627"/>
      <c r="QQN122" s="627"/>
      <c r="QQO122" s="627"/>
      <c r="QQP122" s="627"/>
      <c r="QQQ122" s="627"/>
      <c r="QQR122" s="627"/>
      <c r="QQS122" s="627"/>
      <c r="QQT122" s="627"/>
      <c r="QQU122" s="627"/>
      <c r="QQV122" s="627"/>
      <c r="QQW122" s="627"/>
      <c r="QQX122" s="627"/>
      <c r="QQY122" s="627"/>
      <c r="QQZ122" s="627"/>
      <c r="QRA122" s="627"/>
      <c r="QRB122" s="627"/>
      <c r="QRC122" s="627"/>
      <c r="QRD122" s="627"/>
      <c r="QRE122" s="627"/>
      <c r="QRF122" s="627"/>
      <c r="QRG122" s="627"/>
      <c r="QRH122" s="627"/>
      <c r="QRI122" s="627"/>
      <c r="QRJ122" s="627"/>
      <c r="QRK122" s="627"/>
      <c r="QRL122" s="627"/>
      <c r="QRM122" s="627"/>
      <c r="QRN122" s="627"/>
      <c r="QRO122" s="627"/>
      <c r="QRP122" s="627"/>
      <c r="QRQ122" s="627"/>
      <c r="QRR122" s="627"/>
      <c r="QRS122" s="627"/>
      <c r="QRT122" s="627"/>
      <c r="QRU122" s="627"/>
      <c r="QRV122" s="627"/>
      <c r="QRW122" s="627"/>
      <c r="QRX122" s="627"/>
      <c r="QRY122" s="627"/>
      <c r="QRZ122" s="627"/>
      <c r="QSA122" s="627"/>
      <c r="QSB122" s="627"/>
      <c r="QSC122" s="627"/>
      <c r="QSD122" s="627"/>
      <c r="QSE122" s="627"/>
      <c r="QSF122" s="627"/>
      <c r="QSG122" s="627"/>
      <c r="QSH122" s="627"/>
      <c r="QSI122" s="627"/>
      <c r="QSJ122" s="627"/>
      <c r="QSK122" s="627"/>
      <c r="QSL122" s="627"/>
      <c r="QSM122" s="627"/>
      <c r="QSN122" s="627"/>
      <c r="QSO122" s="627"/>
      <c r="QSP122" s="627"/>
      <c r="QSQ122" s="627"/>
      <c r="QSR122" s="627"/>
      <c r="QSS122" s="627"/>
      <c r="QST122" s="627"/>
      <c r="QSU122" s="627"/>
      <c r="QSV122" s="627"/>
      <c r="QSW122" s="627"/>
      <c r="QSX122" s="627"/>
      <c r="QSY122" s="627"/>
      <c r="QSZ122" s="627"/>
      <c r="QTA122" s="627"/>
      <c r="QTB122" s="627"/>
      <c r="QTC122" s="627"/>
      <c r="QTD122" s="627"/>
      <c r="QTE122" s="627"/>
      <c r="QTF122" s="627"/>
      <c r="QTG122" s="627"/>
      <c r="QTH122" s="627"/>
      <c r="QTI122" s="627"/>
      <c r="QTJ122" s="627"/>
      <c r="QTK122" s="627"/>
      <c r="QTL122" s="627"/>
      <c r="QTM122" s="627"/>
      <c r="QTN122" s="627"/>
      <c r="QTO122" s="627"/>
      <c r="QTP122" s="627"/>
      <c r="QTQ122" s="627"/>
      <c r="QTR122" s="627"/>
      <c r="QTS122" s="627"/>
      <c r="QTT122" s="627"/>
      <c r="QTU122" s="627"/>
      <c r="QTV122" s="627"/>
      <c r="QTW122" s="627"/>
      <c r="QTX122" s="627"/>
      <c r="QTY122" s="627"/>
      <c r="QTZ122" s="627"/>
      <c r="QUA122" s="627"/>
      <c r="QUB122" s="627"/>
      <c r="QUC122" s="627"/>
      <c r="QUD122" s="627"/>
      <c r="QUE122" s="627"/>
      <c r="QUF122" s="627"/>
      <c r="QUG122" s="627"/>
      <c r="QUH122" s="627"/>
      <c r="QUI122" s="627"/>
      <c r="QUJ122" s="627"/>
      <c r="QUK122" s="627"/>
      <c r="QUL122" s="627"/>
      <c r="QUM122" s="627"/>
      <c r="QUN122" s="627"/>
      <c r="QUO122" s="627"/>
      <c r="QUP122" s="627"/>
      <c r="QUQ122" s="627"/>
      <c r="QUR122" s="627"/>
      <c r="QUS122" s="627"/>
      <c r="QUT122" s="627"/>
      <c r="QUU122" s="627"/>
      <c r="QUV122" s="627"/>
      <c r="QUW122" s="627"/>
      <c r="QUX122" s="627"/>
      <c r="QUY122" s="627"/>
      <c r="QUZ122" s="627"/>
      <c r="QVA122" s="627"/>
      <c r="QVB122" s="627"/>
      <c r="QVC122" s="627"/>
      <c r="QVD122" s="627"/>
      <c r="QVE122" s="627"/>
      <c r="QVF122" s="627"/>
      <c r="QVG122" s="627"/>
      <c r="QVH122" s="627"/>
      <c r="QVI122" s="627"/>
      <c r="QVJ122" s="627"/>
      <c r="QVK122" s="627"/>
      <c r="QVL122" s="627"/>
      <c r="QVM122" s="627"/>
      <c r="QVN122" s="627"/>
      <c r="QVO122" s="627"/>
      <c r="QVP122" s="627"/>
      <c r="QVQ122" s="627"/>
      <c r="QVR122" s="627"/>
      <c r="QVS122" s="627"/>
      <c r="QVT122" s="627"/>
      <c r="QVU122" s="627"/>
      <c r="QVV122" s="627"/>
      <c r="QVW122" s="627"/>
      <c r="QVX122" s="627"/>
      <c r="QVY122" s="627"/>
      <c r="QVZ122" s="627"/>
      <c r="QWA122" s="627"/>
      <c r="QWB122" s="627"/>
      <c r="QWC122" s="627"/>
      <c r="QWD122" s="627"/>
      <c r="QWE122" s="627"/>
      <c r="QWF122" s="627"/>
      <c r="QWG122" s="627"/>
      <c r="QWH122" s="627"/>
      <c r="QWI122" s="627"/>
      <c r="QWJ122" s="627"/>
      <c r="QWK122" s="627"/>
      <c r="QWL122" s="627"/>
      <c r="QWM122" s="627"/>
      <c r="QWN122" s="627"/>
      <c r="QWO122" s="627"/>
      <c r="QWP122" s="627"/>
      <c r="QWQ122" s="627"/>
      <c r="QWR122" s="627"/>
      <c r="QWS122" s="627"/>
      <c r="QWT122" s="627"/>
      <c r="QWU122" s="627"/>
      <c r="QWV122" s="627"/>
      <c r="QWW122" s="627"/>
      <c r="QWX122" s="627"/>
      <c r="QWY122" s="627"/>
      <c r="QWZ122" s="627"/>
      <c r="QXA122" s="627"/>
      <c r="QXB122" s="627"/>
      <c r="QXC122" s="627"/>
      <c r="QXD122" s="627"/>
      <c r="QXE122" s="627"/>
      <c r="QXF122" s="627"/>
      <c r="QXG122" s="627"/>
      <c r="QXH122" s="627"/>
      <c r="QXI122" s="627"/>
      <c r="QXJ122" s="627"/>
      <c r="QXK122" s="627"/>
      <c r="QXL122" s="627"/>
      <c r="QXM122" s="627"/>
      <c r="QXN122" s="627"/>
      <c r="QXO122" s="627"/>
      <c r="QXP122" s="627"/>
      <c r="QXQ122" s="627"/>
      <c r="QXR122" s="627"/>
      <c r="QXS122" s="627"/>
      <c r="QXT122" s="627"/>
      <c r="QXU122" s="627"/>
      <c r="QXV122" s="627"/>
      <c r="QXW122" s="627"/>
      <c r="QXX122" s="627"/>
      <c r="QXY122" s="627"/>
      <c r="QXZ122" s="627"/>
      <c r="QYA122" s="627"/>
      <c r="QYB122" s="627"/>
      <c r="QYC122" s="627"/>
      <c r="QYD122" s="627"/>
      <c r="QYE122" s="627"/>
      <c r="QYF122" s="627"/>
      <c r="QYG122" s="627"/>
      <c r="QYH122" s="627"/>
      <c r="QYI122" s="627"/>
      <c r="QYJ122" s="627"/>
      <c r="QYK122" s="627"/>
      <c r="QYL122" s="627"/>
      <c r="QYM122" s="627"/>
      <c r="QYN122" s="627"/>
      <c r="QYO122" s="627"/>
      <c r="QYP122" s="627"/>
      <c r="QYQ122" s="627"/>
      <c r="QYR122" s="627"/>
      <c r="QYS122" s="627"/>
      <c r="QYT122" s="627"/>
      <c r="QYU122" s="627"/>
      <c r="QYV122" s="627"/>
      <c r="QYW122" s="627"/>
      <c r="QYX122" s="627"/>
      <c r="QYY122" s="627"/>
      <c r="QYZ122" s="627"/>
      <c r="QZA122" s="627"/>
      <c r="QZB122" s="627"/>
      <c r="QZC122" s="627"/>
      <c r="QZD122" s="627"/>
      <c r="QZE122" s="627"/>
      <c r="QZF122" s="627"/>
      <c r="QZG122" s="627"/>
      <c r="QZH122" s="627"/>
      <c r="QZI122" s="627"/>
      <c r="QZJ122" s="627"/>
      <c r="QZK122" s="627"/>
      <c r="QZL122" s="627"/>
      <c r="QZM122" s="627"/>
      <c r="QZN122" s="627"/>
      <c r="QZO122" s="627"/>
      <c r="QZP122" s="627"/>
      <c r="QZQ122" s="627"/>
      <c r="QZR122" s="627"/>
      <c r="QZS122" s="627"/>
      <c r="QZT122" s="627"/>
      <c r="QZU122" s="627"/>
      <c r="QZV122" s="627"/>
      <c r="QZW122" s="627"/>
      <c r="QZX122" s="627"/>
      <c r="QZY122" s="627"/>
      <c r="QZZ122" s="627"/>
      <c r="RAA122" s="627"/>
      <c r="RAB122" s="627"/>
      <c r="RAC122" s="627"/>
      <c r="RAD122" s="627"/>
      <c r="RAE122" s="627"/>
      <c r="RAF122" s="627"/>
      <c r="RAG122" s="627"/>
      <c r="RAH122" s="627"/>
      <c r="RAI122" s="627"/>
      <c r="RAJ122" s="627"/>
      <c r="RAK122" s="627"/>
      <c r="RAL122" s="627"/>
      <c r="RAM122" s="627"/>
      <c r="RAN122" s="627"/>
      <c r="RAO122" s="627"/>
      <c r="RAP122" s="627"/>
      <c r="RAQ122" s="627"/>
      <c r="RAR122" s="627"/>
      <c r="RAS122" s="627"/>
      <c r="RAT122" s="627"/>
      <c r="RAU122" s="627"/>
      <c r="RAV122" s="627"/>
      <c r="RAW122" s="627"/>
      <c r="RAX122" s="627"/>
      <c r="RAY122" s="627"/>
      <c r="RAZ122" s="627"/>
      <c r="RBA122" s="627"/>
      <c r="RBB122" s="627"/>
      <c r="RBC122" s="627"/>
      <c r="RBD122" s="627"/>
      <c r="RBE122" s="627"/>
      <c r="RBF122" s="627"/>
      <c r="RBG122" s="627"/>
      <c r="RBH122" s="627"/>
      <c r="RBI122" s="627"/>
      <c r="RBJ122" s="627"/>
      <c r="RBK122" s="627"/>
      <c r="RBL122" s="627"/>
      <c r="RBM122" s="627"/>
      <c r="RBN122" s="627"/>
      <c r="RBO122" s="627"/>
      <c r="RBP122" s="627"/>
      <c r="RBQ122" s="627"/>
      <c r="RBR122" s="627"/>
      <c r="RBS122" s="627"/>
      <c r="RBT122" s="627"/>
      <c r="RBU122" s="627"/>
      <c r="RBV122" s="627"/>
      <c r="RBW122" s="627"/>
      <c r="RBX122" s="627"/>
      <c r="RBY122" s="627"/>
      <c r="RBZ122" s="627"/>
      <c r="RCA122" s="627"/>
      <c r="RCB122" s="627"/>
      <c r="RCC122" s="627"/>
      <c r="RCD122" s="627"/>
      <c r="RCE122" s="627"/>
      <c r="RCF122" s="627"/>
      <c r="RCG122" s="627"/>
      <c r="RCH122" s="627"/>
      <c r="RCI122" s="627"/>
      <c r="RCJ122" s="627"/>
      <c r="RCK122" s="627"/>
      <c r="RCL122" s="627"/>
      <c r="RCM122" s="627"/>
      <c r="RCN122" s="627"/>
      <c r="RCO122" s="627"/>
      <c r="RCP122" s="627"/>
      <c r="RCQ122" s="627"/>
      <c r="RCR122" s="627"/>
      <c r="RCS122" s="627"/>
      <c r="RCT122" s="627"/>
      <c r="RCU122" s="627"/>
      <c r="RCV122" s="627"/>
      <c r="RCW122" s="627"/>
      <c r="RCX122" s="627"/>
      <c r="RCY122" s="627"/>
      <c r="RCZ122" s="627"/>
      <c r="RDA122" s="627"/>
      <c r="RDB122" s="627"/>
      <c r="RDC122" s="627"/>
      <c r="RDD122" s="627"/>
      <c r="RDE122" s="627"/>
      <c r="RDF122" s="627"/>
      <c r="RDG122" s="627"/>
      <c r="RDH122" s="627"/>
      <c r="RDI122" s="627"/>
      <c r="RDJ122" s="627"/>
      <c r="RDK122" s="627"/>
      <c r="RDL122" s="627"/>
      <c r="RDM122" s="627"/>
      <c r="RDN122" s="627"/>
      <c r="RDO122" s="627"/>
      <c r="RDP122" s="627"/>
      <c r="RDQ122" s="627"/>
      <c r="RDR122" s="627"/>
      <c r="RDS122" s="627"/>
      <c r="RDT122" s="627"/>
      <c r="RDU122" s="627"/>
      <c r="RDV122" s="627"/>
      <c r="RDW122" s="627"/>
      <c r="RDX122" s="627"/>
      <c r="RDY122" s="627"/>
      <c r="RDZ122" s="627"/>
      <c r="REA122" s="627"/>
      <c r="REB122" s="627"/>
      <c r="REC122" s="627"/>
      <c r="RED122" s="627"/>
      <c r="REE122" s="627"/>
      <c r="REF122" s="627"/>
      <c r="REG122" s="627"/>
      <c r="REH122" s="627"/>
      <c r="REI122" s="627"/>
      <c r="REJ122" s="627"/>
      <c r="REK122" s="627"/>
      <c r="REL122" s="627"/>
      <c r="REM122" s="627"/>
      <c r="REN122" s="627"/>
      <c r="REO122" s="627"/>
      <c r="REP122" s="627"/>
      <c r="REQ122" s="627"/>
      <c r="RER122" s="627"/>
      <c r="RES122" s="627"/>
      <c r="RET122" s="627"/>
      <c r="REU122" s="627"/>
      <c r="REV122" s="627"/>
      <c r="REW122" s="627"/>
      <c r="REX122" s="627"/>
      <c r="REY122" s="627"/>
      <c r="REZ122" s="627"/>
      <c r="RFA122" s="627"/>
      <c r="RFB122" s="627"/>
      <c r="RFC122" s="627"/>
      <c r="RFD122" s="627"/>
      <c r="RFE122" s="627"/>
      <c r="RFF122" s="627"/>
      <c r="RFG122" s="627"/>
      <c r="RFH122" s="627"/>
      <c r="RFI122" s="627"/>
      <c r="RFJ122" s="627"/>
      <c r="RFK122" s="627"/>
      <c r="RFL122" s="627"/>
      <c r="RFM122" s="627"/>
      <c r="RFN122" s="627"/>
      <c r="RFO122" s="627"/>
      <c r="RFP122" s="627"/>
      <c r="RFQ122" s="627"/>
      <c r="RFR122" s="627"/>
      <c r="RFS122" s="627"/>
      <c r="RFT122" s="627"/>
      <c r="RFU122" s="627"/>
      <c r="RFV122" s="627"/>
      <c r="RFW122" s="627"/>
      <c r="RFX122" s="627"/>
      <c r="RFY122" s="627"/>
      <c r="RFZ122" s="627"/>
      <c r="RGA122" s="627"/>
      <c r="RGB122" s="627"/>
      <c r="RGC122" s="627"/>
      <c r="RGD122" s="627"/>
      <c r="RGE122" s="627"/>
      <c r="RGF122" s="627"/>
      <c r="RGG122" s="627"/>
      <c r="RGH122" s="627"/>
      <c r="RGI122" s="627"/>
      <c r="RGJ122" s="627"/>
      <c r="RGK122" s="627"/>
      <c r="RGL122" s="627"/>
      <c r="RGM122" s="627"/>
      <c r="RGN122" s="627"/>
      <c r="RGO122" s="627"/>
      <c r="RGP122" s="627"/>
      <c r="RGQ122" s="627"/>
      <c r="RGR122" s="627"/>
      <c r="RGS122" s="627"/>
      <c r="RGT122" s="627"/>
      <c r="RGU122" s="627"/>
      <c r="RGV122" s="627"/>
      <c r="RGW122" s="627"/>
      <c r="RGX122" s="627"/>
      <c r="RGY122" s="627"/>
      <c r="RGZ122" s="627"/>
      <c r="RHA122" s="627"/>
      <c r="RHB122" s="627"/>
      <c r="RHC122" s="627"/>
      <c r="RHD122" s="627"/>
      <c r="RHE122" s="627"/>
      <c r="RHF122" s="627"/>
      <c r="RHG122" s="627"/>
      <c r="RHH122" s="627"/>
      <c r="RHI122" s="627"/>
      <c r="RHJ122" s="627"/>
      <c r="RHK122" s="627"/>
      <c r="RHL122" s="627"/>
      <c r="RHM122" s="627"/>
      <c r="RHN122" s="627"/>
      <c r="RHO122" s="627"/>
      <c r="RHP122" s="627"/>
      <c r="RHQ122" s="627"/>
      <c r="RHR122" s="627"/>
      <c r="RHS122" s="627"/>
      <c r="RHT122" s="627"/>
      <c r="RHU122" s="627"/>
      <c r="RHV122" s="627"/>
      <c r="RHW122" s="627"/>
      <c r="RHX122" s="627"/>
      <c r="RHY122" s="627"/>
      <c r="RHZ122" s="627"/>
      <c r="RIA122" s="627"/>
      <c r="RIB122" s="627"/>
      <c r="RIC122" s="627"/>
      <c r="RID122" s="627"/>
      <c r="RIE122" s="627"/>
      <c r="RIF122" s="627"/>
      <c r="RIG122" s="627"/>
      <c r="RIH122" s="627"/>
      <c r="RII122" s="627"/>
      <c r="RIJ122" s="627"/>
      <c r="RIK122" s="627"/>
      <c r="RIL122" s="627"/>
      <c r="RIM122" s="627"/>
      <c r="RIN122" s="627"/>
      <c r="RIO122" s="627"/>
      <c r="RIP122" s="627"/>
      <c r="RIQ122" s="627"/>
      <c r="RIR122" s="627"/>
      <c r="RIS122" s="627"/>
      <c r="RIT122" s="627"/>
      <c r="RIU122" s="627"/>
      <c r="RIV122" s="627"/>
      <c r="RIW122" s="627"/>
      <c r="RIX122" s="627"/>
      <c r="RIY122" s="627"/>
      <c r="RIZ122" s="627"/>
      <c r="RJA122" s="627"/>
      <c r="RJB122" s="627"/>
      <c r="RJC122" s="627"/>
      <c r="RJD122" s="627"/>
      <c r="RJE122" s="627"/>
      <c r="RJF122" s="627"/>
      <c r="RJG122" s="627"/>
      <c r="RJH122" s="627"/>
      <c r="RJI122" s="627"/>
      <c r="RJJ122" s="627"/>
      <c r="RJK122" s="627"/>
      <c r="RJL122" s="627"/>
      <c r="RJM122" s="627"/>
      <c r="RJN122" s="627"/>
      <c r="RJO122" s="627"/>
      <c r="RJP122" s="627"/>
      <c r="RJQ122" s="627"/>
      <c r="RJR122" s="627"/>
      <c r="RJS122" s="627"/>
      <c r="RJT122" s="627"/>
      <c r="RJU122" s="627"/>
      <c r="RJV122" s="627"/>
      <c r="RJW122" s="627"/>
      <c r="RJX122" s="627"/>
      <c r="RJY122" s="627"/>
      <c r="RJZ122" s="627"/>
      <c r="RKA122" s="627"/>
      <c r="RKB122" s="627"/>
      <c r="RKC122" s="627"/>
      <c r="RKD122" s="627"/>
      <c r="RKE122" s="627"/>
      <c r="RKF122" s="627"/>
      <c r="RKG122" s="627"/>
      <c r="RKH122" s="627"/>
      <c r="RKI122" s="627"/>
      <c r="RKJ122" s="627"/>
      <c r="RKK122" s="627"/>
      <c r="RKL122" s="627"/>
      <c r="RKM122" s="627"/>
      <c r="RKN122" s="627"/>
      <c r="RKO122" s="627"/>
      <c r="RKP122" s="627"/>
      <c r="RKQ122" s="627"/>
      <c r="RKR122" s="627"/>
      <c r="RKS122" s="627"/>
      <c r="RKT122" s="627"/>
      <c r="RKU122" s="627"/>
      <c r="RKV122" s="627"/>
      <c r="RKW122" s="627"/>
      <c r="RKX122" s="627"/>
      <c r="RKY122" s="627"/>
      <c r="RKZ122" s="627"/>
      <c r="RLA122" s="627"/>
      <c r="RLB122" s="627"/>
      <c r="RLC122" s="627"/>
      <c r="RLD122" s="627"/>
      <c r="RLE122" s="627"/>
      <c r="RLF122" s="627"/>
      <c r="RLG122" s="627"/>
      <c r="RLH122" s="627"/>
      <c r="RLI122" s="627"/>
      <c r="RLJ122" s="627"/>
      <c r="RLK122" s="627"/>
      <c r="RLL122" s="627"/>
      <c r="RLM122" s="627"/>
      <c r="RLN122" s="627"/>
      <c r="RLO122" s="627"/>
      <c r="RLP122" s="627"/>
      <c r="RLQ122" s="627"/>
      <c r="RLR122" s="627"/>
      <c r="RLS122" s="627"/>
      <c r="RLT122" s="627"/>
      <c r="RLU122" s="627"/>
      <c r="RLV122" s="627"/>
      <c r="RLW122" s="627"/>
      <c r="RLX122" s="627"/>
      <c r="RLY122" s="627"/>
      <c r="RLZ122" s="627"/>
      <c r="RMA122" s="627"/>
      <c r="RMB122" s="627"/>
      <c r="RMC122" s="627"/>
      <c r="RMD122" s="627"/>
      <c r="RME122" s="627"/>
      <c r="RMF122" s="627"/>
      <c r="RMG122" s="627"/>
      <c r="RMH122" s="627"/>
      <c r="RMI122" s="627"/>
      <c r="RMJ122" s="627"/>
      <c r="RMK122" s="627"/>
      <c r="RML122" s="627"/>
      <c r="RMM122" s="627"/>
      <c r="RMN122" s="627"/>
      <c r="RMO122" s="627"/>
      <c r="RMP122" s="627"/>
      <c r="RMQ122" s="627"/>
      <c r="RMR122" s="627"/>
      <c r="RMS122" s="627"/>
      <c r="RMT122" s="627"/>
      <c r="RMU122" s="627"/>
      <c r="RMV122" s="627"/>
      <c r="RMW122" s="627"/>
      <c r="RMX122" s="627"/>
      <c r="RMY122" s="627"/>
      <c r="RMZ122" s="627"/>
      <c r="RNA122" s="627"/>
      <c r="RNB122" s="627"/>
      <c r="RNC122" s="627"/>
      <c r="RND122" s="627"/>
      <c r="RNE122" s="627"/>
      <c r="RNF122" s="627"/>
      <c r="RNG122" s="627"/>
      <c r="RNH122" s="627"/>
      <c r="RNI122" s="627"/>
      <c r="RNJ122" s="627"/>
      <c r="RNK122" s="627"/>
      <c r="RNL122" s="627"/>
      <c r="RNM122" s="627"/>
      <c r="RNN122" s="627"/>
      <c r="RNO122" s="627"/>
      <c r="RNP122" s="627"/>
      <c r="RNQ122" s="627"/>
      <c r="RNR122" s="627"/>
      <c r="RNS122" s="627"/>
      <c r="RNT122" s="627"/>
      <c r="RNU122" s="627"/>
      <c r="RNV122" s="627"/>
      <c r="RNW122" s="627"/>
      <c r="RNX122" s="627"/>
      <c r="RNY122" s="627"/>
      <c r="RNZ122" s="627"/>
      <c r="ROA122" s="627"/>
      <c r="ROB122" s="627"/>
      <c r="ROC122" s="627"/>
      <c r="ROD122" s="627"/>
      <c r="ROE122" s="627"/>
      <c r="ROF122" s="627"/>
      <c r="ROG122" s="627"/>
      <c r="ROH122" s="627"/>
      <c r="ROI122" s="627"/>
      <c r="ROJ122" s="627"/>
      <c r="ROK122" s="627"/>
      <c r="ROL122" s="627"/>
      <c r="ROM122" s="627"/>
      <c r="RON122" s="627"/>
      <c r="ROO122" s="627"/>
      <c r="ROP122" s="627"/>
      <c r="ROQ122" s="627"/>
      <c r="ROR122" s="627"/>
      <c r="ROS122" s="627"/>
      <c r="ROT122" s="627"/>
      <c r="ROU122" s="627"/>
      <c r="ROV122" s="627"/>
      <c r="ROW122" s="627"/>
      <c r="ROX122" s="627"/>
      <c r="ROY122" s="627"/>
      <c r="ROZ122" s="627"/>
      <c r="RPA122" s="627"/>
      <c r="RPB122" s="627"/>
      <c r="RPC122" s="627"/>
      <c r="RPD122" s="627"/>
      <c r="RPE122" s="627"/>
      <c r="RPF122" s="627"/>
      <c r="RPG122" s="627"/>
      <c r="RPH122" s="627"/>
      <c r="RPI122" s="627"/>
      <c r="RPJ122" s="627"/>
      <c r="RPK122" s="627"/>
      <c r="RPL122" s="627"/>
      <c r="RPM122" s="627"/>
      <c r="RPN122" s="627"/>
      <c r="RPO122" s="627"/>
      <c r="RPP122" s="627"/>
      <c r="RPQ122" s="627"/>
      <c r="RPR122" s="627"/>
      <c r="RPS122" s="627"/>
      <c r="RPT122" s="627"/>
      <c r="RPU122" s="627"/>
      <c r="RPV122" s="627"/>
      <c r="RPW122" s="627"/>
      <c r="RPX122" s="627"/>
      <c r="RPY122" s="627"/>
      <c r="RPZ122" s="627"/>
      <c r="RQA122" s="627"/>
      <c r="RQB122" s="627"/>
      <c r="RQC122" s="627"/>
      <c r="RQD122" s="627"/>
      <c r="RQE122" s="627"/>
      <c r="RQF122" s="627"/>
      <c r="RQG122" s="627"/>
      <c r="RQH122" s="627"/>
      <c r="RQI122" s="627"/>
      <c r="RQJ122" s="627"/>
      <c r="RQK122" s="627"/>
      <c r="RQL122" s="627"/>
      <c r="RQM122" s="627"/>
      <c r="RQN122" s="627"/>
      <c r="RQO122" s="627"/>
      <c r="RQP122" s="627"/>
      <c r="RQQ122" s="627"/>
      <c r="RQR122" s="627"/>
      <c r="RQS122" s="627"/>
      <c r="RQT122" s="627"/>
      <c r="RQU122" s="627"/>
      <c r="RQV122" s="627"/>
      <c r="RQW122" s="627"/>
      <c r="RQX122" s="627"/>
      <c r="RQY122" s="627"/>
      <c r="RQZ122" s="627"/>
      <c r="RRA122" s="627"/>
      <c r="RRB122" s="627"/>
      <c r="RRC122" s="627"/>
      <c r="RRD122" s="627"/>
      <c r="RRE122" s="627"/>
      <c r="RRF122" s="627"/>
      <c r="RRG122" s="627"/>
      <c r="RRH122" s="627"/>
      <c r="RRI122" s="627"/>
      <c r="RRJ122" s="627"/>
      <c r="RRK122" s="627"/>
      <c r="RRL122" s="627"/>
      <c r="RRM122" s="627"/>
      <c r="RRN122" s="627"/>
      <c r="RRO122" s="627"/>
      <c r="RRP122" s="627"/>
      <c r="RRQ122" s="627"/>
      <c r="RRR122" s="627"/>
      <c r="RRS122" s="627"/>
      <c r="RRT122" s="627"/>
      <c r="RRU122" s="627"/>
      <c r="RRV122" s="627"/>
      <c r="RRW122" s="627"/>
      <c r="RRX122" s="627"/>
      <c r="RRY122" s="627"/>
      <c r="RRZ122" s="627"/>
      <c r="RSA122" s="627"/>
      <c r="RSB122" s="627"/>
      <c r="RSC122" s="627"/>
      <c r="RSD122" s="627"/>
      <c r="RSE122" s="627"/>
      <c r="RSF122" s="627"/>
      <c r="RSG122" s="627"/>
      <c r="RSH122" s="627"/>
      <c r="RSI122" s="627"/>
      <c r="RSJ122" s="627"/>
      <c r="RSK122" s="627"/>
      <c r="RSL122" s="627"/>
      <c r="RSM122" s="627"/>
      <c r="RSN122" s="627"/>
      <c r="RSO122" s="627"/>
      <c r="RSP122" s="627"/>
      <c r="RSQ122" s="627"/>
      <c r="RSR122" s="627"/>
      <c r="RSS122" s="627"/>
      <c r="RST122" s="627"/>
      <c r="RSU122" s="627"/>
      <c r="RSV122" s="627"/>
      <c r="RSW122" s="627"/>
      <c r="RSX122" s="627"/>
      <c r="RSY122" s="627"/>
      <c r="RSZ122" s="627"/>
      <c r="RTA122" s="627"/>
      <c r="RTB122" s="627"/>
      <c r="RTC122" s="627"/>
      <c r="RTD122" s="627"/>
      <c r="RTE122" s="627"/>
      <c r="RTF122" s="627"/>
      <c r="RTG122" s="627"/>
      <c r="RTH122" s="627"/>
      <c r="RTI122" s="627"/>
      <c r="RTJ122" s="627"/>
      <c r="RTK122" s="627"/>
      <c r="RTL122" s="627"/>
      <c r="RTM122" s="627"/>
      <c r="RTN122" s="627"/>
      <c r="RTO122" s="627"/>
      <c r="RTP122" s="627"/>
      <c r="RTQ122" s="627"/>
      <c r="RTR122" s="627"/>
      <c r="RTS122" s="627"/>
      <c r="RTT122" s="627"/>
      <c r="RTU122" s="627"/>
      <c r="RTV122" s="627"/>
      <c r="RTW122" s="627"/>
      <c r="RTX122" s="627"/>
      <c r="RTY122" s="627"/>
      <c r="RTZ122" s="627"/>
      <c r="RUA122" s="627"/>
      <c r="RUB122" s="627"/>
      <c r="RUC122" s="627"/>
      <c r="RUD122" s="627"/>
      <c r="RUE122" s="627"/>
      <c r="RUF122" s="627"/>
      <c r="RUG122" s="627"/>
      <c r="RUH122" s="627"/>
      <c r="RUI122" s="627"/>
      <c r="RUJ122" s="627"/>
      <c r="RUK122" s="627"/>
      <c r="RUL122" s="627"/>
      <c r="RUM122" s="627"/>
      <c r="RUN122" s="627"/>
      <c r="RUO122" s="627"/>
      <c r="RUP122" s="627"/>
      <c r="RUQ122" s="627"/>
      <c r="RUR122" s="627"/>
      <c r="RUS122" s="627"/>
      <c r="RUT122" s="627"/>
      <c r="RUU122" s="627"/>
      <c r="RUV122" s="627"/>
      <c r="RUW122" s="627"/>
      <c r="RUX122" s="627"/>
      <c r="RUY122" s="627"/>
      <c r="RUZ122" s="627"/>
      <c r="RVA122" s="627"/>
      <c r="RVB122" s="627"/>
      <c r="RVC122" s="627"/>
      <c r="RVD122" s="627"/>
      <c r="RVE122" s="627"/>
      <c r="RVF122" s="627"/>
      <c r="RVG122" s="627"/>
      <c r="RVH122" s="627"/>
      <c r="RVI122" s="627"/>
      <c r="RVJ122" s="627"/>
      <c r="RVK122" s="627"/>
      <c r="RVL122" s="627"/>
      <c r="RVM122" s="627"/>
      <c r="RVN122" s="627"/>
      <c r="RVO122" s="627"/>
      <c r="RVP122" s="627"/>
      <c r="RVQ122" s="627"/>
      <c r="RVR122" s="627"/>
      <c r="RVS122" s="627"/>
      <c r="RVT122" s="627"/>
      <c r="RVU122" s="627"/>
      <c r="RVV122" s="627"/>
      <c r="RVW122" s="627"/>
      <c r="RVX122" s="627"/>
      <c r="RVY122" s="627"/>
      <c r="RVZ122" s="627"/>
      <c r="RWA122" s="627"/>
      <c r="RWB122" s="627"/>
      <c r="RWC122" s="627"/>
      <c r="RWD122" s="627"/>
      <c r="RWE122" s="627"/>
      <c r="RWF122" s="627"/>
      <c r="RWG122" s="627"/>
      <c r="RWH122" s="627"/>
      <c r="RWI122" s="627"/>
      <c r="RWJ122" s="627"/>
      <c r="RWK122" s="627"/>
      <c r="RWL122" s="627"/>
      <c r="RWM122" s="627"/>
      <c r="RWN122" s="627"/>
      <c r="RWO122" s="627"/>
      <c r="RWP122" s="627"/>
      <c r="RWQ122" s="627"/>
      <c r="RWR122" s="627"/>
      <c r="RWS122" s="627"/>
      <c r="RWT122" s="627"/>
      <c r="RWU122" s="627"/>
      <c r="RWV122" s="627"/>
      <c r="RWW122" s="627"/>
      <c r="RWX122" s="627"/>
      <c r="RWY122" s="627"/>
      <c r="RWZ122" s="627"/>
      <c r="RXA122" s="627"/>
      <c r="RXB122" s="627"/>
      <c r="RXC122" s="627"/>
      <c r="RXD122" s="627"/>
      <c r="RXE122" s="627"/>
      <c r="RXF122" s="627"/>
      <c r="RXG122" s="627"/>
      <c r="RXH122" s="627"/>
      <c r="RXI122" s="627"/>
      <c r="RXJ122" s="627"/>
      <c r="RXK122" s="627"/>
      <c r="RXL122" s="627"/>
      <c r="RXM122" s="627"/>
      <c r="RXN122" s="627"/>
      <c r="RXO122" s="627"/>
      <c r="RXP122" s="627"/>
      <c r="RXQ122" s="627"/>
      <c r="RXR122" s="627"/>
      <c r="RXS122" s="627"/>
      <c r="RXT122" s="627"/>
      <c r="RXU122" s="627"/>
      <c r="RXV122" s="627"/>
      <c r="RXW122" s="627"/>
      <c r="RXX122" s="627"/>
      <c r="RXY122" s="627"/>
      <c r="RXZ122" s="627"/>
      <c r="RYA122" s="627"/>
      <c r="RYB122" s="627"/>
      <c r="RYC122" s="627"/>
      <c r="RYD122" s="627"/>
      <c r="RYE122" s="627"/>
      <c r="RYF122" s="627"/>
      <c r="RYG122" s="627"/>
      <c r="RYH122" s="627"/>
      <c r="RYI122" s="627"/>
      <c r="RYJ122" s="627"/>
      <c r="RYK122" s="627"/>
      <c r="RYL122" s="627"/>
      <c r="RYM122" s="627"/>
      <c r="RYN122" s="627"/>
      <c r="RYO122" s="627"/>
      <c r="RYP122" s="627"/>
      <c r="RYQ122" s="627"/>
      <c r="RYR122" s="627"/>
      <c r="RYS122" s="627"/>
      <c r="RYT122" s="627"/>
      <c r="RYU122" s="627"/>
      <c r="RYV122" s="627"/>
      <c r="RYW122" s="627"/>
      <c r="RYX122" s="627"/>
      <c r="RYY122" s="627"/>
      <c r="RYZ122" s="627"/>
      <c r="RZA122" s="627"/>
      <c r="RZB122" s="627"/>
      <c r="RZC122" s="627"/>
      <c r="RZD122" s="627"/>
      <c r="RZE122" s="627"/>
      <c r="RZF122" s="627"/>
      <c r="RZG122" s="627"/>
      <c r="RZH122" s="627"/>
      <c r="RZI122" s="627"/>
      <c r="RZJ122" s="627"/>
      <c r="RZK122" s="627"/>
      <c r="RZL122" s="627"/>
      <c r="RZM122" s="627"/>
      <c r="RZN122" s="627"/>
      <c r="RZO122" s="627"/>
      <c r="RZP122" s="627"/>
      <c r="RZQ122" s="627"/>
      <c r="RZR122" s="627"/>
      <c r="RZS122" s="627"/>
      <c r="RZT122" s="627"/>
      <c r="RZU122" s="627"/>
      <c r="RZV122" s="627"/>
      <c r="RZW122" s="627"/>
      <c r="RZX122" s="627"/>
      <c r="RZY122" s="627"/>
      <c r="RZZ122" s="627"/>
      <c r="SAA122" s="627"/>
      <c r="SAB122" s="627"/>
      <c r="SAC122" s="627"/>
      <c r="SAD122" s="627"/>
      <c r="SAE122" s="627"/>
      <c r="SAF122" s="627"/>
      <c r="SAG122" s="627"/>
      <c r="SAH122" s="627"/>
      <c r="SAI122" s="627"/>
      <c r="SAJ122" s="627"/>
      <c r="SAK122" s="627"/>
      <c r="SAL122" s="627"/>
      <c r="SAM122" s="627"/>
      <c r="SAN122" s="627"/>
      <c r="SAO122" s="627"/>
      <c r="SAP122" s="627"/>
      <c r="SAQ122" s="627"/>
      <c r="SAR122" s="627"/>
      <c r="SAS122" s="627"/>
      <c r="SAT122" s="627"/>
      <c r="SAU122" s="627"/>
      <c r="SAV122" s="627"/>
      <c r="SAW122" s="627"/>
      <c r="SAX122" s="627"/>
      <c r="SAY122" s="627"/>
      <c r="SAZ122" s="627"/>
      <c r="SBA122" s="627"/>
      <c r="SBB122" s="627"/>
      <c r="SBC122" s="627"/>
      <c r="SBD122" s="627"/>
      <c r="SBE122" s="627"/>
      <c r="SBF122" s="627"/>
      <c r="SBG122" s="627"/>
      <c r="SBH122" s="627"/>
      <c r="SBI122" s="627"/>
      <c r="SBJ122" s="627"/>
      <c r="SBK122" s="627"/>
      <c r="SBL122" s="627"/>
      <c r="SBM122" s="627"/>
      <c r="SBN122" s="627"/>
      <c r="SBO122" s="627"/>
      <c r="SBP122" s="627"/>
      <c r="SBQ122" s="627"/>
      <c r="SBR122" s="627"/>
      <c r="SBS122" s="627"/>
      <c r="SBT122" s="627"/>
      <c r="SBU122" s="627"/>
      <c r="SBV122" s="627"/>
      <c r="SBW122" s="627"/>
      <c r="SBX122" s="627"/>
      <c r="SBY122" s="627"/>
      <c r="SBZ122" s="627"/>
      <c r="SCA122" s="627"/>
      <c r="SCB122" s="627"/>
      <c r="SCC122" s="627"/>
      <c r="SCD122" s="627"/>
      <c r="SCE122" s="627"/>
      <c r="SCF122" s="627"/>
      <c r="SCG122" s="627"/>
      <c r="SCH122" s="627"/>
      <c r="SCI122" s="627"/>
      <c r="SCJ122" s="627"/>
      <c r="SCK122" s="627"/>
      <c r="SCL122" s="627"/>
      <c r="SCM122" s="627"/>
      <c r="SCN122" s="627"/>
      <c r="SCO122" s="627"/>
      <c r="SCP122" s="627"/>
      <c r="SCQ122" s="627"/>
      <c r="SCR122" s="627"/>
      <c r="SCS122" s="627"/>
      <c r="SCT122" s="627"/>
      <c r="SCU122" s="627"/>
      <c r="SCV122" s="627"/>
      <c r="SCW122" s="627"/>
      <c r="SCX122" s="627"/>
      <c r="SCY122" s="627"/>
      <c r="SCZ122" s="627"/>
      <c r="SDA122" s="627"/>
      <c r="SDB122" s="627"/>
      <c r="SDC122" s="627"/>
      <c r="SDD122" s="627"/>
      <c r="SDE122" s="627"/>
      <c r="SDF122" s="627"/>
      <c r="SDG122" s="627"/>
      <c r="SDH122" s="627"/>
      <c r="SDI122" s="627"/>
      <c r="SDJ122" s="627"/>
      <c r="SDK122" s="627"/>
      <c r="SDL122" s="627"/>
      <c r="SDM122" s="627"/>
      <c r="SDN122" s="627"/>
      <c r="SDO122" s="627"/>
      <c r="SDP122" s="627"/>
      <c r="SDQ122" s="627"/>
      <c r="SDR122" s="627"/>
      <c r="SDS122" s="627"/>
      <c r="SDT122" s="627"/>
      <c r="SDU122" s="627"/>
      <c r="SDV122" s="627"/>
      <c r="SDW122" s="627"/>
      <c r="SDX122" s="627"/>
      <c r="SDY122" s="627"/>
      <c r="SDZ122" s="627"/>
      <c r="SEA122" s="627"/>
      <c r="SEB122" s="627"/>
      <c r="SEC122" s="627"/>
      <c r="SED122" s="627"/>
      <c r="SEE122" s="627"/>
      <c r="SEF122" s="627"/>
      <c r="SEG122" s="627"/>
      <c r="SEH122" s="627"/>
      <c r="SEI122" s="627"/>
      <c r="SEJ122" s="627"/>
      <c r="SEK122" s="627"/>
      <c r="SEL122" s="627"/>
      <c r="SEM122" s="627"/>
      <c r="SEN122" s="627"/>
      <c r="SEO122" s="627"/>
      <c r="SEP122" s="627"/>
      <c r="SEQ122" s="627"/>
      <c r="SER122" s="627"/>
      <c r="SES122" s="627"/>
      <c r="SET122" s="627"/>
      <c r="SEU122" s="627"/>
      <c r="SEV122" s="627"/>
      <c r="SEW122" s="627"/>
      <c r="SEX122" s="627"/>
      <c r="SEY122" s="627"/>
      <c r="SEZ122" s="627"/>
      <c r="SFA122" s="627"/>
      <c r="SFB122" s="627"/>
      <c r="SFC122" s="627"/>
      <c r="SFD122" s="627"/>
      <c r="SFE122" s="627"/>
      <c r="SFF122" s="627"/>
      <c r="SFG122" s="627"/>
      <c r="SFH122" s="627"/>
      <c r="SFI122" s="627"/>
      <c r="SFJ122" s="627"/>
      <c r="SFK122" s="627"/>
      <c r="SFL122" s="627"/>
      <c r="SFM122" s="627"/>
      <c r="SFN122" s="627"/>
      <c r="SFO122" s="627"/>
      <c r="SFP122" s="627"/>
      <c r="SFQ122" s="627"/>
      <c r="SFR122" s="627"/>
      <c r="SFS122" s="627"/>
      <c r="SFT122" s="627"/>
      <c r="SFU122" s="627"/>
      <c r="SFV122" s="627"/>
      <c r="SFW122" s="627"/>
      <c r="SFX122" s="627"/>
      <c r="SFY122" s="627"/>
      <c r="SFZ122" s="627"/>
      <c r="SGA122" s="627"/>
      <c r="SGB122" s="627"/>
      <c r="SGC122" s="627"/>
      <c r="SGD122" s="627"/>
      <c r="SGE122" s="627"/>
      <c r="SGF122" s="627"/>
      <c r="SGG122" s="627"/>
      <c r="SGH122" s="627"/>
      <c r="SGI122" s="627"/>
      <c r="SGJ122" s="627"/>
      <c r="SGK122" s="627"/>
      <c r="SGL122" s="627"/>
      <c r="SGM122" s="627"/>
      <c r="SGN122" s="627"/>
      <c r="SGO122" s="627"/>
      <c r="SGP122" s="627"/>
      <c r="SGQ122" s="627"/>
      <c r="SGR122" s="627"/>
      <c r="SGS122" s="627"/>
      <c r="SGT122" s="627"/>
      <c r="SGU122" s="627"/>
      <c r="SGV122" s="627"/>
      <c r="SGW122" s="627"/>
      <c r="SGX122" s="627"/>
      <c r="SGY122" s="627"/>
      <c r="SGZ122" s="627"/>
      <c r="SHA122" s="627"/>
      <c r="SHB122" s="627"/>
      <c r="SHC122" s="627"/>
      <c r="SHD122" s="627"/>
      <c r="SHE122" s="627"/>
      <c r="SHF122" s="627"/>
      <c r="SHG122" s="627"/>
      <c r="SHH122" s="627"/>
      <c r="SHI122" s="627"/>
      <c r="SHJ122" s="627"/>
      <c r="SHK122" s="627"/>
      <c r="SHL122" s="627"/>
      <c r="SHM122" s="627"/>
      <c r="SHN122" s="627"/>
      <c r="SHO122" s="627"/>
      <c r="SHP122" s="627"/>
      <c r="SHQ122" s="627"/>
      <c r="SHR122" s="627"/>
      <c r="SHS122" s="627"/>
      <c r="SHT122" s="627"/>
      <c r="SHU122" s="627"/>
      <c r="SHV122" s="627"/>
      <c r="SHW122" s="627"/>
      <c r="SHX122" s="627"/>
      <c r="SHY122" s="627"/>
      <c r="SHZ122" s="627"/>
      <c r="SIA122" s="627"/>
      <c r="SIB122" s="627"/>
      <c r="SIC122" s="627"/>
      <c r="SID122" s="627"/>
      <c r="SIE122" s="627"/>
      <c r="SIF122" s="627"/>
      <c r="SIG122" s="627"/>
      <c r="SIH122" s="627"/>
      <c r="SII122" s="627"/>
      <c r="SIJ122" s="627"/>
      <c r="SIK122" s="627"/>
      <c r="SIL122" s="627"/>
      <c r="SIM122" s="627"/>
      <c r="SIN122" s="627"/>
      <c r="SIO122" s="627"/>
      <c r="SIP122" s="627"/>
      <c r="SIQ122" s="627"/>
      <c r="SIR122" s="627"/>
      <c r="SIS122" s="627"/>
      <c r="SIT122" s="627"/>
      <c r="SIU122" s="627"/>
      <c r="SIV122" s="627"/>
      <c r="SIW122" s="627"/>
      <c r="SIX122" s="627"/>
      <c r="SIY122" s="627"/>
      <c r="SIZ122" s="627"/>
      <c r="SJA122" s="627"/>
      <c r="SJB122" s="627"/>
      <c r="SJC122" s="627"/>
      <c r="SJD122" s="627"/>
      <c r="SJE122" s="627"/>
      <c r="SJF122" s="627"/>
      <c r="SJG122" s="627"/>
      <c r="SJH122" s="627"/>
      <c r="SJI122" s="627"/>
      <c r="SJJ122" s="627"/>
      <c r="SJK122" s="627"/>
      <c r="SJL122" s="627"/>
      <c r="SJM122" s="627"/>
      <c r="SJN122" s="627"/>
      <c r="SJO122" s="627"/>
      <c r="SJP122" s="627"/>
      <c r="SJQ122" s="627"/>
      <c r="SJR122" s="627"/>
      <c r="SJS122" s="627"/>
      <c r="SJT122" s="627"/>
      <c r="SJU122" s="627"/>
      <c r="SJV122" s="627"/>
      <c r="SJW122" s="627"/>
      <c r="SJX122" s="627"/>
      <c r="SJY122" s="627"/>
      <c r="SJZ122" s="627"/>
      <c r="SKA122" s="627"/>
      <c r="SKB122" s="627"/>
      <c r="SKC122" s="627"/>
      <c r="SKD122" s="627"/>
      <c r="SKE122" s="627"/>
      <c r="SKF122" s="627"/>
      <c r="SKG122" s="627"/>
      <c r="SKH122" s="627"/>
      <c r="SKI122" s="627"/>
      <c r="SKJ122" s="627"/>
      <c r="SKK122" s="627"/>
      <c r="SKL122" s="627"/>
      <c r="SKM122" s="627"/>
      <c r="SKN122" s="627"/>
      <c r="SKO122" s="627"/>
      <c r="SKP122" s="627"/>
      <c r="SKQ122" s="627"/>
      <c r="SKR122" s="627"/>
      <c r="SKS122" s="627"/>
      <c r="SKT122" s="627"/>
      <c r="SKU122" s="627"/>
      <c r="SKV122" s="627"/>
      <c r="SKW122" s="627"/>
      <c r="SKX122" s="627"/>
      <c r="SKY122" s="627"/>
      <c r="SKZ122" s="627"/>
      <c r="SLA122" s="627"/>
      <c r="SLB122" s="627"/>
      <c r="SLC122" s="627"/>
      <c r="SLD122" s="627"/>
      <c r="SLE122" s="627"/>
      <c r="SLF122" s="627"/>
      <c r="SLG122" s="627"/>
      <c r="SLH122" s="627"/>
      <c r="SLI122" s="627"/>
      <c r="SLJ122" s="627"/>
      <c r="SLK122" s="627"/>
      <c r="SLL122" s="627"/>
      <c r="SLM122" s="627"/>
      <c r="SLN122" s="627"/>
      <c r="SLO122" s="627"/>
      <c r="SLP122" s="627"/>
      <c r="SLQ122" s="627"/>
      <c r="SLR122" s="627"/>
      <c r="SLS122" s="627"/>
      <c r="SLT122" s="627"/>
      <c r="SLU122" s="627"/>
      <c r="SLV122" s="627"/>
      <c r="SLW122" s="627"/>
      <c r="SLX122" s="627"/>
      <c r="SLY122" s="627"/>
      <c r="SLZ122" s="627"/>
      <c r="SMA122" s="627"/>
      <c r="SMB122" s="627"/>
      <c r="SMC122" s="627"/>
      <c r="SMD122" s="627"/>
      <c r="SME122" s="627"/>
      <c r="SMF122" s="627"/>
      <c r="SMG122" s="627"/>
      <c r="SMH122" s="627"/>
      <c r="SMI122" s="627"/>
      <c r="SMJ122" s="627"/>
      <c r="SMK122" s="627"/>
      <c r="SML122" s="627"/>
      <c r="SMM122" s="627"/>
      <c r="SMN122" s="627"/>
      <c r="SMO122" s="627"/>
      <c r="SMP122" s="627"/>
      <c r="SMQ122" s="627"/>
      <c r="SMR122" s="627"/>
      <c r="SMS122" s="627"/>
      <c r="SMT122" s="627"/>
      <c r="SMU122" s="627"/>
      <c r="SMV122" s="627"/>
      <c r="SMW122" s="627"/>
      <c r="SMX122" s="627"/>
      <c r="SMY122" s="627"/>
      <c r="SMZ122" s="627"/>
      <c r="SNA122" s="627"/>
      <c r="SNB122" s="627"/>
      <c r="SNC122" s="627"/>
      <c r="SND122" s="627"/>
      <c r="SNE122" s="627"/>
      <c r="SNF122" s="627"/>
      <c r="SNG122" s="627"/>
      <c r="SNH122" s="627"/>
      <c r="SNI122" s="627"/>
      <c r="SNJ122" s="627"/>
      <c r="SNK122" s="627"/>
      <c r="SNL122" s="627"/>
      <c r="SNM122" s="627"/>
      <c r="SNN122" s="627"/>
      <c r="SNO122" s="627"/>
      <c r="SNP122" s="627"/>
      <c r="SNQ122" s="627"/>
      <c r="SNR122" s="627"/>
      <c r="SNS122" s="627"/>
      <c r="SNT122" s="627"/>
      <c r="SNU122" s="627"/>
      <c r="SNV122" s="627"/>
      <c r="SNW122" s="627"/>
      <c r="SNX122" s="627"/>
      <c r="SNY122" s="627"/>
      <c r="SNZ122" s="627"/>
      <c r="SOA122" s="627"/>
      <c r="SOB122" s="627"/>
      <c r="SOC122" s="627"/>
      <c r="SOD122" s="627"/>
      <c r="SOE122" s="627"/>
      <c r="SOF122" s="627"/>
      <c r="SOG122" s="627"/>
      <c r="SOH122" s="627"/>
      <c r="SOI122" s="627"/>
      <c r="SOJ122" s="627"/>
      <c r="SOK122" s="627"/>
      <c r="SOL122" s="627"/>
      <c r="SOM122" s="627"/>
      <c r="SON122" s="627"/>
      <c r="SOO122" s="627"/>
      <c r="SOP122" s="627"/>
      <c r="SOQ122" s="627"/>
      <c r="SOR122" s="627"/>
      <c r="SOS122" s="627"/>
      <c r="SOT122" s="627"/>
      <c r="SOU122" s="627"/>
      <c r="SOV122" s="627"/>
      <c r="SOW122" s="627"/>
      <c r="SOX122" s="627"/>
      <c r="SOY122" s="627"/>
      <c r="SOZ122" s="627"/>
      <c r="SPA122" s="627"/>
      <c r="SPB122" s="627"/>
      <c r="SPC122" s="627"/>
      <c r="SPD122" s="627"/>
      <c r="SPE122" s="627"/>
      <c r="SPF122" s="627"/>
      <c r="SPG122" s="627"/>
      <c r="SPH122" s="627"/>
      <c r="SPI122" s="627"/>
      <c r="SPJ122" s="627"/>
      <c r="SPK122" s="627"/>
      <c r="SPL122" s="627"/>
      <c r="SPM122" s="627"/>
      <c r="SPN122" s="627"/>
      <c r="SPO122" s="627"/>
      <c r="SPP122" s="627"/>
      <c r="SPQ122" s="627"/>
      <c r="SPR122" s="627"/>
      <c r="SPS122" s="627"/>
      <c r="SPT122" s="627"/>
      <c r="SPU122" s="627"/>
      <c r="SPV122" s="627"/>
      <c r="SPW122" s="627"/>
      <c r="SPX122" s="627"/>
      <c r="SPY122" s="627"/>
      <c r="SPZ122" s="627"/>
      <c r="SQA122" s="627"/>
      <c r="SQB122" s="627"/>
      <c r="SQC122" s="627"/>
      <c r="SQD122" s="627"/>
      <c r="SQE122" s="627"/>
      <c r="SQF122" s="627"/>
      <c r="SQG122" s="627"/>
      <c r="SQH122" s="627"/>
      <c r="SQI122" s="627"/>
      <c r="SQJ122" s="627"/>
      <c r="SQK122" s="627"/>
      <c r="SQL122" s="627"/>
      <c r="SQM122" s="627"/>
      <c r="SQN122" s="627"/>
      <c r="SQO122" s="627"/>
      <c r="SQP122" s="627"/>
      <c r="SQQ122" s="627"/>
      <c r="SQR122" s="627"/>
      <c r="SQS122" s="627"/>
      <c r="SQT122" s="627"/>
      <c r="SQU122" s="627"/>
      <c r="SQV122" s="627"/>
      <c r="SQW122" s="627"/>
      <c r="SQX122" s="627"/>
      <c r="SQY122" s="627"/>
      <c r="SQZ122" s="627"/>
      <c r="SRA122" s="627"/>
      <c r="SRB122" s="627"/>
      <c r="SRC122" s="627"/>
      <c r="SRD122" s="627"/>
      <c r="SRE122" s="627"/>
      <c r="SRF122" s="627"/>
      <c r="SRG122" s="627"/>
      <c r="SRH122" s="627"/>
      <c r="SRI122" s="627"/>
      <c r="SRJ122" s="627"/>
      <c r="SRK122" s="627"/>
      <c r="SRL122" s="627"/>
      <c r="SRM122" s="627"/>
      <c r="SRN122" s="627"/>
      <c r="SRO122" s="627"/>
      <c r="SRP122" s="627"/>
      <c r="SRQ122" s="627"/>
      <c r="SRR122" s="627"/>
      <c r="SRS122" s="627"/>
      <c r="SRT122" s="627"/>
      <c r="SRU122" s="627"/>
      <c r="SRV122" s="627"/>
      <c r="SRW122" s="627"/>
      <c r="SRX122" s="627"/>
      <c r="SRY122" s="627"/>
      <c r="SRZ122" s="627"/>
      <c r="SSA122" s="627"/>
      <c r="SSB122" s="627"/>
      <c r="SSC122" s="627"/>
      <c r="SSD122" s="627"/>
      <c r="SSE122" s="627"/>
      <c r="SSF122" s="627"/>
      <c r="SSG122" s="627"/>
      <c r="SSH122" s="627"/>
      <c r="SSI122" s="627"/>
      <c r="SSJ122" s="627"/>
      <c r="SSK122" s="627"/>
      <c r="SSL122" s="627"/>
      <c r="SSM122" s="627"/>
      <c r="SSN122" s="627"/>
      <c r="SSO122" s="627"/>
      <c r="SSP122" s="627"/>
      <c r="SSQ122" s="627"/>
      <c r="SSR122" s="627"/>
      <c r="SSS122" s="627"/>
      <c r="SST122" s="627"/>
      <c r="SSU122" s="627"/>
      <c r="SSV122" s="627"/>
      <c r="SSW122" s="627"/>
      <c r="SSX122" s="627"/>
      <c r="SSY122" s="627"/>
      <c r="SSZ122" s="627"/>
      <c r="STA122" s="627"/>
      <c r="STB122" s="627"/>
      <c r="STC122" s="627"/>
      <c r="STD122" s="627"/>
      <c r="STE122" s="627"/>
      <c r="STF122" s="627"/>
      <c r="STG122" s="627"/>
      <c r="STH122" s="627"/>
      <c r="STI122" s="627"/>
      <c r="STJ122" s="627"/>
      <c r="STK122" s="627"/>
      <c r="STL122" s="627"/>
      <c r="STM122" s="627"/>
      <c r="STN122" s="627"/>
      <c r="STO122" s="627"/>
      <c r="STP122" s="627"/>
      <c r="STQ122" s="627"/>
      <c r="STR122" s="627"/>
      <c r="STS122" s="627"/>
      <c r="STT122" s="627"/>
      <c r="STU122" s="627"/>
      <c r="STV122" s="627"/>
      <c r="STW122" s="627"/>
      <c r="STX122" s="627"/>
      <c r="STY122" s="627"/>
      <c r="STZ122" s="627"/>
      <c r="SUA122" s="627"/>
      <c r="SUB122" s="627"/>
      <c r="SUC122" s="627"/>
      <c r="SUD122" s="627"/>
      <c r="SUE122" s="627"/>
      <c r="SUF122" s="627"/>
      <c r="SUG122" s="627"/>
      <c r="SUH122" s="627"/>
      <c r="SUI122" s="627"/>
      <c r="SUJ122" s="627"/>
      <c r="SUK122" s="627"/>
      <c r="SUL122" s="627"/>
      <c r="SUM122" s="627"/>
      <c r="SUN122" s="627"/>
      <c r="SUO122" s="627"/>
      <c r="SUP122" s="627"/>
      <c r="SUQ122" s="627"/>
      <c r="SUR122" s="627"/>
      <c r="SUS122" s="627"/>
      <c r="SUT122" s="627"/>
      <c r="SUU122" s="627"/>
      <c r="SUV122" s="627"/>
      <c r="SUW122" s="627"/>
      <c r="SUX122" s="627"/>
      <c r="SUY122" s="627"/>
      <c r="SUZ122" s="627"/>
      <c r="SVA122" s="627"/>
      <c r="SVB122" s="627"/>
      <c r="SVC122" s="627"/>
      <c r="SVD122" s="627"/>
      <c r="SVE122" s="627"/>
      <c r="SVF122" s="627"/>
      <c r="SVG122" s="627"/>
      <c r="SVH122" s="627"/>
      <c r="SVI122" s="627"/>
      <c r="SVJ122" s="627"/>
      <c r="SVK122" s="627"/>
      <c r="SVL122" s="627"/>
      <c r="SVM122" s="627"/>
      <c r="SVN122" s="627"/>
      <c r="SVO122" s="627"/>
      <c r="SVP122" s="627"/>
      <c r="SVQ122" s="627"/>
      <c r="SVR122" s="627"/>
      <c r="SVS122" s="627"/>
      <c r="SVT122" s="627"/>
      <c r="SVU122" s="627"/>
      <c r="SVV122" s="627"/>
      <c r="SVW122" s="627"/>
      <c r="SVX122" s="627"/>
      <c r="SVY122" s="627"/>
      <c r="SVZ122" s="627"/>
      <c r="SWA122" s="627"/>
      <c r="SWB122" s="627"/>
      <c r="SWC122" s="627"/>
      <c r="SWD122" s="627"/>
      <c r="SWE122" s="627"/>
      <c r="SWF122" s="627"/>
      <c r="SWG122" s="627"/>
      <c r="SWH122" s="627"/>
      <c r="SWI122" s="627"/>
      <c r="SWJ122" s="627"/>
      <c r="SWK122" s="627"/>
      <c r="SWL122" s="627"/>
      <c r="SWM122" s="627"/>
      <c r="SWN122" s="627"/>
      <c r="SWO122" s="627"/>
      <c r="SWP122" s="627"/>
      <c r="SWQ122" s="627"/>
      <c r="SWR122" s="627"/>
      <c r="SWS122" s="627"/>
      <c r="SWT122" s="627"/>
      <c r="SWU122" s="627"/>
      <c r="SWV122" s="627"/>
      <c r="SWW122" s="627"/>
      <c r="SWX122" s="627"/>
      <c r="SWY122" s="627"/>
      <c r="SWZ122" s="627"/>
      <c r="SXA122" s="627"/>
      <c r="SXB122" s="627"/>
      <c r="SXC122" s="627"/>
      <c r="SXD122" s="627"/>
      <c r="SXE122" s="627"/>
      <c r="SXF122" s="627"/>
      <c r="SXG122" s="627"/>
      <c r="SXH122" s="627"/>
      <c r="SXI122" s="627"/>
      <c r="SXJ122" s="627"/>
      <c r="SXK122" s="627"/>
      <c r="SXL122" s="627"/>
      <c r="SXM122" s="627"/>
      <c r="SXN122" s="627"/>
      <c r="SXO122" s="627"/>
      <c r="SXP122" s="627"/>
      <c r="SXQ122" s="627"/>
      <c r="SXR122" s="627"/>
      <c r="SXS122" s="627"/>
      <c r="SXT122" s="627"/>
      <c r="SXU122" s="627"/>
      <c r="SXV122" s="627"/>
      <c r="SXW122" s="627"/>
      <c r="SXX122" s="627"/>
      <c r="SXY122" s="627"/>
      <c r="SXZ122" s="627"/>
      <c r="SYA122" s="627"/>
      <c r="SYB122" s="627"/>
      <c r="SYC122" s="627"/>
      <c r="SYD122" s="627"/>
      <c r="SYE122" s="627"/>
      <c r="SYF122" s="627"/>
      <c r="SYG122" s="627"/>
      <c r="SYH122" s="627"/>
      <c r="SYI122" s="627"/>
      <c r="SYJ122" s="627"/>
      <c r="SYK122" s="627"/>
      <c r="SYL122" s="627"/>
      <c r="SYM122" s="627"/>
      <c r="SYN122" s="627"/>
      <c r="SYO122" s="627"/>
      <c r="SYP122" s="627"/>
      <c r="SYQ122" s="627"/>
      <c r="SYR122" s="627"/>
      <c r="SYS122" s="627"/>
      <c r="SYT122" s="627"/>
      <c r="SYU122" s="627"/>
      <c r="SYV122" s="627"/>
      <c r="SYW122" s="627"/>
      <c r="SYX122" s="627"/>
      <c r="SYY122" s="627"/>
      <c r="SYZ122" s="627"/>
      <c r="SZA122" s="627"/>
      <c r="SZB122" s="627"/>
      <c r="SZC122" s="627"/>
      <c r="SZD122" s="627"/>
      <c r="SZE122" s="627"/>
      <c r="SZF122" s="627"/>
      <c r="SZG122" s="627"/>
      <c r="SZH122" s="627"/>
      <c r="SZI122" s="627"/>
      <c r="SZJ122" s="627"/>
      <c r="SZK122" s="627"/>
      <c r="SZL122" s="627"/>
      <c r="SZM122" s="627"/>
      <c r="SZN122" s="627"/>
      <c r="SZO122" s="627"/>
      <c r="SZP122" s="627"/>
      <c r="SZQ122" s="627"/>
      <c r="SZR122" s="627"/>
      <c r="SZS122" s="627"/>
      <c r="SZT122" s="627"/>
      <c r="SZU122" s="627"/>
      <c r="SZV122" s="627"/>
      <c r="SZW122" s="627"/>
      <c r="SZX122" s="627"/>
      <c r="SZY122" s="627"/>
      <c r="SZZ122" s="627"/>
      <c r="TAA122" s="627"/>
      <c r="TAB122" s="627"/>
      <c r="TAC122" s="627"/>
      <c r="TAD122" s="627"/>
      <c r="TAE122" s="627"/>
      <c r="TAF122" s="627"/>
      <c r="TAG122" s="627"/>
      <c r="TAH122" s="627"/>
      <c r="TAI122" s="627"/>
      <c r="TAJ122" s="627"/>
      <c r="TAK122" s="627"/>
      <c r="TAL122" s="627"/>
      <c r="TAM122" s="627"/>
      <c r="TAN122" s="627"/>
      <c r="TAO122" s="627"/>
      <c r="TAP122" s="627"/>
      <c r="TAQ122" s="627"/>
      <c r="TAR122" s="627"/>
      <c r="TAS122" s="627"/>
      <c r="TAT122" s="627"/>
      <c r="TAU122" s="627"/>
      <c r="TAV122" s="627"/>
      <c r="TAW122" s="627"/>
      <c r="TAX122" s="627"/>
      <c r="TAY122" s="627"/>
      <c r="TAZ122" s="627"/>
      <c r="TBA122" s="627"/>
      <c r="TBB122" s="627"/>
      <c r="TBC122" s="627"/>
      <c r="TBD122" s="627"/>
      <c r="TBE122" s="627"/>
      <c r="TBF122" s="627"/>
      <c r="TBG122" s="627"/>
      <c r="TBH122" s="627"/>
      <c r="TBI122" s="627"/>
      <c r="TBJ122" s="627"/>
      <c r="TBK122" s="627"/>
      <c r="TBL122" s="627"/>
      <c r="TBM122" s="627"/>
      <c r="TBN122" s="627"/>
      <c r="TBO122" s="627"/>
      <c r="TBP122" s="627"/>
      <c r="TBQ122" s="627"/>
      <c r="TBR122" s="627"/>
      <c r="TBS122" s="627"/>
      <c r="TBT122" s="627"/>
      <c r="TBU122" s="627"/>
      <c r="TBV122" s="627"/>
      <c r="TBW122" s="627"/>
      <c r="TBX122" s="627"/>
      <c r="TBY122" s="627"/>
      <c r="TBZ122" s="627"/>
      <c r="TCA122" s="627"/>
      <c r="TCB122" s="627"/>
      <c r="TCC122" s="627"/>
      <c r="TCD122" s="627"/>
      <c r="TCE122" s="627"/>
      <c r="TCF122" s="627"/>
      <c r="TCG122" s="627"/>
      <c r="TCH122" s="627"/>
      <c r="TCI122" s="627"/>
      <c r="TCJ122" s="627"/>
      <c r="TCK122" s="627"/>
      <c r="TCL122" s="627"/>
      <c r="TCM122" s="627"/>
      <c r="TCN122" s="627"/>
      <c r="TCO122" s="627"/>
      <c r="TCP122" s="627"/>
      <c r="TCQ122" s="627"/>
      <c r="TCR122" s="627"/>
      <c r="TCS122" s="627"/>
      <c r="TCT122" s="627"/>
      <c r="TCU122" s="627"/>
      <c r="TCV122" s="627"/>
      <c r="TCW122" s="627"/>
      <c r="TCX122" s="627"/>
      <c r="TCY122" s="627"/>
      <c r="TCZ122" s="627"/>
      <c r="TDA122" s="627"/>
      <c r="TDB122" s="627"/>
      <c r="TDC122" s="627"/>
      <c r="TDD122" s="627"/>
      <c r="TDE122" s="627"/>
      <c r="TDF122" s="627"/>
      <c r="TDG122" s="627"/>
      <c r="TDH122" s="627"/>
      <c r="TDI122" s="627"/>
      <c r="TDJ122" s="627"/>
      <c r="TDK122" s="627"/>
      <c r="TDL122" s="627"/>
      <c r="TDM122" s="627"/>
      <c r="TDN122" s="627"/>
      <c r="TDO122" s="627"/>
      <c r="TDP122" s="627"/>
      <c r="TDQ122" s="627"/>
      <c r="TDR122" s="627"/>
      <c r="TDS122" s="627"/>
      <c r="TDT122" s="627"/>
      <c r="TDU122" s="627"/>
      <c r="TDV122" s="627"/>
      <c r="TDW122" s="627"/>
      <c r="TDX122" s="627"/>
      <c r="TDY122" s="627"/>
      <c r="TDZ122" s="627"/>
      <c r="TEA122" s="627"/>
      <c r="TEB122" s="627"/>
      <c r="TEC122" s="627"/>
      <c r="TED122" s="627"/>
      <c r="TEE122" s="627"/>
      <c r="TEF122" s="627"/>
      <c r="TEG122" s="627"/>
      <c r="TEH122" s="627"/>
      <c r="TEI122" s="627"/>
      <c r="TEJ122" s="627"/>
      <c r="TEK122" s="627"/>
      <c r="TEL122" s="627"/>
      <c r="TEM122" s="627"/>
      <c r="TEN122" s="627"/>
      <c r="TEO122" s="627"/>
      <c r="TEP122" s="627"/>
      <c r="TEQ122" s="627"/>
      <c r="TER122" s="627"/>
      <c r="TES122" s="627"/>
      <c r="TET122" s="627"/>
      <c r="TEU122" s="627"/>
      <c r="TEV122" s="627"/>
      <c r="TEW122" s="627"/>
      <c r="TEX122" s="627"/>
      <c r="TEY122" s="627"/>
      <c r="TEZ122" s="627"/>
      <c r="TFA122" s="627"/>
      <c r="TFB122" s="627"/>
      <c r="TFC122" s="627"/>
      <c r="TFD122" s="627"/>
      <c r="TFE122" s="627"/>
      <c r="TFF122" s="627"/>
      <c r="TFG122" s="627"/>
      <c r="TFH122" s="627"/>
      <c r="TFI122" s="627"/>
      <c r="TFJ122" s="627"/>
      <c r="TFK122" s="627"/>
      <c r="TFL122" s="627"/>
      <c r="TFM122" s="627"/>
      <c r="TFN122" s="627"/>
      <c r="TFO122" s="627"/>
      <c r="TFP122" s="627"/>
      <c r="TFQ122" s="627"/>
      <c r="TFR122" s="627"/>
      <c r="TFS122" s="627"/>
      <c r="TFT122" s="627"/>
      <c r="TFU122" s="627"/>
      <c r="TFV122" s="627"/>
      <c r="TFW122" s="627"/>
      <c r="TFX122" s="627"/>
      <c r="TFY122" s="627"/>
      <c r="TFZ122" s="627"/>
      <c r="TGA122" s="627"/>
      <c r="TGB122" s="627"/>
      <c r="TGC122" s="627"/>
      <c r="TGD122" s="627"/>
      <c r="TGE122" s="627"/>
      <c r="TGF122" s="627"/>
      <c r="TGG122" s="627"/>
      <c r="TGH122" s="627"/>
      <c r="TGI122" s="627"/>
      <c r="TGJ122" s="627"/>
      <c r="TGK122" s="627"/>
      <c r="TGL122" s="627"/>
      <c r="TGM122" s="627"/>
      <c r="TGN122" s="627"/>
      <c r="TGO122" s="627"/>
      <c r="TGP122" s="627"/>
      <c r="TGQ122" s="627"/>
      <c r="TGR122" s="627"/>
      <c r="TGS122" s="627"/>
      <c r="TGT122" s="627"/>
      <c r="TGU122" s="627"/>
      <c r="TGV122" s="627"/>
      <c r="TGW122" s="627"/>
      <c r="TGX122" s="627"/>
      <c r="TGY122" s="627"/>
      <c r="TGZ122" s="627"/>
      <c r="THA122" s="627"/>
      <c r="THB122" s="627"/>
      <c r="THC122" s="627"/>
      <c r="THD122" s="627"/>
      <c r="THE122" s="627"/>
      <c r="THF122" s="627"/>
      <c r="THG122" s="627"/>
      <c r="THH122" s="627"/>
      <c r="THI122" s="627"/>
      <c r="THJ122" s="627"/>
      <c r="THK122" s="627"/>
      <c r="THL122" s="627"/>
      <c r="THM122" s="627"/>
      <c r="THN122" s="627"/>
      <c r="THO122" s="627"/>
      <c r="THP122" s="627"/>
      <c r="THQ122" s="627"/>
      <c r="THR122" s="627"/>
      <c r="THS122" s="627"/>
      <c r="THT122" s="627"/>
      <c r="THU122" s="627"/>
      <c r="THV122" s="627"/>
      <c r="THW122" s="627"/>
      <c r="THX122" s="627"/>
      <c r="THY122" s="627"/>
      <c r="THZ122" s="627"/>
      <c r="TIA122" s="627"/>
      <c r="TIB122" s="627"/>
      <c r="TIC122" s="627"/>
      <c r="TID122" s="627"/>
      <c r="TIE122" s="627"/>
      <c r="TIF122" s="627"/>
      <c r="TIG122" s="627"/>
      <c r="TIH122" s="627"/>
      <c r="TII122" s="627"/>
      <c r="TIJ122" s="627"/>
      <c r="TIK122" s="627"/>
      <c r="TIL122" s="627"/>
      <c r="TIM122" s="627"/>
      <c r="TIN122" s="627"/>
      <c r="TIO122" s="627"/>
      <c r="TIP122" s="627"/>
      <c r="TIQ122" s="627"/>
      <c r="TIR122" s="627"/>
      <c r="TIS122" s="627"/>
      <c r="TIT122" s="627"/>
      <c r="TIU122" s="627"/>
      <c r="TIV122" s="627"/>
      <c r="TIW122" s="627"/>
      <c r="TIX122" s="627"/>
      <c r="TIY122" s="627"/>
      <c r="TIZ122" s="627"/>
      <c r="TJA122" s="627"/>
      <c r="TJB122" s="627"/>
      <c r="TJC122" s="627"/>
      <c r="TJD122" s="627"/>
      <c r="TJE122" s="627"/>
      <c r="TJF122" s="627"/>
      <c r="TJG122" s="627"/>
      <c r="TJH122" s="627"/>
      <c r="TJI122" s="627"/>
      <c r="TJJ122" s="627"/>
      <c r="TJK122" s="627"/>
      <c r="TJL122" s="627"/>
      <c r="TJM122" s="627"/>
      <c r="TJN122" s="627"/>
      <c r="TJO122" s="627"/>
      <c r="TJP122" s="627"/>
      <c r="TJQ122" s="627"/>
      <c r="TJR122" s="627"/>
      <c r="TJS122" s="627"/>
      <c r="TJT122" s="627"/>
      <c r="TJU122" s="627"/>
      <c r="TJV122" s="627"/>
      <c r="TJW122" s="627"/>
      <c r="TJX122" s="627"/>
      <c r="TJY122" s="627"/>
      <c r="TJZ122" s="627"/>
      <c r="TKA122" s="627"/>
      <c r="TKB122" s="627"/>
      <c r="TKC122" s="627"/>
      <c r="TKD122" s="627"/>
      <c r="TKE122" s="627"/>
      <c r="TKF122" s="627"/>
      <c r="TKG122" s="627"/>
      <c r="TKH122" s="627"/>
      <c r="TKI122" s="627"/>
      <c r="TKJ122" s="627"/>
      <c r="TKK122" s="627"/>
      <c r="TKL122" s="627"/>
      <c r="TKM122" s="627"/>
      <c r="TKN122" s="627"/>
      <c r="TKO122" s="627"/>
      <c r="TKP122" s="627"/>
      <c r="TKQ122" s="627"/>
      <c r="TKR122" s="627"/>
      <c r="TKS122" s="627"/>
      <c r="TKT122" s="627"/>
      <c r="TKU122" s="627"/>
      <c r="TKV122" s="627"/>
      <c r="TKW122" s="627"/>
      <c r="TKX122" s="627"/>
      <c r="TKY122" s="627"/>
      <c r="TKZ122" s="627"/>
      <c r="TLA122" s="627"/>
      <c r="TLB122" s="627"/>
      <c r="TLC122" s="627"/>
      <c r="TLD122" s="627"/>
      <c r="TLE122" s="627"/>
      <c r="TLF122" s="627"/>
      <c r="TLG122" s="627"/>
      <c r="TLH122" s="627"/>
      <c r="TLI122" s="627"/>
      <c r="TLJ122" s="627"/>
      <c r="TLK122" s="627"/>
      <c r="TLL122" s="627"/>
      <c r="TLM122" s="627"/>
      <c r="TLN122" s="627"/>
      <c r="TLO122" s="627"/>
      <c r="TLP122" s="627"/>
      <c r="TLQ122" s="627"/>
      <c r="TLR122" s="627"/>
      <c r="TLS122" s="627"/>
      <c r="TLT122" s="627"/>
      <c r="TLU122" s="627"/>
      <c r="TLV122" s="627"/>
      <c r="TLW122" s="627"/>
      <c r="TLX122" s="627"/>
      <c r="TLY122" s="627"/>
      <c r="TLZ122" s="627"/>
      <c r="TMA122" s="627"/>
      <c r="TMB122" s="627"/>
      <c r="TMC122" s="627"/>
      <c r="TMD122" s="627"/>
      <c r="TME122" s="627"/>
      <c r="TMF122" s="627"/>
      <c r="TMG122" s="627"/>
      <c r="TMH122" s="627"/>
      <c r="TMI122" s="627"/>
      <c r="TMJ122" s="627"/>
      <c r="TMK122" s="627"/>
      <c r="TML122" s="627"/>
      <c r="TMM122" s="627"/>
      <c r="TMN122" s="627"/>
      <c r="TMO122" s="627"/>
      <c r="TMP122" s="627"/>
      <c r="TMQ122" s="627"/>
      <c r="TMR122" s="627"/>
      <c r="TMS122" s="627"/>
      <c r="TMT122" s="627"/>
      <c r="TMU122" s="627"/>
      <c r="TMV122" s="627"/>
      <c r="TMW122" s="627"/>
      <c r="TMX122" s="627"/>
      <c r="TMY122" s="627"/>
      <c r="TMZ122" s="627"/>
      <c r="TNA122" s="627"/>
      <c r="TNB122" s="627"/>
      <c r="TNC122" s="627"/>
      <c r="TND122" s="627"/>
      <c r="TNE122" s="627"/>
      <c r="TNF122" s="627"/>
      <c r="TNG122" s="627"/>
      <c r="TNH122" s="627"/>
      <c r="TNI122" s="627"/>
      <c r="TNJ122" s="627"/>
      <c r="TNK122" s="627"/>
      <c r="TNL122" s="627"/>
      <c r="TNM122" s="627"/>
      <c r="TNN122" s="627"/>
      <c r="TNO122" s="627"/>
      <c r="TNP122" s="627"/>
      <c r="TNQ122" s="627"/>
      <c r="TNR122" s="627"/>
      <c r="TNS122" s="627"/>
      <c r="TNT122" s="627"/>
      <c r="TNU122" s="627"/>
      <c r="TNV122" s="627"/>
      <c r="TNW122" s="627"/>
      <c r="TNX122" s="627"/>
      <c r="TNY122" s="627"/>
      <c r="TNZ122" s="627"/>
      <c r="TOA122" s="627"/>
      <c r="TOB122" s="627"/>
      <c r="TOC122" s="627"/>
      <c r="TOD122" s="627"/>
      <c r="TOE122" s="627"/>
      <c r="TOF122" s="627"/>
      <c r="TOG122" s="627"/>
      <c r="TOH122" s="627"/>
      <c r="TOI122" s="627"/>
      <c r="TOJ122" s="627"/>
      <c r="TOK122" s="627"/>
      <c r="TOL122" s="627"/>
      <c r="TOM122" s="627"/>
      <c r="TON122" s="627"/>
      <c r="TOO122" s="627"/>
      <c r="TOP122" s="627"/>
      <c r="TOQ122" s="627"/>
      <c r="TOR122" s="627"/>
      <c r="TOS122" s="627"/>
      <c r="TOT122" s="627"/>
      <c r="TOU122" s="627"/>
      <c r="TOV122" s="627"/>
      <c r="TOW122" s="627"/>
      <c r="TOX122" s="627"/>
      <c r="TOY122" s="627"/>
      <c r="TOZ122" s="627"/>
      <c r="TPA122" s="627"/>
      <c r="TPB122" s="627"/>
      <c r="TPC122" s="627"/>
      <c r="TPD122" s="627"/>
      <c r="TPE122" s="627"/>
      <c r="TPF122" s="627"/>
      <c r="TPG122" s="627"/>
      <c r="TPH122" s="627"/>
      <c r="TPI122" s="627"/>
      <c r="TPJ122" s="627"/>
      <c r="TPK122" s="627"/>
      <c r="TPL122" s="627"/>
      <c r="TPM122" s="627"/>
      <c r="TPN122" s="627"/>
      <c r="TPO122" s="627"/>
      <c r="TPP122" s="627"/>
      <c r="TPQ122" s="627"/>
      <c r="TPR122" s="627"/>
      <c r="TPS122" s="627"/>
      <c r="TPT122" s="627"/>
      <c r="TPU122" s="627"/>
      <c r="TPV122" s="627"/>
      <c r="TPW122" s="627"/>
      <c r="TPX122" s="627"/>
      <c r="TPY122" s="627"/>
      <c r="TPZ122" s="627"/>
      <c r="TQA122" s="627"/>
      <c r="TQB122" s="627"/>
      <c r="TQC122" s="627"/>
      <c r="TQD122" s="627"/>
      <c r="TQE122" s="627"/>
      <c r="TQF122" s="627"/>
      <c r="TQG122" s="627"/>
      <c r="TQH122" s="627"/>
      <c r="TQI122" s="627"/>
      <c r="TQJ122" s="627"/>
      <c r="TQK122" s="627"/>
      <c r="TQL122" s="627"/>
      <c r="TQM122" s="627"/>
      <c r="TQN122" s="627"/>
      <c r="TQO122" s="627"/>
      <c r="TQP122" s="627"/>
      <c r="TQQ122" s="627"/>
      <c r="TQR122" s="627"/>
      <c r="TQS122" s="627"/>
      <c r="TQT122" s="627"/>
      <c r="TQU122" s="627"/>
      <c r="TQV122" s="627"/>
      <c r="TQW122" s="627"/>
      <c r="TQX122" s="627"/>
      <c r="TQY122" s="627"/>
      <c r="TQZ122" s="627"/>
      <c r="TRA122" s="627"/>
      <c r="TRB122" s="627"/>
      <c r="TRC122" s="627"/>
      <c r="TRD122" s="627"/>
      <c r="TRE122" s="627"/>
      <c r="TRF122" s="627"/>
      <c r="TRG122" s="627"/>
      <c r="TRH122" s="627"/>
      <c r="TRI122" s="627"/>
      <c r="TRJ122" s="627"/>
      <c r="TRK122" s="627"/>
      <c r="TRL122" s="627"/>
      <c r="TRM122" s="627"/>
      <c r="TRN122" s="627"/>
      <c r="TRO122" s="627"/>
      <c r="TRP122" s="627"/>
      <c r="TRQ122" s="627"/>
      <c r="TRR122" s="627"/>
      <c r="TRS122" s="627"/>
      <c r="TRT122" s="627"/>
      <c r="TRU122" s="627"/>
      <c r="TRV122" s="627"/>
      <c r="TRW122" s="627"/>
      <c r="TRX122" s="627"/>
      <c r="TRY122" s="627"/>
      <c r="TRZ122" s="627"/>
      <c r="TSA122" s="627"/>
      <c r="TSB122" s="627"/>
      <c r="TSC122" s="627"/>
      <c r="TSD122" s="627"/>
      <c r="TSE122" s="627"/>
      <c r="TSF122" s="627"/>
      <c r="TSG122" s="627"/>
      <c r="TSH122" s="627"/>
      <c r="TSI122" s="627"/>
      <c r="TSJ122" s="627"/>
      <c r="TSK122" s="627"/>
      <c r="TSL122" s="627"/>
      <c r="TSM122" s="627"/>
      <c r="TSN122" s="627"/>
      <c r="TSO122" s="627"/>
      <c r="TSP122" s="627"/>
      <c r="TSQ122" s="627"/>
      <c r="TSR122" s="627"/>
      <c r="TSS122" s="627"/>
      <c r="TST122" s="627"/>
      <c r="TSU122" s="627"/>
      <c r="TSV122" s="627"/>
      <c r="TSW122" s="627"/>
      <c r="TSX122" s="627"/>
      <c r="TSY122" s="627"/>
      <c r="TSZ122" s="627"/>
      <c r="TTA122" s="627"/>
      <c r="TTB122" s="627"/>
      <c r="TTC122" s="627"/>
      <c r="TTD122" s="627"/>
      <c r="TTE122" s="627"/>
      <c r="TTF122" s="627"/>
      <c r="TTG122" s="627"/>
      <c r="TTH122" s="627"/>
      <c r="TTI122" s="627"/>
      <c r="TTJ122" s="627"/>
      <c r="TTK122" s="627"/>
      <c r="TTL122" s="627"/>
      <c r="TTM122" s="627"/>
      <c r="TTN122" s="627"/>
      <c r="TTO122" s="627"/>
      <c r="TTP122" s="627"/>
      <c r="TTQ122" s="627"/>
      <c r="TTR122" s="627"/>
      <c r="TTS122" s="627"/>
      <c r="TTT122" s="627"/>
      <c r="TTU122" s="627"/>
      <c r="TTV122" s="627"/>
      <c r="TTW122" s="627"/>
      <c r="TTX122" s="627"/>
      <c r="TTY122" s="627"/>
      <c r="TTZ122" s="627"/>
      <c r="TUA122" s="627"/>
      <c r="TUB122" s="627"/>
      <c r="TUC122" s="627"/>
      <c r="TUD122" s="627"/>
      <c r="TUE122" s="627"/>
      <c r="TUF122" s="627"/>
      <c r="TUG122" s="627"/>
      <c r="TUH122" s="627"/>
      <c r="TUI122" s="627"/>
      <c r="TUJ122" s="627"/>
      <c r="TUK122" s="627"/>
      <c r="TUL122" s="627"/>
      <c r="TUM122" s="627"/>
      <c r="TUN122" s="627"/>
      <c r="TUO122" s="627"/>
      <c r="TUP122" s="627"/>
      <c r="TUQ122" s="627"/>
      <c r="TUR122" s="627"/>
      <c r="TUS122" s="627"/>
      <c r="TUT122" s="627"/>
      <c r="TUU122" s="627"/>
      <c r="TUV122" s="627"/>
      <c r="TUW122" s="627"/>
      <c r="TUX122" s="627"/>
      <c r="TUY122" s="627"/>
      <c r="TUZ122" s="627"/>
      <c r="TVA122" s="627"/>
      <c r="TVB122" s="627"/>
      <c r="TVC122" s="627"/>
      <c r="TVD122" s="627"/>
      <c r="TVE122" s="627"/>
      <c r="TVF122" s="627"/>
      <c r="TVG122" s="627"/>
      <c r="TVH122" s="627"/>
      <c r="TVI122" s="627"/>
      <c r="TVJ122" s="627"/>
      <c r="TVK122" s="627"/>
      <c r="TVL122" s="627"/>
      <c r="TVM122" s="627"/>
      <c r="TVN122" s="627"/>
      <c r="TVO122" s="627"/>
      <c r="TVP122" s="627"/>
      <c r="TVQ122" s="627"/>
      <c r="TVR122" s="627"/>
      <c r="TVS122" s="627"/>
      <c r="TVT122" s="627"/>
      <c r="TVU122" s="627"/>
      <c r="TVV122" s="627"/>
      <c r="TVW122" s="627"/>
      <c r="TVX122" s="627"/>
      <c r="TVY122" s="627"/>
      <c r="TVZ122" s="627"/>
      <c r="TWA122" s="627"/>
      <c r="TWB122" s="627"/>
      <c r="TWC122" s="627"/>
      <c r="TWD122" s="627"/>
      <c r="TWE122" s="627"/>
      <c r="TWF122" s="627"/>
      <c r="TWG122" s="627"/>
      <c r="TWH122" s="627"/>
      <c r="TWI122" s="627"/>
      <c r="TWJ122" s="627"/>
      <c r="TWK122" s="627"/>
      <c r="TWL122" s="627"/>
      <c r="TWM122" s="627"/>
      <c r="TWN122" s="627"/>
      <c r="TWO122" s="627"/>
      <c r="TWP122" s="627"/>
      <c r="TWQ122" s="627"/>
      <c r="TWR122" s="627"/>
      <c r="TWS122" s="627"/>
      <c r="TWT122" s="627"/>
      <c r="TWU122" s="627"/>
      <c r="TWV122" s="627"/>
      <c r="TWW122" s="627"/>
      <c r="TWX122" s="627"/>
      <c r="TWY122" s="627"/>
      <c r="TWZ122" s="627"/>
      <c r="TXA122" s="627"/>
      <c r="TXB122" s="627"/>
      <c r="TXC122" s="627"/>
      <c r="TXD122" s="627"/>
      <c r="TXE122" s="627"/>
      <c r="TXF122" s="627"/>
      <c r="TXG122" s="627"/>
      <c r="TXH122" s="627"/>
      <c r="TXI122" s="627"/>
      <c r="TXJ122" s="627"/>
      <c r="TXK122" s="627"/>
      <c r="TXL122" s="627"/>
      <c r="TXM122" s="627"/>
      <c r="TXN122" s="627"/>
      <c r="TXO122" s="627"/>
      <c r="TXP122" s="627"/>
      <c r="TXQ122" s="627"/>
      <c r="TXR122" s="627"/>
      <c r="TXS122" s="627"/>
      <c r="TXT122" s="627"/>
      <c r="TXU122" s="627"/>
      <c r="TXV122" s="627"/>
      <c r="TXW122" s="627"/>
      <c r="TXX122" s="627"/>
      <c r="TXY122" s="627"/>
      <c r="TXZ122" s="627"/>
      <c r="TYA122" s="627"/>
      <c r="TYB122" s="627"/>
      <c r="TYC122" s="627"/>
      <c r="TYD122" s="627"/>
      <c r="TYE122" s="627"/>
      <c r="TYF122" s="627"/>
      <c r="TYG122" s="627"/>
      <c r="TYH122" s="627"/>
      <c r="TYI122" s="627"/>
      <c r="TYJ122" s="627"/>
      <c r="TYK122" s="627"/>
      <c r="TYL122" s="627"/>
      <c r="TYM122" s="627"/>
      <c r="TYN122" s="627"/>
      <c r="TYO122" s="627"/>
      <c r="TYP122" s="627"/>
      <c r="TYQ122" s="627"/>
      <c r="TYR122" s="627"/>
      <c r="TYS122" s="627"/>
      <c r="TYT122" s="627"/>
      <c r="TYU122" s="627"/>
      <c r="TYV122" s="627"/>
      <c r="TYW122" s="627"/>
      <c r="TYX122" s="627"/>
      <c r="TYY122" s="627"/>
      <c r="TYZ122" s="627"/>
      <c r="TZA122" s="627"/>
      <c r="TZB122" s="627"/>
      <c r="TZC122" s="627"/>
      <c r="TZD122" s="627"/>
      <c r="TZE122" s="627"/>
      <c r="TZF122" s="627"/>
      <c r="TZG122" s="627"/>
      <c r="TZH122" s="627"/>
      <c r="TZI122" s="627"/>
      <c r="TZJ122" s="627"/>
      <c r="TZK122" s="627"/>
      <c r="TZL122" s="627"/>
      <c r="TZM122" s="627"/>
      <c r="TZN122" s="627"/>
      <c r="TZO122" s="627"/>
      <c r="TZP122" s="627"/>
      <c r="TZQ122" s="627"/>
      <c r="TZR122" s="627"/>
      <c r="TZS122" s="627"/>
      <c r="TZT122" s="627"/>
      <c r="TZU122" s="627"/>
      <c r="TZV122" s="627"/>
      <c r="TZW122" s="627"/>
      <c r="TZX122" s="627"/>
      <c r="TZY122" s="627"/>
      <c r="TZZ122" s="627"/>
      <c r="UAA122" s="627"/>
      <c r="UAB122" s="627"/>
      <c r="UAC122" s="627"/>
      <c r="UAD122" s="627"/>
      <c r="UAE122" s="627"/>
      <c r="UAF122" s="627"/>
      <c r="UAG122" s="627"/>
      <c r="UAH122" s="627"/>
      <c r="UAI122" s="627"/>
      <c r="UAJ122" s="627"/>
      <c r="UAK122" s="627"/>
      <c r="UAL122" s="627"/>
      <c r="UAM122" s="627"/>
      <c r="UAN122" s="627"/>
      <c r="UAO122" s="627"/>
      <c r="UAP122" s="627"/>
      <c r="UAQ122" s="627"/>
      <c r="UAR122" s="627"/>
      <c r="UAS122" s="627"/>
      <c r="UAT122" s="627"/>
      <c r="UAU122" s="627"/>
      <c r="UAV122" s="627"/>
      <c r="UAW122" s="627"/>
      <c r="UAX122" s="627"/>
      <c r="UAY122" s="627"/>
      <c r="UAZ122" s="627"/>
      <c r="UBA122" s="627"/>
      <c r="UBB122" s="627"/>
      <c r="UBC122" s="627"/>
      <c r="UBD122" s="627"/>
      <c r="UBE122" s="627"/>
      <c r="UBF122" s="627"/>
      <c r="UBG122" s="627"/>
      <c r="UBH122" s="627"/>
      <c r="UBI122" s="627"/>
      <c r="UBJ122" s="627"/>
      <c r="UBK122" s="627"/>
      <c r="UBL122" s="627"/>
      <c r="UBM122" s="627"/>
      <c r="UBN122" s="627"/>
      <c r="UBO122" s="627"/>
      <c r="UBP122" s="627"/>
      <c r="UBQ122" s="627"/>
      <c r="UBR122" s="627"/>
      <c r="UBS122" s="627"/>
      <c r="UBT122" s="627"/>
      <c r="UBU122" s="627"/>
      <c r="UBV122" s="627"/>
      <c r="UBW122" s="627"/>
      <c r="UBX122" s="627"/>
      <c r="UBY122" s="627"/>
      <c r="UBZ122" s="627"/>
      <c r="UCA122" s="627"/>
      <c r="UCB122" s="627"/>
      <c r="UCC122" s="627"/>
      <c r="UCD122" s="627"/>
      <c r="UCE122" s="627"/>
      <c r="UCF122" s="627"/>
      <c r="UCG122" s="627"/>
      <c r="UCH122" s="627"/>
      <c r="UCI122" s="627"/>
      <c r="UCJ122" s="627"/>
      <c r="UCK122" s="627"/>
      <c r="UCL122" s="627"/>
      <c r="UCM122" s="627"/>
      <c r="UCN122" s="627"/>
      <c r="UCO122" s="627"/>
      <c r="UCP122" s="627"/>
      <c r="UCQ122" s="627"/>
      <c r="UCR122" s="627"/>
      <c r="UCS122" s="627"/>
      <c r="UCT122" s="627"/>
      <c r="UCU122" s="627"/>
      <c r="UCV122" s="627"/>
      <c r="UCW122" s="627"/>
      <c r="UCX122" s="627"/>
      <c r="UCY122" s="627"/>
      <c r="UCZ122" s="627"/>
      <c r="UDA122" s="627"/>
      <c r="UDB122" s="627"/>
      <c r="UDC122" s="627"/>
      <c r="UDD122" s="627"/>
      <c r="UDE122" s="627"/>
      <c r="UDF122" s="627"/>
      <c r="UDG122" s="627"/>
      <c r="UDH122" s="627"/>
      <c r="UDI122" s="627"/>
      <c r="UDJ122" s="627"/>
      <c r="UDK122" s="627"/>
      <c r="UDL122" s="627"/>
      <c r="UDM122" s="627"/>
      <c r="UDN122" s="627"/>
      <c r="UDO122" s="627"/>
      <c r="UDP122" s="627"/>
      <c r="UDQ122" s="627"/>
      <c r="UDR122" s="627"/>
      <c r="UDS122" s="627"/>
      <c r="UDT122" s="627"/>
      <c r="UDU122" s="627"/>
      <c r="UDV122" s="627"/>
      <c r="UDW122" s="627"/>
      <c r="UDX122" s="627"/>
      <c r="UDY122" s="627"/>
      <c r="UDZ122" s="627"/>
      <c r="UEA122" s="627"/>
      <c r="UEB122" s="627"/>
      <c r="UEC122" s="627"/>
      <c r="UED122" s="627"/>
      <c r="UEE122" s="627"/>
      <c r="UEF122" s="627"/>
      <c r="UEG122" s="627"/>
      <c r="UEH122" s="627"/>
      <c r="UEI122" s="627"/>
      <c r="UEJ122" s="627"/>
      <c r="UEK122" s="627"/>
      <c r="UEL122" s="627"/>
      <c r="UEM122" s="627"/>
      <c r="UEN122" s="627"/>
      <c r="UEO122" s="627"/>
      <c r="UEP122" s="627"/>
      <c r="UEQ122" s="627"/>
      <c r="UER122" s="627"/>
      <c r="UES122" s="627"/>
      <c r="UET122" s="627"/>
      <c r="UEU122" s="627"/>
      <c r="UEV122" s="627"/>
      <c r="UEW122" s="627"/>
      <c r="UEX122" s="627"/>
      <c r="UEY122" s="627"/>
      <c r="UEZ122" s="627"/>
      <c r="UFA122" s="627"/>
      <c r="UFB122" s="627"/>
      <c r="UFC122" s="627"/>
      <c r="UFD122" s="627"/>
      <c r="UFE122" s="627"/>
      <c r="UFF122" s="627"/>
      <c r="UFG122" s="627"/>
      <c r="UFH122" s="627"/>
      <c r="UFI122" s="627"/>
      <c r="UFJ122" s="627"/>
      <c r="UFK122" s="627"/>
      <c r="UFL122" s="627"/>
      <c r="UFM122" s="627"/>
      <c r="UFN122" s="627"/>
      <c r="UFO122" s="627"/>
      <c r="UFP122" s="627"/>
      <c r="UFQ122" s="627"/>
      <c r="UFR122" s="627"/>
      <c r="UFS122" s="627"/>
      <c r="UFT122" s="627"/>
      <c r="UFU122" s="627"/>
      <c r="UFV122" s="627"/>
      <c r="UFW122" s="627"/>
      <c r="UFX122" s="627"/>
      <c r="UFY122" s="627"/>
      <c r="UFZ122" s="627"/>
      <c r="UGA122" s="627"/>
      <c r="UGB122" s="627"/>
      <c r="UGC122" s="627"/>
      <c r="UGD122" s="627"/>
      <c r="UGE122" s="627"/>
      <c r="UGF122" s="627"/>
      <c r="UGG122" s="627"/>
      <c r="UGH122" s="627"/>
      <c r="UGI122" s="627"/>
      <c r="UGJ122" s="627"/>
      <c r="UGK122" s="627"/>
      <c r="UGL122" s="627"/>
      <c r="UGM122" s="627"/>
      <c r="UGN122" s="627"/>
      <c r="UGO122" s="627"/>
      <c r="UGP122" s="627"/>
      <c r="UGQ122" s="627"/>
      <c r="UGR122" s="627"/>
      <c r="UGS122" s="627"/>
      <c r="UGT122" s="627"/>
      <c r="UGU122" s="627"/>
      <c r="UGV122" s="627"/>
      <c r="UGW122" s="627"/>
      <c r="UGX122" s="627"/>
      <c r="UGY122" s="627"/>
      <c r="UGZ122" s="627"/>
      <c r="UHA122" s="627"/>
      <c r="UHB122" s="627"/>
      <c r="UHC122" s="627"/>
      <c r="UHD122" s="627"/>
      <c r="UHE122" s="627"/>
      <c r="UHF122" s="627"/>
      <c r="UHG122" s="627"/>
      <c r="UHH122" s="627"/>
      <c r="UHI122" s="627"/>
      <c r="UHJ122" s="627"/>
      <c r="UHK122" s="627"/>
      <c r="UHL122" s="627"/>
      <c r="UHM122" s="627"/>
      <c r="UHN122" s="627"/>
      <c r="UHO122" s="627"/>
      <c r="UHP122" s="627"/>
      <c r="UHQ122" s="627"/>
      <c r="UHR122" s="627"/>
      <c r="UHS122" s="627"/>
      <c r="UHT122" s="627"/>
      <c r="UHU122" s="627"/>
      <c r="UHV122" s="627"/>
      <c r="UHW122" s="627"/>
      <c r="UHX122" s="627"/>
      <c r="UHY122" s="627"/>
      <c r="UHZ122" s="627"/>
      <c r="UIA122" s="627"/>
      <c r="UIB122" s="627"/>
      <c r="UIC122" s="627"/>
      <c r="UID122" s="627"/>
      <c r="UIE122" s="627"/>
      <c r="UIF122" s="627"/>
      <c r="UIG122" s="627"/>
      <c r="UIH122" s="627"/>
      <c r="UII122" s="627"/>
      <c r="UIJ122" s="627"/>
      <c r="UIK122" s="627"/>
      <c r="UIL122" s="627"/>
      <c r="UIM122" s="627"/>
      <c r="UIN122" s="627"/>
      <c r="UIO122" s="627"/>
      <c r="UIP122" s="627"/>
      <c r="UIQ122" s="627"/>
      <c r="UIR122" s="627"/>
      <c r="UIS122" s="627"/>
      <c r="UIT122" s="627"/>
      <c r="UIU122" s="627"/>
      <c r="UIV122" s="627"/>
      <c r="UIW122" s="627"/>
      <c r="UIX122" s="627"/>
      <c r="UIY122" s="627"/>
      <c r="UIZ122" s="627"/>
      <c r="UJA122" s="627"/>
      <c r="UJB122" s="627"/>
      <c r="UJC122" s="627"/>
      <c r="UJD122" s="627"/>
      <c r="UJE122" s="627"/>
      <c r="UJF122" s="627"/>
      <c r="UJG122" s="627"/>
      <c r="UJH122" s="627"/>
      <c r="UJI122" s="627"/>
      <c r="UJJ122" s="627"/>
      <c r="UJK122" s="627"/>
      <c r="UJL122" s="627"/>
      <c r="UJM122" s="627"/>
      <c r="UJN122" s="627"/>
      <c r="UJO122" s="627"/>
      <c r="UJP122" s="627"/>
      <c r="UJQ122" s="627"/>
      <c r="UJR122" s="627"/>
      <c r="UJS122" s="627"/>
      <c r="UJT122" s="627"/>
      <c r="UJU122" s="627"/>
      <c r="UJV122" s="627"/>
      <c r="UJW122" s="627"/>
      <c r="UJX122" s="627"/>
      <c r="UJY122" s="627"/>
      <c r="UJZ122" s="627"/>
      <c r="UKA122" s="627"/>
      <c r="UKB122" s="627"/>
      <c r="UKC122" s="627"/>
      <c r="UKD122" s="627"/>
      <c r="UKE122" s="627"/>
      <c r="UKF122" s="627"/>
      <c r="UKG122" s="627"/>
      <c r="UKH122" s="627"/>
      <c r="UKI122" s="627"/>
      <c r="UKJ122" s="627"/>
      <c r="UKK122" s="627"/>
      <c r="UKL122" s="627"/>
      <c r="UKM122" s="627"/>
      <c r="UKN122" s="627"/>
      <c r="UKO122" s="627"/>
      <c r="UKP122" s="627"/>
      <c r="UKQ122" s="627"/>
      <c r="UKR122" s="627"/>
      <c r="UKS122" s="627"/>
      <c r="UKT122" s="627"/>
      <c r="UKU122" s="627"/>
      <c r="UKV122" s="627"/>
      <c r="UKW122" s="627"/>
      <c r="UKX122" s="627"/>
      <c r="UKY122" s="627"/>
      <c r="UKZ122" s="627"/>
      <c r="ULA122" s="627"/>
      <c r="ULB122" s="627"/>
      <c r="ULC122" s="627"/>
      <c r="ULD122" s="627"/>
      <c r="ULE122" s="627"/>
      <c r="ULF122" s="627"/>
      <c r="ULG122" s="627"/>
      <c r="ULH122" s="627"/>
      <c r="ULI122" s="627"/>
      <c r="ULJ122" s="627"/>
      <c r="ULK122" s="627"/>
      <c r="ULL122" s="627"/>
      <c r="ULM122" s="627"/>
      <c r="ULN122" s="627"/>
      <c r="ULO122" s="627"/>
      <c r="ULP122" s="627"/>
      <c r="ULQ122" s="627"/>
      <c r="ULR122" s="627"/>
      <c r="ULS122" s="627"/>
      <c r="ULT122" s="627"/>
      <c r="ULU122" s="627"/>
      <c r="ULV122" s="627"/>
      <c r="ULW122" s="627"/>
      <c r="ULX122" s="627"/>
      <c r="ULY122" s="627"/>
      <c r="ULZ122" s="627"/>
      <c r="UMA122" s="627"/>
      <c r="UMB122" s="627"/>
      <c r="UMC122" s="627"/>
      <c r="UMD122" s="627"/>
      <c r="UME122" s="627"/>
      <c r="UMF122" s="627"/>
      <c r="UMG122" s="627"/>
      <c r="UMH122" s="627"/>
      <c r="UMI122" s="627"/>
      <c r="UMJ122" s="627"/>
      <c r="UMK122" s="627"/>
      <c r="UML122" s="627"/>
      <c r="UMM122" s="627"/>
      <c r="UMN122" s="627"/>
      <c r="UMO122" s="627"/>
      <c r="UMP122" s="627"/>
      <c r="UMQ122" s="627"/>
      <c r="UMR122" s="627"/>
      <c r="UMS122" s="627"/>
      <c r="UMT122" s="627"/>
      <c r="UMU122" s="627"/>
      <c r="UMV122" s="627"/>
      <c r="UMW122" s="627"/>
      <c r="UMX122" s="627"/>
      <c r="UMY122" s="627"/>
      <c r="UMZ122" s="627"/>
      <c r="UNA122" s="627"/>
      <c r="UNB122" s="627"/>
      <c r="UNC122" s="627"/>
      <c r="UND122" s="627"/>
      <c r="UNE122" s="627"/>
      <c r="UNF122" s="627"/>
      <c r="UNG122" s="627"/>
      <c r="UNH122" s="627"/>
      <c r="UNI122" s="627"/>
      <c r="UNJ122" s="627"/>
      <c r="UNK122" s="627"/>
      <c r="UNL122" s="627"/>
      <c r="UNM122" s="627"/>
      <c r="UNN122" s="627"/>
      <c r="UNO122" s="627"/>
      <c r="UNP122" s="627"/>
      <c r="UNQ122" s="627"/>
      <c r="UNR122" s="627"/>
      <c r="UNS122" s="627"/>
      <c r="UNT122" s="627"/>
      <c r="UNU122" s="627"/>
      <c r="UNV122" s="627"/>
      <c r="UNW122" s="627"/>
      <c r="UNX122" s="627"/>
      <c r="UNY122" s="627"/>
      <c r="UNZ122" s="627"/>
      <c r="UOA122" s="627"/>
      <c r="UOB122" s="627"/>
      <c r="UOC122" s="627"/>
      <c r="UOD122" s="627"/>
      <c r="UOE122" s="627"/>
      <c r="UOF122" s="627"/>
      <c r="UOG122" s="627"/>
      <c r="UOH122" s="627"/>
      <c r="UOI122" s="627"/>
      <c r="UOJ122" s="627"/>
      <c r="UOK122" s="627"/>
      <c r="UOL122" s="627"/>
      <c r="UOM122" s="627"/>
      <c r="UON122" s="627"/>
      <c r="UOO122" s="627"/>
      <c r="UOP122" s="627"/>
      <c r="UOQ122" s="627"/>
      <c r="UOR122" s="627"/>
      <c r="UOS122" s="627"/>
      <c r="UOT122" s="627"/>
      <c r="UOU122" s="627"/>
      <c r="UOV122" s="627"/>
      <c r="UOW122" s="627"/>
      <c r="UOX122" s="627"/>
      <c r="UOY122" s="627"/>
      <c r="UOZ122" s="627"/>
      <c r="UPA122" s="627"/>
      <c r="UPB122" s="627"/>
      <c r="UPC122" s="627"/>
      <c r="UPD122" s="627"/>
      <c r="UPE122" s="627"/>
      <c r="UPF122" s="627"/>
      <c r="UPG122" s="627"/>
      <c r="UPH122" s="627"/>
      <c r="UPI122" s="627"/>
      <c r="UPJ122" s="627"/>
      <c r="UPK122" s="627"/>
      <c r="UPL122" s="627"/>
      <c r="UPM122" s="627"/>
      <c r="UPN122" s="627"/>
      <c r="UPO122" s="627"/>
      <c r="UPP122" s="627"/>
      <c r="UPQ122" s="627"/>
      <c r="UPR122" s="627"/>
      <c r="UPS122" s="627"/>
      <c r="UPT122" s="627"/>
      <c r="UPU122" s="627"/>
      <c r="UPV122" s="627"/>
      <c r="UPW122" s="627"/>
      <c r="UPX122" s="627"/>
      <c r="UPY122" s="627"/>
      <c r="UPZ122" s="627"/>
      <c r="UQA122" s="627"/>
      <c r="UQB122" s="627"/>
      <c r="UQC122" s="627"/>
      <c r="UQD122" s="627"/>
      <c r="UQE122" s="627"/>
      <c r="UQF122" s="627"/>
      <c r="UQG122" s="627"/>
      <c r="UQH122" s="627"/>
      <c r="UQI122" s="627"/>
      <c r="UQJ122" s="627"/>
      <c r="UQK122" s="627"/>
      <c r="UQL122" s="627"/>
      <c r="UQM122" s="627"/>
      <c r="UQN122" s="627"/>
      <c r="UQO122" s="627"/>
      <c r="UQP122" s="627"/>
      <c r="UQQ122" s="627"/>
      <c r="UQR122" s="627"/>
      <c r="UQS122" s="627"/>
      <c r="UQT122" s="627"/>
      <c r="UQU122" s="627"/>
      <c r="UQV122" s="627"/>
      <c r="UQW122" s="627"/>
      <c r="UQX122" s="627"/>
      <c r="UQY122" s="627"/>
      <c r="UQZ122" s="627"/>
      <c r="URA122" s="627"/>
      <c r="URB122" s="627"/>
      <c r="URC122" s="627"/>
      <c r="URD122" s="627"/>
      <c r="URE122" s="627"/>
      <c r="URF122" s="627"/>
      <c r="URG122" s="627"/>
      <c r="URH122" s="627"/>
      <c r="URI122" s="627"/>
      <c r="URJ122" s="627"/>
      <c r="URK122" s="627"/>
      <c r="URL122" s="627"/>
      <c r="URM122" s="627"/>
      <c r="URN122" s="627"/>
      <c r="URO122" s="627"/>
      <c r="URP122" s="627"/>
      <c r="URQ122" s="627"/>
      <c r="URR122" s="627"/>
      <c r="URS122" s="627"/>
      <c r="URT122" s="627"/>
      <c r="URU122" s="627"/>
      <c r="URV122" s="627"/>
      <c r="URW122" s="627"/>
      <c r="URX122" s="627"/>
      <c r="URY122" s="627"/>
      <c r="URZ122" s="627"/>
      <c r="USA122" s="627"/>
      <c r="USB122" s="627"/>
      <c r="USC122" s="627"/>
      <c r="USD122" s="627"/>
      <c r="USE122" s="627"/>
      <c r="USF122" s="627"/>
      <c r="USG122" s="627"/>
      <c r="USH122" s="627"/>
      <c r="USI122" s="627"/>
      <c r="USJ122" s="627"/>
      <c r="USK122" s="627"/>
      <c r="USL122" s="627"/>
      <c r="USM122" s="627"/>
      <c r="USN122" s="627"/>
      <c r="USO122" s="627"/>
      <c r="USP122" s="627"/>
      <c r="USQ122" s="627"/>
      <c r="USR122" s="627"/>
      <c r="USS122" s="627"/>
      <c r="UST122" s="627"/>
      <c r="USU122" s="627"/>
      <c r="USV122" s="627"/>
      <c r="USW122" s="627"/>
      <c r="USX122" s="627"/>
      <c r="USY122" s="627"/>
      <c r="USZ122" s="627"/>
      <c r="UTA122" s="627"/>
      <c r="UTB122" s="627"/>
      <c r="UTC122" s="627"/>
      <c r="UTD122" s="627"/>
      <c r="UTE122" s="627"/>
      <c r="UTF122" s="627"/>
      <c r="UTG122" s="627"/>
      <c r="UTH122" s="627"/>
      <c r="UTI122" s="627"/>
      <c r="UTJ122" s="627"/>
      <c r="UTK122" s="627"/>
      <c r="UTL122" s="627"/>
      <c r="UTM122" s="627"/>
      <c r="UTN122" s="627"/>
      <c r="UTO122" s="627"/>
      <c r="UTP122" s="627"/>
      <c r="UTQ122" s="627"/>
      <c r="UTR122" s="627"/>
      <c r="UTS122" s="627"/>
      <c r="UTT122" s="627"/>
      <c r="UTU122" s="627"/>
      <c r="UTV122" s="627"/>
      <c r="UTW122" s="627"/>
      <c r="UTX122" s="627"/>
      <c r="UTY122" s="627"/>
      <c r="UTZ122" s="627"/>
      <c r="UUA122" s="627"/>
      <c r="UUB122" s="627"/>
      <c r="UUC122" s="627"/>
      <c r="UUD122" s="627"/>
      <c r="UUE122" s="627"/>
      <c r="UUF122" s="627"/>
      <c r="UUG122" s="627"/>
      <c r="UUH122" s="627"/>
      <c r="UUI122" s="627"/>
      <c r="UUJ122" s="627"/>
      <c r="UUK122" s="627"/>
      <c r="UUL122" s="627"/>
      <c r="UUM122" s="627"/>
      <c r="UUN122" s="627"/>
      <c r="UUO122" s="627"/>
      <c r="UUP122" s="627"/>
      <c r="UUQ122" s="627"/>
      <c r="UUR122" s="627"/>
      <c r="UUS122" s="627"/>
      <c r="UUT122" s="627"/>
      <c r="UUU122" s="627"/>
      <c r="UUV122" s="627"/>
      <c r="UUW122" s="627"/>
      <c r="UUX122" s="627"/>
      <c r="UUY122" s="627"/>
      <c r="UUZ122" s="627"/>
      <c r="UVA122" s="627"/>
      <c r="UVB122" s="627"/>
      <c r="UVC122" s="627"/>
      <c r="UVD122" s="627"/>
      <c r="UVE122" s="627"/>
      <c r="UVF122" s="627"/>
      <c r="UVG122" s="627"/>
      <c r="UVH122" s="627"/>
      <c r="UVI122" s="627"/>
      <c r="UVJ122" s="627"/>
      <c r="UVK122" s="627"/>
      <c r="UVL122" s="627"/>
      <c r="UVM122" s="627"/>
      <c r="UVN122" s="627"/>
      <c r="UVO122" s="627"/>
      <c r="UVP122" s="627"/>
      <c r="UVQ122" s="627"/>
      <c r="UVR122" s="627"/>
      <c r="UVS122" s="627"/>
      <c r="UVT122" s="627"/>
      <c r="UVU122" s="627"/>
      <c r="UVV122" s="627"/>
      <c r="UVW122" s="627"/>
      <c r="UVX122" s="627"/>
      <c r="UVY122" s="627"/>
      <c r="UVZ122" s="627"/>
      <c r="UWA122" s="627"/>
      <c r="UWB122" s="627"/>
      <c r="UWC122" s="627"/>
      <c r="UWD122" s="627"/>
      <c r="UWE122" s="627"/>
      <c r="UWF122" s="627"/>
      <c r="UWG122" s="627"/>
      <c r="UWH122" s="627"/>
      <c r="UWI122" s="627"/>
      <c r="UWJ122" s="627"/>
      <c r="UWK122" s="627"/>
      <c r="UWL122" s="627"/>
      <c r="UWM122" s="627"/>
      <c r="UWN122" s="627"/>
      <c r="UWO122" s="627"/>
      <c r="UWP122" s="627"/>
      <c r="UWQ122" s="627"/>
      <c r="UWR122" s="627"/>
      <c r="UWS122" s="627"/>
      <c r="UWT122" s="627"/>
      <c r="UWU122" s="627"/>
      <c r="UWV122" s="627"/>
      <c r="UWW122" s="627"/>
      <c r="UWX122" s="627"/>
      <c r="UWY122" s="627"/>
      <c r="UWZ122" s="627"/>
      <c r="UXA122" s="627"/>
      <c r="UXB122" s="627"/>
      <c r="UXC122" s="627"/>
      <c r="UXD122" s="627"/>
      <c r="UXE122" s="627"/>
      <c r="UXF122" s="627"/>
      <c r="UXG122" s="627"/>
      <c r="UXH122" s="627"/>
      <c r="UXI122" s="627"/>
      <c r="UXJ122" s="627"/>
      <c r="UXK122" s="627"/>
      <c r="UXL122" s="627"/>
      <c r="UXM122" s="627"/>
      <c r="UXN122" s="627"/>
      <c r="UXO122" s="627"/>
      <c r="UXP122" s="627"/>
      <c r="UXQ122" s="627"/>
      <c r="UXR122" s="627"/>
      <c r="UXS122" s="627"/>
      <c r="UXT122" s="627"/>
      <c r="UXU122" s="627"/>
      <c r="UXV122" s="627"/>
      <c r="UXW122" s="627"/>
      <c r="UXX122" s="627"/>
      <c r="UXY122" s="627"/>
      <c r="UXZ122" s="627"/>
      <c r="UYA122" s="627"/>
      <c r="UYB122" s="627"/>
      <c r="UYC122" s="627"/>
      <c r="UYD122" s="627"/>
      <c r="UYE122" s="627"/>
      <c r="UYF122" s="627"/>
      <c r="UYG122" s="627"/>
      <c r="UYH122" s="627"/>
      <c r="UYI122" s="627"/>
      <c r="UYJ122" s="627"/>
      <c r="UYK122" s="627"/>
      <c r="UYL122" s="627"/>
      <c r="UYM122" s="627"/>
      <c r="UYN122" s="627"/>
      <c r="UYO122" s="627"/>
      <c r="UYP122" s="627"/>
      <c r="UYQ122" s="627"/>
      <c r="UYR122" s="627"/>
      <c r="UYS122" s="627"/>
      <c r="UYT122" s="627"/>
      <c r="UYU122" s="627"/>
      <c r="UYV122" s="627"/>
      <c r="UYW122" s="627"/>
      <c r="UYX122" s="627"/>
      <c r="UYY122" s="627"/>
      <c r="UYZ122" s="627"/>
      <c r="UZA122" s="627"/>
      <c r="UZB122" s="627"/>
      <c r="UZC122" s="627"/>
      <c r="UZD122" s="627"/>
      <c r="UZE122" s="627"/>
      <c r="UZF122" s="627"/>
      <c r="UZG122" s="627"/>
      <c r="UZH122" s="627"/>
      <c r="UZI122" s="627"/>
      <c r="UZJ122" s="627"/>
      <c r="UZK122" s="627"/>
      <c r="UZL122" s="627"/>
      <c r="UZM122" s="627"/>
      <c r="UZN122" s="627"/>
      <c r="UZO122" s="627"/>
      <c r="UZP122" s="627"/>
      <c r="UZQ122" s="627"/>
      <c r="UZR122" s="627"/>
      <c r="UZS122" s="627"/>
      <c r="UZT122" s="627"/>
      <c r="UZU122" s="627"/>
      <c r="UZV122" s="627"/>
      <c r="UZW122" s="627"/>
      <c r="UZX122" s="627"/>
      <c r="UZY122" s="627"/>
      <c r="UZZ122" s="627"/>
      <c r="VAA122" s="627"/>
      <c r="VAB122" s="627"/>
      <c r="VAC122" s="627"/>
      <c r="VAD122" s="627"/>
      <c r="VAE122" s="627"/>
      <c r="VAF122" s="627"/>
      <c r="VAG122" s="627"/>
      <c r="VAH122" s="627"/>
      <c r="VAI122" s="627"/>
      <c r="VAJ122" s="627"/>
      <c r="VAK122" s="627"/>
      <c r="VAL122" s="627"/>
      <c r="VAM122" s="627"/>
      <c r="VAN122" s="627"/>
      <c r="VAO122" s="627"/>
      <c r="VAP122" s="627"/>
      <c r="VAQ122" s="627"/>
      <c r="VAR122" s="627"/>
      <c r="VAS122" s="627"/>
      <c r="VAT122" s="627"/>
      <c r="VAU122" s="627"/>
      <c r="VAV122" s="627"/>
      <c r="VAW122" s="627"/>
      <c r="VAX122" s="627"/>
      <c r="VAY122" s="627"/>
      <c r="VAZ122" s="627"/>
      <c r="VBA122" s="627"/>
      <c r="VBB122" s="627"/>
      <c r="VBC122" s="627"/>
      <c r="VBD122" s="627"/>
      <c r="VBE122" s="627"/>
      <c r="VBF122" s="627"/>
      <c r="VBG122" s="627"/>
      <c r="VBH122" s="627"/>
      <c r="VBI122" s="627"/>
      <c r="VBJ122" s="627"/>
      <c r="VBK122" s="627"/>
      <c r="VBL122" s="627"/>
      <c r="VBM122" s="627"/>
      <c r="VBN122" s="627"/>
      <c r="VBO122" s="627"/>
      <c r="VBP122" s="627"/>
      <c r="VBQ122" s="627"/>
      <c r="VBR122" s="627"/>
      <c r="VBS122" s="627"/>
      <c r="VBT122" s="627"/>
      <c r="VBU122" s="627"/>
      <c r="VBV122" s="627"/>
      <c r="VBW122" s="627"/>
      <c r="VBX122" s="627"/>
      <c r="VBY122" s="627"/>
      <c r="VBZ122" s="627"/>
      <c r="VCA122" s="627"/>
      <c r="VCB122" s="627"/>
      <c r="VCC122" s="627"/>
      <c r="VCD122" s="627"/>
      <c r="VCE122" s="627"/>
      <c r="VCF122" s="627"/>
      <c r="VCG122" s="627"/>
      <c r="VCH122" s="627"/>
      <c r="VCI122" s="627"/>
      <c r="VCJ122" s="627"/>
      <c r="VCK122" s="627"/>
      <c r="VCL122" s="627"/>
      <c r="VCM122" s="627"/>
      <c r="VCN122" s="627"/>
      <c r="VCO122" s="627"/>
      <c r="VCP122" s="627"/>
      <c r="VCQ122" s="627"/>
      <c r="VCR122" s="627"/>
      <c r="VCS122" s="627"/>
      <c r="VCT122" s="627"/>
      <c r="VCU122" s="627"/>
      <c r="VCV122" s="627"/>
      <c r="VCW122" s="627"/>
      <c r="VCX122" s="627"/>
      <c r="VCY122" s="627"/>
      <c r="VCZ122" s="627"/>
      <c r="VDA122" s="627"/>
      <c r="VDB122" s="627"/>
      <c r="VDC122" s="627"/>
      <c r="VDD122" s="627"/>
      <c r="VDE122" s="627"/>
      <c r="VDF122" s="627"/>
      <c r="VDG122" s="627"/>
      <c r="VDH122" s="627"/>
      <c r="VDI122" s="627"/>
      <c r="VDJ122" s="627"/>
      <c r="VDK122" s="627"/>
      <c r="VDL122" s="627"/>
      <c r="VDM122" s="627"/>
      <c r="VDN122" s="627"/>
      <c r="VDO122" s="627"/>
      <c r="VDP122" s="627"/>
      <c r="VDQ122" s="627"/>
      <c r="VDR122" s="627"/>
      <c r="VDS122" s="627"/>
      <c r="VDT122" s="627"/>
      <c r="VDU122" s="627"/>
      <c r="VDV122" s="627"/>
      <c r="VDW122" s="627"/>
      <c r="VDX122" s="627"/>
      <c r="VDY122" s="627"/>
      <c r="VDZ122" s="627"/>
      <c r="VEA122" s="627"/>
      <c r="VEB122" s="627"/>
      <c r="VEC122" s="627"/>
      <c r="VED122" s="627"/>
      <c r="VEE122" s="627"/>
      <c r="VEF122" s="627"/>
      <c r="VEG122" s="627"/>
      <c r="VEH122" s="627"/>
      <c r="VEI122" s="627"/>
      <c r="VEJ122" s="627"/>
      <c r="VEK122" s="627"/>
      <c r="VEL122" s="627"/>
      <c r="VEM122" s="627"/>
      <c r="VEN122" s="627"/>
      <c r="VEO122" s="627"/>
      <c r="VEP122" s="627"/>
      <c r="VEQ122" s="627"/>
      <c r="VER122" s="627"/>
      <c r="VES122" s="627"/>
      <c r="VET122" s="627"/>
      <c r="VEU122" s="627"/>
      <c r="VEV122" s="627"/>
      <c r="VEW122" s="627"/>
      <c r="VEX122" s="627"/>
      <c r="VEY122" s="627"/>
      <c r="VEZ122" s="627"/>
      <c r="VFA122" s="627"/>
      <c r="VFB122" s="627"/>
      <c r="VFC122" s="627"/>
      <c r="VFD122" s="627"/>
      <c r="VFE122" s="627"/>
      <c r="VFF122" s="627"/>
      <c r="VFG122" s="627"/>
      <c r="VFH122" s="627"/>
      <c r="VFI122" s="627"/>
      <c r="VFJ122" s="627"/>
      <c r="VFK122" s="627"/>
      <c r="VFL122" s="627"/>
      <c r="VFM122" s="627"/>
      <c r="VFN122" s="627"/>
      <c r="VFO122" s="627"/>
      <c r="VFP122" s="627"/>
      <c r="VFQ122" s="627"/>
      <c r="VFR122" s="627"/>
      <c r="VFS122" s="627"/>
      <c r="VFT122" s="627"/>
      <c r="VFU122" s="627"/>
      <c r="VFV122" s="627"/>
      <c r="VFW122" s="627"/>
      <c r="VFX122" s="627"/>
      <c r="VFY122" s="627"/>
      <c r="VFZ122" s="627"/>
      <c r="VGA122" s="627"/>
      <c r="VGB122" s="627"/>
      <c r="VGC122" s="627"/>
      <c r="VGD122" s="627"/>
      <c r="VGE122" s="627"/>
      <c r="VGF122" s="627"/>
      <c r="VGG122" s="627"/>
      <c r="VGH122" s="627"/>
      <c r="VGI122" s="627"/>
      <c r="VGJ122" s="627"/>
      <c r="VGK122" s="627"/>
      <c r="VGL122" s="627"/>
      <c r="VGM122" s="627"/>
      <c r="VGN122" s="627"/>
      <c r="VGO122" s="627"/>
      <c r="VGP122" s="627"/>
      <c r="VGQ122" s="627"/>
      <c r="VGR122" s="627"/>
      <c r="VGS122" s="627"/>
      <c r="VGT122" s="627"/>
      <c r="VGU122" s="627"/>
      <c r="VGV122" s="627"/>
      <c r="VGW122" s="627"/>
      <c r="VGX122" s="627"/>
      <c r="VGY122" s="627"/>
      <c r="VGZ122" s="627"/>
      <c r="VHA122" s="627"/>
      <c r="VHB122" s="627"/>
      <c r="VHC122" s="627"/>
      <c r="VHD122" s="627"/>
      <c r="VHE122" s="627"/>
      <c r="VHF122" s="627"/>
      <c r="VHG122" s="627"/>
      <c r="VHH122" s="627"/>
      <c r="VHI122" s="627"/>
      <c r="VHJ122" s="627"/>
      <c r="VHK122" s="627"/>
      <c r="VHL122" s="627"/>
      <c r="VHM122" s="627"/>
      <c r="VHN122" s="627"/>
      <c r="VHO122" s="627"/>
      <c r="VHP122" s="627"/>
      <c r="VHQ122" s="627"/>
      <c r="VHR122" s="627"/>
      <c r="VHS122" s="627"/>
      <c r="VHT122" s="627"/>
      <c r="VHU122" s="627"/>
      <c r="VHV122" s="627"/>
      <c r="VHW122" s="627"/>
      <c r="VHX122" s="627"/>
      <c r="VHY122" s="627"/>
      <c r="VHZ122" s="627"/>
      <c r="VIA122" s="627"/>
      <c r="VIB122" s="627"/>
      <c r="VIC122" s="627"/>
      <c r="VID122" s="627"/>
      <c r="VIE122" s="627"/>
      <c r="VIF122" s="627"/>
      <c r="VIG122" s="627"/>
      <c r="VIH122" s="627"/>
      <c r="VII122" s="627"/>
      <c r="VIJ122" s="627"/>
      <c r="VIK122" s="627"/>
      <c r="VIL122" s="627"/>
      <c r="VIM122" s="627"/>
      <c r="VIN122" s="627"/>
      <c r="VIO122" s="627"/>
      <c r="VIP122" s="627"/>
      <c r="VIQ122" s="627"/>
      <c r="VIR122" s="627"/>
      <c r="VIS122" s="627"/>
      <c r="VIT122" s="627"/>
      <c r="VIU122" s="627"/>
      <c r="VIV122" s="627"/>
      <c r="VIW122" s="627"/>
      <c r="VIX122" s="627"/>
      <c r="VIY122" s="627"/>
      <c r="VIZ122" s="627"/>
      <c r="VJA122" s="627"/>
      <c r="VJB122" s="627"/>
      <c r="VJC122" s="627"/>
      <c r="VJD122" s="627"/>
      <c r="VJE122" s="627"/>
      <c r="VJF122" s="627"/>
      <c r="VJG122" s="627"/>
      <c r="VJH122" s="627"/>
      <c r="VJI122" s="627"/>
      <c r="VJJ122" s="627"/>
      <c r="VJK122" s="627"/>
      <c r="VJL122" s="627"/>
      <c r="VJM122" s="627"/>
      <c r="VJN122" s="627"/>
      <c r="VJO122" s="627"/>
      <c r="VJP122" s="627"/>
      <c r="VJQ122" s="627"/>
      <c r="VJR122" s="627"/>
      <c r="VJS122" s="627"/>
      <c r="VJT122" s="627"/>
      <c r="VJU122" s="627"/>
      <c r="VJV122" s="627"/>
      <c r="VJW122" s="627"/>
      <c r="VJX122" s="627"/>
      <c r="VJY122" s="627"/>
      <c r="VJZ122" s="627"/>
      <c r="VKA122" s="627"/>
      <c r="VKB122" s="627"/>
      <c r="VKC122" s="627"/>
      <c r="VKD122" s="627"/>
      <c r="VKE122" s="627"/>
      <c r="VKF122" s="627"/>
      <c r="VKG122" s="627"/>
      <c r="VKH122" s="627"/>
      <c r="VKI122" s="627"/>
      <c r="VKJ122" s="627"/>
      <c r="VKK122" s="627"/>
      <c r="VKL122" s="627"/>
      <c r="VKM122" s="627"/>
      <c r="VKN122" s="627"/>
      <c r="VKO122" s="627"/>
      <c r="VKP122" s="627"/>
      <c r="VKQ122" s="627"/>
      <c r="VKR122" s="627"/>
      <c r="VKS122" s="627"/>
      <c r="VKT122" s="627"/>
      <c r="VKU122" s="627"/>
      <c r="VKV122" s="627"/>
      <c r="VKW122" s="627"/>
      <c r="VKX122" s="627"/>
      <c r="VKY122" s="627"/>
      <c r="VKZ122" s="627"/>
      <c r="VLA122" s="627"/>
      <c r="VLB122" s="627"/>
      <c r="VLC122" s="627"/>
      <c r="VLD122" s="627"/>
      <c r="VLE122" s="627"/>
      <c r="VLF122" s="627"/>
      <c r="VLG122" s="627"/>
      <c r="VLH122" s="627"/>
      <c r="VLI122" s="627"/>
      <c r="VLJ122" s="627"/>
      <c r="VLK122" s="627"/>
      <c r="VLL122" s="627"/>
      <c r="VLM122" s="627"/>
      <c r="VLN122" s="627"/>
      <c r="VLO122" s="627"/>
      <c r="VLP122" s="627"/>
      <c r="VLQ122" s="627"/>
      <c r="VLR122" s="627"/>
      <c r="VLS122" s="627"/>
      <c r="VLT122" s="627"/>
      <c r="VLU122" s="627"/>
      <c r="VLV122" s="627"/>
      <c r="VLW122" s="627"/>
      <c r="VLX122" s="627"/>
      <c r="VLY122" s="627"/>
      <c r="VLZ122" s="627"/>
      <c r="VMA122" s="627"/>
      <c r="VMB122" s="627"/>
      <c r="VMC122" s="627"/>
      <c r="VMD122" s="627"/>
      <c r="VME122" s="627"/>
      <c r="VMF122" s="627"/>
      <c r="VMG122" s="627"/>
      <c r="VMH122" s="627"/>
      <c r="VMI122" s="627"/>
      <c r="VMJ122" s="627"/>
      <c r="VMK122" s="627"/>
      <c r="VML122" s="627"/>
      <c r="VMM122" s="627"/>
      <c r="VMN122" s="627"/>
      <c r="VMO122" s="627"/>
      <c r="VMP122" s="627"/>
      <c r="VMQ122" s="627"/>
      <c r="VMR122" s="627"/>
      <c r="VMS122" s="627"/>
      <c r="VMT122" s="627"/>
      <c r="VMU122" s="627"/>
      <c r="VMV122" s="627"/>
      <c r="VMW122" s="627"/>
      <c r="VMX122" s="627"/>
      <c r="VMY122" s="627"/>
      <c r="VMZ122" s="627"/>
      <c r="VNA122" s="627"/>
      <c r="VNB122" s="627"/>
      <c r="VNC122" s="627"/>
      <c r="VND122" s="627"/>
      <c r="VNE122" s="627"/>
      <c r="VNF122" s="627"/>
      <c r="VNG122" s="627"/>
      <c r="VNH122" s="627"/>
      <c r="VNI122" s="627"/>
      <c r="VNJ122" s="627"/>
      <c r="VNK122" s="627"/>
      <c r="VNL122" s="627"/>
      <c r="VNM122" s="627"/>
      <c r="VNN122" s="627"/>
      <c r="VNO122" s="627"/>
      <c r="VNP122" s="627"/>
      <c r="VNQ122" s="627"/>
      <c r="VNR122" s="627"/>
      <c r="VNS122" s="627"/>
      <c r="VNT122" s="627"/>
      <c r="VNU122" s="627"/>
      <c r="VNV122" s="627"/>
      <c r="VNW122" s="627"/>
      <c r="VNX122" s="627"/>
      <c r="VNY122" s="627"/>
      <c r="VNZ122" s="627"/>
      <c r="VOA122" s="627"/>
      <c r="VOB122" s="627"/>
      <c r="VOC122" s="627"/>
      <c r="VOD122" s="627"/>
      <c r="VOE122" s="627"/>
      <c r="VOF122" s="627"/>
      <c r="VOG122" s="627"/>
      <c r="VOH122" s="627"/>
      <c r="VOI122" s="627"/>
      <c r="VOJ122" s="627"/>
      <c r="VOK122" s="627"/>
      <c r="VOL122" s="627"/>
      <c r="VOM122" s="627"/>
      <c r="VON122" s="627"/>
      <c r="VOO122" s="627"/>
      <c r="VOP122" s="627"/>
      <c r="VOQ122" s="627"/>
      <c r="VOR122" s="627"/>
      <c r="VOS122" s="627"/>
      <c r="VOT122" s="627"/>
      <c r="VOU122" s="627"/>
      <c r="VOV122" s="627"/>
      <c r="VOW122" s="627"/>
      <c r="VOX122" s="627"/>
      <c r="VOY122" s="627"/>
      <c r="VOZ122" s="627"/>
      <c r="VPA122" s="627"/>
      <c r="VPB122" s="627"/>
      <c r="VPC122" s="627"/>
      <c r="VPD122" s="627"/>
      <c r="VPE122" s="627"/>
      <c r="VPF122" s="627"/>
      <c r="VPG122" s="627"/>
      <c r="VPH122" s="627"/>
      <c r="VPI122" s="627"/>
      <c r="VPJ122" s="627"/>
      <c r="VPK122" s="627"/>
      <c r="VPL122" s="627"/>
      <c r="VPM122" s="627"/>
      <c r="VPN122" s="627"/>
      <c r="VPO122" s="627"/>
      <c r="VPP122" s="627"/>
      <c r="VPQ122" s="627"/>
      <c r="VPR122" s="627"/>
      <c r="VPS122" s="627"/>
      <c r="VPT122" s="627"/>
      <c r="VPU122" s="627"/>
      <c r="VPV122" s="627"/>
      <c r="VPW122" s="627"/>
      <c r="VPX122" s="627"/>
      <c r="VPY122" s="627"/>
      <c r="VPZ122" s="627"/>
      <c r="VQA122" s="627"/>
      <c r="VQB122" s="627"/>
      <c r="VQC122" s="627"/>
      <c r="VQD122" s="627"/>
      <c r="VQE122" s="627"/>
      <c r="VQF122" s="627"/>
      <c r="VQG122" s="627"/>
      <c r="VQH122" s="627"/>
      <c r="VQI122" s="627"/>
      <c r="VQJ122" s="627"/>
      <c r="VQK122" s="627"/>
      <c r="VQL122" s="627"/>
      <c r="VQM122" s="627"/>
      <c r="VQN122" s="627"/>
      <c r="VQO122" s="627"/>
      <c r="VQP122" s="627"/>
      <c r="VQQ122" s="627"/>
      <c r="VQR122" s="627"/>
      <c r="VQS122" s="627"/>
      <c r="VQT122" s="627"/>
      <c r="VQU122" s="627"/>
      <c r="VQV122" s="627"/>
      <c r="VQW122" s="627"/>
      <c r="VQX122" s="627"/>
      <c r="VQY122" s="627"/>
      <c r="VQZ122" s="627"/>
      <c r="VRA122" s="627"/>
      <c r="VRB122" s="627"/>
      <c r="VRC122" s="627"/>
      <c r="VRD122" s="627"/>
      <c r="VRE122" s="627"/>
      <c r="VRF122" s="627"/>
      <c r="VRG122" s="627"/>
      <c r="VRH122" s="627"/>
      <c r="VRI122" s="627"/>
      <c r="VRJ122" s="627"/>
      <c r="VRK122" s="627"/>
      <c r="VRL122" s="627"/>
      <c r="VRM122" s="627"/>
      <c r="VRN122" s="627"/>
      <c r="VRO122" s="627"/>
      <c r="VRP122" s="627"/>
      <c r="VRQ122" s="627"/>
      <c r="VRR122" s="627"/>
      <c r="VRS122" s="627"/>
      <c r="VRT122" s="627"/>
      <c r="VRU122" s="627"/>
      <c r="VRV122" s="627"/>
      <c r="VRW122" s="627"/>
      <c r="VRX122" s="627"/>
      <c r="VRY122" s="627"/>
      <c r="VRZ122" s="627"/>
      <c r="VSA122" s="627"/>
      <c r="VSB122" s="627"/>
      <c r="VSC122" s="627"/>
      <c r="VSD122" s="627"/>
      <c r="VSE122" s="627"/>
      <c r="VSF122" s="627"/>
      <c r="VSG122" s="627"/>
      <c r="VSH122" s="627"/>
      <c r="VSI122" s="627"/>
      <c r="VSJ122" s="627"/>
      <c r="VSK122" s="627"/>
      <c r="VSL122" s="627"/>
      <c r="VSM122" s="627"/>
      <c r="VSN122" s="627"/>
      <c r="VSO122" s="627"/>
      <c r="VSP122" s="627"/>
      <c r="VSQ122" s="627"/>
      <c r="VSR122" s="627"/>
      <c r="VSS122" s="627"/>
      <c r="VST122" s="627"/>
      <c r="VSU122" s="627"/>
      <c r="VSV122" s="627"/>
      <c r="VSW122" s="627"/>
      <c r="VSX122" s="627"/>
      <c r="VSY122" s="627"/>
      <c r="VSZ122" s="627"/>
      <c r="VTA122" s="627"/>
      <c r="VTB122" s="627"/>
      <c r="VTC122" s="627"/>
      <c r="VTD122" s="627"/>
      <c r="VTE122" s="627"/>
      <c r="VTF122" s="627"/>
      <c r="VTG122" s="627"/>
      <c r="VTH122" s="627"/>
      <c r="VTI122" s="627"/>
      <c r="VTJ122" s="627"/>
      <c r="VTK122" s="627"/>
      <c r="VTL122" s="627"/>
      <c r="VTM122" s="627"/>
      <c r="VTN122" s="627"/>
      <c r="VTO122" s="627"/>
      <c r="VTP122" s="627"/>
      <c r="VTQ122" s="627"/>
      <c r="VTR122" s="627"/>
      <c r="VTS122" s="627"/>
      <c r="VTT122" s="627"/>
      <c r="VTU122" s="627"/>
      <c r="VTV122" s="627"/>
      <c r="VTW122" s="627"/>
      <c r="VTX122" s="627"/>
      <c r="VTY122" s="627"/>
      <c r="VTZ122" s="627"/>
      <c r="VUA122" s="627"/>
      <c r="VUB122" s="627"/>
      <c r="VUC122" s="627"/>
      <c r="VUD122" s="627"/>
      <c r="VUE122" s="627"/>
      <c r="VUF122" s="627"/>
      <c r="VUG122" s="627"/>
      <c r="VUH122" s="627"/>
      <c r="VUI122" s="627"/>
      <c r="VUJ122" s="627"/>
      <c r="VUK122" s="627"/>
      <c r="VUL122" s="627"/>
      <c r="VUM122" s="627"/>
      <c r="VUN122" s="627"/>
      <c r="VUO122" s="627"/>
      <c r="VUP122" s="627"/>
      <c r="VUQ122" s="627"/>
      <c r="VUR122" s="627"/>
      <c r="VUS122" s="627"/>
      <c r="VUT122" s="627"/>
      <c r="VUU122" s="627"/>
      <c r="VUV122" s="627"/>
      <c r="VUW122" s="627"/>
      <c r="VUX122" s="627"/>
      <c r="VUY122" s="627"/>
      <c r="VUZ122" s="627"/>
      <c r="VVA122" s="627"/>
      <c r="VVB122" s="627"/>
      <c r="VVC122" s="627"/>
      <c r="VVD122" s="627"/>
      <c r="VVE122" s="627"/>
      <c r="VVF122" s="627"/>
      <c r="VVG122" s="627"/>
      <c r="VVH122" s="627"/>
      <c r="VVI122" s="627"/>
      <c r="VVJ122" s="627"/>
      <c r="VVK122" s="627"/>
      <c r="VVL122" s="627"/>
      <c r="VVM122" s="627"/>
      <c r="VVN122" s="627"/>
      <c r="VVO122" s="627"/>
      <c r="VVP122" s="627"/>
      <c r="VVQ122" s="627"/>
      <c r="VVR122" s="627"/>
      <c r="VVS122" s="627"/>
      <c r="VVT122" s="627"/>
      <c r="VVU122" s="627"/>
      <c r="VVV122" s="627"/>
      <c r="VVW122" s="627"/>
      <c r="VVX122" s="627"/>
      <c r="VVY122" s="627"/>
      <c r="VVZ122" s="627"/>
      <c r="VWA122" s="627"/>
      <c r="VWB122" s="627"/>
      <c r="VWC122" s="627"/>
      <c r="VWD122" s="627"/>
      <c r="VWE122" s="627"/>
      <c r="VWF122" s="627"/>
      <c r="VWG122" s="627"/>
      <c r="VWH122" s="627"/>
      <c r="VWI122" s="627"/>
      <c r="VWJ122" s="627"/>
      <c r="VWK122" s="627"/>
      <c r="VWL122" s="627"/>
      <c r="VWM122" s="627"/>
      <c r="VWN122" s="627"/>
      <c r="VWO122" s="627"/>
      <c r="VWP122" s="627"/>
      <c r="VWQ122" s="627"/>
      <c r="VWR122" s="627"/>
      <c r="VWS122" s="627"/>
      <c r="VWT122" s="627"/>
      <c r="VWU122" s="627"/>
      <c r="VWV122" s="627"/>
      <c r="VWW122" s="627"/>
      <c r="VWX122" s="627"/>
      <c r="VWY122" s="627"/>
      <c r="VWZ122" s="627"/>
      <c r="VXA122" s="627"/>
      <c r="VXB122" s="627"/>
      <c r="VXC122" s="627"/>
      <c r="VXD122" s="627"/>
      <c r="VXE122" s="627"/>
      <c r="VXF122" s="627"/>
      <c r="VXG122" s="627"/>
      <c r="VXH122" s="627"/>
      <c r="VXI122" s="627"/>
      <c r="VXJ122" s="627"/>
      <c r="VXK122" s="627"/>
      <c r="VXL122" s="627"/>
      <c r="VXM122" s="627"/>
      <c r="VXN122" s="627"/>
      <c r="VXO122" s="627"/>
      <c r="VXP122" s="627"/>
      <c r="VXQ122" s="627"/>
      <c r="VXR122" s="627"/>
      <c r="VXS122" s="627"/>
      <c r="VXT122" s="627"/>
      <c r="VXU122" s="627"/>
      <c r="VXV122" s="627"/>
      <c r="VXW122" s="627"/>
      <c r="VXX122" s="627"/>
      <c r="VXY122" s="627"/>
      <c r="VXZ122" s="627"/>
      <c r="VYA122" s="627"/>
      <c r="VYB122" s="627"/>
      <c r="VYC122" s="627"/>
      <c r="VYD122" s="627"/>
      <c r="VYE122" s="627"/>
      <c r="VYF122" s="627"/>
      <c r="VYG122" s="627"/>
      <c r="VYH122" s="627"/>
      <c r="VYI122" s="627"/>
      <c r="VYJ122" s="627"/>
      <c r="VYK122" s="627"/>
      <c r="VYL122" s="627"/>
      <c r="VYM122" s="627"/>
      <c r="VYN122" s="627"/>
      <c r="VYO122" s="627"/>
      <c r="VYP122" s="627"/>
      <c r="VYQ122" s="627"/>
      <c r="VYR122" s="627"/>
      <c r="VYS122" s="627"/>
      <c r="VYT122" s="627"/>
      <c r="VYU122" s="627"/>
      <c r="VYV122" s="627"/>
      <c r="VYW122" s="627"/>
      <c r="VYX122" s="627"/>
      <c r="VYY122" s="627"/>
      <c r="VYZ122" s="627"/>
      <c r="VZA122" s="627"/>
      <c r="VZB122" s="627"/>
      <c r="VZC122" s="627"/>
      <c r="VZD122" s="627"/>
      <c r="VZE122" s="627"/>
      <c r="VZF122" s="627"/>
      <c r="VZG122" s="627"/>
      <c r="VZH122" s="627"/>
      <c r="VZI122" s="627"/>
      <c r="VZJ122" s="627"/>
      <c r="VZK122" s="627"/>
      <c r="VZL122" s="627"/>
      <c r="VZM122" s="627"/>
      <c r="VZN122" s="627"/>
      <c r="VZO122" s="627"/>
      <c r="VZP122" s="627"/>
      <c r="VZQ122" s="627"/>
      <c r="VZR122" s="627"/>
      <c r="VZS122" s="627"/>
      <c r="VZT122" s="627"/>
      <c r="VZU122" s="627"/>
      <c r="VZV122" s="627"/>
      <c r="VZW122" s="627"/>
      <c r="VZX122" s="627"/>
      <c r="VZY122" s="627"/>
      <c r="VZZ122" s="627"/>
      <c r="WAA122" s="627"/>
      <c r="WAB122" s="627"/>
      <c r="WAC122" s="627"/>
      <c r="WAD122" s="627"/>
      <c r="WAE122" s="627"/>
      <c r="WAF122" s="627"/>
      <c r="WAG122" s="627"/>
      <c r="WAH122" s="627"/>
      <c r="WAI122" s="627"/>
      <c r="WAJ122" s="627"/>
      <c r="WAK122" s="627"/>
      <c r="WAL122" s="627"/>
      <c r="WAM122" s="627"/>
      <c r="WAN122" s="627"/>
      <c r="WAO122" s="627"/>
      <c r="WAP122" s="627"/>
      <c r="WAQ122" s="627"/>
      <c r="WAR122" s="627"/>
      <c r="WAS122" s="627"/>
      <c r="WAT122" s="627"/>
      <c r="WAU122" s="627"/>
      <c r="WAV122" s="627"/>
      <c r="WAW122" s="627"/>
      <c r="WAX122" s="627"/>
      <c r="WAY122" s="627"/>
      <c r="WAZ122" s="627"/>
      <c r="WBA122" s="627"/>
      <c r="WBB122" s="627"/>
      <c r="WBC122" s="627"/>
      <c r="WBD122" s="627"/>
      <c r="WBE122" s="627"/>
      <c r="WBF122" s="627"/>
      <c r="WBG122" s="627"/>
      <c r="WBH122" s="627"/>
      <c r="WBI122" s="627"/>
      <c r="WBJ122" s="627"/>
      <c r="WBK122" s="627"/>
      <c r="WBL122" s="627"/>
      <c r="WBM122" s="627"/>
      <c r="WBN122" s="627"/>
      <c r="WBO122" s="627"/>
      <c r="WBP122" s="627"/>
      <c r="WBQ122" s="627"/>
      <c r="WBR122" s="627"/>
      <c r="WBS122" s="627"/>
      <c r="WBT122" s="627"/>
      <c r="WBU122" s="627"/>
      <c r="WBV122" s="627"/>
      <c r="WBW122" s="627"/>
      <c r="WBX122" s="627"/>
      <c r="WBY122" s="627"/>
      <c r="WBZ122" s="627"/>
      <c r="WCA122" s="627"/>
      <c r="WCB122" s="627"/>
      <c r="WCC122" s="627"/>
      <c r="WCD122" s="627"/>
      <c r="WCE122" s="627"/>
      <c r="WCF122" s="627"/>
      <c r="WCG122" s="627"/>
      <c r="WCH122" s="627"/>
      <c r="WCI122" s="627"/>
      <c r="WCJ122" s="627"/>
      <c r="WCK122" s="627"/>
      <c r="WCL122" s="627"/>
      <c r="WCM122" s="627"/>
      <c r="WCN122" s="627"/>
      <c r="WCO122" s="627"/>
      <c r="WCP122" s="627"/>
      <c r="WCQ122" s="627"/>
      <c r="WCR122" s="627"/>
      <c r="WCS122" s="627"/>
      <c r="WCT122" s="627"/>
      <c r="WCU122" s="627"/>
      <c r="WCV122" s="627"/>
      <c r="WCW122" s="627"/>
      <c r="WCX122" s="627"/>
      <c r="WCY122" s="627"/>
      <c r="WCZ122" s="627"/>
      <c r="WDA122" s="627"/>
      <c r="WDB122" s="627"/>
      <c r="WDC122" s="627"/>
      <c r="WDD122" s="627"/>
      <c r="WDE122" s="627"/>
      <c r="WDF122" s="627"/>
      <c r="WDG122" s="627"/>
      <c r="WDH122" s="627"/>
      <c r="WDI122" s="627"/>
      <c r="WDJ122" s="627"/>
      <c r="WDK122" s="627"/>
      <c r="WDL122" s="627"/>
      <c r="WDM122" s="627"/>
      <c r="WDN122" s="627"/>
      <c r="WDO122" s="627"/>
      <c r="WDP122" s="627"/>
      <c r="WDQ122" s="627"/>
      <c r="WDR122" s="627"/>
      <c r="WDS122" s="627"/>
      <c r="WDT122" s="627"/>
      <c r="WDU122" s="627"/>
      <c r="WDV122" s="627"/>
      <c r="WDW122" s="627"/>
      <c r="WDX122" s="627"/>
      <c r="WDY122" s="627"/>
      <c r="WDZ122" s="627"/>
      <c r="WEA122" s="627"/>
      <c r="WEB122" s="627"/>
      <c r="WEC122" s="627"/>
      <c r="WED122" s="627"/>
      <c r="WEE122" s="627"/>
      <c r="WEF122" s="627"/>
      <c r="WEG122" s="627"/>
      <c r="WEH122" s="627"/>
      <c r="WEI122" s="627"/>
      <c r="WEJ122" s="627"/>
      <c r="WEK122" s="627"/>
      <c r="WEL122" s="627"/>
      <c r="WEM122" s="627"/>
      <c r="WEN122" s="627"/>
      <c r="WEO122" s="627"/>
      <c r="WEP122" s="627"/>
      <c r="WEQ122" s="627"/>
      <c r="WER122" s="627"/>
      <c r="WES122" s="627"/>
      <c r="WET122" s="627"/>
      <c r="WEU122" s="627"/>
      <c r="WEV122" s="627"/>
      <c r="WEW122" s="627"/>
      <c r="WEX122" s="627"/>
      <c r="WEY122" s="627"/>
      <c r="WEZ122" s="627"/>
      <c r="WFA122" s="627"/>
      <c r="WFB122" s="627"/>
      <c r="WFC122" s="627"/>
      <c r="WFD122" s="627"/>
      <c r="WFE122" s="627"/>
      <c r="WFF122" s="627"/>
      <c r="WFG122" s="627"/>
      <c r="WFH122" s="627"/>
      <c r="WFI122" s="627"/>
      <c r="WFJ122" s="627"/>
      <c r="WFK122" s="627"/>
      <c r="WFL122" s="627"/>
      <c r="WFM122" s="627"/>
      <c r="WFN122" s="627"/>
      <c r="WFO122" s="627"/>
      <c r="WFP122" s="627"/>
      <c r="WFQ122" s="627"/>
      <c r="WFR122" s="627"/>
      <c r="WFS122" s="627"/>
      <c r="WFT122" s="627"/>
      <c r="WFU122" s="627"/>
      <c r="WFV122" s="627"/>
      <c r="WFW122" s="627"/>
      <c r="WFX122" s="627"/>
      <c r="WFY122" s="627"/>
      <c r="WFZ122" s="627"/>
      <c r="WGA122" s="627"/>
      <c r="WGB122" s="627"/>
      <c r="WGC122" s="627"/>
      <c r="WGD122" s="627"/>
      <c r="WGE122" s="627"/>
      <c r="WGF122" s="627"/>
      <c r="WGG122" s="627"/>
      <c r="WGH122" s="627"/>
      <c r="WGI122" s="627"/>
      <c r="WGJ122" s="627"/>
      <c r="WGK122" s="627"/>
      <c r="WGL122" s="627"/>
      <c r="WGM122" s="627"/>
      <c r="WGN122" s="627"/>
      <c r="WGO122" s="627"/>
      <c r="WGP122" s="627"/>
      <c r="WGQ122" s="627"/>
      <c r="WGR122" s="627"/>
      <c r="WGS122" s="627"/>
      <c r="WGT122" s="627"/>
      <c r="WGU122" s="627"/>
      <c r="WGV122" s="627"/>
      <c r="WGW122" s="627"/>
      <c r="WGX122" s="627"/>
      <c r="WGY122" s="627"/>
      <c r="WGZ122" s="627"/>
      <c r="WHA122" s="627"/>
      <c r="WHB122" s="627"/>
      <c r="WHC122" s="627"/>
      <c r="WHD122" s="627"/>
      <c r="WHE122" s="627"/>
      <c r="WHF122" s="627"/>
      <c r="WHG122" s="627"/>
      <c r="WHH122" s="627"/>
      <c r="WHI122" s="627"/>
      <c r="WHJ122" s="627"/>
      <c r="WHK122" s="627"/>
      <c r="WHL122" s="627"/>
      <c r="WHM122" s="627"/>
      <c r="WHN122" s="627"/>
      <c r="WHO122" s="627"/>
      <c r="WHP122" s="627"/>
      <c r="WHQ122" s="627"/>
      <c r="WHR122" s="627"/>
      <c r="WHS122" s="627"/>
      <c r="WHT122" s="627"/>
      <c r="WHU122" s="627"/>
      <c r="WHV122" s="627"/>
      <c r="WHW122" s="627"/>
      <c r="WHX122" s="627"/>
      <c r="WHY122" s="627"/>
      <c r="WHZ122" s="627"/>
      <c r="WIA122" s="627"/>
      <c r="WIB122" s="627"/>
      <c r="WIC122" s="627"/>
      <c r="WID122" s="627"/>
      <c r="WIE122" s="627"/>
      <c r="WIF122" s="627"/>
      <c r="WIG122" s="627"/>
      <c r="WIH122" s="627"/>
      <c r="WII122" s="627"/>
      <c r="WIJ122" s="627"/>
      <c r="WIK122" s="627"/>
      <c r="WIL122" s="627"/>
      <c r="WIM122" s="627"/>
      <c r="WIN122" s="627"/>
      <c r="WIO122" s="627"/>
      <c r="WIP122" s="627"/>
      <c r="WIQ122" s="627"/>
      <c r="WIR122" s="627"/>
      <c r="WIS122" s="627"/>
      <c r="WIT122" s="627"/>
      <c r="WIU122" s="627"/>
      <c r="WIV122" s="627"/>
      <c r="WIW122" s="627"/>
      <c r="WIX122" s="627"/>
      <c r="WIY122" s="627"/>
      <c r="WIZ122" s="627"/>
      <c r="WJA122" s="627"/>
      <c r="WJB122" s="627"/>
      <c r="WJC122" s="627"/>
      <c r="WJD122" s="627"/>
      <c r="WJE122" s="627"/>
      <c r="WJF122" s="627"/>
      <c r="WJG122" s="627"/>
      <c r="WJH122" s="627"/>
      <c r="WJI122" s="627"/>
      <c r="WJJ122" s="627"/>
      <c r="WJK122" s="627"/>
      <c r="WJL122" s="627"/>
      <c r="WJM122" s="627"/>
      <c r="WJN122" s="627"/>
      <c r="WJO122" s="627"/>
      <c r="WJP122" s="627"/>
      <c r="WJQ122" s="627"/>
      <c r="WJR122" s="627"/>
      <c r="WJS122" s="627"/>
      <c r="WJT122" s="627"/>
      <c r="WJU122" s="627"/>
      <c r="WJV122" s="627"/>
      <c r="WJW122" s="627"/>
      <c r="WJX122" s="627"/>
      <c r="WJY122" s="627"/>
      <c r="WJZ122" s="627"/>
      <c r="WKA122" s="627"/>
      <c r="WKB122" s="627"/>
      <c r="WKC122" s="627"/>
      <c r="WKD122" s="627"/>
      <c r="WKE122" s="627"/>
      <c r="WKF122" s="627"/>
      <c r="WKG122" s="627"/>
      <c r="WKH122" s="627"/>
      <c r="WKI122" s="627"/>
      <c r="WKJ122" s="627"/>
      <c r="WKK122" s="627"/>
      <c r="WKL122" s="627"/>
      <c r="WKM122" s="627"/>
      <c r="WKN122" s="627"/>
      <c r="WKO122" s="627"/>
      <c r="WKP122" s="627"/>
      <c r="WKQ122" s="627"/>
      <c r="WKR122" s="627"/>
      <c r="WKS122" s="627"/>
      <c r="WKT122" s="627"/>
      <c r="WKU122" s="627"/>
      <c r="WKV122" s="627"/>
      <c r="WKW122" s="627"/>
      <c r="WKX122" s="627"/>
      <c r="WKY122" s="627"/>
      <c r="WKZ122" s="627"/>
      <c r="WLA122" s="627"/>
      <c r="WLB122" s="627"/>
      <c r="WLC122" s="627"/>
      <c r="WLD122" s="627"/>
      <c r="WLE122" s="627"/>
      <c r="WLF122" s="627"/>
      <c r="WLG122" s="627"/>
      <c r="WLH122" s="627"/>
      <c r="WLI122" s="627"/>
      <c r="WLJ122" s="627"/>
      <c r="WLK122" s="627"/>
      <c r="WLL122" s="627"/>
      <c r="WLM122" s="627"/>
      <c r="WLN122" s="627"/>
      <c r="WLO122" s="627"/>
      <c r="WLP122" s="627"/>
      <c r="WLQ122" s="627"/>
      <c r="WLR122" s="627"/>
      <c r="WLS122" s="627"/>
      <c r="WLT122" s="627"/>
      <c r="WLU122" s="627"/>
      <c r="WLV122" s="627"/>
      <c r="WLW122" s="627"/>
      <c r="WLX122" s="627"/>
      <c r="WLY122" s="627"/>
      <c r="WLZ122" s="627"/>
      <c r="WMA122" s="627"/>
      <c r="WMB122" s="627"/>
      <c r="WMC122" s="627"/>
      <c r="WMD122" s="627"/>
      <c r="WME122" s="627"/>
      <c r="WMF122" s="627"/>
      <c r="WMG122" s="627"/>
      <c r="WMH122" s="627"/>
      <c r="WMI122" s="627"/>
      <c r="WMJ122" s="627"/>
      <c r="WMK122" s="627"/>
      <c r="WML122" s="627"/>
      <c r="WMM122" s="627"/>
      <c r="WMN122" s="627"/>
      <c r="WMO122" s="627"/>
      <c r="WMP122" s="627"/>
      <c r="WMQ122" s="627"/>
      <c r="WMR122" s="627"/>
      <c r="WMS122" s="627"/>
      <c r="WMT122" s="627"/>
      <c r="WMU122" s="627"/>
      <c r="WMV122" s="627"/>
      <c r="WMW122" s="627"/>
      <c r="WMX122" s="627"/>
      <c r="WMY122" s="627"/>
      <c r="WMZ122" s="627"/>
      <c r="WNA122" s="627"/>
      <c r="WNB122" s="627"/>
      <c r="WNC122" s="627"/>
      <c r="WND122" s="627"/>
      <c r="WNE122" s="627"/>
      <c r="WNF122" s="627"/>
      <c r="WNG122" s="627"/>
      <c r="WNH122" s="627"/>
      <c r="WNI122" s="627"/>
      <c r="WNJ122" s="627"/>
      <c r="WNK122" s="627"/>
      <c r="WNL122" s="627"/>
      <c r="WNM122" s="627"/>
      <c r="WNN122" s="627"/>
      <c r="WNO122" s="627"/>
      <c r="WNP122" s="627"/>
      <c r="WNQ122" s="627"/>
      <c r="WNR122" s="627"/>
      <c r="WNS122" s="627"/>
      <c r="WNT122" s="627"/>
      <c r="WNU122" s="627"/>
      <c r="WNV122" s="627"/>
      <c r="WNW122" s="627"/>
      <c r="WNX122" s="627"/>
      <c r="WNY122" s="627"/>
      <c r="WNZ122" s="627"/>
      <c r="WOA122" s="627"/>
      <c r="WOB122" s="627"/>
      <c r="WOC122" s="627"/>
      <c r="WOD122" s="627"/>
      <c r="WOE122" s="627"/>
      <c r="WOF122" s="627"/>
      <c r="WOG122" s="627"/>
      <c r="WOH122" s="627"/>
      <c r="WOI122" s="627"/>
      <c r="WOJ122" s="627"/>
      <c r="WOK122" s="627"/>
      <c r="WOL122" s="627"/>
      <c r="WOM122" s="627"/>
      <c r="WON122" s="627"/>
      <c r="WOO122" s="627"/>
      <c r="WOP122" s="627"/>
      <c r="WOQ122" s="627"/>
      <c r="WOR122" s="627"/>
      <c r="WOS122" s="627"/>
      <c r="WOT122" s="627"/>
      <c r="WOU122" s="627"/>
      <c r="WOV122" s="627"/>
      <c r="WOW122" s="627"/>
      <c r="WOX122" s="627"/>
      <c r="WOY122" s="627"/>
      <c r="WOZ122" s="627"/>
      <c r="WPA122" s="627"/>
      <c r="WPB122" s="627"/>
      <c r="WPC122" s="627"/>
      <c r="WPD122" s="627"/>
      <c r="WPE122" s="627"/>
      <c r="WPF122" s="627"/>
      <c r="WPG122" s="627"/>
      <c r="WPH122" s="627"/>
      <c r="WPI122" s="627"/>
      <c r="WPJ122" s="627"/>
      <c r="WPK122" s="627"/>
      <c r="WPL122" s="627"/>
      <c r="WPM122" s="627"/>
      <c r="WPN122" s="627"/>
      <c r="WPO122" s="627"/>
      <c r="WPP122" s="627"/>
      <c r="WPQ122" s="627"/>
      <c r="WPR122" s="627"/>
      <c r="WPS122" s="627"/>
      <c r="WPT122" s="627"/>
      <c r="WPU122" s="627"/>
      <c r="WPV122" s="627"/>
      <c r="WPW122" s="627"/>
      <c r="WPX122" s="627"/>
      <c r="WPY122" s="627"/>
      <c r="WPZ122" s="627"/>
      <c r="WQA122" s="627"/>
      <c r="WQB122" s="627"/>
      <c r="WQC122" s="627"/>
      <c r="WQD122" s="627"/>
      <c r="WQE122" s="627"/>
      <c r="WQF122" s="627"/>
      <c r="WQG122" s="627"/>
      <c r="WQH122" s="627"/>
      <c r="WQI122" s="627"/>
      <c r="WQJ122" s="627"/>
      <c r="WQK122" s="627"/>
      <c r="WQL122" s="627"/>
      <c r="WQM122" s="627"/>
      <c r="WQN122" s="627"/>
      <c r="WQO122" s="627"/>
      <c r="WQP122" s="627"/>
      <c r="WQQ122" s="627"/>
      <c r="WQR122" s="627"/>
      <c r="WQS122" s="627"/>
      <c r="WQT122" s="627"/>
      <c r="WQU122" s="627"/>
      <c r="WQV122" s="627"/>
      <c r="WQW122" s="627"/>
      <c r="WQX122" s="627"/>
      <c r="WQY122" s="627"/>
      <c r="WQZ122" s="627"/>
      <c r="WRA122" s="627"/>
      <c r="WRB122" s="627"/>
      <c r="WRC122" s="627"/>
      <c r="WRD122" s="627"/>
      <c r="WRE122" s="627"/>
      <c r="WRF122" s="627"/>
      <c r="WRG122" s="627"/>
      <c r="WRH122" s="627"/>
      <c r="WRI122" s="627"/>
      <c r="WRJ122" s="627"/>
      <c r="WRK122" s="627"/>
      <c r="WRL122" s="627"/>
      <c r="WRM122" s="627"/>
      <c r="WRN122" s="627"/>
      <c r="WRO122" s="627"/>
      <c r="WRP122" s="627"/>
      <c r="WRQ122" s="627"/>
      <c r="WRR122" s="627"/>
      <c r="WRS122" s="627"/>
      <c r="WRT122" s="627"/>
      <c r="WRU122" s="627"/>
      <c r="WRV122" s="627"/>
      <c r="WRW122" s="627"/>
      <c r="WRX122" s="627"/>
      <c r="WRY122" s="627"/>
      <c r="WRZ122" s="627"/>
      <c r="WSA122" s="627"/>
      <c r="WSB122" s="627"/>
      <c r="WSC122" s="627"/>
      <c r="WSD122" s="627"/>
      <c r="WSE122" s="627"/>
      <c r="WSF122" s="627"/>
      <c r="WSG122" s="627"/>
      <c r="WSH122" s="627"/>
      <c r="WSI122" s="627"/>
      <c r="WSJ122" s="627"/>
      <c r="WSK122" s="627"/>
      <c r="WSL122" s="627"/>
      <c r="WSM122" s="627"/>
      <c r="WSN122" s="627"/>
      <c r="WSO122" s="627"/>
      <c r="WSP122" s="627"/>
      <c r="WSQ122" s="627"/>
      <c r="WSR122" s="627"/>
      <c r="WSS122" s="627"/>
      <c r="WST122" s="627"/>
      <c r="WSU122" s="627"/>
      <c r="WSV122" s="627"/>
      <c r="WSW122" s="627"/>
      <c r="WSX122" s="627"/>
      <c r="WSY122" s="627"/>
      <c r="WSZ122" s="627"/>
      <c r="WTA122" s="627"/>
      <c r="WTB122" s="627"/>
      <c r="WTC122" s="627"/>
      <c r="WTD122" s="627"/>
      <c r="WTE122" s="627"/>
      <c r="WTF122" s="627"/>
      <c r="WTG122" s="627"/>
      <c r="WTH122" s="627"/>
      <c r="WTI122" s="627"/>
      <c r="WTJ122" s="627"/>
      <c r="WTK122" s="627"/>
      <c r="WTL122" s="627"/>
      <c r="WTM122" s="627"/>
      <c r="WTN122" s="627"/>
      <c r="WTO122" s="627"/>
      <c r="WTP122" s="627"/>
      <c r="WTQ122" s="627"/>
      <c r="WTR122" s="627"/>
      <c r="WTS122" s="627"/>
      <c r="WTT122" s="627"/>
      <c r="WTU122" s="627"/>
      <c r="WTV122" s="627"/>
      <c r="WTW122" s="627"/>
      <c r="WTX122" s="627"/>
      <c r="WTY122" s="627"/>
      <c r="WTZ122" s="627"/>
      <c r="WUA122" s="627"/>
      <c r="WUB122" s="627"/>
      <c r="WUC122" s="627"/>
      <c r="WUD122" s="627"/>
      <c r="WUE122" s="627"/>
      <c r="WUF122" s="627"/>
      <c r="WUG122" s="627"/>
      <c r="WUH122" s="627"/>
      <c r="WUI122" s="627"/>
      <c r="WUJ122" s="627"/>
      <c r="WUK122" s="627"/>
      <c r="WUL122" s="627"/>
      <c r="WUM122" s="627"/>
      <c r="WUN122" s="627"/>
      <c r="WUO122" s="627"/>
      <c r="WUP122" s="627"/>
      <c r="WUQ122" s="627"/>
      <c r="WUR122" s="627"/>
      <c r="WUS122" s="627"/>
    </row>
    <row r="123" spans="1:16113" s="627" customFormat="1" x14ac:dyDescent="0.25">
      <c r="A123" s="553" t="s">
        <v>342</v>
      </c>
      <c r="B123" s="554" t="s">
        <v>344</v>
      </c>
      <c r="C123" s="635" t="s">
        <v>345</v>
      </c>
      <c r="D123" s="636">
        <v>50</v>
      </c>
      <c r="E123" s="637">
        <v>50</v>
      </c>
      <c r="F123" s="637">
        <v>50</v>
      </c>
      <c r="G123" s="637">
        <v>10</v>
      </c>
      <c r="H123" s="637">
        <v>10</v>
      </c>
      <c r="I123" s="638">
        <f t="shared" si="66"/>
        <v>0.2</v>
      </c>
      <c r="J123" s="639">
        <f t="shared" si="67"/>
        <v>0.2</v>
      </c>
      <c r="K123" s="636">
        <v>46</v>
      </c>
      <c r="L123" s="637">
        <v>46</v>
      </c>
      <c r="M123" s="637">
        <v>45</v>
      </c>
      <c r="N123" s="637">
        <v>17</v>
      </c>
      <c r="O123" s="637">
        <v>17</v>
      </c>
      <c r="P123" s="638">
        <f t="shared" si="68"/>
        <v>0.36956521739130432</v>
      </c>
      <c r="Q123" s="639">
        <f t="shared" si="69"/>
        <v>0.37777777777777777</v>
      </c>
      <c r="R123" s="636">
        <v>35</v>
      </c>
      <c r="S123" s="637">
        <v>34</v>
      </c>
      <c r="T123" s="637">
        <v>34</v>
      </c>
      <c r="U123" s="637">
        <v>12</v>
      </c>
      <c r="V123" s="637">
        <v>11</v>
      </c>
      <c r="W123" s="638">
        <f t="shared" si="64"/>
        <v>0.35294117647058826</v>
      </c>
      <c r="X123" s="639">
        <f t="shared" si="65"/>
        <v>0.35294117647058826</v>
      </c>
      <c r="Y123" s="636">
        <v>39</v>
      </c>
      <c r="Z123" s="637">
        <v>36</v>
      </c>
      <c r="AA123" s="637">
        <v>36</v>
      </c>
      <c r="AB123" s="637">
        <v>12</v>
      </c>
      <c r="AC123" s="637">
        <v>11</v>
      </c>
      <c r="AD123" s="638">
        <f t="shared" si="70"/>
        <v>0.33333333333333331</v>
      </c>
      <c r="AE123" s="639">
        <f t="shared" si="71"/>
        <v>0.33333333333333331</v>
      </c>
      <c r="AF123" s="636">
        <v>32</v>
      </c>
      <c r="AG123" s="637">
        <v>30</v>
      </c>
      <c r="AH123" s="637">
        <v>25</v>
      </c>
      <c r="AI123" s="637">
        <v>12</v>
      </c>
      <c r="AJ123" s="637">
        <v>11</v>
      </c>
      <c r="AK123" s="638">
        <f t="shared" si="106"/>
        <v>0.4</v>
      </c>
      <c r="AL123" s="639">
        <f t="shared" si="107"/>
        <v>0.48</v>
      </c>
      <c r="AM123" s="636">
        <v>57</v>
      </c>
      <c r="AN123" s="637">
        <v>56</v>
      </c>
      <c r="AO123" s="637">
        <v>33</v>
      </c>
      <c r="AP123" s="637">
        <v>16</v>
      </c>
      <c r="AQ123" s="637">
        <v>15</v>
      </c>
      <c r="AR123" s="638">
        <f t="shared" si="108"/>
        <v>0.2857142857142857</v>
      </c>
      <c r="AS123" s="639">
        <f t="shared" si="109"/>
        <v>0.48484848484848486</v>
      </c>
      <c r="AT123" s="636">
        <v>53</v>
      </c>
      <c r="AU123" s="637">
        <v>52</v>
      </c>
      <c r="AV123" s="637">
        <v>44</v>
      </c>
      <c r="AW123" s="637">
        <v>14</v>
      </c>
      <c r="AX123" s="637">
        <v>12</v>
      </c>
      <c r="AY123" s="638">
        <f t="shared" si="110"/>
        <v>0.26923076923076922</v>
      </c>
      <c r="AZ123" s="639">
        <f t="shared" si="111"/>
        <v>0.31818181818181818</v>
      </c>
      <c r="BA123" s="636">
        <v>43</v>
      </c>
      <c r="BB123" s="637">
        <v>43</v>
      </c>
      <c r="BC123" s="637">
        <v>38</v>
      </c>
      <c r="BD123" s="637">
        <v>13</v>
      </c>
      <c r="BE123" s="637">
        <v>13</v>
      </c>
      <c r="BF123" s="638">
        <f t="shared" si="112"/>
        <v>0.30232558139534882</v>
      </c>
      <c r="BG123" s="639">
        <f t="shared" si="113"/>
        <v>0.34210526315789475</v>
      </c>
      <c r="BH123" s="636">
        <v>28</v>
      </c>
      <c r="BI123" s="637">
        <v>28</v>
      </c>
      <c r="BJ123" s="637">
        <v>21</v>
      </c>
      <c r="BK123" s="637">
        <v>14</v>
      </c>
      <c r="BL123" s="637">
        <v>14</v>
      </c>
      <c r="BM123" s="638">
        <f t="shared" si="124"/>
        <v>0.5</v>
      </c>
      <c r="BN123" s="639">
        <f t="shared" si="125"/>
        <v>0.66666666666666663</v>
      </c>
      <c r="BO123" s="636">
        <v>37</v>
      </c>
      <c r="BP123" s="637">
        <v>37</v>
      </c>
      <c r="BQ123" s="637">
        <v>32</v>
      </c>
      <c r="BR123" s="637">
        <v>13</v>
      </c>
      <c r="BS123" s="637">
        <v>12</v>
      </c>
      <c r="BT123" s="638">
        <f t="shared" si="126"/>
        <v>0.35135135135135137</v>
      </c>
      <c r="BU123" s="639">
        <f t="shared" si="127"/>
        <v>0.40625</v>
      </c>
      <c r="BV123" s="636">
        <v>31</v>
      </c>
      <c r="BW123" s="637">
        <v>31</v>
      </c>
      <c r="BX123" s="637">
        <v>26</v>
      </c>
      <c r="BY123" s="637">
        <v>14</v>
      </c>
      <c r="BZ123" s="637">
        <v>14</v>
      </c>
      <c r="CA123" s="638">
        <f t="shared" si="128"/>
        <v>0.45161290322580644</v>
      </c>
      <c r="CB123" s="639">
        <f t="shared" si="129"/>
        <v>0.53846153846153844</v>
      </c>
      <c r="CC123" s="636">
        <v>36</v>
      </c>
      <c r="CD123" s="637">
        <v>35</v>
      </c>
      <c r="CE123" s="637">
        <v>29</v>
      </c>
      <c r="CF123" s="637">
        <v>14</v>
      </c>
      <c r="CG123" s="637">
        <v>14</v>
      </c>
      <c r="CH123" s="638">
        <f t="shared" si="130"/>
        <v>0.4</v>
      </c>
      <c r="CI123" s="639">
        <f t="shared" si="131"/>
        <v>0.48275862068965519</v>
      </c>
    </row>
    <row r="124" spans="1:16113" s="627" customFormat="1" x14ac:dyDescent="0.25">
      <c r="A124" s="560" t="s">
        <v>342</v>
      </c>
      <c r="B124" s="561" t="s">
        <v>346</v>
      </c>
      <c r="C124" s="562" t="s">
        <v>347</v>
      </c>
      <c r="D124" s="636">
        <v>1863</v>
      </c>
      <c r="E124" s="564">
        <v>1483</v>
      </c>
      <c r="F124" s="564">
        <v>1199</v>
      </c>
      <c r="G124" s="564">
        <v>834</v>
      </c>
      <c r="H124" s="564">
        <v>612</v>
      </c>
      <c r="I124" s="565">
        <f t="shared" si="66"/>
        <v>0.56237356709372888</v>
      </c>
      <c r="J124" s="566">
        <f t="shared" si="67"/>
        <v>0.69557964970809005</v>
      </c>
      <c r="K124" s="636">
        <v>2043</v>
      </c>
      <c r="L124" s="564">
        <v>1630</v>
      </c>
      <c r="M124" s="564">
        <v>1316</v>
      </c>
      <c r="N124" s="564">
        <v>796</v>
      </c>
      <c r="O124" s="564">
        <v>590</v>
      </c>
      <c r="P124" s="565">
        <f t="shared" si="68"/>
        <v>0.4883435582822086</v>
      </c>
      <c r="Q124" s="566">
        <f t="shared" si="69"/>
        <v>0.60486322188449848</v>
      </c>
      <c r="R124" s="636">
        <v>1809</v>
      </c>
      <c r="S124" s="564">
        <v>1421</v>
      </c>
      <c r="T124" s="564">
        <v>1161</v>
      </c>
      <c r="U124" s="564">
        <v>709</v>
      </c>
      <c r="V124" s="564">
        <v>571</v>
      </c>
      <c r="W124" s="565">
        <f t="shared" si="64"/>
        <v>0.49894440534834622</v>
      </c>
      <c r="X124" s="566">
        <f t="shared" si="65"/>
        <v>0.61068044788975018</v>
      </c>
      <c r="Y124" s="636">
        <v>1703</v>
      </c>
      <c r="Z124" s="564">
        <v>1332</v>
      </c>
      <c r="AA124" s="564">
        <v>1094</v>
      </c>
      <c r="AB124" s="564">
        <v>818</v>
      </c>
      <c r="AC124" s="564">
        <v>595</v>
      </c>
      <c r="AD124" s="565">
        <f t="shared" si="70"/>
        <v>0.6141141141141141</v>
      </c>
      <c r="AE124" s="566">
        <f t="shared" si="71"/>
        <v>0.74771480804387569</v>
      </c>
      <c r="AF124" s="636">
        <v>1573</v>
      </c>
      <c r="AG124" s="564">
        <v>1241</v>
      </c>
      <c r="AH124" s="564">
        <v>1026</v>
      </c>
      <c r="AI124" s="564">
        <v>754</v>
      </c>
      <c r="AJ124" s="564">
        <v>559</v>
      </c>
      <c r="AK124" s="565">
        <f t="shared" si="106"/>
        <v>0.60757453666398065</v>
      </c>
      <c r="AL124" s="566">
        <f t="shared" si="107"/>
        <v>0.73489278752436649</v>
      </c>
      <c r="AM124" s="636">
        <v>1194</v>
      </c>
      <c r="AN124" s="564">
        <v>955</v>
      </c>
      <c r="AO124" s="564">
        <v>784</v>
      </c>
      <c r="AP124" s="564">
        <v>581</v>
      </c>
      <c r="AQ124" s="564">
        <v>442</v>
      </c>
      <c r="AR124" s="565">
        <f t="shared" si="108"/>
        <v>0.60837696335078539</v>
      </c>
      <c r="AS124" s="566">
        <f t="shared" si="109"/>
        <v>0.7410714285714286</v>
      </c>
      <c r="AT124" s="636">
        <v>1188</v>
      </c>
      <c r="AU124" s="564">
        <v>953</v>
      </c>
      <c r="AV124" s="564">
        <v>756</v>
      </c>
      <c r="AW124" s="564">
        <v>525</v>
      </c>
      <c r="AX124" s="564">
        <v>364</v>
      </c>
      <c r="AY124" s="565">
        <f t="shared" si="110"/>
        <v>0.55089192025183631</v>
      </c>
      <c r="AZ124" s="566">
        <f t="shared" si="111"/>
        <v>0.69444444444444442</v>
      </c>
      <c r="BA124" s="636">
        <v>984</v>
      </c>
      <c r="BB124" s="564">
        <v>779</v>
      </c>
      <c r="BC124" s="564">
        <v>623</v>
      </c>
      <c r="BD124" s="564">
        <v>442</v>
      </c>
      <c r="BE124" s="564">
        <v>326</v>
      </c>
      <c r="BF124" s="565">
        <f t="shared" si="112"/>
        <v>0.56739409499358151</v>
      </c>
      <c r="BG124" s="566">
        <f t="shared" si="113"/>
        <v>0.70947030497592301</v>
      </c>
      <c r="BH124" s="636">
        <v>936</v>
      </c>
      <c r="BI124" s="564">
        <v>733</v>
      </c>
      <c r="BJ124" s="564">
        <v>593</v>
      </c>
      <c r="BK124" s="564">
        <v>412</v>
      </c>
      <c r="BL124" s="564">
        <v>291</v>
      </c>
      <c r="BM124" s="565">
        <f t="shared" si="124"/>
        <v>0.56207366984993179</v>
      </c>
      <c r="BN124" s="566">
        <f t="shared" si="125"/>
        <v>0.69477234401349075</v>
      </c>
      <c r="BO124" s="636">
        <v>964</v>
      </c>
      <c r="BP124" s="564">
        <v>768</v>
      </c>
      <c r="BQ124" s="564">
        <v>604</v>
      </c>
      <c r="BR124" s="564">
        <v>465</v>
      </c>
      <c r="BS124" s="564">
        <v>318</v>
      </c>
      <c r="BT124" s="565">
        <f t="shared" si="126"/>
        <v>0.60546875</v>
      </c>
      <c r="BU124" s="566">
        <f t="shared" si="127"/>
        <v>0.76986754966887416</v>
      </c>
      <c r="BV124" s="636">
        <v>945</v>
      </c>
      <c r="BW124" s="564">
        <v>769</v>
      </c>
      <c r="BX124" s="564">
        <v>603</v>
      </c>
      <c r="BY124" s="564">
        <v>444</v>
      </c>
      <c r="BZ124" s="564">
        <v>306</v>
      </c>
      <c r="CA124" s="565">
        <f t="shared" si="128"/>
        <v>0.57737321196358904</v>
      </c>
      <c r="CB124" s="566">
        <f t="shared" si="129"/>
        <v>0.73631840796019898</v>
      </c>
      <c r="CC124" s="636">
        <v>973</v>
      </c>
      <c r="CD124" s="564">
        <v>812</v>
      </c>
      <c r="CE124" s="564">
        <v>812</v>
      </c>
      <c r="CF124" s="564">
        <v>522</v>
      </c>
      <c r="CG124" s="564">
        <v>316</v>
      </c>
      <c r="CH124" s="565">
        <f t="shared" si="130"/>
        <v>0.6428571428571429</v>
      </c>
      <c r="CI124" s="566">
        <f t="shared" si="131"/>
        <v>0.6428571428571429</v>
      </c>
    </row>
    <row r="125" spans="1:16113" s="627" customFormat="1" x14ac:dyDescent="0.25">
      <c r="A125" s="560" t="s">
        <v>342</v>
      </c>
      <c r="B125" s="561" t="s">
        <v>348</v>
      </c>
      <c r="C125" s="562" t="s">
        <v>349</v>
      </c>
      <c r="D125" s="563">
        <v>1516</v>
      </c>
      <c r="E125" s="564">
        <v>1306</v>
      </c>
      <c r="F125" s="564">
        <v>1305</v>
      </c>
      <c r="G125" s="564">
        <v>1131</v>
      </c>
      <c r="H125" s="564">
        <v>736</v>
      </c>
      <c r="I125" s="565">
        <f t="shared" si="66"/>
        <v>0.86600306278713635</v>
      </c>
      <c r="J125" s="566">
        <f t="shared" si="67"/>
        <v>0.8666666666666667</v>
      </c>
      <c r="K125" s="563">
        <v>1623</v>
      </c>
      <c r="L125" s="564">
        <v>1395</v>
      </c>
      <c r="M125" s="564">
        <v>1395</v>
      </c>
      <c r="N125" s="564">
        <v>1164</v>
      </c>
      <c r="O125" s="564">
        <v>743</v>
      </c>
      <c r="P125" s="565">
        <f t="shared" si="68"/>
        <v>0.83440860215053758</v>
      </c>
      <c r="Q125" s="566">
        <f t="shared" si="69"/>
        <v>0.83440860215053758</v>
      </c>
      <c r="R125" s="563">
        <v>1521</v>
      </c>
      <c r="S125" s="564">
        <v>1312</v>
      </c>
      <c r="T125" s="564">
        <v>1312</v>
      </c>
      <c r="U125" s="564">
        <v>952</v>
      </c>
      <c r="V125" s="564">
        <v>695</v>
      </c>
      <c r="W125" s="565">
        <f t="shared" si="64"/>
        <v>0.72560975609756095</v>
      </c>
      <c r="X125" s="566">
        <f t="shared" si="65"/>
        <v>0.72560975609756095</v>
      </c>
      <c r="Y125" s="563">
        <v>1312</v>
      </c>
      <c r="Z125" s="564">
        <v>1152</v>
      </c>
      <c r="AA125" s="564">
        <v>1152</v>
      </c>
      <c r="AB125" s="564">
        <v>930</v>
      </c>
      <c r="AC125" s="564">
        <v>614</v>
      </c>
      <c r="AD125" s="565">
        <f t="shared" si="70"/>
        <v>0.80729166666666663</v>
      </c>
      <c r="AE125" s="566">
        <f t="shared" si="71"/>
        <v>0.80729166666666663</v>
      </c>
      <c r="AF125" s="563">
        <v>1195</v>
      </c>
      <c r="AG125" s="564">
        <v>1051</v>
      </c>
      <c r="AH125" s="564">
        <v>1051</v>
      </c>
      <c r="AI125" s="564">
        <v>872</v>
      </c>
      <c r="AJ125" s="564">
        <v>570</v>
      </c>
      <c r="AK125" s="565">
        <f t="shared" si="106"/>
        <v>0.82968601332064695</v>
      </c>
      <c r="AL125" s="566">
        <f t="shared" si="107"/>
        <v>0.82968601332064695</v>
      </c>
      <c r="AM125" s="563">
        <v>1191</v>
      </c>
      <c r="AN125" s="564">
        <v>1014</v>
      </c>
      <c r="AO125" s="564">
        <v>1014</v>
      </c>
      <c r="AP125" s="564">
        <v>831</v>
      </c>
      <c r="AQ125" s="564">
        <v>522</v>
      </c>
      <c r="AR125" s="565">
        <f t="shared" si="108"/>
        <v>0.81952662721893488</v>
      </c>
      <c r="AS125" s="566">
        <f t="shared" si="109"/>
        <v>0.81952662721893488</v>
      </c>
      <c r="AT125" s="563">
        <v>1090</v>
      </c>
      <c r="AU125" s="564">
        <v>931</v>
      </c>
      <c r="AV125" s="564">
        <v>931</v>
      </c>
      <c r="AW125" s="564">
        <v>744</v>
      </c>
      <c r="AX125" s="564">
        <v>444</v>
      </c>
      <c r="AY125" s="565">
        <f t="shared" si="110"/>
        <v>0.79914070891514499</v>
      </c>
      <c r="AZ125" s="566">
        <f t="shared" si="111"/>
        <v>0.79914070891514499</v>
      </c>
      <c r="BA125" s="563">
        <v>947</v>
      </c>
      <c r="BB125" s="564">
        <v>804</v>
      </c>
      <c r="BC125" s="564">
        <v>804</v>
      </c>
      <c r="BD125" s="564">
        <v>631</v>
      </c>
      <c r="BE125" s="564">
        <v>385</v>
      </c>
      <c r="BF125" s="565">
        <f t="shared" si="112"/>
        <v>0.78482587064676612</v>
      </c>
      <c r="BG125" s="566">
        <f t="shared" si="113"/>
        <v>0.78482587064676612</v>
      </c>
      <c r="BH125" s="563">
        <v>934</v>
      </c>
      <c r="BI125" s="564">
        <v>832</v>
      </c>
      <c r="BJ125" s="564">
        <v>638</v>
      </c>
      <c r="BK125" s="564">
        <v>638</v>
      </c>
      <c r="BL125" s="564">
        <v>376</v>
      </c>
      <c r="BM125" s="565">
        <f t="shared" si="124"/>
        <v>0.76682692307692313</v>
      </c>
      <c r="BN125" s="566">
        <f t="shared" si="125"/>
        <v>1</v>
      </c>
      <c r="BO125" s="563">
        <v>905</v>
      </c>
      <c r="BP125" s="564">
        <v>794</v>
      </c>
      <c r="BQ125" s="564">
        <v>621</v>
      </c>
      <c r="BR125" s="564">
        <v>621</v>
      </c>
      <c r="BS125" s="564">
        <v>395</v>
      </c>
      <c r="BT125" s="565">
        <f t="shared" si="126"/>
        <v>0.78211586901763219</v>
      </c>
      <c r="BU125" s="566">
        <f t="shared" si="127"/>
        <v>1</v>
      </c>
      <c r="BV125" s="563">
        <v>1034</v>
      </c>
      <c r="BW125" s="564">
        <v>879</v>
      </c>
      <c r="BX125" s="564">
        <v>649</v>
      </c>
      <c r="BY125" s="564">
        <v>649</v>
      </c>
      <c r="BZ125" s="564">
        <v>420</v>
      </c>
      <c r="CA125" s="565">
        <f t="shared" si="128"/>
        <v>0.73833902161547216</v>
      </c>
      <c r="CB125" s="566">
        <f t="shared" si="129"/>
        <v>1</v>
      </c>
      <c r="CC125" s="563">
        <v>933</v>
      </c>
      <c r="CD125" s="564">
        <v>804</v>
      </c>
      <c r="CE125" s="564">
        <v>527</v>
      </c>
      <c r="CF125" s="564">
        <v>527</v>
      </c>
      <c r="CG125" s="564">
        <v>367</v>
      </c>
      <c r="CH125" s="565">
        <f t="shared" si="130"/>
        <v>0.65547263681592038</v>
      </c>
      <c r="CI125" s="566">
        <f t="shared" si="131"/>
        <v>1</v>
      </c>
    </row>
    <row r="126" spans="1:16113" s="627" customFormat="1" x14ac:dyDescent="0.25">
      <c r="A126" s="560" t="s">
        <v>342</v>
      </c>
      <c r="B126" s="561" t="s">
        <v>350</v>
      </c>
      <c r="C126" s="562" t="s">
        <v>351</v>
      </c>
      <c r="D126" s="563">
        <v>2790</v>
      </c>
      <c r="E126" s="564">
        <v>2141</v>
      </c>
      <c r="F126" s="564">
        <v>1753</v>
      </c>
      <c r="G126" s="564">
        <v>1335</v>
      </c>
      <c r="H126" s="564">
        <v>1041</v>
      </c>
      <c r="I126" s="565">
        <f t="shared" si="66"/>
        <v>0.6235404016814573</v>
      </c>
      <c r="J126" s="566">
        <f t="shared" si="67"/>
        <v>0.76155162578436963</v>
      </c>
      <c r="K126" s="563">
        <v>3293</v>
      </c>
      <c r="L126" s="564">
        <v>2531</v>
      </c>
      <c r="M126" s="564">
        <v>2393</v>
      </c>
      <c r="N126" s="564">
        <v>1355</v>
      </c>
      <c r="O126" s="564">
        <v>994</v>
      </c>
      <c r="P126" s="565">
        <f t="shared" si="68"/>
        <v>0.53536151718688263</v>
      </c>
      <c r="Q126" s="566">
        <f t="shared" si="69"/>
        <v>0.56623485165064769</v>
      </c>
      <c r="R126" s="563">
        <v>3411</v>
      </c>
      <c r="S126" s="564">
        <v>2477</v>
      </c>
      <c r="T126" s="564">
        <v>2350</v>
      </c>
      <c r="U126" s="564">
        <v>1234</v>
      </c>
      <c r="V126" s="564">
        <v>797</v>
      </c>
      <c r="W126" s="565">
        <f t="shared" si="64"/>
        <v>0.49818328623334679</v>
      </c>
      <c r="X126" s="566">
        <f t="shared" si="65"/>
        <v>0.52510638297872336</v>
      </c>
      <c r="Y126" s="563">
        <v>2667</v>
      </c>
      <c r="Z126" s="564">
        <v>2013</v>
      </c>
      <c r="AA126" s="564">
        <v>2013</v>
      </c>
      <c r="AB126" s="564">
        <v>1192</v>
      </c>
      <c r="AC126" s="564">
        <v>728</v>
      </c>
      <c r="AD126" s="565">
        <f t="shared" si="70"/>
        <v>0.59215101838052653</v>
      </c>
      <c r="AE126" s="566">
        <f t="shared" si="71"/>
        <v>0.59215101838052653</v>
      </c>
      <c r="AF126" s="563">
        <v>2002</v>
      </c>
      <c r="AG126" s="564">
        <v>1509</v>
      </c>
      <c r="AH126" s="564">
        <v>1509</v>
      </c>
      <c r="AI126" s="564">
        <v>954</v>
      </c>
      <c r="AJ126" s="564">
        <v>628</v>
      </c>
      <c r="AK126" s="565">
        <f t="shared" si="106"/>
        <v>0.63220675944333993</v>
      </c>
      <c r="AL126" s="566">
        <f t="shared" si="107"/>
        <v>0.63220675944333993</v>
      </c>
      <c r="AM126" s="563">
        <v>1998</v>
      </c>
      <c r="AN126" s="564">
        <v>1497</v>
      </c>
      <c r="AO126" s="564">
        <v>1497</v>
      </c>
      <c r="AP126" s="564">
        <v>971</v>
      </c>
      <c r="AQ126" s="564">
        <v>672</v>
      </c>
      <c r="AR126" s="565">
        <f t="shared" si="108"/>
        <v>0.64863059452237803</v>
      </c>
      <c r="AS126" s="566">
        <f t="shared" si="109"/>
        <v>0.64863059452237803</v>
      </c>
      <c r="AT126" s="563">
        <v>1806</v>
      </c>
      <c r="AU126" s="564">
        <v>1371</v>
      </c>
      <c r="AV126" s="564">
        <v>1371</v>
      </c>
      <c r="AW126" s="564">
        <v>893</v>
      </c>
      <c r="AX126" s="564">
        <v>604</v>
      </c>
      <c r="AY126" s="565">
        <f t="shared" si="110"/>
        <v>0.65134938001458786</v>
      </c>
      <c r="AZ126" s="566">
        <f t="shared" si="111"/>
        <v>0.65134938001458786</v>
      </c>
      <c r="BA126" s="563">
        <v>1642</v>
      </c>
      <c r="BB126" s="564">
        <v>1268</v>
      </c>
      <c r="BC126" s="564">
        <v>1268</v>
      </c>
      <c r="BD126" s="564">
        <v>900</v>
      </c>
      <c r="BE126" s="564">
        <v>619</v>
      </c>
      <c r="BF126" s="565">
        <f t="shared" si="112"/>
        <v>0.70977917981072558</v>
      </c>
      <c r="BG126" s="566">
        <f t="shared" si="113"/>
        <v>0.70977917981072558</v>
      </c>
      <c r="BH126" s="563">
        <v>1455</v>
      </c>
      <c r="BI126" s="564">
        <v>1168</v>
      </c>
      <c r="BJ126" s="564">
        <v>1168</v>
      </c>
      <c r="BK126" s="564">
        <v>899</v>
      </c>
      <c r="BL126" s="564">
        <v>608</v>
      </c>
      <c r="BM126" s="565">
        <f t="shared" si="124"/>
        <v>0.7696917808219178</v>
      </c>
      <c r="BN126" s="566">
        <f t="shared" si="125"/>
        <v>0.7696917808219178</v>
      </c>
      <c r="BO126" s="563">
        <v>1344</v>
      </c>
      <c r="BP126" s="564">
        <v>1096</v>
      </c>
      <c r="BQ126" s="564">
        <v>1096</v>
      </c>
      <c r="BR126" s="564">
        <v>855</v>
      </c>
      <c r="BS126" s="564">
        <v>582</v>
      </c>
      <c r="BT126" s="565">
        <f t="shared" si="126"/>
        <v>0.7801094890510949</v>
      </c>
      <c r="BU126" s="566">
        <f t="shared" si="127"/>
        <v>0.7801094890510949</v>
      </c>
      <c r="BV126" s="563">
        <v>1645</v>
      </c>
      <c r="BW126" s="564">
        <v>1294</v>
      </c>
      <c r="BX126" s="564">
        <v>1294</v>
      </c>
      <c r="BY126" s="564">
        <v>978</v>
      </c>
      <c r="BZ126" s="564">
        <v>692</v>
      </c>
      <c r="CA126" s="565">
        <f t="shared" si="128"/>
        <v>0.75579598145285931</v>
      </c>
      <c r="CB126" s="566">
        <f t="shared" si="129"/>
        <v>0.75579598145285931</v>
      </c>
      <c r="CC126" s="563">
        <v>1764</v>
      </c>
      <c r="CD126" s="564">
        <v>1284</v>
      </c>
      <c r="CE126" s="564">
        <v>1284</v>
      </c>
      <c r="CF126" s="564">
        <v>923</v>
      </c>
      <c r="CG126" s="564">
        <v>732</v>
      </c>
      <c r="CH126" s="565">
        <f t="shared" si="130"/>
        <v>0.71884735202492211</v>
      </c>
      <c r="CI126" s="566">
        <f t="shared" si="131"/>
        <v>0.71884735202492211</v>
      </c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  <c r="OA126" s="4"/>
      <c r="OB126" s="4"/>
      <c r="OC126" s="4"/>
      <c r="OD126" s="4"/>
      <c r="OE126" s="4"/>
      <c r="OF126" s="4"/>
      <c r="OG126" s="4"/>
      <c r="OH126" s="4"/>
      <c r="OI126" s="4"/>
      <c r="OJ126" s="4"/>
      <c r="OK126" s="4"/>
      <c r="OL126" s="4"/>
      <c r="OM126" s="4"/>
      <c r="ON126" s="4"/>
      <c r="OO126" s="4"/>
      <c r="OP126" s="4"/>
      <c r="OQ126" s="4"/>
      <c r="OR126" s="4"/>
      <c r="OS126" s="4"/>
      <c r="OT126" s="4"/>
      <c r="OU126" s="4"/>
      <c r="OV126" s="4"/>
      <c r="OW126" s="4"/>
      <c r="OX126" s="4"/>
      <c r="OY126" s="4"/>
      <c r="OZ126" s="4"/>
      <c r="PA126" s="4"/>
      <c r="PB126" s="4"/>
      <c r="PC126" s="4"/>
      <c r="PD126" s="4"/>
      <c r="PE126" s="4"/>
      <c r="PF126" s="4"/>
      <c r="PG126" s="4"/>
      <c r="PH126" s="4"/>
      <c r="PI126" s="4"/>
      <c r="PJ126" s="4"/>
      <c r="PK126" s="4"/>
      <c r="PL126" s="4"/>
      <c r="PM126" s="4"/>
      <c r="PN126" s="4"/>
      <c r="PO126" s="4"/>
      <c r="PP126" s="4"/>
      <c r="PQ126" s="4"/>
      <c r="PR126" s="4"/>
      <c r="PS126" s="4"/>
      <c r="PT126" s="4"/>
      <c r="PU126" s="4"/>
      <c r="PV126" s="4"/>
      <c r="PW126" s="4"/>
      <c r="PX126" s="4"/>
      <c r="PY126" s="4"/>
      <c r="PZ126" s="4"/>
      <c r="QA126" s="4"/>
      <c r="QB126" s="4"/>
      <c r="QC126" s="4"/>
      <c r="QD126" s="4"/>
      <c r="QE126" s="4"/>
      <c r="QF126" s="4"/>
      <c r="QG126" s="4"/>
      <c r="QH126" s="4"/>
      <c r="QI126" s="4"/>
      <c r="QJ126" s="4"/>
      <c r="QK126" s="4"/>
      <c r="QL126" s="4"/>
      <c r="QM126" s="4"/>
      <c r="QN126" s="4"/>
      <c r="QO126" s="4"/>
      <c r="QP126" s="4"/>
      <c r="QQ126" s="4"/>
      <c r="QR126" s="4"/>
      <c r="QS126" s="4"/>
      <c r="QT126" s="4"/>
      <c r="QU126" s="4"/>
      <c r="QV126" s="4"/>
      <c r="QW126" s="4"/>
      <c r="QX126" s="4"/>
      <c r="QY126" s="4"/>
      <c r="QZ126" s="4"/>
      <c r="RA126" s="4"/>
      <c r="RB126" s="4"/>
      <c r="RC126" s="4"/>
      <c r="RD126" s="4"/>
      <c r="RE126" s="4"/>
      <c r="RF126" s="4"/>
      <c r="RG126" s="4"/>
      <c r="RH126" s="4"/>
      <c r="RI126" s="4"/>
      <c r="RJ126" s="4"/>
      <c r="RK126" s="4"/>
      <c r="RL126" s="4"/>
      <c r="RM126" s="4"/>
      <c r="RN126" s="4"/>
      <c r="RO126" s="4"/>
      <c r="RP126" s="4"/>
      <c r="RQ126" s="4"/>
      <c r="RR126" s="4"/>
      <c r="RS126" s="4"/>
      <c r="RT126" s="4"/>
      <c r="RU126" s="4"/>
      <c r="RV126" s="4"/>
      <c r="RW126" s="4"/>
      <c r="RX126" s="4"/>
      <c r="RY126" s="4"/>
      <c r="RZ126" s="4"/>
      <c r="SA126" s="4"/>
      <c r="SB126" s="4"/>
      <c r="SC126" s="4"/>
      <c r="SD126" s="4"/>
      <c r="SE126" s="4"/>
      <c r="SF126" s="4"/>
      <c r="SG126" s="4"/>
      <c r="SH126" s="4"/>
      <c r="SI126" s="4"/>
      <c r="SJ126" s="4"/>
      <c r="SK126" s="4"/>
      <c r="SL126" s="4"/>
      <c r="SM126" s="4"/>
      <c r="SN126" s="4"/>
      <c r="SO126" s="4"/>
      <c r="SP126" s="4"/>
      <c r="SQ126" s="4"/>
      <c r="SR126" s="4"/>
      <c r="SS126" s="4"/>
      <c r="ST126" s="4"/>
      <c r="SU126" s="4"/>
      <c r="SV126" s="4"/>
      <c r="SW126" s="4"/>
      <c r="SX126" s="4"/>
      <c r="SY126" s="4"/>
      <c r="SZ126" s="4"/>
      <c r="TA126" s="4"/>
      <c r="TB126" s="4"/>
      <c r="TC126" s="4"/>
      <c r="TD126" s="4"/>
      <c r="TE126" s="4"/>
      <c r="TF126" s="4"/>
      <c r="TG126" s="4"/>
      <c r="TH126" s="4"/>
      <c r="TI126" s="4"/>
      <c r="TJ126" s="4"/>
      <c r="TK126" s="4"/>
      <c r="TL126" s="4"/>
      <c r="TM126" s="4"/>
      <c r="TN126" s="4"/>
      <c r="TO126" s="4"/>
      <c r="TP126" s="4"/>
      <c r="TQ126" s="4"/>
      <c r="TR126" s="4"/>
      <c r="TS126" s="4"/>
      <c r="TT126" s="4"/>
      <c r="TU126" s="4"/>
      <c r="TV126" s="4"/>
      <c r="TW126" s="4"/>
      <c r="TX126" s="4"/>
      <c r="TY126" s="4"/>
      <c r="TZ126" s="4"/>
      <c r="UA126" s="4"/>
      <c r="UB126" s="4"/>
      <c r="UC126" s="4"/>
      <c r="UD126" s="4"/>
      <c r="UE126" s="4"/>
      <c r="UF126" s="4"/>
      <c r="UG126" s="4"/>
      <c r="UH126" s="4"/>
      <c r="UI126" s="4"/>
      <c r="UJ126" s="4"/>
      <c r="UK126" s="4"/>
      <c r="UL126" s="4"/>
      <c r="UM126" s="4"/>
      <c r="UN126" s="4"/>
      <c r="UO126" s="4"/>
      <c r="UP126" s="4"/>
      <c r="UQ126" s="4"/>
      <c r="UR126" s="4"/>
      <c r="US126" s="4"/>
      <c r="UT126" s="4"/>
      <c r="UU126" s="4"/>
      <c r="UV126" s="4"/>
      <c r="UW126" s="4"/>
      <c r="UX126" s="4"/>
      <c r="UY126" s="4"/>
      <c r="UZ126" s="4"/>
      <c r="VA126" s="4"/>
      <c r="VB126" s="4"/>
      <c r="VC126" s="4"/>
      <c r="VD126" s="4"/>
      <c r="VE126" s="4"/>
      <c r="VF126" s="4"/>
      <c r="VG126" s="4"/>
      <c r="VH126" s="4"/>
      <c r="VI126" s="4"/>
      <c r="VJ126" s="4"/>
      <c r="VK126" s="4"/>
      <c r="VL126" s="4"/>
      <c r="VM126" s="4"/>
      <c r="VN126" s="4"/>
      <c r="VO126" s="4"/>
      <c r="VP126" s="4"/>
      <c r="VQ126" s="4"/>
      <c r="VR126" s="4"/>
      <c r="VS126" s="4"/>
      <c r="VT126" s="4"/>
      <c r="VU126" s="4"/>
      <c r="VV126" s="4"/>
      <c r="VW126" s="4"/>
      <c r="VX126" s="4"/>
      <c r="VY126" s="4"/>
      <c r="VZ126" s="4"/>
      <c r="WA126" s="4"/>
      <c r="WB126" s="4"/>
      <c r="WC126" s="4"/>
      <c r="WD126" s="4"/>
      <c r="WE126" s="4"/>
      <c r="WF126" s="4"/>
      <c r="WG126" s="4"/>
      <c r="WH126" s="4"/>
      <c r="WI126" s="4"/>
      <c r="WJ126" s="4"/>
      <c r="WK126" s="4"/>
      <c r="WL126" s="4"/>
      <c r="WM126" s="4"/>
      <c r="WN126" s="4"/>
      <c r="WO126" s="4"/>
      <c r="WP126" s="4"/>
      <c r="WQ126" s="4"/>
      <c r="WR126" s="4"/>
      <c r="WS126" s="4"/>
      <c r="WT126" s="4"/>
      <c r="WU126" s="4"/>
      <c r="WV126" s="4"/>
      <c r="WW126" s="4"/>
      <c r="WX126" s="4"/>
      <c r="WY126" s="4"/>
      <c r="WZ126" s="4"/>
      <c r="XA126" s="4"/>
      <c r="XB126" s="4"/>
      <c r="XC126" s="4"/>
      <c r="XD126" s="4"/>
      <c r="XE126" s="4"/>
      <c r="XF126" s="4"/>
      <c r="XG126" s="4"/>
      <c r="XH126" s="4"/>
      <c r="XI126" s="4"/>
      <c r="XJ126" s="4"/>
      <c r="XK126" s="4"/>
      <c r="XL126" s="4"/>
      <c r="XM126" s="4"/>
      <c r="XN126" s="4"/>
      <c r="XO126" s="4"/>
      <c r="XP126" s="4"/>
      <c r="XQ126" s="4"/>
      <c r="XR126" s="4"/>
      <c r="XS126" s="4"/>
      <c r="XT126" s="4"/>
      <c r="XU126" s="4"/>
      <c r="XV126" s="4"/>
      <c r="XW126" s="4"/>
      <c r="XX126" s="4"/>
      <c r="XY126" s="4"/>
      <c r="XZ126" s="4"/>
      <c r="YA126" s="4"/>
      <c r="YB126" s="4"/>
      <c r="YC126" s="4"/>
      <c r="YD126" s="4"/>
      <c r="YE126" s="4"/>
      <c r="YF126" s="4"/>
      <c r="YG126" s="4"/>
      <c r="YH126" s="4"/>
      <c r="YI126" s="4"/>
      <c r="YJ126" s="4"/>
      <c r="YK126" s="4"/>
      <c r="YL126" s="4"/>
      <c r="YM126" s="4"/>
      <c r="YN126" s="4"/>
      <c r="YO126" s="4"/>
      <c r="YP126" s="4"/>
      <c r="YQ126" s="4"/>
      <c r="YR126" s="4"/>
      <c r="YS126" s="4"/>
      <c r="YT126" s="4"/>
      <c r="YU126" s="4"/>
      <c r="YV126" s="4"/>
      <c r="YW126" s="4"/>
      <c r="YX126" s="4"/>
      <c r="YY126" s="4"/>
      <c r="YZ126" s="4"/>
      <c r="ZA126" s="4"/>
      <c r="ZB126" s="4"/>
      <c r="ZC126" s="4"/>
      <c r="ZD126" s="4"/>
      <c r="ZE126" s="4"/>
      <c r="ZF126" s="4"/>
      <c r="ZG126" s="4"/>
      <c r="ZH126" s="4"/>
      <c r="ZI126" s="4"/>
      <c r="ZJ126" s="4"/>
      <c r="ZK126" s="4"/>
      <c r="ZL126" s="4"/>
      <c r="ZM126" s="4"/>
      <c r="ZN126" s="4"/>
      <c r="ZO126" s="4"/>
      <c r="ZP126" s="4"/>
      <c r="ZQ126" s="4"/>
      <c r="ZR126" s="4"/>
      <c r="ZS126" s="4"/>
      <c r="ZT126" s="4"/>
      <c r="ZU126" s="4"/>
      <c r="ZV126" s="4"/>
      <c r="ZW126" s="4"/>
      <c r="ZX126" s="4"/>
      <c r="ZY126" s="4"/>
      <c r="ZZ126" s="4"/>
      <c r="AAA126" s="4"/>
      <c r="AAB126" s="4"/>
      <c r="AAC126" s="4"/>
      <c r="AAD126" s="4"/>
      <c r="AAE126" s="4"/>
      <c r="AAF126" s="4"/>
      <c r="AAG126" s="4"/>
      <c r="AAH126" s="4"/>
      <c r="AAI126" s="4"/>
      <c r="AAJ126" s="4"/>
      <c r="AAK126" s="4"/>
      <c r="AAL126" s="4"/>
      <c r="AAM126" s="4"/>
      <c r="AAN126" s="4"/>
      <c r="AAO126" s="4"/>
      <c r="AAP126" s="4"/>
      <c r="AAQ126" s="4"/>
      <c r="AAR126" s="4"/>
      <c r="AAS126" s="4"/>
      <c r="AAT126" s="4"/>
      <c r="AAU126" s="4"/>
      <c r="AAV126" s="4"/>
      <c r="AAW126" s="4"/>
      <c r="AAX126" s="4"/>
      <c r="AAY126" s="4"/>
      <c r="AAZ126" s="4"/>
      <c r="ABA126" s="4"/>
      <c r="ABB126" s="4"/>
      <c r="ABC126" s="4"/>
      <c r="ABD126" s="4"/>
      <c r="ABE126" s="4"/>
      <c r="ABF126" s="4"/>
      <c r="ABG126" s="4"/>
      <c r="ABH126" s="4"/>
      <c r="ABI126" s="4"/>
      <c r="ABJ126" s="4"/>
      <c r="ABK126" s="4"/>
      <c r="ABL126" s="4"/>
      <c r="ABM126" s="4"/>
      <c r="ABN126" s="4"/>
      <c r="ABO126" s="4"/>
      <c r="ABP126" s="4"/>
      <c r="ABQ126" s="4"/>
      <c r="ABR126" s="4"/>
      <c r="ABS126" s="4"/>
      <c r="ABT126" s="4"/>
      <c r="ABU126" s="4"/>
      <c r="ABV126" s="4"/>
      <c r="ABW126" s="4"/>
      <c r="ABX126" s="4"/>
      <c r="ABY126" s="4"/>
      <c r="ABZ126" s="4"/>
      <c r="ACA126" s="4"/>
      <c r="ACB126" s="4"/>
      <c r="ACC126" s="4"/>
      <c r="ACD126" s="4"/>
      <c r="ACE126" s="4"/>
      <c r="ACF126" s="4"/>
      <c r="ACG126" s="4"/>
      <c r="ACH126" s="4"/>
      <c r="ACI126" s="4"/>
      <c r="ACJ126" s="4"/>
      <c r="ACK126" s="4"/>
      <c r="ACL126" s="4"/>
      <c r="ACM126" s="4"/>
      <c r="ACN126" s="4"/>
      <c r="ACO126" s="4"/>
      <c r="ACP126" s="4"/>
      <c r="ACQ126" s="4"/>
      <c r="ACR126" s="4"/>
      <c r="ACS126" s="4"/>
      <c r="ACT126" s="4"/>
      <c r="ACU126" s="4"/>
      <c r="ACV126" s="4"/>
      <c r="ACW126" s="4"/>
      <c r="ACX126" s="4"/>
      <c r="ACY126" s="4"/>
      <c r="ACZ126" s="4"/>
      <c r="ADA126" s="4"/>
      <c r="ADB126" s="4"/>
      <c r="ADC126" s="4"/>
      <c r="ADD126" s="4"/>
      <c r="ADE126" s="4"/>
      <c r="ADF126" s="4"/>
      <c r="ADG126" s="4"/>
      <c r="ADH126" s="4"/>
      <c r="ADI126" s="4"/>
      <c r="ADJ126" s="4"/>
      <c r="ADK126" s="4"/>
      <c r="ADL126" s="4"/>
      <c r="ADM126" s="4"/>
      <c r="ADN126" s="4"/>
      <c r="ADO126" s="4"/>
      <c r="ADP126" s="4"/>
      <c r="ADQ126" s="4"/>
      <c r="ADR126" s="4"/>
      <c r="ADS126" s="4"/>
      <c r="ADT126" s="4"/>
      <c r="ADU126" s="4"/>
      <c r="ADV126" s="4"/>
      <c r="ADW126" s="4"/>
      <c r="ADX126" s="4"/>
      <c r="ADY126" s="4"/>
      <c r="ADZ126" s="4"/>
      <c r="AEA126" s="4"/>
      <c r="AEB126" s="4"/>
      <c r="AEC126" s="4"/>
      <c r="AED126" s="4"/>
      <c r="AEE126" s="4"/>
      <c r="AEF126" s="4"/>
      <c r="AEG126" s="4"/>
      <c r="AEH126" s="4"/>
      <c r="AEI126" s="4"/>
      <c r="AEJ126" s="4"/>
      <c r="AEK126" s="4"/>
      <c r="AEL126" s="4"/>
      <c r="AEM126" s="4"/>
      <c r="AEN126" s="4"/>
      <c r="AEO126" s="4"/>
      <c r="AEP126" s="4"/>
      <c r="AEQ126" s="4"/>
      <c r="AER126" s="4"/>
      <c r="AES126" s="4"/>
      <c r="AET126" s="4"/>
      <c r="AEU126" s="4"/>
      <c r="AEV126" s="4"/>
      <c r="AEW126" s="4"/>
      <c r="AEX126" s="4"/>
      <c r="AEY126" s="4"/>
      <c r="AEZ126" s="4"/>
      <c r="AFA126" s="4"/>
      <c r="AFB126" s="4"/>
      <c r="AFC126" s="4"/>
      <c r="AFD126" s="4"/>
      <c r="AFE126" s="4"/>
      <c r="AFF126" s="4"/>
      <c r="AFG126" s="4"/>
      <c r="AFH126" s="4"/>
      <c r="AFI126" s="4"/>
      <c r="AFJ126" s="4"/>
      <c r="AFK126" s="4"/>
      <c r="AFL126" s="4"/>
      <c r="AFM126" s="4"/>
      <c r="AFN126" s="4"/>
      <c r="AFO126" s="4"/>
      <c r="AFP126" s="4"/>
      <c r="AFQ126" s="4"/>
      <c r="AFR126" s="4"/>
      <c r="AFS126" s="4"/>
      <c r="AFT126" s="4"/>
      <c r="AFU126" s="4"/>
      <c r="AFV126" s="4"/>
      <c r="AFW126" s="4"/>
      <c r="AFX126" s="4"/>
      <c r="AFY126" s="4"/>
      <c r="AFZ126" s="4"/>
      <c r="AGA126" s="4"/>
      <c r="AGB126" s="4"/>
      <c r="AGC126" s="4"/>
      <c r="AGD126" s="4"/>
      <c r="AGE126" s="4"/>
      <c r="AGF126" s="4"/>
      <c r="AGG126" s="4"/>
      <c r="AGH126" s="4"/>
      <c r="AGI126" s="4"/>
      <c r="AGJ126" s="4"/>
      <c r="AGK126" s="4"/>
      <c r="AGL126" s="4"/>
      <c r="AGM126" s="4"/>
      <c r="AGN126" s="4"/>
      <c r="AGO126" s="4"/>
      <c r="AGP126" s="4"/>
      <c r="AGQ126" s="4"/>
      <c r="AGR126" s="4"/>
      <c r="AGS126" s="4"/>
      <c r="AGT126" s="4"/>
      <c r="AGU126" s="4"/>
      <c r="AGV126" s="4"/>
      <c r="AGW126" s="4"/>
      <c r="AGX126" s="4"/>
      <c r="AGY126" s="4"/>
      <c r="AGZ126" s="4"/>
      <c r="AHA126" s="4"/>
      <c r="AHB126" s="4"/>
      <c r="AHC126" s="4"/>
      <c r="AHD126" s="4"/>
      <c r="AHE126" s="4"/>
      <c r="AHF126" s="4"/>
      <c r="AHG126" s="4"/>
      <c r="AHH126" s="4"/>
      <c r="AHI126" s="4"/>
      <c r="AHJ126" s="4"/>
      <c r="AHK126" s="4"/>
      <c r="AHL126" s="4"/>
      <c r="AHM126" s="4"/>
      <c r="AHN126" s="4"/>
      <c r="AHO126" s="4"/>
      <c r="AHP126" s="4"/>
      <c r="AHQ126" s="4"/>
      <c r="AHR126" s="4"/>
      <c r="AHS126" s="4"/>
      <c r="AHT126" s="4"/>
      <c r="AHU126" s="4"/>
      <c r="AHV126" s="4"/>
      <c r="AHW126" s="4"/>
      <c r="AHX126" s="4"/>
      <c r="AHY126" s="4"/>
      <c r="AHZ126" s="4"/>
      <c r="AIA126" s="4"/>
      <c r="AIB126" s="4"/>
      <c r="AIC126" s="4"/>
      <c r="AID126" s="4"/>
      <c r="AIE126" s="4"/>
      <c r="AIF126" s="4"/>
      <c r="AIG126" s="4"/>
      <c r="AIH126" s="4"/>
      <c r="AII126" s="4"/>
      <c r="AIJ126" s="4"/>
      <c r="AIK126" s="4"/>
      <c r="AIL126" s="4"/>
      <c r="AIM126" s="4"/>
      <c r="AIN126" s="4"/>
      <c r="AIO126" s="4"/>
      <c r="AIP126" s="4"/>
      <c r="AIQ126" s="4"/>
      <c r="AIR126" s="4"/>
      <c r="AIS126" s="4"/>
      <c r="AIT126" s="4"/>
      <c r="AIU126" s="4"/>
      <c r="AIV126" s="4"/>
      <c r="AIW126" s="4"/>
      <c r="AIX126" s="4"/>
      <c r="AIY126" s="4"/>
      <c r="AIZ126" s="4"/>
      <c r="AJA126" s="4"/>
      <c r="AJB126" s="4"/>
      <c r="AJC126" s="4"/>
      <c r="AJD126" s="4"/>
      <c r="AJE126" s="4"/>
      <c r="AJF126" s="4"/>
      <c r="AJG126" s="4"/>
      <c r="AJH126" s="4"/>
      <c r="AJI126" s="4"/>
      <c r="AJJ126" s="4"/>
      <c r="AJK126" s="4"/>
      <c r="AJL126" s="4"/>
      <c r="AJM126" s="4"/>
      <c r="AJN126" s="4"/>
      <c r="AJO126" s="4"/>
      <c r="AJP126" s="4"/>
      <c r="AJQ126" s="4"/>
      <c r="AJR126" s="4"/>
      <c r="AJS126" s="4"/>
      <c r="AJT126" s="4"/>
      <c r="AJU126" s="4"/>
      <c r="AJV126" s="4"/>
      <c r="AJW126" s="4"/>
      <c r="AJX126" s="4"/>
      <c r="AJY126" s="4"/>
      <c r="AJZ126" s="4"/>
      <c r="AKA126" s="4"/>
      <c r="AKB126" s="4"/>
      <c r="AKC126" s="4"/>
      <c r="AKD126" s="4"/>
      <c r="AKE126" s="4"/>
      <c r="AKF126" s="4"/>
      <c r="AKG126" s="4"/>
      <c r="AKH126" s="4"/>
      <c r="AKI126" s="4"/>
      <c r="AKJ126" s="4"/>
      <c r="AKK126" s="4"/>
      <c r="AKL126" s="4"/>
      <c r="AKM126" s="4"/>
      <c r="AKN126" s="4"/>
      <c r="AKO126" s="4"/>
      <c r="AKP126" s="4"/>
      <c r="AKQ126" s="4"/>
      <c r="AKR126" s="4"/>
      <c r="AKS126" s="4"/>
      <c r="AKT126" s="4"/>
      <c r="AKU126" s="4"/>
      <c r="AKV126" s="4"/>
      <c r="AKW126" s="4"/>
      <c r="AKX126" s="4"/>
      <c r="AKY126" s="4"/>
      <c r="AKZ126" s="4"/>
      <c r="ALA126" s="4"/>
      <c r="ALB126" s="4"/>
      <c r="ALC126" s="4"/>
      <c r="ALD126" s="4"/>
      <c r="ALE126" s="4"/>
      <c r="ALF126" s="4"/>
      <c r="ALG126" s="4"/>
      <c r="ALH126" s="4"/>
      <c r="ALI126" s="4"/>
      <c r="ALJ126" s="4"/>
      <c r="ALK126" s="4"/>
      <c r="ALL126" s="4"/>
      <c r="ALM126" s="4"/>
      <c r="ALN126" s="4"/>
      <c r="ALO126" s="4"/>
      <c r="ALP126" s="4"/>
      <c r="ALQ126" s="4"/>
      <c r="ALR126" s="4"/>
      <c r="ALS126" s="4"/>
      <c r="ALT126" s="4"/>
      <c r="ALU126" s="4"/>
      <c r="ALV126" s="4"/>
      <c r="ALW126" s="4"/>
      <c r="ALX126" s="4"/>
      <c r="ALY126" s="4"/>
      <c r="ALZ126" s="4"/>
      <c r="AMA126" s="4"/>
      <c r="AMB126" s="4"/>
      <c r="AMC126" s="4"/>
      <c r="AMD126" s="4"/>
      <c r="AME126" s="4"/>
      <c r="AMF126" s="4"/>
      <c r="AMG126" s="4"/>
      <c r="AMH126" s="4"/>
      <c r="AMI126" s="4"/>
      <c r="AMJ126" s="4"/>
      <c r="AMK126" s="4"/>
      <c r="AML126" s="4"/>
      <c r="AMM126" s="4"/>
      <c r="AMN126" s="4"/>
      <c r="AMO126" s="4"/>
      <c r="AMP126" s="4"/>
      <c r="AMQ126" s="4"/>
      <c r="AMR126" s="4"/>
      <c r="AMS126" s="4"/>
      <c r="AMT126" s="4"/>
      <c r="AMU126" s="4"/>
      <c r="AMV126" s="4"/>
      <c r="AMW126" s="4"/>
      <c r="AMX126" s="4"/>
      <c r="AMY126" s="4"/>
      <c r="AMZ126" s="4"/>
      <c r="ANA126" s="4"/>
      <c r="ANB126" s="4"/>
      <c r="ANC126" s="4"/>
      <c r="AND126" s="4"/>
      <c r="ANE126" s="4"/>
      <c r="ANF126" s="4"/>
      <c r="ANG126" s="4"/>
      <c r="ANH126" s="4"/>
      <c r="ANI126" s="4"/>
      <c r="ANJ126" s="4"/>
      <c r="ANK126" s="4"/>
      <c r="ANL126" s="4"/>
      <c r="ANM126" s="4"/>
      <c r="ANN126" s="4"/>
      <c r="ANO126" s="4"/>
      <c r="ANP126" s="4"/>
      <c r="ANQ126" s="4"/>
      <c r="ANR126" s="4"/>
      <c r="ANS126" s="4"/>
      <c r="ANT126" s="4"/>
      <c r="ANU126" s="4"/>
      <c r="ANV126" s="4"/>
      <c r="ANW126" s="4"/>
      <c r="ANX126" s="4"/>
      <c r="ANY126" s="4"/>
      <c r="ANZ126" s="4"/>
      <c r="AOA126" s="4"/>
      <c r="AOB126" s="4"/>
      <c r="AOC126" s="4"/>
      <c r="AOD126" s="4"/>
      <c r="AOE126" s="4"/>
      <c r="AOF126" s="4"/>
      <c r="AOG126" s="4"/>
      <c r="AOH126" s="4"/>
      <c r="AOI126" s="4"/>
      <c r="AOJ126" s="4"/>
      <c r="AOK126" s="4"/>
      <c r="AOL126" s="4"/>
      <c r="AOM126" s="4"/>
      <c r="AON126" s="4"/>
      <c r="AOO126" s="4"/>
      <c r="AOP126" s="4"/>
      <c r="AOQ126" s="4"/>
      <c r="AOR126" s="4"/>
      <c r="AOS126" s="4"/>
      <c r="AOT126" s="4"/>
      <c r="AOU126" s="4"/>
      <c r="AOV126" s="4"/>
      <c r="AOW126" s="4"/>
      <c r="AOX126" s="4"/>
      <c r="AOY126" s="4"/>
      <c r="AOZ126" s="4"/>
      <c r="APA126" s="4"/>
      <c r="APB126" s="4"/>
      <c r="APC126" s="4"/>
      <c r="APD126" s="4"/>
      <c r="APE126" s="4"/>
      <c r="APF126" s="4"/>
      <c r="APG126" s="4"/>
      <c r="APH126" s="4"/>
      <c r="API126" s="4"/>
      <c r="APJ126" s="4"/>
      <c r="APK126" s="4"/>
      <c r="APL126" s="4"/>
      <c r="APM126" s="4"/>
      <c r="APN126" s="4"/>
      <c r="APO126" s="4"/>
      <c r="APP126" s="4"/>
      <c r="APQ126" s="4"/>
      <c r="APR126" s="4"/>
      <c r="APS126" s="4"/>
      <c r="APT126" s="4"/>
      <c r="APU126" s="4"/>
      <c r="APV126" s="4"/>
      <c r="APW126" s="4"/>
      <c r="APX126" s="4"/>
      <c r="APY126" s="4"/>
      <c r="APZ126" s="4"/>
      <c r="AQA126" s="4"/>
      <c r="AQB126" s="4"/>
      <c r="AQC126" s="4"/>
      <c r="AQD126" s="4"/>
      <c r="AQE126" s="4"/>
      <c r="AQF126" s="4"/>
      <c r="AQG126" s="4"/>
      <c r="AQH126" s="4"/>
      <c r="AQI126" s="4"/>
      <c r="AQJ126" s="4"/>
      <c r="AQK126" s="4"/>
      <c r="AQL126" s="4"/>
      <c r="AQM126" s="4"/>
      <c r="AQN126" s="4"/>
      <c r="AQO126" s="4"/>
      <c r="AQP126" s="4"/>
      <c r="AQQ126" s="4"/>
      <c r="AQR126" s="4"/>
      <c r="AQS126" s="4"/>
      <c r="AQT126" s="4"/>
      <c r="AQU126" s="4"/>
      <c r="AQV126" s="4"/>
      <c r="AQW126" s="4"/>
      <c r="AQX126" s="4"/>
      <c r="AQY126" s="4"/>
      <c r="AQZ126" s="4"/>
      <c r="ARA126" s="4"/>
      <c r="ARB126" s="4"/>
      <c r="ARC126" s="4"/>
      <c r="ARD126" s="4"/>
      <c r="ARE126" s="4"/>
      <c r="ARF126" s="4"/>
      <c r="ARG126" s="4"/>
      <c r="ARH126" s="4"/>
      <c r="ARI126" s="4"/>
      <c r="ARJ126" s="4"/>
      <c r="ARK126" s="4"/>
      <c r="ARL126" s="4"/>
      <c r="ARM126" s="4"/>
      <c r="ARN126" s="4"/>
      <c r="ARO126" s="4"/>
      <c r="ARP126" s="4"/>
      <c r="ARQ126" s="4"/>
      <c r="ARR126" s="4"/>
      <c r="ARS126" s="4"/>
      <c r="ART126" s="4"/>
      <c r="ARU126" s="4"/>
      <c r="ARV126" s="4"/>
      <c r="ARW126" s="4"/>
      <c r="ARX126" s="4"/>
      <c r="ARY126" s="4"/>
      <c r="ARZ126" s="4"/>
      <c r="ASA126" s="4"/>
      <c r="ASB126" s="4"/>
      <c r="ASC126" s="4"/>
      <c r="ASD126" s="4"/>
      <c r="ASE126" s="4"/>
      <c r="ASF126" s="4"/>
      <c r="ASG126" s="4"/>
      <c r="ASH126" s="4"/>
      <c r="ASI126" s="4"/>
      <c r="ASJ126" s="4"/>
      <c r="ASK126" s="4"/>
      <c r="ASL126" s="4"/>
      <c r="ASM126" s="4"/>
      <c r="ASN126" s="4"/>
      <c r="ASO126" s="4"/>
      <c r="ASP126" s="4"/>
      <c r="ASQ126" s="4"/>
      <c r="ASR126" s="4"/>
      <c r="ASS126" s="4"/>
      <c r="AST126" s="4"/>
      <c r="ASU126" s="4"/>
      <c r="ASV126" s="4"/>
      <c r="ASW126" s="4"/>
      <c r="ASX126" s="4"/>
      <c r="ASY126" s="4"/>
      <c r="ASZ126" s="4"/>
      <c r="ATA126" s="4"/>
      <c r="ATB126" s="4"/>
      <c r="ATC126" s="4"/>
      <c r="ATD126" s="4"/>
      <c r="ATE126" s="4"/>
      <c r="ATF126" s="4"/>
      <c r="ATG126" s="4"/>
      <c r="ATH126" s="4"/>
      <c r="ATI126" s="4"/>
      <c r="ATJ126" s="4"/>
      <c r="ATK126" s="4"/>
      <c r="ATL126" s="4"/>
      <c r="ATM126" s="4"/>
      <c r="ATN126" s="4"/>
      <c r="ATO126" s="4"/>
      <c r="ATP126" s="4"/>
      <c r="ATQ126" s="4"/>
      <c r="ATR126" s="4"/>
      <c r="ATS126" s="4"/>
      <c r="ATT126" s="4"/>
      <c r="ATU126" s="4"/>
      <c r="ATV126" s="4"/>
      <c r="ATW126" s="4"/>
      <c r="ATX126" s="4"/>
      <c r="ATY126" s="4"/>
      <c r="ATZ126" s="4"/>
      <c r="AUA126" s="4"/>
      <c r="AUB126" s="4"/>
      <c r="AUC126" s="4"/>
      <c r="AUD126" s="4"/>
      <c r="AUE126" s="4"/>
      <c r="AUF126" s="4"/>
      <c r="AUG126" s="4"/>
      <c r="AUH126" s="4"/>
      <c r="AUI126" s="4"/>
      <c r="AUJ126" s="4"/>
      <c r="AUK126" s="4"/>
      <c r="AUL126" s="4"/>
      <c r="AUM126" s="4"/>
      <c r="AUN126" s="4"/>
      <c r="AUO126" s="4"/>
      <c r="AUP126" s="4"/>
      <c r="AUQ126" s="4"/>
      <c r="AUR126" s="4"/>
      <c r="AUS126" s="4"/>
      <c r="AUT126" s="4"/>
      <c r="AUU126" s="4"/>
      <c r="AUV126" s="4"/>
      <c r="AUW126" s="4"/>
      <c r="AUX126" s="4"/>
      <c r="AUY126" s="4"/>
      <c r="AUZ126" s="4"/>
      <c r="AVA126" s="4"/>
      <c r="AVB126" s="4"/>
      <c r="AVC126" s="4"/>
      <c r="AVD126" s="4"/>
      <c r="AVE126" s="4"/>
      <c r="AVF126" s="4"/>
      <c r="AVG126" s="4"/>
      <c r="AVH126" s="4"/>
      <c r="AVI126" s="4"/>
      <c r="AVJ126" s="4"/>
      <c r="AVK126" s="4"/>
      <c r="AVL126" s="4"/>
      <c r="AVM126" s="4"/>
      <c r="AVN126" s="4"/>
      <c r="AVO126" s="4"/>
      <c r="AVP126" s="4"/>
      <c r="AVQ126" s="4"/>
      <c r="AVR126" s="4"/>
      <c r="AVS126" s="4"/>
      <c r="AVT126" s="4"/>
      <c r="AVU126" s="4"/>
      <c r="AVV126" s="4"/>
      <c r="AVW126" s="4"/>
      <c r="AVX126" s="4"/>
      <c r="AVY126" s="4"/>
      <c r="AVZ126" s="4"/>
      <c r="AWA126" s="4"/>
      <c r="AWB126" s="4"/>
      <c r="AWC126" s="4"/>
      <c r="AWD126" s="4"/>
      <c r="AWE126" s="4"/>
      <c r="AWF126" s="4"/>
      <c r="AWG126" s="4"/>
      <c r="AWH126" s="4"/>
      <c r="AWI126" s="4"/>
      <c r="AWJ126" s="4"/>
      <c r="AWK126" s="4"/>
      <c r="AWL126" s="4"/>
      <c r="AWM126" s="4"/>
      <c r="AWN126" s="4"/>
      <c r="AWO126" s="4"/>
      <c r="AWP126" s="4"/>
      <c r="AWQ126" s="4"/>
      <c r="AWR126" s="4"/>
      <c r="AWS126" s="4"/>
      <c r="AWT126" s="4"/>
      <c r="AWU126" s="4"/>
      <c r="AWV126" s="4"/>
      <c r="AWW126" s="4"/>
      <c r="AWX126" s="4"/>
      <c r="AWY126" s="4"/>
      <c r="AWZ126" s="4"/>
      <c r="AXA126" s="4"/>
      <c r="AXB126" s="4"/>
      <c r="AXC126" s="4"/>
      <c r="AXD126" s="4"/>
      <c r="AXE126" s="4"/>
      <c r="AXF126" s="4"/>
      <c r="AXG126" s="4"/>
      <c r="AXH126" s="4"/>
      <c r="AXI126" s="4"/>
      <c r="AXJ126" s="4"/>
      <c r="AXK126" s="4"/>
      <c r="AXL126" s="4"/>
      <c r="AXM126" s="4"/>
      <c r="AXN126" s="4"/>
      <c r="AXO126" s="4"/>
      <c r="AXP126" s="4"/>
      <c r="AXQ126" s="4"/>
      <c r="AXR126" s="4"/>
      <c r="AXS126" s="4"/>
      <c r="AXT126" s="4"/>
      <c r="AXU126" s="4"/>
      <c r="AXV126" s="4"/>
      <c r="AXW126" s="4"/>
      <c r="AXX126" s="4"/>
      <c r="AXY126" s="4"/>
      <c r="AXZ126" s="4"/>
      <c r="AYA126" s="4"/>
      <c r="AYB126" s="4"/>
      <c r="AYC126" s="4"/>
      <c r="AYD126" s="4"/>
      <c r="AYE126" s="4"/>
      <c r="AYF126" s="4"/>
      <c r="AYG126" s="4"/>
      <c r="AYH126" s="4"/>
      <c r="AYI126" s="4"/>
      <c r="AYJ126" s="4"/>
      <c r="AYK126" s="4"/>
      <c r="AYL126" s="4"/>
      <c r="AYM126" s="4"/>
      <c r="AYN126" s="4"/>
      <c r="AYO126" s="4"/>
      <c r="AYP126" s="4"/>
      <c r="AYQ126" s="4"/>
      <c r="AYR126" s="4"/>
      <c r="AYS126" s="4"/>
      <c r="AYT126" s="4"/>
      <c r="AYU126" s="4"/>
      <c r="AYV126" s="4"/>
      <c r="AYW126" s="4"/>
      <c r="AYX126" s="4"/>
      <c r="AYY126" s="4"/>
      <c r="AYZ126" s="4"/>
      <c r="AZA126" s="4"/>
      <c r="AZB126" s="4"/>
      <c r="AZC126" s="4"/>
      <c r="AZD126" s="4"/>
      <c r="AZE126" s="4"/>
      <c r="AZF126" s="4"/>
      <c r="AZG126" s="4"/>
      <c r="AZH126" s="4"/>
      <c r="AZI126" s="4"/>
      <c r="AZJ126" s="4"/>
      <c r="AZK126" s="4"/>
      <c r="AZL126" s="4"/>
      <c r="AZM126" s="4"/>
      <c r="AZN126" s="4"/>
      <c r="AZO126" s="4"/>
      <c r="AZP126" s="4"/>
      <c r="AZQ126" s="4"/>
      <c r="AZR126" s="4"/>
      <c r="AZS126" s="4"/>
      <c r="AZT126" s="4"/>
      <c r="AZU126" s="4"/>
      <c r="AZV126" s="4"/>
      <c r="AZW126" s="4"/>
      <c r="AZX126" s="4"/>
      <c r="AZY126" s="4"/>
      <c r="AZZ126" s="4"/>
      <c r="BAA126" s="4"/>
      <c r="BAB126" s="4"/>
      <c r="BAC126" s="4"/>
      <c r="BAD126" s="4"/>
      <c r="BAE126" s="4"/>
      <c r="BAF126" s="4"/>
      <c r="BAG126" s="4"/>
      <c r="BAH126" s="4"/>
      <c r="BAI126" s="4"/>
      <c r="BAJ126" s="4"/>
      <c r="BAK126" s="4"/>
      <c r="BAL126" s="4"/>
      <c r="BAM126" s="4"/>
      <c r="BAN126" s="4"/>
      <c r="BAO126" s="4"/>
      <c r="BAP126" s="4"/>
      <c r="BAQ126" s="4"/>
      <c r="BAR126" s="4"/>
      <c r="BAS126" s="4"/>
      <c r="BAT126" s="4"/>
      <c r="BAU126" s="4"/>
      <c r="BAV126" s="4"/>
      <c r="BAW126" s="4"/>
      <c r="BAX126" s="4"/>
      <c r="BAY126" s="4"/>
      <c r="BAZ126" s="4"/>
      <c r="BBA126" s="4"/>
      <c r="BBB126" s="4"/>
      <c r="BBC126" s="4"/>
      <c r="BBD126" s="4"/>
      <c r="BBE126" s="4"/>
      <c r="BBF126" s="4"/>
      <c r="BBG126" s="4"/>
      <c r="BBH126" s="4"/>
      <c r="BBI126" s="4"/>
      <c r="BBJ126" s="4"/>
      <c r="BBK126" s="4"/>
      <c r="BBL126" s="4"/>
      <c r="BBM126" s="4"/>
      <c r="BBN126" s="4"/>
      <c r="BBO126" s="4"/>
      <c r="BBP126" s="4"/>
      <c r="BBQ126" s="4"/>
      <c r="BBR126" s="4"/>
      <c r="BBS126" s="4"/>
      <c r="BBT126" s="4"/>
      <c r="BBU126" s="4"/>
      <c r="BBV126" s="4"/>
      <c r="BBW126" s="4"/>
      <c r="BBX126" s="4"/>
      <c r="BBY126" s="4"/>
      <c r="BBZ126" s="4"/>
      <c r="BCA126" s="4"/>
      <c r="BCB126" s="4"/>
      <c r="BCC126" s="4"/>
      <c r="BCD126" s="4"/>
      <c r="BCE126" s="4"/>
      <c r="BCF126" s="4"/>
      <c r="BCG126" s="4"/>
      <c r="BCH126" s="4"/>
      <c r="BCI126" s="4"/>
      <c r="BCJ126" s="4"/>
      <c r="BCK126" s="4"/>
      <c r="BCL126" s="4"/>
      <c r="BCM126" s="4"/>
      <c r="BCN126" s="4"/>
      <c r="BCO126" s="4"/>
      <c r="BCP126" s="4"/>
      <c r="BCQ126" s="4"/>
      <c r="BCR126" s="4"/>
      <c r="BCS126" s="4"/>
      <c r="BCT126" s="4"/>
      <c r="BCU126" s="4"/>
      <c r="BCV126" s="4"/>
      <c r="BCW126" s="4"/>
      <c r="BCX126" s="4"/>
      <c r="BCY126" s="4"/>
      <c r="BCZ126" s="4"/>
      <c r="BDA126" s="4"/>
      <c r="BDB126" s="4"/>
      <c r="BDC126" s="4"/>
      <c r="BDD126" s="4"/>
      <c r="BDE126" s="4"/>
      <c r="BDF126" s="4"/>
      <c r="BDG126" s="4"/>
      <c r="BDH126" s="4"/>
      <c r="BDI126" s="4"/>
      <c r="BDJ126" s="4"/>
      <c r="BDK126" s="4"/>
      <c r="BDL126" s="4"/>
      <c r="BDM126" s="4"/>
      <c r="BDN126" s="4"/>
      <c r="BDO126" s="4"/>
      <c r="BDP126" s="4"/>
      <c r="BDQ126" s="4"/>
      <c r="BDR126" s="4"/>
      <c r="BDS126" s="4"/>
      <c r="BDT126" s="4"/>
      <c r="BDU126" s="4"/>
      <c r="BDV126" s="4"/>
      <c r="BDW126" s="4"/>
      <c r="BDX126" s="4"/>
      <c r="BDY126" s="4"/>
      <c r="BDZ126" s="4"/>
      <c r="BEA126" s="4"/>
      <c r="BEB126" s="4"/>
      <c r="BEC126" s="4"/>
      <c r="BED126" s="4"/>
      <c r="BEE126" s="4"/>
      <c r="BEF126" s="4"/>
      <c r="BEG126" s="4"/>
      <c r="BEH126" s="4"/>
      <c r="BEI126" s="4"/>
      <c r="BEJ126" s="4"/>
      <c r="BEK126" s="4"/>
      <c r="BEL126" s="4"/>
      <c r="BEM126" s="4"/>
      <c r="BEN126" s="4"/>
      <c r="BEO126" s="4"/>
      <c r="BEP126" s="4"/>
      <c r="BEQ126" s="4"/>
      <c r="BER126" s="4"/>
      <c r="BES126" s="4"/>
      <c r="BET126" s="4"/>
      <c r="BEU126" s="4"/>
      <c r="BEV126" s="4"/>
      <c r="BEW126" s="4"/>
      <c r="BEX126" s="4"/>
      <c r="BEY126" s="4"/>
      <c r="BEZ126" s="4"/>
      <c r="BFA126" s="4"/>
      <c r="BFB126" s="4"/>
      <c r="BFC126" s="4"/>
      <c r="BFD126" s="4"/>
      <c r="BFE126" s="4"/>
      <c r="BFF126" s="4"/>
      <c r="BFG126" s="4"/>
      <c r="BFH126" s="4"/>
      <c r="BFI126" s="4"/>
      <c r="BFJ126" s="4"/>
      <c r="BFK126" s="4"/>
      <c r="BFL126" s="4"/>
      <c r="BFM126" s="4"/>
      <c r="BFN126" s="4"/>
      <c r="BFO126" s="4"/>
      <c r="BFP126" s="4"/>
      <c r="BFQ126" s="4"/>
      <c r="BFR126" s="4"/>
      <c r="BFS126" s="4"/>
      <c r="BFT126" s="4"/>
      <c r="BFU126" s="4"/>
      <c r="BFV126" s="4"/>
      <c r="BFW126" s="4"/>
      <c r="BFX126" s="4"/>
      <c r="BFY126" s="4"/>
      <c r="BFZ126" s="4"/>
      <c r="BGA126" s="4"/>
      <c r="BGB126" s="4"/>
      <c r="BGC126" s="4"/>
      <c r="BGD126" s="4"/>
      <c r="BGE126" s="4"/>
      <c r="BGF126" s="4"/>
      <c r="BGG126" s="4"/>
      <c r="BGH126" s="4"/>
      <c r="BGI126" s="4"/>
      <c r="BGJ126" s="4"/>
      <c r="BGK126" s="4"/>
      <c r="BGL126" s="4"/>
      <c r="BGM126" s="4"/>
      <c r="BGN126" s="4"/>
      <c r="BGO126" s="4"/>
      <c r="BGP126" s="4"/>
      <c r="BGQ126" s="4"/>
      <c r="BGR126" s="4"/>
      <c r="BGS126" s="4"/>
      <c r="BGT126" s="4"/>
      <c r="BGU126" s="4"/>
      <c r="BGV126" s="4"/>
      <c r="BGW126" s="4"/>
      <c r="BGX126" s="4"/>
      <c r="BGY126" s="4"/>
      <c r="BGZ126" s="4"/>
      <c r="BHA126" s="4"/>
      <c r="BHB126" s="4"/>
      <c r="BHC126" s="4"/>
      <c r="BHD126" s="4"/>
      <c r="BHE126" s="4"/>
      <c r="BHF126" s="4"/>
      <c r="BHG126" s="4"/>
      <c r="BHH126" s="4"/>
      <c r="BHI126" s="4"/>
      <c r="BHJ126" s="4"/>
      <c r="BHK126" s="4"/>
      <c r="BHL126" s="4"/>
      <c r="BHM126" s="4"/>
      <c r="BHN126" s="4"/>
      <c r="BHO126" s="4"/>
      <c r="BHP126" s="4"/>
      <c r="BHQ126" s="4"/>
      <c r="BHR126" s="4"/>
      <c r="BHS126" s="4"/>
      <c r="BHT126" s="4"/>
      <c r="BHU126" s="4"/>
      <c r="BHV126" s="4"/>
      <c r="BHW126" s="4"/>
      <c r="BHX126" s="4"/>
      <c r="BHY126" s="4"/>
      <c r="BHZ126" s="4"/>
      <c r="BIA126" s="4"/>
      <c r="BIB126" s="4"/>
      <c r="BIC126" s="4"/>
      <c r="BID126" s="4"/>
      <c r="BIE126" s="4"/>
      <c r="BIF126" s="4"/>
      <c r="BIG126" s="4"/>
      <c r="BIH126" s="4"/>
      <c r="BII126" s="4"/>
      <c r="BIJ126" s="4"/>
      <c r="BIK126" s="4"/>
      <c r="BIL126" s="4"/>
      <c r="BIM126" s="4"/>
      <c r="BIN126" s="4"/>
      <c r="BIO126" s="4"/>
      <c r="BIP126" s="4"/>
      <c r="BIQ126" s="4"/>
      <c r="BIR126" s="4"/>
      <c r="BIS126" s="4"/>
      <c r="BIT126" s="4"/>
      <c r="BIU126" s="4"/>
      <c r="BIV126" s="4"/>
      <c r="BIW126" s="4"/>
      <c r="BIX126" s="4"/>
      <c r="BIY126" s="4"/>
      <c r="BIZ126" s="4"/>
      <c r="BJA126" s="4"/>
      <c r="BJB126" s="4"/>
      <c r="BJC126" s="4"/>
      <c r="BJD126" s="4"/>
      <c r="BJE126" s="4"/>
      <c r="BJF126" s="4"/>
      <c r="BJG126" s="4"/>
      <c r="BJH126" s="4"/>
      <c r="BJI126" s="4"/>
      <c r="BJJ126" s="4"/>
      <c r="BJK126" s="4"/>
      <c r="BJL126" s="4"/>
      <c r="BJM126" s="4"/>
      <c r="BJN126" s="4"/>
      <c r="BJO126" s="4"/>
      <c r="BJP126" s="4"/>
      <c r="BJQ126" s="4"/>
      <c r="BJR126" s="4"/>
      <c r="BJS126" s="4"/>
      <c r="BJT126" s="4"/>
      <c r="BJU126" s="4"/>
      <c r="BJV126" s="4"/>
      <c r="BJW126" s="4"/>
      <c r="BJX126" s="4"/>
      <c r="BJY126" s="4"/>
      <c r="BJZ126" s="4"/>
      <c r="BKA126" s="4"/>
      <c r="BKB126" s="4"/>
      <c r="BKC126" s="4"/>
      <c r="BKD126" s="4"/>
      <c r="BKE126" s="4"/>
      <c r="BKF126" s="4"/>
      <c r="BKG126" s="4"/>
      <c r="BKH126" s="4"/>
      <c r="BKI126" s="4"/>
      <c r="BKJ126" s="4"/>
      <c r="BKK126" s="4"/>
      <c r="BKL126" s="4"/>
      <c r="BKM126" s="4"/>
      <c r="BKN126" s="4"/>
      <c r="BKO126" s="4"/>
      <c r="BKP126" s="4"/>
      <c r="BKQ126" s="4"/>
      <c r="BKR126" s="4"/>
      <c r="BKS126" s="4"/>
      <c r="BKT126" s="4"/>
      <c r="BKU126" s="4"/>
      <c r="BKV126" s="4"/>
      <c r="BKW126" s="4"/>
      <c r="BKX126" s="4"/>
      <c r="BKY126" s="4"/>
      <c r="BKZ126" s="4"/>
      <c r="BLA126" s="4"/>
      <c r="BLB126" s="4"/>
      <c r="BLC126" s="4"/>
      <c r="BLD126" s="4"/>
      <c r="BLE126" s="4"/>
      <c r="BLF126" s="4"/>
      <c r="BLG126" s="4"/>
      <c r="BLH126" s="4"/>
      <c r="BLI126" s="4"/>
      <c r="BLJ126" s="4"/>
      <c r="BLK126" s="4"/>
      <c r="BLL126" s="4"/>
      <c r="BLM126" s="4"/>
      <c r="BLN126" s="4"/>
      <c r="BLO126" s="4"/>
      <c r="BLP126" s="4"/>
      <c r="BLQ126" s="4"/>
      <c r="BLR126" s="4"/>
      <c r="BLS126" s="4"/>
      <c r="BLT126" s="4"/>
      <c r="BLU126" s="4"/>
      <c r="BLV126" s="4"/>
      <c r="BLW126" s="4"/>
      <c r="BLX126" s="4"/>
      <c r="BLY126" s="4"/>
      <c r="BLZ126" s="4"/>
      <c r="BMA126" s="4"/>
      <c r="BMB126" s="4"/>
      <c r="BMC126" s="4"/>
      <c r="BMD126" s="4"/>
      <c r="BME126" s="4"/>
      <c r="BMF126" s="4"/>
      <c r="BMG126" s="4"/>
      <c r="BMH126" s="4"/>
      <c r="BMI126" s="4"/>
      <c r="BMJ126" s="4"/>
      <c r="BMK126" s="4"/>
      <c r="BML126" s="4"/>
      <c r="BMM126" s="4"/>
      <c r="BMN126" s="4"/>
      <c r="BMO126" s="4"/>
      <c r="BMP126" s="4"/>
      <c r="BMQ126" s="4"/>
      <c r="BMR126" s="4"/>
      <c r="BMS126" s="4"/>
      <c r="BMT126" s="4"/>
      <c r="BMU126" s="4"/>
      <c r="BMV126" s="4"/>
      <c r="BMW126" s="4"/>
      <c r="BMX126" s="4"/>
      <c r="BMY126" s="4"/>
      <c r="BMZ126" s="4"/>
      <c r="BNA126" s="4"/>
      <c r="BNB126" s="4"/>
      <c r="BNC126" s="4"/>
      <c r="BND126" s="4"/>
      <c r="BNE126" s="4"/>
      <c r="BNF126" s="4"/>
      <c r="BNG126" s="4"/>
      <c r="BNH126" s="4"/>
      <c r="BNI126" s="4"/>
      <c r="BNJ126" s="4"/>
      <c r="BNK126" s="4"/>
      <c r="BNL126" s="4"/>
      <c r="BNM126" s="4"/>
      <c r="BNN126" s="4"/>
      <c r="BNO126" s="4"/>
      <c r="BNP126" s="4"/>
      <c r="BNQ126" s="4"/>
      <c r="BNR126" s="4"/>
      <c r="BNS126" s="4"/>
      <c r="BNT126" s="4"/>
      <c r="BNU126" s="4"/>
      <c r="BNV126" s="4"/>
      <c r="BNW126" s="4"/>
      <c r="BNX126" s="4"/>
      <c r="BNY126" s="4"/>
      <c r="BNZ126" s="4"/>
      <c r="BOA126" s="4"/>
      <c r="BOB126" s="4"/>
      <c r="BOC126" s="4"/>
      <c r="BOD126" s="4"/>
      <c r="BOE126" s="4"/>
      <c r="BOF126" s="4"/>
      <c r="BOG126" s="4"/>
      <c r="BOH126" s="4"/>
      <c r="BOI126" s="4"/>
      <c r="BOJ126" s="4"/>
      <c r="BOK126" s="4"/>
      <c r="BOL126" s="4"/>
      <c r="BOM126" s="4"/>
      <c r="BON126" s="4"/>
      <c r="BOO126" s="4"/>
      <c r="BOP126" s="4"/>
      <c r="BOQ126" s="4"/>
      <c r="BOR126" s="4"/>
      <c r="BOS126" s="4"/>
      <c r="BOT126" s="4"/>
      <c r="BOU126" s="4"/>
      <c r="BOV126" s="4"/>
      <c r="BOW126" s="4"/>
      <c r="BOX126" s="4"/>
      <c r="BOY126" s="4"/>
      <c r="BOZ126" s="4"/>
      <c r="BPA126" s="4"/>
      <c r="BPB126" s="4"/>
      <c r="BPC126" s="4"/>
      <c r="BPD126" s="4"/>
      <c r="BPE126" s="4"/>
      <c r="BPF126" s="4"/>
      <c r="BPG126" s="4"/>
      <c r="BPH126" s="4"/>
      <c r="BPI126" s="4"/>
      <c r="BPJ126" s="4"/>
      <c r="BPK126" s="4"/>
      <c r="BPL126" s="4"/>
      <c r="BPM126" s="4"/>
      <c r="BPN126" s="4"/>
      <c r="BPO126" s="4"/>
      <c r="BPP126" s="4"/>
      <c r="BPQ126" s="4"/>
      <c r="BPR126" s="4"/>
      <c r="BPS126" s="4"/>
      <c r="BPT126" s="4"/>
      <c r="BPU126" s="4"/>
      <c r="BPV126" s="4"/>
      <c r="BPW126" s="4"/>
      <c r="BPX126" s="4"/>
      <c r="BPY126" s="4"/>
      <c r="BPZ126" s="4"/>
      <c r="BQA126" s="4"/>
      <c r="BQB126" s="4"/>
      <c r="BQC126" s="4"/>
      <c r="BQD126" s="4"/>
      <c r="BQE126" s="4"/>
      <c r="BQF126" s="4"/>
      <c r="BQG126" s="4"/>
      <c r="BQH126" s="4"/>
      <c r="BQI126" s="4"/>
      <c r="BQJ126" s="4"/>
      <c r="BQK126" s="4"/>
      <c r="BQL126" s="4"/>
      <c r="BQM126" s="4"/>
      <c r="BQN126" s="4"/>
      <c r="BQO126" s="4"/>
      <c r="BQP126" s="4"/>
      <c r="BQQ126" s="4"/>
      <c r="BQR126" s="4"/>
      <c r="BQS126" s="4"/>
      <c r="BQT126" s="4"/>
      <c r="BQU126" s="4"/>
      <c r="BQV126" s="4"/>
      <c r="BQW126" s="4"/>
      <c r="BQX126" s="4"/>
      <c r="BQY126" s="4"/>
      <c r="BQZ126" s="4"/>
      <c r="BRA126" s="4"/>
      <c r="BRB126" s="4"/>
      <c r="BRC126" s="4"/>
      <c r="BRD126" s="4"/>
      <c r="BRE126" s="4"/>
      <c r="BRF126" s="4"/>
      <c r="BRG126" s="4"/>
      <c r="BRH126" s="4"/>
      <c r="BRI126" s="4"/>
      <c r="BRJ126" s="4"/>
      <c r="BRK126" s="4"/>
      <c r="BRL126" s="4"/>
      <c r="BRM126" s="4"/>
      <c r="BRN126" s="4"/>
      <c r="BRO126" s="4"/>
      <c r="BRP126" s="4"/>
      <c r="BRQ126" s="4"/>
      <c r="BRR126" s="4"/>
      <c r="BRS126" s="4"/>
      <c r="BRT126" s="4"/>
      <c r="BRU126" s="4"/>
      <c r="BRV126" s="4"/>
      <c r="BRW126" s="4"/>
      <c r="BRX126" s="4"/>
      <c r="BRY126" s="4"/>
      <c r="BRZ126" s="4"/>
      <c r="BSA126" s="4"/>
      <c r="BSB126" s="4"/>
      <c r="BSC126" s="4"/>
      <c r="BSD126" s="4"/>
      <c r="BSE126" s="4"/>
      <c r="BSF126" s="4"/>
      <c r="BSG126" s="4"/>
      <c r="BSH126" s="4"/>
      <c r="BSI126" s="4"/>
      <c r="BSJ126" s="4"/>
      <c r="BSK126" s="4"/>
      <c r="BSL126" s="4"/>
      <c r="BSM126" s="4"/>
      <c r="BSN126" s="4"/>
      <c r="BSO126" s="4"/>
      <c r="BSP126" s="4"/>
      <c r="BSQ126" s="4"/>
      <c r="BSR126" s="4"/>
      <c r="BSS126" s="4"/>
      <c r="BST126" s="4"/>
      <c r="BSU126" s="4"/>
      <c r="BSV126" s="4"/>
      <c r="BSW126" s="4"/>
      <c r="BSX126" s="4"/>
      <c r="BSY126" s="4"/>
      <c r="BSZ126" s="4"/>
      <c r="BTA126" s="4"/>
      <c r="BTB126" s="4"/>
      <c r="BTC126" s="4"/>
      <c r="BTD126" s="4"/>
      <c r="BTE126" s="4"/>
      <c r="BTF126" s="4"/>
      <c r="BTG126" s="4"/>
      <c r="BTH126" s="4"/>
      <c r="BTI126" s="4"/>
      <c r="BTJ126" s="4"/>
      <c r="BTK126" s="4"/>
      <c r="BTL126" s="4"/>
      <c r="BTM126" s="4"/>
      <c r="BTN126" s="4"/>
      <c r="BTO126" s="4"/>
      <c r="BTP126" s="4"/>
      <c r="BTQ126" s="4"/>
      <c r="BTR126" s="4"/>
      <c r="BTS126" s="4"/>
      <c r="BTT126" s="4"/>
      <c r="BTU126" s="4"/>
      <c r="BTV126" s="4"/>
      <c r="BTW126" s="4"/>
      <c r="BTX126" s="4"/>
      <c r="BTY126" s="4"/>
      <c r="BTZ126" s="4"/>
      <c r="BUA126" s="4"/>
      <c r="BUB126" s="4"/>
      <c r="BUC126" s="4"/>
      <c r="BUD126" s="4"/>
      <c r="BUE126" s="4"/>
      <c r="BUF126" s="4"/>
      <c r="BUG126" s="4"/>
      <c r="BUH126" s="4"/>
      <c r="BUI126" s="4"/>
      <c r="BUJ126" s="4"/>
      <c r="BUK126" s="4"/>
      <c r="BUL126" s="4"/>
      <c r="BUM126" s="4"/>
      <c r="BUN126" s="4"/>
      <c r="BUO126" s="4"/>
      <c r="BUP126" s="4"/>
      <c r="BUQ126" s="4"/>
      <c r="BUR126" s="4"/>
      <c r="BUS126" s="4"/>
      <c r="BUT126" s="4"/>
      <c r="BUU126" s="4"/>
      <c r="BUV126" s="4"/>
      <c r="BUW126" s="4"/>
      <c r="BUX126" s="4"/>
      <c r="BUY126" s="4"/>
      <c r="BUZ126" s="4"/>
      <c r="BVA126" s="4"/>
      <c r="BVB126" s="4"/>
      <c r="BVC126" s="4"/>
      <c r="BVD126" s="4"/>
      <c r="BVE126" s="4"/>
      <c r="BVF126" s="4"/>
      <c r="BVG126" s="4"/>
      <c r="BVH126" s="4"/>
      <c r="BVI126" s="4"/>
      <c r="BVJ126" s="4"/>
      <c r="BVK126" s="4"/>
      <c r="BVL126" s="4"/>
      <c r="BVM126" s="4"/>
      <c r="BVN126" s="4"/>
      <c r="BVO126" s="4"/>
      <c r="BVP126" s="4"/>
      <c r="BVQ126" s="4"/>
      <c r="BVR126" s="4"/>
      <c r="BVS126" s="4"/>
      <c r="BVT126" s="4"/>
      <c r="BVU126" s="4"/>
      <c r="BVV126" s="4"/>
      <c r="BVW126" s="4"/>
      <c r="BVX126" s="4"/>
      <c r="BVY126" s="4"/>
      <c r="BVZ126" s="4"/>
      <c r="BWA126" s="4"/>
      <c r="BWB126" s="4"/>
      <c r="BWC126" s="4"/>
      <c r="BWD126" s="4"/>
      <c r="BWE126" s="4"/>
      <c r="BWF126" s="4"/>
      <c r="BWG126" s="4"/>
      <c r="BWH126" s="4"/>
      <c r="BWI126" s="4"/>
      <c r="BWJ126" s="4"/>
      <c r="BWK126" s="4"/>
      <c r="BWL126" s="4"/>
      <c r="BWM126" s="4"/>
      <c r="BWN126" s="4"/>
      <c r="BWO126" s="4"/>
      <c r="BWP126" s="4"/>
      <c r="BWQ126" s="4"/>
      <c r="BWR126" s="4"/>
      <c r="BWS126" s="4"/>
      <c r="BWT126" s="4"/>
      <c r="BWU126" s="4"/>
      <c r="BWV126" s="4"/>
      <c r="BWW126" s="4"/>
      <c r="BWX126" s="4"/>
      <c r="BWY126" s="4"/>
      <c r="BWZ126" s="4"/>
      <c r="BXA126" s="4"/>
      <c r="BXB126" s="4"/>
      <c r="BXC126" s="4"/>
      <c r="BXD126" s="4"/>
      <c r="BXE126" s="4"/>
      <c r="BXF126" s="4"/>
      <c r="BXG126" s="4"/>
      <c r="BXH126" s="4"/>
      <c r="BXI126" s="4"/>
      <c r="BXJ126" s="4"/>
      <c r="BXK126" s="4"/>
      <c r="BXL126" s="4"/>
      <c r="BXM126" s="4"/>
      <c r="BXN126" s="4"/>
      <c r="BXO126" s="4"/>
      <c r="BXP126" s="4"/>
      <c r="BXQ126" s="4"/>
      <c r="BXR126" s="4"/>
      <c r="BXS126" s="4"/>
      <c r="BXT126" s="4"/>
      <c r="BXU126" s="4"/>
      <c r="BXV126" s="4"/>
      <c r="BXW126" s="4"/>
      <c r="BXX126" s="4"/>
      <c r="BXY126" s="4"/>
      <c r="BXZ126" s="4"/>
      <c r="BYA126" s="4"/>
      <c r="BYB126" s="4"/>
      <c r="BYC126" s="4"/>
      <c r="BYD126" s="4"/>
      <c r="BYE126" s="4"/>
      <c r="BYF126" s="4"/>
      <c r="BYG126" s="4"/>
      <c r="BYH126" s="4"/>
      <c r="BYI126" s="4"/>
      <c r="BYJ126" s="4"/>
      <c r="BYK126" s="4"/>
      <c r="BYL126" s="4"/>
      <c r="BYM126" s="4"/>
      <c r="BYN126" s="4"/>
      <c r="BYO126" s="4"/>
      <c r="BYP126" s="4"/>
      <c r="BYQ126" s="4"/>
      <c r="BYR126" s="4"/>
      <c r="BYS126" s="4"/>
      <c r="BYT126" s="4"/>
      <c r="BYU126" s="4"/>
      <c r="BYV126" s="4"/>
      <c r="BYW126" s="4"/>
      <c r="BYX126" s="4"/>
      <c r="BYY126" s="4"/>
      <c r="BYZ126" s="4"/>
      <c r="BZA126" s="4"/>
      <c r="BZB126" s="4"/>
      <c r="BZC126" s="4"/>
      <c r="BZD126" s="4"/>
      <c r="BZE126" s="4"/>
      <c r="BZF126" s="4"/>
      <c r="BZG126" s="4"/>
      <c r="BZH126" s="4"/>
      <c r="BZI126" s="4"/>
      <c r="BZJ126" s="4"/>
      <c r="BZK126" s="4"/>
      <c r="BZL126" s="4"/>
      <c r="BZM126" s="4"/>
      <c r="BZN126" s="4"/>
      <c r="BZO126" s="4"/>
      <c r="BZP126" s="4"/>
      <c r="BZQ126" s="4"/>
      <c r="BZR126" s="4"/>
      <c r="BZS126" s="4"/>
      <c r="BZT126" s="4"/>
      <c r="BZU126" s="4"/>
      <c r="BZV126" s="4"/>
      <c r="BZW126" s="4"/>
      <c r="BZX126" s="4"/>
      <c r="BZY126" s="4"/>
      <c r="BZZ126" s="4"/>
      <c r="CAA126" s="4"/>
      <c r="CAB126" s="4"/>
      <c r="CAC126" s="4"/>
      <c r="CAD126" s="4"/>
      <c r="CAE126" s="4"/>
      <c r="CAF126" s="4"/>
      <c r="CAG126" s="4"/>
      <c r="CAH126" s="4"/>
      <c r="CAI126" s="4"/>
      <c r="CAJ126" s="4"/>
      <c r="CAK126" s="4"/>
      <c r="CAL126" s="4"/>
      <c r="CAM126" s="4"/>
      <c r="CAN126" s="4"/>
      <c r="CAO126" s="4"/>
      <c r="CAP126" s="4"/>
      <c r="CAQ126" s="4"/>
      <c r="CAR126" s="4"/>
      <c r="CAS126" s="4"/>
      <c r="CAT126" s="4"/>
      <c r="CAU126" s="4"/>
      <c r="CAV126" s="4"/>
      <c r="CAW126" s="4"/>
      <c r="CAX126" s="4"/>
      <c r="CAY126" s="4"/>
      <c r="CAZ126" s="4"/>
      <c r="CBA126" s="4"/>
      <c r="CBB126" s="4"/>
      <c r="CBC126" s="4"/>
      <c r="CBD126" s="4"/>
      <c r="CBE126" s="4"/>
      <c r="CBF126" s="4"/>
      <c r="CBG126" s="4"/>
      <c r="CBH126" s="4"/>
      <c r="CBI126" s="4"/>
      <c r="CBJ126" s="4"/>
      <c r="CBK126" s="4"/>
      <c r="CBL126" s="4"/>
      <c r="CBM126" s="4"/>
      <c r="CBN126" s="4"/>
      <c r="CBO126" s="4"/>
      <c r="CBP126" s="4"/>
      <c r="CBQ126" s="4"/>
      <c r="CBR126" s="4"/>
      <c r="CBS126" s="4"/>
      <c r="CBT126" s="4"/>
      <c r="CBU126" s="4"/>
      <c r="CBV126" s="4"/>
      <c r="CBW126" s="4"/>
      <c r="CBX126" s="4"/>
      <c r="CBY126" s="4"/>
      <c r="CBZ126" s="4"/>
      <c r="CCA126" s="4"/>
      <c r="CCB126" s="4"/>
      <c r="CCC126" s="4"/>
      <c r="CCD126" s="4"/>
      <c r="CCE126" s="4"/>
      <c r="CCF126" s="4"/>
      <c r="CCG126" s="4"/>
      <c r="CCH126" s="4"/>
      <c r="CCI126" s="4"/>
      <c r="CCJ126" s="4"/>
      <c r="CCK126" s="4"/>
      <c r="CCL126" s="4"/>
      <c r="CCM126" s="4"/>
      <c r="CCN126" s="4"/>
      <c r="CCO126" s="4"/>
      <c r="CCP126" s="4"/>
      <c r="CCQ126" s="4"/>
      <c r="CCR126" s="4"/>
      <c r="CCS126" s="4"/>
      <c r="CCT126" s="4"/>
      <c r="CCU126" s="4"/>
      <c r="CCV126" s="4"/>
      <c r="CCW126" s="4"/>
      <c r="CCX126" s="4"/>
      <c r="CCY126" s="4"/>
      <c r="CCZ126" s="4"/>
      <c r="CDA126" s="4"/>
      <c r="CDB126" s="4"/>
      <c r="CDC126" s="4"/>
      <c r="CDD126" s="4"/>
      <c r="CDE126" s="4"/>
      <c r="CDF126" s="4"/>
      <c r="CDG126" s="4"/>
      <c r="CDH126" s="4"/>
      <c r="CDI126" s="4"/>
      <c r="CDJ126" s="4"/>
      <c r="CDK126" s="4"/>
      <c r="CDL126" s="4"/>
      <c r="CDM126" s="4"/>
      <c r="CDN126" s="4"/>
      <c r="CDO126" s="4"/>
      <c r="CDP126" s="4"/>
      <c r="CDQ126" s="4"/>
      <c r="CDR126" s="4"/>
      <c r="CDS126" s="4"/>
      <c r="CDT126" s="4"/>
      <c r="CDU126" s="4"/>
      <c r="CDV126" s="4"/>
      <c r="CDW126" s="4"/>
      <c r="CDX126" s="4"/>
      <c r="CDY126" s="4"/>
      <c r="CDZ126" s="4"/>
      <c r="CEA126" s="4"/>
      <c r="CEB126" s="4"/>
      <c r="CEC126" s="4"/>
      <c r="CED126" s="4"/>
      <c r="CEE126" s="4"/>
      <c r="CEF126" s="4"/>
      <c r="CEG126" s="4"/>
      <c r="CEH126" s="4"/>
      <c r="CEI126" s="4"/>
      <c r="CEJ126" s="4"/>
      <c r="CEK126" s="4"/>
      <c r="CEL126" s="4"/>
      <c r="CEM126" s="4"/>
      <c r="CEN126" s="4"/>
      <c r="CEO126" s="4"/>
      <c r="CEP126" s="4"/>
      <c r="CEQ126" s="4"/>
      <c r="CER126" s="4"/>
      <c r="CES126" s="4"/>
      <c r="CET126" s="4"/>
      <c r="CEU126" s="4"/>
      <c r="CEV126" s="4"/>
      <c r="CEW126" s="4"/>
      <c r="CEX126" s="4"/>
      <c r="CEY126" s="4"/>
      <c r="CEZ126" s="4"/>
      <c r="CFA126" s="4"/>
      <c r="CFB126" s="4"/>
      <c r="CFC126" s="4"/>
      <c r="CFD126" s="4"/>
      <c r="CFE126" s="4"/>
      <c r="CFF126" s="4"/>
      <c r="CFG126" s="4"/>
      <c r="CFH126" s="4"/>
      <c r="CFI126" s="4"/>
      <c r="CFJ126" s="4"/>
      <c r="CFK126" s="4"/>
      <c r="CFL126" s="4"/>
      <c r="CFM126" s="4"/>
      <c r="CFN126" s="4"/>
      <c r="CFO126" s="4"/>
      <c r="CFP126" s="4"/>
      <c r="CFQ126" s="4"/>
      <c r="CFR126" s="4"/>
      <c r="CFS126" s="4"/>
      <c r="CFT126" s="4"/>
      <c r="CFU126" s="4"/>
      <c r="CFV126" s="4"/>
      <c r="CFW126" s="4"/>
      <c r="CFX126" s="4"/>
      <c r="CFY126" s="4"/>
      <c r="CFZ126" s="4"/>
      <c r="CGA126" s="4"/>
      <c r="CGB126" s="4"/>
      <c r="CGC126" s="4"/>
      <c r="CGD126" s="4"/>
      <c r="CGE126" s="4"/>
      <c r="CGF126" s="4"/>
      <c r="CGG126" s="4"/>
      <c r="CGH126" s="4"/>
      <c r="CGI126" s="4"/>
      <c r="CGJ126" s="4"/>
      <c r="CGK126" s="4"/>
      <c r="CGL126" s="4"/>
      <c r="CGM126" s="4"/>
      <c r="CGN126" s="4"/>
      <c r="CGO126" s="4"/>
      <c r="CGP126" s="4"/>
      <c r="CGQ126" s="4"/>
      <c r="CGR126" s="4"/>
      <c r="CGS126" s="4"/>
      <c r="CGT126" s="4"/>
      <c r="CGU126" s="4"/>
      <c r="CGV126" s="4"/>
      <c r="CGW126" s="4"/>
      <c r="CGX126" s="4"/>
      <c r="CGY126" s="4"/>
      <c r="CGZ126" s="4"/>
      <c r="CHA126" s="4"/>
      <c r="CHB126" s="4"/>
      <c r="CHC126" s="4"/>
      <c r="CHD126" s="4"/>
      <c r="CHE126" s="4"/>
      <c r="CHF126" s="4"/>
      <c r="CHG126" s="4"/>
      <c r="CHH126" s="4"/>
      <c r="CHI126" s="4"/>
      <c r="CHJ126" s="4"/>
      <c r="CHK126" s="4"/>
      <c r="CHL126" s="4"/>
      <c r="CHM126" s="4"/>
      <c r="CHN126" s="4"/>
      <c r="CHO126" s="4"/>
      <c r="CHP126" s="4"/>
      <c r="CHQ126" s="4"/>
      <c r="CHR126" s="4"/>
      <c r="CHS126" s="4"/>
      <c r="CHT126" s="4"/>
      <c r="CHU126" s="4"/>
      <c r="CHV126" s="4"/>
      <c r="CHW126" s="4"/>
      <c r="CHX126" s="4"/>
      <c r="CHY126" s="4"/>
      <c r="CHZ126" s="4"/>
      <c r="CIA126" s="4"/>
      <c r="CIB126" s="4"/>
      <c r="CIC126" s="4"/>
      <c r="CID126" s="4"/>
      <c r="CIE126" s="4"/>
      <c r="CIF126" s="4"/>
      <c r="CIG126" s="4"/>
      <c r="CIH126" s="4"/>
      <c r="CII126" s="4"/>
      <c r="CIJ126" s="4"/>
      <c r="CIK126" s="4"/>
      <c r="CIL126" s="4"/>
      <c r="CIM126" s="4"/>
      <c r="CIN126" s="4"/>
      <c r="CIO126" s="4"/>
      <c r="CIP126" s="4"/>
      <c r="CIQ126" s="4"/>
      <c r="CIR126" s="4"/>
      <c r="CIS126" s="4"/>
      <c r="CIT126" s="4"/>
      <c r="CIU126" s="4"/>
      <c r="CIV126" s="4"/>
      <c r="CIW126" s="4"/>
      <c r="CIX126" s="4"/>
      <c r="CIY126" s="4"/>
      <c r="CIZ126" s="4"/>
      <c r="CJA126" s="4"/>
      <c r="CJB126" s="4"/>
      <c r="CJC126" s="4"/>
      <c r="CJD126" s="4"/>
      <c r="CJE126" s="4"/>
      <c r="CJF126" s="4"/>
      <c r="CJG126" s="4"/>
      <c r="CJH126" s="4"/>
      <c r="CJI126" s="4"/>
      <c r="CJJ126" s="4"/>
      <c r="CJK126" s="4"/>
      <c r="CJL126" s="4"/>
      <c r="CJM126" s="4"/>
      <c r="CJN126" s="4"/>
      <c r="CJO126" s="4"/>
      <c r="CJP126" s="4"/>
      <c r="CJQ126" s="4"/>
      <c r="CJR126" s="4"/>
      <c r="CJS126" s="4"/>
      <c r="CJT126" s="4"/>
      <c r="CJU126" s="4"/>
      <c r="CJV126" s="4"/>
      <c r="CJW126" s="4"/>
      <c r="CJX126" s="4"/>
      <c r="CJY126" s="4"/>
      <c r="CJZ126" s="4"/>
      <c r="CKA126" s="4"/>
      <c r="CKB126" s="4"/>
      <c r="CKC126" s="4"/>
      <c r="CKD126" s="4"/>
      <c r="CKE126" s="4"/>
      <c r="CKF126" s="4"/>
      <c r="CKG126" s="4"/>
      <c r="CKH126" s="4"/>
      <c r="CKI126" s="4"/>
      <c r="CKJ126" s="4"/>
      <c r="CKK126" s="4"/>
      <c r="CKL126" s="4"/>
      <c r="CKM126" s="4"/>
      <c r="CKN126" s="4"/>
      <c r="CKO126" s="4"/>
      <c r="CKP126" s="4"/>
      <c r="CKQ126" s="4"/>
      <c r="CKR126" s="4"/>
      <c r="CKS126" s="4"/>
      <c r="CKT126" s="4"/>
      <c r="CKU126" s="4"/>
      <c r="CKV126" s="4"/>
      <c r="CKW126" s="4"/>
      <c r="CKX126" s="4"/>
      <c r="CKY126" s="4"/>
      <c r="CKZ126" s="4"/>
      <c r="CLA126" s="4"/>
      <c r="CLB126" s="4"/>
      <c r="CLC126" s="4"/>
      <c r="CLD126" s="4"/>
      <c r="CLE126" s="4"/>
      <c r="CLF126" s="4"/>
      <c r="CLG126" s="4"/>
      <c r="CLH126" s="4"/>
      <c r="CLI126" s="4"/>
      <c r="CLJ126" s="4"/>
      <c r="CLK126" s="4"/>
      <c r="CLL126" s="4"/>
      <c r="CLM126" s="4"/>
      <c r="CLN126" s="4"/>
      <c r="CLO126" s="4"/>
      <c r="CLP126" s="4"/>
      <c r="CLQ126" s="4"/>
      <c r="CLR126" s="4"/>
      <c r="CLS126" s="4"/>
      <c r="CLT126" s="4"/>
      <c r="CLU126" s="4"/>
      <c r="CLV126" s="4"/>
      <c r="CLW126" s="4"/>
      <c r="CLX126" s="4"/>
      <c r="CLY126" s="4"/>
      <c r="CLZ126" s="4"/>
      <c r="CMA126" s="4"/>
      <c r="CMB126" s="4"/>
      <c r="CMC126" s="4"/>
      <c r="CMD126" s="4"/>
      <c r="CME126" s="4"/>
      <c r="CMF126" s="4"/>
      <c r="CMG126" s="4"/>
      <c r="CMH126" s="4"/>
      <c r="CMI126" s="4"/>
      <c r="CMJ126" s="4"/>
      <c r="CMK126" s="4"/>
      <c r="CML126" s="4"/>
      <c r="CMM126" s="4"/>
      <c r="CMN126" s="4"/>
      <c r="CMO126" s="4"/>
      <c r="CMP126" s="4"/>
      <c r="CMQ126" s="4"/>
      <c r="CMR126" s="4"/>
      <c r="CMS126" s="4"/>
      <c r="CMT126" s="4"/>
      <c r="CMU126" s="4"/>
      <c r="CMV126" s="4"/>
      <c r="CMW126" s="4"/>
      <c r="CMX126" s="4"/>
      <c r="CMY126" s="4"/>
      <c r="CMZ126" s="4"/>
      <c r="CNA126" s="4"/>
      <c r="CNB126" s="4"/>
      <c r="CNC126" s="4"/>
      <c r="CND126" s="4"/>
      <c r="CNE126" s="4"/>
      <c r="CNF126" s="4"/>
      <c r="CNG126" s="4"/>
      <c r="CNH126" s="4"/>
      <c r="CNI126" s="4"/>
      <c r="CNJ126" s="4"/>
      <c r="CNK126" s="4"/>
      <c r="CNL126" s="4"/>
      <c r="CNM126" s="4"/>
      <c r="CNN126" s="4"/>
      <c r="CNO126" s="4"/>
      <c r="CNP126" s="4"/>
      <c r="CNQ126" s="4"/>
      <c r="CNR126" s="4"/>
      <c r="CNS126" s="4"/>
      <c r="CNT126" s="4"/>
      <c r="CNU126" s="4"/>
      <c r="CNV126" s="4"/>
      <c r="CNW126" s="4"/>
      <c r="CNX126" s="4"/>
      <c r="CNY126" s="4"/>
      <c r="CNZ126" s="4"/>
      <c r="COA126" s="4"/>
      <c r="COB126" s="4"/>
      <c r="COC126" s="4"/>
      <c r="COD126" s="4"/>
      <c r="COE126" s="4"/>
      <c r="COF126" s="4"/>
      <c r="COG126" s="4"/>
      <c r="COH126" s="4"/>
      <c r="COI126" s="4"/>
      <c r="COJ126" s="4"/>
      <c r="COK126" s="4"/>
      <c r="COL126" s="4"/>
      <c r="COM126" s="4"/>
      <c r="CON126" s="4"/>
      <c r="COO126" s="4"/>
      <c r="COP126" s="4"/>
      <c r="COQ126" s="4"/>
      <c r="COR126" s="4"/>
      <c r="COS126" s="4"/>
      <c r="COT126" s="4"/>
      <c r="COU126" s="4"/>
      <c r="COV126" s="4"/>
      <c r="COW126" s="4"/>
      <c r="COX126" s="4"/>
      <c r="COY126" s="4"/>
      <c r="COZ126" s="4"/>
      <c r="CPA126" s="4"/>
      <c r="CPB126" s="4"/>
      <c r="CPC126" s="4"/>
      <c r="CPD126" s="4"/>
      <c r="CPE126" s="4"/>
      <c r="CPF126" s="4"/>
      <c r="CPG126" s="4"/>
      <c r="CPH126" s="4"/>
      <c r="CPI126" s="4"/>
      <c r="CPJ126" s="4"/>
      <c r="CPK126" s="4"/>
      <c r="CPL126" s="4"/>
      <c r="CPM126" s="4"/>
      <c r="CPN126" s="4"/>
      <c r="CPO126" s="4"/>
      <c r="CPP126" s="4"/>
      <c r="CPQ126" s="4"/>
      <c r="CPR126" s="4"/>
      <c r="CPS126" s="4"/>
      <c r="CPT126" s="4"/>
      <c r="CPU126" s="4"/>
      <c r="CPV126" s="4"/>
      <c r="CPW126" s="4"/>
      <c r="CPX126" s="4"/>
      <c r="CPY126" s="4"/>
      <c r="CPZ126" s="4"/>
      <c r="CQA126" s="4"/>
      <c r="CQB126" s="4"/>
      <c r="CQC126" s="4"/>
      <c r="CQD126" s="4"/>
      <c r="CQE126" s="4"/>
      <c r="CQF126" s="4"/>
      <c r="CQG126" s="4"/>
      <c r="CQH126" s="4"/>
      <c r="CQI126" s="4"/>
      <c r="CQJ126" s="4"/>
      <c r="CQK126" s="4"/>
      <c r="CQL126" s="4"/>
      <c r="CQM126" s="4"/>
      <c r="CQN126" s="4"/>
      <c r="CQO126" s="4"/>
      <c r="CQP126" s="4"/>
      <c r="CQQ126" s="4"/>
      <c r="CQR126" s="4"/>
      <c r="CQS126" s="4"/>
      <c r="CQT126" s="4"/>
      <c r="CQU126" s="4"/>
      <c r="CQV126" s="4"/>
      <c r="CQW126" s="4"/>
      <c r="CQX126" s="4"/>
      <c r="CQY126" s="4"/>
      <c r="CQZ126" s="4"/>
      <c r="CRA126" s="4"/>
      <c r="CRB126" s="4"/>
      <c r="CRC126" s="4"/>
      <c r="CRD126" s="4"/>
      <c r="CRE126" s="4"/>
      <c r="CRF126" s="4"/>
      <c r="CRG126" s="4"/>
      <c r="CRH126" s="4"/>
      <c r="CRI126" s="4"/>
      <c r="CRJ126" s="4"/>
      <c r="CRK126" s="4"/>
      <c r="CRL126" s="4"/>
      <c r="CRM126" s="4"/>
      <c r="CRN126" s="4"/>
      <c r="CRO126" s="4"/>
      <c r="CRP126" s="4"/>
      <c r="CRQ126" s="4"/>
      <c r="CRR126" s="4"/>
      <c r="CRS126" s="4"/>
      <c r="CRT126" s="4"/>
      <c r="CRU126" s="4"/>
      <c r="CRV126" s="4"/>
      <c r="CRW126" s="4"/>
      <c r="CRX126" s="4"/>
      <c r="CRY126" s="4"/>
      <c r="CRZ126" s="4"/>
      <c r="CSA126" s="4"/>
      <c r="CSB126" s="4"/>
      <c r="CSC126" s="4"/>
      <c r="CSD126" s="4"/>
      <c r="CSE126" s="4"/>
      <c r="CSF126" s="4"/>
      <c r="CSG126" s="4"/>
      <c r="CSH126" s="4"/>
      <c r="CSI126" s="4"/>
      <c r="CSJ126" s="4"/>
      <c r="CSK126" s="4"/>
      <c r="CSL126" s="4"/>
      <c r="CSM126" s="4"/>
      <c r="CSN126" s="4"/>
      <c r="CSO126" s="4"/>
      <c r="CSP126" s="4"/>
      <c r="CSQ126" s="4"/>
      <c r="CSR126" s="4"/>
      <c r="CSS126" s="4"/>
      <c r="CST126" s="4"/>
      <c r="CSU126" s="4"/>
      <c r="CSV126" s="4"/>
      <c r="CSW126" s="4"/>
      <c r="CSX126" s="4"/>
      <c r="CSY126" s="4"/>
      <c r="CSZ126" s="4"/>
      <c r="CTA126" s="4"/>
      <c r="CTB126" s="4"/>
      <c r="CTC126" s="4"/>
      <c r="CTD126" s="4"/>
      <c r="CTE126" s="4"/>
      <c r="CTF126" s="4"/>
      <c r="CTG126" s="4"/>
      <c r="CTH126" s="4"/>
      <c r="CTI126" s="4"/>
      <c r="CTJ126" s="4"/>
      <c r="CTK126" s="4"/>
      <c r="CTL126" s="4"/>
      <c r="CTM126" s="4"/>
      <c r="CTN126" s="4"/>
      <c r="CTO126" s="4"/>
      <c r="CTP126" s="4"/>
      <c r="CTQ126" s="4"/>
      <c r="CTR126" s="4"/>
      <c r="CTS126" s="4"/>
      <c r="CTT126" s="4"/>
      <c r="CTU126" s="4"/>
      <c r="CTV126" s="4"/>
      <c r="CTW126" s="4"/>
      <c r="CTX126" s="4"/>
      <c r="CTY126" s="4"/>
      <c r="CTZ126" s="4"/>
      <c r="CUA126" s="4"/>
      <c r="CUB126" s="4"/>
      <c r="CUC126" s="4"/>
      <c r="CUD126" s="4"/>
      <c r="CUE126" s="4"/>
      <c r="CUF126" s="4"/>
      <c r="CUG126" s="4"/>
      <c r="CUH126" s="4"/>
      <c r="CUI126" s="4"/>
      <c r="CUJ126" s="4"/>
      <c r="CUK126" s="4"/>
      <c r="CUL126" s="4"/>
      <c r="CUM126" s="4"/>
      <c r="CUN126" s="4"/>
      <c r="CUO126" s="4"/>
      <c r="CUP126" s="4"/>
      <c r="CUQ126" s="4"/>
      <c r="CUR126" s="4"/>
      <c r="CUS126" s="4"/>
      <c r="CUT126" s="4"/>
      <c r="CUU126" s="4"/>
      <c r="CUV126" s="4"/>
      <c r="CUW126" s="4"/>
      <c r="CUX126" s="4"/>
      <c r="CUY126" s="4"/>
      <c r="CUZ126" s="4"/>
      <c r="CVA126" s="4"/>
      <c r="CVB126" s="4"/>
      <c r="CVC126" s="4"/>
      <c r="CVD126" s="4"/>
      <c r="CVE126" s="4"/>
      <c r="CVF126" s="4"/>
      <c r="CVG126" s="4"/>
      <c r="CVH126" s="4"/>
      <c r="CVI126" s="4"/>
      <c r="CVJ126" s="4"/>
      <c r="CVK126" s="4"/>
      <c r="CVL126" s="4"/>
      <c r="CVM126" s="4"/>
      <c r="CVN126" s="4"/>
      <c r="CVO126" s="4"/>
      <c r="CVP126" s="4"/>
      <c r="CVQ126" s="4"/>
      <c r="CVR126" s="4"/>
      <c r="CVS126" s="4"/>
      <c r="CVT126" s="4"/>
      <c r="CVU126" s="4"/>
      <c r="CVV126" s="4"/>
      <c r="CVW126" s="4"/>
      <c r="CVX126" s="4"/>
      <c r="CVY126" s="4"/>
      <c r="CVZ126" s="4"/>
      <c r="CWA126" s="4"/>
      <c r="CWB126" s="4"/>
      <c r="CWC126" s="4"/>
      <c r="CWD126" s="4"/>
      <c r="CWE126" s="4"/>
      <c r="CWF126" s="4"/>
      <c r="CWG126" s="4"/>
      <c r="CWH126" s="4"/>
      <c r="CWI126" s="4"/>
      <c r="CWJ126" s="4"/>
      <c r="CWK126" s="4"/>
      <c r="CWL126" s="4"/>
      <c r="CWM126" s="4"/>
      <c r="CWN126" s="4"/>
      <c r="CWO126" s="4"/>
      <c r="CWP126" s="4"/>
      <c r="CWQ126" s="4"/>
      <c r="CWR126" s="4"/>
      <c r="CWS126" s="4"/>
      <c r="CWT126" s="4"/>
      <c r="CWU126" s="4"/>
      <c r="CWV126" s="4"/>
      <c r="CWW126" s="4"/>
      <c r="CWX126" s="4"/>
      <c r="CWY126" s="4"/>
      <c r="CWZ126" s="4"/>
      <c r="CXA126" s="4"/>
      <c r="CXB126" s="4"/>
      <c r="CXC126" s="4"/>
      <c r="CXD126" s="4"/>
      <c r="CXE126" s="4"/>
      <c r="CXF126" s="4"/>
      <c r="CXG126" s="4"/>
      <c r="CXH126" s="4"/>
      <c r="CXI126" s="4"/>
      <c r="CXJ126" s="4"/>
      <c r="CXK126" s="4"/>
      <c r="CXL126" s="4"/>
      <c r="CXM126" s="4"/>
      <c r="CXN126" s="4"/>
      <c r="CXO126" s="4"/>
      <c r="CXP126" s="4"/>
      <c r="CXQ126" s="4"/>
      <c r="CXR126" s="4"/>
      <c r="CXS126" s="4"/>
      <c r="CXT126" s="4"/>
      <c r="CXU126" s="4"/>
      <c r="CXV126" s="4"/>
      <c r="CXW126" s="4"/>
      <c r="CXX126" s="4"/>
      <c r="CXY126" s="4"/>
      <c r="CXZ126" s="4"/>
      <c r="CYA126" s="4"/>
      <c r="CYB126" s="4"/>
      <c r="CYC126" s="4"/>
      <c r="CYD126" s="4"/>
      <c r="CYE126" s="4"/>
      <c r="CYF126" s="4"/>
      <c r="CYG126" s="4"/>
      <c r="CYH126" s="4"/>
      <c r="CYI126" s="4"/>
      <c r="CYJ126" s="4"/>
      <c r="CYK126" s="4"/>
      <c r="CYL126" s="4"/>
      <c r="CYM126" s="4"/>
      <c r="CYN126" s="4"/>
      <c r="CYO126" s="4"/>
      <c r="CYP126" s="4"/>
      <c r="CYQ126" s="4"/>
      <c r="CYR126" s="4"/>
      <c r="CYS126" s="4"/>
      <c r="CYT126" s="4"/>
      <c r="CYU126" s="4"/>
      <c r="CYV126" s="4"/>
      <c r="CYW126" s="4"/>
      <c r="CYX126" s="4"/>
      <c r="CYY126" s="4"/>
      <c r="CYZ126" s="4"/>
      <c r="CZA126" s="4"/>
      <c r="CZB126" s="4"/>
      <c r="CZC126" s="4"/>
      <c r="CZD126" s="4"/>
      <c r="CZE126" s="4"/>
      <c r="CZF126" s="4"/>
      <c r="CZG126" s="4"/>
      <c r="CZH126" s="4"/>
      <c r="CZI126" s="4"/>
      <c r="CZJ126" s="4"/>
      <c r="CZK126" s="4"/>
      <c r="CZL126" s="4"/>
      <c r="CZM126" s="4"/>
      <c r="CZN126" s="4"/>
      <c r="CZO126" s="4"/>
      <c r="CZP126" s="4"/>
      <c r="CZQ126" s="4"/>
      <c r="CZR126" s="4"/>
      <c r="CZS126" s="4"/>
      <c r="CZT126" s="4"/>
      <c r="CZU126" s="4"/>
      <c r="CZV126" s="4"/>
      <c r="CZW126" s="4"/>
      <c r="CZX126" s="4"/>
      <c r="CZY126" s="4"/>
      <c r="CZZ126" s="4"/>
      <c r="DAA126" s="4"/>
      <c r="DAB126" s="4"/>
      <c r="DAC126" s="4"/>
      <c r="DAD126" s="4"/>
      <c r="DAE126" s="4"/>
      <c r="DAF126" s="4"/>
      <c r="DAG126" s="4"/>
      <c r="DAH126" s="4"/>
      <c r="DAI126" s="4"/>
      <c r="DAJ126" s="4"/>
      <c r="DAK126" s="4"/>
      <c r="DAL126" s="4"/>
      <c r="DAM126" s="4"/>
      <c r="DAN126" s="4"/>
      <c r="DAO126" s="4"/>
      <c r="DAP126" s="4"/>
      <c r="DAQ126" s="4"/>
      <c r="DAR126" s="4"/>
      <c r="DAS126" s="4"/>
      <c r="DAT126" s="4"/>
      <c r="DAU126" s="4"/>
      <c r="DAV126" s="4"/>
      <c r="DAW126" s="4"/>
      <c r="DAX126" s="4"/>
      <c r="DAY126" s="4"/>
      <c r="DAZ126" s="4"/>
      <c r="DBA126" s="4"/>
      <c r="DBB126" s="4"/>
      <c r="DBC126" s="4"/>
      <c r="DBD126" s="4"/>
      <c r="DBE126" s="4"/>
      <c r="DBF126" s="4"/>
      <c r="DBG126" s="4"/>
      <c r="DBH126" s="4"/>
      <c r="DBI126" s="4"/>
      <c r="DBJ126" s="4"/>
      <c r="DBK126" s="4"/>
      <c r="DBL126" s="4"/>
      <c r="DBM126" s="4"/>
      <c r="DBN126" s="4"/>
      <c r="DBO126" s="4"/>
      <c r="DBP126" s="4"/>
      <c r="DBQ126" s="4"/>
      <c r="DBR126" s="4"/>
      <c r="DBS126" s="4"/>
      <c r="DBT126" s="4"/>
      <c r="DBU126" s="4"/>
      <c r="DBV126" s="4"/>
      <c r="DBW126" s="4"/>
      <c r="DBX126" s="4"/>
      <c r="DBY126" s="4"/>
      <c r="DBZ126" s="4"/>
      <c r="DCA126" s="4"/>
      <c r="DCB126" s="4"/>
      <c r="DCC126" s="4"/>
      <c r="DCD126" s="4"/>
      <c r="DCE126" s="4"/>
      <c r="DCF126" s="4"/>
      <c r="DCG126" s="4"/>
      <c r="DCH126" s="4"/>
      <c r="DCI126" s="4"/>
      <c r="DCJ126" s="4"/>
      <c r="DCK126" s="4"/>
      <c r="DCL126" s="4"/>
      <c r="DCM126" s="4"/>
      <c r="DCN126" s="4"/>
      <c r="DCO126" s="4"/>
      <c r="DCP126" s="4"/>
      <c r="DCQ126" s="4"/>
      <c r="DCR126" s="4"/>
      <c r="DCS126" s="4"/>
      <c r="DCT126" s="4"/>
      <c r="DCU126" s="4"/>
      <c r="DCV126" s="4"/>
      <c r="DCW126" s="4"/>
      <c r="DCX126" s="4"/>
      <c r="DCY126" s="4"/>
      <c r="DCZ126" s="4"/>
      <c r="DDA126" s="4"/>
      <c r="DDB126" s="4"/>
      <c r="DDC126" s="4"/>
      <c r="DDD126" s="4"/>
      <c r="DDE126" s="4"/>
      <c r="DDF126" s="4"/>
      <c r="DDG126" s="4"/>
      <c r="DDH126" s="4"/>
      <c r="DDI126" s="4"/>
      <c r="DDJ126" s="4"/>
      <c r="DDK126" s="4"/>
      <c r="DDL126" s="4"/>
      <c r="DDM126" s="4"/>
      <c r="DDN126" s="4"/>
      <c r="DDO126" s="4"/>
      <c r="DDP126" s="4"/>
      <c r="DDQ126" s="4"/>
      <c r="DDR126" s="4"/>
      <c r="DDS126" s="4"/>
      <c r="DDT126" s="4"/>
      <c r="DDU126" s="4"/>
      <c r="DDV126" s="4"/>
      <c r="DDW126" s="4"/>
      <c r="DDX126" s="4"/>
      <c r="DDY126" s="4"/>
      <c r="DDZ126" s="4"/>
      <c r="DEA126" s="4"/>
      <c r="DEB126" s="4"/>
      <c r="DEC126" s="4"/>
      <c r="DED126" s="4"/>
      <c r="DEE126" s="4"/>
      <c r="DEF126" s="4"/>
      <c r="DEG126" s="4"/>
      <c r="DEH126" s="4"/>
      <c r="DEI126" s="4"/>
      <c r="DEJ126" s="4"/>
      <c r="DEK126" s="4"/>
      <c r="DEL126" s="4"/>
      <c r="DEM126" s="4"/>
      <c r="DEN126" s="4"/>
      <c r="DEO126" s="4"/>
      <c r="DEP126" s="4"/>
      <c r="DEQ126" s="4"/>
      <c r="DER126" s="4"/>
      <c r="DES126" s="4"/>
      <c r="DET126" s="4"/>
      <c r="DEU126" s="4"/>
      <c r="DEV126" s="4"/>
      <c r="DEW126" s="4"/>
      <c r="DEX126" s="4"/>
      <c r="DEY126" s="4"/>
      <c r="DEZ126" s="4"/>
      <c r="DFA126" s="4"/>
      <c r="DFB126" s="4"/>
      <c r="DFC126" s="4"/>
      <c r="DFD126" s="4"/>
      <c r="DFE126" s="4"/>
      <c r="DFF126" s="4"/>
      <c r="DFG126" s="4"/>
      <c r="DFH126" s="4"/>
      <c r="DFI126" s="4"/>
      <c r="DFJ126" s="4"/>
      <c r="DFK126" s="4"/>
      <c r="DFL126" s="4"/>
      <c r="DFM126" s="4"/>
      <c r="DFN126" s="4"/>
      <c r="DFO126" s="4"/>
      <c r="DFP126" s="4"/>
      <c r="DFQ126" s="4"/>
      <c r="DFR126" s="4"/>
      <c r="DFS126" s="4"/>
      <c r="DFT126" s="4"/>
      <c r="DFU126" s="4"/>
      <c r="DFV126" s="4"/>
      <c r="DFW126" s="4"/>
      <c r="DFX126" s="4"/>
      <c r="DFY126" s="4"/>
      <c r="DFZ126" s="4"/>
      <c r="DGA126" s="4"/>
      <c r="DGB126" s="4"/>
      <c r="DGC126" s="4"/>
      <c r="DGD126" s="4"/>
      <c r="DGE126" s="4"/>
      <c r="DGF126" s="4"/>
      <c r="DGG126" s="4"/>
      <c r="DGH126" s="4"/>
      <c r="DGI126" s="4"/>
      <c r="DGJ126" s="4"/>
      <c r="DGK126" s="4"/>
      <c r="DGL126" s="4"/>
      <c r="DGM126" s="4"/>
      <c r="DGN126" s="4"/>
      <c r="DGO126" s="4"/>
      <c r="DGP126" s="4"/>
      <c r="DGQ126" s="4"/>
      <c r="DGR126" s="4"/>
      <c r="DGS126" s="4"/>
      <c r="DGT126" s="4"/>
      <c r="DGU126" s="4"/>
      <c r="DGV126" s="4"/>
      <c r="DGW126" s="4"/>
      <c r="DGX126" s="4"/>
      <c r="DGY126" s="4"/>
      <c r="DGZ126" s="4"/>
      <c r="DHA126" s="4"/>
      <c r="DHB126" s="4"/>
      <c r="DHC126" s="4"/>
      <c r="DHD126" s="4"/>
      <c r="DHE126" s="4"/>
      <c r="DHF126" s="4"/>
      <c r="DHG126" s="4"/>
      <c r="DHH126" s="4"/>
      <c r="DHI126" s="4"/>
      <c r="DHJ126" s="4"/>
      <c r="DHK126" s="4"/>
      <c r="DHL126" s="4"/>
      <c r="DHM126" s="4"/>
      <c r="DHN126" s="4"/>
      <c r="DHO126" s="4"/>
      <c r="DHP126" s="4"/>
      <c r="DHQ126" s="4"/>
      <c r="DHR126" s="4"/>
      <c r="DHS126" s="4"/>
      <c r="DHT126" s="4"/>
      <c r="DHU126" s="4"/>
      <c r="DHV126" s="4"/>
      <c r="DHW126" s="4"/>
      <c r="DHX126" s="4"/>
      <c r="DHY126" s="4"/>
      <c r="DHZ126" s="4"/>
      <c r="DIA126" s="4"/>
      <c r="DIB126" s="4"/>
      <c r="DIC126" s="4"/>
      <c r="DID126" s="4"/>
      <c r="DIE126" s="4"/>
      <c r="DIF126" s="4"/>
      <c r="DIG126" s="4"/>
      <c r="DIH126" s="4"/>
      <c r="DII126" s="4"/>
      <c r="DIJ126" s="4"/>
      <c r="DIK126" s="4"/>
      <c r="DIL126" s="4"/>
      <c r="DIM126" s="4"/>
      <c r="DIN126" s="4"/>
      <c r="DIO126" s="4"/>
      <c r="DIP126" s="4"/>
      <c r="DIQ126" s="4"/>
      <c r="DIR126" s="4"/>
      <c r="DIS126" s="4"/>
      <c r="DIT126" s="4"/>
      <c r="DIU126" s="4"/>
      <c r="DIV126" s="4"/>
      <c r="DIW126" s="4"/>
      <c r="DIX126" s="4"/>
      <c r="DIY126" s="4"/>
      <c r="DIZ126" s="4"/>
      <c r="DJA126" s="4"/>
      <c r="DJB126" s="4"/>
      <c r="DJC126" s="4"/>
      <c r="DJD126" s="4"/>
      <c r="DJE126" s="4"/>
      <c r="DJF126" s="4"/>
      <c r="DJG126" s="4"/>
      <c r="DJH126" s="4"/>
      <c r="DJI126" s="4"/>
      <c r="DJJ126" s="4"/>
      <c r="DJK126" s="4"/>
      <c r="DJL126" s="4"/>
      <c r="DJM126" s="4"/>
      <c r="DJN126" s="4"/>
      <c r="DJO126" s="4"/>
      <c r="DJP126" s="4"/>
      <c r="DJQ126" s="4"/>
      <c r="DJR126" s="4"/>
      <c r="DJS126" s="4"/>
      <c r="DJT126" s="4"/>
      <c r="DJU126" s="4"/>
      <c r="DJV126" s="4"/>
      <c r="DJW126" s="4"/>
      <c r="DJX126" s="4"/>
      <c r="DJY126" s="4"/>
      <c r="DJZ126" s="4"/>
      <c r="DKA126" s="4"/>
      <c r="DKB126" s="4"/>
      <c r="DKC126" s="4"/>
      <c r="DKD126" s="4"/>
      <c r="DKE126" s="4"/>
      <c r="DKF126" s="4"/>
      <c r="DKG126" s="4"/>
      <c r="DKH126" s="4"/>
      <c r="DKI126" s="4"/>
      <c r="DKJ126" s="4"/>
      <c r="DKK126" s="4"/>
      <c r="DKL126" s="4"/>
      <c r="DKM126" s="4"/>
      <c r="DKN126" s="4"/>
      <c r="DKO126" s="4"/>
      <c r="DKP126" s="4"/>
      <c r="DKQ126" s="4"/>
      <c r="DKR126" s="4"/>
      <c r="DKS126" s="4"/>
      <c r="DKT126" s="4"/>
      <c r="DKU126" s="4"/>
      <c r="DKV126" s="4"/>
      <c r="DKW126" s="4"/>
      <c r="DKX126" s="4"/>
      <c r="DKY126" s="4"/>
      <c r="DKZ126" s="4"/>
      <c r="DLA126" s="4"/>
      <c r="DLB126" s="4"/>
      <c r="DLC126" s="4"/>
      <c r="DLD126" s="4"/>
      <c r="DLE126" s="4"/>
      <c r="DLF126" s="4"/>
      <c r="DLG126" s="4"/>
      <c r="DLH126" s="4"/>
      <c r="DLI126" s="4"/>
      <c r="DLJ126" s="4"/>
      <c r="DLK126" s="4"/>
      <c r="DLL126" s="4"/>
      <c r="DLM126" s="4"/>
      <c r="DLN126" s="4"/>
      <c r="DLO126" s="4"/>
      <c r="DLP126" s="4"/>
      <c r="DLQ126" s="4"/>
      <c r="DLR126" s="4"/>
      <c r="DLS126" s="4"/>
      <c r="DLT126" s="4"/>
      <c r="DLU126" s="4"/>
      <c r="DLV126" s="4"/>
      <c r="DLW126" s="4"/>
      <c r="DLX126" s="4"/>
      <c r="DLY126" s="4"/>
      <c r="DLZ126" s="4"/>
      <c r="DMA126" s="4"/>
      <c r="DMB126" s="4"/>
      <c r="DMC126" s="4"/>
      <c r="DMD126" s="4"/>
      <c r="DME126" s="4"/>
      <c r="DMF126" s="4"/>
      <c r="DMG126" s="4"/>
      <c r="DMH126" s="4"/>
      <c r="DMI126" s="4"/>
      <c r="DMJ126" s="4"/>
      <c r="DMK126" s="4"/>
      <c r="DML126" s="4"/>
      <c r="DMM126" s="4"/>
      <c r="DMN126" s="4"/>
      <c r="DMO126" s="4"/>
      <c r="DMP126" s="4"/>
      <c r="DMQ126" s="4"/>
      <c r="DMR126" s="4"/>
      <c r="DMS126" s="4"/>
      <c r="DMT126" s="4"/>
      <c r="DMU126" s="4"/>
      <c r="DMV126" s="4"/>
      <c r="DMW126" s="4"/>
      <c r="DMX126" s="4"/>
      <c r="DMY126" s="4"/>
      <c r="DMZ126" s="4"/>
      <c r="DNA126" s="4"/>
      <c r="DNB126" s="4"/>
      <c r="DNC126" s="4"/>
      <c r="DND126" s="4"/>
      <c r="DNE126" s="4"/>
      <c r="DNF126" s="4"/>
      <c r="DNG126" s="4"/>
      <c r="DNH126" s="4"/>
      <c r="DNI126" s="4"/>
      <c r="DNJ126" s="4"/>
      <c r="DNK126" s="4"/>
      <c r="DNL126" s="4"/>
      <c r="DNM126" s="4"/>
      <c r="DNN126" s="4"/>
      <c r="DNO126" s="4"/>
      <c r="DNP126" s="4"/>
      <c r="DNQ126" s="4"/>
      <c r="DNR126" s="4"/>
      <c r="DNS126" s="4"/>
      <c r="DNT126" s="4"/>
      <c r="DNU126" s="4"/>
      <c r="DNV126" s="4"/>
      <c r="DNW126" s="4"/>
      <c r="DNX126" s="4"/>
      <c r="DNY126" s="4"/>
      <c r="DNZ126" s="4"/>
      <c r="DOA126" s="4"/>
      <c r="DOB126" s="4"/>
      <c r="DOC126" s="4"/>
      <c r="DOD126" s="4"/>
      <c r="DOE126" s="4"/>
      <c r="DOF126" s="4"/>
      <c r="DOG126" s="4"/>
      <c r="DOH126" s="4"/>
      <c r="DOI126" s="4"/>
      <c r="DOJ126" s="4"/>
      <c r="DOK126" s="4"/>
      <c r="DOL126" s="4"/>
      <c r="DOM126" s="4"/>
      <c r="DON126" s="4"/>
      <c r="DOO126" s="4"/>
      <c r="DOP126" s="4"/>
      <c r="DOQ126" s="4"/>
      <c r="DOR126" s="4"/>
      <c r="DOS126" s="4"/>
      <c r="DOT126" s="4"/>
      <c r="DOU126" s="4"/>
      <c r="DOV126" s="4"/>
      <c r="DOW126" s="4"/>
      <c r="DOX126" s="4"/>
      <c r="DOY126" s="4"/>
      <c r="DOZ126" s="4"/>
      <c r="DPA126" s="4"/>
      <c r="DPB126" s="4"/>
      <c r="DPC126" s="4"/>
      <c r="DPD126" s="4"/>
      <c r="DPE126" s="4"/>
      <c r="DPF126" s="4"/>
      <c r="DPG126" s="4"/>
      <c r="DPH126" s="4"/>
      <c r="DPI126" s="4"/>
      <c r="DPJ126" s="4"/>
      <c r="DPK126" s="4"/>
      <c r="DPL126" s="4"/>
      <c r="DPM126" s="4"/>
      <c r="DPN126" s="4"/>
      <c r="DPO126" s="4"/>
      <c r="DPP126" s="4"/>
      <c r="DPQ126" s="4"/>
      <c r="DPR126" s="4"/>
      <c r="DPS126" s="4"/>
      <c r="DPT126" s="4"/>
      <c r="DPU126" s="4"/>
      <c r="DPV126" s="4"/>
      <c r="DPW126" s="4"/>
      <c r="DPX126" s="4"/>
      <c r="DPY126" s="4"/>
      <c r="DPZ126" s="4"/>
      <c r="DQA126" s="4"/>
      <c r="DQB126" s="4"/>
      <c r="DQC126" s="4"/>
      <c r="DQD126" s="4"/>
      <c r="DQE126" s="4"/>
      <c r="DQF126" s="4"/>
      <c r="DQG126" s="4"/>
      <c r="DQH126" s="4"/>
      <c r="DQI126" s="4"/>
      <c r="DQJ126" s="4"/>
      <c r="DQK126" s="4"/>
      <c r="DQL126" s="4"/>
      <c r="DQM126" s="4"/>
      <c r="DQN126" s="4"/>
      <c r="DQO126" s="4"/>
      <c r="DQP126" s="4"/>
      <c r="DQQ126" s="4"/>
      <c r="DQR126" s="4"/>
      <c r="DQS126" s="4"/>
      <c r="DQT126" s="4"/>
      <c r="DQU126" s="4"/>
      <c r="DQV126" s="4"/>
      <c r="DQW126" s="4"/>
      <c r="DQX126" s="4"/>
      <c r="DQY126" s="4"/>
      <c r="DQZ126" s="4"/>
      <c r="DRA126" s="4"/>
      <c r="DRB126" s="4"/>
      <c r="DRC126" s="4"/>
      <c r="DRD126" s="4"/>
      <c r="DRE126" s="4"/>
      <c r="DRF126" s="4"/>
      <c r="DRG126" s="4"/>
      <c r="DRH126" s="4"/>
      <c r="DRI126" s="4"/>
      <c r="DRJ126" s="4"/>
      <c r="DRK126" s="4"/>
      <c r="DRL126" s="4"/>
      <c r="DRM126" s="4"/>
      <c r="DRN126" s="4"/>
      <c r="DRO126" s="4"/>
      <c r="DRP126" s="4"/>
      <c r="DRQ126" s="4"/>
      <c r="DRR126" s="4"/>
      <c r="DRS126" s="4"/>
      <c r="DRT126" s="4"/>
      <c r="DRU126" s="4"/>
      <c r="DRV126" s="4"/>
      <c r="DRW126" s="4"/>
      <c r="DRX126" s="4"/>
      <c r="DRY126" s="4"/>
      <c r="DRZ126" s="4"/>
      <c r="DSA126" s="4"/>
      <c r="DSB126" s="4"/>
      <c r="DSC126" s="4"/>
      <c r="DSD126" s="4"/>
      <c r="DSE126" s="4"/>
      <c r="DSF126" s="4"/>
      <c r="DSG126" s="4"/>
      <c r="DSH126" s="4"/>
      <c r="DSI126" s="4"/>
      <c r="DSJ126" s="4"/>
      <c r="DSK126" s="4"/>
      <c r="DSL126" s="4"/>
      <c r="DSM126" s="4"/>
      <c r="DSN126" s="4"/>
      <c r="DSO126" s="4"/>
      <c r="DSP126" s="4"/>
      <c r="DSQ126" s="4"/>
      <c r="DSR126" s="4"/>
      <c r="DSS126" s="4"/>
      <c r="DST126" s="4"/>
      <c r="DSU126" s="4"/>
      <c r="DSV126" s="4"/>
      <c r="DSW126" s="4"/>
      <c r="DSX126" s="4"/>
      <c r="DSY126" s="4"/>
      <c r="DSZ126" s="4"/>
      <c r="DTA126" s="4"/>
      <c r="DTB126" s="4"/>
      <c r="DTC126" s="4"/>
      <c r="DTD126" s="4"/>
      <c r="DTE126" s="4"/>
      <c r="DTF126" s="4"/>
      <c r="DTG126" s="4"/>
      <c r="DTH126" s="4"/>
      <c r="DTI126" s="4"/>
      <c r="DTJ126" s="4"/>
      <c r="DTK126" s="4"/>
      <c r="DTL126" s="4"/>
      <c r="DTM126" s="4"/>
      <c r="DTN126" s="4"/>
      <c r="DTO126" s="4"/>
      <c r="DTP126" s="4"/>
      <c r="DTQ126" s="4"/>
      <c r="DTR126" s="4"/>
      <c r="DTS126" s="4"/>
      <c r="DTT126" s="4"/>
      <c r="DTU126" s="4"/>
      <c r="DTV126" s="4"/>
      <c r="DTW126" s="4"/>
      <c r="DTX126" s="4"/>
      <c r="DTY126" s="4"/>
      <c r="DTZ126" s="4"/>
      <c r="DUA126" s="4"/>
      <c r="DUB126" s="4"/>
      <c r="DUC126" s="4"/>
      <c r="DUD126" s="4"/>
      <c r="DUE126" s="4"/>
      <c r="DUF126" s="4"/>
      <c r="DUG126" s="4"/>
      <c r="DUH126" s="4"/>
      <c r="DUI126" s="4"/>
      <c r="DUJ126" s="4"/>
      <c r="DUK126" s="4"/>
      <c r="DUL126" s="4"/>
      <c r="DUM126" s="4"/>
      <c r="DUN126" s="4"/>
      <c r="DUO126" s="4"/>
      <c r="DUP126" s="4"/>
      <c r="DUQ126" s="4"/>
      <c r="DUR126" s="4"/>
      <c r="DUS126" s="4"/>
      <c r="DUT126" s="4"/>
      <c r="DUU126" s="4"/>
      <c r="DUV126" s="4"/>
      <c r="DUW126" s="4"/>
      <c r="DUX126" s="4"/>
      <c r="DUY126" s="4"/>
      <c r="DUZ126" s="4"/>
      <c r="DVA126" s="4"/>
      <c r="DVB126" s="4"/>
      <c r="DVC126" s="4"/>
      <c r="DVD126" s="4"/>
      <c r="DVE126" s="4"/>
      <c r="DVF126" s="4"/>
      <c r="DVG126" s="4"/>
      <c r="DVH126" s="4"/>
      <c r="DVI126" s="4"/>
      <c r="DVJ126" s="4"/>
      <c r="DVK126" s="4"/>
      <c r="DVL126" s="4"/>
      <c r="DVM126" s="4"/>
      <c r="DVN126" s="4"/>
      <c r="DVO126" s="4"/>
      <c r="DVP126" s="4"/>
      <c r="DVQ126" s="4"/>
      <c r="DVR126" s="4"/>
      <c r="DVS126" s="4"/>
      <c r="DVT126" s="4"/>
      <c r="DVU126" s="4"/>
      <c r="DVV126" s="4"/>
      <c r="DVW126" s="4"/>
      <c r="DVX126" s="4"/>
      <c r="DVY126" s="4"/>
      <c r="DVZ126" s="4"/>
      <c r="DWA126" s="4"/>
      <c r="DWB126" s="4"/>
      <c r="DWC126" s="4"/>
      <c r="DWD126" s="4"/>
      <c r="DWE126" s="4"/>
      <c r="DWF126" s="4"/>
      <c r="DWG126" s="4"/>
      <c r="DWH126" s="4"/>
      <c r="DWI126" s="4"/>
      <c r="DWJ126" s="4"/>
      <c r="DWK126" s="4"/>
      <c r="DWL126" s="4"/>
      <c r="DWM126" s="4"/>
      <c r="DWN126" s="4"/>
      <c r="DWO126" s="4"/>
      <c r="DWP126" s="4"/>
      <c r="DWQ126" s="4"/>
      <c r="DWR126" s="4"/>
      <c r="DWS126" s="4"/>
      <c r="DWT126" s="4"/>
      <c r="DWU126" s="4"/>
      <c r="DWV126" s="4"/>
      <c r="DWW126" s="4"/>
      <c r="DWX126" s="4"/>
      <c r="DWY126" s="4"/>
      <c r="DWZ126" s="4"/>
      <c r="DXA126" s="4"/>
      <c r="DXB126" s="4"/>
      <c r="DXC126" s="4"/>
      <c r="DXD126" s="4"/>
      <c r="DXE126" s="4"/>
      <c r="DXF126" s="4"/>
      <c r="DXG126" s="4"/>
      <c r="DXH126" s="4"/>
      <c r="DXI126" s="4"/>
      <c r="DXJ126" s="4"/>
      <c r="DXK126" s="4"/>
      <c r="DXL126" s="4"/>
      <c r="DXM126" s="4"/>
      <c r="DXN126" s="4"/>
      <c r="DXO126" s="4"/>
      <c r="DXP126" s="4"/>
      <c r="DXQ126" s="4"/>
      <c r="DXR126" s="4"/>
      <c r="DXS126" s="4"/>
      <c r="DXT126" s="4"/>
      <c r="DXU126" s="4"/>
      <c r="DXV126" s="4"/>
      <c r="DXW126" s="4"/>
      <c r="DXX126" s="4"/>
      <c r="DXY126" s="4"/>
      <c r="DXZ126" s="4"/>
      <c r="DYA126" s="4"/>
      <c r="DYB126" s="4"/>
      <c r="DYC126" s="4"/>
      <c r="DYD126" s="4"/>
      <c r="DYE126" s="4"/>
      <c r="DYF126" s="4"/>
      <c r="DYG126" s="4"/>
      <c r="DYH126" s="4"/>
      <c r="DYI126" s="4"/>
      <c r="DYJ126" s="4"/>
      <c r="DYK126" s="4"/>
      <c r="DYL126" s="4"/>
      <c r="DYM126" s="4"/>
      <c r="DYN126" s="4"/>
      <c r="DYO126" s="4"/>
      <c r="DYP126" s="4"/>
      <c r="DYQ126" s="4"/>
      <c r="DYR126" s="4"/>
      <c r="DYS126" s="4"/>
      <c r="DYT126" s="4"/>
      <c r="DYU126" s="4"/>
      <c r="DYV126" s="4"/>
      <c r="DYW126" s="4"/>
      <c r="DYX126" s="4"/>
      <c r="DYY126" s="4"/>
      <c r="DYZ126" s="4"/>
      <c r="DZA126" s="4"/>
      <c r="DZB126" s="4"/>
      <c r="DZC126" s="4"/>
      <c r="DZD126" s="4"/>
      <c r="DZE126" s="4"/>
      <c r="DZF126" s="4"/>
      <c r="DZG126" s="4"/>
      <c r="DZH126" s="4"/>
      <c r="DZI126" s="4"/>
      <c r="DZJ126" s="4"/>
      <c r="DZK126" s="4"/>
      <c r="DZL126" s="4"/>
      <c r="DZM126" s="4"/>
      <c r="DZN126" s="4"/>
      <c r="DZO126" s="4"/>
      <c r="DZP126" s="4"/>
      <c r="DZQ126" s="4"/>
      <c r="DZR126" s="4"/>
      <c r="DZS126" s="4"/>
      <c r="DZT126" s="4"/>
      <c r="DZU126" s="4"/>
      <c r="DZV126" s="4"/>
      <c r="DZW126" s="4"/>
      <c r="DZX126" s="4"/>
      <c r="DZY126" s="4"/>
      <c r="DZZ126" s="4"/>
      <c r="EAA126" s="4"/>
      <c r="EAB126" s="4"/>
      <c r="EAC126" s="4"/>
      <c r="EAD126" s="4"/>
      <c r="EAE126" s="4"/>
      <c r="EAF126" s="4"/>
      <c r="EAG126" s="4"/>
      <c r="EAH126" s="4"/>
      <c r="EAI126" s="4"/>
      <c r="EAJ126" s="4"/>
      <c r="EAK126" s="4"/>
      <c r="EAL126" s="4"/>
      <c r="EAM126" s="4"/>
      <c r="EAN126" s="4"/>
      <c r="EAO126" s="4"/>
      <c r="EAP126" s="4"/>
      <c r="EAQ126" s="4"/>
      <c r="EAR126" s="4"/>
      <c r="EAS126" s="4"/>
      <c r="EAT126" s="4"/>
      <c r="EAU126" s="4"/>
      <c r="EAV126" s="4"/>
      <c r="EAW126" s="4"/>
      <c r="EAX126" s="4"/>
      <c r="EAY126" s="4"/>
      <c r="EAZ126" s="4"/>
      <c r="EBA126" s="4"/>
      <c r="EBB126" s="4"/>
      <c r="EBC126" s="4"/>
      <c r="EBD126" s="4"/>
      <c r="EBE126" s="4"/>
      <c r="EBF126" s="4"/>
      <c r="EBG126" s="4"/>
      <c r="EBH126" s="4"/>
      <c r="EBI126" s="4"/>
      <c r="EBJ126" s="4"/>
      <c r="EBK126" s="4"/>
      <c r="EBL126" s="4"/>
      <c r="EBM126" s="4"/>
      <c r="EBN126" s="4"/>
      <c r="EBO126" s="4"/>
      <c r="EBP126" s="4"/>
      <c r="EBQ126" s="4"/>
      <c r="EBR126" s="4"/>
      <c r="EBS126" s="4"/>
      <c r="EBT126" s="4"/>
      <c r="EBU126" s="4"/>
      <c r="EBV126" s="4"/>
      <c r="EBW126" s="4"/>
      <c r="EBX126" s="4"/>
      <c r="EBY126" s="4"/>
      <c r="EBZ126" s="4"/>
      <c r="ECA126" s="4"/>
      <c r="ECB126" s="4"/>
      <c r="ECC126" s="4"/>
      <c r="ECD126" s="4"/>
      <c r="ECE126" s="4"/>
      <c r="ECF126" s="4"/>
      <c r="ECG126" s="4"/>
      <c r="ECH126" s="4"/>
      <c r="ECI126" s="4"/>
      <c r="ECJ126" s="4"/>
      <c r="ECK126" s="4"/>
      <c r="ECL126" s="4"/>
      <c r="ECM126" s="4"/>
      <c r="ECN126" s="4"/>
      <c r="ECO126" s="4"/>
      <c r="ECP126" s="4"/>
      <c r="ECQ126" s="4"/>
      <c r="ECR126" s="4"/>
      <c r="ECS126" s="4"/>
      <c r="ECT126" s="4"/>
      <c r="ECU126" s="4"/>
      <c r="ECV126" s="4"/>
      <c r="ECW126" s="4"/>
      <c r="ECX126" s="4"/>
      <c r="ECY126" s="4"/>
      <c r="ECZ126" s="4"/>
      <c r="EDA126" s="4"/>
      <c r="EDB126" s="4"/>
      <c r="EDC126" s="4"/>
      <c r="EDD126" s="4"/>
      <c r="EDE126" s="4"/>
      <c r="EDF126" s="4"/>
      <c r="EDG126" s="4"/>
      <c r="EDH126" s="4"/>
      <c r="EDI126" s="4"/>
      <c r="EDJ126" s="4"/>
      <c r="EDK126" s="4"/>
      <c r="EDL126" s="4"/>
      <c r="EDM126" s="4"/>
      <c r="EDN126" s="4"/>
      <c r="EDO126" s="4"/>
      <c r="EDP126" s="4"/>
      <c r="EDQ126" s="4"/>
      <c r="EDR126" s="4"/>
      <c r="EDS126" s="4"/>
      <c r="EDT126" s="4"/>
      <c r="EDU126" s="4"/>
      <c r="EDV126" s="4"/>
      <c r="EDW126" s="4"/>
      <c r="EDX126" s="4"/>
      <c r="EDY126" s="4"/>
      <c r="EDZ126" s="4"/>
      <c r="EEA126" s="4"/>
      <c r="EEB126" s="4"/>
      <c r="EEC126" s="4"/>
      <c r="EED126" s="4"/>
      <c r="EEE126" s="4"/>
      <c r="EEF126" s="4"/>
      <c r="EEG126" s="4"/>
      <c r="EEH126" s="4"/>
      <c r="EEI126" s="4"/>
      <c r="EEJ126" s="4"/>
      <c r="EEK126" s="4"/>
      <c r="EEL126" s="4"/>
      <c r="EEM126" s="4"/>
      <c r="EEN126" s="4"/>
      <c r="EEO126" s="4"/>
      <c r="EEP126" s="4"/>
      <c r="EEQ126" s="4"/>
      <c r="EER126" s="4"/>
      <c r="EES126" s="4"/>
      <c r="EET126" s="4"/>
      <c r="EEU126" s="4"/>
      <c r="EEV126" s="4"/>
      <c r="EEW126" s="4"/>
      <c r="EEX126" s="4"/>
      <c r="EEY126" s="4"/>
      <c r="EEZ126" s="4"/>
      <c r="EFA126" s="4"/>
      <c r="EFB126" s="4"/>
      <c r="EFC126" s="4"/>
      <c r="EFD126" s="4"/>
      <c r="EFE126" s="4"/>
      <c r="EFF126" s="4"/>
      <c r="EFG126" s="4"/>
      <c r="EFH126" s="4"/>
      <c r="EFI126" s="4"/>
      <c r="EFJ126" s="4"/>
      <c r="EFK126" s="4"/>
      <c r="EFL126" s="4"/>
      <c r="EFM126" s="4"/>
      <c r="EFN126" s="4"/>
      <c r="EFO126" s="4"/>
      <c r="EFP126" s="4"/>
      <c r="EFQ126" s="4"/>
      <c r="EFR126" s="4"/>
      <c r="EFS126" s="4"/>
      <c r="EFT126" s="4"/>
      <c r="EFU126" s="4"/>
      <c r="EFV126" s="4"/>
      <c r="EFW126" s="4"/>
      <c r="EFX126" s="4"/>
      <c r="EFY126" s="4"/>
      <c r="EFZ126" s="4"/>
      <c r="EGA126" s="4"/>
      <c r="EGB126" s="4"/>
      <c r="EGC126" s="4"/>
      <c r="EGD126" s="4"/>
      <c r="EGE126" s="4"/>
      <c r="EGF126" s="4"/>
      <c r="EGG126" s="4"/>
      <c r="EGH126" s="4"/>
      <c r="EGI126" s="4"/>
      <c r="EGJ126" s="4"/>
      <c r="EGK126" s="4"/>
      <c r="EGL126" s="4"/>
      <c r="EGM126" s="4"/>
      <c r="EGN126" s="4"/>
      <c r="EGO126" s="4"/>
      <c r="EGP126" s="4"/>
      <c r="EGQ126" s="4"/>
      <c r="EGR126" s="4"/>
      <c r="EGS126" s="4"/>
      <c r="EGT126" s="4"/>
      <c r="EGU126" s="4"/>
      <c r="EGV126" s="4"/>
      <c r="EGW126" s="4"/>
      <c r="EGX126" s="4"/>
      <c r="EGY126" s="4"/>
      <c r="EGZ126" s="4"/>
      <c r="EHA126" s="4"/>
      <c r="EHB126" s="4"/>
      <c r="EHC126" s="4"/>
      <c r="EHD126" s="4"/>
      <c r="EHE126" s="4"/>
      <c r="EHF126" s="4"/>
      <c r="EHG126" s="4"/>
      <c r="EHH126" s="4"/>
      <c r="EHI126" s="4"/>
      <c r="EHJ126" s="4"/>
      <c r="EHK126" s="4"/>
      <c r="EHL126" s="4"/>
      <c r="EHM126" s="4"/>
      <c r="EHN126" s="4"/>
      <c r="EHO126" s="4"/>
      <c r="EHP126" s="4"/>
      <c r="EHQ126" s="4"/>
      <c r="EHR126" s="4"/>
      <c r="EHS126" s="4"/>
      <c r="EHT126" s="4"/>
      <c r="EHU126" s="4"/>
      <c r="EHV126" s="4"/>
      <c r="EHW126" s="4"/>
      <c r="EHX126" s="4"/>
      <c r="EHY126" s="4"/>
      <c r="EHZ126" s="4"/>
      <c r="EIA126" s="4"/>
      <c r="EIB126" s="4"/>
      <c r="EIC126" s="4"/>
      <c r="EID126" s="4"/>
      <c r="EIE126" s="4"/>
      <c r="EIF126" s="4"/>
      <c r="EIG126" s="4"/>
      <c r="EIH126" s="4"/>
      <c r="EII126" s="4"/>
      <c r="EIJ126" s="4"/>
      <c r="EIK126" s="4"/>
      <c r="EIL126" s="4"/>
      <c r="EIM126" s="4"/>
      <c r="EIN126" s="4"/>
      <c r="EIO126" s="4"/>
      <c r="EIP126" s="4"/>
      <c r="EIQ126" s="4"/>
      <c r="EIR126" s="4"/>
      <c r="EIS126" s="4"/>
      <c r="EIT126" s="4"/>
      <c r="EIU126" s="4"/>
      <c r="EIV126" s="4"/>
      <c r="EIW126" s="4"/>
      <c r="EIX126" s="4"/>
      <c r="EIY126" s="4"/>
      <c r="EIZ126" s="4"/>
      <c r="EJA126" s="4"/>
      <c r="EJB126" s="4"/>
      <c r="EJC126" s="4"/>
      <c r="EJD126" s="4"/>
      <c r="EJE126" s="4"/>
      <c r="EJF126" s="4"/>
      <c r="EJG126" s="4"/>
      <c r="EJH126" s="4"/>
      <c r="EJI126" s="4"/>
      <c r="EJJ126" s="4"/>
      <c r="EJK126" s="4"/>
      <c r="EJL126" s="4"/>
      <c r="EJM126" s="4"/>
      <c r="EJN126" s="4"/>
      <c r="EJO126" s="4"/>
      <c r="EJP126" s="4"/>
      <c r="EJQ126" s="4"/>
      <c r="EJR126" s="4"/>
      <c r="EJS126" s="4"/>
      <c r="EJT126" s="4"/>
      <c r="EJU126" s="4"/>
      <c r="EJV126" s="4"/>
      <c r="EJW126" s="4"/>
      <c r="EJX126" s="4"/>
      <c r="EJY126" s="4"/>
      <c r="EJZ126" s="4"/>
      <c r="EKA126" s="4"/>
      <c r="EKB126" s="4"/>
      <c r="EKC126" s="4"/>
      <c r="EKD126" s="4"/>
      <c r="EKE126" s="4"/>
      <c r="EKF126" s="4"/>
      <c r="EKG126" s="4"/>
      <c r="EKH126" s="4"/>
      <c r="EKI126" s="4"/>
      <c r="EKJ126" s="4"/>
      <c r="EKK126" s="4"/>
      <c r="EKL126" s="4"/>
      <c r="EKM126" s="4"/>
      <c r="EKN126" s="4"/>
      <c r="EKO126" s="4"/>
      <c r="EKP126" s="4"/>
      <c r="EKQ126" s="4"/>
      <c r="EKR126" s="4"/>
      <c r="EKS126" s="4"/>
      <c r="EKT126" s="4"/>
      <c r="EKU126" s="4"/>
      <c r="EKV126" s="4"/>
      <c r="EKW126" s="4"/>
      <c r="EKX126" s="4"/>
      <c r="EKY126" s="4"/>
      <c r="EKZ126" s="4"/>
      <c r="ELA126" s="4"/>
      <c r="ELB126" s="4"/>
      <c r="ELC126" s="4"/>
      <c r="ELD126" s="4"/>
      <c r="ELE126" s="4"/>
      <c r="ELF126" s="4"/>
      <c r="ELG126" s="4"/>
      <c r="ELH126" s="4"/>
      <c r="ELI126" s="4"/>
      <c r="ELJ126" s="4"/>
      <c r="ELK126" s="4"/>
      <c r="ELL126" s="4"/>
      <c r="ELM126" s="4"/>
      <c r="ELN126" s="4"/>
      <c r="ELO126" s="4"/>
      <c r="ELP126" s="4"/>
      <c r="ELQ126" s="4"/>
      <c r="ELR126" s="4"/>
      <c r="ELS126" s="4"/>
      <c r="ELT126" s="4"/>
      <c r="ELU126" s="4"/>
      <c r="ELV126" s="4"/>
      <c r="ELW126" s="4"/>
      <c r="ELX126" s="4"/>
      <c r="ELY126" s="4"/>
      <c r="ELZ126" s="4"/>
      <c r="EMA126" s="4"/>
      <c r="EMB126" s="4"/>
      <c r="EMC126" s="4"/>
      <c r="EMD126" s="4"/>
      <c r="EME126" s="4"/>
      <c r="EMF126" s="4"/>
      <c r="EMG126" s="4"/>
      <c r="EMH126" s="4"/>
      <c r="EMI126" s="4"/>
      <c r="EMJ126" s="4"/>
      <c r="EMK126" s="4"/>
      <c r="EML126" s="4"/>
      <c r="EMM126" s="4"/>
      <c r="EMN126" s="4"/>
      <c r="EMO126" s="4"/>
      <c r="EMP126" s="4"/>
      <c r="EMQ126" s="4"/>
      <c r="EMR126" s="4"/>
      <c r="EMS126" s="4"/>
      <c r="EMT126" s="4"/>
      <c r="EMU126" s="4"/>
      <c r="EMV126" s="4"/>
      <c r="EMW126" s="4"/>
      <c r="EMX126" s="4"/>
      <c r="EMY126" s="4"/>
      <c r="EMZ126" s="4"/>
      <c r="ENA126" s="4"/>
      <c r="ENB126" s="4"/>
      <c r="ENC126" s="4"/>
      <c r="END126" s="4"/>
      <c r="ENE126" s="4"/>
      <c r="ENF126" s="4"/>
      <c r="ENG126" s="4"/>
      <c r="ENH126" s="4"/>
      <c r="ENI126" s="4"/>
      <c r="ENJ126" s="4"/>
      <c r="ENK126" s="4"/>
      <c r="ENL126" s="4"/>
      <c r="ENM126" s="4"/>
      <c r="ENN126" s="4"/>
      <c r="ENO126" s="4"/>
      <c r="ENP126" s="4"/>
      <c r="ENQ126" s="4"/>
      <c r="ENR126" s="4"/>
      <c r="ENS126" s="4"/>
      <c r="ENT126" s="4"/>
      <c r="ENU126" s="4"/>
      <c r="ENV126" s="4"/>
      <c r="ENW126" s="4"/>
      <c r="ENX126" s="4"/>
      <c r="ENY126" s="4"/>
      <c r="ENZ126" s="4"/>
      <c r="EOA126" s="4"/>
      <c r="EOB126" s="4"/>
      <c r="EOC126" s="4"/>
      <c r="EOD126" s="4"/>
      <c r="EOE126" s="4"/>
      <c r="EOF126" s="4"/>
      <c r="EOG126" s="4"/>
      <c r="EOH126" s="4"/>
      <c r="EOI126" s="4"/>
      <c r="EOJ126" s="4"/>
      <c r="EOK126" s="4"/>
      <c r="EOL126" s="4"/>
      <c r="EOM126" s="4"/>
      <c r="EON126" s="4"/>
      <c r="EOO126" s="4"/>
      <c r="EOP126" s="4"/>
      <c r="EOQ126" s="4"/>
      <c r="EOR126" s="4"/>
      <c r="EOS126" s="4"/>
      <c r="EOT126" s="4"/>
      <c r="EOU126" s="4"/>
      <c r="EOV126" s="4"/>
      <c r="EOW126" s="4"/>
      <c r="EOX126" s="4"/>
      <c r="EOY126" s="4"/>
      <c r="EOZ126" s="4"/>
      <c r="EPA126" s="4"/>
      <c r="EPB126" s="4"/>
      <c r="EPC126" s="4"/>
      <c r="EPD126" s="4"/>
      <c r="EPE126" s="4"/>
      <c r="EPF126" s="4"/>
      <c r="EPG126" s="4"/>
      <c r="EPH126" s="4"/>
      <c r="EPI126" s="4"/>
      <c r="EPJ126" s="4"/>
      <c r="EPK126" s="4"/>
      <c r="EPL126" s="4"/>
      <c r="EPM126" s="4"/>
      <c r="EPN126" s="4"/>
      <c r="EPO126" s="4"/>
      <c r="EPP126" s="4"/>
      <c r="EPQ126" s="4"/>
      <c r="EPR126" s="4"/>
      <c r="EPS126" s="4"/>
      <c r="EPT126" s="4"/>
      <c r="EPU126" s="4"/>
      <c r="EPV126" s="4"/>
      <c r="EPW126" s="4"/>
      <c r="EPX126" s="4"/>
      <c r="EPY126" s="4"/>
      <c r="EPZ126" s="4"/>
      <c r="EQA126" s="4"/>
      <c r="EQB126" s="4"/>
      <c r="EQC126" s="4"/>
      <c r="EQD126" s="4"/>
      <c r="EQE126" s="4"/>
      <c r="EQF126" s="4"/>
      <c r="EQG126" s="4"/>
      <c r="EQH126" s="4"/>
      <c r="EQI126" s="4"/>
      <c r="EQJ126" s="4"/>
      <c r="EQK126" s="4"/>
      <c r="EQL126" s="4"/>
      <c r="EQM126" s="4"/>
      <c r="EQN126" s="4"/>
      <c r="EQO126" s="4"/>
      <c r="EQP126" s="4"/>
      <c r="EQQ126" s="4"/>
      <c r="EQR126" s="4"/>
      <c r="EQS126" s="4"/>
      <c r="EQT126" s="4"/>
      <c r="EQU126" s="4"/>
      <c r="EQV126" s="4"/>
      <c r="EQW126" s="4"/>
      <c r="EQX126" s="4"/>
      <c r="EQY126" s="4"/>
      <c r="EQZ126" s="4"/>
      <c r="ERA126" s="4"/>
      <c r="ERB126" s="4"/>
      <c r="ERC126" s="4"/>
      <c r="ERD126" s="4"/>
      <c r="ERE126" s="4"/>
      <c r="ERF126" s="4"/>
      <c r="ERG126" s="4"/>
      <c r="ERH126" s="4"/>
      <c r="ERI126" s="4"/>
      <c r="ERJ126" s="4"/>
      <c r="ERK126" s="4"/>
      <c r="ERL126" s="4"/>
      <c r="ERM126" s="4"/>
      <c r="ERN126" s="4"/>
      <c r="ERO126" s="4"/>
      <c r="ERP126" s="4"/>
      <c r="ERQ126" s="4"/>
      <c r="ERR126" s="4"/>
      <c r="ERS126" s="4"/>
      <c r="ERT126" s="4"/>
      <c r="ERU126" s="4"/>
      <c r="ERV126" s="4"/>
      <c r="ERW126" s="4"/>
      <c r="ERX126" s="4"/>
      <c r="ERY126" s="4"/>
      <c r="ERZ126" s="4"/>
      <c r="ESA126" s="4"/>
      <c r="ESB126" s="4"/>
      <c r="ESC126" s="4"/>
      <c r="ESD126" s="4"/>
      <c r="ESE126" s="4"/>
      <c r="ESF126" s="4"/>
      <c r="ESG126" s="4"/>
      <c r="ESH126" s="4"/>
      <c r="ESI126" s="4"/>
      <c r="ESJ126" s="4"/>
      <c r="ESK126" s="4"/>
      <c r="ESL126" s="4"/>
      <c r="ESM126" s="4"/>
      <c r="ESN126" s="4"/>
      <c r="ESO126" s="4"/>
      <c r="ESP126" s="4"/>
      <c r="ESQ126" s="4"/>
      <c r="ESR126" s="4"/>
      <c r="ESS126" s="4"/>
      <c r="EST126" s="4"/>
      <c r="ESU126" s="4"/>
      <c r="ESV126" s="4"/>
      <c r="ESW126" s="4"/>
      <c r="ESX126" s="4"/>
      <c r="ESY126" s="4"/>
      <c r="ESZ126" s="4"/>
      <c r="ETA126" s="4"/>
      <c r="ETB126" s="4"/>
      <c r="ETC126" s="4"/>
      <c r="ETD126" s="4"/>
      <c r="ETE126" s="4"/>
      <c r="ETF126" s="4"/>
      <c r="ETG126" s="4"/>
      <c r="ETH126" s="4"/>
      <c r="ETI126" s="4"/>
      <c r="ETJ126" s="4"/>
      <c r="ETK126" s="4"/>
      <c r="ETL126" s="4"/>
      <c r="ETM126" s="4"/>
      <c r="ETN126" s="4"/>
      <c r="ETO126" s="4"/>
      <c r="ETP126" s="4"/>
      <c r="ETQ126" s="4"/>
      <c r="ETR126" s="4"/>
      <c r="ETS126" s="4"/>
      <c r="ETT126" s="4"/>
      <c r="ETU126" s="4"/>
      <c r="ETV126" s="4"/>
      <c r="ETW126" s="4"/>
      <c r="ETX126" s="4"/>
      <c r="ETY126" s="4"/>
      <c r="ETZ126" s="4"/>
      <c r="EUA126" s="4"/>
      <c r="EUB126" s="4"/>
      <c r="EUC126" s="4"/>
      <c r="EUD126" s="4"/>
      <c r="EUE126" s="4"/>
      <c r="EUF126" s="4"/>
      <c r="EUG126" s="4"/>
      <c r="EUH126" s="4"/>
      <c r="EUI126" s="4"/>
      <c r="EUJ126" s="4"/>
      <c r="EUK126" s="4"/>
      <c r="EUL126" s="4"/>
      <c r="EUM126" s="4"/>
      <c r="EUN126" s="4"/>
      <c r="EUO126" s="4"/>
      <c r="EUP126" s="4"/>
      <c r="EUQ126" s="4"/>
      <c r="EUR126" s="4"/>
      <c r="EUS126" s="4"/>
      <c r="EUT126" s="4"/>
      <c r="EUU126" s="4"/>
      <c r="EUV126" s="4"/>
      <c r="EUW126" s="4"/>
      <c r="EUX126" s="4"/>
      <c r="EUY126" s="4"/>
      <c r="EUZ126" s="4"/>
      <c r="EVA126" s="4"/>
      <c r="EVB126" s="4"/>
      <c r="EVC126" s="4"/>
      <c r="EVD126" s="4"/>
      <c r="EVE126" s="4"/>
      <c r="EVF126" s="4"/>
      <c r="EVG126" s="4"/>
      <c r="EVH126" s="4"/>
      <c r="EVI126" s="4"/>
      <c r="EVJ126" s="4"/>
      <c r="EVK126" s="4"/>
      <c r="EVL126" s="4"/>
      <c r="EVM126" s="4"/>
      <c r="EVN126" s="4"/>
      <c r="EVO126" s="4"/>
      <c r="EVP126" s="4"/>
      <c r="EVQ126" s="4"/>
      <c r="EVR126" s="4"/>
      <c r="EVS126" s="4"/>
      <c r="EVT126" s="4"/>
      <c r="EVU126" s="4"/>
      <c r="EVV126" s="4"/>
      <c r="EVW126" s="4"/>
      <c r="EVX126" s="4"/>
      <c r="EVY126" s="4"/>
      <c r="EVZ126" s="4"/>
      <c r="EWA126" s="4"/>
      <c r="EWB126" s="4"/>
      <c r="EWC126" s="4"/>
      <c r="EWD126" s="4"/>
      <c r="EWE126" s="4"/>
      <c r="EWF126" s="4"/>
      <c r="EWG126" s="4"/>
      <c r="EWH126" s="4"/>
      <c r="EWI126" s="4"/>
      <c r="EWJ126" s="4"/>
      <c r="EWK126" s="4"/>
      <c r="EWL126" s="4"/>
      <c r="EWM126" s="4"/>
      <c r="EWN126" s="4"/>
      <c r="EWO126" s="4"/>
      <c r="EWP126" s="4"/>
      <c r="EWQ126" s="4"/>
      <c r="EWR126" s="4"/>
      <c r="EWS126" s="4"/>
      <c r="EWT126" s="4"/>
      <c r="EWU126" s="4"/>
      <c r="EWV126" s="4"/>
      <c r="EWW126" s="4"/>
      <c r="EWX126" s="4"/>
      <c r="EWY126" s="4"/>
      <c r="EWZ126" s="4"/>
      <c r="EXA126" s="4"/>
      <c r="EXB126" s="4"/>
      <c r="EXC126" s="4"/>
      <c r="EXD126" s="4"/>
      <c r="EXE126" s="4"/>
      <c r="EXF126" s="4"/>
      <c r="EXG126" s="4"/>
      <c r="EXH126" s="4"/>
      <c r="EXI126" s="4"/>
      <c r="EXJ126" s="4"/>
      <c r="EXK126" s="4"/>
      <c r="EXL126" s="4"/>
      <c r="EXM126" s="4"/>
      <c r="EXN126" s="4"/>
      <c r="EXO126" s="4"/>
      <c r="EXP126" s="4"/>
      <c r="EXQ126" s="4"/>
      <c r="EXR126" s="4"/>
      <c r="EXS126" s="4"/>
      <c r="EXT126" s="4"/>
      <c r="EXU126" s="4"/>
      <c r="EXV126" s="4"/>
      <c r="EXW126" s="4"/>
      <c r="EXX126" s="4"/>
      <c r="EXY126" s="4"/>
      <c r="EXZ126" s="4"/>
      <c r="EYA126" s="4"/>
      <c r="EYB126" s="4"/>
      <c r="EYC126" s="4"/>
      <c r="EYD126" s="4"/>
      <c r="EYE126" s="4"/>
      <c r="EYF126" s="4"/>
      <c r="EYG126" s="4"/>
      <c r="EYH126" s="4"/>
      <c r="EYI126" s="4"/>
      <c r="EYJ126" s="4"/>
      <c r="EYK126" s="4"/>
      <c r="EYL126" s="4"/>
      <c r="EYM126" s="4"/>
      <c r="EYN126" s="4"/>
      <c r="EYO126" s="4"/>
      <c r="EYP126" s="4"/>
      <c r="EYQ126" s="4"/>
      <c r="EYR126" s="4"/>
      <c r="EYS126" s="4"/>
      <c r="EYT126" s="4"/>
      <c r="EYU126" s="4"/>
      <c r="EYV126" s="4"/>
      <c r="EYW126" s="4"/>
      <c r="EYX126" s="4"/>
      <c r="EYY126" s="4"/>
      <c r="EYZ126" s="4"/>
      <c r="EZA126" s="4"/>
      <c r="EZB126" s="4"/>
      <c r="EZC126" s="4"/>
      <c r="EZD126" s="4"/>
      <c r="EZE126" s="4"/>
      <c r="EZF126" s="4"/>
      <c r="EZG126" s="4"/>
      <c r="EZH126" s="4"/>
      <c r="EZI126" s="4"/>
      <c r="EZJ126" s="4"/>
      <c r="EZK126" s="4"/>
      <c r="EZL126" s="4"/>
      <c r="EZM126" s="4"/>
      <c r="EZN126" s="4"/>
      <c r="EZO126" s="4"/>
      <c r="EZP126" s="4"/>
      <c r="EZQ126" s="4"/>
      <c r="EZR126" s="4"/>
      <c r="EZS126" s="4"/>
      <c r="EZT126" s="4"/>
      <c r="EZU126" s="4"/>
      <c r="EZV126" s="4"/>
      <c r="EZW126" s="4"/>
      <c r="EZX126" s="4"/>
      <c r="EZY126" s="4"/>
      <c r="EZZ126" s="4"/>
      <c r="FAA126" s="4"/>
      <c r="FAB126" s="4"/>
      <c r="FAC126" s="4"/>
      <c r="FAD126" s="4"/>
      <c r="FAE126" s="4"/>
      <c r="FAF126" s="4"/>
      <c r="FAG126" s="4"/>
      <c r="FAH126" s="4"/>
      <c r="FAI126" s="4"/>
      <c r="FAJ126" s="4"/>
      <c r="FAK126" s="4"/>
      <c r="FAL126" s="4"/>
      <c r="FAM126" s="4"/>
      <c r="FAN126" s="4"/>
      <c r="FAO126" s="4"/>
      <c r="FAP126" s="4"/>
      <c r="FAQ126" s="4"/>
      <c r="FAR126" s="4"/>
      <c r="FAS126" s="4"/>
      <c r="FAT126" s="4"/>
      <c r="FAU126" s="4"/>
      <c r="FAV126" s="4"/>
      <c r="FAW126" s="4"/>
      <c r="FAX126" s="4"/>
      <c r="FAY126" s="4"/>
      <c r="FAZ126" s="4"/>
      <c r="FBA126" s="4"/>
      <c r="FBB126" s="4"/>
      <c r="FBC126" s="4"/>
      <c r="FBD126" s="4"/>
      <c r="FBE126" s="4"/>
      <c r="FBF126" s="4"/>
      <c r="FBG126" s="4"/>
      <c r="FBH126" s="4"/>
      <c r="FBI126" s="4"/>
      <c r="FBJ126" s="4"/>
      <c r="FBK126" s="4"/>
      <c r="FBL126" s="4"/>
      <c r="FBM126" s="4"/>
      <c r="FBN126" s="4"/>
      <c r="FBO126" s="4"/>
      <c r="FBP126" s="4"/>
      <c r="FBQ126" s="4"/>
      <c r="FBR126" s="4"/>
      <c r="FBS126" s="4"/>
      <c r="FBT126" s="4"/>
      <c r="FBU126" s="4"/>
      <c r="FBV126" s="4"/>
      <c r="FBW126" s="4"/>
      <c r="FBX126" s="4"/>
      <c r="FBY126" s="4"/>
      <c r="FBZ126" s="4"/>
      <c r="FCA126" s="4"/>
      <c r="FCB126" s="4"/>
      <c r="FCC126" s="4"/>
      <c r="FCD126" s="4"/>
      <c r="FCE126" s="4"/>
      <c r="FCF126" s="4"/>
      <c r="FCG126" s="4"/>
      <c r="FCH126" s="4"/>
      <c r="FCI126" s="4"/>
      <c r="FCJ126" s="4"/>
      <c r="FCK126" s="4"/>
      <c r="FCL126" s="4"/>
      <c r="FCM126" s="4"/>
      <c r="FCN126" s="4"/>
      <c r="FCO126" s="4"/>
      <c r="FCP126" s="4"/>
      <c r="FCQ126" s="4"/>
      <c r="FCR126" s="4"/>
      <c r="FCS126" s="4"/>
      <c r="FCT126" s="4"/>
      <c r="FCU126" s="4"/>
      <c r="FCV126" s="4"/>
      <c r="FCW126" s="4"/>
      <c r="FCX126" s="4"/>
      <c r="FCY126" s="4"/>
      <c r="FCZ126" s="4"/>
      <c r="FDA126" s="4"/>
      <c r="FDB126" s="4"/>
      <c r="FDC126" s="4"/>
      <c r="FDD126" s="4"/>
      <c r="FDE126" s="4"/>
      <c r="FDF126" s="4"/>
      <c r="FDG126" s="4"/>
      <c r="FDH126" s="4"/>
      <c r="FDI126" s="4"/>
      <c r="FDJ126" s="4"/>
      <c r="FDK126" s="4"/>
      <c r="FDL126" s="4"/>
      <c r="FDM126" s="4"/>
      <c r="FDN126" s="4"/>
      <c r="FDO126" s="4"/>
      <c r="FDP126" s="4"/>
      <c r="FDQ126" s="4"/>
      <c r="FDR126" s="4"/>
      <c r="FDS126" s="4"/>
      <c r="FDT126" s="4"/>
      <c r="FDU126" s="4"/>
      <c r="FDV126" s="4"/>
      <c r="FDW126" s="4"/>
      <c r="FDX126" s="4"/>
      <c r="FDY126" s="4"/>
      <c r="FDZ126" s="4"/>
      <c r="FEA126" s="4"/>
      <c r="FEB126" s="4"/>
      <c r="FEC126" s="4"/>
      <c r="FED126" s="4"/>
      <c r="FEE126" s="4"/>
      <c r="FEF126" s="4"/>
      <c r="FEG126" s="4"/>
      <c r="FEH126" s="4"/>
      <c r="FEI126" s="4"/>
      <c r="FEJ126" s="4"/>
      <c r="FEK126" s="4"/>
      <c r="FEL126" s="4"/>
      <c r="FEM126" s="4"/>
      <c r="FEN126" s="4"/>
      <c r="FEO126" s="4"/>
      <c r="FEP126" s="4"/>
      <c r="FEQ126" s="4"/>
      <c r="FER126" s="4"/>
      <c r="FES126" s="4"/>
      <c r="FET126" s="4"/>
      <c r="FEU126" s="4"/>
      <c r="FEV126" s="4"/>
      <c r="FEW126" s="4"/>
      <c r="FEX126" s="4"/>
      <c r="FEY126" s="4"/>
      <c r="FEZ126" s="4"/>
      <c r="FFA126" s="4"/>
      <c r="FFB126" s="4"/>
      <c r="FFC126" s="4"/>
      <c r="FFD126" s="4"/>
      <c r="FFE126" s="4"/>
      <c r="FFF126" s="4"/>
      <c r="FFG126" s="4"/>
      <c r="FFH126" s="4"/>
      <c r="FFI126" s="4"/>
      <c r="FFJ126" s="4"/>
      <c r="FFK126" s="4"/>
      <c r="FFL126" s="4"/>
      <c r="FFM126" s="4"/>
      <c r="FFN126" s="4"/>
      <c r="FFO126" s="4"/>
      <c r="FFP126" s="4"/>
      <c r="FFQ126" s="4"/>
      <c r="FFR126" s="4"/>
      <c r="FFS126" s="4"/>
      <c r="FFT126" s="4"/>
      <c r="FFU126" s="4"/>
      <c r="FFV126" s="4"/>
      <c r="FFW126" s="4"/>
      <c r="FFX126" s="4"/>
      <c r="FFY126" s="4"/>
      <c r="FFZ126" s="4"/>
      <c r="FGA126" s="4"/>
      <c r="FGB126" s="4"/>
      <c r="FGC126" s="4"/>
      <c r="FGD126" s="4"/>
      <c r="FGE126" s="4"/>
      <c r="FGF126" s="4"/>
      <c r="FGG126" s="4"/>
      <c r="FGH126" s="4"/>
      <c r="FGI126" s="4"/>
      <c r="FGJ126" s="4"/>
      <c r="FGK126" s="4"/>
      <c r="FGL126" s="4"/>
      <c r="FGM126" s="4"/>
      <c r="FGN126" s="4"/>
      <c r="FGO126" s="4"/>
      <c r="FGP126" s="4"/>
      <c r="FGQ126" s="4"/>
      <c r="FGR126" s="4"/>
      <c r="FGS126" s="4"/>
      <c r="FGT126" s="4"/>
      <c r="FGU126" s="4"/>
      <c r="FGV126" s="4"/>
      <c r="FGW126" s="4"/>
      <c r="FGX126" s="4"/>
      <c r="FGY126" s="4"/>
      <c r="FGZ126" s="4"/>
      <c r="FHA126" s="4"/>
      <c r="FHB126" s="4"/>
      <c r="FHC126" s="4"/>
      <c r="FHD126" s="4"/>
      <c r="FHE126" s="4"/>
      <c r="FHF126" s="4"/>
      <c r="FHG126" s="4"/>
      <c r="FHH126" s="4"/>
      <c r="FHI126" s="4"/>
      <c r="FHJ126" s="4"/>
      <c r="FHK126" s="4"/>
      <c r="FHL126" s="4"/>
      <c r="FHM126" s="4"/>
      <c r="FHN126" s="4"/>
      <c r="FHO126" s="4"/>
      <c r="FHP126" s="4"/>
      <c r="FHQ126" s="4"/>
      <c r="FHR126" s="4"/>
      <c r="FHS126" s="4"/>
      <c r="FHT126" s="4"/>
      <c r="FHU126" s="4"/>
      <c r="FHV126" s="4"/>
      <c r="FHW126" s="4"/>
      <c r="FHX126" s="4"/>
      <c r="FHY126" s="4"/>
      <c r="FHZ126" s="4"/>
      <c r="FIA126" s="4"/>
      <c r="FIB126" s="4"/>
      <c r="FIC126" s="4"/>
      <c r="FID126" s="4"/>
      <c r="FIE126" s="4"/>
      <c r="FIF126" s="4"/>
      <c r="FIG126" s="4"/>
      <c r="FIH126" s="4"/>
      <c r="FII126" s="4"/>
      <c r="FIJ126" s="4"/>
      <c r="FIK126" s="4"/>
      <c r="FIL126" s="4"/>
      <c r="FIM126" s="4"/>
      <c r="FIN126" s="4"/>
      <c r="FIO126" s="4"/>
      <c r="FIP126" s="4"/>
      <c r="FIQ126" s="4"/>
      <c r="FIR126" s="4"/>
      <c r="FIS126" s="4"/>
      <c r="FIT126" s="4"/>
      <c r="FIU126" s="4"/>
      <c r="FIV126" s="4"/>
      <c r="FIW126" s="4"/>
      <c r="FIX126" s="4"/>
      <c r="FIY126" s="4"/>
      <c r="FIZ126" s="4"/>
      <c r="FJA126" s="4"/>
      <c r="FJB126" s="4"/>
      <c r="FJC126" s="4"/>
      <c r="FJD126" s="4"/>
      <c r="FJE126" s="4"/>
      <c r="FJF126" s="4"/>
      <c r="FJG126" s="4"/>
      <c r="FJH126" s="4"/>
      <c r="FJI126" s="4"/>
      <c r="FJJ126" s="4"/>
      <c r="FJK126" s="4"/>
      <c r="FJL126" s="4"/>
      <c r="FJM126" s="4"/>
      <c r="FJN126" s="4"/>
      <c r="FJO126" s="4"/>
      <c r="FJP126" s="4"/>
      <c r="FJQ126" s="4"/>
      <c r="FJR126" s="4"/>
      <c r="FJS126" s="4"/>
      <c r="FJT126" s="4"/>
      <c r="FJU126" s="4"/>
      <c r="FJV126" s="4"/>
      <c r="FJW126" s="4"/>
      <c r="FJX126" s="4"/>
      <c r="FJY126" s="4"/>
      <c r="FJZ126" s="4"/>
      <c r="FKA126" s="4"/>
      <c r="FKB126" s="4"/>
      <c r="FKC126" s="4"/>
      <c r="FKD126" s="4"/>
      <c r="FKE126" s="4"/>
      <c r="FKF126" s="4"/>
      <c r="FKG126" s="4"/>
      <c r="FKH126" s="4"/>
      <c r="FKI126" s="4"/>
      <c r="FKJ126" s="4"/>
      <c r="FKK126" s="4"/>
      <c r="FKL126" s="4"/>
      <c r="FKM126" s="4"/>
      <c r="FKN126" s="4"/>
      <c r="FKO126" s="4"/>
      <c r="FKP126" s="4"/>
      <c r="FKQ126" s="4"/>
      <c r="FKR126" s="4"/>
      <c r="FKS126" s="4"/>
      <c r="FKT126" s="4"/>
      <c r="FKU126" s="4"/>
      <c r="FKV126" s="4"/>
      <c r="FKW126" s="4"/>
      <c r="FKX126" s="4"/>
      <c r="FKY126" s="4"/>
      <c r="FKZ126" s="4"/>
      <c r="FLA126" s="4"/>
      <c r="FLB126" s="4"/>
      <c r="FLC126" s="4"/>
      <c r="FLD126" s="4"/>
      <c r="FLE126" s="4"/>
      <c r="FLF126" s="4"/>
      <c r="FLG126" s="4"/>
      <c r="FLH126" s="4"/>
      <c r="FLI126" s="4"/>
      <c r="FLJ126" s="4"/>
      <c r="FLK126" s="4"/>
      <c r="FLL126" s="4"/>
      <c r="FLM126" s="4"/>
      <c r="FLN126" s="4"/>
      <c r="FLO126" s="4"/>
      <c r="FLP126" s="4"/>
      <c r="FLQ126" s="4"/>
      <c r="FLR126" s="4"/>
      <c r="FLS126" s="4"/>
      <c r="FLT126" s="4"/>
      <c r="FLU126" s="4"/>
      <c r="FLV126" s="4"/>
      <c r="FLW126" s="4"/>
      <c r="FLX126" s="4"/>
      <c r="FLY126" s="4"/>
      <c r="FLZ126" s="4"/>
      <c r="FMA126" s="4"/>
      <c r="FMB126" s="4"/>
      <c r="FMC126" s="4"/>
      <c r="FMD126" s="4"/>
      <c r="FME126" s="4"/>
      <c r="FMF126" s="4"/>
      <c r="FMG126" s="4"/>
      <c r="FMH126" s="4"/>
      <c r="FMI126" s="4"/>
      <c r="FMJ126" s="4"/>
      <c r="FMK126" s="4"/>
      <c r="FML126" s="4"/>
      <c r="FMM126" s="4"/>
      <c r="FMN126" s="4"/>
      <c r="FMO126" s="4"/>
      <c r="FMP126" s="4"/>
      <c r="FMQ126" s="4"/>
      <c r="FMR126" s="4"/>
      <c r="FMS126" s="4"/>
      <c r="FMT126" s="4"/>
      <c r="FMU126" s="4"/>
      <c r="FMV126" s="4"/>
      <c r="FMW126" s="4"/>
      <c r="FMX126" s="4"/>
      <c r="FMY126" s="4"/>
      <c r="FMZ126" s="4"/>
      <c r="FNA126" s="4"/>
      <c r="FNB126" s="4"/>
      <c r="FNC126" s="4"/>
      <c r="FND126" s="4"/>
      <c r="FNE126" s="4"/>
      <c r="FNF126" s="4"/>
      <c r="FNG126" s="4"/>
      <c r="FNH126" s="4"/>
      <c r="FNI126" s="4"/>
      <c r="FNJ126" s="4"/>
      <c r="FNK126" s="4"/>
      <c r="FNL126" s="4"/>
      <c r="FNM126" s="4"/>
      <c r="FNN126" s="4"/>
      <c r="FNO126" s="4"/>
      <c r="FNP126" s="4"/>
      <c r="FNQ126" s="4"/>
      <c r="FNR126" s="4"/>
      <c r="FNS126" s="4"/>
      <c r="FNT126" s="4"/>
      <c r="FNU126" s="4"/>
      <c r="FNV126" s="4"/>
      <c r="FNW126" s="4"/>
      <c r="FNX126" s="4"/>
      <c r="FNY126" s="4"/>
      <c r="FNZ126" s="4"/>
      <c r="FOA126" s="4"/>
      <c r="FOB126" s="4"/>
      <c r="FOC126" s="4"/>
      <c r="FOD126" s="4"/>
      <c r="FOE126" s="4"/>
      <c r="FOF126" s="4"/>
      <c r="FOG126" s="4"/>
      <c r="FOH126" s="4"/>
      <c r="FOI126" s="4"/>
      <c r="FOJ126" s="4"/>
      <c r="FOK126" s="4"/>
      <c r="FOL126" s="4"/>
      <c r="FOM126" s="4"/>
      <c r="FON126" s="4"/>
      <c r="FOO126" s="4"/>
      <c r="FOP126" s="4"/>
      <c r="FOQ126" s="4"/>
      <c r="FOR126" s="4"/>
      <c r="FOS126" s="4"/>
      <c r="FOT126" s="4"/>
      <c r="FOU126" s="4"/>
      <c r="FOV126" s="4"/>
      <c r="FOW126" s="4"/>
      <c r="FOX126" s="4"/>
      <c r="FOY126" s="4"/>
      <c r="FOZ126" s="4"/>
      <c r="FPA126" s="4"/>
      <c r="FPB126" s="4"/>
      <c r="FPC126" s="4"/>
      <c r="FPD126" s="4"/>
      <c r="FPE126" s="4"/>
      <c r="FPF126" s="4"/>
      <c r="FPG126" s="4"/>
      <c r="FPH126" s="4"/>
      <c r="FPI126" s="4"/>
      <c r="FPJ126" s="4"/>
      <c r="FPK126" s="4"/>
      <c r="FPL126" s="4"/>
      <c r="FPM126" s="4"/>
      <c r="FPN126" s="4"/>
      <c r="FPO126" s="4"/>
      <c r="FPP126" s="4"/>
      <c r="FPQ126" s="4"/>
      <c r="FPR126" s="4"/>
      <c r="FPS126" s="4"/>
      <c r="FPT126" s="4"/>
      <c r="FPU126" s="4"/>
      <c r="FPV126" s="4"/>
      <c r="FPW126" s="4"/>
      <c r="FPX126" s="4"/>
      <c r="FPY126" s="4"/>
      <c r="FPZ126" s="4"/>
      <c r="FQA126" s="4"/>
      <c r="FQB126" s="4"/>
      <c r="FQC126" s="4"/>
      <c r="FQD126" s="4"/>
      <c r="FQE126" s="4"/>
      <c r="FQF126" s="4"/>
      <c r="FQG126" s="4"/>
      <c r="FQH126" s="4"/>
      <c r="FQI126" s="4"/>
      <c r="FQJ126" s="4"/>
      <c r="FQK126" s="4"/>
      <c r="FQL126" s="4"/>
      <c r="FQM126" s="4"/>
      <c r="FQN126" s="4"/>
      <c r="FQO126" s="4"/>
      <c r="FQP126" s="4"/>
      <c r="FQQ126" s="4"/>
      <c r="FQR126" s="4"/>
      <c r="FQS126" s="4"/>
      <c r="FQT126" s="4"/>
      <c r="FQU126" s="4"/>
      <c r="FQV126" s="4"/>
      <c r="FQW126" s="4"/>
      <c r="FQX126" s="4"/>
      <c r="FQY126" s="4"/>
      <c r="FQZ126" s="4"/>
      <c r="FRA126" s="4"/>
      <c r="FRB126" s="4"/>
      <c r="FRC126" s="4"/>
      <c r="FRD126" s="4"/>
      <c r="FRE126" s="4"/>
      <c r="FRF126" s="4"/>
      <c r="FRG126" s="4"/>
      <c r="FRH126" s="4"/>
      <c r="FRI126" s="4"/>
      <c r="FRJ126" s="4"/>
      <c r="FRK126" s="4"/>
      <c r="FRL126" s="4"/>
      <c r="FRM126" s="4"/>
      <c r="FRN126" s="4"/>
      <c r="FRO126" s="4"/>
      <c r="FRP126" s="4"/>
      <c r="FRQ126" s="4"/>
      <c r="FRR126" s="4"/>
      <c r="FRS126" s="4"/>
      <c r="FRT126" s="4"/>
      <c r="FRU126" s="4"/>
      <c r="FRV126" s="4"/>
      <c r="FRW126" s="4"/>
      <c r="FRX126" s="4"/>
      <c r="FRY126" s="4"/>
      <c r="FRZ126" s="4"/>
      <c r="FSA126" s="4"/>
      <c r="FSB126" s="4"/>
      <c r="FSC126" s="4"/>
      <c r="FSD126" s="4"/>
      <c r="FSE126" s="4"/>
      <c r="FSF126" s="4"/>
      <c r="FSG126" s="4"/>
      <c r="FSH126" s="4"/>
      <c r="FSI126" s="4"/>
      <c r="FSJ126" s="4"/>
      <c r="FSK126" s="4"/>
      <c r="FSL126" s="4"/>
      <c r="FSM126" s="4"/>
      <c r="FSN126" s="4"/>
      <c r="FSO126" s="4"/>
      <c r="FSP126" s="4"/>
      <c r="FSQ126" s="4"/>
      <c r="FSR126" s="4"/>
      <c r="FSS126" s="4"/>
      <c r="FST126" s="4"/>
      <c r="FSU126" s="4"/>
      <c r="FSV126" s="4"/>
      <c r="FSW126" s="4"/>
      <c r="FSX126" s="4"/>
      <c r="FSY126" s="4"/>
      <c r="FSZ126" s="4"/>
      <c r="FTA126" s="4"/>
      <c r="FTB126" s="4"/>
      <c r="FTC126" s="4"/>
      <c r="FTD126" s="4"/>
      <c r="FTE126" s="4"/>
      <c r="FTF126" s="4"/>
      <c r="FTG126" s="4"/>
      <c r="FTH126" s="4"/>
      <c r="FTI126" s="4"/>
      <c r="FTJ126" s="4"/>
      <c r="FTK126" s="4"/>
      <c r="FTL126" s="4"/>
      <c r="FTM126" s="4"/>
      <c r="FTN126" s="4"/>
      <c r="FTO126" s="4"/>
      <c r="FTP126" s="4"/>
      <c r="FTQ126" s="4"/>
      <c r="FTR126" s="4"/>
      <c r="FTS126" s="4"/>
      <c r="FTT126" s="4"/>
      <c r="FTU126" s="4"/>
      <c r="FTV126" s="4"/>
      <c r="FTW126" s="4"/>
      <c r="FTX126" s="4"/>
      <c r="FTY126" s="4"/>
      <c r="FTZ126" s="4"/>
      <c r="FUA126" s="4"/>
      <c r="FUB126" s="4"/>
      <c r="FUC126" s="4"/>
      <c r="FUD126" s="4"/>
      <c r="FUE126" s="4"/>
      <c r="FUF126" s="4"/>
      <c r="FUG126" s="4"/>
      <c r="FUH126" s="4"/>
      <c r="FUI126" s="4"/>
      <c r="FUJ126" s="4"/>
      <c r="FUK126" s="4"/>
      <c r="FUL126" s="4"/>
      <c r="FUM126" s="4"/>
      <c r="FUN126" s="4"/>
      <c r="FUO126" s="4"/>
      <c r="FUP126" s="4"/>
      <c r="FUQ126" s="4"/>
      <c r="FUR126" s="4"/>
      <c r="FUS126" s="4"/>
      <c r="FUT126" s="4"/>
      <c r="FUU126" s="4"/>
      <c r="FUV126" s="4"/>
      <c r="FUW126" s="4"/>
      <c r="FUX126" s="4"/>
      <c r="FUY126" s="4"/>
      <c r="FUZ126" s="4"/>
      <c r="FVA126" s="4"/>
      <c r="FVB126" s="4"/>
      <c r="FVC126" s="4"/>
      <c r="FVD126" s="4"/>
      <c r="FVE126" s="4"/>
      <c r="FVF126" s="4"/>
      <c r="FVG126" s="4"/>
      <c r="FVH126" s="4"/>
      <c r="FVI126" s="4"/>
      <c r="FVJ126" s="4"/>
      <c r="FVK126" s="4"/>
      <c r="FVL126" s="4"/>
      <c r="FVM126" s="4"/>
      <c r="FVN126" s="4"/>
      <c r="FVO126" s="4"/>
      <c r="FVP126" s="4"/>
      <c r="FVQ126" s="4"/>
      <c r="FVR126" s="4"/>
      <c r="FVS126" s="4"/>
      <c r="FVT126" s="4"/>
      <c r="FVU126" s="4"/>
      <c r="FVV126" s="4"/>
      <c r="FVW126" s="4"/>
      <c r="FVX126" s="4"/>
      <c r="FVY126" s="4"/>
      <c r="FVZ126" s="4"/>
      <c r="FWA126" s="4"/>
      <c r="FWB126" s="4"/>
      <c r="FWC126" s="4"/>
      <c r="FWD126" s="4"/>
      <c r="FWE126" s="4"/>
      <c r="FWF126" s="4"/>
      <c r="FWG126" s="4"/>
      <c r="FWH126" s="4"/>
      <c r="FWI126" s="4"/>
      <c r="FWJ126" s="4"/>
      <c r="FWK126" s="4"/>
      <c r="FWL126" s="4"/>
      <c r="FWM126" s="4"/>
      <c r="FWN126" s="4"/>
      <c r="FWO126" s="4"/>
      <c r="FWP126" s="4"/>
      <c r="FWQ126" s="4"/>
      <c r="FWR126" s="4"/>
      <c r="FWS126" s="4"/>
      <c r="FWT126" s="4"/>
      <c r="FWU126" s="4"/>
      <c r="FWV126" s="4"/>
      <c r="FWW126" s="4"/>
      <c r="FWX126" s="4"/>
      <c r="FWY126" s="4"/>
      <c r="FWZ126" s="4"/>
      <c r="FXA126" s="4"/>
      <c r="FXB126" s="4"/>
      <c r="FXC126" s="4"/>
      <c r="FXD126" s="4"/>
      <c r="FXE126" s="4"/>
      <c r="FXF126" s="4"/>
      <c r="FXG126" s="4"/>
      <c r="FXH126" s="4"/>
      <c r="FXI126" s="4"/>
      <c r="FXJ126" s="4"/>
      <c r="FXK126" s="4"/>
      <c r="FXL126" s="4"/>
      <c r="FXM126" s="4"/>
      <c r="FXN126" s="4"/>
      <c r="FXO126" s="4"/>
      <c r="FXP126" s="4"/>
      <c r="FXQ126" s="4"/>
      <c r="FXR126" s="4"/>
      <c r="FXS126" s="4"/>
      <c r="FXT126" s="4"/>
      <c r="FXU126" s="4"/>
      <c r="FXV126" s="4"/>
      <c r="FXW126" s="4"/>
      <c r="FXX126" s="4"/>
      <c r="FXY126" s="4"/>
      <c r="FXZ126" s="4"/>
      <c r="FYA126" s="4"/>
      <c r="FYB126" s="4"/>
      <c r="FYC126" s="4"/>
      <c r="FYD126" s="4"/>
      <c r="FYE126" s="4"/>
      <c r="FYF126" s="4"/>
      <c r="FYG126" s="4"/>
      <c r="FYH126" s="4"/>
      <c r="FYI126" s="4"/>
      <c r="FYJ126" s="4"/>
      <c r="FYK126" s="4"/>
      <c r="FYL126" s="4"/>
      <c r="FYM126" s="4"/>
      <c r="FYN126" s="4"/>
      <c r="FYO126" s="4"/>
      <c r="FYP126" s="4"/>
      <c r="FYQ126" s="4"/>
      <c r="FYR126" s="4"/>
      <c r="FYS126" s="4"/>
      <c r="FYT126" s="4"/>
      <c r="FYU126" s="4"/>
      <c r="FYV126" s="4"/>
      <c r="FYW126" s="4"/>
      <c r="FYX126" s="4"/>
      <c r="FYY126" s="4"/>
      <c r="FYZ126" s="4"/>
      <c r="FZA126" s="4"/>
      <c r="FZB126" s="4"/>
      <c r="FZC126" s="4"/>
      <c r="FZD126" s="4"/>
      <c r="FZE126" s="4"/>
      <c r="FZF126" s="4"/>
      <c r="FZG126" s="4"/>
      <c r="FZH126" s="4"/>
      <c r="FZI126" s="4"/>
      <c r="FZJ126" s="4"/>
      <c r="FZK126" s="4"/>
      <c r="FZL126" s="4"/>
      <c r="FZM126" s="4"/>
      <c r="FZN126" s="4"/>
      <c r="FZO126" s="4"/>
      <c r="FZP126" s="4"/>
      <c r="FZQ126" s="4"/>
      <c r="FZR126" s="4"/>
      <c r="FZS126" s="4"/>
      <c r="FZT126" s="4"/>
      <c r="FZU126" s="4"/>
      <c r="FZV126" s="4"/>
      <c r="FZW126" s="4"/>
      <c r="FZX126" s="4"/>
      <c r="FZY126" s="4"/>
      <c r="FZZ126" s="4"/>
      <c r="GAA126" s="4"/>
      <c r="GAB126" s="4"/>
      <c r="GAC126" s="4"/>
      <c r="GAD126" s="4"/>
      <c r="GAE126" s="4"/>
      <c r="GAF126" s="4"/>
      <c r="GAG126" s="4"/>
      <c r="GAH126" s="4"/>
      <c r="GAI126" s="4"/>
      <c r="GAJ126" s="4"/>
      <c r="GAK126" s="4"/>
      <c r="GAL126" s="4"/>
      <c r="GAM126" s="4"/>
      <c r="GAN126" s="4"/>
      <c r="GAO126" s="4"/>
      <c r="GAP126" s="4"/>
      <c r="GAQ126" s="4"/>
      <c r="GAR126" s="4"/>
      <c r="GAS126" s="4"/>
      <c r="GAT126" s="4"/>
      <c r="GAU126" s="4"/>
      <c r="GAV126" s="4"/>
      <c r="GAW126" s="4"/>
      <c r="GAX126" s="4"/>
      <c r="GAY126" s="4"/>
      <c r="GAZ126" s="4"/>
      <c r="GBA126" s="4"/>
      <c r="GBB126" s="4"/>
      <c r="GBC126" s="4"/>
      <c r="GBD126" s="4"/>
      <c r="GBE126" s="4"/>
      <c r="GBF126" s="4"/>
      <c r="GBG126" s="4"/>
      <c r="GBH126" s="4"/>
      <c r="GBI126" s="4"/>
      <c r="GBJ126" s="4"/>
      <c r="GBK126" s="4"/>
      <c r="GBL126" s="4"/>
      <c r="GBM126" s="4"/>
      <c r="GBN126" s="4"/>
      <c r="GBO126" s="4"/>
      <c r="GBP126" s="4"/>
      <c r="GBQ126" s="4"/>
      <c r="GBR126" s="4"/>
      <c r="GBS126" s="4"/>
      <c r="GBT126" s="4"/>
      <c r="GBU126" s="4"/>
      <c r="GBV126" s="4"/>
      <c r="GBW126" s="4"/>
      <c r="GBX126" s="4"/>
      <c r="GBY126" s="4"/>
      <c r="GBZ126" s="4"/>
      <c r="GCA126" s="4"/>
      <c r="GCB126" s="4"/>
      <c r="GCC126" s="4"/>
      <c r="GCD126" s="4"/>
      <c r="GCE126" s="4"/>
      <c r="GCF126" s="4"/>
      <c r="GCG126" s="4"/>
      <c r="GCH126" s="4"/>
      <c r="GCI126" s="4"/>
      <c r="GCJ126" s="4"/>
      <c r="GCK126" s="4"/>
      <c r="GCL126" s="4"/>
      <c r="GCM126" s="4"/>
      <c r="GCN126" s="4"/>
      <c r="GCO126" s="4"/>
      <c r="GCP126" s="4"/>
      <c r="GCQ126" s="4"/>
      <c r="GCR126" s="4"/>
      <c r="GCS126" s="4"/>
      <c r="GCT126" s="4"/>
      <c r="GCU126" s="4"/>
      <c r="GCV126" s="4"/>
      <c r="GCW126" s="4"/>
      <c r="GCX126" s="4"/>
      <c r="GCY126" s="4"/>
      <c r="GCZ126" s="4"/>
      <c r="GDA126" s="4"/>
      <c r="GDB126" s="4"/>
      <c r="GDC126" s="4"/>
      <c r="GDD126" s="4"/>
      <c r="GDE126" s="4"/>
      <c r="GDF126" s="4"/>
      <c r="GDG126" s="4"/>
      <c r="GDH126" s="4"/>
      <c r="GDI126" s="4"/>
      <c r="GDJ126" s="4"/>
      <c r="GDK126" s="4"/>
      <c r="GDL126" s="4"/>
      <c r="GDM126" s="4"/>
      <c r="GDN126" s="4"/>
      <c r="GDO126" s="4"/>
      <c r="GDP126" s="4"/>
      <c r="GDQ126" s="4"/>
      <c r="GDR126" s="4"/>
      <c r="GDS126" s="4"/>
      <c r="GDT126" s="4"/>
      <c r="GDU126" s="4"/>
      <c r="GDV126" s="4"/>
      <c r="GDW126" s="4"/>
      <c r="GDX126" s="4"/>
      <c r="GDY126" s="4"/>
      <c r="GDZ126" s="4"/>
      <c r="GEA126" s="4"/>
      <c r="GEB126" s="4"/>
      <c r="GEC126" s="4"/>
      <c r="GED126" s="4"/>
      <c r="GEE126" s="4"/>
      <c r="GEF126" s="4"/>
      <c r="GEG126" s="4"/>
      <c r="GEH126" s="4"/>
      <c r="GEI126" s="4"/>
      <c r="GEJ126" s="4"/>
      <c r="GEK126" s="4"/>
      <c r="GEL126" s="4"/>
      <c r="GEM126" s="4"/>
      <c r="GEN126" s="4"/>
      <c r="GEO126" s="4"/>
      <c r="GEP126" s="4"/>
      <c r="GEQ126" s="4"/>
      <c r="GER126" s="4"/>
      <c r="GES126" s="4"/>
      <c r="GET126" s="4"/>
      <c r="GEU126" s="4"/>
      <c r="GEV126" s="4"/>
      <c r="GEW126" s="4"/>
      <c r="GEX126" s="4"/>
      <c r="GEY126" s="4"/>
      <c r="GEZ126" s="4"/>
      <c r="GFA126" s="4"/>
      <c r="GFB126" s="4"/>
      <c r="GFC126" s="4"/>
      <c r="GFD126" s="4"/>
      <c r="GFE126" s="4"/>
      <c r="GFF126" s="4"/>
      <c r="GFG126" s="4"/>
      <c r="GFH126" s="4"/>
      <c r="GFI126" s="4"/>
      <c r="GFJ126" s="4"/>
      <c r="GFK126" s="4"/>
      <c r="GFL126" s="4"/>
      <c r="GFM126" s="4"/>
      <c r="GFN126" s="4"/>
      <c r="GFO126" s="4"/>
      <c r="GFP126" s="4"/>
      <c r="GFQ126" s="4"/>
      <c r="GFR126" s="4"/>
      <c r="GFS126" s="4"/>
      <c r="GFT126" s="4"/>
      <c r="GFU126" s="4"/>
      <c r="GFV126" s="4"/>
      <c r="GFW126" s="4"/>
      <c r="GFX126" s="4"/>
      <c r="GFY126" s="4"/>
      <c r="GFZ126" s="4"/>
      <c r="GGA126" s="4"/>
      <c r="GGB126" s="4"/>
      <c r="GGC126" s="4"/>
      <c r="GGD126" s="4"/>
      <c r="GGE126" s="4"/>
      <c r="GGF126" s="4"/>
      <c r="GGG126" s="4"/>
      <c r="GGH126" s="4"/>
      <c r="GGI126" s="4"/>
      <c r="GGJ126" s="4"/>
      <c r="GGK126" s="4"/>
      <c r="GGL126" s="4"/>
      <c r="GGM126" s="4"/>
      <c r="GGN126" s="4"/>
      <c r="GGO126" s="4"/>
      <c r="GGP126" s="4"/>
      <c r="GGQ126" s="4"/>
      <c r="GGR126" s="4"/>
      <c r="GGS126" s="4"/>
      <c r="GGT126" s="4"/>
      <c r="GGU126" s="4"/>
      <c r="GGV126" s="4"/>
      <c r="GGW126" s="4"/>
      <c r="GGX126" s="4"/>
      <c r="GGY126" s="4"/>
      <c r="GGZ126" s="4"/>
      <c r="GHA126" s="4"/>
      <c r="GHB126" s="4"/>
      <c r="GHC126" s="4"/>
      <c r="GHD126" s="4"/>
      <c r="GHE126" s="4"/>
      <c r="GHF126" s="4"/>
      <c r="GHG126" s="4"/>
      <c r="GHH126" s="4"/>
      <c r="GHI126" s="4"/>
      <c r="GHJ126" s="4"/>
      <c r="GHK126" s="4"/>
      <c r="GHL126" s="4"/>
      <c r="GHM126" s="4"/>
      <c r="GHN126" s="4"/>
      <c r="GHO126" s="4"/>
      <c r="GHP126" s="4"/>
      <c r="GHQ126" s="4"/>
      <c r="GHR126" s="4"/>
      <c r="GHS126" s="4"/>
      <c r="GHT126" s="4"/>
      <c r="GHU126" s="4"/>
      <c r="GHV126" s="4"/>
      <c r="GHW126" s="4"/>
      <c r="GHX126" s="4"/>
      <c r="GHY126" s="4"/>
      <c r="GHZ126" s="4"/>
      <c r="GIA126" s="4"/>
      <c r="GIB126" s="4"/>
      <c r="GIC126" s="4"/>
      <c r="GID126" s="4"/>
      <c r="GIE126" s="4"/>
      <c r="GIF126" s="4"/>
      <c r="GIG126" s="4"/>
      <c r="GIH126" s="4"/>
      <c r="GII126" s="4"/>
      <c r="GIJ126" s="4"/>
      <c r="GIK126" s="4"/>
      <c r="GIL126" s="4"/>
      <c r="GIM126" s="4"/>
      <c r="GIN126" s="4"/>
      <c r="GIO126" s="4"/>
      <c r="GIP126" s="4"/>
      <c r="GIQ126" s="4"/>
      <c r="GIR126" s="4"/>
      <c r="GIS126" s="4"/>
      <c r="GIT126" s="4"/>
      <c r="GIU126" s="4"/>
      <c r="GIV126" s="4"/>
      <c r="GIW126" s="4"/>
      <c r="GIX126" s="4"/>
      <c r="GIY126" s="4"/>
      <c r="GIZ126" s="4"/>
      <c r="GJA126" s="4"/>
      <c r="GJB126" s="4"/>
      <c r="GJC126" s="4"/>
      <c r="GJD126" s="4"/>
      <c r="GJE126" s="4"/>
      <c r="GJF126" s="4"/>
      <c r="GJG126" s="4"/>
      <c r="GJH126" s="4"/>
      <c r="GJI126" s="4"/>
      <c r="GJJ126" s="4"/>
      <c r="GJK126" s="4"/>
      <c r="GJL126" s="4"/>
      <c r="GJM126" s="4"/>
      <c r="GJN126" s="4"/>
      <c r="GJO126" s="4"/>
      <c r="GJP126" s="4"/>
      <c r="GJQ126" s="4"/>
      <c r="GJR126" s="4"/>
      <c r="GJS126" s="4"/>
      <c r="GJT126" s="4"/>
      <c r="GJU126" s="4"/>
      <c r="GJV126" s="4"/>
      <c r="GJW126" s="4"/>
      <c r="GJX126" s="4"/>
      <c r="GJY126" s="4"/>
      <c r="GJZ126" s="4"/>
      <c r="GKA126" s="4"/>
      <c r="GKB126" s="4"/>
      <c r="GKC126" s="4"/>
      <c r="GKD126" s="4"/>
      <c r="GKE126" s="4"/>
      <c r="GKF126" s="4"/>
      <c r="GKG126" s="4"/>
      <c r="GKH126" s="4"/>
      <c r="GKI126" s="4"/>
      <c r="GKJ126" s="4"/>
      <c r="GKK126" s="4"/>
      <c r="GKL126" s="4"/>
      <c r="GKM126" s="4"/>
      <c r="GKN126" s="4"/>
      <c r="GKO126" s="4"/>
      <c r="GKP126" s="4"/>
      <c r="GKQ126" s="4"/>
      <c r="GKR126" s="4"/>
      <c r="GKS126" s="4"/>
      <c r="GKT126" s="4"/>
      <c r="GKU126" s="4"/>
      <c r="GKV126" s="4"/>
      <c r="GKW126" s="4"/>
      <c r="GKX126" s="4"/>
      <c r="GKY126" s="4"/>
      <c r="GKZ126" s="4"/>
      <c r="GLA126" s="4"/>
      <c r="GLB126" s="4"/>
      <c r="GLC126" s="4"/>
      <c r="GLD126" s="4"/>
      <c r="GLE126" s="4"/>
      <c r="GLF126" s="4"/>
      <c r="GLG126" s="4"/>
      <c r="GLH126" s="4"/>
      <c r="GLI126" s="4"/>
      <c r="GLJ126" s="4"/>
      <c r="GLK126" s="4"/>
      <c r="GLL126" s="4"/>
      <c r="GLM126" s="4"/>
      <c r="GLN126" s="4"/>
      <c r="GLO126" s="4"/>
      <c r="GLP126" s="4"/>
      <c r="GLQ126" s="4"/>
      <c r="GLR126" s="4"/>
      <c r="GLS126" s="4"/>
      <c r="GLT126" s="4"/>
      <c r="GLU126" s="4"/>
      <c r="GLV126" s="4"/>
      <c r="GLW126" s="4"/>
      <c r="GLX126" s="4"/>
      <c r="GLY126" s="4"/>
      <c r="GLZ126" s="4"/>
      <c r="GMA126" s="4"/>
      <c r="GMB126" s="4"/>
      <c r="GMC126" s="4"/>
      <c r="GMD126" s="4"/>
      <c r="GME126" s="4"/>
      <c r="GMF126" s="4"/>
      <c r="GMG126" s="4"/>
      <c r="GMH126" s="4"/>
      <c r="GMI126" s="4"/>
      <c r="GMJ126" s="4"/>
      <c r="GMK126" s="4"/>
      <c r="GML126" s="4"/>
      <c r="GMM126" s="4"/>
      <c r="GMN126" s="4"/>
      <c r="GMO126" s="4"/>
      <c r="GMP126" s="4"/>
      <c r="GMQ126" s="4"/>
      <c r="GMR126" s="4"/>
      <c r="GMS126" s="4"/>
      <c r="GMT126" s="4"/>
      <c r="GMU126" s="4"/>
      <c r="GMV126" s="4"/>
      <c r="GMW126" s="4"/>
      <c r="GMX126" s="4"/>
      <c r="GMY126" s="4"/>
      <c r="GMZ126" s="4"/>
      <c r="GNA126" s="4"/>
      <c r="GNB126" s="4"/>
      <c r="GNC126" s="4"/>
      <c r="GND126" s="4"/>
      <c r="GNE126" s="4"/>
      <c r="GNF126" s="4"/>
      <c r="GNG126" s="4"/>
      <c r="GNH126" s="4"/>
      <c r="GNI126" s="4"/>
      <c r="GNJ126" s="4"/>
      <c r="GNK126" s="4"/>
      <c r="GNL126" s="4"/>
      <c r="GNM126" s="4"/>
      <c r="GNN126" s="4"/>
      <c r="GNO126" s="4"/>
      <c r="GNP126" s="4"/>
      <c r="GNQ126" s="4"/>
      <c r="GNR126" s="4"/>
      <c r="GNS126" s="4"/>
      <c r="GNT126" s="4"/>
      <c r="GNU126" s="4"/>
      <c r="GNV126" s="4"/>
      <c r="GNW126" s="4"/>
      <c r="GNX126" s="4"/>
      <c r="GNY126" s="4"/>
      <c r="GNZ126" s="4"/>
      <c r="GOA126" s="4"/>
      <c r="GOB126" s="4"/>
      <c r="GOC126" s="4"/>
      <c r="GOD126" s="4"/>
      <c r="GOE126" s="4"/>
      <c r="GOF126" s="4"/>
      <c r="GOG126" s="4"/>
      <c r="GOH126" s="4"/>
      <c r="GOI126" s="4"/>
      <c r="GOJ126" s="4"/>
      <c r="GOK126" s="4"/>
      <c r="GOL126" s="4"/>
      <c r="GOM126" s="4"/>
      <c r="GON126" s="4"/>
      <c r="GOO126" s="4"/>
      <c r="GOP126" s="4"/>
      <c r="GOQ126" s="4"/>
      <c r="GOR126" s="4"/>
      <c r="GOS126" s="4"/>
      <c r="GOT126" s="4"/>
      <c r="GOU126" s="4"/>
      <c r="GOV126" s="4"/>
      <c r="GOW126" s="4"/>
      <c r="GOX126" s="4"/>
      <c r="GOY126" s="4"/>
      <c r="GOZ126" s="4"/>
      <c r="GPA126" s="4"/>
      <c r="GPB126" s="4"/>
      <c r="GPC126" s="4"/>
      <c r="GPD126" s="4"/>
      <c r="GPE126" s="4"/>
      <c r="GPF126" s="4"/>
      <c r="GPG126" s="4"/>
      <c r="GPH126" s="4"/>
      <c r="GPI126" s="4"/>
      <c r="GPJ126" s="4"/>
      <c r="GPK126" s="4"/>
      <c r="GPL126" s="4"/>
      <c r="GPM126" s="4"/>
      <c r="GPN126" s="4"/>
      <c r="GPO126" s="4"/>
      <c r="GPP126" s="4"/>
      <c r="GPQ126" s="4"/>
      <c r="GPR126" s="4"/>
      <c r="GPS126" s="4"/>
      <c r="GPT126" s="4"/>
      <c r="GPU126" s="4"/>
      <c r="GPV126" s="4"/>
      <c r="GPW126" s="4"/>
      <c r="GPX126" s="4"/>
      <c r="GPY126" s="4"/>
      <c r="GPZ126" s="4"/>
      <c r="GQA126" s="4"/>
      <c r="GQB126" s="4"/>
      <c r="GQC126" s="4"/>
      <c r="GQD126" s="4"/>
      <c r="GQE126" s="4"/>
      <c r="GQF126" s="4"/>
      <c r="GQG126" s="4"/>
      <c r="GQH126" s="4"/>
      <c r="GQI126" s="4"/>
      <c r="GQJ126" s="4"/>
      <c r="GQK126" s="4"/>
      <c r="GQL126" s="4"/>
      <c r="GQM126" s="4"/>
      <c r="GQN126" s="4"/>
      <c r="GQO126" s="4"/>
      <c r="GQP126" s="4"/>
      <c r="GQQ126" s="4"/>
      <c r="GQR126" s="4"/>
      <c r="GQS126" s="4"/>
      <c r="GQT126" s="4"/>
      <c r="GQU126" s="4"/>
      <c r="GQV126" s="4"/>
      <c r="GQW126" s="4"/>
      <c r="GQX126" s="4"/>
      <c r="GQY126" s="4"/>
      <c r="GQZ126" s="4"/>
      <c r="GRA126" s="4"/>
      <c r="GRB126" s="4"/>
      <c r="GRC126" s="4"/>
      <c r="GRD126" s="4"/>
      <c r="GRE126" s="4"/>
      <c r="GRF126" s="4"/>
      <c r="GRG126" s="4"/>
      <c r="GRH126" s="4"/>
      <c r="GRI126" s="4"/>
      <c r="GRJ126" s="4"/>
      <c r="GRK126" s="4"/>
      <c r="GRL126" s="4"/>
      <c r="GRM126" s="4"/>
      <c r="GRN126" s="4"/>
      <c r="GRO126" s="4"/>
      <c r="GRP126" s="4"/>
      <c r="GRQ126" s="4"/>
      <c r="GRR126" s="4"/>
      <c r="GRS126" s="4"/>
      <c r="GRT126" s="4"/>
      <c r="GRU126" s="4"/>
      <c r="GRV126" s="4"/>
      <c r="GRW126" s="4"/>
      <c r="GRX126" s="4"/>
      <c r="GRY126" s="4"/>
      <c r="GRZ126" s="4"/>
      <c r="GSA126" s="4"/>
      <c r="GSB126" s="4"/>
      <c r="GSC126" s="4"/>
      <c r="GSD126" s="4"/>
      <c r="GSE126" s="4"/>
      <c r="GSF126" s="4"/>
      <c r="GSG126" s="4"/>
      <c r="GSH126" s="4"/>
      <c r="GSI126" s="4"/>
      <c r="GSJ126" s="4"/>
      <c r="GSK126" s="4"/>
      <c r="GSL126" s="4"/>
      <c r="GSM126" s="4"/>
      <c r="GSN126" s="4"/>
      <c r="GSO126" s="4"/>
      <c r="GSP126" s="4"/>
      <c r="GSQ126" s="4"/>
      <c r="GSR126" s="4"/>
      <c r="GSS126" s="4"/>
      <c r="GST126" s="4"/>
      <c r="GSU126" s="4"/>
      <c r="GSV126" s="4"/>
      <c r="GSW126" s="4"/>
      <c r="GSX126" s="4"/>
      <c r="GSY126" s="4"/>
      <c r="GSZ126" s="4"/>
      <c r="GTA126" s="4"/>
      <c r="GTB126" s="4"/>
      <c r="GTC126" s="4"/>
      <c r="GTD126" s="4"/>
      <c r="GTE126" s="4"/>
      <c r="GTF126" s="4"/>
      <c r="GTG126" s="4"/>
      <c r="GTH126" s="4"/>
      <c r="GTI126" s="4"/>
      <c r="GTJ126" s="4"/>
      <c r="GTK126" s="4"/>
      <c r="GTL126" s="4"/>
      <c r="GTM126" s="4"/>
      <c r="GTN126" s="4"/>
      <c r="GTO126" s="4"/>
      <c r="GTP126" s="4"/>
      <c r="GTQ126" s="4"/>
      <c r="GTR126" s="4"/>
      <c r="GTS126" s="4"/>
      <c r="GTT126" s="4"/>
      <c r="GTU126" s="4"/>
      <c r="GTV126" s="4"/>
      <c r="GTW126" s="4"/>
      <c r="GTX126" s="4"/>
      <c r="GTY126" s="4"/>
      <c r="GTZ126" s="4"/>
      <c r="GUA126" s="4"/>
      <c r="GUB126" s="4"/>
      <c r="GUC126" s="4"/>
      <c r="GUD126" s="4"/>
      <c r="GUE126" s="4"/>
      <c r="GUF126" s="4"/>
      <c r="GUG126" s="4"/>
      <c r="GUH126" s="4"/>
      <c r="GUI126" s="4"/>
      <c r="GUJ126" s="4"/>
      <c r="GUK126" s="4"/>
      <c r="GUL126" s="4"/>
      <c r="GUM126" s="4"/>
      <c r="GUN126" s="4"/>
      <c r="GUO126" s="4"/>
      <c r="GUP126" s="4"/>
      <c r="GUQ126" s="4"/>
      <c r="GUR126" s="4"/>
      <c r="GUS126" s="4"/>
      <c r="GUT126" s="4"/>
      <c r="GUU126" s="4"/>
      <c r="GUV126" s="4"/>
      <c r="GUW126" s="4"/>
      <c r="GUX126" s="4"/>
      <c r="GUY126" s="4"/>
      <c r="GUZ126" s="4"/>
      <c r="GVA126" s="4"/>
      <c r="GVB126" s="4"/>
      <c r="GVC126" s="4"/>
      <c r="GVD126" s="4"/>
      <c r="GVE126" s="4"/>
      <c r="GVF126" s="4"/>
      <c r="GVG126" s="4"/>
      <c r="GVH126" s="4"/>
      <c r="GVI126" s="4"/>
      <c r="GVJ126" s="4"/>
      <c r="GVK126" s="4"/>
      <c r="GVL126" s="4"/>
      <c r="GVM126" s="4"/>
      <c r="GVN126" s="4"/>
      <c r="GVO126" s="4"/>
      <c r="GVP126" s="4"/>
      <c r="GVQ126" s="4"/>
      <c r="GVR126" s="4"/>
      <c r="GVS126" s="4"/>
      <c r="GVT126" s="4"/>
      <c r="GVU126" s="4"/>
      <c r="GVV126" s="4"/>
      <c r="GVW126" s="4"/>
      <c r="GVX126" s="4"/>
      <c r="GVY126" s="4"/>
      <c r="GVZ126" s="4"/>
      <c r="GWA126" s="4"/>
      <c r="GWB126" s="4"/>
      <c r="GWC126" s="4"/>
      <c r="GWD126" s="4"/>
      <c r="GWE126" s="4"/>
      <c r="GWF126" s="4"/>
      <c r="GWG126" s="4"/>
      <c r="GWH126" s="4"/>
      <c r="GWI126" s="4"/>
      <c r="GWJ126" s="4"/>
      <c r="GWK126" s="4"/>
      <c r="GWL126" s="4"/>
      <c r="GWM126" s="4"/>
      <c r="GWN126" s="4"/>
      <c r="GWO126" s="4"/>
      <c r="GWP126" s="4"/>
      <c r="GWQ126" s="4"/>
      <c r="GWR126" s="4"/>
      <c r="GWS126" s="4"/>
      <c r="GWT126" s="4"/>
      <c r="GWU126" s="4"/>
      <c r="GWV126" s="4"/>
      <c r="GWW126" s="4"/>
      <c r="GWX126" s="4"/>
      <c r="GWY126" s="4"/>
      <c r="GWZ126" s="4"/>
      <c r="GXA126" s="4"/>
      <c r="GXB126" s="4"/>
      <c r="GXC126" s="4"/>
      <c r="GXD126" s="4"/>
      <c r="GXE126" s="4"/>
      <c r="GXF126" s="4"/>
      <c r="GXG126" s="4"/>
      <c r="GXH126" s="4"/>
      <c r="GXI126" s="4"/>
      <c r="GXJ126" s="4"/>
      <c r="GXK126" s="4"/>
      <c r="GXL126" s="4"/>
      <c r="GXM126" s="4"/>
      <c r="GXN126" s="4"/>
      <c r="GXO126" s="4"/>
      <c r="GXP126" s="4"/>
      <c r="GXQ126" s="4"/>
      <c r="GXR126" s="4"/>
      <c r="GXS126" s="4"/>
      <c r="GXT126" s="4"/>
      <c r="GXU126" s="4"/>
      <c r="GXV126" s="4"/>
      <c r="GXW126" s="4"/>
      <c r="GXX126" s="4"/>
      <c r="GXY126" s="4"/>
      <c r="GXZ126" s="4"/>
      <c r="GYA126" s="4"/>
      <c r="GYB126" s="4"/>
      <c r="GYC126" s="4"/>
      <c r="GYD126" s="4"/>
      <c r="GYE126" s="4"/>
      <c r="GYF126" s="4"/>
      <c r="GYG126" s="4"/>
      <c r="GYH126" s="4"/>
      <c r="GYI126" s="4"/>
      <c r="GYJ126" s="4"/>
      <c r="GYK126" s="4"/>
      <c r="GYL126" s="4"/>
      <c r="GYM126" s="4"/>
      <c r="GYN126" s="4"/>
      <c r="GYO126" s="4"/>
      <c r="GYP126" s="4"/>
      <c r="GYQ126" s="4"/>
      <c r="GYR126" s="4"/>
      <c r="GYS126" s="4"/>
      <c r="GYT126" s="4"/>
      <c r="GYU126" s="4"/>
      <c r="GYV126" s="4"/>
      <c r="GYW126" s="4"/>
      <c r="GYX126" s="4"/>
      <c r="GYY126" s="4"/>
      <c r="GYZ126" s="4"/>
      <c r="GZA126" s="4"/>
      <c r="GZB126" s="4"/>
      <c r="GZC126" s="4"/>
      <c r="GZD126" s="4"/>
      <c r="GZE126" s="4"/>
      <c r="GZF126" s="4"/>
      <c r="GZG126" s="4"/>
      <c r="GZH126" s="4"/>
      <c r="GZI126" s="4"/>
      <c r="GZJ126" s="4"/>
      <c r="GZK126" s="4"/>
      <c r="GZL126" s="4"/>
      <c r="GZM126" s="4"/>
      <c r="GZN126" s="4"/>
      <c r="GZO126" s="4"/>
      <c r="GZP126" s="4"/>
      <c r="GZQ126" s="4"/>
      <c r="GZR126" s="4"/>
      <c r="GZS126" s="4"/>
      <c r="GZT126" s="4"/>
      <c r="GZU126" s="4"/>
      <c r="GZV126" s="4"/>
      <c r="GZW126" s="4"/>
      <c r="GZX126" s="4"/>
      <c r="GZY126" s="4"/>
      <c r="GZZ126" s="4"/>
      <c r="HAA126" s="4"/>
      <c r="HAB126" s="4"/>
      <c r="HAC126" s="4"/>
      <c r="HAD126" s="4"/>
      <c r="HAE126" s="4"/>
      <c r="HAF126" s="4"/>
      <c r="HAG126" s="4"/>
      <c r="HAH126" s="4"/>
      <c r="HAI126" s="4"/>
      <c r="HAJ126" s="4"/>
      <c r="HAK126" s="4"/>
      <c r="HAL126" s="4"/>
      <c r="HAM126" s="4"/>
      <c r="HAN126" s="4"/>
      <c r="HAO126" s="4"/>
      <c r="HAP126" s="4"/>
      <c r="HAQ126" s="4"/>
      <c r="HAR126" s="4"/>
      <c r="HAS126" s="4"/>
      <c r="HAT126" s="4"/>
      <c r="HAU126" s="4"/>
      <c r="HAV126" s="4"/>
      <c r="HAW126" s="4"/>
      <c r="HAX126" s="4"/>
      <c r="HAY126" s="4"/>
      <c r="HAZ126" s="4"/>
      <c r="HBA126" s="4"/>
      <c r="HBB126" s="4"/>
      <c r="HBC126" s="4"/>
      <c r="HBD126" s="4"/>
      <c r="HBE126" s="4"/>
      <c r="HBF126" s="4"/>
      <c r="HBG126" s="4"/>
      <c r="HBH126" s="4"/>
      <c r="HBI126" s="4"/>
      <c r="HBJ126" s="4"/>
      <c r="HBK126" s="4"/>
      <c r="HBL126" s="4"/>
      <c r="HBM126" s="4"/>
      <c r="HBN126" s="4"/>
      <c r="HBO126" s="4"/>
      <c r="HBP126" s="4"/>
      <c r="HBQ126" s="4"/>
      <c r="HBR126" s="4"/>
      <c r="HBS126" s="4"/>
      <c r="HBT126" s="4"/>
      <c r="HBU126" s="4"/>
      <c r="HBV126" s="4"/>
      <c r="HBW126" s="4"/>
      <c r="HBX126" s="4"/>
      <c r="HBY126" s="4"/>
      <c r="HBZ126" s="4"/>
      <c r="HCA126" s="4"/>
      <c r="HCB126" s="4"/>
      <c r="HCC126" s="4"/>
      <c r="HCD126" s="4"/>
      <c r="HCE126" s="4"/>
      <c r="HCF126" s="4"/>
      <c r="HCG126" s="4"/>
      <c r="HCH126" s="4"/>
      <c r="HCI126" s="4"/>
      <c r="HCJ126" s="4"/>
      <c r="HCK126" s="4"/>
      <c r="HCL126" s="4"/>
      <c r="HCM126" s="4"/>
      <c r="HCN126" s="4"/>
      <c r="HCO126" s="4"/>
      <c r="HCP126" s="4"/>
      <c r="HCQ126" s="4"/>
      <c r="HCR126" s="4"/>
      <c r="HCS126" s="4"/>
      <c r="HCT126" s="4"/>
      <c r="HCU126" s="4"/>
      <c r="HCV126" s="4"/>
      <c r="HCW126" s="4"/>
      <c r="HCX126" s="4"/>
      <c r="HCY126" s="4"/>
      <c r="HCZ126" s="4"/>
      <c r="HDA126" s="4"/>
      <c r="HDB126" s="4"/>
      <c r="HDC126" s="4"/>
      <c r="HDD126" s="4"/>
      <c r="HDE126" s="4"/>
      <c r="HDF126" s="4"/>
      <c r="HDG126" s="4"/>
      <c r="HDH126" s="4"/>
      <c r="HDI126" s="4"/>
      <c r="HDJ126" s="4"/>
      <c r="HDK126" s="4"/>
      <c r="HDL126" s="4"/>
      <c r="HDM126" s="4"/>
      <c r="HDN126" s="4"/>
      <c r="HDO126" s="4"/>
      <c r="HDP126" s="4"/>
      <c r="HDQ126" s="4"/>
      <c r="HDR126" s="4"/>
      <c r="HDS126" s="4"/>
      <c r="HDT126" s="4"/>
      <c r="HDU126" s="4"/>
      <c r="HDV126" s="4"/>
      <c r="HDW126" s="4"/>
      <c r="HDX126" s="4"/>
      <c r="HDY126" s="4"/>
      <c r="HDZ126" s="4"/>
      <c r="HEA126" s="4"/>
      <c r="HEB126" s="4"/>
      <c r="HEC126" s="4"/>
      <c r="HED126" s="4"/>
      <c r="HEE126" s="4"/>
      <c r="HEF126" s="4"/>
      <c r="HEG126" s="4"/>
      <c r="HEH126" s="4"/>
      <c r="HEI126" s="4"/>
      <c r="HEJ126" s="4"/>
      <c r="HEK126" s="4"/>
      <c r="HEL126" s="4"/>
      <c r="HEM126" s="4"/>
      <c r="HEN126" s="4"/>
      <c r="HEO126" s="4"/>
      <c r="HEP126" s="4"/>
      <c r="HEQ126" s="4"/>
      <c r="HER126" s="4"/>
      <c r="HES126" s="4"/>
      <c r="HET126" s="4"/>
      <c r="HEU126" s="4"/>
      <c r="HEV126" s="4"/>
      <c r="HEW126" s="4"/>
      <c r="HEX126" s="4"/>
      <c r="HEY126" s="4"/>
      <c r="HEZ126" s="4"/>
      <c r="HFA126" s="4"/>
      <c r="HFB126" s="4"/>
      <c r="HFC126" s="4"/>
      <c r="HFD126" s="4"/>
      <c r="HFE126" s="4"/>
      <c r="HFF126" s="4"/>
      <c r="HFG126" s="4"/>
      <c r="HFH126" s="4"/>
      <c r="HFI126" s="4"/>
      <c r="HFJ126" s="4"/>
      <c r="HFK126" s="4"/>
      <c r="HFL126" s="4"/>
      <c r="HFM126" s="4"/>
      <c r="HFN126" s="4"/>
      <c r="HFO126" s="4"/>
      <c r="HFP126" s="4"/>
      <c r="HFQ126" s="4"/>
      <c r="HFR126" s="4"/>
      <c r="HFS126" s="4"/>
      <c r="HFT126" s="4"/>
      <c r="HFU126" s="4"/>
      <c r="HFV126" s="4"/>
      <c r="HFW126" s="4"/>
      <c r="HFX126" s="4"/>
      <c r="HFY126" s="4"/>
      <c r="HFZ126" s="4"/>
      <c r="HGA126" s="4"/>
      <c r="HGB126" s="4"/>
      <c r="HGC126" s="4"/>
      <c r="HGD126" s="4"/>
      <c r="HGE126" s="4"/>
      <c r="HGF126" s="4"/>
      <c r="HGG126" s="4"/>
      <c r="HGH126" s="4"/>
      <c r="HGI126" s="4"/>
      <c r="HGJ126" s="4"/>
      <c r="HGK126" s="4"/>
      <c r="HGL126" s="4"/>
      <c r="HGM126" s="4"/>
      <c r="HGN126" s="4"/>
      <c r="HGO126" s="4"/>
      <c r="HGP126" s="4"/>
      <c r="HGQ126" s="4"/>
      <c r="HGR126" s="4"/>
      <c r="HGS126" s="4"/>
      <c r="HGT126" s="4"/>
      <c r="HGU126" s="4"/>
      <c r="HGV126" s="4"/>
      <c r="HGW126" s="4"/>
      <c r="HGX126" s="4"/>
      <c r="HGY126" s="4"/>
      <c r="HGZ126" s="4"/>
      <c r="HHA126" s="4"/>
      <c r="HHB126" s="4"/>
      <c r="HHC126" s="4"/>
      <c r="HHD126" s="4"/>
      <c r="HHE126" s="4"/>
      <c r="HHF126" s="4"/>
      <c r="HHG126" s="4"/>
      <c r="HHH126" s="4"/>
      <c r="HHI126" s="4"/>
      <c r="HHJ126" s="4"/>
      <c r="HHK126" s="4"/>
      <c r="HHL126" s="4"/>
      <c r="HHM126" s="4"/>
      <c r="HHN126" s="4"/>
      <c r="HHO126" s="4"/>
      <c r="HHP126" s="4"/>
      <c r="HHQ126" s="4"/>
      <c r="HHR126" s="4"/>
      <c r="HHS126" s="4"/>
      <c r="HHT126" s="4"/>
      <c r="HHU126" s="4"/>
      <c r="HHV126" s="4"/>
      <c r="HHW126" s="4"/>
      <c r="HHX126" s="4"/>
      <c r="HHY126" s="4"/>
      <c r="HHZ126" s="4"/>
      <c r="HIA126" s="4"/>
      <c r="HIB126" s="4"/>
      <c r="HIC126" s="4"/>
      <c r="HID126" s="4"/>
      <c r="HIE126" s="4"/>
      <c r="HIF126" s="4"/>
      <c r="HIG126" s="4"/>
      <c r="HIH126" s="4"/>
      <c r="HII126" s="4"/>
      <c r="HIJ126" s="4"/>
      <c r="HIK126" s="4"/>
      <c r="HIL126" s="4"/>
      <c r="HIM126" s="4"/>
      <c r="HIN126" s="4"/>
      <c r="HIO126" s="4"/>
      <c r="HIP126" s="4"/>
      <c r="HIQ126" s="4"/>
      <c r="HIR126" s="4"/>
      <c r="HIS126" s="4"/>
      <c r="HIT126" s="4"/>
      <c r="HIU126" s="4"/>
      <c r="HIV126" s="4"/>
      <c r="HIW126" s="4"/>
      <c r="HIX126" s="4"/>
      <c r="HIY126" s="4"/>
      <c r="HIZ126" s="4"/>
      <c r="HJA126" s="4"/>
      <c r="HJB126" s="4"/>
      <c r="HJC126" s="4"/>
      <c r="HJD126" s="4"/>
      <c r="HJE126" s="4"/>
      <c r="HJF126" s="4"/>
      <c r="HJG126" s="4"/>
      <c r="HJH126" s="4"/>
      <c r="HJI126" s="4"/>
      <c r="HJJ126" s="4"/>
      <c r="HJK126" s="4"/>
      <c r="HJL126" s="4"/>
      <c r="HJM126" s="4"/>
      <c r="HJN126" s="4"/>
      <c r="HJO126" s="4"/>
      <c r="HJP126" s="4"/>
      <c r="HJQ126" s="4"/>
      <c r="HJR126" s="4"/>
      <c r="HJS126" s="4"/>
      <c r="HJT126" s="4"/>
      <c r="HJU126" s="4"/>
      <c r="HJV126" s="4"/>
      <c r="HJW126" s="4"/>
      <c r="HJX126" s="4"/>
      <c r="HJY126" s="4"/>
      <c r="HJZ126" s="4"/>
      <c r="HKA126" s="4"/>
      <c r="HKB126" s="4"/>
      <c r="HKC126" s="4"/>
      <c r="HKD126" s="4"/>
      <c r="HKE126" s="4"/>
      <c r="HKF126" s="4"/>
      <c r="HKG126" s="4"/>
      <c r="HKH126" s="4"/>
      <c r="HKI126" s="4"/>
      <c r="HKJ126" s="4"/>
      <c r="HKK126" s="4"/>
      <c r="HKL126" s="4"/>
      <c r="HKM126" s="4"/>
      <c r="HKN126" s="4"/>
      <c r="HKO126" s="4"/>
      <c r="HKP126" s="4"/>
      <c r="HKQ126" s="4"/>
      <c r="HKR126" s="4"/>
      <c r="HKS126" s="4"/>
      <c r="HKT126" s="4"/>
      <c r="HKU126" s="4"/>
      <c r="HKV126" s="4"/>
      <c r="HKW126" s="4"/>
      <c r="HKX126" s="4"/>
      <c r="HKY126" s="4"/>
      <c r="HKZ126" s="4"/>
      <c r="HLA126" s="4"/>
      <c r="HLB126" s="4"/>
      <c r="HLC126" s="4"/>
      <c r="HLD126" s="4"/>
      <c r="HLE126" s="4"/>
      <c r="HLF126" s="4"/>
      <c r="HLG126" s="4"/>
      <c r="HLH126" s="4"/>
      <c r="HLI126" s="4"/>
      <c r="HLJ126" s="4"/>
      <c r="HLK126" s="4"/>
      <c r="HLL126" s="4"/>
      <c r="HLM126" s="4"/>
      <c r="HLN126" s="4"/>
      <c r="HLO126" s="4"/>
      <c r="HLP126" s="4"/>
      <c r="HLQ126" s="4"/>
      <c r="HLR126" s="4"/>
      <c r="HLS126" s="4"/>
      <c r="HLT126" s="4"/>
      <c r="HLU126" s="4"/>
      <c r="HLV126" s="4"/>
      <c r="HLW126" s="4"/>
      <c r="HLX126" s="4"/>
      <c r="HLY126" s="4"/>
      <c r="HLZ126" s="4"/>
      <c r="HMA126" s="4"/>
      <c r="HMB126" s="4"/>
      <c r="HMC126" s="4"/>
      <c r="HMD126" s="4"/>
      <c r="HME126" s="4"/>
      <c r="HMF126" s="4"/>
      <c r="HMG126" s="4"/>
      <c r="HMH126" s="4"/>
      <c r="HMI126" s="4"/>
      <c r="HMJ126" s="4"/>
      <c r="HMK126" s="4"/>
      <c r="HML126" s="4"/>
      <c r="HMM126" s="4"/>
      <c r="HMN126" s="4"/>
      <c r="HMO126" s="4"/>
      <c r="HMP126" s="4"/>
      <c r="HMQ126" s="4"/>
      <c r="HMR126" s="4"/>
      <c r="HMS126" s="4"/>
      <c r="HMT126" s="4"/>
      <c r="HMU126" s="4"/>
      <c r="HMV126" s="4"/>
      <c r="HMW126" s="4"/>
      <c r="HMX126" s="4"/>
      <c r="HMY126" s="4"/>
      <c r="HMZ126" s="4"/>
      <c r="HNA126" s="4"/>
      <c r="HNB126" s="4"/>
      <c r="HNC126" s="4"/>
      <c r="HND126" s="4"/>
      <c r="HNE126" s="4"/>
      <c r="HNF126" s="4"/>
      <c r="HNG126" s="4"/>
      <c r="HNH126" s="4"/>
      <c r="HNI126" s="4"/>
      <c r="HNJ126" s="4"/>
      <c r="HNK126" s="4"/>
      <c r="HNL126" s="4"/>
      <c r="HNM126" s="4"/>
      <c r="HNN126" s="4"/>
      <c r="HNO126" s="4"/>
      <c r="HNP126" s="4"/>
      <c r="HNQ126" s="4"/>
      <c r="HNR126" s="4"/>
      <c r="HNS126" s="4"/>
      <c r="HNT126" s="4"/>
      <c r="HNU126" s="4"/>
      <c r="HNV126" s="4"/>
      <c r="HNW126" s="4"/>
      <c r="HNX126" s="4"/>
      <c r="HNY126" s="4"/>
      <c r="HNZ126" s="4"/>
      <c r="HOA126" s="4"/>
      <c r="HOB126" s="4"/>
      <c r="HOC126" s="4"/>
      <c r="HOD126" s="4"/>
      <c r="HOE126" s="4"/>
      <c r="HOF126" s="4"/>
      <c r="HOG126" s="4"/>
      <c r="HOH126" s="4"/>
      <c r="HOI126" s="4"/>
      <c r="HOJ126" s="4"/>
      <c r="HOK126" s="4"/>
      <c r="HOL126" s="4"/>
      <c r="HOM126" s="4"/>
      <c r="HON126" s="4"/>
      <c r="HOO126" s="4"/>
      <c r="HOP126" s="4"/>
      <c r="HOQ126" s="4"/>
      <c r="HOR126" s="4"/>
      <c r="HOS126" s="4"/>
      <c r="HOT126" s="4"/>
      <c r="HOU126" s="4"/>
      <c r="HOV126" s="4"/>
      <c r="HOW126" s="4"/>
      <c r="HOX126" s="4"/>
      <c r="HOY126" s="4"/>
      <c r="HOZ126" s="4"/>
      <c r="HPA126" s="4"/>
      <c r="HPB126" s="4"/>
      <c r="HPC126" s="4"/>
      <c r="HPD126" s="4"/>
      <c r="HPE126" s="4"/>
      <c r="HPF126" s="4"/>
      <c r="HPG126" s="4"/>
      <c r="HPH126" s="4"/>
      <c r="HPI126" s="4"/>
      <c r="HPJ126" s="4"/>
      <c r="HPK126" s="4"/>
      <c r="HPL126" s="4"/>
      <c r="HPM126" s="4"/>
      <c r="HPN126" s="4"/>
      <c r="HPO126" s="4"/>
      <c r="HPP126" s="4"/>
      <c r="HPQ126" s="4"/>
      <c r="HPR126" s="4"/>
      <c r="HPS126" s="4"/>
      <c r="HPT126" s="4"/>
      <c r="HPU126" s="4"/>
      <c r="HPV126" s="4"/>
      <c r="HPW126" s="4"/>
      <c r="HPX126" s="4"/>
      <c r="HPY126" s="4"/>
      <c r="HPZ126" s="4"/>
      <c r="HQA126" s="4"/>
      <c r="HQB126" s="4"/>
      <c r="HQC126" s="4"/>
      <c r="HQD126" s="4"/>
      <c r="HQE126" s="4"/>
      <c r="HQF126" s="4"/>
      <c r="HQG126" s="4"/>
      <c r="HQH126" s="4"/>
      <c r="HQI126" s="4"/>
      <c r="HQJ126" s="4"/>
      <c r="HQK126" s="4"/>
      <c r="HQL126" s="4"/>
      <c r="HQM126" s="4"/>
      <c r="HQN126" s="4"/>
      <c r="HQO126" s="4"/>
      <c r="HQP126" s="4"/>
      <c r="HQQ126" s="4"/>
      <c r="HQR126" s="4"/>
      <c r="HQS126" s="4"/>
      <c r="HQT126" s="4"/>
      <c r="HQU126" s="4"/>
      <c r="HQV126" s="4"/>
      <c r="HQW126" s="4"/>
      <c r="HQX126" s="4"/>
      <c r="HQY126" s="4"/>
      <c r="HQZ126" s="4"/>
      <c r="HRA126" s="4"/>
      <c r="HRB126" s="4"/>
      <c r="HRC126" s="4"/>
      <c r="HRD126" s="4"/>
      <c r="HRE126" s="4"/>
      <c r="HRF126" s="4"/>
      <c r="HRG126" s="4"/>
      <c r="HRH126" s="4"/>
      <c r="HRI126" s="4"/>
      <c r="HRJ126" s="4"/>
      <c r="HRK126" s="4"/>
      <c r="HRL126" s="4"/>
      <c r="HRM126" s="4"/>
      <c r="HRN126" s="4"/>
      <c r="HRO126" s="4"/>
      <c r="HRP126" s="4"/>
      <c r="HRQ126" s="4"/>
      <c r="HRR126" s="4"/>
      <c r="HRS126" s="4"/>
      <c r="HRT126" s="4"/>
      <c r="HRU126" s="4"/>
      <c r="HRV126" s="4"/>
      <c r="HRW126" s="4"/>
      <c r="HRX126" s="4"/>
      <c r="HRY126" s="4"/>
      <c r="HRZ126" s="4"/>
      <c r="HSA126" s="4"/>
      <c r="HSB126" s="4"/>
      <c r="HSC126" s="4"/>
      <c r="HSD126" s="4"/>
      <c r="HSE126" s="4"/>
      <c r="HSF126" s="4"/>
      <c r="HSG126" s="4"/>
      <c r="HSH126" s="4"/>
      <c r="HSI126" s="4"/>
      <c r="HSJ126" s="4"/>
      <c r="HSK126" s="4"/>
      <c r="HSL126" s="4"/>
      <c r="HSM126" s="4"/>
      <c r="HSN126" s="4"/>
      <c r="HSO126" s="4"/>
      <c r="HSP126" s="4"/>
      <c r="HSQ126" s="4"/>
      <c r="HSR126" s="4"/>
      <c r="HSS126" s="4"/>
      <c r="HST126" s="4"/>
      <c r="HSU126" s="4"/>
      <c r="HSV126" s="4"/>
      <c r="HSW126" s="4"/>
      <c r="HSX126" s="4"/>
      <c r="HSY126" s="4"/>
      <c r="HSZ126" s="4"/>
      <c r="HTA126" s="4"/>
      <c r="HTB126" s="4"/>
      <c r="HTC126" s="4"/>
      <c r="HTD126" s="4"/>
      <c r="HTE126" s="4"/>
      <c r="HTF126" s="4"/>
      <c r="HTG126" s="4"/>
      <c r="HTH126" s="4"/>
      <c r="HTI126" s="4"/>
      <c r="HTJ126" s="4"/>
      <c r="HTK126" s="4"/>
      <c r="HTL126" s="4"/>
      <c r="HTM126" s="4"/>
      <c r="HTN126" s="4"/>
      <c r="HTO126" s="4"/>
      <c r="HTP126" s="4"/>
      <c r="HTQ126" s="4"/>
      <c r="HTR126" s="4"/>
      <c r="HTS126" s="4"/>
      <c r="HTT126" s="4"/>
      <c r="HTU126" s="4"/>
      <c r="HTV126" s="4"/>
      <c r="HTW126" s="4"/>
      <c r="HTX126" s="4"/>
      <c r="HTY126" s="4"/>
      <c r="HTZ126" s="4"/>
      <c r="HUA126" s="4"/>
      <c r="HUB126" s="4"/>
      <c r="HUC126" s="4"/>
      <c r="HUD126" s="4"/>
      <c r="HUE126" s="4"/>
      <c r="HUF126" s="4"/>
      <c r="HUG126" s="4"/>
      <c r="HUH126" s="4"/>
      <c r="HUI126" s="4"/>
      <c r="HUJ126" s="4"/>
      <c r="HUK126" s="4"/>
      <c r="HUL126" s="4"/>
      <c r="HUM126" s="4"/>
      <c r="HUN126" s="4"/>
      <c r="HUO126" s="4"/>
      <c r="HUP126" s="4"/>
      <c r="HUQ126" s="4"/>
      <c r="HUR126" s="4"/>
      <c r="HUS126" s="4"/>
      <c r="HUT126" s="4"/>
      <c r="HUU126" s="4"/>
      <c r="HUV126" s="4"/>
      <c r="HUW126" s="4"/>
      <c r="HUX126" s="4"/>
      <c r="HUY126" s="4"/>
      <c r="HUZ126" s="4"/>
      <c r="HVA126" s="4"/>
      <c r="HVB126" s="4"/>
      <c r="HVC126" s="4"/>
      <c r="HVD126" s="4"/>
      <c r="HVE126" s="4"/>
      <c r="HVF126" s="4"/>
      <c r="HVG126" s="4"/>
      <c r="HVH126" s="4"/>
      <c r="HVI126" s="4"/>
      <c r="HVJ126" s="4"/>
      <c r="HVK126" s="4"/>
      <c r="HVL126" s="4"/>
      <c r="HVM126" s="4"/>
      <c r="HVN126" s="4"/>
      <c r="HVO126" s="4"/>
      <c r="HVP126" s="4"/>
      <c r="HVQ126" s="4"/>
      <c r="HVR126" s="4"/>
      <c r="HVS126" s="4"/>
      <c r="HVT126" s="4"/>
      <c r="HVU126" s="4"/>
      <c r="HVV126" s="4"/>
      <c r="HVW126" s="4"/>
      <c r="HVX126" s="4"/>
      <c r="HVY126" s="4"/>
      <c r="HVZ126" s="4"/>
      <c r="HWA126" s="4"/>
      <c r="HWB126" s="4"/>
      <c r="HWC126" s="4"/>
      <c r="HWD126" s="4"/>
      <c r="HWE126" s="4"/>
      <c r="HWF126" s="4"/>
      <c r="HWG126" s="4"/>
      <c r="HWH126" s="4"/>
      <c r="HWI126" s="4"/>
      <c r="HWJ126" s="4"/>
      <c r="HWK126" s="4"/>
      <c r="HWL126" s="4"/>
      <c r="HWM126" s="4"/>
      <c r="HWN126" s="4"/>
      <c r="HWO126" s="4"/>
      <c r="HWP126" s="4"/>
      <c r="HWQ126" s="4"/>
      <c r="HWR126" s="4"/>
      <c r="HWS126" s="4"/>
      <c r="HWT126" s="4"/>
      <c r="HWU126" s="4"/>
      <c r="HWV126" s="4"/>
      <c r="HWW126" s="4"/>
      <c r="HWX126" s="4"/>
      <c r="HWY126" s="4"/>
      <c r="HWZ126" s="4"/>
      <c r="HXA126" s="4"/>
      <c r="HXB126" s="4"/>
      <c r="HXC126" s="4"/>
      <c r="HXD126" s="4"/>
      <c r="HXE126" s="4"/>
      <c r="HXF126" s="4"/>
      <c r="HXG126" s="4"/>
      <c r="HXH126" s="4"/>
      <c r="HXI126" s="4"/>
      <c r="HXJ126" s="4"/>
      <c r="HXK126" s="4"/>
      <c r="HXL126" s="4"/>
      <c r="HXM126" s="4"/>
      <c r="HXN126" s="4"/>
      <c r="HXO126" s="4"/>
      <c r="HXP126" s="4"/>
      <c r="HXQ126" s="4"/>
      <c r="HXR126" s="4"/>
      <c r="HXS126" s="4"/>
      <c r="HXT126" s="4"/>
      <c r="HXU126" s="4"/>
      <c r="HXV126" s="4"/>
      <c r="HXW126" s="4"/>
      <c r="HXX126" s="4"/>
      <c r="HXY126" s="4"/>
      <c r="HXZ126" s="4"/>
      <c r="HYA126" s="4"/>
      <c r="HYB126" s="4"/>
      <c r="HYC126" s="4"/>
      <c r="HYD126" s="4"/>
      <c r="HYE126" s="4"/>
      <c r="HYF126" s="4"/>
      <c r="HYG126" s="4"/>
      <c r="HYH126" s="4"/>
      <c r="HYI126" s="4"/>
      <c r="HYJ126" s="4"/>
      <c r="HYK126" s="4"/>
      <c r="HYL126" s="4"/>
      <c r="HYM126" s="4"/>
      <c r="HYN126" s="4"/>
      <c r="HYO126" s="4"/>
      <c r="HYP126" s="4"/>
      <c r="HYQ126" s="4"/>
      <c r="HYR126" s="4"/>
      <c r="HYS126" s="4"/>
      <c r="HYT126" s="4"/>
      <c r="HYU126" s="4"/>
      <c r="HYV126" s="4"/>
      <c r="HYW126" s="4"/>
      <c r="HYX126" s="4"/>
      <c r="HYY126" s="4"/>
      <c r="HYZ126" s="4"/>
      <c r="HZA126" s="4"/>
      <c r="HZB126" s="4"/>
      <c r="HZC126" s="4"/>
      <c r="HZD126" s="4"/>
      <c r="HZE126" s="4"/>
      <c r="HZF126" s="4"/>
      <c r="HZG126" s="4"/>
      <c r="HZH126" s="4"/>
      <c r="HZI126" s="4"/>
      <c r="HZJ126" s="4"/>
      <c r="HZK126" s="4"/>
      <c r="HZL126" s="4"/>
      <c r="HZM126" s="4"/>
      <c r="HZN126" s="4"/>
      <c r="HZO126" s="4"/>
      <c r="HZP126" s="4"/>
      <c r="HZQ126" s="4"/>
      <c r="HZR126" s="4"/>
      <c r="HZS126" s="4"/>
      <c r="HZT126" s="4"/>
      <c r="HZU126" s="4"/>
      <c r="HZV126" s="4"/>
      <c r="HZW126" s="4"/>
      <c r="HZX126" s="4"/>
      <c r="HZY126" s="4"/>
      <c r="HZZ126" s="4"/>
      <c r="IAA126" s="4"/>
      <c r="IAB126" s="4"/>
      <c r="IAC126" s="4"/>
      <c r="IAD126" s="4"/>
      <c r="IAE126" s="4"/>
      <c r="IAF126" s="4"/>
      <c r="IAG126" s="4"/>
      <c r="IAH126" s="4"/>
      <c r="IAI126" s="4"/>
      <c r="IAJ126" s="4"/>
      <c r="IAK126" s="4"/>
      <c r="IAL126" s="4"/>
      <c r="IAM126" s="4"/>
      <c r="IAN126" s="4"/>
      <c r="IAO126" s="4"/>
      <c r="IAP126" s="4"/>
      <c r="IAQ126" s="4"/>
      <c r="IAR126" s="4"/>
      <c r="IAS126" s="4"/>
      <c r="IAT126" s="4"/>
      <c r="IAU126" s="4"/>
      <c r="IAV126" s="4"/>
      <c r="IAW126" s="4"/>
      <c r="IAX126" s="4"/>
      <c r="IAY126" s="4"/>
      <c r="IAZ126" s="4"/>
      <c r="IBA126" s="4"/>
      <c r="IBB126" s="4"/>
      <c r="IBC126" s="4"/>
      <c r="IBD126" s="4"/>
      <c r="IBE126" s="4"/>
      <c r="IBF126" s="4"/>
      <c r="IBG126" s="4"/>
      <c r="IBH126" s="4"/>
      <c r="IBI126" s="4"/>
      <c r="IBJ126" s="4"/>
      <c r="IBK126" s="4"/>
      <c r="IBL126" s="4"/>
      <c r="IBM126" s="4"/>
      <c r="IBN126" s="4"/>
      <c r="IBO126" s="4"/>
      <c r="IBP126" s="4"/>
      <c r="IBQ126" s="4"/>
      <c r="IBR126" s="4"/>
      <c r="IBS126" s="4"/>
      <c r="IBT126" s="4"/>
      <c r="IBU126" s="4"/>
      <c r="IBV126" s="4"/>
      <c r="IBW126" s="4"/>
      <c r="IBX126" s="4"/>
      <c r="IBY126" s="4"/>
      <c r="IBZ126" s="4"/>
      <c r="ICA126" s="4"/>
      <c r="ICB126" s="4"/>
      <c r="ICC126" s="4"/>
      <c r="ICD126" s="4"/>
      <c r="ICE126" s="4"/>
      <c r="ICF126" s="4"/>
      <c r="ICG126" s="4"/>
      <c r="ICH126" s="4"/>
      <c r="ICI126" s="4"/>
      <c r="ICJ126" s="4"/>
      <c r="ICK126" s="4"/>
      <c r="ICL126" s="4"/>
      <c r="ICM126" s="4"/>
      <c r="ICN126" s="4"/>
      <c r="ICO126" s="4"/>
      <c r="ICP126" s="4"/>
      <c r="ICQ126" s="4"/>
      <c r="ICR126" s="4"/>
      <c r="ICS126" s="4"/>
      <c r="ICT126" s="4"/>
      <c r="ICU126" s="4"/>
      <c r="ICV126" s="4"/>
      <c r="ICW126" s="4"/>
      <c r="ICX126" s="4"/>
      <c r="ICY126" s="4"/>
      <c r="ICZ126" s="4"/>
      <c r="IDA126" s="4"/>
      <c r="IDB126" s="4"/>
      <c r="IDC126" s="4"/>
      <c r="IDD126" s="4"/>
      <c r="IDE126" s="4"/>
      <c r="IDF126" s="4"/>
      <c r="IDG126" s="4"/>
      <c r="IDH126" s="4"/>
      <c r="IDI126" s="4"/>
      <c r="IDJ126" s="4"/>
      <c r="IDK126" s="4"/>
      <c r="IDL126" s="4"/>
      <c r="IDM126" s="4"/>
      <c r="IDN126" s="4"/>
      <c r="IDO126" s="4"/>
      <c r="IDP126" s="4"/>
      <c r="IDQ126" s="4"/>
      <c r="IDR126" s="4"/>
      <c r="IDS126" s="4"/>
      <c r="IDT126" s="4"/>
      <c r="IDU126" s="4"/>
      <c r="IDV126" s="4"/>
      <c r="IDW126" s="4"/>
      <c r="IDX126" s="4"/>
      <c r="IDY126" s="4"/>
      <c r="IDZ126" s="4"/>
      <c r="IEA126" s="4"/>
      <c r="IEB126" s="4"/>
      <c r="IEC126" s="4"/>
      <c r="IED126" s="4"/>
      <c r="IEE126" s="4"/>
      <c r="IEF126" s="4"/>
      <c r="IEG126" s="4"/>
      <c r="IEH126" s="4"/>
      <c r="IEI126" s="4"/>
      <c r="IEJ126" s="4"/>
      <c r="IEK126" s="4"/>
      <c r="IEL126" s="4"/>
      <c r="IEM126" s="4"/>
      <c r="IEN126" s="4"/>
      <c r="IEO126" s="4"/>
      <c r="IEP126" s="4"/>
      <c r="IEQ126" s="4"/>
      <c r="IER126" s="4"/>
      <c r="IES126" s="4"/>
      <c r="IET126" s="4"/>
      <c r="IEU126" s="4"/>
      <c r="IEV126" s="4"/>
      <c r="IEW126" s="4"/>
      <c r="IEX126" s="4"/>
      <c r="IEY126" s="4"/>
      <c r="IEZ126" s="4"/>
      <c r="IFA126" s="4"/>
      <c r="IFB126" s="4"/>
      <c r="IFC126" s="4"/>
      <c r="IFD126" s="4"/>
      <c r="IFE126" s="4"/>
      <c r="IFF126" s="4"/>
      <c r="IFG126" s="4"/>
      <c r="IFH126" s="4"/>
      <c r="IFI126" s="4"/>
      <c r="IFJ126" s="4"/>
      <c r="IFK126" s="4"/>
      <c r="IFL126" s="4"/>
      <c r="IFM126" s="4"/>
      <c r="IFN126" s="4"/>
      <c r="IFO126" s="4"/>
      <c r="IFP126" s="4"/>
      <c r="IFQ126" s="4"/>
      <c r="IFR126" s="4"/>
      <c r="IFS126" s="4"/>
      <c r="IFT126" s="4"/>
      <c r="IFU126" s="4"/>
      <c r="IFV126" s="4"/>
      <c r="IFW126" s="4"/>
      <c r="IFX126" s="4"/>
      <c r="IFY126" s="4"/>
      <c r="IFZ126" s="4"/>
      <c r="IGA126" s="4"/>
      <c r="IGB126" s="4"/>
      <c r="IGC126" s="4"/>
      <c r="IGD126" s="4"/>
      <c r="IGE126" s="4"/>
      <c r="IGF126" s="4"/>
      <c r="IGG126" s="4"/>
      <c r="IGH126" s="4"/>
      <c r="IGI126" s="4"/>
      <c r="IGJ126" s="4"/>
      <c r="IGK126" s="4"/>
      <c r="IGL126" s="4"/>
      <c r="IGM126" s="4"/>
      <c r="IGN126" s="4"/>
      <c r="IGO126" s="4"/>
      <c r="IGP126" s="4"/>
      <c r="IGQ126" s="4"/>
      <c r="IGR126" s="4"/>
      <c r="IGS126" s="4"/>
      <c r="IGT126" s="4"/>
      <c r="IGU126" s="4"/>
      <c r="IGV126" s="4"/>
      <c r="IGW126" s="4"/>
      <c r="IGX126" s="4"/>
      <c r="IGY126" s="4"/>
      <c r="IGZ126" s="4"/>
      <c r="IHA126" s="4"/>
      <c r="IHB126" s="4"/>
      <c r="IHC126" s="4"/>
      <c r="IHD126" s="4"/>
      <c r="IHE126" s="4"/>
      <c r="IHF126" s="4"/>
      <c r="IHG126" s="4"/>
      <c r="IHH126" s="4"/>
      <c r="IHI126" s="4"/>
      <c r="IHJ126" s="4"/>
      <c r="IHK126" s="4"/>
      <c r="IHL126" s="4"/>
      <c r="IHM126" s="4"/>
      <c r="IHN126" s="4"/>
      <c r="IHO126" s="4"/>
      <c r="IHP126" s="4"/>
      <c r="IHQ126" s="4"/>
      <c r="IHR126" s="4"/>
      <c r="IHS126" s="4"/>
      <c r="IHT126" s="4"/>
      <c r="IHU126" s="4"/>
      <c r="IHV126" s="4"/>
      <c r="IHW126" s="4"/>
      <c r="IHX126" s="4"/>
      <c r="IHY126" s="4"/>
      <c r="IHZ126" s="4"/>
      <c r="IIA126" s="4"/>
      <c r="IIB126" s="4"/>
      <c r="IIC126" s="4"/>
      <c r="IID126" s="4"/>
      <c r="IIE126" s="4"/>
      <c r="IIF126" s="4"/>
      <c r="IIG126" s="4"/>
      <c r="IIH126" s="4"/>
      <c r="III126" s="4"/>
      <c r="IIJ126" s="4"/>
      <c r="IIK126" s="4"/>
      <c r="IIL126" s="4"/>
      <c r="IIM126" s="4"/>
      <c r="IIN126" s="4"/>
      <c r="IIO126" s="4"/>
      <c r="IIP126" s="4"/>
      <c r="IIQ126" s="4"/>
      <c r="IIR126" s="4"/>
      <c r="IIS126" s="4"/>
      <c r="IIT126" s="4"/>
      <c r="IIU126" s="4"/>
      <c r="IIV126" s="4"/>
      <c r="IIW126" s="4"/>
      <c r="IIX126" s="4"/>
      <c r="IIY126" s="4"/>
      <c r="IIZ126" s="4"/>
      <c r="IJA126" s="4"/>
      <c r="IJB126" s="4"/>
      <c r="IJC126" s="4"/>
      <c r="IJD126" s="4"/>
      <c r="IJE126" s="4"/>
      <c r="IJF126" s="4"/>
      <c r="IJG126" s="4"/>
      <c r="IJH126" s="4"/>
      <c r="IJI126" s="4"/>
      <c r="IJJ126" s="4"/>
      <c r="IJK126" s="4"/>
      <c r="IJL126" s="4"/>
      <c r="IJM126" s="4"/>
      <c r="IJN126" s="4"/>
      <c r="IJO126" s="4"/>
      <c r="IJP126" s="4"/>
      <c r="IJQ126" s="4"/>
      <c r="IJR126" s="4"/>
      <c r="IJS126" s="4"/>
      <c r="IJT126" s="4"/>
      <c r="IJU126" s="4"/>
      <c r="IJV126" s="4"/>
      <c r="IJW126" s="4"/>
      <c r="IJX126" s="4"/>
      <c r="IJY126" s="4"/>
      <c r="IJZ126" s="4"/>
      <c r="IKA126" s="4"/>
      <c r="IKB126" s="4"/>
      <c r="IKC126" s="4"/>
      <c r="IKD126" s="4"/>
      <c r="IKE126" s="4"/>
      <c r="IKF126" s="4"/>
      <c r="IKG126" s="4"/>
      <c r="IKH126" s="4"/>
      <c r="IKI126" s="4"/>
      <c r="IKJ126" s="4"/>
      <c r="IKK126" s="4"/>
      <c r="IKL126" s="4"/>
      <c r="IKM126" s="4"/>
      <c r="IKN126" s="4"/>
      <c r="IKO126" s="4"/>
      <c r="IKP126" s="4"/>
      <c r="IKQ126" s="4"/>
      <c r="IKR126" s="4"/>
      <c r="IKS126" s="4"/>
      <c r="IKT126" s="4"/>
      <c r="IKU126" s="4"/>
      <c r="IKV126" s="4"/>
      <c r="IKW126" s="4"/>
      <c r="IKX126" s="4"/>
      <c r="IKY126" s="4"/>
      <c r="IKZ126" s="4"/>
      <c r="ILA126" s="4"/>
      <c r="ILB126" s="4"/>
      <c r="ILC126" s="4"/>
      <c r="ILD126" s="4"/>
      <c r="ILE126" s="4"/>
      <c r="ILF126" s="4"/>
      <c r="ILG126" s="4"/>
      <c r="ILH126" s="4"/>
      <c r="ILI126" s="4"/>
      <c r="ILJ126" s="4"/>
      <c r="ILK126" s="4"/>
      <c r="ILL126" s="4"/>
      <c r="ILM126" s="4"/>
      <c r="ILN126" s="4"/>
      <c r="ILO126" s="4"/>
      <c r="ILP126" s="4"/>
      <c r="ILQ126" s="4"/>
      <c r="ILR126" s="4"/>
      <c r="ILS126" s="4"/>
      <c r="ILT126" s="4"/>
      <c r="ILU126" s="4"/>
      <c r="ILV126" s="4"/>
      <c r="ILW126" s="4"/>
      <c r="ILX126" s="4"/>
      <c r="ILY126" s="4"/>
      <c r="ILZ126" s="4"/>
      <c r="IMA126" s="4"/>
      <c r="IMB126" s="4"/>
      <c r="IMC126" s="4"/>
      <c r="IMD126" s="4"/>
      <c r="IME126" s="4"/>
      <c r="IMF126" s="4"/>
      <c r="IMG126" s="4"/>
      <c r="IMH126" s="4"/>
      <c r="IMI126" s="4"/>
      <c r="IMJ126" s="4"/>
      <c r="IMK126" s="4"/>
      <c r="IML126" s="4"/>
      <c r="IMM126" s="4"/>
      <c r="IMN126" s="4"/>
      <c r="IMO126" s="4"/>
      <c r="IMP126" s="4"/>
      <c r="IMQ126" s="4"/>
      <c r="IMR126" s="4"/>
      <c r="IMS126" s="4"/>
      <c r="IMT126" s="4"/>
      <c r="IMU126" s="4"/>
      <c r="IMV126" s="4"/>
      <c r="IMW126" s="4"/>
      <c r="IMX126" s="4"/>
      <c r="IMY126" s="4"/>
      <c r="IMZ126" s="4"/>
      <c r="INA126" s="4"/>
      <c r="INB126" s="4"/>
      <c r="INC126" s="4"/>
      <c r="IND126" s="4"/>
      <c r="INE126" s="4"/>
      <c r="INF126" s="4"/>
      <c r="ING126" s="4"/>
      <c r="INH126" s="4"/>
      <c r="INI126" s="4"/>
      <c r="INJ126" s="4"/>
      <c r="INK126" s="4"/>
      <c r="INL126" s="4"/>
      <c r="INM126" s="4"/>
      <c r="INN126" s="4"/>
      <c r="INO126" s="4"/>
      <c r="INP126" s="4"/>
      <c r="INQ126" s="4"/>
      <c r="INR126" s="4"/>
      <c r="INS126" s="4"/>
      <c r="INT126" s="4"/>
      <c r="INU126" s="4"/>
      <c r="INV126" s="4"/>
      <c r="INW126" s="4"/>
      <c r="INX126" s="4"/>
      <c r="INY126" s="4"/>
      <c r="INZ126" s="4"/>
      <c r="IOA126" s="4"/>
      <c r="IOB126" s="4"/>
      <c r="IOC126" s="4"/>
      <c r="IOD126" s="4"/>
      <c r="IOE126" s="4"/>
      <c r="IOF126" s="4"/>
      <c r="IOG126" s="4"/>
      <c r="IOH126" s="4"/>
      <c r="IOI126" s="4"/>
      <c r="IOJ126" s="4"/>
      <c r="IOK126" s="4"/>
      <c r="IOL126" s="4"/>
      <c r="IOM126" s="4"/>
      <c r="ION126" s="4"/>
      <c r="IOO126" s="4"/>
      <c r="IOP126" s="4"/>
      <c r="IOQ126" s="4"/>
      <c r="IOR126" s="4"/>
      <c r="IOS126" s="4"/>
      <c r="IOT126" s="4"/>
      <c r="IOU126" s="4"/>
      <c r="IOV126" s="4"/>
      <c r="IOW126" s="4"/>
      <c r="IOX126" s="4"/>
      <c r="IOY126" s="4"/>
      <c r="IOZ126" s="4"/>
      <c r="IPA126" s="4"/>
      <c r="IPB126" s="4"/>
      <c r="IPC126" s="4"/>
      <c r="IPD126" s="4"/>
      <c r="IPE126" s="4"/>
      <c r="IPF126" s="4"/>
      <c r="IPG126" s="4"/>
      <c r="IPH126" s="4"/>
      <c r="IPI126" s="4"/>
      <c r="IPJ126" s="4"/>
      <c r="IPK126" s="4"/>
      <c r="IPL126" s="4"/>
      <c r="IPM126" s="4"/>
      <c r="IPN126" s="4"/>
      <c r="IPO126" s="4"/>
      <c r="IPP126" s="4"/>
      <c r="IPQ126" s="4"/>
      <c r="IPR126" s="4"/>
      <c r="IPS126" s="4"/>
      <c r="IPT126" s="4"/>
      <c r="IPU126" s="4"/>
      <c r="IPV126" s="4"/>
      <c r="IPW126" s="4"/>
      <c r="IPX126" s="4"/>
      <c r="IPY126" s="4"/>
      <c r="IPZ126" s="4"/>
      <c r="IQA126" s="4"/>
      <c r="IQB126" s="4"/>
      <c r="IQC126" s="4"/>
      <c r="IQD126" s="4"/>
      <c r="IQE126" s="4"/>
      <c r="IQF126" s="4"/>
      <c r="IQG126" s="4"/>
      <c r="IQH126" s="4"/>
      <c r="IQI126" s="4"/>
      <c r="IQJ126" s="4"/>
      <c r="IQK126" s="4"/>
      <c r="IQL126" s="4"/>
      <c r="IQM126" s="4"/>
      <c r="IQN126" s="4"/>
      <c r="IQO126" s="4"/>
      <c r="IQP126" s="4"/>
      <c r="IQQ126" s="4"/>
      <c r="IQR126" s="4"/>
      <c r="IQS126" s="4"/>
      <c r="IQT126" s="4"/>
      <c r="IQU126" s="4"/>
      <c r="IQV126" s="4"/>
      <c r="IQW126" s="4"/>
      <c r="IQX126" s="4"/>
      <c r="IQY126" s="4"/>
      <c r="IQZ126" s="4"/>
      <c r="IRA126" s="4"/>
      <c r="IRB126" s="4"/>
      <c r="IRC126" s="4"/>
      <c r="IRD126" s="4"/>
      <c r="IRE126" s="4"/>
      <c r="IRF126" s="4"/>
      <c r="IRG126" s="4"/>
      <c r="IRH126" s="4"/>
      <c r="IRI126" s="4"/>
      <c r="IRJ126" s="4"/>
      <c r="IRK126" s="4"/>
      <c r="IRL126" s="4"/>
      <c r="IRM126" s="4"/>
      <c r="IRN126" s="4"/>
      <c r="IRO126" s="4"/>
      <c r="IRP126" s="4"/>
      <c r="IRQ126" s="4"/>
      <c r="IRR126" s="4"/>
      <c r="IRS126" s="4"/>
      <c r="IRT126" s="4"/>
      <c r="IRU126" s="4"/>
      <c r="IRV126" s="4"/>
      <c r="IRW126" s="4"/>
      <c r="IRX126" s="4"/>
      <c r="IRY126" s="4"/>
      <c r="IRZ126" s="4"/>
      <c r="ISA126" s="4"/>
      <c r="ISB126" s="4"/>
      <c r="ISC126" s="4"/>
      <c r="ISD126" s="4"/>
      <c r="ISE126" s="4"/>
      <c r="ISF126" s="4"/>
      <c r="ISG126" s="4"/>
      <c r="ISH126" s="4"/>
      <c r="ISI126" s="4"/>
      <c r="ISJ126" s="4"/>
      <c r="ISK126" s="4"/>
      <c r="ISL126" s="4"/>
      <c r="ISM126" s="4"/>
      <c r="ISN126" s="4"/>
      <c r="ISO126" s="4"/>
      <c r="ISP126" s="4"/>
      <c r="ISQ126" s="4"/>
      <c r="ISR126" s="4"/>
      <c r="ISS126" s="4"/>
      <c r="IST126" s="4"/>
      <c r="ISU126" s="4"/>
      <c r="ISV126" s="4"/>
      <c r="ISW126" s="4"/>
      <c r="ISX126" s="4"/>
      <c r="ISY126" s="4"/>
      <c r="ISZ126" s="4"/>
      <c r="ITA126" s="4"/>
      <c r="ITB126" s="4"/>
      <c r="ITC126" s="4"/>
      <c r="ITD126" s="4"/>
      <c r="ITE126" s="4"/>
      <c r="ITF126" s="4"/>
      <c r="ITG126" s="4"/>
      <c r="ITH126" s="4"/>
      <c r="ITI126" s="4"/>
      <c r="ITJ126" s="4"/>
      <c r="ITK126" s="4"/>
      <c r="ITL126" s="4"/>
      <c r="ITM126" s="4"/>
      <c r="ITN126" s="4"/>
      <c r="ITO126" s="4"/>
      <c r="ITP126" s="4"/>
      <c r="ITQ126" s="4"/>
      <c r="ITR126" s="4"/>
      <c r="ITS126" s="4"/>
      <c r="ITT126" s="4"/>
      <c r="ITU126" s="4"/>
      <c r="ITV126" s="4"/>
      <c r="ITW126" s="4"/>
      <c r="ITX126" s="4"/>
      <c r="ITY126" s="4"/>
      <c r="ITZ126" s="4"/>
      <c r="IUA126" s="4"/>
      <c r="IUB126" s="4"/>
      <c r="IUC126" s="4"/>
      <c r="IUD126" s="4"/>
      <c r="IUE126" s="4"/>
      <c r="IUF126" s="4"/>
      <c r="IUG126" s="4"/>
      <c r="IUH126" s="4"/>
      <c r="IUI126" s="4"/>
      <c r="IUJ126" s="4"/>
      <c r="IUK126" s="4"/>
      <c r="IUL126" s="4"/>
      <c r="IUM126" s="4"/>
      <c r="IUN126" s="4"/>
      <c r="IUO126" s="4"/>
      <c r="IUP126" s="4"/>
      <c r="IUQ126" s="4"/>
      <c r="IUR126" s="4"/>
      <c r="IUS126" s="4"/>
      <c r="IUT126" s="4"/>
      <c r="IUU126" s="4"/>
      <c r="IUV126" s="4"/>
      <c r="IUW126" s="4"/>
      <c r="IUX126" s="4"/>
      <c r="IUY126" s="4"/>
      <c r="IUZ126" s="4"/>
      <c r="IVA126" s="4"/>
      <c r="IVB126" s="4"/>
      <c r="IVC126" s="4"/>
      <c r="IVD126" s="4"/>
      <c r="IVE126" s="4"/>
      <c r="IVF126" s="4"/>
      <c r="IVG126" s="4"/>
      <c r="IVH126" s="4"/>
      <c r="IVI126" s="4"/>
      <c r="IVJ126" s="4"/>
      <c r="IVK126" s="4"/>
      <c r="IVL126" s="4"/>
      <c r="IVM126" s="4"/>
      <c r="IVN126" s="4"/>
      <c r="IVO126" s="4"/>
      <c r="IVP126" s="4"/>
      <c r="IVQ126" s="4"/>
      <c r="IVR126" s="4"/>
      <c r="IVS126" s="4"/>
      <c r="IVT126" s="4"/>
      <c r="IVU126" s="4"/>
      <c r="IVV126" s="4"/>
      <c r="IVW126" s="4"/>
      <c r="IVX126" s="4"/>
      <c r="IVY126" s="4"/>
      <c r="IVZ126" s="4"/>
      <c r="IWA126" s="4"/>
      <c r="IWB126" s="4"/>
      <c r="IWC126" s="4"/>
      <c r="IWD126" s="4"/>
      <c r="IWE126" s="4"/>
      <c r="IWF126" s="4"/>
      <c r="IWG126" s="4"/>
      <c r="IWH126" s="4"/>
      <c r="IWI126" s="4"/>
      <c r="IWJ126" s="4"/>
      <c r="IWK126" s="4"/>
      <c r="IWL126" s="4"/>
      <c r="IWM126" s="4"/>
      <c r="IWN126" s="4"/>
      <c r="IWO126" s="4"/>
      <c r="IWP126" s="4"/>
      <c r="IWQ126" s="4"/>
      <c r="IWR126" s="4"/>
      <c r="IWS126" s="4"/>
      <c r="IWT126" s="4"/>
      <c r="IWU126" s="4"/>
      <c r="IWV126" s="4"/>
      <c r="IWW126" s="4"/>
      <c r="IWX126" s="4"/>
      <c r="IWY126" s="4"/>
      <c r="IWZ126" s="4"/>
      <c r="IXA126" s="4"/>
      <c r="IXB126" s="4"/>
      <c r="IXC126" s="4"/>
      <c r="IXD126" s="4"/>
      <c r="IXE126" s="4"/>
      <c r="IXF126" s="4"/>
      <c r="IXG126" s="4"/>
      <c r="IXH126" s="4"/>
      <c r="IXI126" s="4"/>
      <c r="IXJ126" s="4"/>
      <c r="IXK126" s="4"/>
      <c r="IXL126" s="4"/>
      <c r="IXM126" s="4"/>
      <c r="IXN126" s="4"/>
      <c r="IXO126" s="4"/>
      <c r="IXP126" s="4"/>
      <c r="IXQ126" s="4"/>
      <c r="IXR126" s="4"/>
      <c r="IXS126" s="4"/>
      <c r="IXT126" s="4"/>
      <c r="IXU126" s="4"/>
      <c r="IXV126" s="4"/>
      <c r="IXW126" s="4"/>
      <c r="IXX126" s="4"/>
      <c r="IXY126" s="4"/>
      <c r="IXZ126" s="4"/>
      <c r="IYA126" s="4"/>
      <c r="IYB126" s="4"/>
      <c r="IYC126" s="4"/>
      <c r="IYD126" s="4"/>
      <c r="IYE126" s="4"/>
      <c r="IYF126" s="4"/>
      <c r="IYG126" s="4"/>
      <c r="IYH126" s="4"/>
      <c r="IYI126" s="4"/>
      <c r="IYJ126" s="4"/>
      <c r="IYK126" s="4"/>
      <c r="IYL126" s="4"/>
      <c r="IYM126" s="4"/>
      <c r="IYN126" s="4"/>
      <c r="IYO126" s="4"/>
      <c r="IYP126" s="4"/>
      <c r="IYQ126" s="4"/>
      <c r="IYR126" s="4"/>
      <c r="IYS126" s="4"/>
      <c r="IYT126" s="4"/>
      <c r="IYU126" s="4"/>
      <c r="IYV126" s="4"/>
      <c r="IYW126" s="4"/>
      <c r="IYX126" s="4"/>
      <c r="IYY126" s="4"/>
      <c r="IYZ126" s="4"/>
      <c r="IZA126" s="4"/>
      <c r="IZB126" s="4"/>
      <c r="IZC126" s="4"/>
      <c r="IZD126" s="4"/>
      <c r="IZE126" s="4"/>
      <c r="IZF126" s="4"/>
      <c r="IZG126" s="4"/>
      <c r="IZH126" s="4"/>
      <c r="IZI126" s="4"/>
      <c r="IZJ126" s="4"/>
      <c r="IZK126" s="4"/>
      <c r="IZL126" s="4"/>
      <c r="IZM126" s="4"/>
      <c r="IZN126" s="4"/>
      <c r="IZO126" s="4"/>
      <c r="IZP126" s="4"/>
      <c r="IZQ126" s="4"/>
      <c r="IZR126" s="4"/>
      <c r="IZS126" s="4"/>
      <c r="IZT126" s="4"/>
      <c r="IZU126" s="4"/>
      <c r="IZV126" s="4"/>
      <c r="IZW126" s="4"/>
      <c r="IZX126" s="4"/>
      <c r="IZY126" s="4"/>
      <c r="IZZ126" s="4"/>
      <c r="JAA126" s="4"/>
      <c r="JAB126" s="4"/>
      <c r="JAC126" s="4"/>
      <c r="JAD126" s="4"/>
      <c r="JAE126" s="4"/>
      <c r="JAF126" s="4"/>
      <c r="JAG126" s="4"/>
      <c r="JAH126" s="4"/>
      <c r="JAI126" s="4"/>
      <c r="JAJ126" s="4"/>
      <c r="JAK126" s="4"/>
      <c r="JAL126" s="4"/>
      <c r="JAM126" s="4"/>
      <c r="JAN126" s="4"/>
      <c r="JAO126" s="4"/>
      <c r="JAP126" s="4"/>
      <c r="JAQ126" s="4"/>
      <c r="JAR126" s="4"/>
      <c r="JAS126" s="4"/>
      <c r="JAT126" s="4"/>
      <c r="JAU126" s="4"/>
      <c r="JAV126" s="4"/>
      <c r="JAW126" s="4"/>
      <c r="JAX126" s="4"/>
      <c r="JAY126" s="4"/>
      <c r="JAZ126" s="4"/>
      <c r="JBA126" s="4"/>
      <c r="JBB126" s="4"/>
      <c r="JBC126" s="4"/>
      <c r="JBD126" s="4"/>
      <c r="JBE126" s="4"/>
      <c r="JBF126" s="4"/>
      <c r="JBG126" s="4"/>
      <c r="JBH126" s="4"/>
      <c r="JBI126" s="4"/>
      <c r="JBJ126" s="4"/>
      <c r="JBK126" s="4"/>
      <c r="JBL126" s="4"/>
      <c r="JBM126" s="4"/>
      <c r="JBN126" s="4"/>
      <c r="JBO126" s="4"/>
      <c r="JBP126" s="4"/>
      <c r="JBQ126" s="4"/>
      <c r="JBR126" s="4"/>
      <c r="JBS126" s="4"/>
      <c r="JBT126" s="4"/>
      <c r="JBU126" s="4"/>
      <c r="JBV126" s="4"/>
      <c r="JBW126" s="4"/>
      <c r="JBX126" s="4"/>
      <c r="JBY126" s="4"/>
      <c r="JBZ126" s="4"/>
      <c r="JCA126" s="4"/>
      <c r="JCB126" s="4"/>
      <c r="JCC126" s="4"/>
      <c r="JCD126" s="4"/>
      <c r="JCE126" s="4"/>
      <c r="JCF126" s="4"/>
      <c r="JCG126" s="4"/>
      <c r="JCH126" s="4"/>
      <c r="JCI126" s="4"/>
      <c r="JCJ126" s="4"/>
      <c r="JCK126" s="4"/>
      <c r="JCL126" s="4"/>
      <c r="JCM126" s="4"/>
      <c r="JCN126" s="4"/>
      <c r="JCO126" s="4"/>
      <c r="JCP126" s="4"/>
      <c r="JCQ126" s="4"/>
      <c r="JCR126" s="4"/>
      <c r="JCS126" s="4"/>
      <c r="JCT126" s="4"/>
      <c r="JCU126" s="4"/>
      <c r="JCV126" s="4"/>
      <c r="JCW126" s="4"/>
      <c r="JCX126" s="4"/>
      <c r="JCY126" s="4"/>
      <c r="JCZ126" s="4"/>
      <c r="JDA126" s="4"/>
      <c r="JDB126" s="4"/>
      <c r="JDC126" s="4"/>
      <c r="JDD126" s="4"/>
      <c r="JDE126" s="4"/>
      <c r="JDF126" s="4"/>
      <c r="JDG126" s="4"/>
      <c r="JDH126" s="4"/>
      <c r="JDI126" s="4"/>
      <c r="JDJ126" s="4"/>
      <c r="JDK126" s="4"/>
      <c r="JDL126" s="4"/>
      <c r="JDM126" s="4"/>
      <c r="JDN126" s="4"/>
      <c r="JDO126" s="4"/>
      <c r="JDP126" s="4"/>
      <c r="JDQ126" s="4"/>
      <c r="JDR126" s="4"/>
      <c r="JDS126" s="4"/>
      <c r="JDT126" s="4"/>
      <c r="JDU126" s="4"/>
      <c r="JDV126" s="4"/>
      <c r="JDW126" s="4"/>
      <c r="JDX126" s="4"/>
      <c r="JDY126" s="4"/>
      <c r="JDZ126" s="4"/>
      <c r="JEA126" s="4"/>
      <c r="JEB126" s="4"/>
      <c r="JEC126" s="4"/>
      <c r="JED126" s="4"/>
      <c r="JEE126" s="4"/>
      <c r="JEF126" s="4"/>
      <c r="JEG126" s="4"/>
      <c r="JEH126" s="4"/>
      <c r="JEI126" s="4"/>
      <c r="JEJ126" s="4"/>
      <c r="JEK126" s="4"/>
      <c r="JEL126" s="4"/>
      <c r="JEM126" s="4"/>
      <c r="JEN126" s="4"/>
      <c r="JEO126" s="4"/>
      <c r="JEP126" s="4"/>
      <c r="JEQ126" s="4"/>
      <c r="JER126" s="4"/>
      <c r="JES126" s="4"/>
      <c r="JET126" s="4"/>
      <c r="JEU126" s="4"/>
      <c r="JEV126" s="4"/>
      <c r="JEW126" s="4"/>
      <c r="JEX126" s="4"/>
      <c r="JEY126" s="4"/>
      <c r="JEZ126" s="4"/>
      <c r="JFA126" s="4"/>
      <c r="JFB126" s="4"/>
      <c r="JFC126" s="4"/>
      <c r="JFD126" s="4"/>
      <c r="JFE126" s="4"/>
      <c r="JFF126" s="4"/>
      <c r="JFG126" s="4"/>
      <c r="JFH126" s="4"/>
      <c r="JFI126" s="4"/>
      <c r="JFJ126" s="4"/>
      <c r="JFK126" s="4"/>
      <c r="JFL126" s="4"/>
      <c r="JFM126" s="4"/>
      <c r="JFN126" s="4"/>
      <c r="JFO126" s="4"/>
      <c r="JFP126" s="4"/>
      <c r="JFQ126" s="4"/>
      <c r="JFR126" s="4"/>
      <c r="JFS126" s="4"/>
      <c r="JFT126" s="4"/>
      <c r="JFU126" s="4"/>
      <c r="JFV126" s="4"/>
      <c r="JFW126" s="4"/>
      <c r="JFX126" s="4"/>
      <c r="JFY126" s="4"/>
      <c r="JFZ126" s="4"/>
      <c r="JGA126" s="4"/>
      <c r="JGB126" s="4"/>
      <c r="JGC126" s="4"/>
      <c r="JGD126" s="4"/>
      <c r="JGE126" s="4"/>
      <c r="JGF126" s="4"/>
      <c r="JGG126" s="4"/>
      <c r="JGH126" s="4"/>
      <c r="JGI126" s="4"/>
      <c r="JGJ126" s="4"/>
      <c r="JGK126" s="4"/>
      <c r="JGL126" s="4"/>
      <c r="JGM126" s="4"/>
      <c r="JGN126" s="4"/>
      <c r="JGO126" s="4"/>
      <c r="JGP126" s="4"/>
      <c r="JGQ126" s="4"/>
      <c r="JGR126" s="4"/>
      <c r="JGS126" s="4"/>
      <c r="JGT126" s="4"/>
      <c r="JGU126" s="4"/>
      <c r="JGV126" s="4"/>
      <c r="JGW126" s="4"/>
      <c r="JGX126" s="4"/>
      <c r="JGY126" s="4"/>
      <c r="JGZ126" s="4"/>
      <c r="JHA126" s="4"/>
      <c r="JHB126" s="4"/>
      <c r="JHC126" s="4"/>
      <c r="JHD126" s="4"/>
      <c r="JHE126" s="4"/>
      <c r="JHF126" s="4"/>
      <c r="JHG126" s="4"/>
      <c r="JHH126" s="4"/>
      <c r="JHI126" s="4"/>
      <c r="JHJ126" s="4"/>
      <c r="JHK126" s="4"/>
      <c r="JHL126" s="4"/>
      <c r="JHM126" s="4"/>
      <c r="JHN126" s="4"/>
      <c r="JHO126" s="4"/>
      <c r="JHP126" s="4"/>
      <c r="JHQ126" s="4"/>
      <c r="JHR126" s="4"/>
      <c r="JHS126" s="4"/>
      <c r="JHT126" s="4"/>
      <c r="JHU126" s="4"/>
      <c r="JHV126" s="4"/>
      <c r="JHW126" s="4"/>
      <c r="JHX126" s="4"/>
      <c r="JHY126" s="4"/>
      <c r="JHZ126" s="4"/>
      <c r="JIA126" s="4"/>
      <c r="JIB126" s="4"/>
      <c r="JIC126" s="4"/>
      <c r="JID126" s="4"/>
      <c r="JIE126" s="4"/>
      <c r="JIF126" s="4"/>
      <c r="JIG126" s="4"/>
      <c r="JIH126" s="4"/>
      <c r="JII126" s="4"/>
      <c r="JIJ126" s="4"/>
      <c r="JIK126" s="4"/>
      <c r="JIL126" s="4"/>
      <c r="JIM126" s="4"/>
      <c r="JIN126" s="4"/>
      <c r="JIO126" s="4"/>
      <c r="JIP126" s="4"/>
      <c r="JIQ126" s="4"/>
      <c r="JIR126" s="4"/>
      <c r="JIS126" s="4"/>
      <c r="JIT126" s="4"/>
      <c r="JIU126" s="4"/>
      <c r="JIV126" s="4"/>
      <c r="JIW126" s="4"/>
      <c r="JIX126" s="4"/>
      <c r="JIY126" s="4"/>
      <c r="JIZ126" s="4"/>
      <c r="JJA126" s="4"/>
      <c r="JJB126" s="4"/>
      <c r="JJC126" s="4"/>
      <c r="JJD126" s="4"/>
      <c r="JJE126" s="4"/>
      <c r="JJF126" s="4"/>
      <c r="JJG126" s="4"/>
      <c r="JJH126" s="4"/>
      <c r="JJI126" s="4"/>
      <c r="JJJ126" s="4"/>
      <c r="JJK126" s="4"/>
      <c r="JJL126" s="4"/>
      <c r="JJM126" s="4"/>
      <c r="JJN126" s="4"/>
      <c r="JJO126" s="4"/>
      <c r="JJP126" s="4"/>
      <c r="JJQ126" s="4"/>
      <c r="JJR126" s="4"/>
      <c r="JJS126" s="4"/>
      <c r="JJT126" s="4"/>
      <c r="JJU126" s="4"/>
      <c r="JJV126" s="4"/>
      <c r="JJW126" s="4"/>
      <c r="JJX126" s="4"/>
      <c r="JJY126" s="4"/>
      <c r="JJZ126" s="4"/>
      <c r="JKA126" s="4"/>
      <c r="JKB126" s="4"/>
      <c r="JKC126" s="4"/>
      <c r="JKD126" s="4"/>
      <c r="JKE126" s="4"/>
      <c r="JKF126" s="4"/>
      <c r="JKG126" s="4"/>
      <c r="JKH126" s="4"/>
      <c r="JKI126" s="4"/>
      <c r="JKJ126" s="4"/>
      <c r="JKK126" s="4"/>
      <c r="JKL126" s="4"/>
      <c r="JKM126" s="4"/>
      <c r="JKN126" s="4"/>
      <c r="JKO126" s="4"/>
      <c r="JKP126" s="4"/>
      <c r="JKQ126" s="4"/>
      <c r="JKR126" s="4"/>
      <c r="JKS126" s="4"/>
      <c r="JKT126" s="4"/>
      <c r="JKU126" s="4"/>
      <c r="JKV126" s="4"/>
      <c r="JKW126" s="4"/>
      <c r="JKX126" s="4"/>
      <c r="JKY126" s="4"/>
      <c r="JKZ126" s="4"/>
      <c r="JLA126" s="4"/>
      <c r="JLB126" s="4"/>
      <c r="JLC126" s="4"/>
      <c r="JLD126" s="4"/>
      <c r="JLE126" s="4"/>
      <c r="JLF126" s="4"/>
      <c r="JLG126" s="4"/>
      <c r="JLH126" s="4"/>
      <c r="JLI126" s="4"/>
      <c r="JLJ126" s="4"/>
      <c r="JLK126" s="4"/>
      <c r="JLL126" s="4"/>
      <c r="JLM126" s="4"/>
      <c r="JLN126" s="4"/>
      <c r="JLO126" s="4"/>
      <c r="JLP126" s="4"/>
      <c r="JLQ126" s="4"/>
      <c r="JLR126" s="4"/>
      <c r="JLS126" s="4"/>
      <c r="JLT126" s="4"/>
      <c r="JLU126" s="4"/>
      <c r="JLV126" s="4"/>
      <c r="JLW126" s="4"/>
      <c r="JLX126" s="4"/>
      <c r="JLY126" s="4"/>
      <c r="JLZ126" s="4"/>
      <c r="JMA126" s="4"/>
      <c r="JMB126" s="4"/>
      <c r="JMC126" s="4"/>
      <c r="JMD126" s="4"/>
      <c r="JME126" s="4"/>
      <c r="JMF126" s="4"/>
      <c r="JMG126" s="4"/>
      <c r="JMH126" s="4"/>
      <c r="JMI126" s="4"/>
      <c r="JMJ126" s="4"/>
      <c r="JMK126" s="4"/>
      <c r="JML126" s="4"/>
      <c r="JMM126" s="4"/>
      <c r="JMN126" s="4"/>
      <c r="JMO126" s="4"/>
      <c r="JMP126" s="4"/>
      <c r="JMQ126" s="4"/>
      <c r="JMR126" s="4"/>
      <c r="JMS126" s="4"/>
      <c r="JMT126" s="4"/>
      <c r="JMU126" s="4"/>
      <c r="JMV126" s="4"/>
      <c r="JMW126" s="4"/>
      <c r="JMX126" s="4"/>
      <c r="JMY126" s="4"/>
      <c r="JMZ126" s="4"/>
      <c r="JNA126" s="4"/>
      <c r="JNB126" s="4"/>
      <c r="JNC126" s="4"/>
      <c r="JND126" s="4"/>
      <c r="JNE126" s="4"/>
      <c r="JNF126" s="4"/>
      <c r="JNG126" s="4"/>
      <c r="JNH126" s="4"/>
      <c r="JNI126" s="4"/>
      <c r="JNJ126" s="4"/>
      <c r="JNK126" s="4"/>
      <c r="JNL126" s="4"/>
      <c r="JNM126" s="4"/>
      <c r="JNN126" s="4"/>
      <c r="JNO126" s="4"/>
      <c r="JNP126" s="4"/>
      <c r="JNQ126" s="4"/>
      <c r="JNR126" s="4"/>
      <c r="JNS126" s="4"/>
      <c r="JNT126" s="4"/>
      <c r="JNU126" s="4"/>
      <c r="JNV126" s="4"/>
      <c r="JNW126" s="4"/>
      <c r="JNX126" s="4"/>
      <c r="JNY126" s="4"/>
      <c r="JNZ126" s="4"/>
      <c r="JOA126" s="4"/>
      <c r="JOB126" s="4"/>
      <c r="JOC126" s="4"/>
      <c r="JOD126" s="4"/>
      <c r="JOE126" s="4"/>
      <c r="JOF126" s="4"/>
      <c r="JOG126" s="4"/>
      <c r="JOH126" s="4"/>
      <c r="JOI126" s="4"/>
      <c r="JOJ126" s="4"/>
      <c r="JOK126" s="4"/>
      <c r="JOL126" s="4"/>
      <c r="JOM126" s="4"/>
      <c r="JON126" s="4"/>
      <c r="JOO126" s="4"/>
      <c r="JOP126" s="4"/>
      <c r="JOQ126" s="4"/>
      <c r="JOR126" s="4"/>
      <c r="JOS126" s="4"/>
      <c r="JOT126" s="4"/>
      <c r="JOU126" s="4"/>
      <c r="JOV126" s="4"/>
      <c r="JOW126" s="4"/>
      <c r="JOX126" s="4"/>
      <c r="JOY126" s="4"/>
      <c r="JOZ126" s="4"/>
      <c r="JPA126" s="4"/>
      <c r="JPB126" s="4"/>
      <c r="JPC126" s="4"/>
      <c r="JPD126" s="4"/>
      <c r="JPE126" s="4"/>
      <c r="JPF126" s="4"/>
      <c r="JPG126" s="4"/>
      <c r="JPH126" s="4"/>
      <c r="JPI126" s="4"/>
      <c r="JPJ126" s="4"/>
      <c r="JPK126" s="4"/>
      <c r="JPL126" s="4"/>
      <c r="JPM126" s="4"/>
      <c r="JPN126" s="4"/>
      <c r="JPO126" s="4"/>
      <c r="JPP126" s="4"/>
      <c r="JPQ126" s="4"/>
      <c r="JPR126" s="4"/>
      <c r="JPS126" s="4"/>
      <c r="JPT126" s="4"/>
      <c r="JPU126" s="4"/>
      <c r="JPV126" s="4"/>
      <c r="JPW126" s="4"/>
      <c r="JPX126" s="4"/>
      <c r="JPY126" s="4"/>
      <c r="JPZ126" s="4"/>
      <c r="JQA126" s="4"/>
      <c r="JQB126" s="4"/>
      <c r="JQC126" s="4"/>
      <c r="JQD126" s="4"/>
      <c r="JQE126" s="4"/>
      <c r="JQF126" s="4"/>
      <c r="JQG126" s="4"/>
      <c r="JQH126" s="4"/>
      <c r="JQI126" s="4"/>
      <c r="JQJ126" s="4"/>
      <c r="JQK126" s="4"/>
      <c r="JQL126" s="4"/>
      <c r="JQM126" s="4"/>
      <c r="JQN126" s="4"/>
      <c r="JQO126" s="4"/>
      <c r="JQP126" s="4"/>
      <c r="JQQ126" s="4"/>
      <c r="JQR126" s="4"/>
      <c r="JQS126" s="4"/>
      <c r="JQT126" s="4"/>
      <c r="JQU126" s="4"/>
      <c r="JQV126" s="4"/>
      <c r="JQW126" s="4"/>
      <c r="JQX126" s="4"/>
      <c r="JQY126" s="4"/>
      <c r="JQZ126" s="4"/>
      <c r="JRA126" s="4"/>
      <c r="JRB126" s="4"/>
      <c r="JRC126" s="4"/>
      <c r="JRD126" s="4"/>
      <c r="JRE126" s="4"/>
      <c r="JRF126" s="4"/>
      <c r="JRG126" s="4"/>
      <c r="JRH126" s="4"/>
      <c r="JRI126" s="4"/>
      <c r="JRJ126" s="4"/>
      <c r="JRK126" s="4"/>
      <c r="JRL126" s="4"/>
      <c r="JRM126" s="4"/>
      <c r="JRN126" s="4"/>
      <c r="JRO126" s="4"/>
      <c r="JRP126" s="4"/>
      <c r="JRQ126" s="4"/>
      <c r="JRR126" s="4"/>
      <c r="JRS126" s="4"/>
      <c r="JRT126" s="4"/>
      <c r="JRU126" s="4"/>
      <c r="JRV126" s="4"/>
      <c r="JRW126" s="4"/>
      <c r="JRX126" s="4"/>
      <c r="JRY126" s="4"/>
      <c r="JRZ126" s="4"/>
      <c r="JSA126" s="4"/>
      <c r="JSB126" s="4"/>
      <c r="JSC126" s="4"/>
      <c r="JSD126" s="4"/>
      <c r="JSE126" s="4"/>
      <c r="JSF126" s="4"/>
      <c r="JSG126" s="4"/>
      <c r="JSH126" s="4"/>
      <c r="JSI126" s="4"/>
      <c r="JSJ126" s="4"/>
      <c r="JSK126" s="4"/>
      <c r="JSL126" s="4"/>
      <c r="JSM126" s="4"/>
      <c r="JSN126" s="4"/>
      <c r="JSO126" s="4"/>
      <c r="JSP126" s="4"/>
      <c r="JSQ126" s="4"/>
      <c r="JSR126" s="4"/>
      <c r="JSS126" s="4"/>
      <c r="JST126" s="4"/>
      <c r="JSU126" s="4"/>
      <c r="JSV126" s="4"/>
      <c r="JSW126" s="4"/>
      <c r="JSX126" s="4"/>
      <c r="JSY126" s="4"/>
      <c r="JSZ126" s="4"/>
      <c r="JTA126" s="4"/>
      <c r="JTB126" s="4"/>
      <c r="JTC126" s="4"/>
      <c r="JTD126" s="4"/>
      <c r="JTE126" s="4"/>
      <c r="JTF126" s="4"/>
      <c r="JTG126" s="4"/>
      <c r="JTH126" s="4"/>
      <c r="JTI126" s="4"/>
      <c r="JTJ126" s="4"/>
      <c r="JTK126" s="4"/>
      <c r="JTL126" s="4"/>
      <c r="JTM126" s="4"/>
      <c r="JTN126" s="4"/>
      <c r="JTO126" s="4"/>
      <c r="JTP126" s="4"/>
      <c r="JTQ126" s="4"/>
      <c r="JTR126" s="4"/>
      <c r="JTS126" s="4"/>
      <c r="JTT126" s="4"/>
      <c r="JTU126" s="4"/>
      <c r="JTV126" s="4"/>
      <c r="JTW126" s="4"/>
      <c r="JTX126" s="4"/>
      <c r="JTY126" s="4"/>
      <c r="JTZ126" s="4"/>
      <c r="JUA126" s="4"/>
      <c r="JUB126" s="4"/>
      <c r="JUC126" s="4"/>
      <c r="JUD126" s="4"/>
      <c r="JUE126" s="4"/>
      <c r="JUF126" s="4"/>
      <c r="JUG126" s="4"/>
      <c r="JUH126" s="4"/>
      <c r="JUI126" s="4"/>
      <c r="JUJ126" s="4"/>
      <c r="JUK126" s="4"/>
      <c r="JUL126" s="4"/>
      <c r="JUM126" s="4"/>
      <c r="JUN126" s="4"/>
      <c r="JUO126" s="4"/>
      <c r="JUP126" s="4"/>
      <c r="JUQ126" s="4"/>
      <c r="JUR126" s="4"/>
      <c r="JUS126" s="4"/>
      <c r="JUT126" s="4"/>
      <c r="JUU126" s="4"/>
      <c r="JUV126" s="4"/>
      <c r="JUW126" s="4"/>
      <c r="JUX126" s="4"/>
      <c r="JUY126" s="4"/>
      <c r="JUZ126" s="4"/>
      <c r="JVA126" s="4"/>
      <c r="JVB126" s="4"/>
      <c r="JVC126" s="4"/>
      <c r="JVD126" s="4"/>
      <c r="JVE126" s="4"/>
      <c r="JVF126" s="4"/>
      <c r="JVG126" s="4"/>
      <c r="JVH126" s="4"/>
      <c r="JVI126" s="4"/>
      <c r="JVJ126" s="4"/>
      <c r="JVK126" s="4"/>
      <c r="JVL126" s="4"/>
      <c r="JVM126" s="4"/>
      <c r="JVN126" s="4"/>
      <c r="JVO126" s="4"/>
      <c r="JVP126" s="4"/>
      <c r="JVQ126" s="4"/>
      <c r="JVR126" s="4"/>
      <c r="JVS126" s="4"/>
      <c r="JVT126" s="4"/>
      <c r="JVU126" s="4"/>
      <c r="JVV126" s="4"/>
      <c r="JVW126" s="4"/>
      <c r="JVX126" s="4"/>
      <c r="JVY126" s="4"/>
      <c r="JVZ126" s="4"/>
      <c r="JWA126" s="4"/>
      <c r="JWB126" s="4"/>
      <c r="JWC126" s="4"/>
      <c r="JWD126" s="4"/>
      <c r="JWE126" s="4"/>
      <c r="JWF126" s="4"/>
      <c r="JWG126" s="4"/>
      <c r="JWH126" s="4"/>
      <c r="JWI126" s="4"/>
      <c r="JWJ126" s="4"/>
      <c r="JWK126" s="4"/>
      <c r="JWL126" s="4"/>
      <c r="JWM126" s="4"/>
      <c r="JWN126" s="4"/>
      <c r="JWO126" s="4"/>
      <c r="JWP126" s="4"/>
      <c r="JWQ126" s="4"/>
      <c r="JWR126" s="4"/>
      <c r="JWS126" s="4"/>
      <c r="JWT126" s="4"/>
      <c r="JWU126" s="4"/>
      <c r="JWV126" s="4"/>
      <c r="JWW126" s="4"/>
      <c r="JWX126" s="4"/>
      <c r="JWY126" s="4"/>
      <c r="JWZ126" s="4"/>
      <c r="JXA126" s="4"/>
      <c r="JXB126" s="4"/>
      <c r="JXC126" s="4"/>
      <c r="JXD126" s="4"/>
      <c r="JXE126" s="4"/>
      <c r="JXF126" s="4"/>
      <c r="JXG126" s="4"/>
      <c r="JXH126" s="4"/>
      <c r="JXI126" s="4"/>
      <c r="JXJ126" s="4"/>
      <c r="JXK126" s="4"/>
      <c r="JXL126" s="4"/>
      <c r="JXM126" s="4"/>
      <c r="JXN126" s="4"/>
      <c r="JXO126" s="4"/>
      <c r="JXP126" s="4"/>
      <c r="JXQ126" s="4"/>
      <c r="JXR126" s="4"/>
      <c r="JXS126" s="4"/>
      <c r="JXT126" s="4"/>
      <c r="JXU126" s="4"/>
      <c r="JXV126" s="4"/>
      <c r="JXW126" s="4"/>
      <c r="JXX126" s="4"/>
      <c r="JXY126" s="4"/>
      <c r="JXZ126" s="4"/>
      <c r="JYA126" s="4"/>
      <c r="JYB126" s="4"/>
      <c r="JYC126" s="4"/>
      <c r="JYD126" s="4"/>
      <c r="JYE126" s="4"/>
      <c r="JYF126" s="4"/>
      <c r="JYG126" s="4"/>
      <c r="JYH126" s="4"/>
      <c r="JYI126" s="4"/>
      <c r="JYJ126" s="4"/>
      <c r="JYK126" s="4"/>
      <c r="JYL126" s="4"/>
      <c r="JYM126" s="4"/>
      <c r="JYN126" s="4"/>
      <c r="JYO126" s="4"/>
      <c r="JYP126" s="4"/>
      <c r="JYQ126" s="4"/>
      <c r="JYR126" s="4"/>
      <c r="JYS126" s="4"/>
      <c r="JYT126" s="4"/>
      <c r="JYU126" s="4"/>
      <c r="JYV126" s="4"/>
      <c r="JYW126" s="4"/>
      <c r="JYX126" s="4"/>
      <c r="JYY126" s="4"/>
      <c r="JYZ126" s="4"/>
      <c r="JZA126" s="4"/>
      <c r="JZB126" s="4"/>
      <c r="JZC126" s="4"/>
      <c r="JZD126" s="4"/>
      <c r="JZE126" s="4"/>
      <c r="JZF126" s="4"/>
      <c r="JZG126" s="4"/>
      <c r="JZH126" s="4"/>
      <c r="JZI126" s="4"/>
      <c r="JZJ126" s="4"/>
      <c r="JZK126" s="4"/>
      <c r="JZL126" s="4"/>
      <c r="JZM126" s="4"/>
      <c r="JZN126" s="4"/>
      <c r="JZO126" s="4"/>
      <c r="JZP126" s="4"/>
      <c r="JZQ126" s="4"/>
      <c r="JZR126" s="4"/>
      <c r="JZS126" s="4"/>
      <c r="JZT126" s="4"/>
      <c r="JZU126" s="4"/>
      <c r="JZV126" s="4"/>
      <c r="JZW126" s="4"/>
      <c r="JZX126" s="4"/>
      <c r="JZY126" s="4"/>
      <c r="JZZ126" s="4"/>
      <c r="KAA126" s="4"/>
      <c r="KAB126" s="4"/>
      <c r="KAC126" s="4"/>
      <c r="KAD126" s="4"/>
      <c r="KAE126" s="4"/>
      <c r="KAF126" s="4"/>
      <c r="KAG126" s="4"/>
      <c r="KAH126" s="4"/>
      <c r="KAI126" s="4"/>
      <c r="KAJ126" s="4"/>
      <c r="KAK126" s="4"/>
      <c r="KAL126" s="4"/>
      <c r="KAM126" s="4"/>
      <c r="KAN126" s="4"/>
      <c r="KAO126" s="4"/>
      <c r="KAP126" s="4"/>
      <c r="KAQ126" s="4"/>
      <c r="KAR126" s="4"/>
      <c r="KAS126" s="4"/>
      <c r="KAT126" s="4"/>
      <c r="KAU126" s="4"/>
      <c r="KAV126" s="4"/>
      <c r="KAW126" s="4"/>
      <c r="KAX126" s="4"/>
      <c r="KAY126" s="4"/>
      <c r="KAZ126" s="4"/>
      <c r="KBA126" s="4"/>
      <c r="KBB126" s="4"/>
      <c r="KBC126" s="4"/>
      <c r="KBD126" s="4"/>
      <c r="KBE126" s="4"/>
      <c r="KBF126" s="4"/>
      <c r="KBG126" s="4"/>
      <c r="KBH126" s="4"/>
      <c r="KBI126" s="4"/>
      <c r="KBJ126" s="4"/>
      <c r="KBK126" s="4"/>
      <c r="KBL126" s="4"/>
      <c r="KBM126" s="4"/>
      <c r="KBN126" s="4"/>
      <c r="KBO126" s="4"/>
      <c r="KBP126" s="4"/>
      <c r="KBQ126" s="4"/>
      <c r="KBR126" s="4"/>
      <c r="KBS126" s="4"/>
      <c r="KBT126" s="4"/>
      <c r="KBU126" s="4"/>
      <c r="KBV126" s="4"/>
      <c r="KBW126" s="4"/>
      <c r="KBX126" s="4"/>
      <c r="KBY126" s="4"/>
      <c r="KBZ126" s="4"/>
      <c r="KCA126" s="4"/>
      <c r="KCB126" s="4"/>
      <c r="KCC126" s="4"/>
      <c r="KCD126" s="4"/>
      <c r="KCE126" s="4"/>
      <c r="KCF126" s="4"/>
      <c r="KCG126" s="4"/>
      <c r="KCH126" s="4"/>
      <c r="KCI126" s="4"/>
      <c r="KCJ126" s="4"/>
      <c r="KCK126" s="4"/>
      <c r="KCL126" s="4"/>
      <c r="KCM126" s="4"/>
      <c r="KCN126" s="4"/>
      <c r="KCO126" s="4"/>
      <c r="KCP126" s="4"/>
      <c r="KCQ126" s="4"/>
      <c r="KCR126" s="4"/>
      <c r="KCS126" s="4"/>
      <c r="KCT126" s="4"/>
      <c r="KCU126" s="4"/>
      <c r="KCV126" s="4"/>
      <c r="KCW126" s="4"/>
      <c r="KCX126" s="4"/>
      <c r="KCY126" s="4"/>
      <c r="KCZ126" s="4"/>
      <c r="KDA126" s="4"/>
      <c r="KDB126" s="4"/>
      <c r="KDC126" s="4"/>
      <c r="KDD126" s="4"/>
      <c r="KDE126" s="4"/>
      <c r="KDF126" s="4"/>
      <c r="KDG126" s="4"/>
      <c r="KDH126" s="4"/>
      <c r="KDI126" s="4"/>
      <c r="KDJ126" s="4"/>
      <c r="KDK126" s="4"/>
      <c r="KDL126" s="4"/>
      <c r="KDM126" s="4"/>
      <c r="KDN126" s="4"/>
      <c r="KDO126" s="4"/>
      <c r="KDP126" s="4"/>
      <c r="KDQ126" s="4"/>
      <c r="KDR126" s="4"/>
      <c r="KDS126" s="4"/>
      <c r="KDT126" s="4"/>
      <c r="KDU126" s="4"/>
      <c r="KDV126" s="4"/>
      <c r="KDW126" s="4"/>
      <c r="KDX126" s="4"/>
      <c r="KDY126" s="4"/>
      <c r="KDZ126" s="4"/>
      <c r="KEA126" s="4"/>
      <c r="KEB126" s="4"/>
      <c r="KEC126" s="4"/>
      <c r="KED126" s="4"/>
      <c r="KEE126" s="4"/>
      <c r="KEF126" s="4"/>
      <c r="KEG126" s="4"/>
      <c r="KEH126" s="4"/>
      <c r="KEI126" s="4"/>
      <c r="KEJ126" s="4"/>
      <c r="KEK126" s="4"/>
      <c r="KEL126" s="4"/>
      <c r="KEM126" s="4"/>
      <c r="KEN126" s="4"/>
      <c r="KEO126" s="4"/>
      <c r="KEP126" s="4"/>
      <c r="KEQ126" s="4"/>
      <c r="KER126" s="4"/>
      <c r="KES126" s="4"/>
      <c r="KET126" s="4"/>
      <c r="KEU126" s="4"/>
      <c r="KEV126" s="4"/>
      <c r="KEW126" s="4"/>
      <c r="KEX126" s="4"/>
      <c r="KEY126" s="4"/>
      <c r="KEZ126" s="4"/>
      <c r="KFA126" s="4"/>
      <c r="KFB126" s="4"/>
      <c r="KFC126" s="4"/>
      <c r="KFD126" s="4"/>
      <c r="KFE126" s="4"/>
      <c r="KFF126" s="4"/>
      <c r="KFG126" s="4"/>
      <c r="KFH126" s="4"/>
      <c r="KFI126" s="4"/>
      <c r="KFJ126" s="4"/>
      <c r="KFK126" s="4"/>
      <c r="KFL126" s="4"/>
      <c r="KFM126" s="4"/>
      <c r="KFN126" s="4"/>
      <c r="KFO126" s="4"/>
      <c r="KFP126" s="4"/>
      <c r="KFQ126" s="4"/>
      <c r="KFR126" s="4"/>
      <c r="KFS126" s="4"/>
      <c r="KFT126" s="4"/>
      <c r="KFU126" s="4"/>
      <c r="KFV126" s="4"/>
      <c r="KFW126" s="4"/>
      <c r="KFX126" s="4"/>
      <c r="KFY126" s="4"/>
      <c r="KFZ126" s="4"/>
      <c r="KGA126" s="4"/>
      <c r="KGB126" s="4"/>
      <c r="KGC126" s="4"/>
      <c r="KGD126" s="4"/>
      <c r="KGE126" s="4"/>
      <c r="KGF126" s="4"/>
      <c r="KGG126" s="4"/>
      <c r="KGH126" s="4"/>
      <c r="KGI126" s="4"/>
      <c r="KGJ126" s="4"/>
      <c r="KGK126" s="4"/>
      <c r="KGL126" s="4"/>
      <c r="KGM126" s="4"/>
      <c r="KGN126" s="4"/>
      <c r="KGO126" s="4"/>
      <c r="KGP126" s="4"/>
      <c r="KGQ126" s="4"/>
      <c r="KGR126" s="4"/>
      <c r="KGS126" s="4"/>
      <c r="KGT126" s="4"/>
      <c r="KGU126" s="4"/>
      <c r="KGV126" s="4"/>
      <c r="KGW126" s="4"/>
      <c r="KGX126" s="4"/>
      <c r="KGY126" s="4"/>
      <c r="KGZ126" s="4"/>
      <c r="KHA126" s="4"/>
      <c r="KHB126" s="4"/>
      <c r="KHC126" s="4"/>
      <c r="KHD126" s="4"/>
      <c r="KHE126" s="4"/>
      <c r="KHF126" s="4"/>
      <c r="KHG126" s="4"/>
      <c r="KHH126" s="4"/>
      <c r="KHI126" s="4"/>
      <c r="KHJ126" s="4"/>
      <c r="KHK126" s="4"/>
      <c r="KHL126" s="4"/>
      <c r="KHM126" s="4"/>
      <c r="KHN126" s="4"/>
      <c r="KHO126" s="4"/>
      <c r="KHP126" s="4"/>
      <c r="KHQ126" s="4"/>
      <c r="KHR126" s="4"/>
      <c r="KHS126" s="4"/>
      <c r="KHT126" s="4"/>
      <c r="KHU126" s="4"/>
      <c r="KHV126" s="4"/>
      <c r="KHW126" s="4"/>
      <c r="KHX126" s="4"/>
      <c r="KHY126" s="4"/>
      <c r="KHZ126" s="4"/>
      <c r="KIA126" s="4"/>
      <c r="KIB126" s="4"/>
      <c r="KIC126" s="4"/>
      <c r="KID126" s="4"/>
      <c r="KIE126" s="4"/>
      <c r="KIF126" s="4"/>
      <c r="KIG126" s="4"/>
      <c r="KIH126" s="4"/>
      <c r="KII126" s="4"/>
      <c r="KIJ126" s="4"/>
      <c r="KIK126" s="4"/>
      <c r="KIL126" s="4"/>
      <c r="KIM126" s="4"/>
      <c r="KIN126" s="4"/>
      <c r="KIO126" s="4"/>
      <c r="KIP126" s="4"/>
      <c r="KIQ126" s="4"/>
      <c r="KIR126" s="4"/>
      <c r="KIS126" s="4"/>
      <c r="KIT126" s="4"/>
      <c r="KIU126" s="4"/>
      <c r="KIV126" s="4"/>
      <c r="KIW126" s="4"/>
      <c r="KIX126" s="4"/>
      <c r="KIY126" s="4"/>
      <c r="KIZ126" s="4"/>
      <c r="KJA126" s="4"/>
      <c r="KJB126" s="4"/>
      <c r="KJC126" s="4"/>
      <c r="KJD126" s="4"/>
      <c r="KJE126" s="4"/>
      <c r="KJF126" s="4"/>
      <c r="KJG126" s="4"/>
      <c r="KJH126" s="4"/>
      <c r="KJI126" s="4"/>
      <c r="KJJ126" s="4"/>
      <c r="KJK126" s="4"/>
      <c r="KJL126" s="4"/>
      <c r="KJM126" s="4"/>
      <c r="KJN126" s="4"/>
      <c r="KJO126" s="4"/>
      <c r="KJP126" s="4"/>
      <c r="KJQ126" s="4"/>
      <c r="KJR126" s="4"/>
      <c r="KJS126" s="4"/>
      <c r="KJT126" s="4"/>
      <c r="KJU126" s="4"/>
      <c r="KJV126" s="4"/>
      <c r="KJW126" s="4"/>
      <c r="KJX126" s="4"/>
      <c r="KJY126" s="4"/>
      <c r="KJZ126" s="4"/>
      <c r="KKA126" s="4"/>
      <c r="KKB126" s="4"/>
      <c r="KKC126" s="4"/>
      <c r="KKD126" s="4"/>
      <c r="KKE126" s="4"/>
      <c r="KKF126" s="4"/>
      <c r="KKG126" s="4"/>
      <c r="KKH126" s="4"/>
      <c r="KKI126" s="4"/>
      <c r="KKJ126" s="4"/>
      <c r="KKK126" s="4"/>
      <c r="KKL126" s="4"/>
      <c r="KKM126" s="4"/>
      <c r="KKN126" s="4"/>
      <c r="KKO126" s="4"/>
      <c r="KKP126" s="4"/>
      <c r="KKQ126" s="4"/>
      <c r="KKR126" s="4"/>
      <c r="KKS126" s="4"/>
      <c r="KKT126" s="4"/>
      <c r="KKU126" s="4"/>
      <c r="KKV126" s="4"/>
      <c r="KKW126" s="4"/>
      <c r="KKX126" s="4"/>
      <c r="KKY126" s="4"/>
      <c r="KKZ126" s="4"/>
      <c r="KLA126" s="4"/>
      <c r="KLB126" s="4"/>
      <c r="KLC126" s="4"/>
      <c r="KLD126" s="4"/>
      <c r="KLE126" s="4"/>
      <c r="KLF126" s="4"/>
      <c r="KLG126" s="4"/>
      <c r="KLH126" s="4"/>
      <c r="KLI126" s="4"/>
      <c r="KLJ126" s="4"/>
      <c r="KLK126" s="4"/>
      <c r="KLL126" s="4"/>
      <c r="KLM126" s="4"/>
      <c r="KLN126" s="4"/>
      <c r="KLO126" s="4"/>
      <c r="KLP126" s="4"/>
      <c r="KLQ126" s="4"/>
      <c r="KLR126" s="4"/>
      <c r="KLS126" s="4"/>
      <c r="KLT126" s="4"/>
      <c r="KLU126" s="4"/>
      <c r="KLV126" s="4"/>
      <c r="KLW126" s="4"/>
      <c r="KLX126" s="4"/>
      <c r="KLY126" s="4"/>
      <c r="KLZ126" s="4"/>
      <c r="KMA126" s="4"/>
      <c r="KMB126" s="4"/>
      <c r="KMC126" s="4"/>
      <c r="KMD126" s="4"/>
      <c r="KME126" s="4"/>
      <c r="KMF126" s="4"/>
      <c r="KMG126" s="4"/>
      <c r="KMH126" s="4"/>
      <c r="KMI126" s="4"/>
      <c r="KMJ126" s="4"/>
      <c r="KMK126" s="4"/>
      <c r="KML126" s="4"/>
      <c r="KMM126" s="4"/>
      <c r="KMN126" s="4"/>
      <c r="KMO126" s="4"/>
      <c r="KMP126" s="4"/>
      <c r="KMQ126" s="4"/>
      <c r="KMR126" s="4"/>
      <c r="KMS126" s="4"/>
      <c r="KMT126" s="4"/>
      <c r="KMU126" s="4"/>
      <c r="KMV126" s="4"/>
      <c r="KMW126" s="4"/>
      <c r="KMX126" s="4"/>
      <c r="KMY126" s="4"/>
      <c r="KMZ126" s="4"/>
      <c r="KNA126" s="4"/>
      <c r="KNB126" s="4"/>
      <c r="KNC126" s="4"/>
      <c r="KND126" s="4"/>
      <c r="KNE126" s="4"/>
      <c r="KNF126" s="4"/>
      <c r="KNG126" s="4"/>
      <c r="KNH126" s="4"/>
      <c r="KNI126" s="4"/>
      <c r="KNJ126" s="4"/>
      <c r="KNK126" s="4"/>
      <c r="KNL126" s="4"/>
      <c r="KNM126" s="4"/>
      <c r="KNN126" s="4"/>
      <c r="KNO126" s="4"/>
      <c r="KNP126" s="4"/>
      <c r="KNQ126" s="4"/>
      <c r="KNR126" s="4"/>
      <c r="KNS126" s="4"/>
      <c r="KNT126" s="4"/>
      <c r="KNU126" s="4"/>
      <c r="KNV126" s="4"/>
      <c r="KNW126" s="4"/>
      <c r="KNX126" s="4"/>
      <c r="KNY126" s="4"/>
      <c r="KNZ126" s="4"/>
      <c r="KOA126" s="4"/>
      <c r="KOB126" s="4"/>
      <c r="KOC126" s="4"/>
      <c r="KOD126" s="4"/>
      <c r="KOE126" s="4"/>
      <c r="KOF126" s="4"/>
      <c r="KOG126" s="4"/>
      <c r="KOH126" s="4"/>
      <c r="KOI126" s="4"/>
      <c r="KOJ126" s="4"/>
      <c r="KOK126" s="4"/>
      <c r="KOL126" s="4"/>
      <c r="KOM126" s="4"/>
      <c r="KON126" s="4"/>
      <c r="KOO126" s="4"/>
      <c r="KOP126" s="4"/>
      <c r="KOQ126" s="4"/>
      <c r="KOR126" s="4"/>
      <c r="KOS126" s="4"/>
      <c r="KOT126" s="4"/>
      <c r="KOU126" s="4"/>
      <c r="KOV126" s="4"/>
      <c r="KOW126" s="4"/>
      <c r="KOX126" s="4"/>
      <c r="KOY126" s="4"/>
      <c r="KOZ126" s="4"/>
      <c r="KPA126" s="4"/>
      <c r="KPB126" s="4"/>
      <c r="KPC126" s="4"/>
      <c r="KPD126" s="4"/>
      <c r="KPE126" s="4"/>
      <c r="KPF126" s="4"/>
      <c r="KPG126" s="4"/>
      <c r="KPH126" s="4"/>
      <c r="KPI126" s="4"/>
      <c r="KPJ126" s="4"/>
      <c r="KPK126" s="4"/>
      <c r="KPL126" s="4"/>
      <c r="KPM126" s="4"/>
      <c r="KPN126" s="4"/>
      <c r="KPO126" s="4"/>
      <c r="KPP126" s="4"/>
      <c r="KPQ126" s="4"/>
      <c r="KPR126" s="4"/>
      <c r="KPS126" s="4"/>
      <c r="KPT126" s="4"/>
      <c r="KPU126" s="4"/>
      <c r="KPV126" s="4"/>
      <c r="KPW126" s="4"/>
      <c r="KPX126" s="4"/>
      <c r="KPY126" s="4"/>
      <c r="KPZ126" s="4"/>
      <c r="KQA126" s="4"/>
      <c r="KQB126" s="4"/>
      <c r="KQC126" s="4"/>
      <c r="KQD126" s="4"/>
      <c r="KQE126" s="4"/>
      <c r="KQF126" s="4"/>
      <c r="KQG126" s="4"/>
      <c r="KQH126" s="4"/>
      <c r="KQI126" s="4"/>
      <c r="KQJ126" s="4"/>
      <c r="KQK126" s="4"/>
      <c r="KQL126" s="4"/>
      <c r="KQM126" s="4"/>
      <c r="KQN126" s="4"/>
      <c r="KQO126" s="4"/>
      <c r="KQP126" s="4"/>
      <c r="KQQ126" s="4"/>
      <c r="KQR126" s="4"/>
      <c r="KQS126" s="4"/>
      <c r="KQT126" s="4"/>
      <c r="KQU126" s="4"/>
      <c r="KQV126" s="4"/>
      <c r="KQW126" s="4"/>
      <c r="KQX126" s="4"/>
      <c r="KQY126" s="4"/>
      <c r="KQZ126" s="4"/>
      <c r="KRA126" s="4"/>
      <c r="KRB126" s="4"/>
      <c r="KRC126" s="4"/>
      <c r="KRD126" s="4"/>
      <c r="KRE126" s="4"/>
      <c r="KRF126" s="4"/>
      <c r="KRG126" s="4"/>
      <c r="KRH126" s="4"/>
      <c r="KRI126" s="4"/>
      <c r="KRJ126" s="4"/>
      <c r="KRK126" s="4"/>
      <c r="KRL126" s="4"/>
      <c r="KRM126" s="4"/>
      <c r="KRN126" s="4"/>
      <c r="KRO126" s="4"/>
      <c r="KRP126" s="4"/>
      <c r="KRQ126" s="4"/>
      <c r="KRR126" s="4"/>
      <c r="KRS126" s="4"/>
      <c r="KRT126" s="4"/>
      <c r="KRU126" s="4"/>
      <c r="KRV126" s="4"/>
      <c r="KRW126" s="4"/>
      <c r="KRX126" s="4"/>
      <c r="KRY126" s="4"/>
      <c r="KRZ126" s="4"/>
      <c r="KSA126" s="4"/>
      <c r="KSB126" s="4"/>
      <c r="KSC126" s="4"/>
      <c r="KSD126" s="4"/>
      <c r="KSE126" s="4"/>
      <c r="KSF126" s="4"/>
      <c r="KSG126" s="4"/>
      <c r="KSH126" s="4"/>
      <c r="KSI126" s="4"/>
      <c r="KSJ126" s="4"/>
      <c r="KSK126" s="4"/>
      <c r="KSL126" s="4"/>
      <c r="KSM126" s="4"/>
      <c r="KSN126" s="4"/>
      <c r="KSO126" s="4"/>
      <c r="KSP126" s="4"/>
      <c r="KSQ126" s="4"/>
      <c r="KSR126" s="4"/>
      <c r="KSS126" s="4"/>
      <c r="KST126" s="4"/>
      <c r="KSU126" s="4"/>
      <c r="KSV126" s="4"/>
      <c r="KSW126" s="4"/>
      <c r="KSX126" s="4"/>
      <c r="KSY126" s="4"/>
      <c r="KSZ126" s="4"/>
      <c r="KTA126" s="4"/>
      <c r="KTB126" s="4"/>
      <c r="KTC126" s="4"/>
      <c r="KTD126" s="4"/>
      <c r="KTE126" s="4"/>
      <c r="KTF126" s="4"/>
      <c r="KTG126" s="4"/>
      <c r="KTH126" s="4"/>
      <c r="KTI126" s="4"/>
      <c r="KTJ126" s="4"/>
      <c r="KTK126" s="4"/>
      <c r="KTL126" s="4"/>
      <c r="KTM126" s="4"/>
      <c r="KTN126" s="4"/>
      <c r="KTO126" s="4"/>
      <c r="KTP126" s="4"/>
      <c r="KTQ126" s="4"/>
      <c r="KTR126" s="4"/>
      <c r="KTS126" s="4"/>
      <c r="KTT126" s="4"/>
      <c r="KTU126" s="4"/>
      <c r="KTV126" s="4"/>
      <c r="KTW126" s="4"/>
      <c r="KTX126" s="4"/>
      <c r="KTY126" s="4"/>
      <c r="KTZ126" s="4"/>
      <c r="KUA126" s="4"/>
      <c r="KUB126" s="4"/>
      <c r="KUC126" s="4"/>
      <c r="KUD126" s="4"/>
      <c r="KUE126" s="4"/>
      <c r="KUF126" s="4"/>
      <c r="KUG126" s="4"/>
      <c r="KUH126" s="4"/>
      <c r="KUI126" s="4"/>
      <c r="KUJ126" s="4"/>
      <c r="KUK126" s="4"/>
      <c r="KUL126" s="4"/>
      <c r="KUM126" s="4"/>
      <c r="KUN126" s="4"/>
      <c r="KUO126" s="4"/>
      <c r="KUP126" s="4"/>
      <c r="KUQ126" s="4"/>
      <c r="KUR126" s="4"/>
      <c r="KUS126" s="4"/>
      <c r="KUT126" s="4"/>
      <c r="KUU126" s="4"/>
      <c r="KUV126" s="4"/>
      <c r="KUW126" s="4"/>
      <c r="KUX126" s="4"/>
      <c r="KUY126" s="4"/>
      <c r="KUZ126" s="4"/>
      <c r="KVA126" s="4"/>
      <c r="KVB126" s="4"/>
      <c r="KVC126" s="4"/>
      <c r="KVD126" s="4"/>
      <c r="KVE126" s="4"/>
      <c r="KVF126" s="4"/>
      <c r="KVG126" s="4"/>
      <c r="KVH126" s="4"/>
      <c r="KVI126" s="4"/>
      <c r="KVJ126" s="4"/>
      <c r="KVK126" s="4"/>
      <c r="KVL126" s="4"/>
      <c r="KVM126" s="4"/>
      <c r="KVN126" s="4"/>
      <c r="KVO126" s="4"/>
      <c r="KVP126" s="4"/>
      <c r="KVQ126" s="4"/>
      <c r="KVR126" s="4"/>
      <c r="KVS126" s="4"/>
      <c r="KVT126" s="4"/>
      <c r="KVU126" s="4"/>
      <c r="KVV126" s="4"/>
      <c r="KVW126" s="4"/>
      <c r="KVX126" s="4"/>
      <c r="KVY126" s="4"/>
      <c r="KVZ126" s="4"/>
      <c r="KWA126" s="4"/>
      <c r="KWB126" s="4"/>
      <c r="KWC126" s="4"/>
      <c r="KWD126" s="4"/>
      <c r="KWE126" s="4"/>
      <c r="KWF126" s="4"/>
      <c r="KWG126" s="4"/>
      <c r="KWH126" s="4"/>
      <c r="KWI126" s="4"/>
      <c r="KWJ126" s="4"/>
      <c r="KWK126" s="4"/>
      <c r="KWL126" s="4"/>
      <c r="KWM126" s="4"/>
      <c r="KWN126" s="4"/>
      <c r="KWO126" s="4"/>
      <c r="KWP126" s="4"/>
      <c r="KWQ126" s="4"/>
      <c r="KWR126" s="4"/>
      <c r="KWS126" s="4"/>
      <c r="KWT126" s="4"/>
      <c r="KWU126" s="4"/>
      <c r="KWV126" s="4"/>
      <c r="KWW126" s="4"/>
      <c r="KWX126" s="4"/>
      <c r="KWY126" s="4"/>
      <c r="KWZ126" s="4"/>
      <c r="KXA126" s="4"/>
      <c r="KXB126" s="4"/>
      <c r="KXC126" s="4"/>
      <c r="KXD126" s="4"/>
      <c r="KXE126" s="4"/>
      <c r="KXF126" s="4"/>
      <c r="KXG126" s="4"/>
      <c r="KXH126" s="4"/>
      <c r="KXI126" s="4"/>
      <c r="KXJ126" s="4"/>
      <c r="KXK126" s="4"/>
      <c r="KXL126" s="4"/>
      <c r="KXM126" s="4"/>
      <c r="KXN126" s="4"/>
      <c r="KXO126" s="4"/>
      <c r="KXP126" s="4"/>
      <c r="KXQ126" s="4"/>
      <c r="KXR126" s="4"/>
      <c r="KXS126" s="4"/>
      <c r="KXT126" s="4"/>
      <c r="KXU126" s="4"/>
      <c r="KXV126" s="4"/>
      <c r="KXW126" s="4"/>
      <c r="KXX126" s="4"/>
      <c r="KXY126" s="4"/>
      <c r="KXZ126" s="4"/>
      <c r="KYA126" s="4"/>
      <c r="KYB126" s="4"/>
      <c r="KYC126" s="4"/>
      <c r="KYD126" s="4"/>
      <c r="KYE126" s="4"/>
      <c r="KYF126" s="4"/>
      <c r="KYG126" s="4"/>
      <c r="KYH126" s="4"/>
      <c r="KYI126" s="4"/>
      <c r="KYJ126" s="4"/>
      <c r="KYK126" s="4"/>
      <c r="KYL126" s="4"/>
      <c r="KYM126" s="4"/>
      <c r="KYN126" s="4"/>
      <c r="KYO126" s="4"/>
      <c r="KYP126" s="4"/>
      <c r="KYQ126" s="4"/>
      <c r="KYR126" s="4"/>
      <c r="KYS126" s="4"/>
      <c r="KYT126" s="4"/>
      <c r="KYU126" s="4"/>
      <c r="KYV126" s="4"/>
      <c r="KYW126" s="4"/>
      <c r="KYX126" s="4"/>
      <c r="KYY126" s="4"/>
      <c r="KYZ126" s="4"/>
      <c r="KZA126" s="4"/>
      <c r="KZB126" s="4"/>
      <c r="KZC126" s="4"/>
      <c r="KZD126" s="4"/>
      <c r="KZE126" s="4"/>
      <c r="KZF126" s="4"/>
      <c r="KZG126" s="4"/>
      <c r="KZH126" s="4"/>
      <c r="KZI126" s="4"/>
      <c r="KZJ126" s="4"/>
      <c r="KZK126" s="4"/>
      <c r="KZL126" s="4"/>
      <c r="KZM126" s="4"/>
      <c r="KZN126" s="4"/>
      <c r="KZO126" s="4"/>
      <c r="KZP126" s="4"/>
      <c r="KZQ126" s="4"/>
      <c r="KZR126" s="4"/>
      <c r="KZS126" s="4"/>
      <c r="KZT126" s="4"/>
      <c r="KZU126" s="4"/>
      <c r="KZV126" s="4"/>
      <c r="KZW126" s="4"/>
      <c r="KZX126" s="4"/>
      <c r="KZY126" s="4"/>
      <c r="KZZ126" s="4"/>
      <c r="LAA126" s="4"/>
      <c r="LAB126" s="4"/>
      <c r="LAC126" s="4"/>
      <c r="LAD126" s="4"/>
      <c r="LAE126" s="4"/>
      <c r="LAF126" s="4"/>
      <c r="LAG126" s="4"/>
      <c r="LAH126" s="4"/>
      <c r="LAI126" s="4"/>
      <c r="LAJ126" s="4"/>
      <c r="LAK126" s="4"/>
      <c r="LAL126" s="4"/>
      <c r="LAM126" s="4"/>
      <c r="LAN126" s="4"/>
      <c r="LAO126" s="4"/>
      <c r="LAP126" s="4"/>
      <c r="LAQ126" s="4"/>
      <c r="LAR126" s="4"/>
      <c r="LAS126" s="4"/>
      <c r="LAT126" s="4"/>
      <c r="LAU126" s="4"/>
      <c r="LAV126" s="4"/>
      <c r="LAW126" s="4"/>
      <c r="LAX126" s="4"/>
      <c r="LAY126" s="4"/>
      <c r="LAZ126" s="4"/>
      <c r="LBA126" s="4"/>
      <c r="LBB126" s="4"/>
      <c r="LBC126" s="4"/>
      <c r="LBD126" s="4"/>
      <c r="LBE126" s="4"/>
      <c r="LBF126" s="4"/>
      <c r="LBG126" s="4"/>
      <c r="LBH126" s="4"/>
      <c r="LBI126" s="4"/>
      <c r="LBJ126" s="4"/>
      <c r="LBK126" s="4"/>
      <c r="LBL126" s="4"/>
      <c r="LBM126" s="4"/>
      <c r="LBN126" s="4"/>
      <c r="LBO126" s="4"/>
      <c r="LBP126" s="4"/>
      <c r="LBQ126" s="4"/>
      <c r="LBR126" s="4"/>
      <c r="LBS126" s="4"/>
      <c r="LBT126" s="4"/>
      <c r="LBU126" s="4"/>
      <c r="LBV126" s="4"/>
      <c r="LBW126" s="4"/>
      <c r="LBX126" s="4"/>
      <c r="LBY126" s="4"/>
      <c r="LBZ126" s="4"/>
      <c r="LCA126" s="4"/>
      <c r="LCB126" s="4"/>
      <c r="LCC126" s="4"/>
      <c r="LCD126" s="4"/>
      <c r="LCE126" s="4"/>
      <c r="LCF126" s="4"/>
      <c r="LCG126" s="4"/>
      <c r="LCH126" s="4"/>
      <c r="LCI126" s="4"/>
      <c r="LCJ126" s="4"/>
      <c r="LCK126" s="4"/>
      <c r="LCL126" s="4"/>
      <c r="LCM126" s="4"/>
      <c r="LCN126" s="4"/>
      <c r="LCO126" s="4"/>
      <c r="LCP126" s="4"/>
      <c r="LCQ126" s="4"/>
      <c r="LCR126" s="4"/>
      <c r="LCS126" s="4"/>
      <c r="LCT126" s="4"/>
      <c r="LCU126" s="4"/>
      <c r="LCV126" s="4"/>
      <c r="LCW126" s="4"/>
      <c r="LCX126" s="4"/>
      <c r="LCY126" s="4"/>
      <c r="LCZ126" s="4"/>
      <c r="LDA126" s="4"/>
      <c r="LDB126" s="4"/>
      <c r="LDC126" s="4"/>
      <c r="LDD126" s="4"/>
      <c r="LDE126" s="4"/>
      <c r="LDF126" s="4"/>
      <c r="LDG126" s="4"/>
      <c r="LDH126" s="4"/>
      <c r="LDI126" s="4"/>
      <c r="LDJ126" s="4"/>
      <c r="LDK126" s="4"/>
      <c r="LDL126" s="4"/>
      <c r="LDM126" s="4"/>
      <c r="LDN126" s="4"/>
      <c r="LDO126" s="4"/>
      <c r="LDP126" s="4"/>
      <c r="LDQ126" s="4"/>
      <c r="LDR126" s="4"/>
      <c r="LDS126" s="4"/>
      <c r="LDT126" s="4"/>
      <c r="LDU126" s="4"/>
      <c r="LDV126" s="4"/>
      <c r="LDW126" s="4"/>
      <c r="LDX126" s="4"/>
      <c r="LDY126" s="4"/>
      <c r="LDZ126" s="4"/>
      <c r="LEA126" s="4"/>
      <c r="LEB126" s="4"/>
      <c r="LEC126" s="4"/>
      <c r="LED126" s="4"/>
      <c r="LEE126" s="4"/>
      <c r="LEF126" s="4"/>
      <c r="LEG126" s="4"/>
      <c r="LEH126" s="4"/>
      <c r="LEI126" s="4"/>
      <c r="LEJ126" s="4"/>
      <c r="LEK126" s="4"/>
      <c r="LEL126" s="4"/>
      <c r="LEM126" s="4"/>
      <c r="LEN126" s="4"/>
      <c r="LEO126" s="4"/>
      <c r="LEP126" s="4"/>
      <c r="LEQ126" s="4"/>
      <c r="LER126" s="4"/>
      <c r="LES126" s="4"/>
      <c r="LET126" s="4"/>
      <c r="LEU126" s="4"/>
      <c r="LEV126" s="4"/>
      <c r="LEW126" s="4"/>
      <c r="LEX126" s="4"/>
      <c r="LEY126" s="4"/>
      <c r="LEZ126" s="4"/>
      <c r="LFA126" s="4"/>
      <c r="LFB126" s="4"/>
      <c r="LFC126" s="4"/>
      <c r="LFD126" s="4"/>
      <c r="LFE126" s="4"/>
      <c r="LFF126" s="4"/>
      <c r="LFG126" s="4"/>
      <c r="LFH126" s="4"/>
      <c r="LFI126" s="4"/>
      <c r="LFJ126" s="4"/>
      <c r="LFK126" s="4"/>
      <c r="LFL126" s="4"/>
      <c r="LFM126" s="4"/>
      <c r="LFN126" s="4"/>
      <c r="LFO126" s="4"/>
      <c r="LFP126" s="4"/>
      <c r="LFQ126" s="4"/>
      <c r="LFR126" s="4"/>
      <c r="LFS126" s="4"/>
      <c r="LFT126" s="4"/>
      <c r="LFU126" s="4"/>
      <c r="LFV126" s="4"/>
      <c r="LFW126" s="4"/>
      <c r="LFX126" s="4"/>
      <c r="LFY126" s="4"/>
      <c r="LFZ126" s="4"/>
      <c r="LGA126" s="4"/>
      <c r="LGB126" s="4"/>
      <c r="LGC126" s="4"/>
      <c r="LGD126" s="4"/>
      <c r="LGE126" s="4"/>
      <c r="LGF126" s="4"/>
      <c r="LGG126" s="4"/>
      <c r="LGH126" s="4"/>
      <c r="LGI126" s="4"/>
      <c r="LGJ126" s="4"/>
      <c r="LGK126" s="4"/>
      <c r="LGL126" s="4"/>
      <c r="LGM126" s="4"/>
      <c r="LGN126" s="4"/>
      <c r="LGO126" s="4"/>
      <c r="LGP126" s="4"/>
      <c r="LGQ126" s="4"/>
      <c r="LGR126" s="4"/>
      <c r="LGS126" s="4"/>
      <c r="LGT126" s="4"/>
      <c r="LGU126" s="4"/>
      <c r="LGV126" s="4"/>
      <c r="LGW126" s="4"/>
      <c r="LGX126" s="4"/>
      <c r="LGY126" s="4"/>
      <c r="LGZ126" s="4"/>
      <c r="LHA126" s="4"/>
      <c r="LHB126" s="4"/>
      <c r="LHC126" s="4"/>
      <c r="LHD126" s="4"/>
      <c r="LHE126" s="4"/>
      <c r="LHF126" s="4"/>
      <c r="LHG126" s="4"/>
      <c r="LHH126" s="4"/>
      <c r="LHI126" s="4"/>
      <c r="LHJ126" s="4"/>
      <c r="LHK126" s="4"/>
      <c r="LHL126" s="4"/>
      <c r="LHM126" s="4"/>
      <c r="LHN126" s="4"/>
      <c r="LHO126" s="4"/>
      <c r="LHP126" s="4"/>
      <c r="LHQ126" s="4"/>
      <c r="LHR126" s="4"/>
      <c r="LHS126" s="4"/>
      <c r="LHT126" s="4"/>
      <c r="LHU126" s="4"/>
      <c r="LHV126" s="4"/>
      <c r="LHW126" s="4"/>
      <c r="LHX126" s="4"/>
      <c r="LHY126" s="4"/>
      <c r="LHZ126" s="4"/>
      <c r="LIA126" s="4"/>
      <c r="LIB126" s="4"/>
      <c r="LIC126" s="4"/>
      <c r="LID126" s="4"/>
      <c r="LIE126" s="4"/>
      <c r="LIF126" s="4"/>
      <c r="LIG126" s="4"/>
      <c r="LIH126" s="4"/>
      <c r="LII126" s="4"/>
      <c r="LIJ126" s="4"/>
      <c r="LIK126" s="4"/>
      <c r="LIL126" s="4"/>
      <c r="LIM126" s="4"/>
      <c r="LIN126" s="4"/>
      <c r="LIO126" s="4"/>
      <c r="LIP126" s="4"/>
      <c r="LIQ126" s="4"/>
      <c r="LIR126" s="4"/>
      <c r="LIS126" s="4"/>
      <c r="LIT126" s="4"/>
      <c r="LIU126" s="4"/>
      <c r="LIV126" s="4"/>
      <c r="LIW126" s="4"/>
      <c r="LIX126" s="4"/>
      <c r="LIY126" s="4"/>
      <c r="LIZ126" s="4"/>
      <c r="LJA126" s="4"/>
      <c r="LJB126" s="4"/>
      <c r="LJC126" s="4"/>
      <c r="LJD126" s="4"/>
      <c r="LJE126" s="4"/>
      <c r="LJF126" s="4"/>
      <c r="LJG126" s="4"/>
      <c r="LJH126" s="4"/>
      <c r="LJI126" s="4"/>
      <c r="LJJ126" s="4"/>
      <c r="LJK126" s="4"/>
      <c r="LJL126" s="4"/>
      <c r="LJM126" s="4"/>
      <c r="LJN126" s="4"/>
      <c r="LJO126" s="4"/>
      <c r="LJP126" s="4"/>
      <c r="LJQ126" s="4"/>
      <c r="LJR126" s="4"/>
      <c r="LJS126" s="4"/>
      <c r="LJT126" s="4"/>
      <c r="LJU126" s="4"/>
      <c r="LJV126" s="4"/>
      <c r="LJW126" s="4"/>
      <c r="LJX126" s="4"/>
      <c r="LJY126" s="4"/>
      <c r="LJZ126" s="4"/>
      <c r="LKA126" s="4"/>
      <c r="LKB126" s="4"/>
      <c r="LKC126" s="4"/>
      <c r="LKD126" s="4"/>
      <c r="LKE126" s="4"/>
      <c r="LKF126" s="4"/>
      <c r="LKG126" s="4"/>
      <c r="LKH126" s="4"/>
      <c r="LKI126" s="4"/>
      <c r="LKJ126" s="4"/>
      <c r="LKK126" s="4"/>
      <c r="LKL126" s="4"/>
      <c r="LKM126" s="4"/>
      <c r="LKN126" s="4"/>
      <c r="LKO126" s="4"/>
      <c r="LKP126" s="4"/>
      <c r="LKQ126" s="4"/>
      <c r="LKR126" s="4"/>
      <c r="LKS126" s="4"/>
      <c r="LKT126" s="4"/>
      <c r="LKU126" s="4"/>
      <c r="LKV126" s="4"/>
      <c r="LKW126" s="4"/>
      <c r="LKX126" s="4"/>
      <c r="LKY126" s="4"/>
      <c r="LKZ126" s="4"/>
      <c r="LLA126" s="4"/>
      <c r="LLB126" s="4"/>
      <c r="LLC126" s="4"/>
      <c r="LLD126" s="4"/>
      <c r="LLE126" s="4"/>
      <c r="LLF126" s="4"/>
      <c r="LLG126" s="4"/>
      <c r="LLH126" s="4"/>
      <c r="LLI126" s="4"/>
      <c r="LLJ126" s="4"/>
      <c r="LLK126" s="4"/>
      <c r="LLL126" s="4"/>
      <c r="LLM126" s="4"/>
      <c r="LLN126" s="4"/>
      <c r="LLO126" s="4"/>
      <c r="LLP126" s="4"/>
      <c r="LLQ126" s="4"/>
      <c r="LLR126" s="4"/>
      <c r="LLS126" s="4"/>
      <c r="LLT126" s="4"/>
      <c r="LLU126" s="4"/>
      <c r="LLV126" s="4"/>
      <c r="LLW126" s="4"/>
      <c r="LLX126" s="4"/>
      <c r="LLY126" s="4"/>
      <c r="LLZ126" s="4"/>
      <c r="LMA126" s="4"/>
      <c r="LMB126" s="4"/>
      <c r="LMC126" s="4"/>
      <c r="LMD126" s="4"/>
      <c r="LME126" s="4"/>
      <c r="LMF126" s="4"/>
      <c r="LMG126" s="4"/>
      <c r="LMH126" s="4"/>
      <c r="LMI126" s="4"/>
      <c r="LMJ126" s="4"/>
      <c r="LMK126" s="4"/>
      <c r="LML126" s="4"/>
      <c r="LMM126" s="4"/>
      <c r="LMN126" s="4"/>
      <c r="LMO126" s="4"/>
      <c r="LMP126" s="4"/>
      <c r="LMQ126" s="4"/>
      <c r="LMR126" s="4"/>
      <c r="LMS126" s="4"/>
      <c r="LMT126" s="4"/>
      <c r="LMU126" s="4"/>
      <c r="LMV126" s="4"/>
      <c r="LMW126" s="4"/>
      <c r="LMX126" s="4"/>
      <c r="LMY126" s="4"/>
      <c r="LMZ126" s="4"/>
      <c r="LNA126" s="4"/>
      <c r="LNB126" s="4"/>
      <c r="LNC126" s="4"/>
      <c r="LND126" s="4"/>
      <c r="LNE126" s="4"/>
      <c r="LNF126" s="4"/>
      <c r="LNG126" s="4"/>
      <c r="LNH126" s="4"/>
      <c r="LNI126" s="4"/>
      <c r="LNJ126" s="4"/>
      <c r="LNK126" s="4"/>
      <c r="LNL126" s="4"/>
      <c r="LNM126" s="4"/>
      <c r="LNN126" s="4"/>
      <c r="LNO126" s="4"/>
      <c r="LNP126" s="4"/>
      <c r="LNQ126" s="4"/>
      <c r="LNR126" s="4"/>
      <c r="LNS126" s="4"/>
      <c r="LNT126" s="4"/>
      <c r="LNU126" s="4"/>
      <c r="LNV126" s="4"/>
      <c r="LNW126" s="4"/>
      <c r="LNX126" s="4"/>
      <c r="LNY126" s="4"/>
      <c r="LNZ126" s="4"/>
      <c r="LOA126" s="4"/>
      <c r="LOB126" s="4"/>
      <c r="LOC126" s="4"/>
      <c r="LOD126" s="4"/>
      <c r="LOE126" s="4"/>
      <c r="LOF126" s="4"/>
      <c r="LOG126" s="4"/>
      <c r="LOH126" s="4"/>
      <c r="LOI126" s="4"/>
      <c r="LOJ126" s="4"/>
      <c r="LOK126" s="4"/>
      <c r="LOL126" s="4"/>
      <c r="LOM126" s="4"/>
      <c r="LON126" s="4"/>
      <c r="LOO126" s="4"/>
      <c r="LOP126" s="4"/>
      <c r="LOQ126" s="4"/>
      <c r="LOR126" s="4"/>
      <c r="LOS126" s="4"/>
      <c r="LOT126" s="4"/>
      <c r="LOU126" s="4"/>
      <c r="LOV126" s="4"/>
      <c r="LOW126" s="4"/>
      <c r="LOX126" s="4"/>
      <c r="LOY126" s="4"/>
      <c r="LOZ126" s="4"/>
      <c r="LPA126" s="4"/>
      <c r="LPB126" s="4"/>
      <c r="LPC126" s="4"/>
      <c r="LPD126" s="4"/>
      <c r="LPE126" s="4"/>
      <c r="LPF126" s="4"/>
      <c r="LPG126" s="4"/>
      <c r="LPH126" s="4"/>
      <c r="LPI126" s="4"/>
      <c r="LPJ126" s="4"/>
      <c r="LPK126" s="4"/>
      <c r="LPL126" s="4"/>
      <c r="LPM126" s="4"/>
      <c r="LPN126" s="4"/>
      <c r="LPO126" s="4"/>
      <c r="LPP126" s="4"/>
      <c r="LPQ126" s="4"/>
      <c r="LPR126" s="4"/>
      <c r="LPS126" s="4"/>
      <c r="LPT126" s="4"/>
      <c r="LPU126" s="4"/>
      <c r="LPV126" s="4"/>
      <c r="LPW126" s="4"/>
      <c r="LPX126" s="4"/>
      <c r="LPY126" s="4"/>
      <c r="LPZ126" s="4"/>
      <c r="LQA126" s="4"/>
      <c r="LQB126" s="4"/>
      <c r="LQC126" s="4"/>
      <c r="LQD126" s="4"/>
      <c r="LQE126" s="4"/>
      <c r="LQF126" s="4"/>
      <c r="LQG126" s="4"/>
      <c r="LQH126" s="4"/>
      <c r="LQI126" s="4"/>
      <c r="LQJ126" s="4"/>
      <c r="LQK126" s="4"/>
      <c r="LQL126" s="4"/>
      <c r="LQM126" s="4"/>
      <c r="LQN126" s="4"/>
      <c r="LQO126" s="4"/>
      <c r="LQP126" s="4"/>
      <c r="LQQ126" s="4"/>
      <c r="LQR126" s="4"/>
      <c r="LQS126" s="4"/>
      <c r="LQT126" s="4"/>
      <c r="LQU126" s="4"/>
      <c r="LQV126" s="4"/>
      <c r="LQW126" s="4"/>
      <c r="LQX126" s="4"/>
      <c r="LQY126" s="4"/>
      <c r="LQZ126" s="4"/>
      <c r="LRA126" s="4"/>
      <c r="LRB126" s="4"/>
      <c r="LRC126" s="4"/>
      <c r="LRD126" s="4"/>
      <c r="LRE126" s="4"/>
      <c r="LRF126" s="4"/>
      <c r="LRG126" s="4"/>
      <c r="LRH126" s="4"/>
      <c r="LRI126" s="4"/>
      <c r="LRJ126" s="4"/>
      <c r="LRK126" s="4"/>
      <c r="LRL126" s="4"/>
      <c r="LRM126" s="4"/>
      <c r="LRN126" s="4"/>
      <c r="LRO126" s="4"/>
      <c r="LRP126" s="4"/>
      <c r="LRQ126" s="4"/>
      <c r="LRR126" s="4"/>
      <c r="LRS126" s="4"/>
      <c r="LRT126" s="4"/>
      <c r="LRU126" s="4"/>
      <c r="LRV126" s="4"/>
      <c r="LRW126" s="4"/>
      <c r="LRX126" s="4"/>
      <c r="LRY126" s="4"/>
      <c r="LRZ126" s="4"/>
      <c r="LSA126" s="4"/>
      <c r="LSB126" s="4"/>
      <c r="LSC126" s="4"/>
      <c r="LSD126" s="4"/>
      <c r="LSE126" s="4"/>
      <c r="LSF126" s="4"/>
      <c r="LSG126" s="4"/>
      <c r="LSH126" s="4"/>
      <c r="LSI126" s="4"/>
      <c r="LSJ126" s="4"/>
      <c r="LSK126" s="4"/>
      <c r="LSL126" s="4"/>
      <c r="LSM126" s="4"/>
      <c r="LSN126" s="4"/>
      <c r="LSO126" s="4"/>
      <c r="LSP126" s="4"/>
      <c r="LSQ126" s="4"/>
      <c r="LSR126" s="4"/>
      <c r="LSS126" s="4"/>
      <c r="LST126" s="4"/>
      <c r="LSU126" s="4"/>
      <c r="LSV126" s="4"/>
      <c r="LSW126" s="4"/>
      <c r="LSX126" s="4"/>
      <c r="LSY126" s="4"/>
      <c r="LSZ126" s="4"/>
      <c r="LTA126" s="4"/>
      <c r="LTB126" s="4"/>
      <c r="LTC126" s="4"/>
      <c r="LTD126" s="4"/>
      <c r="LTE126" s="4"/>
      <c r="LTF126" s="4"/>
      <c r="LTG126" s="4"/>
      <c r="LTH126" s="4"/>
      <c r="LTI126" s="4"/>
      <c r="LTJ126" s="4"/>
      <c r="LTK126" s="4"/>
      <c r="LTL126" s="4"/>
      <c r="LTM126" s="4"/>
      <c r="LTN126" s="4"/>
      <c r="LTO126" s="4"/>
      <c r="LTP126" s="4"/>
      <c r="LTQ126" s="4"/>
      <c r="LTR126" s="4"/>
      <c r="LTS126" s="4"/>
      <c r="LTT126" s="4"/>
      <c r="LTU126" s="4"/>
      <c r="LTV126" s="4"/>
      <c r="LTW126" s="4"/>
      <c r="LTX126" s="4"/>
      <c r="LTY126" s="4"/>
      <c r="LTZ126" s="4"/>
      <c r="LUA126" s="4"/>
      <c r="LUB126" s="4"/>
      <c r="LUC126" s="4"/>
      <c r="LUD126" s="4"/>
      <c r="LUE126" s="4"/>
      <c r="LUF126" s="4"/>
      <c r="LUG126" s="4"/>
      <c r="LUH126" s="4"/>
      <c r="LUI126" s="4"/>
      <c r="LUJ126" s="4"/>
      <c r="LUK126" s="4"/>
      <c r="LUL126" s="4"/>
      <c r="LUM126" s="4"/>
      <c r="LUN126" s="4"/>
      <c r="LUO126" s="4"/>
      <c r="LUP126" s="4"/>
      <c r="LUQ126" s="4"/>
      <c r="LUR126" s="4"/>
      <c r="LUS126" s="4"/>
      <c r="LUT126" s="4"/>
      <c r="LUU126" s="4"/>
      <c r="LUV126" s="4"/>
      <c r="LUW126" s="4"/>
      <c r="LUX126" s="4"/>
      <c r="LUY126" s="4"/>
      <c r="LUZ126" s="4"/>
      <c r="LVA126" s="4"/>
      <c r="LVB126" s="4"/>
      <c r="LVC126" s="4"/>
      <c r="LVD126" s="4"/>
      <c r="LVE126" s="4"/>
      <c r="LVF126" s="4"/>
      <c r="LVG126" s="4"/>
      <c r="LVH126" s="4"/>
      <c r="LVI126" s="4"/>
      <c r="LVJ126" s="4"/>
      <c r="LVK126" s="4"/>
      <c r="LVL126" s="4"/>
      <c r="LVM126" s="4"/>
      <c r="LVN126" s="4"/>
      <c r="LVO126" s="4"/>
      <c r="LVP126" s="4"/>
      <c r="LVQ126" s="4"/>
      <c r="LVR126" s="4"/>
      <c r="LVS126" s="4"/>
      <c r="LVT126" s="4"/>
      <c r="LVU126" s="4"/>
      <c r="LVV126" s="4"/>
      <c r="LVW126" s="4"/>
      <c r="LVX126" s="4"/>
      <c r="LVY126" s="4"/>
      <c r="LVZ126" s="4"/>
      <c r="LWA126" s="4"/>
      <c r="LWB126" s="4"/>
      <c r="LWC126" s="4"/>
      <c r="LWD126" s="4"/>
      <c r="LWE126" s="4"/>
      <c r="LWF126" s="4"/>
      <c r="LWG126" s="4"/>
      <c r="LWH126" s="4"/>
      <c r="LWI126" s="4"/>
      <c r="LWJ126" s="4"/>
      <c r="LWK126" s="4"/>
      <c r="LWL126" s="4"/>
      <c r="LWM126" s="4"/>
      <c r="LWN126" s="4"/>
      <c r="LWO126" s="4"/>
      <c r="LWP126" s="4"/>
      <c r="LWQ126" s="4"/>
      <c r="LWR126" s="4"/>
      <c r="LWS126" s="4"/>
      <c r="LWT126" s="4"/>
      <c r="LWU126" s="4"/>
      <c r="LWV126" s="4"/>
      <c r="LWW126" s="4"/>
      <c r="LWX126" s="4"/>
      <c r="LWY126" s="4"/>
      <c r="LWZ126" s="4"/>
      <c r="LXA126" s="4"/>
      <c r="LXB126" s="4"/>
      <c r="LXC126" s="4"/>
      <c r="LXD126" s="4"/>
      <c r="LXE126" s="4"/>
      <c r="LXF126" s="4"/>
      <c r="LXG126" s="4"/>
      <c r="LXH126" s="4"/>
      <c r="LXI126" s="4"/>
      <c r="LXJ126" s="4"/>
      <c r="LXK126" s="4"/>
      <c r="LXL126" s="4"/>
      <c r="LXM126" s="4"/>
      <c r="LXN126" s="4"/>
      <c r="LXO126" s="4"/>
      <c r="LXP126" s="4"/>
      <c r="LXQ126" s="4"/>
      <c r="LXR126" s="4"/>
      <c r="LXS126" s="4"/>
      <c r="LXT126" s="4"/>
      <c r="LXU126" s="4"/>
      <c r="LXV126" s="4"/>
      <c r="LXW126" s="4"/>
      <c r="LXX126" s="4"/>
      <c r="LXY126" s="4"/>
      <c r="LXZ126" s="4"/>
      <c r="LYA126" s="4"/>
      <c r="LYB126" s="4"/>
      <c r="LYC126" s="4"/>
      <c r="LYD126" s="4"/>
      <c r="LYE126" s="4"/>
      <c r="LYF126" s="4"/>
      <c r="LYG126" s="4"/>
      <c r="LYH126" s="4"/>
      <c r="LYI126" s="4"/>
      <c r="LYJ126" s="4"/>
      <c r="LYK126" s="4"/>
      <c r="LYL126" s="4"/>
      <c r="LYM126" s="4"/>
      <c r="LYN126" s="4"/>
      <c r="LYO126" s="4"/>
      <c r="LYP126" s="4"/>
      <c r="LYQ126" s="4"/>
      <c r="LYR126" s="4"/>
      <c r="LYS126" s="4"/>
      <c r="LYT126" s="4"/>
      <c r="LYU126" s="4"/>
      <c r="LYV126" s="4"/>
      <c r="LYW126" s="4"/>
      <c r="LYX126" s="4"/>
      <c r="LYY126" s="4"/>
      <c r="LYZ126" s="4"/>
      <c r="LZA126" s="4"/>
      <c r="LZB126" s="4"/>
      <c r="LZC126" s="4"/>
      <c r="LZD126" s="4"/>
      <c r="LZE126" s="4"/>
      <c r="LZF126" s="4"/>
      <c r="LZG126" s="4"/>
      <c r="LZH126" s="4"/>
      <c r="LZI126" s="4"/>
      <c r="LZJ126" s="4"/>
      <c r="LZK126" s="4"/>
      <c r="LZL126" s="4"/>
      <c r="LZM126" s="4"/>
      <c r="LZN126" s="4"/>
      <c r="LZO126" s="4"/>
      <c r="LZP126" s="4"/>
      <c r="LZQ126" s="4"/>
      <c r="LZR126" s="4"/>
      <c r="LZS126" s="4"/>
      <c r="LZT126" s="4"/>
      <c r="LZU126" s="4"/>
      <c r="LZV126" s="4"/>
      <c r="LZW126" s="4"/>
      <c r="LZX126" s="4"/>
      <c r="LZY126" s="4"/>
      <c r="LZZ126" s="4"/>
      <c r="MAA126" s="4"/>
      <c r="MAB126" s="4"/>
      <c r="MAC126" s="4"/>
      <c r="MAD126" s="4"/>
      <c r="MAE126" s="4"/>
      <c r="MAF126" s="4"/>
      <c r="MAG126" s="4"/>
      <c r="MAH126" s="4"/>
      <c r="MAI126" s="4"/>
      <c r="MAJ126" s="4"/>
      <c r="MAK126" s="4"/>
      <c r="MAL126" s="4"/>
      <c r="MAM126" s="4"/>
      <c r="MAN126" s="4"/>
      <c r="MAO126" s="4"/>
      <c r="MAP126" s="4"/>
      <c r="MAQ126" s="4"/>
      <c r="MAR126" s="4"/>
      <c r="MAS126" s="4"/>
      <c r="MAT126" s="4"/>
      <c r="MAU126" s="4"/>
      <c r="MAV126" s="4"/>
      <c r="MAW126" s="4"/>
      <c r="MAX126" s="4"/>
      <c r="MAY126" s="4"/>
      <c r="MAZ126" s="4"/>
      <c r="MBA126" s="4"/>
      <c r="MBB126" s="4"/>
      <c r="MBC126" s="4"/>
      <c r="MBD126" s="4"/>
      <c r="MBE126" s="4"/>
      <c r="MBF126" s="4"/>
      <c r="MBG126" s="4"/>
      <c r="MBH126" s="4"/>
      <c r="MBI126" s="4"/>
      <c r="MBJ126" s="4"/>
      <c r="MBK126" s="4"/>
      <c r="MBL126" s="4"/>
      <c r="MBM126" s="4"/>
      <c r="MBN126" s="4"/>
      <c r="MBO126" s="4"/>
      <c r="MBP126" s="4"/>
      <c r="MBQ126" s="4"/>
      <c r="MBR126" s="4"/>
      <c r="MBS126" s="4"/>
      <c r="MBT126" s="4"/>
      <c r="MBU126" s="4"/>
      <c r="MBV126" s="4"/>
      <c r="MBW126" s="4"/>
      <c r="MBX126" s="4"/>
      <c r="MBY126" s="4"/>
      <c r="MBZ126" s="4"/>
      <c r="MCA126" s="4"/>
      <c r="MCB126" s="4"/>
      <c r="MCC126" s="4"/>
      <c r="MCD126" s="4"/>
      <c r="MCE126" s="4"/>
      <c r="MCF126" s="4"/>
      <c r="MCG126" s="4"/>
      <c r="MCH126" s="4"/>
      <c r="MCI126" s="4"/>
      <c r="MCJ126" s="4"/>
      <c r="MCK126" s="4"/>
      <c r="MCL126" s="4"/>
      <c r="MCM126" s="4"/>
      <c r="MCN126" s="4"/>
      <c r="MCO126" s="4"/>
      <c r="MCP126" s="4"/>
      <c r="MCQ126" s="4"/>
      <c r="MCR126" s="4"/>
      <c r="MCS126" s="4"/>
      <c r="MCT126" s="4"/>
      <c r="MCU126" s="4"/>
      <c r="MCV126" s="4"/>
      <c r="MCW126" s="4"/>
      <c r="MCX126" s="4"/>
      <c r="MCY126" s="4"/>
      <c r="MCZ126" s="4"/>
      <c r="MDA126" s="4"/>
      <c r="MDB126" s="4"/>
      <c r="MDC126" s="4"/>
      <c r="MDD126" s="4"/>
      <c r="MDE126" s="4"/>
      <c r="MDF126" s="4"/>
      <c r="MDG126" s="4"/>
      <c r="MDH126" s="4"/>
      <c r="MDI126" s="4"/>
      <c r="MDJ126" s="4"/>
      <c r="MDK126" s="4"/>
      <c r="MDL126" s="4"/>
      <c r="MDM126" s="4"/>
      <c r="MDN126" s="4"/>
      <c r="MDO126" s="4"/>
      <c r="MDP126" s="4"/>
      <c r="MDQ126" s="4"/>
      <c r="MDR126" s="4"/>
      <c r="MDS126" s="4"/>
      <c r="MDT126" s="4"/>
      <c r="MDU126" s="4"/>
      <c r="MDV126" s="4"/>
      <c r="MDW126" s="4"/>
      <c r="MDX126" s="4"/>
      <c r="MDY126" s="4"/>
      <c r="MDZ126" s="4"/>
      <c r="MEA126" s="4"/>
      <c r="MEB126" s="4"/>
      <c r="MEC126" s="4"/>
      <c r="MED126" s="4"/>
      <c r="MEE126" s="4"/>
      <c r="MEF126" s="4"/>
      <c r="MEG126" s="4"/>
      <c r="MEH126" s="4"/>
      <c r="MEI126" s="4"/>
      <c r="MEJ126" s="4"/>
      <c r="MEK126" s="4"/>
      <c r="MEL126" s="4"/>
      <c r="MEM126" s="4"/>
      <c r="MEN126" s="4"/>
      <c r="MEO126" s="4"/>
      <c r="MEP126" s="4"/>
      <c r="MEQ126" s="4"/>
      <c r="MER126" s="4"/>
      <c r="MES126" s="4"/>
      <c r="MET126" s="4"/>
      <c r="MEU126" s="4"/>
      <c r="MEV126" s="4"/>
      <c r="MEW126" s="4"/>
      <c r="MEX126" s="4"/>
      <c r="MEY126" s="4"/>
      <c r="MEZ126" s="4"/>
      <c r="MFA126" s="4"/>
      <c r="MFB126" s="4"/>
      <c r="MFC126" s="4"/>
      <c r="MFD126" s="4"/>
      <c r="MFE126" s="4"/>
      <c r="MFF126" s="4"/>
      <c r="MFG126" s="4"/>
      <c r="MFH126" s="4"/>
      <c r="MFI126" s="4"/>
      <c r="MFJ126" s="4"/>
      <c r="MFK126" s="4"/>
      <c r="MFL126" s="4"/>
      <c r="MFM126" s="4"/>
      <c r="MFN126" s="4"/>
      <c r="MFO126" s="4"/>
      <c r="MFP126" s="4"/>
      <c r="MFQ126" s="4"/>
      <c r="MFR126" s="4"/>
      <c r="MFS126" s="4"/>
      <c r="MFT126" s="4"/>
      <c r="MFU126" s="4"/>
      <c r="MFV126" s="4"/>
      <c r="MFW126" s="4"/>
      <c r="MFX126" s="4"/>
      <c r="MFY126" s="4"/>
      <c r="MFZ126" s="4"/>
      <c r="MGA126" s="4"/>
      <c r="MGB126" s="4"/>
      <c r="MGC126" s="4"/>
      <c r="MGD126" s="4"/>
      <c r="MGE126" s="4"/>
      <c r="MGF126" s="4"/>
      <c r="MGG126" s="4"/>
      <c r="MGH126" s="4"/>
      <c r="MGI126" s="4"/>
      <c r="MGJ126" s="4"/>
      <c r="MGK126" s="4"/>
      <c r="MGL126" s="4"/>
      <c r="MGM126" s="4"/>
      <c r="MGN126" s="4"/>
      <c r="MGO126" s="4"/>
      <c r="MGP126" s="4"/>
      <c r="MGQ126" s="4"/>
      <c r="MGR126" s="4"/>
      <c r="MGS126" s="4"/>
      <c r="MGT126" s="4"/>
      <c r="MGU126" s="4"/>
      <c r="MGV126" s="4"/>
      <c r="MGW126" s="4"/>
      <c r="MGX126" s="4"/>
      <c r="MGY126" s="4"/>
      <c r="MGZ126" s="4"/>
      <c r="MHA126" s="4"/>
      <c r="MHB126" s="4"/>
      <c r="MHC126" s="4"/>
      <c r="MHD126" s="4"/>
      <c r="MHE126" s="4"/>
      <c r="MHF126" s="4"/>
      <c r="MHG126" s="4"/>
      <c r="MHH126" s="4"/>
      <c r="MHI126" s="4"/>
      <c r="MHJ126" s="4"/>
      <c r="MHK126" s="4"/>
      <c r="MHL126" s="4"/>
      <c r="MHM126" s="4"/>
      <c r="MHN126" s="4"/>
      <c r="MHO126" s="4"/>
      <c r="MHP126" s="4"/>
      <c r="MHQ126" s="4"/>
      <c r="MHR126" s="4"/>
      <c r="MHS126" s="4"/>
      <c r="MHT126" s="4"/>
      <c r="MHU126" s="4"/>
      <c r="MHV126" s="4"/>
      <c r="MHW126" s="4"/>
      <c r="MHX126" s="4"/>
      <c r="MHY126" s="4"/>
      <c r="MHZ126" s="4"/>
      <c r="MIA126" s="4"/>
      <c r="MIB126" s="4"/>
      <c r="MIC126" s="4"/>
      <c r="MID126" s="4"/>
      <c r="MIE126" s="4"/>
      <c r="MIF126" s="4"/>
      <c r="MIG126" s="4"/>
      <c r="MIH126" s="4"/>
      <c r="MII126" s="4"/>
      <c r="MIJ126" s="4"/>
      <c r="MIK126" s="4"/>
      <c r="MIL126" s="4"/>
      <c r="MIM126" s="4"/>
      <c r="MIN126" s="4"/>
      <c r="MIO126" s="4"/>
      <c r="MIP126" s="4"/>
      <c r="MIQ126" s="4"/>
      <c r="MIR126" s="4"/>
      <c r="MIS126" s="4"/>
      <c r="MIT126" s="4"/>
      <c r="MIU126" s="4"/>
      <c r="MIV126" s="4"/>
      <c r="MIW126" s="4"/>
      <c r="MIX126" s="4"/>
      <c r="MIY126" s="4"/>
      <c r="MIZ126" s="4"/>
      <c r="MJA126" s="4"/>
      <c r="MJB126" s="4"/>
      <c r="MJC126" s="4"/>
      <c r="MJD126" s="4"/>
      <c r="MJE126" s="4"/>
      <c r="MJF126" s="4"/>
      <c r="MJG126" s="4"/>
      <c r="MJH126" s="4"/>
      <c r="MJI126" s="4"/>
      <c r="MJJ126" s="4"/>
      <c r="MJK126" s="4"/>
      <c r="MJL126" s="4"/>
      <c r="MJM126" s="4"/>
      <c r="MJN126" s="4"/>
      <c r="MJO126" s="4"/>
      <c r="MJP126" s="4"/>
      <c r="MJQ126" s="4"/>
      <c r="MJR126" s="4"/>
      <c r="MJS126" s="4"/>
      <c r="MJT126" s="4"/>
      <c r="MJU126" s="4"/>
      <c r="MJV126" s="4"/>
      <c r="MJW126" s="4"/>
      <c r="MJX126" s="4"/>
      <c r="MJY126" s="4"/>
      <c r="MJZ126" s="4"/>
      <c r="MKA126" s="4"/>
      <c r="MKB126" s="4"/>
      <c r="MKC126" s="4"/>
      <c r="MKD126" s="4"/>
      <c r="MKE126" s="4"/>
      <c r="MKF126" s="4"/>
      <c r="MKG126" s="4"/>
      <c r="MKH126" s="4"/>
      <c r="MKI126" s="4"/>
      <c r="MKJ126" s="4"/>
      <c r="MKK126" s="4"/>
      <c r="MKL126" s="4"/>
      <c r="MKM126" s="4"/>
      <c r="MKN126" s="4"/>
      <c r="MKO126" s="4"/>
      <c r="MKP126" s="4"/>
      <c r="MKQ126" s="4"/>
      <c r="MKR126" s="4"/>
      <c r="MKS126" s="4"/>
      <c r="MKT126" s="4"/>
      <c r="MKU126" s="4"/>
      <c r="MKV126" s="4"/>
      <c r="MKW126" s="4"/>
      <c r="MKX126" s="4"/>
      <c r="MKY126" s="4"/>
      <c r="MKZ126" s="4"/>
      <c r="MLA126" s="4"/>
      <c r="MLB126" s="4"/>
      <c r="MLC126" s="4"/>
      <c r="MLD126" s="4"/>
      <c r="MLE126" s="4"/>
      <c r="MLF126" s="4"/>
      <c r="MLG126" s="4"/>
      <c r="MLH126" s="4"/>
      <c r="MLI126" s="4"/>
      <c r="MLJ126" s="4"/>
      <c r="MLK126" s="4"/>
      <c r="MLL126" s="4"/>
      <c r="MLM126" s="4"/>
      <c r="MLN126" s="4"/>
      <c r="MLO126" s="4"/>
      <c r="MLP126" s="4"/>
      <c r="MLQ126" s="4"/>
      <c r="MLR126" s="4"/>
      <c r="MLS126" s="4"/>
      <c r="MLT126" s="4"/>
      <c r="MLU126" s="4"/>
      <c r="MLV126" s="4"/>
      <c r="MLW126" s="4"/>
      <c r="MLX126" s="4"/>
      <c r="MLY126" s="4"/>
      <c r="MLZ126" s="4"/>
      <c r="MMA126" s="4"/>
      <c r="MMB126" s="4"/>
      <c r="MMC126" s="4"/>
      <c r="MMD126" s="4"/>
      <c r="MME126" s="4"/>
      <c r="MMF126" s="4"/>
      <c r="MMG126" s="4"/>
      <c r="MMH126" s="4"/>
      <c r="MMI126" s="4"/>
      <c r="MMJ126" s="4"/>
      <c r="MMK126" s="4"/>
      <c r="MML126" s="4"/>
      <c r="MMM126" s="4"/>
      <c r="MMN126" s="4"/>
      <c r="MMO126" s="4"/>
      <c r="MMP126" s="4"/>
      <c r="MMQ126" s="4"/>
      <c r="MMR126" s="4"/>
      <c r="MMS126" s="4"/>
      <c r="MMT126" s="4"/>
      <c r="MMU126" s="4"/>
      <c r="MMV126" s="4"/>
      <c r="MMW126" s="4"/>
      <c r="MMX126" s="4"/>
      <c r="MMY126" s="4"/>
      <c r="MMZ126" s="4"/>
      <c r="MNA126" s="4"/>
      <c r="MNB126" s="4"/>
      <c r="MNC126" s="4"/>
      <c r="MND126" s="4"/>
      <c r="MNE126" s="4"/>
      <c r="MNF126" s="4"/>
      <c r="MNG126" s="4"/>
      <c r="MNH126" s="4"/>
      <c r="MNI126" s="4"/>
      <c r="MNJ126" s="4"/>
      <c r="MNK126" s="4"/>
      <c r="MNL126" s="4"/>
      <c r="MNM126" s="4"/>
      <c r="MNN126" s="4"/>
      <c r="MNO126" s="4"/>
      <c r="MNP126" s="4"/>
      <c r="MNQ126" s="4"/>
      <c r="MNR126" s="4"/>
      <c r="MNS126" s="4"/>
      <c r="MNT126" s="4"/>
      <c r="MNU126" s="4"/>
      <c r="MNV126" s="4"/>
      <c r="MNW126" s="4"/>
      <c r="MNX126" s="4"/>
      <c r="MNY126" s="4"/>
      <c r="MNZ126" s="4"/>
      <c r="MOA126" s="4"/>
      <c r="MOB126" s="4"/>
      <c r="MOC126" s="4"/>
      <c r="MOD126" s="4"/>
      <c r="MOE126" s="4"/>
      <c r="MOF126" s="4"/>
      <c r="MOG126" s="4"/>
      <c r="MOH126" s="4"/>
      <c r="MOI126" s="4"/>
      <c r="MOJ126" s="4"/>
      <c r="MOK126" s="4"/>
      <c r="MOL126" s="4"/>
      <c r="MOM126" s="4"/>
      <c r="MON126" s="4"/>
      <c r="MOO126" s="4"/>
      <c r="MOP126" s="4"/>
      <c r="MOQ126" s="4"/>
      <c r="MOR126" s="4"/>
      <c r="MOS126" s="4"/>
      <c r="MOT126" s="4"/>
      <c r="MOU126" s="4"/>
      <c r="MOV126" s="4"/>
      <c r="MOW126" s="4"/>
      <c r="MOX126" s="4"/>
      <c r="MOY126" s="4"/>
      <c r="MOZ126" s="4"/>
      <c r="MPA126" s="4"/>
      <c r="MPB126" s="4"/>
      <c r="MPC126" s="4"/>
      <c r="MPD126" s="4"/>
      <c r="MPE126" s="4"/>
      <c r="MPF126" s="4"/>
      <c r="MPG126" s="4"/>
      <c r="MPH126" s="4"/>
      <c r="MPI126" s="4"/>
      <c r="MPJ126" s="4"/>
      <c r="MPK126" s="4"/>
      <c r="MPL126" s="4"/>
      <c r="MPM126" s="4"/>
      <c r="MPN126" s="4"/>
      <c r="MPO126" s="4"/>
      <c r="MPP126" s="4"/>
      <c r="MPQ126" s="4"/>
      <c r="MPR126" s="4"/>
      <c r="MPS126" s="4"/>
      <c r="MPT126" s="4"/>
      <c r="MPU126" s="4"/>
      <c r="MPV126" s="4"/>
      <c r="MPW126" s="4"/>
      <c r="MPX126" s="4"/>
      <c r="MPY126" s="4"/>
      <c r="MPZ126" s="4"/>
      <c r="MQA126" s="4"/>
      <c r="MQB126" s="4"/>
      <c r="MQC126" s="4"/>
      <c r="MQD126" s="4"/>
      <c r="MQE126" s="4"/>
      <c r="MQF126" s="4"/>
      <c r="MQG126" s="4"/>
      <c r="MQH126" s="4"/>
      <c r="MQI126" s="4"/>
      <c r="MQJ126" s="4"/>
      <c r="MQK126" s="4"/>
      <c r="MQL126" s="4"/>
      <c r="MQM126" s="4"/>
      <c r="MQN126" s="4"/>
      <c r="MQO126" s="4"/>
      <c r="MQP126" s="4"/>
      <c r="MQQ126" s="4"/>
      <c r="MQR126" s="4"/>
      <c r="MQS126" s="4"/>
      <c r="MQT126" s="4"/>
      <c r="MQU126" s="4"/>
      <c r="MQV126" s="4"/>
      <c r="MQW126" s="4"/>
      <c r="MQX126" s="4"/>
      <c r="MQY126" s="4"/>
      <c r="MQZ126" s="4"/>
      <c r="MRA126" s="4"/>
      <c r="MRB126" s="4"/>
      <c r="MRC126" s="4"/>
      <c r="MRD126" s="4"/>
      <c r="MRE126" s="4"/>
      <c r="MRF126" s="4"/>
      <c r="MRG126" s="4"/>
      <c r="MRH126" s="4"/>
      <c r="MRI126" s="4"/>
      <c r="MRJ126" s="4"/>
      <c r="MRK126" s="4"/>
      <c r="MRL126" s="4"/>
      <c r="MRM126" s="4"/>
      <c r="MRN126" s="4"/>
      <c r="MRO126" s="4"/>
      <c r="MRP126" s="4"/>
      <c r="MRQ126" s="4"/>
      <c r="MRR126" s="4"/>
      <c r="MRS126" s="4"/>
      <c r="MRT126" s="4"/>
      <c r="MRU126" s="4"/>
      <c r="MRV126" s="4"/>
      <c r="MRW126" s="4"/>
      <c r="MRX126" s="4"/>
      <c r="MRY126" s="4"/>
      <c r="MRZ126" s="4"/>
      <c r="MSA126" s="4"/>
      <c r="MSB126" s="4"/>
      <c r="MSC126" s="4"/>
      <c r="MSD126" s="4"/>
      <c r="MSE126" s="4"/>
      <c r="MSF126" s="4"/>
      <c r="MSG126" s="4"/>
      <c r="MSH126" s="4"/>
      <c r="MSI126" s="4"/>
      <c r="MSJ126" s="4"/>
      <c r="MSK126" s="4"/>
      <c r="MSL126" s="4"/>
      <c r="MSM126" s="4"/>
      <c r="MSN126" s="4"/>
      <c r="MSO126" s="4"/>
      <c r="MSP126" s="4"/>
      <c r="MSQ126" s="4"/>
      <c r="MSR126" s="4"/>
      <c r="MSS126" s="4"/>
      <c r="MST126" s="4"/>
      <c r="MSU126" s="4"/>
      <c r="MSV126" s="4"/>
      <c r="MSW126" s="4"/>
      <c r="MSX126" s="4"/>
      <c r="MSY126" s="4"/>
      <c r="MSZ126" s="4"/>
      <c r="MTA126" s="4"/>
      <c r="MTB126" s="4"/>
      <c r="MTC126" s="4"/>
      <c r="MTD126" s="4"/>
      <c r="MTE126" s="4"/>
      <c r="MTF126" s="4"/>
      <c r="MTG126" s="4"/>
      <c r="MTH126" s="4"/>
      <c r="MTI126" s="4"/>
      <c r="MTJ126" s="4"/>
      <c r="MTK126" s="4"/>
      <c r="MTL126" s="4"/>
      <c r="MTM126" s="4"/>
      <c r="MTN126" s="4"/>
      <c r="MTO126" s="4"/>
      <c r="MTP126" s="4"/>
      <c r="MTQ126" s="4"/>
      <c r="MTR126" s="4"/>
      <c r="MTS126" s="4"/>
      <c r="MTT126" s="4"/>
      <c r="MTU126" s="4"/>
      <c r="MTV126" s="4"/>
      <c r="MTW126" s="4"/>
      <c r="MTX126" s="4"/>
      <c r="MTY126" s="4"/>
      <c r="MTZ126" s="4"/>
      <c r="MUA126" s="4"/>
      <c r="MUB126" s="4"/>
      <c r="MUC126" s="4"/>
      <c r="MUD126" s="4"/>
      <c r="MUE126" s="4"/>
      <c r="MUF126" s="4"/>
      <c r="MUG126" s="4"/>
      <c r="MUH126" s="4"/>
      <c r="MUI126" s="4"/>
      <c r="MUJ126" s="4"/>
      <c r="MUK126" s="4"/>
      <c r="MUL126" s="4"/>
      <c r="MUM126" s="4"/>
      <c r="MUN126" s="4"/>
      <c r="MUO126" s="4"/>
      <c r="MUP126" s="4"/>
      <c r="MUQ126" s="4"/>
      <c r="MUR126" s="4"/>
      <c r="MUS126" s="4"/>
      <c r="MUT126" s="4"/>
      <c r="MUU126" s="4"/>
      <c r="MUV126" s="4"/>
      <c r="MUW126" s="4"/>
      <c r="MUX126" s="4"/>
      <c r="MUY126" s="4"/>
      <c r="MUZ126" s="4"/>
      <c r="MVA126" s="4"/>
      <c r="MVB126" s="4"/>
      <c r="MVC126" s="4"/>
      <c r="MVD126" s="4"/>
      <c r="MVE126" s="4"/>
      <c r="MVF126" s="4"/>
      <c r="MVG126" s="4"/>
      <c r="MVH126" s="4"/>
      <c r="MVI126" s="4"/>
      <c r="MVJ126" s="4"/>
      <c r="MVK126" s="4"/>
      <c r="MVL126" s="4"/>
      <c r="MVM126" s="4"/>
      <c r="MVN126" s="4"/>
      <c r="MVO126" s="4"/>
      <c r="MVP126" s="4"/>
      <c r="MVQ126" s="4"/>
      <c r="MVR126" s="4"/>
      <c r="MVS126" s="4"/>
      <c r="MVT126" s="4"/>
      <c r="MVU126" s="4"/>
      <c r="MVV126" s="4"/>
      <c r="MVW126" s="4"/>
      <c r="MVX126" s="4"/>
      <c r="MVY126" s="4"/>
      <c r="MVZ126" s="4"/>
      <c r="MWA126" s="4"/>
      <c r="MWB126" s="4"/>
      <c r="MWC126" s="4"/>
      <c r="MWD126" s="4"/>
      <c r="MWE126" s="4"/>
      <c r="MWF126" s="4"/>
      <c r="MWG126" s="4"/>
      <c r="MWH126" s="4"/>
      <c r="MWI126" s="4"/>
      <c r="MWJ126" s="4"/>
      <c r="MWK126" s="4"/>
      <c r="MWL126" s="4"/>
      <c r="MWM126" s="4"/>
      <c r="MWN126" s="4"/>
      <c r="MWO126" s="4"/>
      <c r="MWP126" s="4"/>
      <c r="MWQ126" s="4"/>
      <c r="MWR126" s="4"/>
      <c r="MWS126" s="4"/>
      <c r="MWT126" s="4"/>
      <c r="MWU126" s="4"/>
      <c r="MWV126" s="4"/>
      <c r="MWW126" s="4"/>
      <c r="MWX126" s="4"/>
      <c r="MWY126" s="4"/>
      <c r="MWZ126" s="4"/>
      <c r="MXA126" s="4"/>
      <c r="MXB126" s="4"/>
      <c r="MXC126" s="4"/>
      <c r="MXD126" s="4"/>
      <c r="MXE126" s="4"/>
      <c r="MXF126" s="4"/>
      <c r="MXG126" s="4"/>
      <c r="MXH126" s="4"/>
      <c r="MXI126" s="4"/>
      <c r="MXJ126" s="4"/>
      <c r="MXK126" s="4"/>
      <c r="MXL126" s="4"/>
      <c r="MXM126" s="4"/>
      <c r="MXN126" s="4"/>
      <c r="MXO126" s="4"/>
      <c r="MXP126" s="4"/>
      <c r="MXQ126" s="4"/>
      <c r="MXR126" s="4"/>
      <c r="MXS126" s="4"/>
      <c r="MXT126" s="4"/>
      <c r="MXU126" s="4"/>
      <c r="MXV126" s="4"/>
      <c r="MXW126" s="4"/>
      <c r="MXX126" s="4"/>
      <c r="MXY126" s="4"/>
      <c r="MXZ126" s="4"/>
      <c r="MYA126" s="4"/>
      <c r="MYB126" s="4"/>
      <c r="MYC126" s="4"/>
      <c r="MYD126" s="4"/>
      <c r="MYE126" s="4"/>
      <c r="MYF126" s="4"/>
      <c r="MYG126" s="4"/>
      <c r="MYH126" s="4"/>
      <c r="MYI126" s="4"/>
      <c r="MYJ126" s="4"/>
      <c r="MYK126" s="4"/>
      <c r="MYL126" s="4"/>
      <c r="MYM126" s="4"/>
      <c r="MYN126" s="4"/>
      <c r="MYO126" s="4"/>
      <c r="MYP126" s="4"/>
      <c r="MYQ126" s="4"/>
      <c r="MYR126" s="4"/>
      <c r="MYS126" s="4"/>
      <c r="MYT126" s="4"/>
      <c r="MYU126" s="4"/>
      <c r="MYV126" s="4"/>
      <c r="MYW126" s="4"/>
      <c r="MYX126" s="4"/>
      <c r="MYY126" s="4"/>
      <c r="MYZ126" s="4"/>
      <c r="MZA126" s="4"/>
      <c r="MZB126" s="4"/>
      <c r="MZC126" s="4"/>
      <c r="MZD126" s="4"/>
      <c r="MZE126" s="4"/>
      <c r="MZF126" s="4"/>
      <c r="MZG126" s="4"/>
      <c r="MZH126" s="4"/>
      <c r="MZI126" s="4"/>
      <c r="MZJ126" s="4"/>
      <c r="MZK126" s="4"/>
      <c r="MZL126" s="4"/>
      <c r="MZM126" s="4"/>
      <c r="MZN126" s="4"/>
      <c r="MZO126" s="4"/>
      <c r="MZP126" s="4"/>
      <c r="MZQ126" s="4"/>
      <c r="MZR126" s="4"/>
      <c r="MZS126" s="4"/>
      <c r="MZT126" s="4"/>
      <c r="MZU126" s="4"/>
      <c r="MZV126" s="4"/>
      <c r="MZW126" s="4"/>
      <c r="MZX126" s="4"/>
      <c r="MZY126" s="4"/>
      <c r="MZZ126" s="4"/>
      <c r="NAA126" s="4"/>
      <c r="NAB126" s="4"/>
      <c r="NAC126" s="4"/>
      <c r="NAD126" s="4"/>
      <c r="NAE126" s="4"/>
      <c r="NAF126" s="4"/>
      <c r="NAG126" s="4"/>
      <c r="NAH126" s="4"/>
      <c r="NAI126" s="4"/>
      <c r="NAJ126" s="4"/>
      <c r="NAK126" s="4"/>
      <c r="NAL126" s="4"/>
      <c r="NAM126" s="4"/>
      <c r="NAN126" s="4"/>
      <c r="NAO126" s="4"/>
      <c r="NAP126" s="4"/>
      <c r="NAQ126" s="4"/>
      <c r="NAR126" s="4"/>
      <c r="NAS126" s="4"/>
      <c r="NAT126" s="4"/>
      <c r="NAU126" s="4"/>
      <c r="NAV126" s="4"/>
      <c r="NAW126" s="4"/>
      <c r="NAX126" s="4"/>
      <c r="NAY126" s="4"/>
      <c r="NAZ126" s="4"/>
      <c r="NBA126" s="4"/>
      <c r="NBB126" s="4"/>
      <c r="NBC126" s="4"/>
      <c r="NBD126" s="4"/>
      <c r="NBE126" s="4"/>
      <c r="NBF126" s="4"/>
      <c r="NBG126" s="4"/>
      <c r="NBH126" s="4"/>
      <c r="NBI126" s="4"/>
      <c r="NBJ126" s="4"/>
      <c r="NBK126" s="4"/>
      <c r="NBL126" s="4"/>
      <c r="NBM126" s="4"/>
      <c r="NBN126" s="4"/>
      <c r="NBO126" s="4"/>
      <c r="NBP126" s="4"/>
      <c r="NBQ126" s="4"/>
      <c r="NBR126" s="4"/>
      <c r="NBS126" s="4"/>
      <c r="NBT126" s="4"/>
      <c r="NBU126" s="4"/>
      <c r="NBV126" s="4"/>
      <c r="NBW126" s="4"/>
      <c r="NBX126" s="4"/>
      <c r="NBY126" s="4"/>
      <c r="NBZ126" s="4"/>
      <c r="NCA126" s="4"/>
      <c r="NCB126" s="4"/>
      <c r="NCC126" s="4"/>
      <c r="NCD126" s="4"/>
      <c r="NCE126" s="4"/>
      <c r="NCF126" s="4"/>
      <c r="NCG126" s="4"/>
      <c r="NCH126" s="4"/>
      <c r="NCI126" s="4"/>
      <c r="NCJ126" s="4"/>
      <c r="NCK126" s="4"/>
      <c r="NCL126" s="4"/>
      <c r="NCM126" s="4"/>
      <c r="NCN126" s="4"/>
      <c r="NCO126" s="4"/>
      <c r="NCP126" s="4"/>
      <c r="NCQ126" s="4"/>
      <c r="NCR126" s="4"/>
      <c r="NCS126" s="4"/>
      <c r="NCT126" s="4"/>
      <c r="NCU126" s="4"/>
      <c r="NCV126" s="4"/>
      <c r="NCW126" s="4"/>
      <c r="NCX126" s="4"/>
      <c r="NCY126" s="4"/>
      <c r="NCZ126" s="4"/>
      <c r="NDA126" s="4"/>
      <c r="NDB126" s="4"/>
      <c r="NDC126" s="4"/>
      <c r="NDD126" s="4"/>
      <c r="NDE126" s="4"/>
      <c r="NDF126" s="4"/>
      <c r="NDG126" s="4"/>
      <c r="NDH126" s="4"/>
      <c r="NDI126" s="4"/>
      <c r="NDJ126" s="4"/>
      <c r="NDK126" s="4"/>
      <c r="NDL126" s="4"/>
      <c r="NDM126" s="4"/>
      <c r="NDN126" s="4"/>
      <c r="NDO126" s="4"/>
      <c r="NDP126" s="4"/>
      <c r="NDQ126" s="4"/>
      <c r="NDR126" s="4"/>
      <c r="NDS126" s="4"/>
      <c r="NDT126" s="4"/>
      <c r="NDU126" s="4"/>
      <c r="NDV126" s="4"/>
      <c r="NDW126" s="4"/>
      <c r="NDX126" s="4"/>
      <c r="NDY126" s="4"/>
      <c r="NDZ126" s="4"/>
      <c r="NEA126" s="4"/>
      <c r="NEB126" s="4"/>
      <c r="NEC126" s="4"/>
      <c r="NED126" s="4"/>
      <c r="NEE126" s="4"/>
      <c r="NEF126" s="4"/>
      <c r="NEG126" s="4"/>
      <c r="NEH126" s="4"/>
      <c r="NEI126" s="4"/>
      <c r="NEJ126" s="4"/>
      <c r="NEK126" s="4"/>
      <c r="NEL126" s="4"/>
      <c r="NEM126" s="4"/>
      <c r="NEN126" s="4"/>
      <c r="NEO126" s="4"/>
      <c r="NEP126" s="4"/>
      <c r="NEQ126" s="4"/>
      <c r="NER126" s="4"/>
      <c r="NES126" s="4"/>
      <c r="NET126" s="4"/>
      <c r="NEU126" s="4"/>
      <c r="NEV126" s="4"/>
      <c r="NEW126" s="4"/>
      <c r="NEX126" s="4"/>
      <c r="NEY126" s="4"/>
      <c r="NEZ126" s="4"/>
      <c r="NFA126" s="4"/>
      <c r="NFB126" s="4"/>
      <c r="NFC126" s="4"/>
      <c r="NFD126" s="4"/>
      <c r="NFE126" s="4"/>
      <c r="NFF126" s="4"/>
      <c r="NFG126" s="4"/>
      <c r="NFH126" s="4"/>
      <c r="NFI126" s="4"/>
      <c r="NFJ126" s="4"/>
      <c r="NFK126" s="4"/>
      <c r="NFL126" s="4"/>
      <c r="NFM126" s="4"/>
      <c r="NFN126" s="4"/>
      <c r="NFO126" s="4"/>
      <c r="NFP126" s="4"/>
      <c r="NFQ126" s="4"/>
      <c r="NFR126" s="4"/>
      <c r="NFS126" s="4"/>
      <c r="NFT126" s="4"/>
      <c r="NFU126" s="4"/>
      <c r="NFV126" s="4"/>
      <c r="NFW126" s="4"/>
      <c r="NFX126" s="4"/>
      <c r="NFY126" s="4"/>
      <c r="NFZ126" s="4"/>
      <c r="NGA126" s="4"/>
      <c r="NGB126" s="4"/>
      <c r="NGC126" s="4"/>
      <c r="NGD126" s="4"/>
      <c r="NGE126" s="4"/>
      <c r="NGF126" s="4"/>
      <c r="NGG126" s="4"/>
      <c r="NGH126" s="4"/>
      <c r="NGI126" s="4"/>
      <c r="NGJ126" s="4"/>
      <c r="NGK126" s="4"/>
      <c r="NGL126" s="4"/>
      <c r="NGM126" s="4"/>
      <c r="NGN126" s="4"/>
      <c r="NGO126" s="4"/>
      <c r="NGP126" s="4"/>
      <c r="NGQ126" s="4"/>
      <c r="NGR126" s="4"/>
      <c r="NGS126" s="4"/>
      <c r="NGT126" s="4"/>
      <c r="NGU126" s="4"/>
      <c r="NGV126" s="4"/>
      <c r="NGW126" s="4"/>
      <c r="NGX126" s="4"/>
      <c r="NGY126" s="4"/>
      <c r="NGZ126" s="4"/>
      <c r="NHA126" s="4"/>
      <c r="NHB126" s="4"/>
      <c r="NHC126" s="4"/>
      <c r="NHD126" s="4"/>
      <c r="NHE126" s="4"/>
      <c r="NHF126" s="4"/>
      <c r="NHG126" s="4"/>
      <c r="NHH126" s="4"/>
      <c r="NHI126" s="4"/>
      <c r="NHJ126" s="4"/>
      <c r="NHK126" s="4"/>
      <c r="NHL126" s="4"/>
      <c r="NHM126" s="4"/>
      <c r="NHN126" s="4"/>
      <c r="NHO126" s="4"/>
      <c r="NHP126" s="4"/>
      <c r="NHQ126" s="4"/>
      <c r="NHR126" s="4"/>
      <c r="NHS126" s="4"/>
      <c r="NHT126" s="4"/>
      <c r="NHU126" s="4"/>
      <c r="NHV126" s="4"/>
      <c r="NHW126" s="4"/>
      <c r="NHX126" s="4"/>
      <c r="NHY126" s="4"/>
      <c r="NHZ126" s="4"/>
      <c r="NIA126" s="4"/>
      <c r="NIB126" s="4"/>
      <c r="NIC126" s="4"/>
      <c r="NID126" s="4"/>
      <c r="NIE126" s="4"/>
      <c r="NIF126" s="4"/>
      <c r="NIG126" s="4"/>
      <c r="NIH126" s="4"/>
      <c r="NII126" s="4"/>
      <c r="NIJ126" s="4"/>
      <c r="NIK126" s="4"/>
      <c r="NIL126" s="4"/>
      <c r="NIM126" s="4"/>
      <c r="NIN126" s="4"/>
      <c r="NIO126" s="4"/>
      <c r="NIP126" s="4"/>
      <c r="NIQ126" s="4"/>
      <c r="NIR126" s="4"/>
      <c r="NIS126" s="4"/>
      <c r="NIT126" s="4"/>
      <c r="NIU126" s="4"/>
      <c r="NIV126" s="4"/>
      <c r="NIW126" s="4"/>
      <c r="NIX126" s="4"/>
      <c r="NIY126" s="4"/>
      <c r="NIZ126" s="4"/>
      <c r="NJA126" s="4"/>
      <c r="NJB126" s="4"/>
      <c r="NJC126" s="4"/>
      <c r="NJD126" s="4"/>
      <c r="NJE126" s="4"/>
      <c r="NJF126" s="4"/>
      <c r="NJG126" s="4"/>
      <c r="NJH126" s="4"/>
      <c r="NJI126" s="4"/>
      <c r="NJJ126" s="4"/>
      <c r="NJK126" s="4"/>
      <c r="NJL126" s="4"/>
      <c r="NJM126" s="4"/>
      <c r="NJN126" s="4"/>
      <c r="NJO126" s="4"/>
      <c r="NJP126" s="4"/>
      <c r="NJQ126" s="4"/>
      <c r="NJR126" s="4"/>
      <c r="NJS126" s="4"/>
      <c r="NJT126" s="4"/>
      <c r="NJU126" s="4"/>
      <c r="NJV126" s="4"/>
      <c r="NJW126" s="4"/>
      <c r="NJX126" s="4"/>
      <c r="NJY126" s="4"/>
      <c r="NJZ126" s="4"/>
      <c r="NKA126" s="4"/>
      <c r="NKB126" s="4"/>
      <c r="NKC126" s="4"/>
      <c r="NKD126" s="4"/>
      <c r="NKE126" s="4"/>
      <c r="NKF126" s="4"/>
      <c r="NKG126" s="4"/>
      <c r="NKH126" s="4"/>
      <c r="NKI126" s="4"/>
      <c r="NKJ126" s="4"/>
      <c r="NKK126" s="4"/>
      <c r="NKL126" s="4"/>
      <c r="NKM126" s="4"/>
      <c r="NKN126" s="4"/>
      <c r="NKO126" s="4"/>
      <c r="NKP126" s="4"/>
      <c r="NKQ126" s="4"/>
      <c r="NKR126" s="4"/>
      <c r="NKS126" s="4"/>
      <c r="NKT126" s="4"/>
      <c r="NKU126" s="4"/>
      <c r="NKV126" s="4"/>
      <c r="NKW126" s="4"/>
      <c r="NKX126" s="4"/>
      <c r="NKY126" s="4"/>
      <c r="NKZ126" s="4"/>
      <c r="NLA126" s="4"/>
      <c r="NLB126" s="4"/>
      <c r="NLC126" s="4"/>
      <c r="NLD126" s="4"/>
      <c r="NLE126" s="4"/>
      <c r="NLF126" s="4"/>
      <c r="NLG126" s="4"/>
      <c r="NLH126" s="4"/>
      <c r="NLI126" s="4"/>
      <c r="NLJ126" s="4"/>
      <c r="NLK126" s="4"/>
      <c r="NLL126" s="4"/>
      <c r="NLM126" s="4"/>
      <c r="NLN126" s="4"/>
      <c r="NLO126" s="4"/>
      <c r="NLP126" s="4"/>
      <c r="NLQ126" s="4"/>
      <c r="NLR126" s="4"/>
      <c r="NLS126" s="4"/>
      <c r="NLT126" s="4"/>
      <c r="NLU126" s="4"/>
      <c r="NLV126" s="4"/>
      <c r="NLW126" s="4"/>
      <c r="NLX126" s="4"/>
      <c r="NLY126" s="4"/>
      <c r="NLZ126" s="4"/>
      <c r="NMA126" s="4"/>
      <c r="NMB126" s="4"/>
      <c r="NMC126" s="4"/>
      <c r="NMD126" s="4"/>
      <c r="NME126" s="4"/>
      <c r="NMF126" s="4"/>
      <c r="NMG126" s="4"/>
      <c r="NMH126" s="4"/>
      <c r="NMI126" s="4"/>
      <c r="NMJ126" s="4"/>
      <c r="NMK126" s="4"/>
      <c r="NML126" s="4"/>
      <c r="NMM126" s="4"/>
      <c r="NMN126" s="4"/>
      <c r="NMO126" s="4"/>
      <c r="NMP126" s="4"/>
      <c r="NMQ126" s="4"/>
      <c r="NMR126" s="4"/>
      <c r="NMS126" s="4"/>
      <c r="NMT126" s="4"/>
      <c r="NMU126" s="4"/>
      <c r="NMV126" s="4"/>
      <c r="NMW126" s="4"/>
      <c r="NMX126" s="4"/>
      <c r="NMY126" s="4"/>
      <c r="NMZ126" s="4"/>
      <c r="NNA126" s="4"/>
      <c r="NNB126" s="4"/>
      <c r="NNC126" s="4"/>
      <c r="NND126" s="4"/>
      <c r="NNE126" s="4"/>
      <c r="NNF126" s="4"/>
      <c r="NNG126" s="4"/>
      <c r="NNH126" s="4"/>
      <c r="NNI126" s="4"/>
      <c r="NNJ126" s="4"/>
      <c r="NNK126" s="4"/>
      <c r="NNL126" s="4"/>
      <c r="NNM126" s="4"/>
      <c r="NNN126" s="4"/>
      <c r="NNO126" s="4"/>
      <c r="NNP126" s="4"/>
      <c r="NNQ126" s="4"/>
      <c r="NNR126" s="4"/>
      <c r="NNS126" s="4"/>
      <c r="NNT126" s="4"/>
      <c r="NNU126" s="4"/>
      <c r="NNV126" s="4"/>
      <c r="NNW126" s="4"/>
      <c r="NNX126" s="4"/>
      <c r="NNY126" s="4"/>
      <c r="NNZ126" s="4"/>
      <c r="NOA126" s="4"/>
      <c r="NOB126" s="4"/>
      <c r="NOC126" s="4"/>
      <c r="NOD126" s="4"/>
      <c r="NOE126" s="4"/>
      <c r="NOF126" s="4"/>
      <c r="NOG126" s="4"/>
      <c r="NOH126" s="4"/>
      <c r="NOI126" s="4"/>
      <c r="NOJ126" s="4"/>
      <c r="NOK126" s="4"/>
      <c r="NOL126" s="4"/>
      <c r="NOM126" s="4"/>
      <c r="NON126" s="4"/>
      <c r="NOO126" s="4"/>
      <c r="NOP126" s="4"/>
      <c r="NOQ126" s="4"/>
      <c r="NOR126" s="4"/>
      <c r="NOS126" s="4"/>
      <c r="NOT126" s="4"/>
      <c r="NOU126" s="4"/>
      <c r="NOV126" s="4"/>
      <c r="NOW126" s="4"/>
      <c r="NOX126" s="4"/>
      <c r="NOY126" s="4"/>
      <c r="NOZ126" s="4"/>
      <c r="NPA126" s="4"/>
      <c r="NPB126" s="4"/>
      <c r="NPC126" s="4"/>
      <c r="NPD126" s="4"/>
      <c r="NPE126" s="4"/>
      <c r="NPF126" s="4"/>
      <c r="NPG126" s="4"/>
      <c r="NPH126" s="4"/>
      <c r="NPI126" s="4"/>
      <c r="NPJ126" s="4"/>
      <c r="NPK126" s="4"/>
      <c r="NPL126" s="4"/>
      <c r="NPM126" s="4"/>
      <c r="NPN126" s="4"/>
      <c r="NPO126" s="4"/>
      <c r="NPP126" s="4"/>
      <c r="NPQ126" s="4"/>
      <c r="NPR126" s="4"/>
      <c r="NPS126" s="4"/>
      <c r="NPT126" s="4"/>
      <c r="NPU126" s="4"/>
      <c r="NPV126" s="4"/>
      <c r="NPW126" s="4"/>
      <c r="NPX126" s="4"/>
      <c r="NPY126" s="4"/>
      <c r="NPZ126" s="4"/>
      <c r="NQA126" s="4"/>
      <c r="NQB126" s="4"/>
      <c r="NQC126" s="4"/>
      <c r="NQD126" s="4"/>
      <c r="NQE126" s="4"/>
      <c r="NQF126" s="4"/>
      <c r="NQG126" s="4"/>
      <c r="NQH126" s="4"/>
      <c r="NQI126" s="4"/>
      <c r="NQJ126" s="4"/>
      <c r="NQK126" s="4"/>
      <c r="NQL126" s="4"/>
      <c r="NQM126" s="4"/>
      <c r="NQN126" s="4"/>
      <c r="NQO126" s="4"/>
      <c r="NQP126" s="4"/>
      <c r="NQQ126" s="4"/>
      <c r="NQR126" s="4"/>
      <c r="NQS126" s="4"/>
      <c r="NQT126" s="4"/>
      <c r="NQU126" s="4"/>
      <c r="NQV126" s="4"/>
      <c r="NQW126" s="4"/>
      <c r="NQX126" s="4"/>
      <c r="NQY126" s="4"/>
      <c r="NQZ126" s="4"/>
      <c r="NRA126" s="4"/>
      <c r="NRB126" s="4"/>
      <c r="NRC126" s="4"/>
      <c r="NRD126" s="4"/>
      <c r="NRE126" s="4"/>
      <c r="NRF126" s="4"/>
      <c r="NRG126" s="4"/>
      <c r="NRH126" s="4"/>
      <c r="NRI126" s="4"/>
      <c r="NRJ126" s="4"/>
      <c r="NRK126" s="4"/>
      <c r="NRL126" s="4"/>
      <c r="NRM126" s="4"/>
      <c r="NRN126" s="4"/>
      <c r="NRO126" s="4"/>
      <c r="NRP126" s="4"/>
      <c r="NRQ126" s="4"/>
      <c r="NRR126" s="4"/>
      <c r="NRS126" s="4"/>
      <c r="NRT126" s="4"/>
      <c r="NRU126" s="4"/>
      <c r="NRV126" s="4"/>
      <c r="NRW126" s="4"/>
      <c r="NRX126" s="4"/>
      <c r="NRY126" s="4"/>
      <c r="NRZ126" s="4"/>
      <c r="NSA126" s="4"/>
      <c r="NSB126" s="4"/>
      <c r="NSC126" s="4"/>
      <c r="NSD126" s="4"/>
      <c r="NSE126" s="4"/>
      <c r="NSF126" s="4"/>
      <c r="NSG126" s="4"/>
      <c r="NSH126" s="4"/>
      <c r="NSI126" s="4"/>
      <c r="NSJ126" s="4"/>
      <c r="NSK126" s="4"/>
      <c r="NSL126" s="4"/>
      <c r="NSM126" s="4"/>
      <c r="NSN126" s="4"/>
      <c r="NSO126" s="4"/>
      <c r="NSP126" s="4"/>
      <c r="NSQ126" s="4"/>
      <c r="NSR126" s="4"/>
      <c r="NSS126" s="4"/>
      <c r="NST126" s="4"/>
      <c r="NSU126" s="4"/>
      <c r="NSV126" s="4"/>
      <c r="NSW126" s="4"/>
      <c r="NSX126" s="4"/>
      <c r="NSY126" s="4"/>
      <c r="NSZ126" s="4"/>
      <c r="NTA126" s="4"/>
      <c r="NTB126" s="4"/>
      <c r="NTC126" s="4"/>
      <c r="NTD126" s="4"/>
      <c r="NTE126" s="4"/>
      <c r="NTF126" s="4"/>
      <c r="NTG126" s="4"/>
      <c r="NTH126" s="4"/>
      <c r="NTI126" s="4"/>
      <c r="NTJ126" s="4"/>
      <c r="NTK126" s="4"/>
      <c r="NTL126" s="4"/>
      <c r="NTM126" s="4"/>
      <c r="NTN126" s="4"/>
      <c r="NTO126" s="4"/>
      <c r="NTP126" s="4"/>
      <c r="NTQ126" s="4"/>
      <c r="NTR126" s="4"/>
      <c r="NTS126" s="4"/>
      <c r="NTT126" s="4"/>
      <c r="NTU126" s="4"/>
      <c r="NTV126" s="4"/>
      <c r="NTW126" s="4"/>
      <c r="NTX126" s="4"/>
      <c r="NTY126" s="4"/>
      <c r="NTZ126" s="4"/>
      <c r="NUA126" s="4"/>
      <c r="NUB126" s="4"/>
      <c r="NUC126" s="4"/>
      <c r="NUD126" s="4"/>
      <c r="NUE126" s="4"/>
      <c r="NUF126" s="4"/>
      <c r="NUG126" s="4"/>
      <c r="NUH126" s="4"/>
      <c r="NUI126" s="4"/>
      <c r="NUJ126" s="4"/>
      <c r="NUK126" s="4"/>
      <c r="NUL126" s="4"/>
      <c r="NUM126" s="4"/>
      <c r="NUN126" s="4"/>
      <c r="NUO126" s="4"/>
      <c r="NUP126" s="4"/>
      <c r="NUQ126" s="4"/>
      <c r="NUR126" s="4"/>
      <c r="NUS126" s="4"/>
      <c r="NUT126" s="4"/>
      <c r="NUU126" s="4"/>
      <c r="NUV126" s="4"/>
      <c r="NUW126" s="4"/>
      <c r="NUX126" s="4"/>
      <c r="NUY126" s="4"/>
      <c r="NUZ126" s="4"/>
      <c r="NVA126" s="4"/>
      <c r="NVB126" s="4"/>
      <c r="NVC126" s="4"/>
      <c r="NVD126" s="4"/>
      <c r="NVE126" s="4"/>
      <c r="NVF126" s="4"/>
      <c r="NVG126" s="4"/>
      <c r="NVH126" s="4"/>
      <c r="NVI126" s="4"/>
      <c r="NVJ126" s="4"/>
      <c r="NVK126" s="4"/>
      <c r="NVL126" s="4"/>
      <c r="NVM126" s="4"/>
      <c r="NVN126" s="4"/>
      <c r="NVO126" s="4"/>
      <c r="NVP126" s="4"/>
      <c r="NVQ126" s="4"/>
      <c r="NVR126" s="4"/>
      <c r="NVS126" s="4"/>
      <c r="NVT126" s="4"/>
      <c r="NVU126" s="4"/>
      <c r="NVV126" s="4"/>
      <c r="NVW126" s="4"/>
      <c r="NVX126" s="4"/>
      <c r="NVY126" s="4"/>
      <c r="NVZ126" s="4"/>
      <c r="NWA126" s="4"/>
      <c r="NWB126" s="4"/>
      <c r="NWC126" s="4"/>
      <c r="NWD126" s="4"/>
      <c r="NWE126" s="4"/>
      <c r="NWF126" s="4"/>
      <c r="NWG126" s="4"/>
      <c r="NWH126" s="4"/>
      <c r="NWI126" s="4"/>
      <c r="NWJ126" s="4"/>
      <c r="NWK126" s="4"/>
      <c r="NWL126" s="4"/>
      <c r="NWM126" s="4"/>
      <c r="NWN126" s="4"/>
      <c r="NWO126" s="4"/>
      <c r="NWP126" s="4"/>
      <c r="NWQ126" s="4"/>
      <c r="NWR126" s="4"/>
      <c r="NWS126" s="4"/>
      <c r="NWT126" s="4"/>
      <c r="NWU126" s="4"/>
      <c r="NWV126" s="4"/>
      <c r="NWW126" s="4"/>
      <c r="NWX126" s="4"/>
      <c r="NWY126" s="4"/>
      <c r="NWZ126" s="4"/>
      <c r="NXA126" s="4"/>
      <c r="NXB126" s="4"/>
      <c r="NXC126" s="4"/>
      <c r="NXD126" s="4"/>
      <c r="NXE126" s="4"/>
      <c r="NXF126" s="4"/>
      <c r="NXG126" s="4"/>
      <c r="NXH126" s="4"/>
      <c r="NXI126" s="4"/>
      <c r="NXJ126" s="4"/>
      <c r="NXK126" s="4"/>
      <c r="NXL126" s="4"/>
      <c r="NXM126" s="4"/>
      <c r="NXN126" s="4"/>
      <c r="NXO126" s="4"/>
      <c r="NXP126" s="4"/>
      <c r="NXQ126" s="4"/>
      <c r="NXR126" s="4"/>
      <c r="NXS126" s="4"/>
      <c r="NXT126" s="4"/>
      <c r="NXU126" s="4"/>
      <c r="NXV126" s="4"/>
      <c r="NXW126" s="4"/>
      <c r="NXX126" s="4"/>
      <c r="NXY126" s="4"/>
      <c r="NXZ126" s="4"/>
      <c r="NYA126" s="4"/>
      <c r="NYB126" s="4"/>
      <c r="NYC126" s="4"/>
      <c r="NYD126" s="4"/>
      <c r="NYE126" s="4"/>
      <c r="NYF126" s="4"/>
      <c r="NYG126" s="4"/>
      <c r="NYH126" s="4"/>
      <c r="NYI126" s="4"/>
      <c r="NYJ126" s="4"/>
      <c r="NYK126" s="4"/>
      <c r="NYL126" s="4"/>
      <c r="NYM126" s="4"/>
      <c r="NYN126" s="4"/>
      <c r="NYO126" s="4"/>
      <c r="NYP126" s="4"/>
      <c r="NYQ126" s="4"/>
      <c r="NYR126" s="4"/>
      <c r="NYS126" s="4"/>
      <c r="NYT126" s="4"/>
      <c r="NYU126" s="4"/>
      <c r="NYV126" s="4"/>
      <c r="NYW126" s="4"/>
      <c r="NYX126" s="4"/>
      <c r="NYY126" s="4"/>
      <c r="NYZ126" s="4"/>
      <c r="NZA126" s="4"/>
      <c r="NZB126" s="4"/>
      <c r="NZC126" s="4"/>
      <c r="NZD126" s="4"/>
      <c r="NZE126" s="4"/>
      <c r="NZF126" s="4"/>
      <c r="NZG126" s="4"/>
      <c r="NZH126" s="4"/>
      <c r="NZI126" s="4"/>
      <c r="NZJ126" s="4"/>
      <c r="NZK126" s="4"/>
      <c r="NZL126" s="4"/>
      <c r="NZM126" s="4"/>
      <c r="NZN126" s="4"/>
      <c r="NZO126" s="4"/>
      <c r="NZP126" s="4"/>
      <c r="NZQ126" s="4"/>
      <c r="NZR126" s="4"/>
      <c r="NZS126" s="4"/>
      <c r="NZT126" s="4"/>
      <c r="NZU126" s="4"/>
      <c r="NZV126" s="4"/>
      <c r="NZW126" s="4"/>
      <c r="NZX126" s="4"/>
      <c r="NZY126" s="4"/>
      <c r="NZZ126" s="4"/>
      <c r="OAA126" s="4"/>
      <c r="OAB126" s="4"/>
      <c r="OAC126" s="4"/>
      <c r="OAD126" s="4"/>
      <c r="OAE126" s="4"/>
      <c r="OAF126" s="4"/>
      <c r="OAG126" s="4"/>
      <c r="OAH126" s="4"/>
      <c r="OAI126" s="4"/>
      <c r="OAJ126" s="4"/>
      <c r="OAK126" s="4"/>
      <c r="OAL126" s="4"/>
      <c r="OAM126" s="4"/>
      <c r="OAN126" s="4"/>
      <c r="OAO126" s="4"/>
      <c r="OAP126" s="4"/>
      <c r="OAQ126" s="4"/>
      <c r="OAR126" s="4"/>
      <c r="OAS126" s="4"/>
      <c r="OAT126" s="4"/>
      <c r="OAU126" s="4"/>
      <c r="OAV126" s="4"/>
      <c r="OAW126" s="4"/>
      <c r="OAX126" s="4"/>
      <c r="OAY126" s="4"/>
      <c r="OAZ126" s="4"/>
      <c r="OBA126" s="4"/>
      <c r="OBB126" s="4"/>
      <c r="OBC126" s="4"/>
      <c r="OBD126" s="4"/>
      <c r="OBE126" s="4"/>
      <c r="OBF126" s="4"/>
      <c r="OBG126" s="4"/>
      <c r="OBH126" s="4"/>
      <c r="OBI126" s="4"/>
      <c r="OBJ126" s="4"/>
      <c r="OBK126" s="4"/>
      <c r="OBL126" s="4"/>
      <c r="OBM126" s="4"/>
      <c r="OBN126" s="4"/>
      <c r="OBO126" s="4"/>
      <c r="OBP126" s="4"/>
      <c r="OBQ126" s="4"/>
      <c r="OBR126" s="4"/>
      <c r="OBS126" s="4"/>
      <c r="OBT126" s="4"/>
      <c r="OBU126" s="4"/>
      <c r="OBV126" s="4"/>
      <c r="OBW126" s="4"/>
      <c r="OBX126" s="4"/>
      <c r="OBY126" s="4"/>
      <c r="OBZ126" s="4"/>
      <c r="OCA126" s="4"/>
      <c r="OCB126" s="4"/>
      <c r="OCC126" s="4"/>
      <c r="OCD126" s="4"/>
      <c r="OCE126" s="4"/>
      <c r="OCF126" s="4"/>
      <c r="OCG126" s="4"/>
      <c r="OCH126" s="4"/>
      <c r="OCI126" s="4"/>
      <c r="OCJ126" s="4"/>
      <c r="OCK126" s="4"/>
      <c r="OCL126" s="4"/>
      <c r="OCM126" s="4"/>
      <c r="OCN126" s="4"/>
      <c r="OCO126" s="4"/>
      <c r="OCP126" s="4"/>
      <c r="OCQ126" s="4"/>
      <c r="OCR126" s="4"/>
      <c r="OCS126" s="4"/>
      <c r="OCT126" s="4"/>
      <c r="OCU126" s="4"/>
      <c r="OCV126" s="4"/>
      <c r="OCW126" s="4"/>
      <c r="OCX126" s="4"/>
      <c r="OCY126" s="4"/>
      <c r="OCZ126" s="4"/>
      <c r="ODA126" s="4"/>
      <c r="ODB126" s="4"/>
      <c r="ODC126" s="4"/>
      <c r="ODD126" s="4"/>
      <c r="ODE126" s="4"/>
      <c r="ODF126" s="4"/>
      <c r="ODG126" s="4"/>
      <c r="ODH126" s="4"/>
      <c r="ODI126" s="4"/>
      <c r="ODJ126" s="4"/>
      <c r="ODK126" s="4"/>
      <c r="ODL126" s="4"/>
      <c r="ODM126" s="4"/>
      <c r="ODN126" s="4"/>
      <c r="ODO126" s="4"/>
      <c r="ODP126" s="4"/>
      <c r="ODQ126" s="4"/>
      <c r="ODR126" s="4"/>
      <c r="ODS126" s="4"/>
      <c r="ODT126" s="4"/>
      <c r="ODU126" s="4"/>
      <c r="ODV126" s="4"/>
      <c r="ODW126" s="4"/>
      <c r="ODX126" s="4"/>
      <c r="ODY126" s="4"/>
      <c r="ODZ126" s="4"/>
      <c r="OEA126" s="4"/>
      <c r="OEB126" s="4"/>
      <c r="OEC126" s="4"/>
      <c r="OED126" s="4"/>
      <c r="OEE126" s="4"/>
      <c r="OEF126" s="4"/>
      <c r="OEG126" s="4"/>
      <c r="OEH126" s="4"/>
      <c r="OEI126" s="4"/>
      <c r="OEJ126" s="4"/>
      <c r="OEK126" s="4"/>
      <c r="OEL126" s="4"/>
      <c r="OEM126" s="4"/>
      <c r="OEN126" s="4"/>
      <c r="OEO126" s="4"/>
      <c r="OEP126" s="4"/>
      <c r="OEQ126" s="4"/>
      <c r="OER126" s="4"/>
      <c r="OES126" s="4"/>
      <c r="OET126" s="4"/>
      <c r="OEU126" s="4"/>
      <c r="OEV126" s="4"/>
      <c r="OEW126" s="4"/>
      <c r="OEX126" s="4"/>
      <c r="OEY126" s="4"/>
      <c r="OEZ126" s="4"/>
      <c r="OFA126" s="4"/>
      <c r="OFB126" s="4"/>
      <c r="OFC126" s="4"/>
      <c r="OFD126" s="4"/>
      <c r="OFE126" s="4"/>
      <c r="OFF126" s="4"/>
      <c r="OFG126" s="4"/>
      <c r="OFH126" s="4"/>
      <c r="OFI126" s="4"/>
      <c r="OFJ126" s="4"/>
      <c r="OFK126" s="4"/>
      <c r="OFL126" s="4"/>
      <c r="OFM126" s="4"/>
      <c r="OFN126" s="4"/>
      <c r="OFO126" s="4"/>
      <c r="OFP126" s="4"/>
      <c r="OFQ126" s="4"/>
      <c r="OFR126" s="4"/>
      <c r="OFS126" s="4"/>
      <c r="OFT126" s="4"/>
      <c r="OFU126" s="4"/>
      <c r="OFV126" s="4"/>
      <c r="OFW126" s="4"/>
      <c r="OFX126" s="4"/>
      <c r="OFY126" s="4"/>
      <c r="OFZ126" s="4"/>
      <c r="OGA126" s="4"/>
      <c r="OGB126" s="4"/>
      <c r="OGC126" s="4"/>
      <c r="OGD126" s="4"/>
      <c r="OGE126" s="4"/>
      <c r="OGF126" s="4"/>
      <c r="OGG126" s="4"/>
      <c r="OGH126" s="4"/>
      <c r="OGI126" s="4"/>
      <c r="OGJ126" s="4"/>
      <c r="OGK126" s="4"/>
      <c r="OGL126" s="4"/>
      <c r="OGM126" s="4"/>
      <c r="OGN126" s="4"/>
      <c r="OGO126" s="4"/>
      <c r="OGP126" s="4"/>
      <c r="OGQ126" s="4"/>
      <c r="OGR126" s="4"/>
      <c r="OGS126" s="4"/>
      <c r="OGT126" s="4"/>
      <c r="OGU126" s="4"/>
      <c r="OGV126" s="4"/>
      <c r="OGW126" s="4"/>
      <c r="OGX126" s="4"/>
      <c r="OGY126" s="4"/>
      <c r="OGZ126" s="4"/>
      <c r="OHA126" s="4"/>
      <c r="OHB126" s="4"/>
      <c r="OHC126" s="4"/>
      <c r="OHD126" s="4"/>
      <c r="OHE126" s="4"/>
      <c r="OHF126" s="4"/>
      <c r="OHG126" s="4"/>
      <c r="OHH126" s="4"/>
      <c r="OHI126" s="4"/>
      <c r="OHJ126" s="4"/>
      <c r="OHK126" s="4"/>
      <c r="OHL126" s="4"/>
      <c r="OHM126" s="4"/>
      <c r="OHN126" s="4"/>
      <c r="OHO126" s="4"/>
      <c r="OHP126" s="4"/>
      <c r="OHQ126" s="4"/>
      <c r="OHR126" s="4"/>
      <c r="OHS126" s="4"/>
      <c r="OHT126" s="4"/>
      <c r="OHU126" s="4"/>
      <c r="OHV126" s="4"/>
      <c r="OHW126" s="4"/>
      <c r="OHX126" s="4"/>
      <c r="OHY126" s="4"/>
      <c r="OHZ126" s="4"/>
      <c r="OIA126" s="4"/>
      <c r="OIB126" s="4"/>
      <c r="OIC126" s="4"/>
      <c r="OID126" s="4"/>
      <c r="OIE126" s="4"/>
      <c r="OIF126" s="4"/>
      <c r="OIG126" s="4"/>
      <c r="OIH126" s="4"/>
      <c r="OII126" s="4"/>
      <c r="OIJ126" s="4"/>
      <c r="OIK126" s="4"/>
      <c r="OIL126" s="4"/>
      <c r="OIM126" s="4"/>
      <c r="OIN126" s="4"/>
      <c r="OIO126" s="4"/>
      <c r="OIP126" s="4"/>
      <c r="OIQ126" s="4"/>
      <c r="OIR126" s="4"/>
      <c r="OIS126" s="4"/>
      <c r="OIT126" s="4"/>
      <c r="OIU126" s="4"/>
      <c r="OIV126" s="4"/>
      <c r="OIW126" s="4"/>
      <c r="OIX126" s="4"/>
      <c r="OIY126" s="4"/>
      <c r="OIZ126" s="4"/>
      <c r="OJA126" s="4"/>
      <c r="OJB126" s="4"/>
      <c r="OJC126" s="4"/>
      <c r="OJD126" s="4"/>
      <c r="OJE126" s="4"/>
      <c r="OJF126" s="4"/>
      <c r="OJG126" s="4"/>
      <c r="OJH126" s="4"/>
      <c r="OJI126" s="4"/>
      <c r="OJJ126" s="4"/>
      <c r="OJK126" s="4"/>
      <c r="OJL126" s="4"/>
      <c r="OJM126" s="4"/>
      <c r="OJN126" s="4"/>
      <c r="OJO126" s="4"/>
      <c r="OJP126" s="4"/>
      <c r="OJQ126" s="4"/>
      <c r="OJR126" s="4"/>
      <c r="OJS126" s="4"/>
      <c r="OJT126" s="4"/>
      <c r="OJU126" s="4"/>
      <c r="OJV126" s="4"/>
      <c r="OJW126" s="4"/>
      <c r="OJX126" s="4"/>
      <c r="OJY126" s="4"/>
      <c r="OJZ126" s="4"/>
      <c r="OKA126" s="4"/>
      <c r="OKB126" s="4"/>
      <c r="OKC126" s="4"/>
      <c r="OKD126" s="4"/>
      <c r="OKE126" s="4"/>
      <c r="OKF126" s="4"/>
      <c r="OKG126" s="4"/>
      <c r="OKH126" s="4"/>
      <c r="OKI126" s="4"/>
      <c r="OKJ126" s="4"/>
      <c r="OKK126" s="4"/>
      <c r="OKL126" s="4"/>
      <c r="OKM126" s="4"/>
      <c r="OKN126" s="4"/>
      <c r="OKO126" s="4"/>
      <c r="OKP126" s="4"/>
      <c r="OKQ126" s="4"/>
      <c r="OKR126" s="4"/>
      <c r="OKS126" s="4"/>
      <c r="OKT126" s="4"/>
      <c r="OKU126" s="4"/>
      <c r="OKV126" s="4"/>
      <c r="OKW126" s="4"/>
      <c r="OKX126" s="4"/>
      <c r="OKY126" s="4"/>
      <c r="OKZ126" s="4"/>
      <c r="OLA126" s="4"/>
      <c r="OLB126" s="4"/>
      <c r="OLC126" s="4"/>
      <c r="OLD126" s="4"/>
      <c r="OLE126" s="4"/>
      <c r="OLF126" s="4"/>
      <c r="OLG126" s="4"/>
      <c r="OLH126" s="4"/>
      <c r="OLI126" s="4"/>
      <c r="OLJ126" s="4"/>
      <c r="OLK126" s="4"/>
      <c r="OLL126" s="4"/>
      <c r="OLM126" s="4"/>
      <c r="OLN126" s="4"/>
      <c r="OLO126" s="4"/>
      <c r="OLP126" s="4"/>
      <c r="OLQ126" s="4"/>
      <c r="OLR126" s="4"/>
      <c r="OLS126" s="4"/>
      <c r="OLT126" s="4"/>
      <c r="OLU126" s="4"/>
      <c r="OLV126" s="4"/>
      <c r="OLW126" s="4"/>
      <c r="OLX126" s="4"/>
      <c r="OLY126" s="4"/>
      <c r="OLZ126" s="4"/>
      <c r="OMA126" s="4"/>
      <c r="OMB126" s="4"/>
      <c r="OMC126" s="4"/>
      <c r="OMD126" s="4"/>
      <c r="OME126" s="4"/>
      <c r="OMF126" s="4"/>
      <c r="OMG126" s="4"/>
      <c r="OMH126" s="4"/>
      <c r="OMI126" s="4"/>
      <c r="OMJ126" s="4"/>
      <c r="OMK126" s="4"/>
      <c r="OML126" s="4"/>
      <c r="OMM126" s="4"/>
      <c r="OMN126" s="4"/>
      <c r="OMO126" s="4"/>
      <c r="OMP126" s="4"/>
      <c r="OMQ126" s="4"/>
      <c r="OMR126" s="4"/>
      <c r="OMS126" s="4"/>
      <c r="OMT126" s="4"/>
      <c r="OMU126" s="4"/>
      <c r="OMV126" s="4"/>
      <c r="OMW126" s="4"/>
      <c r="OMX126" s="4"/>
      <c r="OMY126" s="4"/>
      <c r="OMZ126" s="4"/>
      <c r="ONA126" s="4"/>
      <c r="ONB126" s="4"/>
      <c r="ONC126" s="4"/>
      <c r="OND126" s="4"/>
      <c r="ONE126" s="4"/>
      <c r="ONF126" s="4"/>
      <c r="ONG126" s="4"/>
      <c r="ONH126" s="4"/>
      <c r="ONI126" s="4"/>
      <c r="ONJ126" s="4"/>
      <c r="ONK126" s="4"/>
      <c r="ONL126" s="4"/>
      <c r="ONM126" s="4"/>
      <c r="ONN126" s="4"/>
      <c r="ONO126" s="4"/>
      <c r="ONP126" s="4"/>
      <c r="ONQ126" s="4"/>
      <c r="ONR126" s="4"/>
      <c r="ONS126" s="4"/>
      <c r="ONT126" s="4"/>
      <c r="ONU126" s="4"/>
      <c r="ONV126" s="4"/>
      <c r="ONW126" s="4"/>
      <c r="ONX126" s="4"/>
      <c r="ONY126" s="4"/>
      <c r="ONZ126" s="4"/>
      <c r="OOA126" s="4"/>
      <c r="OOB126" s="4"/>
      <c r="OOC126" s="4"/>
      <c r="OOD126" s="4"/>
      <c r="OOE126" s="4"/>
      <c r="OOF126" s="4"/>
      <c r="OOG126" s="4"/>
      <c r="OOH126" s="4"/>
      <c r="OOI126" s="4"/>
      <c r="OOJ126" s="4"/>
      <c r="OOK126" s="4"/>
      <c r="OOL126" s="4"/>
      <c r="OOM126" s="4"/>
      <c r="OON126" s="4"/>
      <c r="OOO126" s="4"/>
      <c r="OOP126" s="4"/>
      <c r="OOQ126" s="4"/>
      <c r="OOR126" s="4"/>
      <c r="OOS126" s="4"/>
      <c r="OOT126" s="4"/>
      <c r="OOU126" s="4"/>
      <c r="OOV126" s="4"/>
      <c r="OOW126" s="4"/>
      <c r="OOX126" s="4"/>
      <c r="OOY126" s="4"/>
      <c r="OOZ126" s="4"/>
      <c r="OPA126" s="4"/>
      <c r="OPB126" s="4"/>
      <c r="OPC126" s="4"/>
      <c r="OPD126" s="4"/>
      <c r="OPE126" s="4"/>
      <c r="OPF126" s="4"/>
      <c r="OPG126" s="4"/>
      <c r="OPH126" s="4"/>
      <c r="OPI126" s="4"/>
      <c r="OPJ126" s="4"/>
      <c r="OPK126" s="4"/>
      <c r="OPL126" s="4"/>
      <c r="OPM126" s="4"/>
      <c r="OPN126" s="4"/>
      <c r="OPO126" s="4"/>
      <c r="OPP126" s="4"/>
      <c r="OPQ126" s="4"/>
      <c r="OPR126" s="4"/>
      <c r="OPS126" s="4"/>
      <c r="OPT126" s="4"/>
      <c r="OPU126" s="4"/>
      <c r="OPV126" s="4"/>
      <c r="OPW126" s="4"/>
      <c r="OPX126" s="4"/>
      <c r="OPY126" s="4"/>
      <c r="OPZ126" s="4"/>
      <c r="OQA126" s="4"/>
      <c r="OQB126" s="4"/>
      <c r="OQC126" s="4"/>
      <c r="OQD126" s="4"/>
      <c r="OQE126" s="4"/>
      <c r="OQF126" s="4"/>
      <c r="OQG126" s="4"/>
      <c r="OQH126" s="4"/>
      <c r="OQI126" s="4"/>
      <c r="OQJ126" s="4"/>
      <c r="OQK126" s="4"/>
      <c r="OQL126" s="4"/>
      <c r="OQM126" s="4"/>
      <c r="OQN126" s="4"/>
      <c r="OQO126" s="4"/>
      <c r="OQP126" s="4"/>
      <c r="OQQ126" s="4"/>
      <c r="OQR126" s="4"/>
      <c r="OQS126" s="4"/>
      <c r="OQT126" s="4"/>
      <c r="OQU126" s="4"/>
      <c r="OQV126" s="4"/>
      <c r="OQW126" s="4"/>
      <c r="OQX126" s="4"/>
      <c r="OQY126" s="4"/>
      <c r="OQZ126" s="4"/>
      <c r="ORA126" s="4"/>
      <c r="ORB126" s="4"/>
      <c r="ORC126" s="4"/>
      <c r="ORD126" s="4"/>
      <c r="ORE126" s="4"/>
      <c r="ORF126" s="4"/>
      <c r="ORG126" s="4"/>
      <c r="ORH126" s="4"/>
      <c r="ORI126" s="4"/>
      <c r="ORJ126" s="4"/>
      <c r="ORK126" s="4"/>
      <c r="ORL126" s="4"/>
      <c r="ORM126" s="4"/>
      <c r="ORN126" s="4"/>
      <c r="ORO126" s="4"/>
      <c r="ORP126" s="4"/>
      <c r="ORQ126" s="4"/>
      <c r="ORR126" s="4"/>
      <c r="ORS126" s="4"/>
      <c r="ORT126" s="4"/>
      <c r="ORU126" s="4"/>
      <c r="ORV126" s="4"/>
      <c r="ORW126" s="4"/>
      <c r="ORX126" s="4"/>
      <c r="ORY126" s="4"/>
      <c r="ORZ126" s="4"/>
      <c r="OSA126" s="4"/>
      <c r="OSB126" s="4"/>
      <c r="OSC126" s="4"/>
      <c r="OSD126" s="4"/>
      <c r="OSE126" s="4"/>
      <c r="OSF126" s="4"/>
      <c r="OSG126" s="4"/>
      <c r="OSH126" s="4"/>
      <c r="OSI126" s="4"/>
      <c r="OSJ126" s="4"/>
      <c r="OSK126" s="4"/>
      <c r="OSL126" s="4"/>
      <c r="OSM126" s="4"/>
      <c r="OSN126" s="4"/>
      <c r="OSO126" s="4"/>
      <c r="OSP126" s="4"/>
      <c r="OSQ126" s="4"/>
      <c r="OSR126" s="4"/>
      <c r="OSS126" s="4"/>
      <c r="OST126" s="4"/>
      <c r="OSU126" s="4"/>
      <c r="OSV126" s="4"/>
      <c r="OSW126" s="4"/>
      <c r="OSX126" s="4"/>
      <c r="OSY126" s="4"/>
      <c r="OSZ126" s="4"/>
      <c r="OTA126" s="4"/>
      <c r="OTB126" s="4"/>
      <c r="OTC126" s="4"/>
      <c r="OTD126" s="4"/>
      <c r="OTE126" s="4"/>
      <c r="OTF126" s="4"/>
      <c r="OTG126" s="4"/>
      <c r="OTH126" s="4"/>
      <c r="OTI126" s="4"/>
      <c r="OTJ126" s="4"/>
      <c r="OTK126" s="4"/>
      <c r="OTL126" s="4"/>
      <c r="OTM126" s="4"/>
      <c r="OTN126" s="4"/>
      <c r="OTO126" s="4"/>
      <c r="OTP126" s="4"/>
      <c r="OTQ126" s="4"/>
      <c r="OTR126" s="4"/>
      <c r="OTS126" s="4"/>
      <c r="OTT126" s="4"/>
      <c r="OTU126" s="4"/>
      <c r="OTV126" s="4"/>
      <c r="OTW126" s="4"/>
      <c r="OTX126" s="4"/>
      <c r="OTY126" s="4"/>
      <c r="OTZ126" s="4"/>
      <c r="OUA126" s="4"/>
      <c r="OUB126" s="4"/>
      <c r="OUC126" s="4"/>
      <c r="OUD126" s="4"/>
      <c r="OUE126" s="4"/>
      <c r="OUF126" s="4"/>
      <c r="OUG126" s="4"/>
      <c r="OUH126" s="4"/>
      <c r="OUI126" s="4"/>
      <c r="OUJ126" s="4"/>
      <c r="OUK126" s="4"/>
      <c r="OUL126" s="4"/>
      <c r="OUM126" s="4"/>
      <c r="OUN126" s="4"/>
      <c r="OUO126" s="4"/>
      <c r="OUP126" s="4"/>
      <c r="OUQ126" s="4"/>
      <c r="OUR126" s="4"/>
      <c r="OUS126" s="4"/>
      <c r="OUT126" s="4"/>
      <c r="OUU126" s="4"/>
      <c r="OUV126" s="4"/>
      <c r="OUW126" s="4"/>
      <c r="OUX126" s="4"/>
      <c r="OUY126" s="4"/>
      <c r="OUZ126" s="4"/>
      <c r="OVA126" s="4"/>
      <c r="OVB126" s="4"/>
      <c r="OVC126" s="4"/>
      <c r="OVD126" s="4"/>
      <c r="OVE126" s="4"/>
      <c r="OVF126" s="4"/>
      <c r="OVG126" s="4"/>
      <c r="OVH126" s="4"/>
      <c r="OVI126" s="4"/>
      <c r="OVJ126" s="4"/>
      <c r="OVK126" s="4"/>
      <c r="OVL126" s="4"/>
      <c r="OVM126" s="4"/>
      <c r="OVN126" s="4"/>
      <c r="OVO126" s="4"/>
      <c r="OVP126" s="4"/>
      <c r="OVQ126" s="4"/>
      <c r="OVR126" s="4"/>
      <c r="OVS126" s="4"/>
      <c r="OVT126" s="4"/>
      <c r="OVU126" s="4"/>
      <c r="OVV126" s="4"/>
      <c r="OVW126" s="4"/>
      <c r="OVX126" s="4"/>
      <c r="OVY126" s="4"/>
      <c r="OVZ126" s="4"/>
      <c r="OWA126" s="4"/>
      <c r="OWB126" s="4"/>
      <c r="OWC126" s="4"/>
      <c r="OWD126" s="4"/>
      <c r="OWE126" s="4"/>
      <c r="OWF126" s="4"/>
      <c r="OWG126" s="4"/>
      <c r="OWH126" s="4"/>
      <c r="OWI126" s="4"/>
      <c r="OWJ126" s="4"/>
      <c r="OWK126" s="4"/>
      <c r="OWL126" s="4"/>
      <c r="OWM126" s="4"/>
      <c r="OWN126" s="4"/>
      <c r="OWO126" s="4"/>
      <c r="OWP126" s="4"/>
      <c r="OWQ126" s="4"/>
      <c r="OWR126" s="4"/>
      <c r="OWS126" s="4"/>
      <c r="OWT126" s="4"/>
      <c r="OWU126" s="4"/>
      <c r="OWV126" s="4"/>
      <c r="OWW126" s="4"/>
      <c r="OWX126" s="4"/>
      <c r="OWY126" s="4"/>
      <c r="OWZ126" s="4"/>
      <c r="OXA126" s="4"/>
      <c r="OXB126" s="4"/>
      <c r="OXC126" s="4"/>
      <c r="OXD126" s="4"/>
      <c r="OXE126" s="4"/>
      <c r="OXF126" s="4"/>
      <c r="OXG126" s="4"/>
      <c r="OXH126" s="4"/>
      <c r="OXI126" s="4"/>
      <c r="OXJ126" s="4"/>
      <c r="OXK126" s="4"/>
      <c r="OXL126" s="4"/>
      <c r="OXM126" s="4"/>
      <c r="OXN126" s="4"/>
      <c r="OXO126" s="4"/>
      <c r="OXP126" s="4"/>
      <c r="OXQ126" s="4"/>
      <c r="OXR126" s="4"/>
      <c r="OXS126" s="4"/>
      <c r="OXT126" s="4"/>
      <c r="OXU126" s="4"/>
      <c r="OXV126" s="4"/>
      <c r="OXW126" s="4"/>
      <c r="OXX126" s="4"/>
      <c r="OXY126" s="4"/>
      <c r="OXZ126" s="4"/>
      <c r="OYA126" s="4"/>
      <c r="OYB126" s="4"/>
      <c r="OYC126" s="4"/>
      <c r="OYD126" s="4"/>
      <c r="OYE126" s="4"/>
      <c r="OYF126" s="4"/>
      <c r="OYG126" s="4"/>
      <c r="OYH126" s="4"/>
      <c r="OYI126" s="4"/>
      <c r="OYJ126" s="4"/>
      <c r="OYK126" s="4"/>
      <c r="OYL126" s="4"/>
      <c r="OYM126" s="4"/>
      <c r="OYN126" s="4"/>
      <c r="OYO126" s="4"/>
      <c r="OYP126" s="4"/>
      <c r="OYQ126" s="4"/>
      <c r="OYR126" s="4"/>
      <c r="OYS126" s="4"/>
      <c r="OYT126" s="4"/>
      <c r="OYU126" s="4"/>
      <c r="OYV126" s="4"/>
      <c r="OYW126" s="4"/>
      <c r="OYX126" s="4"/>
      <c r="OYY126" s="4"/>
      <c r="OYZ126" s="4"/>
      <c r="OZA126" s="4"/>
      <c r="OZB126" s="4"/>
      <c r="OZC126" s="4"/>
      <c r="OZD126" s="4"/>
      <c r="OZE126" s="4"/>
      <c r="OZF126" s="4"/>
      <c r="OZG126" s="4"/>
      <c r="OZH126" s="4"/>
      <c r="OZI126" s="4"/>
      <c r="OZJ126" s="4"/>
      <c r="OZK126" s="4"/>
      <c r="OZL126" s="4"/>
      <c r="OZM126" s="4"/>
      <c r="OZN126" s="4"/>
      <c r="OZO126" s="4"/>
      <c r="OZP126" s="4"/>
      <c r="OZQ126" s="4"/>
      <c r="OZR126" s="4"/>
      <c r="OZS126" s="4"/>
      <c r="OZT126" s="4"/>
      <c r="OZU126" s="4"/>
      <c r="OZV126" s="4"/>
      <c r="OZW126" s="4"/>
      <c r="OZX126" s="4"/>
      <c r="OZY126" s="4"/>
      <c r="OZZ126" s="4"/>
      <c r="PAA126" s="4"/>
      <c r="PAB126" s="4"/>
      <c r="PAC126" s="4"/>
      <c r="PAD126" s="4"/>
      <c r="PAE126" s="4"/>
      <c r="PAF126" s="4"/>
      <c r="PAG126" s="4"/>
      <c r="PAH126" s="4"/>
      <c r="PAI126" s="4"/>
      <c r="PAJ126" s="4"/>
      <c r="PAK126" s="4"/>
      <c r="PAL126" s="4"/>
      <c r="PAM126" s="4"/>
      <c r="PAN126" s="4"/>
      <c r="PAO126" s="4"/>
      <c r="PAP126" s="4"/>
      <c r="PAQ126" s="4"/>
      <c r="PAR126" s="4"/>
      <c r="PAS126" s="4"/>
      <c r="PAT126" s="4"/>
      <c r="PAU126" s="4"/>
      <c r="PAV126" s="4"/>
      <c r="PAW126" s="4"/>
      <c r="PAX126" s="4"/>
      <c r="PAY126" s="4"/>
      <c r="PAZ126" s="4"/>
      <c r="PBA126" s="4"/>
      <c r="PBB126" s="4"/>
      <c r="PBC126" s="4"/>
      <c r="PBD126" s="4"/>
      <c r="PBE126" s="4"/>
      <c r="PBF126" s="4"/>
      <c r="PBG126" s="4"/>
      <c r="PBH126" s="4"/>
      <c r="PBI126" s="4"/>
      <c r="PBJ126" s="4"/>
      <c r="PBK126" s="4"/>
      <c r="PBL126" s="4"/>
      <c r="PBM126" s="4"/>
      <c r="PBN126" s="4"/>
      <c r="PBO126" s="4"/>
      <c r="PBP126" s="4"/>
      <c r="PBQ126" s="4"/>
      <c r="PBR126" s="4"/>
      <c r="PBS126" s="4"/>
      <c r="PBT126" s="4"/>
      <c r="PBU126" s="4"/>
      <c r="PBV126" s="4"/>
      <c r="PBW126" s="4"/>
      <c r="PBX126" s="4"/>
      <c r="PBY126" s="4"/>
      <c r="PBZ126" s="4"/>
      <c r="PCA126" s="4"/>
      <c r="PCB126" s="4"/>
      <c r="PCC126" s="4"/>
      <c r="PCD126" s="4"/>
      <c r="PCE126" s="4"/>
      <c r="PCF126" s="4"/>
      <c r="PCG126" s="4"/>
      <c r="PCH126" s="4"/>
      <c r="PCI126" s="4"/>
      <c r="PCJ126" s="4"/>
      <c r="PCK126" s="4"/>
      <c r="PCL126" s="4"/>
      <c r="PCM126" s="4"/>
      <c r="PCN126" s="4"/>
      <c r="PCO126" s="4"/>
      <c r="PCP126" s="4"/>
      <c r="PCQ126" s="4"/>
      <c r="PCR126" s="4"/>
      <c r="PCS126" s="4"/>
      <c r="PCT126" s="4"/>
      <c r="PCU126" s="4"/>
      <c r="PCV126" s="4"/>
      <c r="PCW126" s="4"/>
      <c r="PCX126" s="4"/>
      <c r="PCY126" s="4"/>
      <c r="PCZ126" s="4"/>
      <c r="PDA126" s="4"/>
      <c r="PDB126" s="4"/>
      <c r="PDC126" s="4"/>
      <c r="PDD126" s="4"/>
      <c r="PDE126" s="4"/>
      <c r="PDF126" s="4"/>
      <c r="PDG126" s="4"/>
      <c r="PDH126" s="4"/>
      <c r="PDI126" s="4"/>
      <c r="PDJ126" s="4"/>
      <c r="PDK126" s="4"/>
      <c r="PDL126" s="4"/>
      <c r="PDM126" s="4"/>
      <c r="PDN126" s="4"/>
      <c r="PDO126" s="4"/>
      <c r="PDP126" s="4"/>
      <c r="PDQ126" s="4"/>
      <c r="PDR126" s="4"/>
      <c r="PDS126" s="4"/>
      <c r="PDT126" s="4"/>
      <c r="PDU126" s="4"/>
      <c r="PDV126" s="4"/>
      <c r="PDW126" s="4"/>
      <c r="PDX126" s="4"/>
      <c r="PDY126" s="4"/>
      <c r="PDZ126" s="4"/>
      <c r="PEA126" s="4"/>
      <c r="PEB126" s="4"/>
      <c r="PEC126" s="4"/>
      <c r="PED126" s="4"/>
      <c r="PEE126" s="4"/>
      <c r="PEF126" s="4"/>
      <c r="PEG126" s="4"/>
      <c r="PEH126" s="4"/>
      <c r="PEI126" s="4"/>
      <c r="PEJ126" s="4"/>
      <c r="PEK126" s="4"/>
      <c r="PEL126" s="4"/>
      <c r="PEM126" s="4"/>
      <c r="PEN126" s="4"/>
      <c r="PEO126" s="4"/>
      <c r="PEP126" s="4"/>
      <c r="PEQ126" s="4"/>
      <c r="PER126" s="4"/>
      <c r="PES126" s="4"/>
      <c r="PET126" s="4"/>
      <c r="PEU126" s="4"/>
      <c r="PEV126" s="4"/>
      <c r="PEW126" s="4"/>
      <c r="PEX126" s="4"/>
      <c r="PEY126" s="4"/>
      <c r="PEZ126" s="4"/>
      <c r="PFA126" s="4"/>
      <c r="PFB126" s="4"/>
      <c r="PFC126" s="4"/>
      <c r="PFD126" s="4"/>
      <c r="PFE126" s="4"/>
      <c r="PFF126" s="4"/>
      <c r="PFG126" s="4"/>
      <c r="PFH126" s="4"/>
      <c r="PFI126" s="4"/>
      <c r="PFJ126" s="4"/>
      <c r="PFK126" s="4"/>
      <c r="PFL126" s="4"/>
      <c r="PFM126" s="4"/>
      <c r="PFN126" s="4"/>
      <c r="PFO126" s="4"/>
      <c r="PFP126" s="4"/>
      <c r="PFQ126" s="4"/>
      <c r="PFR126" s="4"/>
      <c r="PFS126" s="4"/>
      <c r="PFT126" s="4"/>
      <c r="PFU126" s="4"/>
      <c r="PFV126" s="4"/>
      <c r="PFW126" s="4"/>
      <c r="PFX126" s="4"/>
      <c r="PFY126" s="4"/>
      <c r="PFZ126" s="4"/>
      <c r="PGA126" s="4"/>
      <c r="PGB126" s="4"/>
      <c r="PGC126" s="4"/>
      <c r="PGD126" s="4"/>
      <c r="PGE126" s="4"/>
      <c r="PGF126" s="4"/>
      <c r="PGG126" s="4"/>
      <c r="PGH126" s="4"/>
      <c r="PGI126" s="4"/>
      <c r="PGJ126" s="4"/>
      <c r="PGK126" s="4"/>
      <c r="PGL126" s="4"/>
      <c r="PGM126" s="4"/>
      <c r="PGN126" s="4"/>
      <c r="PGO126" s="4"/>
      <c r="PGP126" s="4"/>
      <c r="PGQ126" s="4"/>
      <c r="PGR126" s="4"/>
      <c r="PGS126" s="4"/>
      <c r="PGT126" s="4"/>
      <c r="PGU126" s="4"/>
      <c r="PGV126" s="4"/>
      <c r="PGW126" s="4"/>
      <c r="PGX126" s="4"/>
      <c r="PGY126" s="4"/>
      <c r="PGZ126" s="4"/>
      <c r="PHA126" s="4"/>
      <c r="PHB126" s="4"/>
      <c r="PHC126" s="4"/>
      <c r="PHD126" s="4"/>
      <c r="PHE126" s="4"/>
      <c r="PHF126" s="4"/>
      <c r="PHG126" s="4"/>
      <c r="PHH126" s="4"/>
      <c r="PHI126" s="4"/>
      <c r="PHJ126" s="4"/>
      <c r="PHK126" s="4"/>
      <c r="PHL126" s="4"/>
      <c r="PHM126" s="4"/>
      <c r="PHN126" s="4"/>
      <c r="PHO126" s="4"/>
      <c r="PHP126" s="4"/>
      <c r="PHQ126" s="4"/>
      <c r="PHR126" s="4"/>
      <c r="PHS126" s="4"/>
      <c r="PHT126" s="4"/>
      <c r="PHU126" s="4"/>
      <c r="PHV126" s="4"/>
      <c r="PHW126" s="4"/>
      <c r="PHX126" s="4"/>
      <c r="PHY126" s="4"/>
      <c r="PHZ126" s="4"/>
      <c r="PIA126" s="4"/>
      <c r="PIB126" s="4"/>
      <c r="PIC126" s="4"/>
      <c r="PID126" s="4"/>
      <c r="PIE126" s="4"/>
      <c r="PIF126" s="4"/>
      <c r="PIG126" s="4"/>
      <c r="PIH126" s="4"/>
      <c r="PII126" s="4"/>
      <c r="PIJ126" s="4"/>
      <c r="PIK126" s="4"/>
      <c r="PIL126" s="4"/>
      <c r="PIM126" s="4"/>
      <c r="PIN126" s="4"/>
      <c r="PIO126" s="4"/>
      <c r="PIP126" s="4"/>
      <c r="PIQ126" s="4"/>
      <c r="PIR126" s="4"/>
      <c r="PIS126" s="4"/>
      <c r="PIT126" s="4"/>
      <c r="PIU126" s="4"/>
      <c r="PIV126" s="4"/>
      <c r="PIW126" s="4"/>
      <c r="PIX126" s="4"/>
      <c r="PIY126" s="4"/>
      <c r="PIZ126" s="4"/>
      <c r="PJA126" s="4"/>
      <c r="PJB126" s="4"/>
      <c r="PJC126" s="4"/>
      <c r="PJD126" s="4"/>
      <c r="PJE126" s="4"/>
      <c r="PJF126" s="4"/>
      <c r="PJG126" s="4"/>
      <c r="PJH126" s="4"/>
      <c r="PJI126" s="4"/>
      <c r="PJJ126" s="4"/>
      <c r="PJK126" s="4"/>
      <c r="PJL126" s="4"/>
      <c r="PJM126" s="4"/>
      <c r="PJN126" s="4"/>
      <c r="PJO126" s="4"/>
      <c r="PJP126" s="4"/>
      <c r="PJQ126" s="4"/>
      <c r="PJR126" s="4"/>
      <c r="PJS126" s="4"/>
      <c r="PJT126" s="4"/>
      <c r="PJU126" s="4"/>
      <c r="PJV126" s="4"/>
      <c r="PJW126" s="4"/>
      <c r="PJX126" s="4"/>
      <c r="PJY126" s="4"/>
      <c r="PJZ126" s="4"/>
      <c r="PKA126" s="4"/>
      <c r="PKB126" s="4"/>
      <c r="PKC126" s="4"/>
      <c r="PKD126" s="4"/>
      <c r="PKE126" s="4"/>
      <c r="PKF126" s="4"/>
      <c r="PKG126" s="4"/>
      <c r="PKH126" s="4"/>
      <c r="PKI126" s="4"/>
      <c r="PKJ126" s="4"/>
      <c r="PKK126" s="4"/>
      <c r="PKL126" s="4"/>
      <c r="PKM126" s="4"/>
      <c r="PKN126" s="4"/>
      <c r="PKO126" s="4"/>
      <c r="PKP126" s="4"/>
      <c r="PKQ126" s="4"/>
      <c r="PKR126" s="4"/>
      <c r="PKS126" s="4"/>
      <c r="PKT126" s="4"/>
      <c r="PKU126" s="4"/>
      <c r="PKV126" s="4"/>
      <c r="PKW126" s="4"/>
      <c r="PKX126" s="4"/>
      <c r="PKY126" s="4"/>
      <c r="PKZ126" s="4"/>
      <c r="PLA126" s="4"/>
      <c r="PLB126" s="4"/>
      <c r="PLC126" s="4"/>
      <c r="PLD126" s="4"/>
      <c r="PLE126" s="4"/>
      <c r="PLF126" s="4"/>
      <c r="PLG126" s="4"/>
      <c r="PLH126" s="4"/>
      <c r="PLI126" s="4"/>
      <c r="PLJ126" s="4"/>
      <c r="PLK126" s="4"/>
      <c r="PLL126" s="4"/>
      <c r="PLM126" s="4"/>
      <c r="PLN126" s="4"/>
      <c r="PLO126" s="4"/>
      <c r="PLP126" s="4"/>
      <c r="PLQ126" s="4"/>
      <c r="PLR126" s="4"/>
      <c r="PLS126" s="4"/>
      <c r="PLT126" s="4"/>
      <c r="PLU126" s="4"/>
      <c r="PLV126" s="4"/>
      <c r="PLW126" s="4"/>
      <c r="PLX126" s="4"/>
      <c r="PLY126" s="4"/>
      <c r="PLZ126" s="4"/>
      <c r="PMA126" s="4"/>
      <c r="PMB126" s="4"/>
      <c r="PMC126" s="4"/>
      <c r="PMD126" s="4"/>
      <c r="PME126" s="4"/>
      <c r="PMF126" s="4"/>
      <c r="PMG126" s="4"/>
      <c r="PMH126" s="4"/>
      <c r="PMI126" s="4"/>
      <c r="PMJ126" s="4"/>
      <c r="PMK126" s="4"/>
      <c r="PML126" s="4"/>
      <c r="PMM126" s="4"/>
      <c r="PMN126" s="4"/>
      <c r="PMO126" s="4"/>
      <c r="PMP126" s="4"/>
      <c r="PMQ126" s="4"/>
      <c r="PMR126" s="4"/>
      <c r="PMS126" s="4"/>
      <c r="PMT126" s="4"/>
      <c r="PMU126" s="4"/>
      <c r="PMV126" s="4"/>
      <c r="PMW126" s="4"/>
      <c r="PMX126" s="4"/>
      <c r="PMY126" s="4"/>
      <c r="PMZ126" s="4"/>
      <c r="PNA126" s="4"/>
      <c r="PNB126" s="4"/>
      <c r="PNC126" s="4"/>
      <c r="PND126" s="4"/>
      <c r="PNE126" s="4"/>
      <c r="PNF126" s="4"/>
      <c r="PNG126" s="4"/>
      <c r="PNH126" s="4"/>
      <c r="PNI126" s="4"/>
      <c r="PNJ126" s="4"/>
      <c r="PNK126" s="4"/>
      <c r="PNL126" s="4"/>
      <c r="PNM126" s="4"/>
      <c r="PNN126" s="4"/>
      <c r="PNO126" s="4"/>
      <c r="PNP126" s="4"/>
      <c r="PNQ126" s="4"/>
      <c r="PNR126" s="4"/>
      <c r="PNS126" s="4"/>
      <c r="PNT126" s="4"/>
      <c r="PNU126" s="4"/>
      <c r="PNV126" s="4"/>
      <c r="PNW126" s="4"/>
      <c r="PNX126" s="4"/>
      <c r="PNY126" s="4"/>
      <c r="PNZ126" s="4"/>
      <c r="POA126" s="4"/>
      <c r="POB126" s="4"/>
      <c r="POC126" s="4"/>
      <c r="POD126" s="4"/>
      <c r="POE126" s="4"/>
      <c r="POF126" s="4"/>
      <c r="POG126" s="4"/>
      <c r="POH126" s="4"/>
      <c r="POI126" s="4"/>
      <c r="POJ126" s="4"/>
      <c r="POK126" s="4"/>
      <c r="POL126" s="4"/>
      <c r="POM126" s="4"/>
      <c r="PON126" s="4"/>
      <c r="POO126" s="4"/>
      <c r="POP126" s="4"/>
      <c r="POQ126" s="4"/>
      <c r="POR126" s="4"/>
      <c r="POS126" s="4"/>
      <c r="POT126" s="4"/>
      <c r="POU126" s="4"/>
      <c r="POV126" s="4"/>
      <c r="POW126" s="4"/>
      <c r="POX126" s="4"/>
      <c r="POY126" s="4"/>
      <c r="POZ126" s="4"/>
      <c r="PPA126" s="4"/>
      <c r="PPB126" s="4"/>
      <c r="PPC126" s="4"/>
      <c r="PPD126" s="4"/>
      <c r="PPE126" s="4"/>
      <c r="PPF126" s="4"/>
      <c r="PPG126" s="4"/>
      <c r="PPH126" s="4"/>
      <c r="PPI126" s="4"/>
      <c r="PPJ126" s="4"/>
      <c r="PPK126" s="4"/>
      <c r="PPL126" s="4"/>
      <c r="PPM126" s="4"/>
      <c r="PPN126" s="4"/>
      <c r="PPO126" s="4"/>
      <c r="PPP126" s="4"/>
      <c r="PPQ126" s="4"/>
      <c r="PPR126" s="4"/>
      <c r="PPS126" s="4"/>
      <c r="PPT126" s="4"/>
      <c r="PPU126" s="4"/>
      <c r="PPV126" s="4"/>
      <c r="PPW126" s="4"/>
      <c r="PPX126" s="4"/>
      <c r="PPY126" s="4"/>
      <c r="PPZ126" s="4"/>
      <c r="PQA126" s="4"/>
      <c r="PQB126" s="4"/>
      <c r="PQC126" s="4"/>
      <c r="PQD126" s="4"/>
      <c r="PQE126" s="4"/>
      <c r="PQF126" s="4"/>
      <c r="PQG126" s="4"/>
      <c r="PQH126" s="4"/>
      <c r="PQI126" s="4"/>
      <c r="PQJ126" s="4"/>
      <c r="PQK126" s="4"/>
      <c r="PQL126" s="4"/>
      <c r="PQM126" s="4"/>
      <c r="PQN126" s="4"/>
      <c r="PQO126" s="4"/>
      <c r="PQP126" s="4"/>
      <c r="PQQ126" s="4"/>
      <c r="PQR126" s="4"/>
      <c r="PQS126" s="4"/>
      <c r="PQT126" s="4"/>
      <c r="PQU126" s="4"/>
      <c r="PQV126" s="4"/>
      <c r="PQW126" s="4"/>
      <c r="PQX126" s="4"/>
      <c r="PQY126" s="4"/>
      <c r="PQZ126" s="4"/>
      <c r="PRA126" s="4"/>
      <c r="PRB126" s="4"/>
      <c r="PRC126" s="4"/>
      <c r="PRD126" s="4"/>
      <c r="PRE126" s="4"/>
      <c r="PRF126" s="4"/>
      <c r="PRG126" s="4"/>
      <c r="PRH126" s="4"/>
      <c r="PRI126" s="4"/>
      <c r="PRJ126" s="4"/>
      <c r="PRK126" s="4"/>
      <c r="PRL126" s="4"/>
      <c r="PRM126" s="4"/>
      <c r="PRN126" s="4"/>
      <c r="PRO126" s="4"/>
      <c r="PRP126" s="4"/>
      <c r="PRQ126" s="4"/>
      <c r="PRR126" s="4"/>
      <c r="PRS126" s="4"/>
      <c r="PRT126" s="4"/>
      <c r="PRU126" s="4"/>
      <c r="PRV126" s="4"/>
      <c r="PRW126" s="4"/>
      <c r="PRX126" s="4"/>
      <c r="PRY126" s="4"/>
      <c r="PRZ126" s="4"/>
      <c r="PSA126" s="4"/>
      <c r="PSB126" s="4"/>
      <c r="PSC126" s="4"/>
      <c r="PSD126" s="4"/>
      <c r="PSE126" s="4"/>
      <c r="PSF126" s="4"/>
      <c r="PSG126" s="4"/>
      <c r="PSH126" s="4"/>
      <c r="PSI126" s="4"/>
      <c r="PSJ126" s="4"/>
      <c r="PSK126" s="4"/>
      <c r="PSL126" s="4"/>
      <c r="PSM126" s="4"/>
      <c r="PSN126" s="4"/>
      <c r="PSO126" s="4"/>
      <c r="PSP126" s="4"/>
      <c r="PSQ126" s="4"/>
      <c r="PSR126" s="4"/>
      <c r="PSS126" s="4"/>
      <c r="PST126" s="4"/>
      <c r="PSU126" s="4"/>
      <c r="PSV126" s="4"/>
      <c r="PSW126" s="4"/>
      <c r="PSX126" s="4"/>
      <c r="PSY126" s="4"/>
      <c r="PSZ126" s="4"/>
      <c r="PTA126" s="4"/>
      <c r="PTB126" s="4"/>
      <c r="PTC126" s="4"/>
      <c r="PTD126" s="4"/>
      <c r="PTE126" s="4"/>
      <c r="PTF126" s="4"/>
      <c r="PTG126" s="4"/>
      <c r="PTH126" s="4"/>
      <c r="PTI126" s="4"/>
      <c r="PTJ126" s="4"/>
      <c r="PTK126" s="4"/>
      <c r="PTL126" s="4"/>
      <c r="PTM126" s="4"/>
      <c r="PTN126" s="4"/>
      <c r="PTO126" s="4"/>
      <c r="PTP126" s="4"/>
      <c r="PTQ126" s="4"/>
      <c r="PTR126" s="4"/>
      <c r="PTS126" s="4"/>
      <c r="PTT126" s="4"/>
      <c r="PTU126" s="4"/>
      <c r="PTV126" s="4"/>
      <c r="PTW126" s="4"/>
      <c r="PTX126" s="4"/>
      <c r="PTY126" s="4"/>
      <c r="PTZ126" s="4"/>
      <c r="PUA126" s="4"/>
      <c r="PUB126" s="4"/>
      <c r="PUC126" s="4"/>
      <c r="PUD126" s="4"/>
      <c r="PUE126" s="4"/>
      <c r="PUF126" s="4"/>
      <c r="PUG126" s="4"/>
      <c r="PUH126" s="4"/>
      <c r="PUI126" s="4"/>
      <c r="PUJ126" s="4"/>
      <c r="PUK126" s="4"/>
      <c r="PUL126" s="4"/>
      <c r="PUM126" s="4"/>
      <c r="PUN126" s="4"/>
      <c r="PUO126" s="4"/>
      <c r="PUP126" s="4"/>
      <c r="PUQ126" s="4"/>
      <c r="PUR126" s="4"/>
      <c r="PUS126" s="4"/>
      <c r="PUT126" s="4"/>
      <c r="PUU126" s="4"/>
      <c r="PUV126" s="4"/>
      <c r="PUW126" s="4"/>
      <c r="PUX126" s="4"/>
      <c r="PUY126" s="4"/>
      <c r="PUZ126" s="4"/>
      <c r="PVA126" s="4"/>
      <c r="PVB126" s="4"/>
      <c r="PVC126" s="4"/>
      <c r="PVD126" s="4"/>
      <c r="PVE126" s="4"/>
      <c r="PVF126" s="4"/>
      <c r="PVG126" s="4"/>
      <c r="PVH126" s="4"/>
      <c r="PVI126" s="4"/>
      <c r="PVJ126" s="4"/>
      <c r="PVK126" s="4"/>
      <c r="PVL126" s="4"/>
      <c r="PVM126" s="4"/>
      <c r="PVN126" s="4"/>
      <c r="PVO126" s="4"/>
      <c r="PVP126" s="4"/>
      <c r="PVQ126" s="4"/>
      <c r="PVR126" s="4"/>
      <c r="PVS126" s="4"/>
      <c r="PVT126" s="4"/>
      <c r="PVU126" s="4"/>
      <c r="PVV126" s="4"/>
      <c r="PVW126" s="4"/>
      <c r="PVX126" s="4"/>
      <c r="PVY126" s="4"/>
      <c r="PVZ126" s="4"/>
      <c r="PWA126" s="4"/>
      <c r="PWB126" s="4"/>
      <c r="PWC126" s="4"/>
      <c r="PWD126" s="4"/>
      <c r="PWE126" s="4"/>
      <c r="PWF126" s="4"/>
      <c r="PWG126" s="4"/>
      <c r="PWH126" s="4"/>
      <c r="PWI126" s="4"/>
      <c r="PWJ126" s="4"/>
      <c r="PWK126" s="4"/>
      <c r="PWL126" s="4"/>
      <c r="PWM126" s="4"/>
      <c r="PWN126" s="4"/>
      <c r="PWO126" s="4"/>
      <c r="PWP126" s="4"/>
      <c r="PWQ126" s="4"/>
      <c r="PWR126" s="4"/>
      <c r="PWS126" s="4"/>
      <c r="PWT126" s="4"/>
      <c r="PWU126" s="4"/>
      <c r="PWV126" s="4"/>
      <c r="PWW126" s="4"/>
      <c r="PWX126" s="4"/>
      <c r="PWY126" s="4"/>
      <c r="PWZ126" s="4"/>
      <c r="PXA126" s="4"/>
      <c r="PXB126" s="4"/>
      <c r="PXC126" s="4"/>
      <c r="PXD126" s="4"/>
      <c r="PXE126" s="4"/>
      <c r="PXF126" s="4"/>
      <c r="PXG126" s="4"/>
      <c r="PXH126" s="4"/>
      <c r="PXI126" s="4"/>
      <c r="PXJ126" s="4"/>
      <c r="PXK126" s="4"/>
      <c r="PXL126" s="4"/>
      <c r="PXM126" s="4"/>
      <c r="PXN126" s="4"/>
      <c r="PXO126" s="4"/>
      <c r="PXP126" s="4"/>
      <c r="PXQ126" s="4"/>
      <c r="PXR126" s="4"/>
      <c r="PXS126" s="4"/>
      <c r="PXT126" s="4"/>
      <c r="PXU126" s="4"/>
      <c r="PXV126" s="4"/>
      <c r="PXW126" s="4"/>
      <c r="PXX126" s="4"/>
      <c r="PXY126" s="4"/>
      <c r="PXZ126" s="4"/>
      <c r="PYA126" s="4"/>
      <c r="PYB126" s="4"/>
      <c r="PYC126" s="4"/>
      <c r="PYD126" s="4"/>
      <c r="PYE126" s="4"/>
      <c r="PYF126" s="4"/>
      <c r="PYG126" s="4"/>
      <c r="PYH126" s="4"/>
      <c r="PYI126" s="4"/>
      <c r="PYJ126" s="4"/>
      <c r="PYK126" s="4"/>
      <c r="PYL126" s="4"/>
      <c r="PYM126" s="4"/>
      <c r="PYN126" s="4"/>
      <c r="PYO126" s="4"/>
      <c r="PYP126" s="4"/>
      <c r="PYQ126" s="4"/>
      <c r="PYR126" s="4"/>
      <c r="PYS126" s="4"/>
      <c r="PYT126" s="4"/>
      <c r="PYU126" s="4"/>
      <c r="PYV126" s="4"/>
      <c r="PYW126" s="4"/>
      <c r="PYX126" s="4"/>
      <c r="PYY126" s="4"/>
      <c r="PYZ126" s="4"/>
      <c r="PZA126" s="4"/>
      <c r="PZB126" s="4"/>
      <c r="PZC126" s="4"/>
      <c r="PZD126" s="4"/>
      <c r="PZE126" s="4"/>
      <c r="PZF126" s="4"/>
      <c r="PZG126" s="4"/>
      <c r="PZH126" s="4"/>
      <c r="PZI126" s="4"/>
      <c r="PZJ126" s="4"/>
      <c r="PZK126" s="4"/>
      <c r="PZL126" s="4"/>
      <c r="PZM126" s="4"/>
      <c r="PZN126" s="4"/>
      <c r="PZO126" s="4"/>
      <c r="PZP126" s="4"/>
      <c r="PZQ126" s="4"/>
      <c r="PZR126" s="4"/>
      <c r="PZS126" s="4"/>
      <c r="PZT126" s="4"/>
      <c r="PZU126" s="4"/>
      <c r="PZV126" s="4"/>
      <c r="PZW126" s="4"/>
      <c r="PZX126" s="4"/>
      <c r="PZY126" s="4"/>
      <c r="PZZ126" s="4"/>
      <c r="QAA126" s="4"/>
      <c r="QAB126" s="4"/>
      <c r="QAC126" s="4"/>
      <c r="QAD126" s="4"/>
      <c r="QAE126" s="4"/>
      <c r="QAF126" s="4"/>
      <c r="QAG126" s="4"/>
      <c r="QAH126" s="4"/>
      <c r="QAI126" s="4"/>
      <c r="QAJ126" s="4"/>
      <c r="QAK126" s="4"/>
      <c r="QAL126" s="4"/>
      <c r="QAM126" s="4"/>
      <c r="QAN126" s="4"/>
      <c r="QAO126" s="4"/>
      <c r="QAP126" s="4"/>
      <c r="QAQ126" s="4"/>
      <c r="QAR126" s="4"/>
      <c r="QAS126" s="4"/>
      <c r="QAT126" s="4"/>
      <c r="QAU126" s="4"/>
      <c r="QAV126" s="4"/>
      <c r="QAW126" s="4"/>
      <c r="QAX126" s="4"/>
      <c r="QAY126" s="4"/>
      <c r="QAZ126" s="4"/>
      <c r="QBA126" s="4"/>
      <c r="QBB126" s="4"/>
      <c r="QBC126" s="4"/>
      <c r="QBD126" s="4"/>
      <c r="QBE126" s="4"/>
      <c r="QBF126" s="4"/>
      <c r="QBG126" s="4"/>
      <c r="QBH126" s="4"/>
      <c r="QBI126" s="4"/>
      <c r="QBJ126" s="4"/>
      <c r="QBK126" s="4"/>
      <c r="QBL126" s="4"/>
      <c r="QBM126" s="4"/>
      <c r="QBN126" s="4"/>
      <c r="QBO126" s="4"/>
      <c r="QBP126" s="4"/>
      <c r="QBQ126" s="4"/>
      <c r="QBR126" s="4"/>
      <c r="QBS126" s="4"/>
      <c r="QBT126" s="4"/>
      <c r="QBU126" s="4"/>
      <c r="QBV126" s="4"/>
      <c r="QBW126" s="4"/>
      <c r="QBX126" s="4"/>
      <c r="QBY126" s="4"/>
      <c r="QBZ126" s="4"/>
      <c r="QCA126" s="4"/>
      <c r="QCB126" s="4"/>
      <c r="QCC126" s="4"/>
      <c r="QCD126" s="4"/>
      <c r="QCE126" s="4"/>
      <c r="QCF126" s="4"/>
      <c r="QCG126" s="4"/>
      <c r="QCH126" s="4"/>
      <c r="QCI126" s="4"/>
      <c r="QCJ126" s="4"/>
      <c r="QCK126" s="4"/>
      <c r="QCL126" s="4"/>
      <c r="QCM126" s="4"/>
      <c r="QCN126" s="4"/>
      <c r="QCO126" s="4"/>
      <c r="QCP126" s="4"/>
      <c r="QCQ126" s="4"/>
      <c r="QCR126" s="4"/>
      <c r="QCS126" s="4"/>
      <c r="QCT126" s="4"/>
      <c r="QCU126" s="4"/>
      <c r="QCV126" s="4"/>
      <c r="QCW126" s="4"/>
      <c r="QCX126" s="4"/>
      <c r="QCY126" s="4"/>
      <c r="QCZ126" s="4"/>
      <c r="QDA126" s="4"/>
      <c r="QDB126" s="4"/>
      <c r="QDC126" s="4"/>
      <c r="QDD126" s="4"/>
      <c r="QDE126" s="4"/>
      <c r="QDF126" s="4"/>
      <c r="QDG126" s="4"/>
      <c r="QDH126" s="4"/>
      <c r="QDI126" s="4"/>
      <c r="QDJ126" s="4"/>
      <c r="QDK126" s="4"/>
      <c r="QDL126" s="4"/>
      <c r="QDM126" s="4"/>
      <c r="QDN126" s="4"/>
      <c r="QDO126" s="4"/>
      <c r="QDP126" s="4"/>
      <c r="QDQ126" s="4"/>
      <c r="QDR126" s="4"/>
      <c r="QDS126" s="4"/>
      <c r="QDT126" s="4"/>
      <c r="QDU126" s="4"/>
      <c r="QDV126" s="4"/>
      <c r="QDW126" s="4"/>
      <c r="QDX126" s="4"/>
      <c r="QDY126" s="4"/>
      <c r="QDZ126" s="4"/>
      <c r="QEA126" s="4"/>
      <c r="QEB126" s="4"/>
      <c r="QEC126" s="4"/>
      <c r="QED126" s="4"/>
      <c r="QEE126" s="4"/>
      <c r="QEF126" s="4"/>
      <c r="QEG126" s="4"/>
      <c r="QEH126" s="4"/>
      <c r="QEI126" s="4"/>
      <c r="QEJ126" s="4"/>
      <c r="QEK126" s="4"/>
      <c r="QEL126" s="4"/>
      <c r="QEM126" s="4"/>
      <c r="QEN126" s="4"/>
      <c r="QEO126" s="4"/>
      <c r="QEP126" s="4"/>
      <c r="QEQ126" s="4"/>
      <c r="QER126" s="4"/>
      <c r="QES126" s="4"/>
      <c r="QET126" s="4"/>
      <c r="QEU126" s="4"/>
      <c r="QEV126" s="4"/>
      <c r="QEW126" s="4"/>
      <c r="QEX126" s="4"/>
      <c r="QEY126" s="4"/>
      <c r="QEZ126" s="4"/>
      <c r="QFA126" s="4"/>
      <c r="QFB126" s="4"/>
      <c r="QFC126" s="4"/>
      <c r="QFD126" s="4"/>
      <c r="QFE126" s="4"/>
      <c r="QFF126" s="4"/>
      <c r="QFG126" s="4"/>
      <c r="QFH126" s="4"/>
      <c r="QFI126" s="4"/>
      <c r="QFJ126" s="4"/>
      <c r="QFK126" s="4"/>
      <c r="QFL126" s="4"/>
      <c r="QFM126" s="4"/>
      <c r="QFN126" s="4"/>
      <c r="QFO126" s="4"/>
      <c r="QFP126" s="4"/>
      <c r="QFQ126" s="4"/>
      <c r="QFR126" s="4"/>
      <c r="QFS126" s="4"/>
      <c r="QFT126" s="4"/>
      <c r="QFU126" s="4"/>
      <c r="QFV126" s="4"/>
      <c r="QFW126" s="4"/>
      <c r="QFX126" s="4"/>
      <c r="QFY126" s="4"/>
      <c r="QFZ126" s="4"/>
      <c r="QGA126" s="4"/>
      <c r="QGB126" s="4"/>
      <c r="QGC126" s="4"/>
      <c r="QGD126" s="4"/>
      <c r="QGE126" s="4"/>
      <c r="QGF126" s="4"/>
      <c r="QGG126" s="4"/>
      <c r="QGH126" s="4"/>
      <c r="QGI126" s="4"/>
      <c r="QGJ126" s="4"/>
      <c r="QGK126" s="4"/>
      <c r="QGL126" s="4"/>
      <c r="QGM126" s="4"/>
      <c r="QGN126" s="4"/>
      <c r="QGO126" s="4"/>
      <c r="QGP126" s="4"/>
      <c r="QGQ126" s="4"/>
      <c r="QGR126" s="4"/>
      <c r="QGS126" s="4"/>
      <c r="QGT126" s="4"/>
      <c r="QGU126" s="4"/>
      <c r="QGV126" s="4"/>
      <c r="QGW126" s="4"/>
      <c r="QGX126" s="4"/>
      <c r="QGY126" s="4"/>
      <c r="QGZ126" s="4"/>
      <c r="QHA126" s="4"/>
      <c r="QHB126" s="4"/>
      <c r="QHC126" s="4"/>
      <c r="QHD126" s="4"/>
      <c r="QHE126" s="4"/>
      <c r="QHF126" s="4"/>
      <c r="QHG126" s="4"/>
      <c r="QHH126" s="4"/>
      <c r="QHI126" s="4"/>
      <c r="QHJ126" s="4"/>
      <c r="QHK126" s="4"/>
      <c r="QHL126" s="4"/>
      <c r="QHM126" s="4"/>
      <c r="QHN126" s="4"/>
      <c r="QHO126" s="4"/>
      <c r="QHP126" s="4"/>
      <c r="QHQ126" s="4"/>
      <c r="QHR126" s="4"/>
      <c r="QHS126" s="4"/>
      <c r="QHT126" s="4"/>
      <c r="QHU126" s="4"/>
      <c r="QHV126" s="4"/>
      <c r="QHW126" s="4"/>
      <c r="QHX126" s="4"/>
      <c r="QHY126" s="4"/>
      <c r="QHZ126" s="4"/>
      <c r="QIA126" s="4"/>
      <c r="QIB126" s="4"/>
      <c r="QIC126" s="4"/>
      <c r="QID126" s="4"/>
      <c r="QIE126" s="4"/>
      <c r="QIF126" s="4"/>
      <c r="QIG126" s="4"/>
      <c r="QIH126" s="4"/>
      <c r="QII126" s="4"/>
      <c r="QIJ126" s="4"/>
      <c r="QIK126" s="4"/>
      <c r="QIL126" s="4"/>
      <c r="QIM126" s="4"/>
      <c r="QIN126" s="4"/>
      <c r="QIO126" s="4"/>
      <c r="QIP126" s="4"/>
      <c r="QIQ126" s="4"/>
      <c r="QIR126" s="4"/>
      <c r="QIS126" s="4"/>
      <c r="QIT126" s="4"/>
      <c r="QIU126" s="4"/>
      <c r="QIV126" s="4"/>
      <c r="QIW126" s="4"/>
      <c r="QIX126" s="4"/>
      <c r="QIY126" s="4"/>
      <c r="QIZ126" s="4"/>
      <c r="QJA126" s="4"/>
      <c r="QJB126" s="4"/>
      <c r="QJC126" s="4"/>
      <c r="QJD126" s="4"/>
      <c r="QJE126" s="4"/>
      <c r="QJF126" s="4"/>
      <c r="QJG126" s="4"/>
      <c r="QJH126" s="4"/>
      <c r="QJI126" s="4"/>
      <c r="QJJ126" s="4"/>
      <c r="QJK126" s="4"/>
      <c r="QJL126" s="4"/>
      <c r="QJM126" s="4"/>
      <c r="QJN126" s="4"/>
      <c r="QJO126" s="4"/>
      <c r="QJP126" s="4"/>
      <c r="QJQ126" s="4"/>
      <c r="QJR126" s="4"/>
      <c r="QJS126" s="4"/>
      <c r="QJT126" s="4"/>
      <c r="QJU126" s="4"/>
      <c r="QJV126" s="4"/>
      <c r="QJW126" s="4"/>
      <c r="QJX126" s="4"/>
      <c r="QJY126" s="4"/>
      <c r="QJZ126" s="4"/>
      <c r="QKA126" s="4"/>
      <c r="QKB126" s="4"/>
      <c r="QKC126" s="4"/>
      <c r="QKD126" s="4"/>
      <c r="QKE126" s="4"/>
      <c r="QKF126" s="4"/>
      <c r="QKG126" s="4"/>
      <c r="QKH126" s="4"/>
      <c r="QKI126" s="4"/>
      <c r="QKJ126" s="4"/>
      <c r="QKK126" s="4"/>
      <c r="QKL126" s="4"/>
      <c r="QKM126" s="4"/>
      <c r="QKN126" s="4"/>
      <c r="QKO126" s="4"/>
      <c r="QKP126" s="4"/>
      <c r="QKQ126" s="4"/>
      <c r="QKR126" s="4"/>
      <c r="QKS126" s="4"/>
      <c r="QKT126" s="4"/>
      <c r="QKU126" s="4"/>
      <c r="QKV126" s="4"/>
      <c r="QKW126" s="4"/>
      <c r="QKX126" s="4"/>
      <c r="QKY126" s="4"/>
      <c r="QKZ126" s="4"/>
      <c r="QLA126" s="4"/>
      <c r="QLB126" s="4"/>
      <c r="QLC126" s="4"/>
      <c r="QLD126" s="4"/>
      <c r="QLE126" s="4"/>
      <c r="QLF126" s="4"/>
      <c r="QLG126" s="4"/>
      <c r="QLH126" s="4"/>
      <c r="QLI126" s="4"/>
      <c r="QLJ126" s="4"/>
      <c r="QLK126" s="4"/>
      <c r="QLL126" s="4"/>
      <c r="QLM126" s="4"/>
      <c r="QLN126" s="4"/>
      <c r="QLO126" s="4"/>
      <c r="QLP126" s="4"/>
      <c r="QLQ126" s="4"/>
      <c r="QLR126" s="4"/>
      <c r="QLS126" s="4"/>
      <c r="QLT126" s="4"/>
      <c r="QLU126" s="4"/>
      <c r="QLV126" s="4"/>
      <c r="QLW126" s="4"/>
      <c r="QLX126" s="4"/>
      <c r="QLY126" s="4"/>
      <c r="QLZ126" s="4"/>
      <c r="QMA126" s="4"/>
      <c r="QMB126" s="4"/>
      <c r="QMC126" s="4"/>
      <c r="QMD126" s="4"/>
      <c r="QME126" s="4"/>
      <c r="QMF126" s="4"/>
      <c r="QMG126" s="4"/>
      <c r="QMH126" s="4"/>
      <c r="QMI126" s="4"/>
      <c r="QMJ126" s="4"/>
      <c r="QMK126" s="4"/>
      <c r="QML126" s="4"/>
      <c r="QMM126" s="4"/>
      <c r="QMN126" s="4"/>
      <c r="QMO126" s="4"/>
      <c r="QMP126" s="4"/>
      <c r="QMQ126" s="4"/>
      <c r="QMR126" s="4"/>
      <c r="QMS126" s="4"/>
      <c r="QMT126" s="4"/>
      <c r="QMU126" s="4"/>
      <c r="QMV126" s="4"/>
      <c r="QMW126" s="4"/>
      <c r="QMX126" s="4"/>
      <c r="QMY126" s="4"/>
      <c r="QMZ126" s="4"/>
      <c r="QNA126" s="4"/>
      <c r="QNB126" s="4"/>
      <c r="QNC126" s="4"/>
      <c r="QND126" s="4"/>
      <c r="QNE126" s="4"/>
      <c r="QNF126" s="4"/>
      <c r="QNG126" s="4"/>
      <c r="QNH126" s="4"/>
      <c r="QNI126" s="4"/>
      <c r="QNJ126" s="4"/>
      <c r="QNK126" s="4"/>
      <c r="QNL126" s="4"/>
      <c r="QNM126" s="4"/>
      <c r="QNN126" s="4"/>
      <c r="QNO126" s="4"/>
      <c r="QNP126" s="4"/>
      <c r="QNQ126" s="4"/>
      <c r="QNR126" s="4"/>
      <c r="QNS126" s="4"/>
      <c r="QNT126" s="4"/>
      <c r="QNU126" s="4"/>
      <c r="QNV126" s="4"/>
      <c r="QNW126" s="4"/>
      <c r="QNX126" s="4"/>
      <c r="QNY126" s="4"/>
      <c r="QNZ126" s="4"/>
      <c r="QOA126" s="4"/>
      <c r="QOB126" s="4"/>
      <c r="QOC126" s="4"/>
      <c r="QOD126" s="4"/>
      <c r="QOE126" s="4"/>
      <c r="QOF126" s="4"/>
      <c r="QOG126" s="4"/>
      <c r="QOH126" s="4"/>
      <c r="QOI126" s="4"/>
      <c r="QOJ126" s="4"/>
      <c r="QOK126" s="4"/>
      <c r="QOL126" s="4"/>
      <c r="QOM126" s="4"/>
      <c r="QON126" s="4"/>
      <c r="QOO126" s="4"/>
      <c r="QOP126" s="4"/>
      <c r="QOQ126" s="4"/>
      <c r="QOR126" s="4"/>
      <c r="QOS126" s="4"/>
      <c r="QOT126" s="4"/>
      <c r="QOU126" s="4"/>
      <c r="QOV126" s="4"/>
      <c r="QOW126" s="4"/>
      <c r="QOX126" s="4"/>
      <c r="QOY126" s="4"/>
      <c r="QOZ126" s="4"/>
      <c r="QPA126" s="4"/>
      <c r="QPB126" s="4"/>
      <c r="QPC126" s="4"/>
      <c r="QPD126" s="4"/>
      <c r="QPE126" s="4"/>
      <c r="QPF126" s="4"/>
      <c r="QPG126" s="4"/>
      <c r="QPH126" s="4"/>
      <c r="QPI126" s="4"/>
      <c r="QPJ126" s="4"/>
      <c r="QPK126" s="4"/>
      <c r="QPL126" s="4"/>
      <c r="QPM126" s="4"/>
      <c r="QPN126" s="4"/>
      <c r="QPO126" s="4"/>
      <c r="QPP126" s="4"/>
      <c r="QPQ126" s="4"/>
      <c r="QPR126" s="4"/>
      <c r="QPS126" s="4"/>
      <c r="QPT126" s="4"/>
      <c r="QPU126" s="4"/>
      <c r="QPV126" s="4"/>
      <c r="QPW126" s="4"/>
      <c r="QPX126" s="4"/>
      <c r="QPY126" s="4"/>
      <c r="QPZ126" s="4"/>
      <c r="QQA126" s="4"/>
      <c r="QQB126" s="4"/>
      <c r="QQC126" s="4"/>
      <c r="QQD126" s="4"/>
      <c r="QQE126" s="4"/>
      <c r="QQF126" s="4"/>
      <c r="QQG126" s="4"/>
      <c r="QQH126" s="4"/>
      <c r="QQI126" s="4"/>
      <c r="QQJ126" s="4"/>
      <c r="QQK126" s="4"/>
      <c r="QQL126" s="4"/>
      <c r="QQM126" s="4"/>
      <c r="QQN126" s="4"/>
      <c r="QQO126" s="4"/>
      <c r="QQP126" s="4"/>
      <c r="QQQ126" s="4"/>
      <c r="QQR126" s="4"/>
      <c r="QQS126" s="4"/>
      <c r="QQT126" s="4"/>
      <c r="QQU126" s="4"/>
      <c r="QQV126" s="4"/>
      <c r="QQW126" s="4"/>
      <c r="QQX126" s="4"/>
      <c r="QQY126" s="4"/>
      <c r="QQZ126" s="4"/>
      <c r="QRA126" s="4"/>
      <c r="QRB126" s="4"/>
      <c r="QRC126" s="4"/>
      <c r="QRD126" s="4"/>
      <c r="QRE126" s="4"/>
      <c r="QRF126" s="4"/>
      <c r="QRG126" s="4"/>
      <c r="QRH126" s="4"/>
      <c r="QRI126" s="4"/>
      <c r="QRJ126" s="4"/>
      <c r="QRK126" s="4"/>
      <c r="QRL126" s="4"/>
      <c r="QRM126" s="4"/>
      <c r="QRN126" s="4"/>
      <c r="QRO126" s="4"/>
      <c r="QRP126" s="4"/>
      <c r="QRQ126" s="4"/>
      <c r="QRR126" s="4"/>
      <c r="QRS126" s="4"/>
      <c r="QRT126" s="4"/>
      <c r="QRU126" s="4"/>
      <c r="QRV126" s="4"/>
      <c r="QRW126" s="4"/>
      <c r="QRX126" s="4"/>
      <c r="QRY126" s="4"/>
      <c r="QRZ126" s="4"/>
      <c r="QSA126" s="4"/>
      <c r="QSB126" s="4"/>
      <c r="QSC126" s="4"/>
      <c r="QSD126" s="4"/>
      <c r="QSE126" s="4"/>
      <c r="QSF126" s="4"/>
      <c r="QSG126" s="4"/>
      <c r="QSH126" s="4"/>
      <c r="QSI126" s="4"/>
      <c r="QSJ126" s="4"/>
      <c r="QSK126" s="4"/>
      <c r="QSL126" s="4"/>
      <c r="QSM126" s="4"/>
      <c r="QSN126" s="4"/>
      <c r="QSO126" s="4"/>
      <c r="QSP126" s="4"/>
      <c r="QSQ126" s="4"/>
      <c r="QSR126" s="4"/>
      <c r="QSS126" s="4"/>
      <c r="QST126" s="4"/>
      <c r="QSU126" s="4"/>
      <c r="QSV126" s="4"/>
      <c r="QSW126" s="4"/>
      <c r="QSX126" s="4"/>
      <c r="QSY126" s="4"/>
      <c r="QSZ126" s="4"/>
      <c r="QTA126" s="4"/>
      <c r="QTB126" s="4"/>
      <c r="QTC126" s="4"/>
      <c r="QTD126" s="4"/>
      <c r="QTE126" s="4"/>
      <c r="QTF126" s="4"/>
      <c r="QTG126" s="4"/>
      <c r="QTH126" s="4"/>
      <c r="QTI126" s="4"/>
      <c r="QTJ126" s="4"/>
      <c r="QTK126" s="4"/>
      <c r="QTL126" s="4"/>
      <c r="QTM126" s="4"/>
      <c r="QTN126" s="4"/>
      <c r="QTO126" s="4"/>
      <c r="QTP126" s="4"/>
      <c r="QTQ126" s="4"/>
      <c r="QTR126" s="4"/>
      <c r="QTS126" s="4"/>
      <c r="QTT126" s="4"/>
      <c r="QTU126" s="4"/>
      <c r="QTV126" s="4"/>
      <c r="QTW126" s="4"/>
      <c r="QTX126" s="4"/>
      <c r="QTY126" s="4"/>
      <c r="QTZ126" s="4"/>
      <c r="QUA126" s="4"/>
      <c r="QUB126" s="4"/>
      <c r="QUC126" s="4"/>
      <c r="QUD126" s="4"/>
      <c r="QUE126" s="4"/>
      <c r="QUF126" s="4"/>
      <c r="QUG126" s="4"/>
      <c r="QUH126" s="4"/>
      <c r="QUI126" s="4"/>
      <c r="QUJ126" s="4"/>
      <c r="QUK126" s="4"/>
      <c r="QUL126" s="4"/>
      <c r="QUM126" s="4"/>
      <c r="QUN126" s="4"/>
      <c r="QUO126" s="4"/>
      <c r="QUP126" s="4"/>
      <c r="QUQ126" s="4"/>
      <c r="QUR126" s="4"/>
      <c r="QUS126" s="4"/>
      <c r="QUT126" s="4"/>
      <c r="QUU126" s="4"/>
      <c r="QUV126" s="4"/>
      <c r="QUW126" s="4"/>
      <c r="QUX126" s="4"/>
      <c r="QUY126" s="4"/>
      <c r="QUZ126" s="4"/>
      <c r="QVA126" s="4"/>
      <c r="QVB126" s="4"/>
      <c r="QVC126" s="4"/>
      <c r="QVD126" s="4"/>
      <c r="QVE126" s="4"/>
      <c r="QVF126" s="4"/>
      <c r="QVG126" s="4"/>
      <c r="QVH126" s="4"/>
      <c r="QVI126" s="4"/>
      <c r="QVJ126" s="4"/>
      <c r="QVK126" s="4"/>
      <c r="QVL126" s="4"/>
      <c r="QVM126" s="4"/>
      <c r="QVN126" s="4"/>
      <c r="QVO126" s="4"/>
      <c r="QVP126" s="4"/>
      <c r="QVQ126" s="4"/>
      <c r="QVR126" s="4"/>
      <c r="QVS126" s="4"/>
      <c r="QVT126" s="4"/>
      <c r="QVU126" s="4"/>
      <c r="QVV126" s="4"/>
      <c r="QVW126" s="4"/>
      <c r="QVX126" s="4"/>
      <c r="QVY126" s="4"/>
      <c r="QVZ126" s="4"/>
      <c r="QWA126" s="4"/>
      <c r="QWB126" s="4"/>
      <c r="QWC126" s="4"/>
      <c r="QWD126" s="4"/>
      <c r="QWE126" s="4"/>
      <c r="QWF126" s="4"/>
      <c r="QWG126" s="4"/>
      <c r="QWH126" s="4"/>
      <c r="QWI126" s="4"/>
      <c r="QWJ126" s="4"/>
      <c r="QWK126" s="4"/>
      <c r="QWL126" s="4"/>
      <c r="QWM126" s="4"/>
      <c r="QWN126" s="4"/>
      <c r="QWO126" s="4"/>
      <c r="QWP126" s="4"/>
      <c r="QWQ126" s="4"/>
      <c r="QWR126" s="4"/>
      <c r="QWS126" s="4"/>
      <c r="QWT126" s="4"/>
      <c r="QWU126" s="4"/>
      <c r="QWV126" s="4"/>
      <c r="QWW126" s="4"/>
      <c r="QWX126" s="4"/>
      <c r="QWY126" s="4"/>
      <c r="QWZ126" s="4"/>
      <c r="QXA126" s="4"/>
      <c r="QXB126" s="4"/>
      <c r="QXC126" s="4"/>
      <c r="QXD126" s="4"/>
      <c r="QXE126" s="4"/>
      <c r="QXF126" s="4"/>
      <c r="QXG126" s="4"/>
      <c r="QXH126" s="4"/>
      <c r="QXI126" s="4"/>
      <c r="QXJ126" s="4"/>
      <c r="QXK126" s="4"/>
      <c r="QXL126" s="4"/>
      <c r="QXM126" s="4"/>
      <c r="QXN126" s="4"/>
      <c r="QXO126" s="4"/>
      <c r="QXP126" s="4"/>
      <c r="QXQ126" s="4"/>
      <c r="QXR126" s="4"/>
      <c r="QXS126" s="4"/>
      <c r="QXT126" s="4"/>
      <c r="QXU126" s="4"/>
      <c r="QXV126" s="4"/>
      <c r="QXW126" s="4"/>
      <c r="QXX126" s="4"/>
      <c r="QXY126" s="4"/>
      <c r="QXZ126" s="4"/>
      <c r="QYA126" s="4"/>
      <c r="QYB126" s="4"/>
      <c r="QYC126" s="4"/>
      <c r="QYD126" s="4"/>
      <c r="QYE126" s="4"/>
      <c r="QYF126" s="4"/>
      <c r="QYG126" s="4"/>
      <c r="QYH126" s="4"/>
      <c r="QYI126" s="4"/>
      <c r="QYJ126" s="4"/>
      <c r="QYK126" s="4"/>
      <c r="QYL126" s="4"/>
      <c r="QYM126" s="4"/>
      <c r="QYN126" s="4"/>
      <c r="QYO126" s="4"/>
      <c r="QYP126" s="4"/>
      <c r="QYQ126" s="4"/>
      <c r="QYR126" s="4"/>
      <c r="QYS126" s="4"/>
      <c r="QYT126" s="4"/>
      <c r="QYU126" s="4"/>
      <c r="QYV126" s="4"/>
      <c r="QYW126" s="4"/>
      <c r="QYX126" s="4"/>
      <c r="QYY126" s="4"/>
      <c r="QYZ126" s="4"/>
      <c r="QZA126" s="4"/>
      <c r="QZB126" s="4"/>
      <c r="QZC126" s="4"/>
      <c r="QZD126" s="4"/>
      <c r="QZE126" s="4"/>
      <c r="QZF126" s="4"/>
      <c r="QZG126" s="4"/>
      <c r="QZH126" s="4"/>
      <c r="QZI126" s="4"/>
      <c r="QZJ126" s="4"/>
      <c r="QZK126" s="4"/>
      <c r="QZL126" s="4"/>
      <c r="QZM126" s="4"/>
      <c r="QZN126" s="4"/>
      <c r="QZO126" s="4"/>
      <c r="QZP126" s="4"/>
      <c r="QZQ126" s="4"/>
      <c r="QZR126" s="4"/>
      <c r="QZS126" s="4"/>
      <c r="QZT126" s="4"/>
      <c r="QZU126" s="4"/>
      <c r="QZV126" s="4"/>
      <c r="QZW126" s="4"/>
      <c r="QZX126" s="4"/>
      <c r="QZY126" s="4"/>
      <c r="QZZ126" s="4"/>
      <c r="RAA126" s="4"/>
      <c r="RAB126" s="4"/>
      <c r="RAC126" s="4"/>
      <c r="RAD126" s="4"/>
      <c r="RAE126" s="4"/>
      <c r="RAF126" s="4"/>
      <c r="RAG126" s="4"/>
      <c r="RAH126" s="4"/>
      <c r="RAI126" s="4"/>
      <c r="RAJ126" s="4"/>
      <c r="RAK126" s="4"/>
      <c r="RAL126" s="4"/>
      <c r="RAM126" s="4"/>
      <c r="RAN126" s="4"/>
      <c r="RAO126" s="4"/>
      <c r="RAP126" s="4"/>
      <c r="RAQ126" s="4"/>
      <c r="RAR126" s="4"/>
      <c r="RAS126" s="4"/>
      <c r="RAT126" s="4"/>
      <c r="RAU126" s="4"/>
      <c r="RAV126" s="4"/>
      <c r="RAW126" s="4"/>
      <c r="RAX126" s="4"/>
      <c r="RAY126" s="4"/>
      <c r="RAZ126" s="4"/>
      <c r="RBA126" s="4"/>
      <c r="RBB126" s="4"/>
      <c r="RBC126" s="4"/>
      <c r="RBD126" s="4"/>
      <c r="RBE126" s="4"/>
      <c r="RBF126" s="4"/>
      <c r="RBG126" s="4"/>
      <c r="RBH126" s="4"/>
      <c r="RBI126" s="4"/>
      <c r="RBJ126" s="4"/>
      <c r="RBK126" s="4"/>
      <c r="RBL126" s="4"/>
      <c r="RBM126" s="4"/>
      <c r="RBN126" s="4"/>
      <c r="RBO126" s="4"/>
      <c r="RBP126" s="4"/>
      <c r="RBQ126" s="4"/>
      <c r="RBR126" s="4"/>
      <c r="RBS126" s="4"/>
      <c r="RBT126" s="4"/>
      <c r="RBU126" s="4"/>
      <c r="RBV126" s="4"/>
      <c r="RBW126" s="4"/>
      <c r="RBX126" s="4"/>
      <c r="RBY126" s="4"/>
      <c r="RBZ126" s="4"/>
      <c r="RCA126" s="4"/>
      <c r="RCB126" s="4"/>
      <c r="RCC126" s="4"/>
      <c r="RCD126" s="4"/>
      <c r="RCE126" s="4"/>
      <c r="RCF126" s="4"/>
      <c r="RCG126" s="4"/>
      <c r="RCH126" s="4"/>
      <c r="RCI126" s="4"/>
      <c r="RCJ126" s="4"/>
      <c r="RCK126" s="4"/>
      <c r="RCL126" s="4"/>
      <c r="RCM126" s="4"/>
      <c r="RCN126" s="4"/>
      <c r="RCO126" s="4"/>
      <c r="RCP126" s="4"/>
      <c r="RCQ126" s="4"/>
      <c r="RCR126" s="4"/>
      <c r="RCS126" s="4"/>
      <c r="RCT126" s="4"/>
      <c r="RCU126" s="4"/>
      <c r="RCV126" s="4"/>
      <c r="RCW126" s="4"/>
      <c r="RCX126" s="4"/>
      <c r="RCY126" s="4"/>
      <c r="RCZ126" s="4"/>
      <c r="RDA126" s="4"/>
      <c r="RDB126" s="4"/>
      <c r="RDC126" s="4"/>
      <c r="RDD126" s="4"/>
      <c r="RDE126" s="4"/>
      <c r="RDF126" s="4"/>
      <c r="RDG126" s="4"/>
      <c r="RDH126" s="4"/>
      <c r="RDI126" s="4"/>
      <c r="RDJ126" s="4"/>
      <c r="RDK126" s="4"/>
      <c r="RDL126" s="4"/>
      <c r="RDM126" s="4"/>
      <c r="RDN126" s="4"/>
      <c r="RDO126" s="4"/>
      <c r="RDP126" s="4"/>
      <c r="RDQ126" s="4"/>
      <c r="RDR126" s="4"/>
      <c r="RDS126" s="4"/>
      <c r="RDT126" s="4"/>
      <c r="RDU126" s="4"/>
      <c r="RDV126" s="4"/>
      <c r="RDW126" s="4"/>
      <c r="RDX126" s="4"/>
      <c r="RDY126" s="4"/>
      <c r="RDZ126" s="4"/>
      <c r="REA126" s="4"/>
      <c r="REB126" s="4"/>
      <c r="REC126" s="4"/>
      <c r="RED126" s="4"/>
      <c r="REE126" s="4"/>
      <c r="REF126" s="4"/>
      <c r="REG126" s="4"/>
      <c r="REH126" s="4"/>
      <c r="REI126" s="4"/>
      <c r="REJ126" s="4"/>
      <c r="REK126" s="4"/>
      <c r="REL126" s="4"/>
      <c r="REM126" s="4"/>
      <c r="REN126" s="4"/>
      <c r="REO126" s="4"/>
      <c r="REP126" s="4"/>
      <c r="REQ126" s="4"/>
      <c r="RER126" s="4"/>
      <c r="RES126" s="4"/>
      <c r="RET126" s="4"/>
      <c r="REU126" s="4"/>
      <c r="REV126" s="4"/>
      <c r="REW126" s="4"/>
      <c r="REX126" s="4"/>
      <c r="REY126" s="4"/>
      <c r="REZ126" s="4"/>
      <c r="RFA126" s="4"/>
      <c r="RFB126" s="4"/>
      <c r="RFC126" s="4"/>
      <c r="RFD126" s="4"/>
      <c r="RFE126" s="4"/>
      <c r="RFF126" s="4"/>
      <c r="RFG126" s="4"/>
      <c r="RFH126" s="4"/>
      <c r="RFI126" s="4"/>
      <c r="RFJ126" s="4"/>
      <c r="RFK126" s="4"/>
      <c r="RFL126" s="4"/>
      <c r="RFM126" s="4"/>
      <c r="RFN126" s="4"/>
      <c r="RFO126" s="4"/>
      <c r="RFP126" s="4"/>
      <c r="RFQ126" s="4"/>
      <c r="RFR126" s="4"/>
      <c r="RFS126" s="4"/>
      <c r="RFT126" s="4"/>
      <c r="RFU126" s="4"/>
      <c r="RFV126" s="4"/>
      <c r="RFW126" s="4"/>
      <c r="RFX126" s="4"/>
      <c r="RFY126" s="4"/>
      <c r="RFZ126" s="4"/>
      <c r="RGA126" s="4"/>
      <c r="RGB126" s="4"/>
      <c r="RGC126" s="4"/>
      <c r="RGD126" s="4"/>
      <c r="RGE126" s="4"/>
      <c r="RGF126" s="4"/>
      <c r="RGG126" s="4"/>
      <c r="RGH126" s="4"/>
      <c r="RGI126" s="4"/>
      <c r="RGJ126" s="4"/>
      <c r="RGK126" s="4"/>
      <c r="RGL126" s="4"/>
      <c r="RGM126" s="4"/>
      <c r="RGN126" s="4"/>
      <c r="RGO126" s="4"/>
      <c r="RGP126" s="4"/>
      <c r="RGQ126" s="4"/>
      <c r="RGR126" s="4"/>
      <c r="RGS126" s="4"/>
      <c r="RGT126" s="4"/>
      <c r="RGU126" s="4"/>
      <c r="RGV126" s="4"/>
      <c r="RGW126" s="4"/>
      <c r="RGX126" s="4"/>
      <c r="RGY126" s="4"/>
      <c r="RGZ126" s="4"/>
      <c r="RHA126" s="4"/>
      <c r="RHB126" s="4"/>
      <c r="RHC126" s="4"/>
      <c r="RHD126" s="4"/>
      <c r="RHE126" s="4"/>
      <c r="RHF126" s="4"/>
      <c r="RHG126" s="4"/>
      <c r="RHH126" s="4"/>
      <c r="RHI126" s="4"/>
      <c r="RHJ126" s="4"/>
      <c r="RHK126" s="4"/>
      <c r="RHL126" s="4"/>
      <c r="RHM126" s="4"/>
      <c r="RHN126" s="4"/>
      <c r="RHO126" s="4"/>
      <c r="RHP126" s="4"/>
      <c r="RHQ126" s="4"/>
      <c r="RHR126" s="4"/>
      <c r="RHS126" s="4"/>
      <c r="RHT126" s="4"/>
      <c r="RHU126" s="4"/>
      <c r="RHV126" s="4"/>
      <c r="RHW126" s="4"/>
      <c r="RHX126" s="4"/>
      <c r="RHY126" s="4"/>
      <c r="RHZ126" s="4"/>
      <c r="RIA126" s="4"/>
      <c r="RIB126" s="4"/>
      <c r="RIC126" s="4"/>
      <c r="RID126" s="4"/>
      <c r="RIE126" s="4"/>
      <c r="RIF126" s="4"/>
      <c r="RIG126" s="4"/>
      <c r="RIH126" s="4"/>
      <c r="RII126" s="4"/>
      <c r="RIJ126" s="4"/>
      <c r="RIK126" s="4"/>
      <c r="RIL126" s="4"/>
      <c r="RIM126" s="4"/>
      <c r="RIN126" s="4"/>
      <c r="RIO126" s="4"/>
      <c r="RIP126" s="4"/>
      <c r="RIQ126" s="4"/>
      <c r="RIR126" s="4"/>
      <c r="RIS126" s="4"/>
      <c r="RIT126" s="4"/>
      <c r="RIU126" s="4"/>
      <c r="RIV126" s="4"/>
      <c r="RIW126" s="4"/>
      <c r="RIX126" s="4"/>
      <c r="RIY126" s="4"/>
      <c r="RIZ126" s="4"/>
      <c r="RJA126" s="4"/>
      <c r="RJB126" s="4"/>
      <c r="RJC126" s="4"/>
      <c r="RJD126" s="4"/>
      <c r="RJE126" s="4"/>
      <c r="RJF126" s="4"/>
      <c r="RJG126" s="4"/>
      <c r="RJH126" s="4"/>
      <c r="RJI126" s="4"/>
      <c r="RJJ126" s="4"/>
      <c r="RJK126" s="4"/>
      <c r="RJL126" s="4"/>
      <c r="RJM126" s="4"/>
      <c r="RJN126" s="4"/>
      <c r="RJO126" s="4"/>
      <c r="RJP126" s="4"/>
      <c r="RJQ126" s="4"/>
      <c r="RJR126" s="4"/>
      <c r="RJS126" s="4"/>
      <c r="RJT126" s="4"/>
      <c r="RJU126" s="4"/>
      <c r="RJV126" s="4"/>
      <c r="RJW126" s="4"/>
      <c r="RJX126" s="4"/>
      <c r="RJY126" s="4"/>
      <c r="RJZ126" s="4"/>
      <c r="RKA126" s="4"/>
      <c r="RKB126" s="4"/>
      <c r="RKC126" s="4"/>
      <c r="RKD126" s="4"/>
      <c r="RKE126" s="4"/>
      <c r="RKF126" s="4"/>
      <c r="RKG126" s="4"/>
      <c r="RKH126" s="4"/>
      <c r="RKI126" s="4"/>
      <c r="RKJ126" s="4"/>
      <c r="RKK126" s="4"/>
      <c r="RKL126" s="4"/>
      <c r="RKM126" s="4"/>
      <c r="RKN126" s="4"/>
      <c r="RKO126" s="4"/>
      <c r="RKP126" s="4"/>
      <c r="RKQ126" s="4"/>
      <c r="RKR126" s="4"/>
      <c r="RKS126" s="4"/>
      <c r="RKT126" s="4"/>
      <c r="RKU126" s="4"/>
      <c r="RKV126" s="4"/>
      <c r="RKW126" s="4"/>
      <c r="RKX126" s="4"/>
      <c r="RKY126" s="4"/>
      <c r="RKZ126" s="4"/>
      <c r="RLA126" s="4"/>
      <c r="RLB126" s="4"/>
      <c r="RLC126" s="4"/>
      <c r="RLD126" s="4"/>
      <c r="RLE126" s="4"/>
      <c r="RLF126" s="4"/>
      <c r="RLG126" s="4"/>
      <c r="RLH126" s="4"/>
      <c r="RLI126" s="4"/>
      <c r="RLJ126" s="4"/>
      <c r="RLK126" s="4"/>
      <c r="RLL126" s="4"/>
      <c r="RLM126" s="4"/>
      <c r="RLN126" s="4"/>
      <c r="RLO126" s="4"/>
      <c r="RLP126" s="4"/>
      <c r="RLQ126" s="4"/>
      <c r="RLR126" s="4"/>
      <c r="RLS126" s="4"/>
      <c r="RLT126" s="4"/>
      <c r="RLU126" s="4"/>
      <c r="RLV126" s="4"/>
      <c r="RLW126" s="4"/>
      <c r="RLX126" s="4"/>
      <c r="RLY126" s="4"/>
      <c r="RLZ126" s="4"/>
      <c r="RMA126" s="4"/>
      <c r="RMB126" s="4"/>
      <c r="RMC126" s="4"/>
      <c r="RMD126" s="4"/>
      <c r="RME126" s="4"/>
      <c r="RMF126" s="4"/>
      <c r="RMG126" s="4"/>
      <c r="RMH126" s="4"/>
      <c r="RMI126" s="4"/>
      <c r="RMJ126" s="4"/>
      <c r="RMK126" s="4"/>
      <c r="RML126" s="4"/>
      <c r="RMM126" s="4"/>
      <c r="RMN126" s="4"/>
      <c r="RMO126" s="4"/>
      <c r="RMP126" s="4"/>
      <c r="RMQ126" s="4"/>
      <c r="RMR126" s="4"/>
      <c r="RMS126" s="4"/>
      <c r="RMT126" s="4"/>
      <c r="RMU126" s="4"/>
      <c r="RMV126" s="4"/>
      <c r="RMW126" s="4"/>
      <c r="RMX126" s="4"/>
      <c r="RMY126" s="4"/>
      <c r="RMZ126" s="4"/>
      <c r="RNA126" s="4"/>
      <c r="RNB126" s="4"/>
      <c r="RNC126" s="4"/>
      <c r="RND126" s="4"/>
      <c r="RNE126" s="4"/>
      <c r="RNF126" s="4"/>
      <c r="RNG126" s="4"/>
      <c r="RNH126" s="4"/>
      <c r="RNI126" s="4"/>
      <c r="RNJ126" s="4"/>
      <c r="RNK126" s="4"/>
      <c r="RNL126" s="4"/>
      <c r="RNM126" s="4"/>
      <c r="RNN126" s="4"/>
      <c r="RNO126" s="4"/>
      <c r="RNP126" s="4"/>
      <c r="RNQ126" s="4"/>
      <c r="RNR126" s="4"/>
      <c r="RNS126" s="4"/>
      <c r="RNT126" s="4"/>
      <c r="RNU126" s="4"/>
      <c r="RNV126" s="4"/>
      <c r="RNW126" s="4"/>
      <c r="RNX126" s="4"/>
      <c r="RNY126" s="4"/>
      <c r="RNZ126" s="4"/>
      <c r="ROA126" s="4"/>
      <c r="ROB126" s="4"/>
      <c r="ROC126" s="4"/>
      <c r="ROD126" s="4"/>
      <c r="ROE126" s="4"/>
      <c r="ROF126" s="4"/>
      <c r="ROG126" s="4"/>
      <c r="ROH126" s="4"/>
      <c r="ROI126" s="4"/>
      <c r="ROJ126" s="4"/>
      <c r="ROK126" s="4"/>
      <c r="ROL126" s="4"/>
      <c r="ROM126" s="4"/>
      <c r="RON126" s="4"/>
      <c r="ROO126" s="4"/>
      <c r="ROP126" s="4"/>
      <c r="ROQ126" s="4"/>
      <c r="ROR126" s="4"/>
      <c r="ROS126" s="4"/>
      <c r="ROT126" s="4"/>
      <c r="ROU126" s="4"/>
      <c r="ROV126" s="4"/>
      <c r="ROW126" s="4"/>
      <c r="ROX126" s="4"/>
      <c r="ROY126" s="4"/>
      <c r="ROZ126" s="4"/>
      <c r="RPA126" s="4"/>
      <c r="RPB126" s="4"/>
      <c r="RPC126" s="4"/>
      <c r="RPD126" s="4"/>
      <c r="RPE126" s="4"/>
      <c r="RPF126" s="4"/>
      <c r="RPG126" s="4"/>
      <c r="RPH126" s="4"/>
      <c r="RPI126" s="4"/>
      <c r="RPJ126" s="4"/>
      <c r="RPK126" s="4"/>
      <c r="RPL126" s="4"/>
      <c r="RPM126" s="4"/>
      <c r="RPN126" s="4"/>
      <c r="RPO126" s="4"/>
      <c r="RPP126" s="4"/>
      <c r="RPQ126" s="4"/>
      <c r="RPR126" s="4"/>
      <c r="RPS126" s="4"/>
      <c r="RPT126" s="4"/>
      <c r="RPU126" s="4"/>
      <c r="RPV126" s="4"/>
      <c r="RPW126" s="4"/>
      <c r="RPX126" s="4"/>
      <c r="RPY126" s="4"/>
      <c r="RPZ126" s="4"/>
      <c r="RQA126" s="4"/>
      <c r="RQB126" s="4"/>
      <c r="RQC126" s="4"/>
      <c r="RQD126" s="4"/>
      <c r="RQE126" s="4"/>
      <c r="RQF126" s="4"/>
      <c r="RQG126" s="4"/>
      <c r="RQH126" s="4"/>
      <c r="RQI126" s="4"/>
      <c r="RQJ126" s="4"/>
      <c r="RQK126" s="4"/>
      <c r="RQL126" s="4"/>
      <c r="RQM126" s="4"/>
      <c r="RQN126" s="4"/>
      <c r="RQO126" s="4"/>
      <c r="RQP126" s="4"/>
      <c r="RQQ126" s="4"/>
      <c r="RQR126" s="4"/>
      <c r="RQS126" s="4"/>
      <c r="RQT126" s="4"/>
      <c r="RQU126" s="4"/>
      <c r="RQV126" s="4"/>
      <c r="RQW126" s="4"/>
      <c r="RQX126" s="4"/>
      <c r="RQY126" s="4"/>
      <c r="RQZ126" s="4"/>
      <c r="RRA126" s="4"/>
      <c r="RRB126" s="4"/>
      <c r="RRC126" s="4"/>
      <c r="RRD126" s="4"/>
      <c r="RRE126" s="4"/>
      <c r="RRF126" s="4"/>
      <c r="RRG126" s="4"/>
      <c r="RRH126" s="4"/>
      <c r="RRI126" s="4"/>
      <c r="RRJ126" s="4"/>
      <c r="RRK126" s="4"/>
      <c r="RRL126" s="4"/>
      <c r="RRM126" s="4"/>
      <c r="RRN126" s="4"/>
      <c r="RRO126" s="4"/>
      <c r="RRP126" s="4"/>
      <c r="RRQ126" s="4"/>
      <c r="RRR126" s="4"/>
      <c r="RRS126" s="4"/>
      <c r="RRT126" s="4"/>
      <c r="RRU126" s="4"/>
      <c r="RRV126" s="4"/>
      <c r="RRW126" s="4"/>
      <c r="RRX126" s="4"/>
      <c r="RRY126" s="4"/>
      <c r="RRZ126" s="4"/>
      <c r="RSA126" s="4"/>
      <c r="RSB126" s="4"/>
      <c r="RSC126" s="4"/>
      <c r="RSD126" s="4"/>
      <c r="RSE126" s="4"/>
      <c r="RSF126" s="4"/>
      <c r="RSG126" s="4"/>
      <c r="RSH126" s="4"/>
      <c r="RSI126" s="4"/>
      <c r="RSJ126" s="4"/>
      <c r="RSK126" s="4"/>
      <c r="RSL126" s="4"/>
      <c r="RSM126" s="4"/>
      <c r="RSN126" s="4"/>
      <c r="RSO126" s="4"/>
      <c r="RSP126" s="4"/>
      <c r="RSQ126" s="4"/>
      <c r="RSR126" s="4"/>
      <c r="RSS126" s="4"/>
      <c r="RST126" s="4"/>
      <c r="RSU126" s="4"/>
      <c r="RSV126" s="4"/>
      <c r="RSW126" s="4"/>
      <c r="RSX126" s="4"/>
      <c r="RSY126" s="4"/>
      <c r="RSZ126" s="4"/>
      <c r="RTA126" s="4"/>
      <c r="RTB126" s="4"/>
      <c r="RTC126" s="4"/>
      <c r="RTD126" s="4"/>
      <c r="RTE126" s="4"/>
      <c r="RTF126" s="4"/>
      <c r="RTG126" s="4"/>
      <c r="RTH126" s="4"/>
      <c r="RTI126" s="4"/>
      <c r="RTJ126" s="4"/>
      <c r="RTK126" s="4"/>
      <c r="RTL126" s="4"/>
      <c r="RTM126" s="4"/>
      <c r="RTN126" s="4"/>
      <c r="RTO126" s="4"/>
      <c r="RTP126" s="4"/>
      <c r="RTQ126" s="4"/>
      <c r="RTR126" s="4"/>
      <c r="RTS126" s="4"/>
      <c r="RTT126" s="4"/>
      <c r="RTU126" s="4"/>
      <c r="RTV126" s="4"/>
      <c r="RTW126" s="4"/>
      <c r="RTX126" s="4"/>
      <c r="RTY126" s="4"/>
      <c r="RTZ126" s="4"/>
      <c r="RUA126" s="4"/>
      <c r="RUB126" s="4"/>
      <c r="RUC126" s="4"/>
      <c r="RUD126" s="4"/>
      <c r="RUE126" s="4"/>
      <c r="RUF126" s="4"/>
      <c r="RUG126" s="4"/>
      <c r="RUH126" s="4"/>
      <c r="RUI126" s="4"/>
      <c r="RUJ126" s="4"/>
      <c r="RUK126" s="4"/>
      <c r="RUL126" s="4"/>
      <c r="RUM126" s="4"/>
      <c r="RUN126" s="4"/>
      <c r="RUO126" s="4"/>
      <c r="RUP126" s="4"/>
      <c r="RUQ126" s="4"/>
      <c r="RUR126" s="4"/>
      <c r="RUS126" s="4"/>
      <c r="RUT126" s="4"/>
      <c r="RUU126" s="4"/>
      <c r="RUV126" s="4"/>
      <c r="RUW126" s="4"/>
      <c r="RUX126" s="4"/>
      <c r="RUY126" s="4"/>
      <c r="RUZ126" s="4"/>
      <c r="RVA126" s="4"/>
      <c r="RVB126" s="4"/>
      <c r="RVC126" s="4"/>
      <c r="RVD126" s="4"/>
      <c r="RVE126" s="4"/>
      <c r="RVF126" s="4"/>
      <c r="RVG126" s="4"/>
      <c r="RVH126" s="4"/>
      <c r="RVI126" s="4"/>
      <c r="RVJ126" s="4"/>
      <c r="RVK126" s="4"/>
      <c r="RVL126" s="4"/>
      <c r="RVM126" s="4"/>
      <c r="RVN126" s="4"/>
      <c r="RVO126" s="4"/>
      <c r="RVP126" s="4"/>
      <c r="RVQ126" s="4"/>
      <c r="RVR126" s="4"/>
      <c r="RVS126" s="4"/>
      <c r="RVT126" s="4"/>
      <c r="RVU126" s="4"/>
      <c r="RVV126" s="4"/>
      <c r="RVW126" s="4"/>
      <c r="RVX126" s="4"/>
      <c r="RVY126" s="4"/>
      <c r="RVZ126" s="4"/>
      <c r="RWA126" s="4"/>
      <c r="RWB126" s="4"/>
      <c r="RWC126" s="4"/>
      <c r="RWD126" s="4"/>
      <c r="RWE126" s="4"/>
      <c r="RWF126" s="4"/>
      <c r="RWG126" s="4"/>
      <c r="RWH126" s="4"/>
      <c r="RWI126" s="4"/>
      <c r="RWJ126" s="4"/>
      <c r="RWK126" s="4"/>
      <c r="RWL126" s="4"/>
      <c r="RWM126" s="4"/>
      <c r="RWN126" s="4"/>
      <c r="RWO126" s="4"/>
      <c r="RWP126" s="4"/>
      <c r="RWQ126" s="4"/>
      <c r="RWR126" s="4"/>
      <c r="RWS126" s="4"/>
      <c r="RWT126" s="4"/>
      <c r="RWU126" s="4"/>
      <c r="RWV126" s="4"/>
      <c r="RWW126" s="4"/>
      <c r="RWX126" s="4"/>
      <c r="RWY126" s="4"/>
      <c r="RWZ126" s="4"/>
      <c r="RXA126" s="4"/>
      <c r="RXB126" s="4"/>
      <c r="RXC126" s="4"/>
      <c r="RXD126" s="4"/>
      <c r="RXE126" s="4"/>
      <c r="RXF126" s="4"/>
      <c r="RXG126" s="4"/>
      <c r="RXH126" s="4"/>
      <c r="RXI126" s="4"/>
      <c r="RXJ126" s="4"/>
      <c r="RXK126" s="4"/>
      <c r="RXL126" s="4"/>
      <c r="RXM126" s="4"/>
      <c r="RXN126" s="4"/>
      <c r="RXO126" s="4"/>
      <c r="RXP126" s="4"/>
      <c r="RXQ126" s="4"/>
      <c r="RXR126" s="4"/>
      <c r="RXS126" s="4"/>
      <c r="RXT126" s="4"/>
      <c r="RXU126" s="4"/>
      <c r="RXV126" s="4"/>
      <c r="RXW126" s="4"/>
      <c r="RXX126" s="4"/>
      <c r="RXY126" s="4"/>
      <c r="RXZ126" s="4"/>
      <c r="RYA126" s="4"/>
      <c r="RYB126" s="4"/>
      <c r="RYC126" s="4"/>
      <c r="RYD126" s="4"/>
      <c r="RYE126" s="4"/>
      <c r="RYF126" s="4"/>
      <c r="RYG126" s="4"/>
      <c r="RYH126" s="4"/>
      <c r="RYI126" s="4"/>
      <c r="RYJ126" s="4"/>
      <c r="RYK126" s="4"/>
      <c r="RYL126" s="4"/>
      <c r="RYM126" s="4"/>
      <c r="RYN126" s="4"/>
      <c r="RYO126" s="4"/>
      <c r="RYP126" s="4"/>
      <c r="RYQ126" s="4"/>
      <c r="RYR126" s="4"/>
      <c r="RYS126" s="4"/>
      <c r="RYT126" s="4"/>
      <c r="RYU126" s="4"/>
      <c r="RYV126" s="4"/>
      <c r="RYW126" s="4"/>
      <c r="RYX126" s="4"/>
      <c r="RYY126" s="4"/>
      <c r="RYZ126" s="4"/>
      <c r="RZA126" s="4"/>
      <c r="RZB126" s="4"/>
      <c r="RZC126" s="4"/>
      <c r="RZD126" s="4"/>
      <c r="RZE126" s="4"/>
      <c r="RZF126" s="4"/>
      <c r="RZG126" s="4"/>
      <c r="RZH126" s="4"/>
      <c r="RZI126" s="4"/>
      <c r="RZJ126" s="4"/>
      <c r="RZK126" s="4"/>
      <c r="RZL126" s="4"/>
      <c r="RZM126" s="4"/>
      <c r="RZN126" s="4"/>
      <c r="RZO126" s="4"/>
      <c r="RZP126" s="4"/>
      <c r="RZQ126" s="4"/>
      <c r="RZR126" s="4"/>
      <c r="RZS126" s="4"/>
      <c r="RZT126" s="4"/>
      <c r="RZU126" s="4"/>
      <c r="RZV126" s="4"/>
      <c r="RZW126" s="4"/>
      <c r="RZX126" s="4"/>
      <c r="RZY126" s="4"/>
      <c r="RZZ126" s="4"/>
      <c r="SAA126" s="4"/>
      <c r="SAB126" s="4"/>
      <c r="SAC126" s="4"/>
      <c r="SAD126" s="4"/>
      <c r="SAE126" s="4"/>
      <c r="SAF126" s="4"/>
      <c r="SAG126" s="4"/>
      <c r="SAH126" s="4"/>
      <c r="SAI126" s="4"/>
      <c r="SAJ126" s="4"/>
      <c r="SAK126" s="4"/>
      <c r="SAL126" s="4"/>
      <c r="SAM126" s="4"/>
      <c r="SAN126" s="4"/>
      <c r="SAO126" s="4"/>
      <c r="SAP126" s="4"/>
      <c r="SAQ126" s="4"/>
      <c r="SAR126" s="4"/>
      <c r="SAS126" s="4"/>
      <c r="SAT126" s="4"/>
      <c r="SAU126" s="4"/>
      <c r="SAV126" s="4"/>
      <c r="SAW126" s="4"/>
      <c r="SAX126" s="4"/>
      <c r="SAY126" s="4"/>
      <c r="SAZ126" s="4"/>
      <c r="SBA126" s="4"/>
      <c r="SBB126" s="4"/>
      <c r="SBC126" s="4"/>
      <c r="SBD126" s="4"/>
      <c r="SBE126" s="4"/>
      <c r="SBF126" s="4"/>
      <c r="SBG126" s="4"/>
      <c r="SBH126" s="4"/>
      <c r="SBI126" s="4"/>
      <c r="SBJ126" s="4"/>
      <c r="SBK126" s="4"/>
      <c r="SBL126" s="4"/>
      <c r="SBM126" s="4"/>
      <c r="SBN126" s="4"/>
      <c r="SBO126" s="4"/>
      <c r="SBP126" s="4"/>
      <c r="SBQ126" s="4"/>
      <c r="SBR126" s="4"/>
      <c r="SBS126" s="4"/>
      <c r="SBT126" s="4"/>
      <c r="SBU126" s="4"/>
      <c r="SBV126" s="4"/>
      <c r="SBW126" s="4"/>
      <c r="SBX126" s="4"/>
      <c r="SBY126" s="4"/>
      <c r="SBZ126" s="4"/>
      <c r="SCA126" s="4"/>
      <c r="SCB126" s="4"/>
      <c r="SCC126" s="4"/>
      <c r="SCD126" s="4"/>
      <c r="SCE126" s="4"/>
      <c r="SCF126" s="4"/>
      <c r="SCG126" s="4"/>
      <c r="SCH126" s="4"/>
      <c r="SCI126" s="4"/>
      <c r="SCJ126" s="4"/>
      <c r="SCK126" s="4"/>
      <c r="SCL126" s="4"/>
      <c r="SCM126" s="4"/>
      <c r="SCN126" s="4"/>
      <c r="SCO126" s="4"/>
      <c r="SCP126" s="4"/>
      <c r="SCQ126" s="4"/>
      <c r="SCR126" s="4"/>
      <c r="SCS126" s="4"/>
      <c r="SCT126" s="4"/>
      <c r="SCU126" s="4"/>
      <c r="SCV126" s="4"/>
      <c r="SCW126" s="4"/>
      <c r="SCX126" s="4"/>
      <c r="SCY126" s="4"/>
      <c r="SCZ126" s="4"/>
      <c r="SDA126" s="4"/>
      <c r="SDB126" s="4"/>
      <c r="SDC126" s="4"/>
      <c r="SDD126" s="4"/>
      <c r="SDE126" s="4"/>
      <c r="SDF126" s="4"/>
      <c r="SDG126" s="4"/>
      <c r="SDH126" s="4"/>
      <c r="SDI126" s="4"/>
      <c r="SDJ126" s="4"/>
      <c r="SDK126" s="4"/>
      <c r="SDL126" s="4"/>
      <c r="SDM126" s="4"/>
      <c r="SDN126" s="4"/>
      <c r="SDO126" s="4"/>
      <c r="SDP126" s="4"/>
      <c r="SDQ126" s="4"/>
      <c r="SDR126" s="4"/>
      <c r="SDS126" s="4"/>
      <c r="SDT126" s="4"/>
      <c r="SDU126" s="4"/>
      <c r="SDV126" s="4"/>
      <c r="SDW126" s="4"/>
      <c r="SDX126" s="4"/>
      <c r="SDY126" s="4"/>
      <c r="SDZ126" s="4"/>
      <c r="SEA126" s="4"/>
      <c r="SEB126" s="4"/>
      <c r="SEC126" s="4"/>
      <c r="SED126" s="4"/>
      <c r="SEE126" s="4"/>
      <c r="SEF126" s="4"/>
      <c r="SEG126" s="4"/>
      <c r="SEH126" s="4"/>
      <c r="SEI126" s="4"/>
      <c r="SEJ126" s="4"/>
      <c r="SEK126" s="4"/>
      <c r="SEL126" s="4"/>
      <c r="SEM126" s="4"/>
      <c r="SEN126" s="4"/>
      <c r="SEO126" s="4"/>
      <c r="SEP126" s="4"/>
      <c r="SEQ126" s="4"/>
      <c r="SER126" s="4"/>
      <c r="SES126" s="4"/>
      <c r="SET126" s="4"/>
      <c r="SEU126" s="4"/>
      <c r="SEV126" s="4"/>
      <c r="SEW126" s="4"/>
      <c r="SEX126" s="4"/>
      <c r="SEY126" s="4"/>
      <c r="SEZ126" s="4"/>
      <c r="SFA126" s="4"/>
      <c r="SFB126" s="4"/>
      <c r="SFC126" s="4"/>
      <c r="SFD126" s="4"/>
      <c r="SFE126" s="4"/>
      <c r="SFF126" s="4"/>
      <c r="SFG126" s="4"/>
      <c r="SFH126" s="4"/>
      <c r="SFI126" s="4"/>
      <c r="SFJ126" s="4"/>
      <c r="SFK126" s="4"/>
      <c r="SFL126" s="4"/>
      <c r="SFM126" s="4"/>
      <c r="SFN126" s="4"/>
      <c r="SFO126" s="4"/>
      <c r="SFP126" s="4"/>
      <c r="SFQ126" s="4"/>
      <c r="SFR126" s="4"/>
      <c r="SFS126" s="4"/>
      <c r="SFT126" s="4"/>
      <c r="SFU126" s="4"/>
      <c r="SFV126" s="4"/>
      <c r="SFW126" s="4"/>
      <c r="SFX126" s="4"/>
      <c r="SFY126" s="4"/>
      <c r="SFZ126" s="4"/>
      <c r="SGA126" s="4"/>
      <c r="SGB126" s="4"/>
      <c r="SGC126" s="4"/>
      <c r="SGD126" s="4"/>
      <c r="SGE126" s="4"/>
      <c r="SGF126" s="4"/>
      <c r="SGG126" s="4"/>
      <c r="SGH126" s="4"/>
      <c r="SGI126" s="4"/>
      <c r="SGJ126" s="4"/>
      <c r="SGK126" s="4"/>
      <c r="SGL126" s="4"/>
      <c r="SGM126" s="4"/>
      <c r="SGN126" s="4"/>
      <c r="SGO126" s="4"/>
      <c r="SGP126" s="4"/>
      <c r="SGQ126" s="4"/>
      <c r="SGR126" s="4"/>
      <c r="SGS126" s="4"/>
      <c r="SGT126" s="4"/>
      <c r="SGU126" s="4"/>
      <c r="SGV126" s="4"/>
      <c r="SGW126" s="4"/>
      <c r="SGX126" s="4"/>
      <c r="SGY126" s="4"/>
      <c r="SGZ126" s="4"/>
      <c r="SHA126" s="4"/>
      <c r="SHB126" s="4"/>
      <c r="SHC126" s="4"/>
      <c r="SHD126" s="4"/>
      <c r="SHE126" s="4"/>
      <c r="SHF126" s="4"/>
      <c r="SHG126" s="4"/>
      <c r="SHH126" s="4"/>
      <c r="SHI126" s="4"/>
      <c r="SHJ126" s="4"/>
      <c r="SHK126" s="4"/>
      <c r="SHL126" s="4"/>
      <c r="SHM126" s="4"/>
      <c r="SHN126" s="4"/>
      <c r="SHO126" s="4"/>
      <c r="SHP126" s="4"/>
      <c r="SHQ126" s="4"/>
      <c r="SHR126" s="4"/>
      <c r="SHS126" s="4"/>
      <c r="SHT126" s="4"/>
      <c r="SHU126" s="4"/>
      <c r="SHV126" s="4"/>
      <c r="SHW126" s="4"/>
      <c r="SHX126" s="4"/>
      <c r="SHY126" s="4"/>
      <c r="SHZ126" s="4"/>
      <c r="SIA126" s="4"/>
      <c r="SIB126" s="4"/>
      <c r="SIC126" s="4"/>
      <c r="SID126" s="4"/>
      <c r="SIE126" s="4"/>
      <c r="SIF126" s="4"/>
      <c r="SIG126" s="4"/>
      <c r="SIH126" s="4"/>
      <c r="SII126" s="4"/>
      <c r="SIJ126" s="4"/>
      <c r="SIK126" s="4"/>
      <c r="SIL126" s="4"/>
      <c r="SIM126" s="4"/>
      <c r="SIN126" s="4"/>
      <c r="SIO126" s="4"/>
      <c r="SIP126" s="4"/>
      <c r="SIQ126" s="4"/>
      <c r="SIR126" s="4"/>
      <c r="SIS126" s="4"/>
      <c r="SIT126" s="4"/>
      <c r="SIU126" s="4"/>
      <c r="SIV126" s="4"/>
      <c r="SIW126" s="4"/>
      <c r="SIX126" s="4"/>
      <c r="SIY126" s="4"/>
      <c r="SIZ126" s="4"/>
      <c r="SJA126" s="4"/>
      <c r="SJB126" s="4"/>
      <c r="SJC126" s="4"/>
      <c r="SJD126" s="4"/>
      <c r="SJE126" s="4"/>
      <c r="SJF126" s="4"/>
      <c r="SJG126" s="4"/>
      <c r="SJH126" s="4"/>
      <c r="SJI126" s="4"/>
      <c r="SJJ126" s="4"/>
      <c r="SJK126" s="4"/>
      <c r="SJL126" s="4"/>
      <c r="SJM126" s="4"/>
      <c r="SJN126" s="4"/>
      <c r="SJO126" s="4"/>
      <c r="SJP126" s="4"/>
      <c r="SJQ126" s="4"/>
      <c r="SJR126" s="4"/>
      <c r="SJS126" s="4"/>
      <c r="SJT126" s="4"/>
      <c r="SJU126" s="4"/>
      <c r="SJV126" s="4"/>
      <c r="SJW126" s="4"/>
      <c r="SJX126" s="4"/>
      <c r="SJY126" s="4"/>
      <c r="SJZ126" s="4"/>
      <c r="SKA126" s="4"/>
      <c r="SKB126" s="4"/>
      <c r="SKC126" s="4"/>
      <c r="SKD126" s="4"/>
      <c r="SKE126" s="4"/>
      <c r="SKF126" s="4"/>
      <c r="SKG126" s="4"/>
      <c r="SKH126" s="4"/>
      <c r="SKI126" s="4"/>
      <c r="SKJ126" s="4"/>
      <c r="SKK126" s="4"/>
      <c r="SKL126" s="4"/>
      <c r="SKM126" s="4"/>
      <c r="SKN126" s="4"/>
      <c r="SKO126" s="4"/>
      <c r="SKP126" s="4"/>
      <c r="SKQ126" s="4"/>
      <c r="SKR126" s="4"/>
      <c r="SKS126" s="4"/>
      <c r="SKT126" s="4"/>
      <c r="SKU126" s="4"/>
      <c r="SKV126" s="4"/>
      <c r="SKW126" s="4"/>
      <c r="SKX126" s="4"/>
      <c r="SKY126" s="4"/>
      <c r="SKZ126" s="4"/>
      <c r="SLA126" s="4"/>
      <c r="SLB126" s="4"/>
      <c r="SLC126" s="4"/>
      <c r="SLD126" s="4"/>
      <c r="SLE126" s="4"/>
      <c r="SLF126" s="4"/>
      <c r="SLG126" s="4"/>
      <c r="SLH126" s="4"/>
      <c r="SLI126" s="4"/>
      <c r="SLJ126" s="4"/>
      <c r="SLK126" s="4"/>
      <c r="SLL126" s="4"/>
      <c r="SLM126" s="4"/>
      <c r="SLN126" s="4"/>
      <c r="SLO126" s="4"/>
      <c r="SLP126" s="4"/>
      <c r="SLQ126" s="4"/>
      <c r="SLR126" s="4"/>
      <c r="SLS126" s="4"/>
      <c r="SLT126" s="4"/>
      <c r="SLU126" s="4"/>
      <c r="SLV126" s="4"/>
      <c r="SLW126" s="4"/>
      <c r="SLX126" s="4"/>
      <c r="SLY126" s="4"/>
      <c r="SLZ126" s="4"/>
      <c r="SMA126" s="4"/>
      <c r="SMB126" s="4"/>
      <c r="SMC126" s="4"/>
      <c r="SMD126" s="4"/>
      <c r="SME126" s="4"/>
      <c r="SMF126" s="4"/>
      <c r="SMG126" s="4"/>
      <c r="SMH126" s="4"/>
      <c r="SMI126" s="4"/>
      <c r="SMJ126" s="4"/>
      <c r="SMK126" s="4"/>
      <c r="SML126" s="4"/>
      <c r="SMM126" s="4"/>
      <c r="SMN126" s="4"/>
      <c r="SMO126" s="4"/>
      <c r="SMP126" s="4"/>
      <c r="SMQ126" s="4"/>
      <c r="SMR126" s="4"/>
      <c r="SMS126" s="4"/>
      <c r="SMT126" s="4"/>
      <c r="SMU126" s="4"/>
      <c r="SMV126" s="4"/>
      <c r="SMW126" s="4"/>
      <c r="SMX126" s="4"/>
      <c r="SMY126" s="4"/>
      <c r="SMZ126" s="4"/>
      <c r="SNA126" s="4"/>
      <c r="SNB126" s="4"/>
      <c r="SNC126" s="4"/>
      <c r="SND126" s="4"/>
      <c r="SNE126" s="4"/>
      <c r="SNF126" s="4"/>
      <c r="SNG126" s="4"/>
      <c r="SNH126" s="4"/>
      <c r="SNI126" s="4"/>
      <c r="SNJ126" s="4"/>
      <c r="SNK126" s="4"/>
      <c r="SNL126" s="4"/>
      <c r="SNM126" s="4"/>
      <c r="SNN126" s="4"/>
      <c r="SNO126" s="4"/>
      <c r="SNP126" s="4"/>
      <c r="SNQ126" s="4"/>
      <c r="SNR126" s="4"/>
      <c r="SNS126" s="4"/>
      <c r="SNT126" s="4"/>
      <c r="SNU126" s="4"/>
      <c r="SNV126" s="4"/>
      <c r="SNW126" s="4"/>
      <c r="SNX126" s="4"/>
      <c r="SNY126" s="4"/>
      <c r="SNZ126" s="4"/>
      <c r="SOA126" s="4"/>
      <c r="SOB126" s="4"/>
      <c r="SOC126" s="4"/>
      <c r="SOD126" s="4"/>
      <c r="SOE126" s="4"/>
      <c r="SOF126" s="4"/>
      <c r="SOG126" s="4"/>
      <c r="SOH126" s="4"/>
      <c r="SOI126" s="4"/>
      <c r="SOJ126" s="4"/>
      <c r="SOK126" s="4"/>
      <c r="SOL126" s="4"/>
      <c r="SOM126" s="4"/>
      <c r="SON126" s="4"/>
      <c r="SOO126" s="4"/>
      <c r="SOP126" s="4"/>
      <c r="SOQ126" s="4"/>
      <c r="SOR126" s="4"/>
      <c r="SOS126" s="4"/>
      <c r="SOT126" s="4"/>
      <c r="SOU126" s="4"/>
      <c r="SOV126" s="4"/>
      <c r="SOW126" s="4"/>
      <c r="SOX126" s="4"/>
      <c r="SOY126" s="4"/>
      <c r="SOZ126" s="4"/>
      <c r="SPA126" s="4"/>
      <c r="SPB126" s="4"/>
      <c r="SPC126" s="4"/>
      <c r="SPD126" s="4"/>
      <c r="SPE126" s="4"/>
      <c r="SPF126" s="4"/>
      <c r="SPG126" s="4"/>
      <c r="SPH126" s="4"/>
      <c r="SPI126" s="4"/>
      <c r="SPJ126" s="4"/>
      <c r="SPK126" s="4"/>
      <c r="SPL126" s="4"/>
      <c r="SPM126" s="4"/>
      <c r="SPN126" s="4"/>
      <c r="SPO126" s="4"/>
      <c r="SPP126" s="4"/>
      <c r="SPQ126" s="4"/>
      <c r="SPR126" s="4"/>
      <c r="SPS126" s="4"/>
      <c r="SPT126" s="4"/>
      <c r="SPU126" s="4"/>
      <c r="SPV126" s="4"/>
      <c r="SPW126" s="4"/>
      <c r="SPX126" s="4"/>
      <c r="SPY126" s="4"/>
      <c r="SPZ126" s="4"/>
      <c r="SQA126" s="4"/>
      <c r="SQB126" s="4"/>
      <c r="SQC126" s="4"/>
      <c r="SQD126" s="4"/>
      <c r="SQE126" s="4"/>
      <c r="SQF126" s="4"/>
      <c r="SQG126" s="4"/>
      <c r="SQH126" s="4"/>
      <c r="SQI126" s="4"/>
      <c r="SQJ126" s="4"/>
      <c r="SQK126" s="4"/>
      <c r="SQL126" s="4"/>
      <c r="SQM126" s="4"/>
      <c r="SQN126" s="4"/>
      <c r="SQO126" s="4"/>
      <c r="SQP126" s="4"/>
      <c r="SQQ126" s="4"/>
      <c r="SQR126" s="4"/>
      <c r="SQS126" s="4"/>
      <c r="SQT126" s="4"/>
      <c r="SQU126" s="4"/>
      <c r="SQV126" s="4"/>
      <c r="SQW126" s="4"/>
      <c r="SQX126" s="4"/>
      <c r="SQY126" s="4"/>
      <c r="SQZ126" s="4"/>
      <c r="SRA126" s="4"/>
      <c r="SRB126" s="4"/>
      <c r="SRC126" s="4"/>
      <c r="SRD126" s="4"/>
      <c r="SRE126" s="4"/>
      <c r="SRF126" s="4"/>
      <c r="SRG126" s="4"/>
      <c r="SRH126" s="4"/>
      <c r="SRI126" s="4"/>
      <c r="SRJ126" s="4"/>
      <c r="SRK126" s="4"/>
      <c r="SRL126" s="4"/>
      <c r="SRM126" s="4"/>
      <c r="SRN126" s="4"/>
      <c r="SRO126" s="4"/>
      <c r="SRP126" s="4"/>
      <c r="SRQ126" s="4"/>
      <c r="SRR126" s="4"/>
      <c r="SRS126" s="4"/>
      <c r="SRT126" s="4"/>
      <c r="SRU126" s="4"/>
      <c r="SRV126" s="4"/>
      <c r="SRW126" s="4"/>
      <c r="SRX126" s="4"/>
      <c r="SRY126" s="4"/>
      <c r="SRZ126" s="4"/>
      <c r="SSA126" s="4"/>
      <c r="SSB126" s="4"/>
      <c r="SSC126" s="4"/>
      <c r="SSD126" s="4"/>
      <c r="SSE126" s="4"/>
      <c r="SSF126" s="4"/>
      <c r="SSG126" s="4"/>
      <c r="SSH126" s="4"/>
      <c r="SSI126" s="4"/>
      <c r="SSJ126" s="4"/>
      <c r="SSK126" s="4"/>
      <c r="SSL126" s="4"/>
      <c r="SSM126" s="4"/>
      <c r="SSN126" s="4"/>
      <c r="SSO126" s="4"/>
      <c r="SSP126" s="4"/>
      <c r="SSQ126" s="4"/>
      <c r="SSR126" s="4"/>
      <c r="SSS126" s="4"/>
      <c r="SST126" s="4"/>
      <c r="SSU126" s="4"/>
      <c r="SSV126" s="4"/>
      <c r="SSW126" s="4"/>
      <c r="SSX126" s="4"/>
      <c r="SSY126" s="4"/>
      <c r="SSZ126" s="4"/>
      <c r="STA126" s="4"/>
      <c r="STB126" s="4"/>
      <c r="STC126" s="4"/>
      <c r="STD126" s="4"/>
      <c r="STE126" s="4"/>
      <c r="STF126" s="4"/>
      <c r="STG126" s="4"/>
      <c r="STH126" s="4"/>
      <c r="STI126" s="4"/>
      <c r="STJ126" s="4"/>
      <c r="STK126" s="4"/>
      <c r="STL126" s="4"/>
      <c r="STM126" s="4"/>
      <c r="STN126" s="4"/>
      <c r="STO126" s="4"/>
      <c r="STP126" s="4"/>
      <c r="STQ126" s="4"/>
      <c r="STR126" s="4"/>
      <c r="STS126" s="4"/>
      <c r="STT126" s="4"/>
      <c r="STU126" s="4"/>
      <c r="STV126" s="4"/>
      <c r="STW126" s="4"/>
      <c r="STX126" s="4"/>
      <c r="STY126" s="4"/>
      <c r="STZ126" s="4"/>
      <c r="SUA126" s="4"/>
      <c r="SUB126" s="4"/>
      <c r="SUC126" s="4"/>
      <c r="SUD126" s="4"/>
      <c r="SUE126" s="4"/>
      <c r="SUF126" s="4"/>
      <c r="SUG126" s="4"/>
      <c r="SUH126" s="4"/>
      <c r="SUI126" s="4"/>
      <c r="SUJ126" s="4"/>
      <c r="SUK126" s="4"/>
      <c r="SUL126" s="4"/>
      <c r="SUM126" s="4"/>
      <c r="SUN126" s="4"/>
      <c r="SUO126" s="4"/>
      <c r="SUP126" s="4"/>
      <c r="SUQ126" s="4"/>
      <c r="SUR126" s="4"/>
      <c r="SUS126" s="4"/>
      <c r="SUT126" s="4"/>
      <c r="SUU126" s="4"/>
      <c r="SUV126" s="4"/>
      <c r="SUW126" s="4"/>
      <c r="SUX126" s="4"/>
      <c r="SUY126" s="4"/>
      <c r="SUZ126" s="4"/>
      <c r="SVA126" s="4"/>
      <c r="SVB126" s="4"/>
      <c r="SVC126" s="4"/>
      <c r="SVD126" s="4"/>
      <c r="SVE126" s="4"/>
      <c r="SVF126" s="4"/>
      <c r="SVG126" s="4"/>
      <c r="SVH126" s="4"/>
      <c r="SVI126" s="4"/>
      <c r="SVJ126" s="4"/>
      <c r="SVK126" s="4"/>
      <c r="SVL126" s="4"/>
      <c r="SVM126" s="4"/>
      <c r="SVN126" s="4"/>
      <c r="SVO126" s="4"/>
      <c r="SVP126" s="4"/>
      <c r="SVQ126" s="4"/>
      <c r="SVR126" s="4"/>
      <c r="SVS126" s="4"/>
      <c r="SVT126" s="4"/>
      <c r="SVU126" s="4"/>
      <c r="SVV126" s="4"/>
      <c r="SVW126" s="4"/>
      <c r="SVX126" s="4"/>
      <c r="SVY126" s="4"/>
      <c r="SVZ126" s="4"/>
      <c r="SWA126" s="4"/>
      <c r="SWB126" s="4"/>
      <c r="SWC126" s="4"/>
      <c r="SWD126" s="4"/>
      <c r="SWE126" s="4"/>
      <c r="SWF126" s="4"/>
      <c r="SWG126" s="4"/>
      <c r="SWH126" s="4"/>
      <c r="SWI126" s="4"/>
      <c r="SWJ126" s="4"/>
      <c r="SWK126" s="4"/>
      <c r="SWL126" s="4"/>
      <c r="SWM126" s="4"/>
      <c r="SWN126" s="4"/>
      <c r="SWO126" s="4"/>
      <c r="SWP126" s="4"/>
      <c r="SWQ126" s="4"/>
      <c r="SWR126" s="4"/>
      <c r="SWS126" s="4"/>
      <c r="SWT126" s="4"/>
      <c r="SWU126" s="4"/>
      <c r="SWV126" s="4"/>
      <c r="SWW126" s="4"/>
      <c r="SWX126" s="4"/>
      <c r="SWY126" s="4"/>
      <c r="SWZ126" s="4"/>
      <c r="SXA126" s="4"/>
      <c r="SXB126" s="4"/>
      <c r="SXC126" s="4"/>
      <c r="SXD126" s="4"/>
      <c r="SXE126" s="4"/>
      <c r="SXF126" s="4"/>
      <c r="SXG126" s="4"/>
      <c r="SXH126" s="4"/>
      <c r="SXI126" s="4"/>
      <c r="SXJ126" s="4"/>
      <c r="SXK126" s="4"/>
      <c r="SXL126" s="4"/>
      <c r="SXM126" s="4"/>
      <c r="SXN126" s="4"/>
      <c r="SXO126" s="4"/>
      <c r="SXP126" s="4"/>
      <c r="SXQ126" s="4"/>
      <c r="SXR126" s="4"/>
      <c r="SXS126" s="4"/>
      <c r="SXT126" s="4"/>
      <c r="SXU126" s="4"/>
      <c r="SXV126" s="4"/>
      <c r="SXW126" s="4"/>
      <c r="SXX126" s="4"/>
      <c r="SXY126" s="4"/>
      <c r="SXZ126" s="4"/>
      <c r="SYA126" s="4"/>
      <c r="SYB126" s="4"/>
      <c r="SYC126" s="4"/>
      <c r="SYD126" s="4"/>
      <c r="SYE126" s="4"/>
      <c r="SYF126" s="4"/>
      <c r="SYG126" s="4"/>
      <c r="SYH126" s="4"/>
      <c r="SYI126" s="4"/>
      <c r="SYJ126" s="4"/>
      <c r="SYK126" s="4"/>
      <c r="SYL126" s="4"/>
      <c r="SYM126" s="4"/>
      <c r="SYN126" s="4"/>
      <c r="SYO126" s="4"/>
      <c r="SYP126" s="4"/>
      <c r="SYQ126" s="4"/>
      <c r="SYR126" s="4"/>
      <c r="SYS126" s="4"/>
      <c r="SYT126" s="4"/>
      <c r="SYU126" s="4"/>
      <c r="SYV126" s="4"/>
      <c r="SYW126" s="4"/>
      <c r="SYX126" s="4"/>
      <c r="SYY126" s="4"/>
      <c r="SYZ126" s="4"/>
      <c r="SZA126" s="4"/>
      <c r="SZB126" s="4"/>
      <c r="SZC126" s="4"/>
      <c r="SZD126" s="4"/>
      <c r="SZE126" s="4"/>
      <c r="SZF126" s="4"/>
      <c r="SZG126" s="4"/>
      <c r="SZH126" s="4"/>
      <c r="SZI126" s="4"/>
      <c r="SZJ126" s="4"/>
      <c r="SZK126" s="4"/>
      <c r="SZL126" s="4"/>
      <c r="SZM126" s="4"/>
      <c r="SZN126" s="4"/>
      <c r="SZO126" s="4"/>
      <c r="SZP126" s="4"/>
      <c r="SZQ126" s="4"/>
      <c r="SZR126" s="4"/>
      <c r="SZS126" s="4"/>
      <c r="SZT126" s="4"/>
      <c r="SZU126" s="4"/>
      <c r="SZV126" s="4"/>
      <c r="SZW126" s="4"/>
      <c r="SZX126" s="4"/>
      <c r="SZY126" s="4"/>
      <c r="SZZ126" s="4"/>
      <c r="TAA126" s="4"/>
      <c r="TAB126" s="4"/>
      <c r="TAC126" s="4"/>
      <c r="TAD126" s="4"/>
      <c r="TAE126" s="4"/>
      <c r="TAF126" s="4"/>
      <c r="TAG126" s="4"/>
      <c r="TAH126" s="4"/>
      <c r="TAI126" s="4"/>
      <c r="TAJ126" s="4"/>
      <c r="TAK126" s="4"/>
      <c r="TAL126" s="4"/>
      <c r="TAM126" s="4"/>
      <c r="TAN126" s="4"/>
      <c r="TAO126" s="4"/>
      <c r="TAP126" s="4"/>
      <c r="TAQ126" s="4"/>
      <c r="TAR126" s="4"/>
      <c r="TAS126" s="4"/>
      <c r="TAT126" s="4"/>
      <c r="TAU126" s="4"/>
      <c r="TAV126" s="4"/>
      <c r="TAW126" s="4"/>
      <c r="TAX126" s="4"/>
      <c r="TAY126" s="4"/>
      <c r="TAZ126" s="4"/>
      <c r="TBA126" s="4"/>
      <c r="TBB126" s="4"/>
      <c r="TBC126" s="4"/>
      <c r="TBD126" s="4"/>
      <c r="TBE126" s="4"/>
      <c r="TBF126" s="4"/>
      <c r="TBG126" s="4"/>
      <c r="TBH126" s="4"/>
      <c r="TBI126" s="4"/>
      <c r="TBJ126" s="4"/>
      <c r="TBK126" s="4"/>
      <c r="TBL126" s="4"/>
      <c r="TBM126" s="4"/>
      <c r="TBN126" s="4"/>
      <c r="TBO126" s="4"/>
      <c r="TBP126" s="4"/>
      <c r="TBQ126" s="4"/>
      <c r="TBR126" s="4"/>
      <c r="TBS126" s="4"/>
      <c r="TBT126" s="4"/>
      <c r="TBU126" s="4"/>
      <c r="TBV126" s="4"/>
      <c r="TBW126" s="4"/>
      <c r="TBX126" s="4"/>
      <c r="TBY126" s="4"/>
      <c r="TBZ126" s="4"/>
      <c r="TCA126" s="4"/>
      <c r="TCB126" s="4"/>
      <c r="TCC126" s="4"/>
      <c r="TCD126" s="4"/>
      <c r="TCE126" s="4"/>
      <c r="TCF126" s="4"/>
      <c r="TCG126" s="4"/>
      <c r="TCH126" s="4"/>
      <c r="TCI126" s="4"/>
      <c r="TCJ126" s="4"/>
      <c r="TCK126" s="4"/>
      <c r="TCL126" s="4"/>
      <c r="TCM126" s="4"/>
      <c r="TCN126" s="4"/>
      <c r="TCO126" s="4"/>
      <c r="TCP126" s="4"/>
      <c r="TCQ126" s="4"/>
      <c r="TCR126" s="4"/>
      <c r="TCS126" s="4"/>
      <c r="TCT126" s="4"/>
      <c r="TCU126" s="4"/>
      <c r="TCV126" s="4"/>
      <c r="TCW126" s="4"/>
      <c r="TCX126" s="4"/>
      <c r="TCY126" s="4"/>
      <c r="TCZ126" s="4"/>
      <c r="TDA126" s="4"/>
      <c r="TDB126" s="4"/>
      <c r="TDC126" s="4"/>
      <c r="TDD126" s="4"/>
      <c r="TDE126" s="4"/>
      <c r="TDF126" s="4"/>
      <c r="TDG126" s="4"/>
      <c r="TDH126" s="4"/>
      <c r="TDI126" s="4"/>
      <c r="TDJ126" s="4"/>
      <c r="TDK126" s="4"/>
      <c r="TDL126" s="4"/>
      <c r="TDM126" s="4"/>
      <c r="TDN126" s="4"/>
      <c r="TDO126" s="4"/>
      <c r="TDP126" s="4"/>
      <c r="TDQ126" s="4"/>
      <c r="TDR126" s="4"/>
      <c r="TDS126" s="4"/>
      <c r="TDT126" s="4"/>
      <c r="TDU126" s="4"/>
      <c r="TDV126" s="4"/>
      <c r="TDW126" s="4"/>
      <c r="TDX126" s="4"/>
      <c r="TDY126" s="4"/>
      <c r="TDZ126" s="4"/>
      <c r="TEA126" s="4"/>
      <c r="TEB126" s="4"/>
      <c r="TEC126" s="4"/>
      <c r="TED126" s="4"/>
      <c r="TEE126" s="4"/>
      <c r="TEF126" s="4"/>
      <c r="TEG126" s="4"/>
      <c r="TEH126" s="4"/>
      <c r="TEI126" s="4"/>
      <c r="TEJ126" s="4"/>
      <c r="TEK126" s="4"/>
      <c r="TEL126" s="4"/>
      <c r="TEM126" s="4"/>
      <c r="TEN126" s="4"/>
      <c r="TEO126" s="4"/>
      <c r="TEP126" s="4"/>
      <c r="TEQ126" s="4"/>
      <c r="TER126" s="4"/>
      <c r="TES126" s="4"/>
      <c r="TET126" s="4"/>
      <c r="TEU126" s="4"/>
      <c r="TEV126" s="4"/>
      <c r="TEW126" s="4"/>
      <c r="TEX126" s="4"/>
      <c r="TEY126" s="4"/>
      <c r="TEZ126" s="4"/>
      <c r="TFA126" s="4"/>
      <c r="TFB126" s="4"/>
      <c r="TFC126" s="4"/>
      <c r="TFD126" s="4"/>
      <c r="TFE126" s="4"/>
      <c r="TFF126" s="4"/>
      <c r="TFG126" s="4"/>
      <c r="TFH126" s="4"/>
      <c r="TFI126" s="4"/>
      <c r="TFJ126" s="4"/>
      <c r="TFK126" s="4"/>
      <c r="TFL126" s="4"/>
      <c r="TFM126" s="4"/>
      <c r="TFN126" s="4"/>
      <c r="TFO126" s="4"/>
      <c r="TFP126" s="4"/>
      <c r="TFQ126" s="4"/>
      <c r="TFR126" s="4"/>
      <c r="TFS126" s="4"/>
      <c r="TFT126" s="4"/>
      <c r="TFU126" s="4"/>
      <c r="TFV126" s="4"/>
      <c r="TFW126" s="4"/>
      <c r="TFX126" s="4"/>
      <c r="TFY126" s="4"/>
      <c r="TFZ126" s="4"/>
      <c r="TGA126" s="4"/>
      <c r="TGB126" s="4"/>
      <c r="TGC126" s="4"/>
      <c r="TGD126" s="4"/>
      <c r="TGE126" s="4"/>
      <c r="TGF126" s="4"/>
      <c r="TGG126" s="4"/>
      <c r="TGH126" s="4"/>
      <c r="TGI126" s="4"/>
      <c r="TGJ126" s="4"/>
      <c r="TGK126" s="4"/>
      <c r="TGL126" s="4"/>
      <c r="TGM126" s="4"/>
      <c r="TGN126" s="4"/>
      <c r="TGO126" s="4"/>
      <c r="TGP126" s="4"/>
      <c r="TGQ126" s="4"/>
      <c r="TGR126" s="4"/>
      <c r="TGS126" s="4"/>
      <c r="TGT126" s="4"/>
      <c r="TGU126" s="4"/>
      <c r="TGV126" s="4"/>
      <c r="TGW126" s="4"/>
      <c r="TGX126" s="4"/>
      <c r="TGY126" s="4"/>
      <c r="TGZ126" s="4"/>
      <c r="THA126" s="4"/>
      <c r="THB126" s="4"/>
      <c r="THC126" s="4"/>
      <c r="THD126" s="4"/>
      <c r="THE126" s="4"/>
      <c r="THF126" s="4"/>
      <c r="THG126" s="4"/>
      <c r="THH126" s="4"/>
      <c r="THI126" s="4"/>
      <c r="THJ126" s="4"/>
      <c r="THK126" s="4"/>
      <c r="THL126" s="4"/>
      <c r="THM126" s="4"/>
      <c r="THN126" s="4"/>
      <c r="THO126" s="4"/>
      <c r="THP126" s="4"/>
      <c r="THQ126" s="4"/>
      <c r="THR126" s="4"/>
      <c r="THS126" s="4"/>
      <c r="THT126" s="4"/>
      <c r="THU126" s="4"/>
      <c r="THV126" s="4"/>
      <c r="THW126" s="4"/>
      <c r="THX126" s="4"/>
      <c r="THY126" s="4"/>
      <c r="THZ126" s="4"/>
      <c r="TIA126" s="4"/>
      <c r="TIB126" s="4"/>
      <c r="TIC126" s="4"/>
      <c r="TID126" s="4"/>
      <c r="TIE126" s="4"/>
      <c r="TIF126" s="4"/>
      <c r="TIG126" s="4"/>
      <c r="TIH126" s="4"/>
      <c r="TII126" s="4"/>
      <c r="TIJ126" s="4"/>
      <c r="TIK126" s="4"/>
      <c r="TIL126" s="4"/>
      <c r="TIM126" s="4"/>
      <c r="TIN126" s="4"/>
      <c r="TIO126" s="4"/>
      <c r="TIP126" s="4"/>
      <c r="TIQ126" s="4"/>
      <c r="TIR126" s="4"/>
      <c r="TIS126" s="4"/>
      <c r="TIT126" s="4"/>
      <c r="TIU126" s="4"/>
      <c r="TIV126" s="4"/>
      <c r="TIW126" s="4"/>
      <c r="TIX126" s="4"/>
      <c r="TIY126" s="4"/>
      <c r="TIZ126" s="4"/>
      <c r="TJA126" s="4"/>
      <c r="TJB126" s="4"/>
      <c r="TJC126" s="4"/>
      <c r="TJD126" s="4"/>
      <c r="TJE126" s="4"/>
      <c r="TJF126" s="4"/>
      <c r="TJG126" s="4"/>
      <c r="TJH126" s="4"/>
      <c r="TJI126" s="4"/>
      <c r="TJJ126" s="4"/>
      <c r="TJK126" s="4"/>
      <c r="TJL126" s="4"/>
      <c r="TJM126" s="4"/>
      <c r="TJN126" s="4"/>
      <c r="TJO126" s="4"/>
      <c r="TJP126" s="4"/>
      <c r="TJQ126" s="4"/>
      <c r="TJR126" s="4"/>
      <c r="TJS126" s="4"/>
      <c r="TJT126" s="4"/>
      <c r="TJU126" s="4"/>
      <c r="TJV126" s="4"/>
      <c r="TJW126" s="4"/>
      <c r="TJX126" s="4"/>
      <c r="TJY126" s="4"/>
      <c r="TJZ126" s="4"/>
      <c r="TKA126" s="4"/>
      <c r="TKB126" s="4"/>
      <c r="TKC126" s="4"/>
      <c r="TKD126" s="4"/>
      <c r="TKE126" s="4"/>
      <c r="TKF126" s="4"/>
      <c r="TKG126" s="4"/>
      <c r="TKH126" s="4"/>
      <c r="TKI126" s="4"/>
      <c r="TKJ126" s="4"/>
      <c r="TKK126" s="4"/>
      <c r="TKL126" s="4"/>
      <c r="TKM126" s="4"/>
      <c r="TKN126" s="4"/>
      <c r="TKO126" s="4"/>
      <c r="TKP126" s="4"/>
      <c r="TKQ126" s="4"/>
      <c r="TKR126" s="4"/>
      <c r="TKS126" s="4"/>
      <c r="TKT126" s="4"/>
      <c r="TKU126" s="4"/>
      <c r="TKV126" s="4"/>
      <c r="TKW126" s="4"/>
      <c r="TKX126" s="4"/>
      <c r="TKY126" s="4"/>
      <c r="TKZ126" s="4"/>
      <c r="TLA126" s="4"/>
      <c r="TLB126" s="4"/>
      <c r="TLC126" s="4"/>
      <c r="TLD126" s="4"/>
      <c r="TLE126" s="4"/>
      <c r="TLF126" s="4"/>
      <c r="TLG126" s="4"/>
      <c r="TLH126" s="4"/>
      <c r="TLI126" s="4"/>
      <c r="TLJ126" s="4"/>
      <c r="TLK126" s="4"/>
      <c r="TLL126" s="4"/>
      <c r="TLM126" s="4"/>
      <c r="TLN126" s="4"/>
      <c r="TLO126" s="4"/>
      <c r="TLP126" s="4"/>
      <c r="TLQ126" s="4"/>
      <c r="TLR126" s="4"/>
      <c r="TLS126" s="4"/>
      <c r="TLT126" s="4"/>
      <c r="TLU126" s="4"/>
      <c r="TLV126" s="4"/>
      <c r="TLW126" s="4"/>
      <c r="TLX126" s="4"/>
      <c r="TLY126" s="4"/>
      <c r="TLZ126" s="4"/>
      <c r="TMA126" s="4"/>
      <c r="TMB126" s="4"/>
      <c r="TMC126" s="4"/>
      <c r="TMD126" s="4"/>
      <c r="TME126" s="4"/>
      <c r="TMF126" s="4"/>
      <c r="TMG126" s="4"/>
      <c r="TMH126" s="4"/>
      <c r="TMI126" s="4"/>
      <c r="TMJ126" s="4"/>
      <c r="TMK126" s="4"/>
      <c r="TML126" s="4"/>
      <c r="TMM126" s="4"/>
      <c r="TMN126" s="4"/>
      <c r="TMO126" s="4"/>
      <c r="TMP126" s="4"/>
      <c r="TMQ126" s="4"/>
      <c r="TMR126" s="4"/>
      <c r="TMS126" s="4"/>
      <c r="TMT126" s="4"/>
      <c r="TMU126" s="4"/>
      <c r="TMV126" s="4"/>
      <c r="TMW126" s="4"/>
      <c r="TMX126" s="4"/>
      <c r="TMY126" s="4"/>
      <c r="TMZ126" s="4"/>
      <c r="TNA126" s="4"/>
      <c r="TNB126" s="4"/>
      <c r="TNC126" s="4"/>
      <c r="TND126" s="4"/>
      <c r="TNE126" s="4"/>
      <c r="TNF126" s="4"/>
      <c r="TNG126" s="4"/>
      <c r="TNH126" s="4"/>
      <c r="TNI126" s="4"/>
      <c r="TNJ126" s="4"/>
      <c r="TNK126" s="4"/>
      <c r="TNL126" s="4"/>
      <c r="TNM126" s="4"/>
      <c r="TNN126" s="4"/>
      <c r="TNO126" s="4"/>
      <c r="TNP126" s="4"/>
      <c r="TNQ126" s="4"/>
      <c r="TNR126" s="4"/>
      <c r="TNS126" s="4"/>
      <c r="TNT126" s="4"/>
      <c r="TNU126" s="4"/>
      <c r="TNV126" s="4"/>
      <c r="TNW126" s="4"/>
      <c r="TNX126" s="4"/>
      <c r="TNY126" s="4"/>
      <c r="TNZ126" s="4"/>
      <c r="TOA126" s="4"/>
      <c r="TOB126" s="4"/>
      <c r="TOC126" s="4"/>
      <c r="TOD126" s="4"/>
      <c r="TOE126" s="4"/>
      <c r="TOF126" s="4"/>
      <c r="TOG126" s="4"/>
      <c r="TOH126" s="4"/>
      <c r="TOI126" s="4"/>
      <c r="TOJ126" s="4"/>
      <c r="TOK126" s="4"/>
      <c r="TOL126" s="4"/>
      <c r="TOM126" s="4"/>
      <c r="TON126" s="4"/>
      <c r="TOO126" s="4"/>
      <c r="TOP126" s="4"/>
      <c r="TOQ126" s="4"/>
      <c r="TOR126" s="4"/>
      <c r="TOS126" s="4"/>
      <c r="TOT126" s="4"/>
      <c r="TOU126" s="4"/>
      <c r="TOV126" s="4"/>
      <c r="TOW126" s="4"/>
      <c r="TOX126" s="4"/>
      <c r="TOY126" s="4"/>
      <c r="TOZ126" s="4"/>
      <c r="TPA126" s="4"/>
      <c r="TPB126" s="4"/>
      <c r="TPC126" s="4"/>
      <c r="TPD126" s="4"/>
      <c r="TPE126" s="4"/>
      <c r="TPF126" s="4"/>
      <c r="TPG126" s="4"/>
      <c r="TPH126" s="4"/>
      <c r="TPI126" s="4"/>
      <c r="TPJ126" s="4"/>
      <c r="TPK126" s="4"/>
      <c r="TPL126" s="4"/>
      <c r="TPM126" s="4"/>
      <c r="TPN126" s="4"/>
      <c r="TPO126" s="4"/>
      <c r="TPP126" s="4"/>
      <c r="TPQ126" s="4"/>
      <c r="TPR126" s="4"/>
      <c r="TPS126" s="4"/>
      <c r="TPT126" s="4"/>
      <c r="TPU126" s="4"/>
      <c r="TPV126" s="4"/>
      <c r="TPW126" s="4"/>
      <c r="TPX126" s="4"/>
      <c r="TPY126" s="4"/>
      <c r="TPZ126" s="4"/>
      <c r="TQA126" s="4"/>
      <c r="TQB126" s="4"/>
      <c r="TQC126" s="4"/>
      <c r="TQD126" s="4"/>
      <c r="TQE126" s="4"/>
      <c r="TQF126" s="4"/>
      <c r="TQG126" s="4"/>
      <c r="TQH126" s="4"/>
      <c r="TQI126" s="4"/>
      <c r="TQJ126" s="4"/>
      <c r="TQK126" s="4"/>
      <c r="TQL126" s="4"/>
      <c r="TQM126" s="4"/>
      <c r="TQN126" s="4"/>
      <c r="TQO126" s="4"/>
      <c r="TQP126" s="4"/>
      <c r="TQQ126" s="4"/>
      <c r="TQR126" s="4"/>
      <c r="TQS126" s="4"/>
      <c r="TQT126" s="4"/>
      <c r="TQU126" s="4"/>
      <c r="TQV126" s="4"/>
      <c r="TQW126" s="4"/>
      <c r="TQX126" s="4"/>
      <c r="TQY126" s="4"/>
      <c r="TQZ126" s="4"/>
      <c r="TRA126" s="4"/>
      <c r="TRB126" s="4"/>
      <c r="TRC126" s="4"/>
      <c r="TRD126" s="4"/>
      <c r="TRE126" s="4"/>
      <c r="TRF126" s="4"/>
      <c r="TRG126" s="4"/>
      <c r="TRH126" s="4"/>
      <c r="TRI126" s="4"/>
      <c r="TRJ126" s="4"/>
      <c r="TRK126" s="4"/>
      <c r="TRL126" s="4"/>
      <c r="TRM126" s="4"/>
      <c r="TRN126" s="4"/>
      <c r="TRO126" s="4"/>
      <c r="TRP126" s="4"/>
      <c r="TRQ126" s="4"/>
      <c r="TRR126" s="4"/>
      <c r="TRS126" s="4"/>
      <c r="TRT126" s="4"/>
      <c r="TRU126" s="4"/>
      <c r="TRV126" s="4"/>
      <c r="TRW126" s="4"/>
      <c r="TRX126" s="4"/>
      <c r="TRY126" s="4"/>
      <c r="TRZ126" s="4"/>
      <c r="TSA126" s="4"/>
      <c r="TSB126" s="4"/>
      <c r="TSC126" s="4"/>
      <c r="TSD126" s="4"/>
      <c r="TSE126" s="4"/>
      <c r="TSF126" s="4"/>
      <c r="TSG126" s="4"/>
      <c r="TSH126" s="4"/>
      <c r="TSI126" s="4"/>
      <c r="TSJ126" s="4"/>
      <c r="TSK126" s="4"/>
      <c r="TSL126" s="4"/>
      <c r="TSM126" s="4"/>
      <c r="TSN126" s="4"/>
      <c r="TSO126" s="4"/>
      <c r="TSP126" s="4"/>
      <c r="TSQ126" s="4"/>
      <c r="TSR126" s="4"/>
      <c r="TSS126" s="4"/>
      <c r="TST126" s="4"/>
      <c r="TSU126" s="4"/>
      <c r="TSV126" s="4"/>
      <c r="TSW126" s="4"/>
      <c r="TSX126" s="4"/>
      <c r="TSY126" s="4"/>
      <c r="TSZ126" s="4"/>
      <c r="TTA126" s="4"/>
      <c r="TTB126" s="4"/>
      <c r="TTC126" s="4"/>
      <c r="TTD126" s="4"/>
      <c r="TTE126" s="4"/>
      <c r="TTF126" s="4"/>
      <c r="TTG126" s="4"/>
      <c r="TTH126" s="4"/>
      <c r="TTI126" s="4"/>
      <c r="TTJ126" s="4"/>
      <c r="TTK126" s="4"/>
      <c r="TTL126" s="4"/>
      <c r="TTM126" s="4"/>
      <c r="TTN126" s="4"/>
      <c r="TTO126" s="4"/>
      <c r="TTP126" s="4"/>
      <c r="TTQ126" s="4"/>
      <c r="TTR126" s="4"/>
      <c r="TTS126" s="4"/>
      <c r="TTT126" s="4"/>
      <c r="TTU126" s="4"/>
      <c r="TTV126" s="4"/>
      <c r="TTW126" s="4"/>
      <c r="TTX126" s="4"/>
      <c r="TTY126" s="4"/>
      <c r="TTZ126" s="4"/>
      <c r="TUA126" s="4"/>
      <c r="TUB126" s="4"/>
      <c r="TUC126" s="4"/>
      <c r="TUD126" s="4"/>
      <c r="TUE126" s="4"/>
      <c r="TUF126" s="4"/>
      <c r="TUG126" s="4"/>
      <c r="TUH126" s="4"/>
      <c r="TUI126" s="4"/>
      <c r="TUJ126" s="4"/>
      <c r="TUK126" s="4"/>
      <c r="TUL126" s="4"/>
      <c r="TUM126" s="4"/>
      <c r="TUN126" s="4"/>
      <c r="TUO126" s="4"/>
      <c r="TUP126" s="4"/>
      <c r="TUQ126" s="4"/>
      <c r="TUR126" s="4"/>
      <c r="TUS126" s="4"/>
      <c r="TUT126" s="4"/>
      <c r="TUU126" s="4"/>
      <c r="TUV126" s="4"/>
      <c r="TUW126" s="4"/>
      <c r="TUX126" s="4"/>
      <c r="TUY126" s="4"/>
      <c r="TUZ126" s="4"/>
      <c r="TVA126" s="4"/>
      <c r="TVB126" s="4"/>
      <c r="TVC126" s="4"/>
      <c r="TVD126" s="4"/>
      <c r="TVE126" s="4"/>
      <c r="TVF126" s="4"/>
      <c r="TVG126" s="4"/>
      <c r="TVH126" s="4"/>
      <c r="TVI126" s="4"/>
      <c r="TVJ126" s="4"/>
      <c r="TVK126" s="4"/>
      <c r="TVL126" s="4"/>
      <c r="TVM126" s="4"/>
      <c r="TVN126" s="4"/>
      <c r="TVO126" s="4"/>
      <c r="TVP126" s="4"/>
      <c r="TVQ126" s="4"/>
      <c r="TVR126" s="4"/>
      <c r="TVS126" s="4"/>
      <c r="TVT126" s="4"/>
      <c r="TVU126" s="4"/>
      <c r="TVV126" s="4"/>
      <c r="TVW126" s="4"/>
      <c r="TVX126" s="4"/>
      <c r="TVY126" s="4"/>
      <c r="TVZ126" s="4"/>
      <c r="TWA126" s="4"/>
      <c r="TWB126" s="4"/>
      <c r="TWC126" s="4"/>
      <c r="TWD126" s="4"/>
      <c r="TWE126" s="4"/>
      <c r="TWF126" s="4"/>
      <c r="TWG126" s="4"/>
      <c r="TWH126" s="4"/>
      <c r="TWI126" s="4"/>
      <c r="TWJ126" s="4"/>
      <c r="TWK126" s="4"/>
      <c r="TWL126" s="4"/>
      <c r="TWM126" s="4"/>
      <c r="TWN126" s="4"/>
      <c r="TWO126" s="4"/>
      <c r="TWP126" s="4"/>
      <c r="TWQ126" s="4"/>
      <c r="TWR126" s="4"/>
      <c r="TWS126" s="4"/>
      <c r="TWT126" s="4"/>
      <c r="TWU126" s="4"/>
      <c r="TWV126" s="4"/>
      <c r="TWW126" s="4"/>
      <c r="TWX126" s="4"/>
      <c r="TWY126" s="4"/>
      <c r="TWZ126" s="4"/>
      <c r="TXA126" s="4"/>
      <c r="TXB126" s="4"/>
      <c r="TXC126" s="4"/>
      <c r="TXD126" s="4"/>
      <c r="TXE126" s="4"/>
      <c r="TXF126" s="4"/>
      <c r="TXG126" s="4"/>
      <c r="TXH126" s="4"/>
      <c r="TXI126" s="4"/>
      <c r="TXJ126" s="4"/>
      <c r="TXK126" s="4"/>
      <c r="TXL126" s="4"/>
      <c r="TXM126" s="4"/>
      <c r="TXN126" s="4"/>
      <c r="TXO126" s="4"/>
      <c r="TXP126" s="4"/>
      <c r="TXQ126" s="4"/>
      <c r="TXR126" s="4"/>
      <c r="TXS126" s="4"/>
      <c r="TXT126" s="4"/>
      <c r="TXU126" s="4"/>
      <c r="TXV126" s="4"/>
      <c r="TXW126" s="4"/>
      <c r="TXX126" s="4"/>
      <c r="TXY126" s="4"/>
      <c r="TXZ126" s="4"/>
      <c r="TYA126" s="4"/>
      <c r="TYB126" s="4"/>
      <c r="TYC126" s="4"/>
      <c r="TYD126" s="4"/>
      <c r="TYE126" s="4"/>
      <c r="TYF126" s="4"/>
      <c r="TYG126" s="4"/>
      <c r="TYH126" s="4"/>
      <c r="TYI126" s="4"/>
      <c r="TYJ126" s="4"/>
      <c r="TYK126" s="4"/>
      <c r="TYL126" s="4"/>
      <c r="TYM126" s="4"/>
      <c r="TYN126" s="4"/>
      <c r="TYO126" s="4"/>
      <c r="TYP126" s="4"/>
      <c r="TYQ126" s="4"/>
      <c r="TYR126" s="4"/>
      <c r="TYS126" s="4"/>
      <c r="TYT126" s="4"/>
      <c r="TYU126" s="4"/>
      <c r="TYV126" s="4"/>
      <c r="TYW126" s="4"/>
      <c r="TYX126" s="4"/>
      <c r="TYY126" s="4"/>
      <c r="TYZ126" s="4"/>
      <c r="TZA126" s="4"/>
      <c r="TZB126" s="4"/>
      <c r="TZC126" s="4"/>
      <c r="TZD126" s="4"/>
      <c r="TZE126" s="4"/>
      <c r="TZF126" s="4"/>
      <c r="TZG126" s="4"/>
      <c r="TZH126" s="4"/>
      <c r="TZI126" s="4"/>
      <c r="TZJ126" s="4"/>
      <c r="TZK126" s="4"/>
      <c r="TZL126" s="4"/>
      <c r="TZM126" s="4"/>
      <c r="TZN126" s="4"/>
      <c r="TZO126" s="4"/>
      <c r="TZP126" s="4"/>
      <c r="TZQ126" s="4"/>
      <c r="TZR126" s="4"/>
      <c r="TZS126" s="4"/>
      <c r="TZT126" s="4"/>
      <c r="TZU126" s="4"/>
      <c r="TZV126" s="4"/>
      <c r="TZW126" s="4"/>
      <c r="TZX126" s="4"/>
      <c r="TZY126" s="4"/>
      <c r="TZZ126" s="4"/>
      <c r="UAA126" s="4"/>
      <c r="UAB126" s="4"/>
      <c r="UAC126" s="4"/>
      <c r="UAD126" s="4"/>
      <c r="UAE126" s="4"/>
      <c r="UAF126" s="4"/>
      <c r="UAG126" s="4"/>
      <c r="UAH126" s="4"/>
      <c r="UAI126" s="4"/>
      <c r="UAJ126" s="4"/>
      <c r="UAK126" s="4"/>
      <c r="UAL126" s="4"/>
      <c r="UAM126" s="4"/>
      <c r="UAN126" s="4"/>
      <c r="UAO126" s="4"/>
      <c r="UAP126" s="4"/>
      <c r="UAQ126" s="4"/>
      <c r="UAR126" s="4"/>
      <c r="UAS126" s="4"/>
      <c r="UAT126" s="4"/>
      <c r="UAU126" s="4"/>
      <c r="UAV126" s="4"/>
      <c r="UAW126" s="4"/>
      <c r="UAX126" s="4"/>
      <c r="UAY126" s="4"/>
      <c r="UAZ126" s="4"/>
      <c r="UBA126" s="4"/>
      <c r="UBB126" s="4"/>
      <c r="UBC126" s="4"/>
      <c r="UBD126" s="4"/>
      <c r="UBE126" s="4"/>
      <c r="UBF126" s="4"/>
      <c r="UBG126" s="4"/>
      <c r="UBH126" s="4"/>
      <c r="UBI126" s="4"/>
      <c r="UBJ126" s="4"/>
      <c r="UBK126" s="4"/>
      <c r="UBL126" s="4"/>
      <c r="UBM126" s="4"/>
      <c r="UBN126" s="4"/>
      <c r="UBO126" s="4"/>
      <c r="UBP126" s="4"/>
      <c r="UBQ126" s="4"/>
      <c r="UBR126" s="4"/>
      <c r="UBS126" s="4"/>
      <c r="UBT126" s="4"/>
      <c r="UBU126" s="4"/>
      <c r="UBV126" s="4"/>
      <c r="UBW126" s="4"/>
      <c r="UBX126" s="4"/>
      <c r="UBY126" s="4"/>
      <c r="UBZ126" s="4"/>
      <c r="UCA126" s="4"/>
      <c r="UCB126" s="4"/>
      <c r="UCC126" s="4"/>
      <c r="UCD126" s="4"/>
      <c r="UCE126" s="4"/>
      <c r="UCF126" s="4"/>
      <c r="UCG126" s="4"/>
      <c r="UCH126" s="4"/>
      <c r="UCI126" s="4"/>
      <c r="UCJ126" s="4"/>
      <c r="UCK126" s="4"/>
      <c r="UCL126" s="4"/>
      <c r="UCM126" s="4"/>
      <c r="UCN126" s="4"/>
      <c r="UCO126" s="4"/>
      <c r="UCP126" s="4"/>
      <c r="UCQ126" s="4"/>
      <c r="UCR126" s="4"/>
      <c r="UCS126" s="4"/>
      <c r="UCT126" s="4"/>
      <c r="UCU126" s="4"/>
      <c r="UCV126" s="4"/>
      <c r="UCW126" s="4"/>
      <c r="UCX126" s="4"/>
      <c r="UCY126" s="4"/>
      <c r="UCZ126" s="4"/>
      <c r="UDA126" s="4"/>
      <c r="UDB126" s="4"/>
      <c r="UDC126" s="4"/>
      <c r="UDD126" s="4"/>
      <c r="UDE126" s="4"/>
      <c r="UDF126" s="4"/>
      <c r="UDG126" s="4"/>
      <c r="UDH126" s="4"/>
      <c r="UDI126" s="4"/>
      <c r="UDJ126" s="4"/>
      <c r="UDK126" s="4"/>
      <c r="UDL126" s="4"/>
      <c r="UDM126" s="4"/>
      <c r="UDN126" s="4"/>
      <c r="UDO126" s="4"/>
      <c r="UDP126" s="4"/>
      <c r="UDQ126" s="4"/>
      <c r="UDR126" s="4"/>
      <c r="UDS126" s="4"/>
      <c r="UDT126" s="4"/>
      <c r="UDU126" s="4"/>
      <c r="UDV126" s="4"/>
      <c r="UDW126" s="4"/>
      <c r="UDX126" s="4"/>
      <c r="UDY126" s="4"/>
      <c r="UDZ126" s="4"/>
      <c r="UEA126" s="4"/>
      <c r="UEB126" s="4"/>
      <c r="UEC126" s="4"/>
      <c r="UED126" s="4"/>
      <c r="UEE126" s="4"/>
      <c r="UEF126" s="4"/>
      <c r="UEG126" s="4"/>
      <c r="UEH126" s="4"/>
      <c r="UEI126" s="4"/>
      <c r="UEJ126" s="4"/>
      <c r="UEK126" s="4"/>
      <c r="UEL126" s="4"/>
      <c r="UEM126" s="4"/>
      <c r="UEN126" s="4"/>
      <c r="UEO126" s="4"/>
      <c r="UEP126" s="4"/>
      <c r="UEQ126" s="4"/>
      <c r="UER126" s="4"/>
      <c r="UES126" s="4"/>
      <c r="UET126" s="4"/>
      <c r="UEU126" s="4"/>
      <c r="UEV126" s="4"/>
      <c r="UEW126" s="4"/>
      <c r="UEX126" s="4"/>
      <c r="UEY126" s="4"/>
      <c r="UEZ126" s="4"/>
      <c r="UFA126" s="4"/>
      <c r="UFB126" s="4"/>
      <c r="UFC126" s="4"/>
      <c r="UFD126" s="4"/>
      <c r="UFE126" s="4"/>
      <c r="UFF126" s="4"/>
      <c r="UFG126" s="4"/>
      <c r="UFH126" s="4"/>
      <c r="UFI126" s="4"/>
      <c r="UFJ126" s="4"/>
      <c r="UFK126" s="4"/>
      <c r="UFL126" s="4"/>
      <c r="UFM126" s="4"/>
      <c r="UFN126" s="4"/>
      <c r="UFO126" s="4"/>
      <c r="UFP126" s="4"/>
      <c r="UFQ126" s="4"/>
      <c r="UFR126" s="4"/>
      <c r="UFS126" s="4"/>
      <c r="UFT126" s="4"/>
      <c r="UFU126" s="4"/>
      <c r="UFV126" s="4"/>
      <c r="UFW126" s="4"/>
      <c r="UFX126" s="4"/>
      <c r="UFY126" s="4"/>
      <c r="UFZ126" s="4"/>
      <c r="UGA126" s="4"/>
      <c r="UGB126" s="4"/>
      <c r="UGC126" s="4"/>
      <c r="UGD126" s="4"/>
      <c r="UGE126" s="4"/>
      <c r="UGF126" s="4"/>
      <c r="UGG126" s="4"/>
      <c r="UGH126" s="4"/>
      <c r="UGI126" s="4"/>
      <c r="UGJ126" s="4"/>
      <c r="UGK126" s="4"/>
      <c r="UGL126" s="4"/>
      <c r="UGM126" s="4"/>
      <c r="UGN126" s="4"/>
      <c r="UGO126" s="4"/>
      <c r="UGP126" s="4"/>
      <c r="UGQ126" s="4"/>
      <c r="UGR126" s="4"/>
      <c r="UGS126" s="4"/>
      <c r="UGT126" s="4"/>
      <c r="UGU126" s="4"/>
      <c r="UGV126" s="4"/>
      <c r="UGW126" s="4"/>
      <c r="UGX126" s="4"/>
      <c r="UGY126" s="4"/>
      <c r="UGZ126" s="4"/>
      <c r="UHA126" s="4"/>
      <c r="UHB126" s="4"/>
      <c r="UHC126" s="4"/>
      <c r="UHD126" s="4"/>
      <c r="UHE126" s="4"/>
      <c r="UHF126" s="4"/>
      <c r="UHG126" s="4"/>
      <c r="UHH126" s="4"/>
      <c r="UHI126" s="4"/>
      <c r="UHJ126" s="4"/>
      <c r="UHK126" s="4"/>
      <c r="UHL126" s="4"/>
      <c r="UHM126" s="4"/>
      <c r="UHN126" s="4"/>
      <c r="UHO126" s="4"/>
      <c r="UHP126" s="4"/>
      <c r="UHQ126" s="4"/>
      <c r="UHR126" s="4"/>
      <c r="UHS126" s="4"/>
      <c r="UHT126" s="4"/>
      <c r="UHU126" s="4"/>
      <c r="UHV126" s="4"/>
      <c r="UHW126" s="4"/>
      <c r="UHX126" s="4"/>
      <c r="UHY126" s="4"/>
      <c r="UHZ126" s="4"/>
      <c r="UIA126" s="4"/>
      <c r="UIB126" s="4"/>
      <c r="UIC126" s="4"/>
      <c r="UID126" s="4"/>
      <c r="UIE126" s="4"/>
      <c r="UIF126" s="4"/>
      <c r="UIG126" s="4"/>
      <c r="UIH126" s="4"/>
      <c r="UII126" s="4"/>
      <c r="UIJ126" s="4"/>
      <c r="UIK126" s="4"/>
      <c r="UIL126" s="4"/>
      <c r="UIM126" s="4"/>
      <c r="UIN126" s="4"/>
      <c r="UIO126" s="4"/>
      <c r="UIP126" s="4"/>
      <c r="UIQ126" s="4"/>
      <c r="UIR126" s="4"/>
      <c r="UIS126" s="4"/>
      <c r="UIT126" s="4"/>
      <c r="UIU126" s="4"/>
      <c r="UIV126" s="4"/>
      <c r="UIW126" s="4"/>
      <c r="UIX126" s="4"/>
      <c r="UIY126" s="4"/>
      <c r="UIZ126" s="4"/>
      <c r="UJA126" s="4"/>
      <c r="UJB126" s="4"/>
      <c r="UJC126" s="4"/>
      <c r="UJD126" s="4"/>
      <c r="UJE126" s="4"/>
      <c r="UJF126" s="4"/>
      <c r="UJG126" s="4"/>
      <c r="UJH126" s="4"/>
      <c r="UJI126" s="4"/>
      <c r="UJJ126" s="4"/>
      <c r="UJK126" s="4"/>
      <c r="UJL126" s="4"/>
      <c r="UJM126" s="4"/>
      <c r="UJN126" s="4"/>
      <c r="UJO126" s="4"/>
      <c r="UJP126" s="4"/>
      <c r="UJQ126" s="4"/>
      <c r="UJR126" s="4"/>
      <c r="UJS126" s="4"/>
      <c r="UJT126" s="4"/>
      <c r="UJU126" s="4"/>
      <c r="UJV126" s="4"/>
      <c r="UJW126" s="4"/>
      <c r="UJX126" s="4"/>
      <c r="UJY126" s="4"/>
      <c r="UJZ126" s="4"/>
      <c r="UKA126" s="4"/>
      <c r="UKB126" s="4"/>
      <c r="UKC126" s="4"/>
      <c r="UKD126" s="4"/>
      <c r="UKE126" s="4"/>
      <c r="UKF126" s="4"/>
      <c r="UKG126" s="4"/>
      <c r="UKH126" s="4"/>
      <c r="UKI126" s="4"/>
      <c r="UKJ126" s="4"/>
      <c r="UKK126" s="4"/>
      <c r="UKL126" s="4"/>
      <c r="UKM126" s="4"/>
      <c r="UKN126" s="4"/>
      <c r="UKO126" s="4"/>
      <c r="UKP126" s="4"/>
      <c r="UKQ126" s="4"/>
      <c r="UKR126" s="4"/>
      <c r="UKS126" s="4"/>
      <c r="UKT126" s="4"/>
      <c r="UKU126" s="4"/>
      <c r="UKV126" s="4"/>
      <c r="UKW126" s="4"/>
      <c r="UKX126" s="4"/>
      <c r="UKY126" s="4"/>
      <c r="UKZ126" s="4"/>
      <c r="ULA126" s="4"/>
      <c r="ULB126" s="4"/>
      <c r="ULC126" s="4"/>
      <c r="ULD126" s="4"/>
      <c r="ULE126" s="4"/>
      <c r="ULF126" s="4"/>
      <c r="ULG126" s="4"/>
      <c r="ULH126" s="4"/>
      <c r="ULI126" s="4"/>
      <c r="ULJ126" s="4"/>
      <c r="ULK126" s="4"/>
      <c r="ULL126" s="4"/>
      <c r="ULM126" s="4"/>
      <c r="ULN126" s="4"/>
      <c r="ULO126" s="4"/>
      <c r="ULP126" s="4"/>
      <c r="ULQ126" s="4"/>
      <c r="ULR126" s="4"/>
      <c r="ULS126" s="4"/>
      <c r="ULT126" s="4"/>
      <c r="ULU126" s="4"/>
      <c r="ULV126" s="4"/>
      <c r="ULW126" s="4"/>
      <c r="ULX126" s="4"/>
      <c r="ULY126" s="4"/>
      <c r="ULZ126" s="4"/>
      <c r="UMA126" s="4"/>
      <c r="UMB126" s="4"/>
      <c r="UMC126" s="4"/>
      <c r="UMD126" s="4"/>
      <c r="UME126" s="4"/>
      <c r="UMF126" s="4"/>
      <c r="UMG126" s="4"/>
      <c r="UMH126" s="4"/>
      <c r="UMI126" s="4"/>
      <c r="UMJ126" s="4"/>
      <c r="UMK126" s="4"/>
      <c r="UML126" s="4"/>
      <c r="UMM126" s="4"/>
      <c r="UMN126" s="4"/>
      <c r="UMO126" s="4"/>
      <c r="UMP126" s="4"/>
      <c r="UMQ126" s="4"/>
      <c r="UMR126" s="4"/>
      <c r="UMS126" s="4"/>
      <c r="UMT126" s="4"/>
      <c r="UMU126" s="4"/>
      <c r="UMV126" s="4"/>
      <c r="UMW126" s="4"/>
      <c r="UMX126" s="4"/>
      <c r="UMY126" s="4"/>
      <c r="UMZ126" s="4"/>
      <c r="UNA126" s="4"/>
      <c r="UNB126" s="4"/>
      <c r="UNC126" s="4"/>
      <c r="UND126" s="4"/>
      <c r="UNE126" s="4"/>
      <c r="UNF126" s="4"/>
      <c r="UNG126" s="4"/>
      <c r="UNH126" s="4"/>
      <c r="UNI126" s="4"/>
      <c r="UNJ126" s="4"/>
      <c r="UNK126" s="4"/>
      <c r="UNL126" s="4"/>
      <c r="UNM126" s="4"/>
      <c r="UNN126" s="4"/>
      <c r="UNO126" s="4"/>
      <c r="UNP126" s="4"/>
      <c r="UNQ126" s="4"/>
      <c r="UNR126" s="4"/>
      <c r="UNS126" s="4"/>
      <c r="UNT126" s="4"/>
      <c r="UNU126" s="4"/>
      <c r="UNV126" s="4"/>
      <c r="UNW126" s="4"/>
      <c r="UNX126" s="4"/>
      <c r="UNY126" s="4"/>
      <c r="UNZ126" s="4"/>
      <c r="UOA126" s="4"/>
      <c r="UOB126" s="4"/>
      <c r="UOC126" s="4"/>
      <c r="UOD126" s="4"/>
      <c r="UOE126" s="4"/>
      <c r="UOF126" s="4"/>
      <c r="UOG126" s="4"/>
      <c r="UOH126" s="4"/>
      <c r="UOI126" s="4"/>
      <c r="UOJ126" s="4"/>
      <c r="UOK126" s="4"/>
      <c r="UOL126" s="4"/>
      <c r="UOM126" s="4"/>
      <c r="UON126" s="4"/>
      <c r="UOO126" s="4"/>
      <c r="UOP126" s="4"/>
      <c r="UOQ126" s="4"/>
      <c r="UOR126" s="4"/>
      <c r="UOS126" s="4"/>
      <c r="UOT126" s="4"/>
      <c r="UOU126" s="4"/>
      <c r="UOV126" s="4"/>
      <c r="UOW126" s="4"/>
      <c r="UOX126" s="4"/>
      <c r="UOY126" s="4"/>
      <c r="UOZ126" s="4"/>
      <c r="UPA126" s="4"/>
      <c r="UPB126" s="4"/>
      <c r="UPC126" s="4"/>
      <c r="UPD126" s="4"/>
      <c r="UPE126" s="4"/>
      <c r="UPF126" s="4"/>
      <c r="UPG126" s="4"/>
      <c r="UPH126" s="4"/>
      <c r="UPI126" s="4"/>
      <c r="UPJ126" s="4"/>
      <c r="UPK126" s="4"/>
      <c r="UPL126" s="4"/>
      <c r="UPM126" s="4"/>
      <c r="UPN126" s="4"/>
      <c r="UPO126" s="4"/>
      <c r="UPP126" s="4"/>
      <c r="UPQ126" s="4"/>
      <c r="UPR126" s="4"/>
      <c r="UPS126" s="4"/>
      <c r="UPT126" s="4"/>
      <c r="UPU126" s="4"/>
      <c r="UPV126" s="4"/>
      <c r="UPW126" s="4"/>
      <c r="UPX126" s="4"/>
      <c r="UPY126" s="4"/>
      <c r="UPZ126" s="4"/>
      <c r="UQA126" s="4"/>
      <c r="UQB126" s="4"/>
      <c r="UQC126" s="4"/>
      <c r="UQD126" s="4"/>
      <c r="UQE126" s="4"/>
      <c r="UQF126" s="4"/>
      <c r="UQG126" s="4"/>
      <c r="UQH126" s="4"/>
      <c r="UQI126" s="4"/>
      <c r="UQJ126" s="4"/>
      <c r="UQK126" s="4"/>
      <c r="UQL126" s="4"/>
      <c r="UQM126" s="4"/>
      <c r="UQN126" s="4"/>
      <c r="UQO126" s="4"/>
      <c r="UQP126" s="4"/>
      <c r="UQQ126" s="4"/>
      <c r="UQR126" s="4"/>
      <c r="UQS126" s="4"/>
      <c r="UQT126" s="4"/>
      <c r="UQU126" s="4"/>
      <c r="UQV126" s="4"/>
      <c r="UQW126" s="4"/>
      <c r="UQX126" s="4"/>
      <c r="UQY126" s="4"/>
      <c r="UQZ126" s="4"/>
      <c r="URA126" s="4"/>
      <c r="URB126" s="4"/>
      <c r="URC126" s="4"/>
      <c r="URD126" s="4"/>
      <c r="URE126" s="4"/>
      <c r="URF126" s="4"/>
      <c r="URG126" s="4"/>
      <c r="URH126" s="4"/>
      <c r="URI126" s="4"/>
      <c r="URJ126" s="4"/>
      <c r="URK126" s="4"/>
      <c r="URL126" s="4"/>
      <c r="URM126" s="4"/>
      <c r="URN126" s="4"/>
      <c r="URO126" s="4"/>
      <c r="URP126" s="4"/>
      <c r="URQ126" s="4"/>
      <c r="URR126" s="4"/>
      <c r="URS126" s="4"/>
      <c r="URT126" s="4"/>
      <c r="URU126" s="4"/>
      <c r="URV126" s="4"/>
      <c r="URW126" s="4"/>
      <c r="URX126" s="4"/>
      <c r="URY126" s="4"/>
      <c r="URZ126" s="4"/>
      <c r="USA126" s="4"/>
      <c r="USB126" s="4"/>
      <c r="USC126" s="4"/>
      <c r="USD126" s="4"/>
      <c r="USE126" s="4"/>
      <c r="USF126" s="4"/>
      <c r="USG126" s="4"/>
      <c r="USH126" s="4"/>
      <c r="USI126" s="4"/>
      <c r="USJ126" s="4"/>
      <c r="USK126" s="4"/>
      <c r="USL126" s="4"/>
      <c r="USM126" s="4"/>
      <c r="USN126" s="4"/>
      <c r="USO126" s="4"/>
      <c r="USP126" s="4"/>
      <c r="USQ126" s="4"/>
      <c r="USR126" s="4"/>
      <c r="USS126" s="4"/>
      <c r="UST126" s="4"/>
      <c r="USU126" s="4"/>
      <c r="USV126" s="4"/>
      <c r="USW126" s="4"/>
      <c r="USX126" s="4"/>
      <c r="USY126" s="4"/>
      <c r="USZ126" s="4"/>
      <c r="UTA126" s="4"/>
      <c r="UTB126" s="4"/>
      <c r="UTC126" s="4"/>
      <c r="UTD126" s="4"/>
      <c r="UTE126" s="4"/>
      <c r="UTF126" s="4"/>
      <c r="UTG126" s="4"/>
      <c r="UTH126" s="4"/>
      <c r="UTI126" s="4"/>
      <c r="UTJ126" s="4"/>
      <c r="UTK126" s="4"/>
      <c r="UTL126" s="4"/>
      <c r="UTM126" s="4"/>
      <c r="UTN126" s="4"/>
      <c r="UTO126" s="4"/>
      <c r="UTP126" s="4"/>
      <c r="UTQ126" s="4"/>
      <c r="UTR126" s="4"/>
      <c r="UTS126" s="4"/>
      <c r="UTT126" s="4"/>
      <c r="UTU126" s="4"/>
      <c r="UTV126" s="4"/>
      <c r="UTW126" s="4"/>
      <c r="UTX126" s="4"/>
      <c r="UTY126" s="4"/>
      <c r="UTZ126" s="4"/>
      <c r="UUA126" s="4"/>
      <c r="UUB126" s="4"/>
      <c r="UUC126" s="4"/>
      <c r="UUD126" s="4"/>
      <c r="UUE126" s="4"/>
      <c r="UUF126" s="4"/>
      <c r="UUG126" s="4"/>
      <c r="UUH126" s="4"/>
      <c r="UUI126" s="4"/>
      <c r="UUJ126" s="4"/>
      <c r="UUK126" s="4"/>
      <c r="UUL126" s="4"/>
      <c r="UUM126" s="4"/>
      <c r="UUN126" s="4"/>
      <c r="UUO126" s="4"/>
      <c r="UUP126" s="4"/>
      <c r="UUQ126" s="4"/>
      <c r="UUR126" s="4"/>
      <c r="UUS126" s="4"/>
      <c r="UUT126" s="4"/>
      <c r="UUU126" s="4"/>
      <c r="UUV126" s="4"/>
      <c r="UUW126" s="4"/>
      <c r="UUX126" s="4"/>
      <c r="UUY126" s="4"/>
      <c r="UUZ126" s="4"/>
      <c r="UVA126" s="4"/>
      <c r="UVB126" s="4"/>
      <c r="UVC126" s="4"/>
      <c r="UVD126" s="4"/>
      <c r="UVE126" s="4"/>
      <c r="UVF126" s="4"/>
      <c r="UVG126" s="4"/>
      <c r="UVH126" s="4"/>
      <c r="UVI126" s="4"/>
      <c r="UVJ126" s="4"/>
      <c r="UVK126" s="4"/>
      <c r="UVL126" s="4"/>
      <c r="UVM126" s="4"/>
      <c r="UVN126" s="4"/>
      <c r="UVO126" s="4"/>
      <c r="UVP126" s="4"/>
      <c r="UVQ126" s="4"/>
      <c r="UVR126" s="4"/>
      <c r="UVS126" s="4"/>
      <c r="UVT126" s="4"/>
      <c r="UVU126" s="4"/>
      <c r="UVV126" s="4"/>
      <c r="UVW126" s="4"/>
      <c r="UVX126" s="4"/>
      <c r="UVY126" s="4"/>
      <c r="UVZ126" s="4"/>
      <c r="UWA126" s="4"/>
      <c r="UWB126" s="4"/>
      <c r="UWC126" s="4"/>
      <c r="UWD126" s="4"/>
      <c r="UWE126" s="4"/>
      <c r="UWF126" s="4"/>
      <c r="UWG126" s="4"/>
      <c r="UWH126" s="4"/>
      <c r="UWI126" s="4"/>
      <c r="UWJ126" s="4"/>
      <c r="UWK126" s="4"/>
      <c r="UWL126" s="4"/>
      <c r="UWM126" s="4"/>
      <c r="UWN126" s="4"/>
      <c r="UWO126" s="4"/>
      <c r="UWP126" s="4"/>
      <c r="UWQ126" s="4"/>
      <c r="UWR126" s="4"/>
      <c r="UWS126" s="4"/>
      <c r="UWT126" s="4"/>
      <c r="UWU126" s="4"/>
      <c r="UWV126" s="4"/>
      <c r="UWW126" s="4"/>
      <c r="UWX126" s="4"/>
      <c r="UWY126" s="4"/>
      <c r="UWZ126" s="4"/>
      <c r="UXA126" s="4"/>
      <c r="UXB126" s="4"/>
      <c r="UXC126" s="4"/>
      <c r="UXD126" s="4"/>
      <c r="UXE126" s="4"/>
      <c r="UXF126" s="4"/>
      <c r="UXG126" s="4"/>
      <c r="UXH126" s="4"/>
      <c r="UXI126" s="4"/>
      <c r="UXJ126" s="4"/>
      <c r="UXK126" s="4"/>
      <c r="UXL126" s="4"/>
      <c r="UXM126" s="4"/>
      <c r="UXN126" s="4"/>
      <c r="UXO126" s="4"/>
      <c r="UXP126" s="4"/>
      <c r="UXQ126" s="4"/>
      <c r="UXR126" s="4"/>
      <c r="UXS126" s="4"/>
      <c r="UXT126" s="4"/>
      <c r="UXU126" s="4"/>
      <c r="UXV126" s="4"/>
      <c r="UXW126" s="4"/>
      <c r="UXX126" s="4"/>
      <c r="UXY126" s="4"/>
      <c r="UXZ126" s="4"/>
      <c r="UYA126" s="4"/>
      <c r="UYB126" s="4"/>
      <c r="UYC126" s="4"/>
      <c r="UYD126" s="4"/>
      <c r="UYE126" s="4"/>
      <c r="UYF126" s="4"/>
      <c r="UYG126" s="4"/>
      <c r="UYH126" s="4"/>
      <c r="UYI126" s="4"/>
      <c r="UYJ126" s="4"/>
      <c r="UYK126" s="4"/>
      <c r="UYL126" s="4"/>
      <c r="UYM126" s="4"/>
      <c r="UYN126" s="4"/>
      <c r="UYO126" s="4"/>
      <c r="UYP126" s="4"/>
      <c r="UYQ126" s="4"/>
      <c r="UYR126" s="4"/>
      <c r="UYS126" s="4"/>
      <c r="UYT126" s="4"/>
      <c r="UYU126" s="4"/>
      <c r="UYV126" s="4"/>
      <c r="UYW126" s="4"/>
      <c r="UYX126" s="4"/>
      <c r="UYY126" s="4"/>
      <c r="UYZ126" s="4"/>
      <c r="UZA126" s="4"/>
      <c r="UZB126" s="4"/>
      <c r="UZC126" s="4"/>
      <c r="UZD126" s="4"/>
      <c r="UZE126" s="4"/>
      <c r="UZF126" s="4"/>
      <c r="UZG126" s="4"/>
      <c r="UZH126" s="4"/>
      <c r="UZI126" s="4"/>
      <c r="UZJ126" s="4"/>
      <c r="UZK126" s="4"/>
      <c r="UZL126" s="4"/>
      <c r="UZM126" s="4"/>
      <c r="UZN126" s="4"/>
      <c r="UZO126" s="4"/>
      <c r="UZP126" s="4"/>
      <c r="UZQ126" s="4"/>
      <c r="UZR126" s="4"/>
      <c r="UZS126" s="4"/>
      <c r="UZT126" s="4"/>
      <c r="UZU126" s="4"/>
      <c r="UZV126" s="4"/>
      <c r="UZW126" s="4"/>
      <c r="UZX126" s="4"/>
      <c r="UZY126" s="4"/>
      <c r="UZZ126" s="4"/>
      <c r="VAA126" s="4"/>
      <c r="VAB126" s="4"/>
      <c r="VAC126" s="4"/>
      <c r="VAD126" s="4"/>
      <c r="VAE126" s="4"/>
      <c r="VAF126" s="4"/>
      <c r="VAG126" s="4"/>
      <c r="VAH126" s="4"/>
      <c r="VAI126" s="4"/>
      <c r="VAJ126" s="4"/>
      <c r="VAK126" s="4"/>
      <c r="VAL126" s="4"/>
      <c r="VAM126" s="4"/>
      <c r="VAN126" s="4"/>
      <c r="VAO126" s="4"/>
      <c r="VAP126" s="4"/>
      <c r="VAQ126" s="4"/>
      <c r="VAR126" s="4"/>
      <c r="VAS126" s="4"/>
      <c r="VAT126" s="4"/>
      <c r="VAU126" s="4"/>
      <c r="VAV126" s="4"/>
      <c r="VAW126" s="4"/>
      <c r="VAX126" s="4"/>
      <c r="VAY126" s="4"/>
      <c r="VAZ126" s="4"/>
      <c r="VBA126" s="4"/>
      <c r="VBB126" s="4"/>
      <c r="VBC126" s="4"/>
      <c r="VBD126" s="4"/>
      <c r="VBE126" s="4"/>
      <c r="VBF126" s="4"/>
      <c r="VBG126" s="4"/>
      <c r="VBH126" s="4"/>
      <c r="VBI126" s="4"/>
      <c r="VBJ126" s="4"/>
      <c r="VBK126" s="4"/>
      <c r="VBL126" s="4"/>
      <c r="VBM126" s="4"/>
      <c r="VBN126" s="4"/>
      <c r="VBO126" s="4"/>
      <c r="VBP126" s="4"/>
      <c r="VBQ126" s="4"/>
      <c r="VBR126" s="4"/>
      <c r="VBS126" s="4"/>
      <c r="VBT126" s="4"/>
      <c r="VBU126" s="4"/>
      <c r="VBV126" s="4"/>
      <c r="VBW126" s="4"/>
      <c r="VBX126" s="4"/>
      <c r="VBY126" s="4"/>
      <c r="VBZ126" s="4"/>
      <c r="VCA126" s="4"/>
      <c r="VCB126" s="4"/>
      <c r="VCC126" s="4"/>
      <c r="VCD126" s="4"/>
      <c r="VCE126" s="4"/>
      <c r="VCF126" s="4"/>
      <c r="VCG126" s="4"/>
      <c r="VCH126" s="4"/>
      <c r="VCI126" s="4"/>
      <c r="VCJ126" s="4"/>
      <c r="VCK126" s="4"/>
      <c r="VCL126" s="4"/>
      <c r="VCM126" s="4"/>
      <c r="VCN126" s="4"/>
      <c r="VCO126" s="4"/>
      <c r="VCP126" s="4"/>
      <c r="VCQ126" s="4"/>
      <c r="VCR126" s="4"/>
      <c r="VCS126" s="4"/>
      <c r="VCT126" s="4"/>
      <c r="VCU126" s="4"/>
      <c r="VCV126" s="4"/>
      <c r="VCW126" s="4"/>
      <c r="VCX126" s="4"/>
      <c r="VCY126" s="4"/>
      <c r="VCZ126" s="4"/>
      <c r="VDA126" s="4"/>
      <c r="VDB126" s="4"/>
      <c r="VDC126" s="4"/>
      <c r="VDD126" s="4"/>
      <c r="VDE126" s="4"/>
      <c r="VDF126" s="4"/>
      <c r="VDG126" s="4"/>
      <c r="VDH126" s="4"/>
      <c r="VDI126" s="4"/>
      <c r="VDJ126" s="4"/>
      <c r="VDK126" s="4"/>
      <c r="VDL126" s="4"/>
      <c r="VDM126" s="4"/>
      <c r="VDN126" s="4"/>
      <c r="VDO126" s="4"/>
      <c r="VDP126" s="4"/>
      <c r="VDQ126" s="4"/>
      <c r="VDR126" s="4"/>
      <c r="VDS126" s="4"/>
      <c r="VDT126" s="4"/>
      <c r="VDU126" s="4"/>
      <c r="VDV126" s="4"/>
      <c r="VDW126" s="4"/>
      <c r="VDX126" s="4"/>
      <c r="VDY126" s="4"/>
      <c r="VDZ126" s="4"/>
      <c r="VEA126" s="4"/>
      <c r="VEB126" s="4"/>
      <c r="VEC126" s="4"/>
      <c r="VED126" s="4"/>
      <c r="VEE126" s="4"/>
      <c r="VEF126" s="4"/>
      <c r="VEG126" s="4"/>
      <c r="VEH126" s="4"/>
      <c r="VEI126" s="4"/>
      <c r="VEJ126" s="4"/>
      <c r="VEK126" s="4"/>
      <c r="VEL126" s="4"/>
      <c r="VEM126" s="4"/>
      <c r="VEN126" s="4"/>
      <c r="VEO126" s="4"/>
      <c r="VEP126" s="4"/>
      <c r="VEQ126" s="4"/>
      <c r="VER126" s="4"/>
      <c r="VES126" s="4"/>
      <c r="VET126" s="4"/>
      <c r="VEU126" s="4"/>
      <c r="VEV126" s="4"/>
      <c r="VEW126" s="4"/>
      <c r="VEX126" s="4"/>
      <c r="VEY126" s="4"/>
      <c r="VEZ126" s="4"/>
      <c r="VFA126" s="4"/>
      <c r="VFB126" s="4"/>
      <c r="VFC126" s="4"/>
      <c r="VFD126" s="4"/>
      <c r="VFE126" s="4"/>
      <c r="VFF126" s="4"/>
      <c r="VFG126" s="4"/>
      <c r="VFH126" s="4"/>
      <c r="VFI126" s="4"/>
      <c r="VFJ126" s="4"/>
      <c r="VFK126" s="4"/>
      <c r="VFL126" s="4"/>
      <c r="VFM126" s="4"/>
      <c r="VFN126" s="4"/>
      <c r="VFO126" s="4"/>
      <c r="VFP126" s="4"/>
      <c r="VFQ126" s="4"/>
      <c r="VFR126" s="4"/>
      <c r="VFS126" s="4"/>
      <c r="VFT126" s="4"/>
      <c r="VFU126" s="4"/>
      <c r="VFV126" s="4"/>
      <c r="VFW126" s="4"/>
      <c r="VFX126" s="4"/>
      <c r="VFY126" s="4"/>
      <c r="VFZ126" s="4"/>
      <c r="VGA126" s="4"/>
      <c r="VGB126" s="4"/>
      <c r="VGC126" s="4"/>
      <c r="VGD126" s="4"/>
      <c r="VGE126" s="4"/>
      <c r="VGF126" s="4"/>
      <c r="VGG126" s="4"/>
      <c r="VGH126" s="4"/>
      <c r="VGI126" s="4"/>
      <c r="VGJ126" s="4"/>
      <c r="VGK126" s="4"/>
      <c r="VGL126" s="4"/>
      <c r="VGM126" s="4"/>
      <c r="VGN126" s="4"/>
      <c r="VGO126" s="4"/>
      <c r="VGP126" s="4"/>
      <c r="VGQ126" s="4"/>
      <c r="VGR126" s="4"/>
      <c r="VGS126" s="4"/>
      <c r="VGT126" s="4"/>
      <c r="VGU126" s="4"/>
      <c r="VGV126" s="4"/>
      <c r="VGW126" s="4"/>
      <c r="VGX126" s="4"/>
      <c r="VGY126" s="4"/>
      <c r="VGZ126" s="4"/>
      <c r="VHA126" s="4"/>
      <c r="VHB126" s="4"/>
      <c r="VHC126" s="4"/>
      <c r="VHD126" s="4"/>
      <c r="VHE126" s="4"/>
      <c r="VHF126" s="4"/>
      <c r="VHG126" s="4"/>
      <c r="VHH126" s="4"/>
      <c r="VHI126" s="4"/>
      <c r="VHJ126" s="4"/>
      <c r="VHK126" s="4"/>
      <c r="VHL126" s="4"/>
      <c r="VHM126" s="4"/>
      <c r="VHN126" s="4"/>
      <c r="VHO126" s="4"/>
      <c r="VHP126" s="4"/>
      <c r="VHQ126" s="4"/>
      <c r="VHR126" s="4"/>
      <c r="VHS126" s="4"/>
      <c r="VHT126" s="4"/>
      <c r="VHU126" s="4"/>
      <c r="VHV126" s="4"/>
      <c r="VHW126" s="4"/>
      <c r="VHX126" s="4"/>
      <c r="VHY126" s="4"/>
      <c r="VHZ126" s="4"/>
      <c r="VIA126" s="4"/>
      <c r="VIB126" s="4"/>
      <c r="VIC126" s="4"/>
      <c r="VID126" s="4"/>
      <c r="VIE126" s="4"/>
      <c r="VIF126" s="4"/>
      <c r="VIG126" s="4"/>
      <c r="VIH126" s="4"/>
      <c r="VII126" s="4"/>
      <c r="VIJ126" s="4"/>
      <c r="VIK126" s="4"/>
      <c r="VIL126" s="4"/>
      <c r="VIM126" s="4"/>
      <c r="VIN126" s="4"/>
      <c r="VIO126" s="4"/>
      <c r="VIP126" s="4"/>
      <c r="VIQ126" s="4"/>
      <c r="VIR126" s="4"/>
      <c r="VIS126" s="4"/>
      <c r="VIT126" s="4"/>
      <c r="VIU126" s="4"/>
      <c r="VIV126" s="4"/>
      <c r="VIW126" s="4"/>
      <c r="VIX126" s="4"/>
      <c r="VIY126" s="4"/>
      <c r="VIZ126" s="4"/>
      <c r="VJA126" s="4"/>
      <c r="VJB126" s="4"/>
      <c r="VJC126" s="4"/>
      <c r="VJD126" s="4"/>
      <c r="VJE126" s="4"/>
      <c r="VJF126" s="4"/>
      <c r="VJG126" s="4"/>
      <c r="VJH126" s="4"/>
      <c r="VJI126" s="4"/>
      <c r="VJJ126" s="4"/>
      <c r="VJK126" s="4"/>
      <c r="VJL126" s="4"/>
      <c r="VJM126" s="4"/>
      <c r="VJN126" s="4"/>
      <c r="VJO126" s="4"/>
      <c r="VJP126" s="4"/>
      <c r="VJQ126" s="4"/>
      <c r="VJR126" s="4"/>
      <c r="VJS126" s="4"/>
      <c r="VJT126" s="4"/>
      <c r="VJU126" s="4"/>
      <c r="VJV126" s="4"/>
      <c r="VJW126" s="4"/>
      <c r="VJX126" s="4"/>
      <c r="VJY126" s="4"/>
      <c r="VJZ126" s="4"/>
      <c r="VKA126" s="4"/>
      <c r="VKB126" s="4"/>
      <c r="VKC126" s="4"/>
      <c r="VKD126" s="4"/>
      <c r="VKE126" s="4"/>
      <c r="VKF126" s="4"/>
      <c r="VKG126" s="4"/>
      <c r="VKH126" s="4"/>
      <c r="VKI126" s="4"/>
      <c r="VKJ126" s="4"/>
      <c r="VKK126" s="4"/>
      <c r="VKL126" s="4"/>
      <c r="VKM126" s="4"/>
      <c r="VKN126" s="4"/>
      <c r="VKO126" s="4"/>
      <c r="VKP126" s="4"/>
      <c r="VKQ126" s="4"/>
      <c r="VKR126" s="4"/>
      <c r="VKS126" s="4"/>
      <c r="VKT126" s="4"/>
      <c r="VKU126" s="4"/>
      <c r="VKV126" s="4"/>
      <c r="VKW126" s="4"/>
      <c r="VKX126" s="4"/>
      <c r="VKY126" s="4"/>
      <c r="VKZ126" s="4"/>
      <c r="VLA126" s="4"/>
      <c r="VLB126" s="4"/>
      <c r="VLC126" s="4"/>
      <c r="VLD126" s="4"/>
      <c r="VLE126" s="4"/>
      <c r="VLF126" s="4"/>
      <c r="VLG126" s="4"/>
      <c r="VLH126" s="4"/>
      <c r="VLI126" s="4"/>
      <c r="VLJ126" s="4"/>
      <c r="VLK126" s="4"/>
      <c r="VLL126" s="4"/>
      <c r="VLM126" s="4"/>
      <c r="VLN126" s="4"/>
      <c r="VLO126" s="4"/>
      <c r="VLP126" s="4"/>
      <c r="VLQ126" s="4"/>
      <c r="VLR126" s="4"/>
      <c r="VLS126" s="4"/>
      <c r="VLT126" s="4"/>
      <c r="VLU126" s="4"/>
      <c r="VLV126" s="4"/>
      <c r="VLW126" s="4"/>
      <c r="VLX126" s="4"/>
      <c r="VLY126" s="4"/>
      <c r="VLZ126" s="4"/>
      <c r="VMA126" s="4"/>
      <c r="VMB126" s="4"/>
      <c r="VMC126" s="4"/>
      <c r="VMD126" s="4"/>
      <c r="VME126" s="4"/>
      <c r="VMF126" s="4"/>
      <c r="VMG126" s="4"/>
      <c r="VMH126" s="4"/>
      <c r="VMI126" s="4"/>
      <c r="VMJ126" s="4"/>
      <c r="VMK126" s="4"/>
      <c r="VML126" s="4"/>
      <c r="VMM126" s="4"/>
      <c r="VMN126" s="4"/>
      <c r="VMO126" s="4"/>
      <c r="VMP126" s="4"/>
      <c r="VMQ126" s="4"/>
      <c r="VMR126" s="4"/>
      <c r="VMS126" s="4"/>
      <c r="VMT126" s="4"/>
      <c r="VMU126" s="4"/>
      <c r="VMV126" s="4"/>
      <c r="VMW126" s="4"/>
      <c r="VMX126" s="4"/>
      <c r="VMY126" s="4"/>
      <c r="VMZ126" s="4"/>
      <c r="VNA126" s="4"/>
      <c r="VNB126" s="4"/>
      <c r="VNC126" s="4"/>
      <c r="VND126" s="4"/>
      <c r="VNE126" s="4"/>
      <c r="VNF126" s="4"/>
      <c r="VNG126" s="4"/>
      <c r="VNH126" s="4"/>
      <c r="VNI126" s="4"/>
      <c r="VNJ126" s="4"/>
      <c r="VNK126" s="4"/>
      <c r="VNL126" s="4"/>
      <c r="VNM126" s="4"/>
      <c r="VNN126" s="4"/>
      <c r="VNO126" s="4"/>
      <c r="VNP126" s="4"/>
      <c r="VNQ126" s="4"/>
      <c r="VNR126" s="4"/>
      <c r="VNS126" s="4"/>
      <c r="VNT126" s="4"/>
      <c r="VNU126" s="4"/>
      <c r="VNV126" s="4"/>
      <c r="VNW126" s="4"/>
      <c r="VNX126" s="4"/>
      <c r="VNY126" s="4"/>
      <c r="VNZ126" s="4"/>
      <c r="VOA126" s="4"/>
      <c r="VOB126" s="4"/>
      <c r="VOC126" s="4"/>
      <c r="VOD126" s="4"/>
      <c r="VOE126" s="4"/>
      <c r="VOF126" s="4"/>
      <c r="VOG126" s="4"/>
      <c r="VOH126" s="4"/>
      <c r="VOI126" s="4"/>
      <c r="VOJ126" s="4"/>
      <c r="VOK126" s="4"/>
      <c r="VOL126" s="4"/>
      <c r="VOM126" s="4"/>
      <c r="VON126" s="4"/>
      <c r="VOO126" s="4"/>
      <c r="VOP126" s="4"/>
      <c r="VOQ126" s="4"/>
      <c r="VOR126" s="4"/>
      <c r="VOS126" s="4"/>
      <c r="VOT126" s="4"/>
      <c r="VOU126" s="4"/>
      <c r="VOV126" s="4"/>
      <c r="VOW126" s="4"/>
      <c r="VOX126" s="4"/>
      <c r="VOY126" s="4"/>
      <c r="VOZ126" s="4"/>
      <c r="VPA126" s="4"/>
      <c r="VPB126" s="4"/>
      <c r="VPC126" s="4"/>
      <c r="VPD126" s="4"/>
      <c r="VPE126" s="4"/>
      <c r="VPF126" s="4"/>
      <c r="VPG126" s="4"/>
      <c r="VPH126" s="4"/>
      <c r="VPI126" s="4"/>
      <c r="VPJ126" s="4"/>
      <c r="VPK126" s="4"/>
      <c r="VPL126" s="4"/>
      <c r="VPM126" s="4"/>
      <c r="VPN126" s="4"/>
      <c r="VPO126" s="4"/>
      <c r="VPP126" s="4"/>
      <c r="VPQ126" s="4"/>
      <c r="VPR126" s="4"/>
      <c r="VPS126" s="4"/>
      <c r="VPT126" s="4"/>
      <c r="VPU126" s="4"/>
      <c r="VPV126" s="4"/>
      <c r="VPW126" s="4"/>
      <c r="VPX126" s="4"/>
      <c r="VPY126" s="4"/>
      <c r="VPZ126" s="4"/>
      <c r="VQA126" s="4"/>
      <c r="VQB126" s="4"/>
      <c r="VQC126" s="4"/>
      <c r="VQD126" s="4"/>
      <c r="VQE126" s="4"/>
      <c r="VQF126" s="4"/>
      <c r="VQG126" s="4"/>
      <c r="VQH126" s="4"/>
      <c r="VQI126" s="4"/>
      <c r="VQJ126" s="4"/>
      <c r="VQK126" s="4"/>
      <c r="VQL126" s="4"/>
      <c r="VQM126" s="4"/>
      <c r="VQN126" s="4"/>
      <c r="VQO126" s="4"/>
      <c r="VQP126" s="4"/>
      <c r="VQQ126" s="4"/>
      <c r="VQR126" s="4"/>
      <c r="VQS126" s="4"/>
      <c r="VQT126" s="4"/>
      <c r="VQU126" s="4"/>
      <c r="VQV126" s="4"/>
      <c r="VQW126" s="4"/>
      <c r="VQX126" s="4"/>
      <c r="VQY126" s="4"/>
      <c r="VQZ126" s="4"/>
      <c r="VRA126" s="4"/>
      <c r="VRB126" s="4"/>
      <c r="VRC126" s="4"/>
      <c r="VRD126" s="4"/>
      <c r="VRE126" s="4"/>
      <c r="VRF126" s="4"/>
      <c r="VRG126" s="4"/>
      <c r="VRH126" s="4"/>
      <c r="VRI126" s="4"/>
      <c r="VRJ126" s="4"/>
      <c r="VRK126" s="4"/>
      <c r="VRL126" s="4"/>
      <c r="VRM126" s="4"/>
      <c r="VRN126" s="4"/>
      <c r="VRO126" s="4"/>
      <c r="VRP126" s="4"/>
      <c r="VRQ126" s="4"/>
      <c r="VRR126" s="4"/>
      <c r="VRS126" s="4"/>
      <c r="VRT126" s="4"/>
      <c r="VRU126" s="4"/>
      <c r="VRV126" s="4"/>
      <c r="VRW126" s="4"/>
      <c r="VRX126" s="4"/>
      <c r="VRY126" s="4"/>
      <c r="VRZ126" s="4"/>
      <c r="VSA126" s="4"/>
      <c r="VSB126" s="4"/>
      <c r="VSC126" s="4"/>
      <c r="VSD126" s="4"/>
      <c r="VSE126" s="4"/>
      <c r="VSF126" s="4"/>
      <c r="VSG126" s="4"/>
      <c r="VSH126" s="4"/>
      <c r="VSI126" s="4"/>
      <c r="VSJ126" s="4"/>
      <c r="VSK126" s="4"/>
      <c r="VSL126" s="4"/>
      <c r="VSM126" s="4"/>
      <c r="VSN126" s="4"/>
      <c r="VSO126" s="4"/>
      <c r="VSP126" s="4"/>
      <c r="VSQ126" s="4"/>
      <c r="VSR126" s="4"/>
      <c r="VSS126" s="4"/>
      <c r="VST126" s="4"/>
      <c r="VSU126" s="4"/>
      <c r="VSV126" s="4"/>
      <c r="VSW126" s="4"/>
      <c r="VSX126" s="4"/>
      <c r="VSY126" s="4"/>
      <c r="VSZ126" s="4"/>
      <c r="VTA126" s="4"/>
      <c r="VTB126" s="4"/>
      <c r="VTC126" s="4"/>
      <c r="VTD126" s="4"/>
      <c r="VTE126" s="4"/>
      <c r="VTF126" s="4"/>
      <c r="VTG126" s="4"/>
      <c r="VTH126" s="4"/>
      <c r="VTI126" s="4"/>
      <c r="VTJ126" s="4"/>
      <c r="VTK126" s="4"/>
      <c r="VTL126" s="4"/>
      <c r="VTM126" s="4"/>
      <c r="VTN126" s="4"/>
      <c r="VTO126" s="4"/>
      <c r="VTP126" s="4"/>
      <c r="VTQ126" s="4"/>
      <c r="VTR126" s="4"/>
      <c r="VTS126" s="4"/>
      <c r="VTT126" s="4"/>
      <c r="VTU126" s="4"/>
      <c r="VTV126" s="4"/>
      <c r="VTW126" s="4"/>
      <c r="VTX126" s="4"/>
      <c r="VTY126" s="4"/>
      <c r="VTZ126" s="4"/>
      <c r="VUA126" s="4"/>
      <c r="VUB126" s="4"/>
      <c r="VUC126" s="4"/>
      <c r="VUD126" s="4"/>
      <c r="VUE126" s="4"/>
      <c r="VUF126" s="4"/>
      <c r="VUG126" s="4"/>
      <c r="VUH126" s="4"/>
      <c r="VUI126" s="4"/>
      <c r="VUJ126" s="4"/>
      <c r="VUK126" s="4"/>
      <c r="VUL126" s="4"/>
      <c r="VUM126" s="4"/>
      <c r="VUN126" s="4"/>
      <c r="VUO126" s="4"/>
      <c r="VUP126" s="4"/>
      <c r="VUQ126" s="4"/>
      <c r="VUR126" s="4"/>
      <c r="VUS126" s="4"/>
      <c r="VUT126" s="4"/>
      <c r="VUU126" s="4"/>
      <c r="VUV126" s="4"/>
      <c r="VUW126" s="4"/>
      <c r="VUX126" s="4"/>
      <c r="VUY126" s="4"/>
      <c r="VUZ126" s="4"/>
      <c r="VVA126" s="4"/>
      <c r="VVB126" s="4"/>
      <c r="VVC126" s="4"/>
      <c r="VVD126" s="4"/>
      <c r="VVE126" s="4"/>
      <c r="VVF126" s="4"/>
      <c r="VVG126" s="4"/>
      <c r="VVH126" s="4"/>
      <c r="VVI126" s="4"/>
      <c r="VVJ126" s="4"/>
      <c r="VVK126" s="4"/>
      <c r="VVL126" s="4"/>
      <c r="VVM126" s="4"/>
      <c r="VVN126" s="4"/>
      <c r="VVO126" s="4"/>
      <c r="VVP126" s="4"/>
      <c r="VVQ126" s="4"/>
      <c r="VVR126" s="4"/>
      <c r="VVS126" s="4"/>
      <c r="VVT126" s="4"/>
      <c r="VVU126" s="4"/>
      <c r="VVV126" s="4"/>
      <c r="VVW126" s="4"/>
      <c r="VVX126" s="4"/>
      <c r="VVY126" s="4"/>
      <c r="VVZ126" s="4"/>
      <c r="VWA126" s="4"/>
      <c r="VWB126" s="4"/>
      <c r="VWC126" s="4"/>
      <c r="VWD126" s="4"/>
      <c r="VWE126" s="4"/>
      <c r="VWF126" s="4"/>
      <c r="VWG126" s="4"/>
      <c r="VWH126" s="4"/>
      <c r="VWI126" s="4"/>
      <c r="VWJ126" s="4"/>
      <c r="VWK126" s="4"/>
      <c r="VWL126" s="4"/>
      <c r="VWM126" s="4"/>
      <c r="VWN126" s="4"/>
      <c r="VWO126" s="4"/>
      <c r="VWP126" s="4"/>
      <c r="VWQ126" s="4"/>
      <c r="VWR126" s="4"/>
      <c r="VWS126" s="4"/>
      <c r="VWT126" s="4"/>
      <c r="VWU126" s="4"/>
      <c r="VWV126" s="4"/>
      <c r="VWW126" s="4"/>
      <c r="VWX126" s="4"/>
      <c r="VWY126" s="4"/>
      <c r="VWZ126" s="4"/>
      <c r="VXA126" s="4"/>
      <c r="VXB126" s="4"/>
      <c r="VXC126" s="4"/>
      <c r="VXD126" s="4"/>
      <c r="VXE126" s="4"/>
      <c r="VXF126" s="4"/>
      <c r="VXG126" s="4"/>
      <c r="VXH126" s="4"/>
      <c r="VXI126" s="4"/>
      <c r="VXJ126" s="4"/>
      <c r="VXK126" s="4"/>
      <c r="VXL126" s="4"/>
      <c r="VXM126" s="4"/>
      <c r="VXN126" s="4"/>
      <c r="VXO126" s="4"/>
      <c r="VXP126" s="4"/>
      <c r="VXQ126" s="4"/>
      <c r="VXR126" s="4"/>
      <c r="VXS126" s="4"/>
      <c r="VXT126" s="4"/>
      <c r="VXU126" s="4"/>
      <c r="VXV126" s="4"/>
      <c r="VXW126" s="4"/>
      <c r="VXX126" s="4"/>
      <c r="VXY126" s="4"/>
      <c r="VXZ126" s="4"/>
      <c r="VYA126" s="4"/>
      <c r="VYB126" s="4"/>
      <c r="VYC126" s="4"/>
      <c r="VYD126" s="4"/>
      <c r="VYE126" s="4"/>
      <c r="VYF126" s="4"/>
      <c r="VYG126" s="4"/>
      <c r="VYH126" s="4"/>
      <c r="VYI126" s="4"/>
      <c r="VYJ126" s="4"/>
      <c r="VYK126" s="4"/>
      <c r="VYL126" s="4"/>
      <c r="VYM126" s="4"/>
      <c r="VYN126" s="4"/>
      <c r="VYO126" s="4"/>
      <c r="VYP126" s="4"/>
      <c r="VYQ126" s="4"/>
      <c r="VYR126" s="4"/>
      <c r="VYS126" s="4"/>
      <c r="VYT126" s="4"/>
      <c r="VYU126" s="4"/>
      <c r="VYV126" s="4"/>
      <c r="VYW126" s="4"/>
      <c r="VYX126" s="4"/>
      <c r="VYY126" s="4"/>
      <c r="VYZ126" s="4"/>
      <c r="VZA126" s="4"/>
      <c r="VZB126" s="4"/>
      <c r="VZC126" s="4"/>
      <c r="VZD126" s="4"/>
      <c r="VZE126" s="4"/>
      <c r="VZF126" s="4"/>
      <c r="VZG126" s="4"/>
      <c r="VZH126" s="4"/>
      <c r="VZI126" s="4"/>
      <c r="VZJ126" s="4"/>
      <c r="VZK126" s="4"/>
      <c r="VZL126" s="4"/>
      <c r="VZM126" s="4"/>
      <c r="VZN126" s="4"/>
      <c r="VZO126" s="4"/>
      <c r="VZP126" s="4"/>
      <c r="VZQ126" s="4"/>
      <c r="VZR126" s="4"/>
      <c r="VZS126" s="4"/>
      <c r="VZT126" s="4"/>
      <c r="VZU126" s="4"/>
      <c r="VZV126" s="4"/>
      <c r="VZW126" s="4"/>
      <c r="VZX126" s="4"/>
      <c r="VZY126" s="4"/>
      <c r="VZZ126" s="4"/>
      <c r="WAA126" s="4"/>
      <c r="WAB126" s="4"/>
      <c r="WAC126" s="4"/>
      <c r="WAD126" s="4"/>
      <c r="WAE126" s="4"/>
      <c r="WAF126" s="4"/>
      <c r="WAG126" s="4"/>
      <c r="WAH126" s="4"/>
      <c r="WAI126" s="4"/>
      <c r="WAJ126" s="4"/>
      <c r="WAK126" s="4"/>
      <c r="WAL126" s="4"/>
      <c r="WAM126" s="4"/>
      <c r="WAN126" s="4"/>
      <c r="WAO126" s="4"/>
      <c r="WAP126" s="4"/>
      <c r="WAQ126" s="4"/>
      <c r="WAR126" s="4"/>
      <c r="WAS126" s="4"/>
      <c r="WAT126" s="4"/>
      <c r="WAU126" s="4"/>
      <c r="WAV126" s="4"/>
      <c r="WAW126" s="4"/>
      <c r="WAX126" s="4"/>
      <c r="WAY126" s="4"/>
      <c r="WAZ126" s="4"/>
      <c r="WBA126" s="4"/>
      <c r="WBB126" s="4"/>
      <c r="WBC126" s="4"/>
      <c r="WBD126" s="4"/>
      <c r="WBE126" s="4"/>
      <c r="WBF126" s="4"/>
      <c r="WBG126" s="4"/>
      <c r="WBH126" s="4"/>
      <c r="WBI126" s="4"/>
      <c r="WBJ126" s="4"/>
      <c r="WBK126" s="4"/>
      <c r="WBL126" s="4"/>
      <c r="WBM126" s="4"/>
      <c r="WBN126" s="4"/>
      <c r="WBO126" s="4"/>
      <c r="WBP126" s="4"/>
      <c r="WBQ126" s="4"/>
      <c r="WBR126" s="4"/>
      <c r="WBS126" s="4"/>
      <c r="WBT126" s="4"/>
      <c r="WBU126" s="4"/>
      <c r="WBV126" s="4"/>
      <c r="WBW126" s="4"/>
      <c r="WBX126" s="4"/>
      <c r="WBY126" s="4"/>
      <c r="WBZ126" s="4"/>
      <c r="WCA126" s="4"/>
      <c r="WCB126" s="4"/>
      <c r="WCC126" s="4"/>
      <c r="WCD126" s="4"/>
      <c r="WCE126" s="4"/>
      <c r="WCF126" s="4"/>
      <c r="WCG126" s="4"/>
      <c r="WCH126" s="4"/>
      <c r="WCI126" s="4"/>
      <c r="WCJ126" s="4"/>
      <c r="WCK126" s="4"/>
      <c r="WCL126" s="4"/>
      <c r="WCM126" s="4"/>
      <c r="WCN126" s="4"/>
      <c r="WCO126" s="4"/>
      <c r="WCP126" s="4"/>
      <c r="WCQ126" s="4"/>
      <c r="WCR126" s="4"/>
      <c r="WCS126" s="4"/>
      <c r="WCT126" s="4"/>
      <c r="WCU126" s="4"/>
      <c r="WCV126" s="4"/>
      <c r="WCW126" s="4"/>
      <c r="WCX126" s="4"/>
      <c r="WCY126" s="4"/>
      <c r="WCZ126" s="4"/>
      <c r="WDA126" s="4"/>
      <c r="WDB126" s="4"/>
      <c r="WDC126" s="4"/>
      <c r="WDD126" s="4"/>
      <c r="WDE126" s="4"/>
      <c r="WDF126" s="4"/>
      <c r="WDG126" s="4"/>
      <c r="WDH126" s="4"/>
      <c r="WDI126" s="4"/>
      <c r="WDJ126" s="4"/>
      <c r="WDK126" s="4"/>
      <c r="WDL126" s="4"/>
      <c r="WDM126" s="4"/>
      <c r="WDN126" s="4"/>
      <c r="WDO126" s="4"/>
      <c r="WDP126" s="4"/>
      <c r="WDQ126" s="4"/>
      <c r="WDR126" s="4"/>
      <c r="WDS126" s="4"/>
      <c r="WDT126" s="4"/>
      <c r="WDU126" s="4"/>
      <c r="WDV126" s="4"/>
      <c r="WDW126" s="4"/>
      <c r="WDX126" s="4"/>
      <c r="WDY126" s="4"/>
      <c r="WDZ126" s="4"/>
      <c r="WEA126" s="4"/>
      <c r="WEB126" s="4"/>
      <c r="WEC126" s="4"/>
      <c r="WED126" s="4"/>
      <c r="WEE126" s="4"/>
      <c r="WEF126" s="4"/>
      <c r="WEG126" s="4"/>
      <c r="WEH126" s="4"/>
      <c r="WEI126" s="4"/>
      <c r="WEJ126" s="4"/>
      <c r="WEK126" s="4"/>
      <c r="WEL126" s="4"/>
      <c r="WEM126" s="4"/>
      <c r="WEN126" s="4"/>
      <c r="WEO126" s="4"/>
      <c r="WEP126" s="4"/>
      <c r="WEQ126" s="4"/>
      <c r="WER126" s="4"/>
      <c r="WES126" s="4"/>
      <c r="WET126" s="4"/>
      <c r="WEU126" s="4"/>
      <c r="WEV126" s="4"/>
      <c r="WEW126" s="4"/>
      <c r="WEX126" s="4"/>
      <c r="WEY126" s="4"/>
      <c r="WEZ126" s="4"/>
      <c r="WFA126" s="4"/>
      <c r="WFB126" s="4"/>
      <c r="WFC126" s="4"/>
      <c r="WFD126" s="4"/>
      <c r="WFE126" s="4"/>
      <c r="WFF126" s="4"/>
      <c r="WFG126" s="4"/>
      <c r="WFH126" s="4"/>
      <c r="WFI126" s="4"/>
      <c r="WFJ126" s="4"/>
      <c r="WFK126" s="4"/>
      <c r="WFL126" s="4"/>
      <c r="WFM126" s="4"/>
      <c r="WFN126" s="4"/>
      <c r="WFO126" s="4"/>
      <c r="WFP126" s="4"/>
      <c r="WFQ126" s="4"/>
      <c r="WFR126" s="4"/>
      <c r="WFS126" s="4"/>
      <c r="WFT126" s="4"/>
      <c r="WFU126" s="4"/>
      <c r="WFV126" s="4"/>
      <c r="WFW126" s="4"/>
      <c r="WFX126" s="4"/>
      <c r="WFY126" s="4"/>
      <c r="WFZ126" s="4"/>
      <c r="WGA126" s="4"/>
      <c r="WGB126" s="4"/>
      <c r="WGC126" s="4"/>
      <c r="WGD126" s="4"/>
      <c r="WGE126" s="4"/>
      <c r="WGF126" s="4"/>
      <c r="WGG126" s="4"/>
      <c r="WGH126" s="4"/>
      <c r="WGI126" s="4"/>
      <c r="WGJ126" s="4"/>
      <c r="WGK126" s="4"/>
      <c r="WGL126" s="4"/>
      <c r="WGM126" s="4"/>
      <c r="WGN126" s="4"/>
      <c r="WGO126" s="4"/>
      <c r="WGP126" s="4"/>
      <c r="WGQ126" s="4"/>
      <c r="WGR126" s="4"/>
      <c r="WGS126" s="4"/>
      <c r="WGT126" s="4"/>
      <c r="WGU126" s="4"/>
      <c r="WGV126" s="4"/>
      <c r="WGW126" s="4"/>
      <c r="WGX126" s="4"/>
      <c r="WGY126" s="4"/>
      <c r="WGZ126" s="4"/>
      <c r="WHA126" s="4"/>
      <c r="WHB126" s="4"/>
      <c r="WHC126" s="4"/>
      <c r="WHD126" s="4"/>
      <c r="WHE126" s="4"/>
      <c r="WHF126" s="4"/>
      <c r="WHG126" s="4"/>
      <c r="WHH126" s="4"/>
      <c r="WHI126" s="4"/>
      <c r="WHJ126" s="4"/>
      <c r="WHK126" s="4"/>
      <c r="WHL126" s="4"/>
      <c r="WHM126" s="4"/>
      <c r="WHN126" s="4"/>
      <c r="WHO126" s="4"/>
      <c r="WHP126" s="4"/>
      <c r="WHQ126" s="4"/>
      <c r="WHR126" s="4"/>
      <c r="WHS126" s="4"/>
      <c r="WHT126" s="4"/>
      <c r="WHU126" s="4"/>
      <c r="WHV126" s="4"/>
      <c r="WHW126" s="4"/>
      <c r="WHX126" s="4"/>
      <c r="WHY126" s="4"/>
      <c r="WHZ126" s="4"/>
      <c r="WIA126" s="4"/>
      <c r="WIB126" s="4"/>
      <c r="WIC126" s="4"/>
      <c r="WID126" s="4"/>
      <c r="WIE126" s="4"/>
      <c r="WIF126" s="4"/>
      <c r="WIG126" s="4"/>
      <c r="WIH126" s="4"/>
      <c r="WII126" s="4"/>
      <c r="WIJ126" s="4"/>
      <c r="WIK126" s="4"/>
      <c r="WIL126" s="4"/>
      <c r="WIM126" s="4"/>
      <c r="WIN126" s="4"/>
      <c r="WIO126" s="4"/>
      <c r="WIP126" s="4"/>
      <c r="WIQ126" s="4"/>
      <c r="WIR126" s="4"/>
      <c r="WIS126" s="4"/>
      <c r="WIT126" s="4"/>
      <c r="WIU126" s="4"/>
      <c r="WIV126" s="4"/>
      <c r="WIW126" s="4"/>
      <c r="WIX126" s="4"/>
      <c r="WIY126" s="4"/>
      <c r="WIZ126" s="4"/>
      <c r="WJA126" s="4"/>
      <c r="WJB126" s="4"/>
      <c r="WJC126" s="4"/>
      <c r="WJD126" s="4"/>
      <c r="WJE126" s="4"/>
      <c r="WJF126" s="4"/>
      <c r="WJG126" s="4"/>
      <c r="WJH126" s="4"/>
      <c r="WJI126" s="4"/>
      <c r="WJJ126" s="4"/>
      <c r="WJK126" s="4"/>
      <c r="WJL126" s="4"/>
      <c r="WJM126" s="4"/>
      <c r="WJN126" s="4"/>
      <c r="WJO126" s="4"/>
      <c r="WJP126" s="4"/>
      <c r="WJQ126" s="4"/>
      <c r="WJR126" s="4"/>
      <c r="WJS126" s="4"/>
      <c r="WJT126" s="4"/>
      <c r="WJU126" s="4"/>
      <c r="WJV126" s="4"/>
      <c r="WJW126" s="4"/>
      <c r="WJX126" s="4"/>
      <c r="WJY126" s="4"/>
      <c r="WJZ126" s="4"/>
      <c r="WKA126" s="4"/>
      <c r="WKB126" s="4"/>
      <c r="WKC126" s="4"/>
      <c r="WKD126" s="4"/>
      <c r="WKE126" s="4"/>
      <c r="WKF126" s="4"/>
      <c r="WKG126" s="4"/>
      <c r="WKH126" s="4"/>
      <c r="WKI126" s="4"/>
      <c r="WKJ126" s="4"/>
      <c r="WKK126" s="4"/>
      <c r="WKL126" s="4"/>
      <c r="WKM126" s="4"/>
      <c r="WKN126" s="4"/>
      <c r="WKO126" s="4"/>
      <c r="WKP126" s="4"/>
      <c r="WKQ126" s="4"/>
      <c r="WKR126" s="4"/>
      <c r="WKS126" s="4"/>
      <c r="WKT126" s="4"/>
      <c r="WKU126" s="4"/>
      <c r="WKV126" s="4"/>
      <c r="WKW126" s="4"/>
      <c r="WKX126" s="4"/>
      <c r="WKY126" s="4"/>
      <c r="WKZ126" s="4"/>
      <c r="WLA126" s="4"/>
      <c r="WLB126" s="4"/>
      <c r="WLC126" s="4"/>
      <c r="WLD126" s="4"/>
      <c r="WLE126" s="4"/>
      <c r="WLF126" s="4"/>
      <c r="WLG126" s="4"/>
      <c r="WLH126" s="4"/>
      <c r="WLI126" s="4"/>
      <c r="WLJ126" s="4"/>
      <c r="WLK126" s="4"/>
      <c r="WLL126" s="4"/>
      <c r="WLM126" s="4"/>
      <c r="WLN126" s="4"/>
      <c r="WLO126" s="4"/>
      <c r="WLP126" s="4"/>
      <c r="WLQ126" s="4"/>
      <c r="WLR126" s="4"/>
      <c r="WLS126" s="4"/>
      <c r="WLT126" s="4"/>
      <c r="WLU126" s="4"/>
      <c r="WLV126" s="4"/>
      <c r="WLW126" s="4"/>
      <c r="WLX126" s="4"/>
      <c r="WLY126" s="4"/>
      <c r="WLZ126" s="4"/>
      <c r="WMA126" s="4"/>
      <c r="WMB126" s="4"/>
      <c r="WMC126" s="4"/>
      <c r="WMD126" s="4"/>
      <c r="WME126" s="4"/>
      <c r="WMF126" s="4"/>
      <c r="WMG126" s="4"/>
      <c r="WMH126" s="4"/>
      <c r="WMI126" s="4"/>
      <c r="WMJ126" s="4"/>
      <c r="WMK126" s="4"/>
      <c r="WML126" s="4"/>
      <c r="WMM126" s="4"/>
      <c r="WMN126" s="4"/>
      <c r="WMO126" s="4"/>
      <c r="WMP126" s="4"/>
      <c r="WMQ126" s="4"/>
      <c r="WMR126" s="4"/>
      <c r="WMS126" s="4"/>
      <c r="WMT126" s="4"/>
      <c r="WMU126" s="4"/>
      <c r="WMV126" s="4"/>
      <c r="WMW126" s="4"/>
      <c r="WMX126" s="4"/>
      <c r="WMY126" s="4"/>
      <c r="WMZ126" s="4"/>
      <c r="WNA126" s="4"/>
      <c r="WNB126" s="4"/>
      <c r="WNC126" s="4"/>
      <c r="WND126" s="4"/>
      <c r="WNE126" s="4"/>
      <c r="WNF126" s="4"/>
      <c r="WNG126" s="4"/>
      <c r="WNH126" s="4"/>
      <c r="WNI126" s="4"/>
      <c r="WNJ126" s="4"/>
      <c r="WNK126" s="4"/>
      <c r="WNL126" s="4"/>
      <c r="WNM126" s="4"/>
      <c r="WNN126" s="4"/>
      <c r="WNO126" s="4"/>
      <c r="WNP126" s="4"/>
      <c r="WNQ126" s="4"/>
      <c r="WNR126" s="4"/>
      <c r="WNS126" s="4"/>
      <c r="WNT126" s="4"/>
      <c r="WNU126" s="4"/>
      <c r="WNV126" s="4"/>
      <c r="WNW126" s="4"/>
      <c r="WNX126" s="4"/>
      <c r="WNY126" s="4"/>
      <c r="WNZ126" s="4"/>
      <c r="WOA126" s="4"/>
      <c r="WOB126" s="4"/>
      <c r="WOC126" s="4"/>
      <c r="WOD126" s="4"/>
      <c r="WOE126" s="4"/>
      <c r="WOF126" s="4"/>
      <c r="WOG126" s="4"/>
      <c r="WOH126" s="4"/>
      <c r="WOI126" s="4"/>
      <c r="WOJ126" s="4"/>
      <c r="WOK126" s="4"/>
      <c r="WOL126" s="4"/>
      <c r="WOM126" s="4"/>
      <c r="WON126" s="4"/>
      <c r="WOO126" s="4"/>
      <c r="WOP126" s="4"/>
      <c r="WOQ126" s="4"/>
      <c r="WOR126" s="4"/>
      <c r="WOS126" s="4"/>
      <c r="WOT126" s="4"/>
      <c r="WOU126" s="4"/>
      <c r="WOV126" s="4"/>
      <c r="WOW126" s="4"/>
      <c r="WOX126" s="4"/>
      <c r="WOY126" s="4"/>
      <c r="WOZ126" s="4"/>
      <c r="WPA126" s="4"/>
      <c r="WPB126" s="4"/>
      <c r="WPC126" s="4"/>
      <c r="WPD126" s="4"/>
      <c r="WPE126" s="4"/>
      <c r="WPF126" s="4"/>
      <c r="WPG126" s="4"/>
      <c r="WPH126" s="4"/>
      <c r="WPI126" s="4"/>
      <c r="WPJ126" s="4"/>
      <c r="WPK126" s="4"/>
      <c r="WPL126" s="4"/>
      <c r="WPM126" s="4"/>
      <c r="WPN126" s="4"/>
      <c r="WPO126" s="4"/>
      <c r="WPP126" s="4"/>
      <c r="WPQ126" s="4"/>
      <c r="WPR126" s="4"/>
      <c r="WPS126" s="4"/>
      <c r="WPT126" s="4"/>
      <c r="WPU126" s="4"/>
      <c r="WPV126" s="4"/>
      <c r="WPW126" s="4"/>
      <c r="WPX126" s="4"/>
      <c r="WPY126" s="4"/>
      <c r="WPZ126" s="4"/>
      <c r="WQA126" s="4"/>
      <c r="WQB126" s="4"/>
      <c r="WQC126" s="4"/>
      <c r="WQD126" s="4"/>
      <c r="WQE126" s="4"/>
      <c r="WQF126" s="4"/>
      <c r="WQG126" s="4"/>
      <c r="WQH126" s="4"/>
      <c r="WQI126" s="4"/>
      <c r="WQJ126" s="4"/>
      <c r="WQK126" s="4"/>
      <c r="WQL126" s="4"/>
      <c r="WQM126" s="4"/>
      <c r="WQN126" s="4"/>
      <c r="WQO126" s="4"/>
      <c r="WQP126" s="4"/>
      <c r="WQQ126" s="4"/>
      <c r="WQR126" s="4"/>
      <c r="WQS126" s="4"/>
      <c r="WQT126" s="4"/>
      <c r="WQU126" s="4"/>
      <c r="WQV126" s="4"/>
      <c r="WQW126" s="4"/>
      <c r="WQX126" s="4"/>
      <c r="WQY126" s="4"/>
      <c r="WQZ126" s="4"/>
      <c r="WRA126" s="4"/>
      <c r="WRB126" s="4"/>
      <c r="WRC126" s="4"/>
      <c r="WRD126" s="4"/>
      <c r="WRE126" s="4"/>
      <c r="WRF126" s="4"/>
      <c r="WRG126" s="4"/>
      <c r="WRH126" s="4"/>
      <c r="WRI126" s="4"/>
      <c r="WRJ126" s="4"/>
      <c r="WRK126" s="4"/>
      <c r="WRL126" s="4"/>
      <c r="WRM126" s="4"/>
      <c r="WRN126" s="4"/>
      <c r="WRO126" s="4"/>
      <c r="WRP126" s="4"/>
      <c r="WRQ126" s="4"/>
      <c r="WRR126" s="4"/>
      <c r="WRS126" s="4"/>
      <c r="WRT126" s="4"/>
      <c r="WRU126" s="4"/>
      <c r="WRV126" s="4"/>
      <c r="WRW126" s="4"/>
      <c r="WRX126" s="4"/>
      <c r="WRY126" s="4"/>
      <c r="WRZ126" s="4"/>
      <c r="WSA126" s="4"/>
      <c r="WSB126" s="4"/>
      <c r="WSC126" s="4"/>
      <c r="WSD126" s="4"/>
      <c r="WSE126" s="4"/>
      <c r="WSF126" s="4"/>
      <c r="WSG126" s="4"/>
      <c r="WSH126" s="4"/>
      <c r="WSI126" s="4"/>
      <c r="WSJ126" s="4"/>
      <c r="WSK126" s="4"/>
      <c r="WSL126" s="4"/>
      <c r="WSM126" s="4"/>
      <c r="WSN126" s="4"/>
      <c r="WSO126" s="4"/>
      <c r="WSP126" s="4"/>
      <c r="WSQ126" s="4"/>
      <c r="WSR126" s="4"/>
      <c r="WSS126" s="4"/>
      <c r="WST126" s="4"/>
      <c r="WSU126" s="4"/>
      <c r="WSV126" s="4"/>
      <c r="WSW126" s="4"/>
      <c r="WSX126" s="4"/>
      <c r="WSY126" s="4"/>
      <c r="WSZ126" s="4"/>
      <c r="WTA126" s="4"/>
      <c r="WTB126" s="4"/>
      <c r="WTC126" s="4"/>
      <c r="WTD126" s="4"/>
      <c r="WTE126" s="4"/>
      <c r="WTF126" s="4"/>
      <c r="WTG126" s="4"/>
      <c r="WTH126" s="4"/>
      <c r="WTI126" s="4"/>
      <c r="WTJ126" s="4"/>
      <c r="WTK126" s="4"/>
      <c r="WTL126" s="4"/>
      <c r="WTM126" s="4"/>
      <c r="WTN126" s="4"/>
      <c r="WTO126" s="4"/>
      <c r="WTP126" s="4"/>
      <c r="WTQ126" s="4"/>
      <c r="WTR126" s="4"/>
      <c r="WTS126" s="4"/>
      <c r="WTT126" s="4"/>
      <c r="WTU126" s="4"/>
      <c r="WTV126" s="4"/>
      <c r="WTW126" s="4"/>
      <c r="WTX126" s="4"/>
      <c r="WTY126" s="4"/>
      <c r="WTZ126" s="4"/>
      <c r="WUA126" s="4"/>
      <c r="WUB126" s="4"/>
      <c r="WUC126" s="4"/>
      <c r="WUD126" s="4"/>
      <c r="WUE126" s="4"/>
      <c r="WUF126" s="4"/>
      <c r="WUG126" s="4"/>
      <c r="WUH126" s="4"/>
      <c r="WUI126" s="4"/>
      <c r="WUJ126" s="4"/>
      <c r="WUK126" s="4"/>
      <c r="WUL126" s="4"/>
      <c r="WUM126" s="4"/>
      <c r="WUN126" s="4"/>
      <c r="WUO126" s="4"/>
      <c r="WUP126" s="4"/>
      <c r="WUQ126" s="4"/>
      <c r="WUR126" s="4"/>
      <c r="WUS126" s="4"/>
    </row>
    <row r="127" spans="1:16113" s="4" customFormat="1" x14ac:dyDescent="0.25">
      <c r="A127" s="560" t="s">
        <v>342</v>
      </c>
      <c r="B127" s="561" t="s">
        <v>352</v>
      </c>
      <c r="C127" s="562" t="s">
        <v>353</v>
      </c>
      <c r="D127" s="563">
        <v>1019</v>
      </c>
      <c r="E127" s="628">
        <v>991</v>
      </c>
      <c r="F127" s="628">
        <v>991</v>
      </c>
      <c r="G127" s="628">
        <v>781</v>
      </c>
      <c r="H127" s="628">
        <v>634</v>
      </c>
      <c r="I127" s="565">
        <f t="shared" si="66"/>
        <v>0.78809283551967713</v>
      </c>
      <c r="J127" s="566">
        <f t="shared" si="67"/>
        <v>0.78809283551967713</v>
      </c>
      <c r="K127" s="563">
        <v>1635</v>
      </c>
      <c r="L127" s="628">
        <v>1577</v>
      </c>
      <c r="M127" s="628">
        <v>1577</v>
      </c>
      <c r="N127" s="628">
        <v>1008</v>
      </c>
      <c r="O127" s="628">
        <v>748</v>
      </c>
      <c r="P127" s="565">
        <f t="shared" si="68"/>
        <v>0.63918833227647431</v>
      </c>
      <c r="Q127" s="566">
        <f t="shared" si="69"/>
        <v>0.63918833227647431</v>
      </c>
      <c r="R127" s="563">
        <v>1734</v>
      </c>
      <c r="S127" s="628">
        <v>1616</v>
      </c>
      <c r="T127" s="628">
        <v>1616</v>
      </c>
      <c r="U127" s="628">
        <v>1153</v>
      </c>
      <c r="V127" s="628">
        <v>846</v>
      </c>
      <c r="W127" s="565">
        <f t="shared" si="64"/>
        <v>0.71349009900990101</v>
      </c>
      <c r="X127" s="566">
        <f t="shared" si="65"/>
        <v>0.71349009900990101</v>
      </c>
      <c r="Y127" s="563">
        <v>1627</v>
      </c>
      <c r="Z127" s="628">
        <v>1530</v>
      </c>
      <c r="AA127" s="628">
        <v>1530</v>
      </c>
      <c r="AB127" s="628">
        <v>1151</v>
      </c>
      <c r="AC127" s="628">
        <v>834</v>
      </c>
      <c r="AD127" s="565">
        <f t="shared" si="70"/>
        <v>0.7522875816993464</v>
      </c>
      <c r="AE127" s="566">
        <f t="shared" si="71"/>
        <v>0.7522875816993464</v>
      </c>
      <c r="AF127" s="563">
        <v>1530</v>
      </c>
      <c r="AG127" s="628">
        <v>1469</v>
      </c>
      <c r="AH127" s="628">
        <v>1469</v>
      </c>
      <c r="AI127" s="628">
        <v>1109</v>
      </c>
      <c r="AJ127" s="628">
        <v>853</v>
      </c>
      <c r="AK127" s="565">
        <f t="shared" si="106"/>
        <v>0.75493533015656911</v>
      </c>
      <c r="AL127" s="566">
        <f t="shared" si="107"/>
        <v>0.75493533015656911</v>
      </c>
      <c r="AM127" s="563">
        <v>1098</v>
      </c>
      <c r="AN127" s="628">
        <v>1027</v>
      </c>
      <c r="AO127" s="628">
        <v>1027</v>
      </c>
      <c r="AP127" s="628">
        <v>827</v>
      </c>
      <c r="AQ127" s="628">
        <v>647</v>
      </c>
      <c r="AR127" s="565">
        <f t="shared" si="108"/>
        <v>0.80525803310613442</v>
      </c>
      <c r="AS127" s="566">
        <f t="shared" si="109"/>
        <v>0.80525803310613442</v>
      </c>
      <c r="AT127" s="563">
        <v>962</v>
      </c>
      <c r="AU127" s="628">
        <v>896</v>
      </c>
      <c r="AV127" s="628">
        <v>896</v>
      </c>
      <c r="AW127" s="628">
        <v>650</v>
      </c>
      <c r="AX127" s="628">
        <v>504</v>
      </c>
      <c r="AY127" s="565">
        <f t="shared" si="110"/>
        <v>0.7254464285714286</v>
      </c>
      <c r="AZ127" s="566">
        <f t="shared" si="111"/>
        <v>0.7254464285714286</v>
      </c>
      <c r="BA127" s="563">
        <v>996</v>
      </c>
      <c r="BB127" s="628">
        <v>915</v>
      </c>
      <c r="BC127" s="628">
        <v>915</v>
      </c>
      <c r="BD127" s="628">
        <v>722</v>
      </c>
      <c r="BE127" s="628">
        <v>578</v>
      </c>
      <c r="BF127" s="565">
        <f t="shared" si="112"/>
        <v>0.78907103825136615</v>
      </c>
      <c r="BG127" s="566">
        <f t="shared" si="113"/>
        <v>0.78907103825136615</v>
      </c>
      <c r="BH127" s="563">
        <v>901</v>
      </c>
      <c r="BI127" s="628">
        <v>791</v>
      </c>
      <c r="BJ127" s="628">
        <v>791</v>
      </c>
      <c r="BK127" s="628">
        <v>629</v>
      </c>
      <c r="BL127" s="628">
        <v>493</v>
      </c>
      <c r="BM127" s="565">
        <f t="shared" si="124"/>
        <v>0.79519595448798985</v>
      </c>
      <c r="BN127" s="566">
        <f t="shared" si="125"/>
        <v>0.79519595448798985</v>
      </c>
      <c r="BO127" s="563">
        <v>889</v>
      </c>
      <c r="BP127" s="628">
        <v>778</v>
      </c>
      <c r="BQ127" s="628">
        <v>778</v>
      </c>
      <c r="BR127" s="628">
        <v>642</v>
      </c>
      <c r="BS127" s="628">
        <v>502</v>
      </c>
      <c r="BT127" s="565">
        <f t="shared" si="126"/>
        <v>0.82519280205655532</v>
      </c>
      <c r="BU127" s="566">
        <f t="shared" si="127"/>
        <v>0.82519280205655532</v>
      </c>
      <c r="BV127" s="563">
        <v>866</v>
      </c>
      <c r="BW127" s="628">
        <v>752</v>
      </c>
      <c r="BX127" s="628">
        <v>752</v>
      </c>
      <c r="BY127" s="628">
        <v>599</v>
      </c>
      <c r="BZ127" s="628">
        <v>496</v>
      </c>
      <c r="CA127" s="565">
        <f t="shared" si="128"/>
        <v>0.79654255319148937</v>
      </c>
      <c r="CB127" s="566">
        <f t="shared" si="129"/>
        <v>0.79654255319148937</v>
      </c>
      <c r="CC127" s="563">
        <v>769</v>
      </c>
      <c r="CD127" s="628">
        <v>695</v>
      </c>
      <c r="CE127" s="628">
        <v>695</v>
      </c>
      <c r="CF127" s="628">
        <v>695</v>
      </c>
      <c r="CG127" s="628">
        <v>578</v>
      </c>
      <c r="CH127" s="565">
        <f t="shared" si="130"/>
        <v>1</v>
      </c>
      <c r="CI127" s="566">
        <f t="shared" si="131"/>
        <v>1</v>
      </c>
    </row>
    <row r="128" spans="1:16113" s="4" customFormat="1" x14ac:dyDescent="0.25">
      <c r="A128" s="560" t="s">
        <v>342</v>
      </c>
      <c r="B128" s="585" t="s">
        <v>354</v>
      </c>
      <c r="C128" s="586" t="s">
        <v>317</v>
      </c>
      <c r="D128" s="563">
        <v>520</v>
      </c>
      <c r="E128" s="628">
        <v>509</v>
      </c>
      <c r="F128" s="628">
        <v>453</v>
      </c>
      <c r="G128" s="628">
        <v>207</v>
      </c>
      <c r="H128" s="628">
        <v>163</v>
      </c>
      <c r="I128" s="565">
        <f t="shared" si="66"/>
        <v>0.40667976424361491</v>
      </c>
      <c r="J128" s="566">
        <f t="shared" si="67"/>
        <v>0.45695364238410596</v>
      </c>
      <c r="K128" s="563">
        <v>795</v>
      </c>
      <c r="L128" s="628">
        <v>709</v>
      </c>
      <c r="M128" s="628">
        <v>627</v>
      </c>
      <c r="N128" s="628">
        <v>303</v>
      </c>
      <c r="O128" s="628">
        <v>241</v>
      </c>
      <c r="P128" s="565">
        <f t="shared" si="68"/>
        <v>0.42736248236953456</v>
      </c>
      <c r="Q128" s="566">
        <f t="shared" si="69"/>
        <v>0.48325358851674644</v>
      </c>
      <c r="R128" s="563">
        <v>1030</v>
      </c>
      <c r="S128" s="628">
        <v>879</v>
      </c>
      <c r="T128" s="628">
        <v>732</v>
      </c>
      <c r="U128" s="628">
        <v>343</v>
      </c>
      <c r="V128" s="628">
        <v>245</v>
      </c>
      <c r="W128" s="565">
        <f t="shared" si="64"/>
        <v>0.39021615472127419</v>
      </c>
      <c r="X128" s="566">
        <f t="shared" si="65"/>
        <v>0.46857923497267762</v>
      </c>
      <c r="Y128" s="563">
        <v>1001</v>
      </c>
      <c r="Z128" s="628">
        <v>864</v>
      </c>
      <c r="AA128" s="628">
        <v>760</v>
      </c>
      <c r="AB128" s="628">
        <v>323</v>
      </c>
      <c r="AC128" s="628">
        <v>264</v>
      </c>
      <c r="AD128" s="565">
        <f t="shared" si="70"/>
        <v>0.37384259259259262</v>
      </c>
      <c r="AE128" s="566">
        <f t="shared" si="71"/>
        <v>0.42499999999999999</v>
      </c>
      <c r="AF128" s="563">
        <v>939</v>
      </c>
      <c r="AG128" s="628">
        <v>814</v>
      </c>
      <c r="AH128" s="628">
        <v>725</v>
      </c>
      <c r="AI128" s="628">
        <v>374</v>
      </c>
      <c r="AJ128" s="628">
        <v>283</v>
      </c>
      <c r="AK128" s="565">
        <f t="shared" si="106"/>
        <v>0.45945945945945948</v>
      </c>
      <c r="AL128" s="566">
        <f t="shared" si="107"/>
        <v>0.51586206896551723</v>
      </c>
      <c r="AM128" s="563">
        <v>970</v>
      </c>
      <c r="AN128" s="628">
        <v>799</v>
      </c>
      <c r="AO128" s="628">
        <v>701</v>
      </c>
      <c r="AP128" s="628">
        <v>365</v>
      </c>
      <c r="AQ128" s="628">
        <v>279</v>
      </c>
      <c r="AR128" s="565">
        <f t="shared" si="108"/>
        <v>0.45682102628285359</v>
      </c>
      <c r="AS128" s="566">
        <f t="shared" si="109"/>
        <v>0.52068473609129817</v>
      </c>
      <c r="AT128" s="563">
        <v>901</v>
      </c>
      <c r="AU128" s="628">
        <v>766</v>
      </c>
      <c r="AV128" s="628">
        <v>679</v>
      </c>
      <c r="AW128" s="628">
        <v>378</v>
      </c>
      <c r="AX128" s="628">
        <v>253</v>
      </c>
      <c r="AY128" s="565">
        <f t="shared" si="110"/>
        <v>0.49347258485639689</v>
      </c>
      <c r="AZ128" s="566">
        <f t="shared" si="111"/>
        <v>0.55670103092783507</v>
      </c>
      <c r="BA128" s="563">
        <v>691</v>
      </c>
      <c r="BB128" s="628">
        <v>606</v>
      </c>
      <c r="BC128" s="628">
        <v>510</v>
      </c>
      <c r="BD128" s="628">
        <v>366</v>
      </c>
      <c r="BE128" s="628">
        <v>249</v>
      </c>
      <c r="BF128" s="565">
        <f t="shared" si="112"/>
        <v>0.60396039603960394</v>
      </c>
      <c r="BG128" s="566">
        <f t="shared" si="113"/>
        <v>0.71764705882352942</v>
      </c>
      <c r="BH128" s="563">
        <v>624</v>
      </c>
      <c r="BI128" s="628">
        <v>541</v>
      </c>
      <c r="BJ128" s="628">
        <v>460</v>
      </c>
      <c r="BK128" s="628">
        <v>409</v>
      </c>
      <c r="BL128" s="628">
        <v>271</v>
      </c>
      <c r="BM128" s="565">
        <f t="shared" si="124"/>
        <v>0.75600739371534198</v>
      </c>
      <c r="BN128" s="566">
        <f t="shared" si="125"/>
        <v>0.88913043478260867</v>
      </c>
      <c r="BO128" s="563">
        <v>680</v>
      </c>
      <c r="BP128" s="628">
        <v>583</v>
      </c>
      <c r="BQ128" s="628">
        <v>495</v>
      </c>
      <c r="BR128" s="628">
        <v>407</v>
      </c>
      <c r="BS128" s="628">
        <v>265</v>
      </c>
      <c r="BT128" s="565">
        <f t="shared" si="126"/>
        <v>0.69811320754716977</v>
      </c>
      <c r="BU128" s="566">
        <f t="shared" si="127"/>
        <v>0.82222222222222219</v>
      </c>
      <c r="BV128" s="563">
        <v>679</v>
      </c>
      <c r="BW128" s="628">
        <v>599</v>
      </c>
      <c r="BX128" s="628">
        <v>532</v>
      </c>
      <c r="BY128" s="628">
        <v>469</v>
      </c>
      <c r="BZ128" s="628">
        <v>303</v>
      </c>
      <c r="CA128" s="565">
        <f t="shared" si="128"/>
        <v>0.78297161936560933</v>
      </c>
      <c r="CB128" s="566">
        <f t="shared" si="129"/>
        <v>0.88157894736842102</v>
      </c>
      <c r="CC128" s="563">
        <v>686</v>
      </c>
      <c r="CD128" s="628">
        <v>590</v>
      </c>
      <c r="CE128" s="628">
        <v>527</v>
      </c>
      <c r="CF128" s="628">
        <v>429</v>
      </c>
      <c r="CG128" s="628">
        <v>303</v>
      </c>
      <c r="CH128" s="565">
        <f t="shared" si="130"/>
        <v>0.72711864406779658</v>
      </c>
      <c r="CI128" s="566">
        <f t="shared" si="131"/>
        <v>0.81404174573055033</v>
      </c>
    </row>
    <row r="129" spans="1:87" s="4" customFormat="1" x14ac:dyDescent="0.25">
      <c r="A129" s="560" t="s">
        <v>342</v>
      </c>
      <c r="B129" s="585">
        <v>25530</v>
      </c>
      <c r="C129" s="586" t="s">
        <v>355</v>
      </c>
      <c r="D129" s="563">
        <v>958</v>
      </c>
      <c r="E129" s="640">
        <v>867</v>
      </c>
      <c r="F129" s="640">
        <v>867</v>
      </c>
      <c r="G129" s="640">
        <v>627</v>
      </c>
      <c r="H129" s="640">
        <v>425</v>
      </c>
      <c r="I129" s="589">
        <f t="shared" si="66"/>
        <v>0.72318339100346019</v>
      </c>
      <c r="J129" s="590">
        <f t="shared" si="67"/>
        <v>0.72318339100346019</v>
      </c>
      <c r="K129" s="563">
        <v>974</v>
      </c>
      <c r="L129" s="640">
        <v>893</v>
      </c>
      <c r="M129" s="640">
        <v>893</v>
      </c>
      <c r="N129" s="640">
        <v>672</v>
      </c>
      <c r="O129" s="640">
        <v>449</v>
      </c>
      <c r="P129" s="589">
        <f t="shared" si="68"/>
        <v>0.75251959686450165</v>
      </c>
      <c r="Q129" s="590">
        <f t="shared" si="69"/>
        <v>0.75251959686450165</v>
      </c>
      <c r="R129" s="563">
        <v>1014</v>
      </c>
      <c r="S129" s="640">
        <v>896</v>
      </c>
      <c r="T129" s="640">
        <v>896</v>
      </c>
      <c r="U129" s="640">
        <v>593</v>
      </c>
      <c r="V129" s="640">
        <v>472</v>
      </c>
      <c r="W129" s="589">
        <f t="shared" si="64"/>
        <v>0.6618303571428571</v>
      </c>
      <c r="X129" s="590">
        <f t="shared" si="65"/>
        <v>0.6618303571428571</v>
      </c>
      <c r="Y129" s="563">
        <v>849</v>
      </c>
      <c r="Z129" s="640">
        <v>759</v>
      </c>
      <c r="AA129" s="640">
        <v>759</v>
      </c>
      <c r="AB129" s="640">
        <v>516</v>
      </c>
      <c r="AC129" s="640">
        <v>435</v>
      </c>
      <c r="AD129" s="589">
        <f t="shared" si="70"/>
        <v>0.67984189723320154</v>
      </c>
      <c r="AE129" s="590">
        <f t="shared" si="71"/>
        <v>0.67984189723320154</v>
      </c>
      <c r="AF129" s="563">
        <v>722</v>
      </c>
      <c r="AG129" s="640">
        <v>658</v>
      </c>
      <c r="AH129" s="640">
        <v>658</v>
      </c>
      <c r="AI129" s="640">
        <v>444</v>
      </c>
      <c r="AJ129" s="640">
        <v>365</v>
      </c>
      <c r="AK129" s="589">
        <f t="shared" si="106"/>
        <v>0.67477203647416417</v>
      </c>
      <c r="AL129" s="590">
        <f t="shared" si="107"/>
        <v>0.67477203647416417</v>
      </c>
      <c r="AM129" s="563">
        <v>600</v>
      </c>
      <c r="AN129" s="640">
        <v>541</v>
      </c>
      <c r="AO129" s="640">
        <v>541</v>
      </c>
      <c r="AP129" s="640">
        <v>381</v>
      </c>
      <c r="AQ129" s="640">
        <v>321</v>
      </c>
      <c r="AR129" s="589">
        <f t="shared" si="108"/>
        <v>0.70425138632162665</v>
      </c>
      <c r="AS129" s="590">
        <f t="shared" si="109"/>
        <v>0.70425138632162665</v>
      </c>
      <c r="AT129" s="563">
        <v>593</v>
      </c>
      <c r="AU129" s="640">
        <v>516</v>
      </c>
      <c r="AV129" s="640">
        <v>516</v>
      </c>
      <c r="AW129" s="640">
        <v>359</v>
      </c>
      <c r="AX129" s="640">
        <v>281</v>
      </c>
      <c r="AY129" s="589">
        <f t="shared" si="110"/>
        <v>0.69573643410852715</v>
      </c>
      <c r="AZ129" s="590">
        <f t="shared" si="111"/>
        <v>0.69573643410852715</v>
      </c>
      <c r="BA129" s="563">
        <v>520</v>
      </c>
      <c r="BB129" s="640">
        <v>458</v>
      </c>
      <c r="BC129" s="640">
        <v>458</v>
      </c>
      <c r="BD129" s="640">
        <v>312</v>
      </c>
      <c r="BE129" s="640">
        <v>257</v>
      </c>
      <c r="BF129" s="589">
        <f t="shared" si="112"/>
        <v>0.68122270742358082</v>
      </c>
      <c r="BG129" s="590">
        <f t="shared" si="113"/>
        <v>0.68122270742358082</v>
      </c>
      <c r="BH129" s="563">
        <v>456</v>
      </c>
      <c r="BI129" s="640">
        <v>408</v>
      </c>
      <c r="BJ129" s="640">
        <v>408</v>
      </c>
      <c r="BK129" s="640">
        <v>265</v>
      </c>
      <c r="BL129" s="640">
        <v>202</v>
      </c>
      <c r="BM129" s="589">
        <f t="shared" si="124"/>
        <v>0.64950980392156865</v>
      </c>
      <c r="BN129" s="590">
        <f t="shared" si="125"/>
        <v>0.64950980392156865</v>
      </c>
      <c r="BO129" s="563">
        <v>435</v>
      </c>
      <c r="BP129" s="640">
        <v>388</v>
      </c>
      <c r="BQ129" s="640">
        <v>388</v>
      </c>
      <c r="BR129" s="640">
        <v>291</v>
      </c>
      <c r="BS129" s="640">
        <v>231</v>
      </c>
      <c r="BT129" s="589">
        <f t="shared" si="126"/>
        <v>0.75</v>
      </c>
      <c r="BU129" s="590">
        <f t="shared" si="127"/>
        <v>0.75</v>
      </c>
      <c r="BV129" s="563">
        <v>450</v>
      </c>
      <c r="BW129" s="640">
        <v>402</v>
      </c>
      <c r="BX129" s="640">
        <v>402</v>
      </c>
      <c r="BY129" s="640">
        <v>278</v>
      </c>
      <c r="BZ129" s="640">
        <v>214</v>
      </c>
      <c r="CA129" s="589">
        <f t="shared" si="128"/>
        <v>0.69154228855721389</v>
      </c>
      <c r="CB129" s="590">
        <f t="shared" si="129"/>
        <v>0.69154228855721389</v>
      </c>
      <c r="CC129" s="563">
        <v>416</v>
      </c>
      <c r="CD129" s="640">
        <v>387</v>
      </c>
      <c r="CE129" s="640">
        <v>387</v>
      </c>
      <c r="CF129" s="640">
        <v>247</v>
      </c>
      <c r="CG129" s="640">
        <v>213</v>
      </c>
      <c r="CH129" s="589">
        <f t="shared" si="130"/>
        <v>0.63824289405684753</v>
      </c>
      <c r="CI129" s="590">
        <f t="shared" si="131"/>
        <v>0.63824289405684753</v>
      </c>
    </row>
    <row r="130" spans="1:87" s="4" customFormat="1" x14ac:dyDescent="0.25">
      <c r="A130" s="560" t="s">
        <v>342</v>
      </c>
      <c r="B130" s="570" t="s">
        <v>356</v>
      </c>
      <c r="C130" s="591" t="s">
        <v>199</v>
      </c>
      <c r="D130" s="587" t="s">
        <v>21</v>
      </c>
      <c r="E130" s="573" t="s">
        <v>21</v>
      </c>
      <c r="F130" s="573" t="s">
        <v>21</v>
      </c>
      <c r="G130" s="573" t="s">
        <v>21</v>
      </c>
      <c r="H130" s="573" t="s">
        <v>21</v>
      </c>
      <c r="I130" s="574" t="s">
        <v>67</v>
      </c>
      <c r="J130" s="575" t="s">
        <v>67</v>
      </c>
      <c r="K130" s="587" t="s">
        <v>67</v>
      </c>
      <c r="L130" s="573" t="s">
        <v>67</v>
      </c>
      <c r="M130" s="573" t="s">
        <v>67</v>
      </c>
      <c r="N130" s="573" t="s">
        <v>67</v>
      </c>
      <c r="O130" s="573" t="s">
        <v>67</v>
      </c>
      <c r="P130" s="574" t="s">
        <v>67</v>
      </c>
      <c r="Q130" s="575" t="s">
        <v>67</v>
      </c>
      <c r="R130" s="587" t="s">
        <v>67</v>
      </c>
      <c r="S130" s="573" t="s">
        <v>67</v>
      </c>
      <c r="T130" s="573" t="s">
        <v>67</v>
      </c>
      <c r="U130" s="573" t="s">
        <v>67</v>
      </c>
      <c r="V130" s="573" t="s">
        <v>67</v>
      </c>
      <c r="W130" s="574" t="s">
        <v>67</v>
      </c>
      <c r="X130" s="575" t="s">
        <v>67</v>
      </c>
      <c r="Y130" s="587" t="s">
        <v>67</v>
      </c>
      <c r="Z130" s="573" t="s">
        <v>67</v>
      </c>
      <c r="AA130" s="573" t="s">
        <v>67</v>
      </c>
      <c r="AB130" s="573" t="s">
        <v>67</v>
      </c>
      <c r="AC130" s="573" t="s">
        <v>67</v>
      </c>
      <c r="AD130" s="574" t="s">
        <v>67</v>
      </c>
      <c r="AE130" s="575" t="s">
        <v>67</v>
      </c>
      <c r="AF130" s="572" t="s">
        <v>67</v>
      </c>
      <c r="AG130" s="573" t="s">
        <v>67</v>
      </c>
      <c r="AH130" s="573" t="s">
        <v>67</v>
      </c>
      <c r="AI130" s="573" t="s">
        <v>67</v>
      </c>
      <c r="AJ130" s="573" t="s">
        <v>67</v>
      </c>
      <c r="AK130" s="574" t="s">
        <v>67</v>
      </c>
      <c r="AL130" s="575" t="s">
        <v>67</v>
      </c>
      <c r="AM130" s="572" t="s">
        <v>67</v>
      </c>
      <c r="AN130" s="573" t="s">
        <v>67</v>
      </c>
      <c r="AO130" s="573" t="s">
        <v>67</v>
      </c>
      <c r="AP130" s="573" t="s">
        <v>67</v>
      </c>
      <c r="AQ130" s="573" t="s">
        <v>67</v>
      </c>
      <c r="AR130" s="574" t="s">
        <v>67</v>
      </c>
      <c r="AS130" s="575" t="s">
        <v>67</v>
      </c>
      <c r="AT130" s="572" t="s">
        <v>67</v>
      </c>
      <c r="AU130" s="573" t="s">
        <v>67</v>
      </c>
      <c r="AV130" s="573" t="s">
        <v>67</v>
      </c>
      <c r="AW130" s="573" t="s">
        <v>67</v>
      </c>
      <c r="AX130" s="573" t="s">
        <v>67</v>
      </c>
      <c r="AY130" s="574" t="s">
        <v>67</v>
      </c>
      <c r="AZ130" s="575" t="s">
        <v>67</v>
      </c>
      <c r="BA130" s="572" t="s">
        <v>67</v>
      </c>
      <c r="BB130" s="573" t="s">
        <v>67</v>
      </c>
      <c r="BC130" s="573" t="s">
        <v>67</v>
      </c>
      <c r="BD130" s="573" t="s">
        <v>67</v>
      </c>
      <c r="BE130" s="573" t="s">
        <v>67</v>
      </c>
      <c r="BF130" s="574" t="s">
        <v>67</v>
      </c>
      <c r="BG130" s="575" t="s">
        <v>67</v>
      </c>
      <c r="BH130" s="572" t="s">
        <v>67</v>
      </c>
      <c r="BI130" s="573" t="s">
        <v>67</v>
      </c>
      <c r="BJ130" s="573" t="s">
        <v>67</v>
      </c>
      <c r="BK130" s="573" t="s">
        <v>67</v>
      </c>
      <c r="BL130" s="573" t="s">
        <v>67</v>
      </c>
      <c r="BM130" s="574" t="s">
        <v>67</v>
      </c>
      <c r="BN130" s="575" t="s">
        <v>67</v>
      </c>
      <c r="BO130" s="572" t="s">
        <v>67</v>
      </c>
      <c r="BP130" s="573" t="s">
        <v>67</v>
      </c>
      <c r="BQ130" s="573" t="s">
        <v>67</v>
      </c>
      <c r="BR130" s="573" t="s">
        <v>67</v>
      </c>
      <c r="BS130" s="573" t="s">
        <v>67</v>
      </c>
      <c r="BT130" s="574" t="s">
        <v>67</v>
      </c>
      <c r="BU130" s="575" t="s">
        <v>67</v>
      </c>
      <c r="BV130" s="572" t="s">
        <v>67</v>
      </c>
      <c r="BW130" s="573"/>
      <c r="BX130" s="573"/>
      <c r="BY130" s="573"/>
      <c r="BZ130" s="573"/>
      <c r="CA130" s="574" t="s">
        <v>67</v>
      </c>
      <c r="CB130" s="575" t="s">
        <v>67</v>
      </c>
      <c r="CC130" s="572" t="s">
        <v>67</v>
      </c>
      <c r="CD130" s="573" t="s">
        <v>67</v>
      </c>
      <c r="CE130" s="573" t="s">
        <v>67</v>
      </c>
      <c r="CF130" s="573" t="s">
        <v>67</v>
      </c>
      <c r="CG130" s="573" t="s">
        <v>67</v>
      </c>
      <c r="CH130" s="574" t="s">
        <v>67</v>
      </c>
      <c r="CI130" s="575" t="s">
        <v>67</v>
      </c>
    </row>
    <row r="131" spans="1:87" s="4" customFormat="1" x14ac:dyDescent="0.25">
      <c r="A131" s="610" t="s">
        <v>357</v>
      </c>
      <c r="B131" s="611" t="s">
        <v>358</v>
      </c>
      <c r="C131" s="612"/>
      <c r="D131" s="594">
        <v>12431</v>
      </c>
      <c r="E131" s="641">
        <v>10473</v>
      </c>
      <c r="F131" s="641">
        <v>8853</v>
      </c>
      <c r="G131" s="641">
        <v>6478</v>
      </c>
      <c r="H131" s="642">
        <v>5227</v>
      </c>
      <c r="I131" s="643">
        <f t="shared" si="66"/>
        <v>0.61854291988923904</v>
      </c>
      <c r="J131" s="644">
        <f t="shared" si="67"/>
        <v>0.73172935728001809</v>
      </c>
      <c r="K131" s="594">
        <v>12625</v>
      </c>
      <c r="L131" s="641">
        <v>10624</v>
      </c>
      <c r="M131" s="641">
        <v>9042</v>
      </c>
      <c r="N131" s="641">
        <v>6700</v>
      </c>
      <c r="O131" s="642">
        <v>5485</v>
      </c>
      <c r="P131" s="643">
        <f t="shared" ref="P131:P139" si="132">N131/L131</f>
        <v>0.6306475903614458</v>
      </c>
      <c r="Q131" s="644">
        <f t="shared" ref="Q131:Q139" si="133">N131/M131</f>
        <v>0.74098650740986505</v>
      </c>
      <c r="R131" s="594">
        <v>13331</v>
      </c>
      <c r="S131" s="641">
        <v>10560</v>
      </c>
      <c r="T131" s="641">
        <v>9035</v>
      </c>
      <c r="U131" s="641">
        <v>6942</v>
      </c>
      <c r="V131" s="642">
        <v>5509</v>
      </c>
      <c r="W131" s="643">
        <f t="shared" si="64"/>
        <v>0.6573863636363636</v>
      </c>
      <c r="X131" s="644">
        <f t="shared" si="65"/>
        <v>0.76834532374100717</v>
      </c>
      <c r="Y131" s="594">
        <v>12733</v>
      </c>
      <c r="Z131" s="641">
        <v>10418</v>
      </c>
      <c r="AA131" s="641">
        <v>8875</v>
      </c>
      <c r="AB131" s="641">
        <v>6531</v>
      </c>
      <c r="AC131" s="642">
        <v>5221</v>
      </c>
      <c r="AD131" s="643">
        <f t="shared" ref="AD131:AD139" si="134">AB131/Z131</f>
        <v>0.62689575734306013</v>
      </c>
      <c r="AE131" s="644">
        <f t="shared" ref="AE131:AE139" si="135">AB131/AA131</f>
        <v>0.73588732394366196</v>
      </c>
      <c r="AF131" s="594">
        <v>12054</v>
      </c>
      <c r="AG131" s="641">
        <v>9765</v>
      </c>
      <c r="AH131" s="641">
        <v>8293</v>
      </c>
      <c r="AI131" s="641">
        <v>6131</v>
      </c>
      <c r="AJ131" s="642">
        <v>4886</v>
      </c>
      <c r="AK131" s="643">
        <f t="shared" ref="AK131:AK139" si="136">AI131/AG131</f>
        <v>0.62785458269329242</v>
      </c>
      <c r="AL131" s="644">
        <f t="shared" ref="AL131:AL139" si="137">AI131/AH131</f>
        <v>0.73929820330399132</v>
      </c>
      <c r="AM131" s="594">
        <v>10159</v>
      </c>
      <c r="AN131" s="641">
        <v>8297</v>
      </c>
      <c r="AO131" s="641">
        <v>7183</v>
      </c>
      <c r="AP131" s="641">
        <v>5546</v>
      </c>
      <c r="AQ131" s="642">
        <v>4437</v>
      </c>
      <c r="AR131" s="643">
        <f t="shared" ref="AR131:AR139" si="138">AP131/AN131</f>
        <v>0.66843437387007354</v>
      </c>
      <c r="AS131" s="644">
        <f t="shared" ref="AS131:AS139" si="139">AP131/AO131</f>
        <v>0.77210079354030348</v>
      </c>
      <c r="AT131" s="594">
        <v>9655</v>
      </c>
      <c r="AU131" s="641">
        <v>7751</v>
      </c>
      <c r="AV131" s="641">
        <v>6630</v>
      </c>
      <c r="AW131" s="641">
        <v>5101</v>
      </c>
      <c r="AX131" s="642">
        <v>4015</v>
      </c>
      <c r="AY131" s="643">
        <f t="shared" ref="AY131:AY139" si="140">AW131/AU131</f>
        <v>0.65810863114436846</v>
      </c>
      <c r="AZ131" s="644">
        <f t="shared" ref="AZ131:AZ139" si="141">AW131/AV131</f>
        <v>0.76938159879336354</v>
      </c>
      <c r="BA131" s="594">
        <v>8927</v>
      </c>
      <c r="BB131" s="641">
        <v>7176</v>
      </c>
      <c r="BC131" s="641">
        <v>6129</v>
      </c>
      <c r="BD131" s="641">
        <v>4882</v>
      </c>
      <c r="BE131" s="642">
        <v>3710</v>
      </c>
      <c r="BF131" s="643">
        <f t="shared" ref="BF131:BF139" si="142">BD131/BB131</f>
        <v>0.68032329988851725</v>
      </c>
      <c r="BG131" s="644">
        <f t="shared" ref="BG131:BG139" si="143">BD131/BC131</f>
        <v>0.79654103442649693</v>
      </c>
      <c r="BH131" s="594">
        <v>8386</v>
      </c>
      <c r="BI131" s="641">
        <v>6766</v>
      </c>
      <c r="BJ131" s="641">
        <v>5967</v>
      </c>
      <c r="BK131" s="641">
        <v>4669</v>
      </c>
      <c r="BL131" s="642">
        <v>3578</v>
      </c>
      <c r="BM131" s="643">
        <f t="shared" ref="BM131:BM139" si="144">BK131/BI131</f>
        <v>0.69006798699379246</v>
      </c>
      <c r="BN131" s="644">
        <f t="shared" ref="BN131:BN139" si="145">BK131/BJ131</f>
        <v>0.78247025305848839</v>
      </c>
      <c r="BO131" s="594">
        <v>8197</v>
      </c>
      <c r="BP131" s="641">
        <v>6611</v>
      </c>
      <c r="BQ131" s="641">
        <v>5983</v>
      </c>
      <c r="BR131" s="641">
        <v>4658</v>
      </c>
      <c r="BS131" s="642">
        <v>3720</v>
      </c>
      <c r="BT131" s="643">
        <f t="shared" ref="BT131:BT139" si="146">BR131/BP131</f>
        <v>0.70458327030706402</v>
      </c>
      <c r="BU131" s="644">
        <f t="shared" ref="BU131:BU139" si="147">BR131/BQ131</f>
        <v>0.77853919438408825</v>
      </c>
      <c r="BV131" s="594">
        <v>8721</v>
      </c>
      <c r="BW131" s="641">
        <v>6817</v>
      </c>
      <c r="BX131" s="641">
        <v>6454</v>
      </c>
      <c r="BY131" s="641">
        <v>4912</v>
      </c>
      <c r="BZ131" s="642">
        <v>4119</v>
      </c>
      <c r="CA131" s="643">
        <f t="shared" ref="CA131:CA139" si="148">BY131/BW131</f>
        <v>0.72055156227079364</v>
      </c>
      <c r="CB131" s="644">
        <f t="shared" ref="CB131:CB139" si="149">BY131/BX131</f>
        <v>0.76107840099163304</v>
      </c>
      <c r="CC131" s="594">
        <v>7702</v>
      </c>
      <c r="CD131" s="641">
        <v>6232</v>
      </c>
      <c r="CE131" s="641">
        <v>6227</v>
      </c>
      <c r="CF131" s="641">
        <v>4438</v>
      </c>
      <c r="CG131" s="642">
        <v>3965</v>
      </c>
      <c r="CH131" s="643">
        <f t="shared" ref="CH131:CH139" si="150">CF131/CD131</f>
        <v>0.71213093709884467</v>
      </c>
      <c r="CI131" s="644">
        <f t="shared" ref="CI131:CI139" si="151">CF131/CE131</f>
        <v>0.71270274610566886</v>
      </c>
    </row>
    <row r="132" spans="1:87" s="4" customFormat="1" x14ac:dyDescent="0.25">
      <c r="A132" s="613" t="s">
        <v>357</v>
      </c>
      <c r="B132" s="614" t="s">
        <v>359</v>
      </c>
      <c r="C132" s="615" t="s">
        <v>285</v>
      </c>
      <c r="D132" s="583">
        <v>3106</v>
      </c>
      <c r="E132" s="557">
        <v>2892</v>
      </c>
      <c r="F132" s="557">
        <v>2583</v>
      </c>
      <c r="G132" s="557">
        <v>2208</v>
      </c>
      <c r="H132" s="557">
        <v>1551</v>
      </c>
      <c r="I132" s="558">
        <f t="shared" si="66"/>
        <v>0.76348547717842319</v>
      </c>
      <c r="J132" s="559">
        <f t="shared" si="67"/>
        <v>0.85481997677119625</v>
      </c>
      <c r="K132" s="583">
        <v>3296</v>
      </c>
      <c r="L132" s="557">
        <v>3102</v>
      </c>
      <c r="M132" s="557">
        <v>2742</v>
      </c>
      <c r="N132" s="557">
        <v>2585</v>
      </c>
      <c r="O132" s="557">
        <v>1844</v>
      </c>
      <c r="P132" s="558">
        <f t="shared" si="132"/>
        <v>0.83333333333333337</v>
      </c>
      <c r="Q132" s="559">
        <f t="shared" si="133"/>
        <v>0.94274252370532463</v>
      </c>
      <c r="R132" s="583">
        <v>3666</v>
      </c>
      <c r="S132" s="557">
        <v>3419</v>
      </c>
      <c r="T132" s="557">
        <v>3085</v>
      </c>
      <c r="U132" s="557">
        <v>3008</v>
      </c>
      <c r="V132" s="557">
        <v>1706</v>
      </c>
      <c r="W132" s="558">
        <f t="shared" si="64"/>
        <v>0.87978941210880379</v>
      </c>
      <c r="X132" s="559">
        <f t="shared" si="65"/>
        <v>0.97504051863857377</v>
      </c>
      <c r="Y132" s="583">
        <v>2943</v>
      </c>
      <c r="Z132" s="557">
        <v>2795</v>
      </c>
      <c r="AA132" s="557">
        <v>2447</v>
      </c>
      <c r="AB132" s="557">
        <v>2347</v>
      </c>
      <c r="AC132" s="557">
        <v>1435</v>
      </c>
      <c r="AD132" s="558">
        <f t="shared" si="134"/>
        <v>0.83971377459749552</v>
      </c>
      <c r="AE132" s="559">
        <f t="shared" si="135"/>
        <v>0.95913363302002452</v>
      </c>
      <c r="AF132" s="583">
        <v>2858</v>
      </c>
      <c r="AG132" s="557">
        <v>2606</v>
      </c>
      <c r="AH132" s="557">
        <v>2273</v>
      </c>
      <c r="AI132" s="557">
        <v>2172</v>
      </c>
      <c r="AJ132" s="557">
        <v>1371</v>
      </c>
      <c r="AK132" s="558">
        <f t="shared" si="136"/>
        <v>0.83346124328472759</v>
      </c>
      <c r="AL132" s="559">
        <f t="shared" si="137"/>
        <v>0.95556533216014083</v>
      </c>
      <c r="AM132" s="583">
        <v>2425</v>
      </c>
      <c r="AN132" s="557">
        <v>2220</v>
      </c>
      <c r="AO132" s="557">
        <v>1929</v>
      </c>
      <c r="AP132" s="557">
        <v>1864</v>
      </c>
      <c r="AQ132" s="557">
        <v>1207</v>
      </c>
      <c r="AR132" s="558">
        <f t="shared" si="138"/>
        <v>0.83963963963963961</v>
      </c>
      <c r="AS132" s="559">
        <f t="shared" si="139"/>
        <v>0.96630378434421982</v>
      </c>
      <c r="AT132" s="583">
        <v>2078</v>
      </c>
      <c r="AU132" s="557">
        <v>1881</v>
      </c>
      <c r="AV132" s="557">
        <v>1662</v>
      </c>
      <c r="AW132" s="557">
        <v>1581</v>
      </c>
      <c r="AX132" s="557">
        <v>977</v>
      </c>
      <c r="AY132" s="558">
        <f t="shared" si="140"/>
        <v>0.84051036682615632</v>
      </c>
      <c r="AZ132" s="559">
        <f t="shared" si="141"/>
        <v>0.95126353790613716</v>
      </c>
      <c r="BA132" s="583">
        <v>1661</v>
      </c>
      <c r="BB132" s="557">
        <v>1516</v>
      </c>
      <c r="BC132" s="557">
        <v>1347</v>
      </c>
      <c r="BD132" s="557">
        <v>1288</v>
      </c>
      <c r="BE132" s="557">
        <v>718</v>
      </c>
      <c r="BF132" s="558">
        <f t="shared" si="142"/>
        <v>0.84960422163588389</v>
      </c>
      <c r="BG132" s="559">
        <f t="shared" si="143"/>
        <v>0.95619896065330368</v>
      </c>
      <c r="BH132" s="583">
        <v>1593</v>
      </c>
      <c r="BI132" s="557">
        <v>1460</v>
      </c>
      <c r="BJ132" s="557">
        <v>1325</v>
      </c>
      <c r="BK132" s="557">
        <v>1271</v>
      </c>
      <c r="BL132" s="557">
        <v>731</v>
      </c>
      <c r="BM132" s="558">
        <f t="shared" si="144"/>
        <v>0.8705479452054794</v>
      </c>
      <c r="BN132" s="559">
        <f t="shared" si="145"/>
        <v>0.95924528301886791</v>
      </c>
      <c r="BO132" s="583">
        <v>1483</v>
      </c>
      <c r="BP132" s="557">
        <v>1338</v>
      </c>
      <c r="BQ132" s="557">
        <v>1214</v>
      </c>
      <c r="BR132" s="557">
        <v>1180</v>
      </c>
      <c r="BS132" s="557">
        <v>693</v>
      </c>
      <c r="BT132" s="558">
        <f t="shared" si="146"/>
        <v>0.88191330343796714</v>
      </c>
      <c r="BU132" s="559">
        <f t="shared" si="147"/>
        <v>0.97199341021416807</v>
      </c>
      <c r="BV132" s="583">
        <v>1291</v>
      </c>
      <c r="BW132" s="557">
        <v>1159</v>
      </c>
      <c r="BX132" s="557">
        <v>1053</v>
      </c>
      <c r="BY132" s="557">
        <v>992</v>
      </c>
      <c r="BZ132" s="557">
        <v>682</v>
      </c>
      <c r="CA132" s="558">
        <f t="shared" si="148"/>
        <v>0.85591026747195853</v>
      </c>
      <c r="CB132" s="559">
        <f t="shared" si="149"/>
        <v>0.94207027540360877</v>
      </c>
      <c r="CC132" s="583">
        <v>1307</v>
      </c>
      <c r="CD132" s="557">
        <v>1108</v>
      </c>
      <c r="CE132" s="557">
        <v>1102</v>
      </c>
      <c r="CF132" s="557">
        <v>1050</v>
      </c>
      <c r="CG132" s="557">
        <v>756</v>
      </c>
      <c r="CH132" s="558">
        <f t="shared" si="150"/>
        <v>0.94765342960288812</v>
      </c>
      <c r="CI132" s="559">
        <f t="shared" si="151"/>
        <v>0.95281306715063518</v>
      </c>
    </row>
    <row r="133" spans="1:87" s="4" customFormat="1" x14ac:dyDescent="0.25">
      <c r="A133" s="560" t="s">
        <v>357</v>
      </c>
      <c r="B133" s="561" t="s">
        <v>360</v>
      </c>
      <c r="C133" s="562" t="s">
        <v>361</v>
      </c>
      <c r="D133" s="563">
        <v>2067</v>
      </c>
      <c r="E133" s="564">
        <v>1971</v>
      </c>
      <c r="F133" s="564">
        <v>1514</v>
      </c>
      <c r="G133" s="564">
        <v>1435</v>
      </c>
      <c r="H133" s="564">
        <v>1204</v>
      </c>
      <c r="I133" s="565">
        <f t="shared" si="66"/>
        <v>0.72805682394723492</v>
      </c>
      <c r="J133" s="566">
        <f t="shared" si="67"/>
        <v>0.94782034346103039</v>
      </c>
      <c r="K133" s="563">
        <v>2163</v>
      </c>
      <c r="L133" s="564">
        <v>2041</v>
      </c>
      <c r="M133" s="564">
        <v>1549</v>
      </c>
      <c r="N133" s="564">
        <v>1471</v>
      </c>
      <c r="O133" s="564">
        <v>1230</v>
      </c>
      <c r="P133" s="565">
        <f t="shared" si="132"/>
        <v>0.72072513473787359</v>
      </c>
      <c r="Q133" s="566">
        <f t="shared" si="133"/>
        <v>0.94964493221433177</v>
      </c>
      <c r="R133" s="563">
        <v>2193</v>
      </c>
      <c r="S133" s="564">
        <v>2048</v>
      </c>
      <c r="T133" s="564">
        <v>1608</v>
      </c>
      <c r="U133" s="564">
        <v>1370</v>
      </c>
      <c r="V133" s="564">
        <v>1261</v>
      </c>
      <c r="W133" s="565">
        <f t="shared" si="64"/>
        <v>0.6689453125</v>
      </c>
      <c r="X133" s="566">
        <f t="shared" si="65"/>
        <v>0.85199004975124382</v>
      </c>
      <c r="Y133" s="563">
        <v>2259</v>
      </c>
      <c r="Z133" s="564">
        <v>2121</v>
      </c>
      <c r="AA133" s="564">
        <v>1610</v>
      </c>
      <c r="AB133" s="564">
        <v>1336</v>
      </c>
      <c r="AC133" s="564">
        <v>1198</v>
      </c>
      <c r="AD133" s="565">
        <f t="shared" si="134"/>
        <v>0.62989156058462992</v>
      </c>
      <c r="AE133" s="566">
        <f t="shared" si="135"/>
        <v>0.82981366459627326</v>
      </c>
      <c r="AF133" s="563">
        <v>2268</v>
      </c>
      <c r="AG133" s="564">
        <v>2042</v>
      </c>
      <c r="AH133" s="564">
        <v>1577</v>
      </c>
      <c r="AI133" s="564">
        <v>1286</v>
      </c>
      <c r="AJ133" s="564">
        <v>1152</v>
      </c>
      <c r="AK133" s="565">
        <f t="shared" si="136"/>
        <v>0.62977473065621936</v>
      </c>
      <c r="AL133" s="566">
        <f t="shared" si="137"/>
        <v>0.81547241597970832</v>
      </c>
      <c r="AM133" s="563">
        <v>1894</v>
      </c>
      <c r="AN133" s="564">
        <v>1698</v>
      </c>
      <c r="AO133" s="564">
        <v>1397</v>
      </c>
      <c r="AP133" s="564">
        <v>1171</v>
      </c>
      <c r="AQ133" s="564">
        <v>1032</v>
      </c>
      <c r="AR133" s="565">
        <f t="shared" si="138"/>
        <v>0.68963486454652534</v>
      </c>
      <c r="AS133" s="566">
        <f t="shared" si="139"/>
        <v>0.83822476735862561</v>
      </c>
      <c r="AT133" s="563">
        <v>1866</v>
      </c>
      <c r="AU133" s="564">
        <v>1645</v>
      </c>
      <c r="AV133" s="564">
        <v>1314</v>
      </c>
      <c r="AW133" s="564">
        <v>1085</v>
      </c>
      <c r="AX133" s="564">
        <v>948</v>
      </c>
      <c r="AY133" s="565">
        <f t="shared" si="140"/>
        <v>0.65957446808510634</v>
      </c>
      <c r="AZ133" s="566">
        <f t="shared" si="141"/>
        <v>0.82572298325722981</v>
      </c>
      <c r="BA133" s="563">
        <v>1802</v>
      </c>
      <c r="BB133" s="564">
        <v>1610</v>
      </c>
      <c r="BC133" s="564">
        <v>1332</v>
      </c>
      <c r="BD133" s="564">
        <v>1101</v>
      </c>
      <c r="BE133" s="564">
        <v>955</v>
      </c>
      <c r="BF133" s="565">
        <f t="shared" si="142"/>
        <v>0.6838509316770186</v>
      </c>
      <c r="BG133" s="566">
        <f t="shared" si="143"/>
        <v>0.82657657657657657</v>
      </c>
      <c r="BH133" s="563">
        <v>1586</v>
      </c>
      <c r="BI133" s="564">
        <v>1426</v>
      </c>
      <c r="BJ133" s="564">
        <v>1209</v>
      </c>
      <c r="BK133" s="564">
        <v>964</v>
      </c>
      <c r="BL133" s="564">
        <v>863</v>
      </c>
      <c r="BM133" s="565">
        <f t="shared" si="144"/>
        <v>0.67601683029453019</v>
      </c>
      <c r="BN133" s="566">
        <f t="shared" si="145"/>
        <v>0.79735318444995862</v>
      </c>
      <c r="BO133" s="563">
        <v>1797</v>
      </c>
      <c r="BP133" s="564">
        <v>1585</v>
      </c>
      <c r="BQ133" s="564">
        <v>1369</v>
      </c>
      <c r="BR133" s="564">
        <v>1101</v>
      </c>
      <c r="BS133" s="564">
        <v>995</v>
      </c>
      <c r="BT133" s="565">
        <f t="shared" si="146"/>
        <v>0.69463722397476335</v>
      </c>
      <c r="BU133" s="566">
        <f t="shared" si="147"/>
        <v>0.80423666910153402</v>
      </c>
      <c r="BV133" s="563">
        <v>1716</v>
      </c>
      <c r="BW133" s="564">
        <v>1531</v>
      </c>
      <c r="BX133" s="564">
        <v>1531</v>
      </c>
      <c r="BY133" s="564">
        <v>1013</v>
      </c>
      <c r="BZ133" s="564">
        <v>912</v>
      </c>
      <c r="CA133" s="565">
        <f t="shared" si="148"/>
        <v>0.66165904637491835</v>
      </c>
      <c r="CB133" s="566">
        <f t="shared" si="149"/>
        <v>0.66165904637491835</v>
      </c>
      <c r="CC133" s="563">
        <v>1488</v>
      </c>
      <c r="CD133" s="564">
        <v>1340</v>
      </c>
      <c r="CE133" s="564">
        <v>1340</v>
      </c>
      <c r="CF133" s="564">
        <v>935</v>
      </c>
      <c r="CG133" s="564">
        <v>892</v>
      </c>
      <c r="CH133" s="565">
        <f t="shared" si="150"/>
        <v>0.69776119402985071</v>
      </c>
      <c r="CI133" s="566">
        <f t="shared" si="151"/>
        <v>0.69776119402985071</v>
      </c>
    </row>
    <row r="134" spans="1:87" s="4" customFormat="1" x14ac:dyDescent="0.25">
      <c r="A134" s="560" t="s">
        <v>357</v>
      </c>
      <c r="B134" s="561" t="s">
        <v>362</v>
      </c>
      <c r="C134" s="562" t="s">
        <v>363</v>
      </c>
      <c r="D134" s="563">
        <v>1497</v>
      </c>
      <c r="E134" s="564">
        <v>1441</v>
      </c>
      <c r="F134" s="564">
        <v>1052</v>
      </c>
      <c r="G134" s="564">
        <v>1013</v>
      </c>
      <c r="H134" s="564">
        <v>868</v>
      </c>
      <c r="I134" s="565">
        <f t="shared" si="66"/>
        <v>0.70298403886190142</v>
      </c>
      <c r="J134" s="566">
        <f t="shared" si="67"/>
        <v>0.96292775665399244</v>
      </c>
      <c r="K134" s="563">
        <v>1606</v>
      </c>
      <c r="L134" s="564">
        <v>1491</v>
      </c>
      <c r="M134" s="564">
        <v>1209</v>
      </c>
      <c r="N134" s="564">
        <v>1064</v>
      </c>
      <c r="O134" s="564">
        <v>930</v>
      </c>
      <c r="P134" s="565">
        <f t="shared" si="132"/>
        <v>0.71361502347417838</v>
      </c>
      <c r="Q134" s="566">
        <f t="shared" si="133"/>
        <v>0.88006617038875101</v>
      </c>
      <c r="R134" s="563">
        <v>1510</v>
      </c>
      <c r="S134" s="564">
        <v>1386</v>
      </c>
      <c r="T134" s="564">
        <v>1049</v>
      </c>
      <c r="U134" s="564">
        <v>900</v>
      </c>
      <c r="V134" s="564">
        <v>826</v>
      </c>
      <c r="W134" s="565">
        <f t="shared" si="64"/>
        <v>0.64935064935064934</v>
      </c>
      <c r="X134" s="566">
        <f t="shared" si="65"/>
        <v>0.85795996186844614</v>
      </c>
      <c r="Y134" s="563">
        <v>1561</v>
      </c>
      <c r="Z134" s="564">
        <v>1409</v>
      </c>
      <c r="AA134" s="564">
        <v>1087</v>
      </c>
      <c r="AB134" s="564">
        <v>919</v>
      </c>
      <c r="AC134" s="564">
        <v>835</v>
      </c>
      <c r="AD134" s="565">
        <f t="shared" si="134"/>
        <v>0.65223562810503899</v>
      </c>
      <c r="AE134" s="566">
        <f t="shared" si="135"/>
        <v>0.84544618215271394</v>
      </c>
      <c r="AF134" s="563">
        <v>1480</v>
      </c>
      <c r="AG134" s="564">
        <v>1320</v>
      </c>
      <c r="AH134" s="564">
        <v>1055</v>
      </c>
      <c r="AI134" s="564">
        <v>896</v>
      </c>
      <c r="AJ134" s="564">
        <v>801</v>
      </c>
      <c r="AK134" s="565">
        <f t="shared" si="136"/>
        <v>0.67878787878787883</v>
      </c>
      <c r="AL134" s="566">
        <f t="shared" si="137"/>
        <v>0.84928909952606635</v>
      </c>
      <c r="AM134" s="563">
        <v>1416</v>
      </c>
      <c r="AN134" s="564">
        <v>1266</v>
      </c>
      <c r="AO134" s="564">
        <v>1020</v>
      </c>
      <c r="AP134" s="564">
        <v>881</v>
      </c>
      <c r="AQ134" s="564">
        <v>777</v>
      </c>
      <c r="AR134" s="565">
        <f t="shared" si="138"/>
        <v>0.69589257503949442</v>
      </c>
      <c r="AS134" s="566">
        <f t="shared" si="139"/>
        <v>0.86372549019607847</v>
      </c>
      <c r="AT134" s="563">
        <v>1411</v>
      </c>
      <c r="AU134" s="564">
        <v>1228</v>
      </c>
      <c r="AV134" s="564">
        <v>981</v>
      </c>
      <c r="AW134" s="564">
        <v>865</v>
      </c>
      <c r="AX134" s="564">
        <v>752</v>
      </c>
      <c r="AY134" s="565">
        <f t="shared" si="140"/>
        <v>0.7043973941368078</v>
      </c>
      <c r="AZ134" s="566">
        <f t="shared" si="141"/>
        <v>0.88175331294597348</v>
      </c>
      <c r="BA134" s="563">
        <v>1307</v>
      </c>
      <c r="BB134" s="564">
        <v>1133</v>
      </c>
      <c r="BC134" s="564">
        <v>905</v>
      </c>
      <c r="BD134" s="564">
        <v>744</v>
      </c>
      <c r="BE134" s="564">
        <v>663</v>
      </c>
      <c r="BF134" s="565">
        <f t="shared" si="142"/>
        <v>0.65666372462488964</v>
      </c>
      <c r="BG134" s="566">
        <f t="shared" si="143"/>
        <v>0.82209944751381214</v>
      </c>
      <c r="BH134" s="563">
        <v>1219</v>
      </c>
      <c r="BI134" s="564">
        <v>1064</v>
      </c>
      <c r="BJ134" s="564">
        <v>861</v>
      </c>
      <c r="BK134" s="564">
        <v>713</v>
      </c>
      <c r="BL134" s="564">
        <v>648</v>
      </c>
      <c r="BM134" s="565">
        <f t="shared" si="144"/>
        <v>0.67011278195488722</v>
      </c>
      <c r="BN134" s="566">
        <f t="shared" si="145"/>
        <v>0.82810685249709637</v>
      </c>
      <c r="BO134" s="563">
        <v>1111</v>
      </c>
      <c r="BP134" s="564">
        <v>984</v>
      </c>
      <c r="BQ134" s="564">
        <v>908</v>
      </c>
      <c r="BR134" s="564">
        <v>667</v>
      </c>
      <c r="BS134" s="564">
        <v>623</v>
      </c>
      <c r="BT134" s="565">
        <f t="shared" si="146"/>
        <v>0.67784552845528456</v>
      </c>
      <c r="BU134" s="566">
        <f t="shared" si="147"/>
        <v>0.73458149779735682</v>
      </c>
      <c r="BV134" s="563">
        <v>1725</v>
      </c>
      <c r="BW134" s="564">
        <v>1482</v>
      </c>
      <c r="BX134" s="564">
        <v>1418</v>
      </c>
      <c r="BY134" s="564">
        <v>1181</v>
      </c>
      <c r="BZ134" s="564">
        <v>1135</v>
      </c>
      <c r="CA134" s="565">
        <f t="shared" si="148"/>
        <v>0.79689608636977061</v>
      </c>
      <c r="CB134" s="566">
        <f t="shared" si="149"/>
        <v>0.83286318758815236</v>
      </c>
      <c r="CC134" s="563">
        <v>1230</v>
      </c>
      <c r="CD134" s="564">
        <v>1014</v>
      </c>
      <c r="CE134" s="564">
        <v>1013</v>
      </c>
      <c r="CF134" s="564">
        <v>723</v>
      </c>
      <c r="CG134" s="564">
        <v>708</v>
      </c>
      <c r="CH134" s="565">
        <f t="shared" si="150"/>
        <v>0.71301775147928992</v>
      </c>
      <c r="CI134" s="566">
        <f t="shared" si="151"/>
        <v>0.7137216189536032</v>
      </c>
    </row>
    <row r="135" spans="1:87" s="4" customFormat="1" x14ac:dyDescent="0.25">
      <c r="A135" s="560" t="s">
        <v>357</v>
      </c>
      <c r="B135" s="561" t="s">
        <v>364</v>
      </c>
      <c r="C135" s="562" t="s">
        <v>291</v>
      </c>
      <c r="D135" s="563">
        <v>1331</v>
      </c>
      <c r="E135" s="564">
        <v>1328</v>
      </c>
      <c r="F135" s="564">
        <v>1029</v>
      </c>
      <c r="G135" s="564">
        <v>636</v>
      </c>
      <c r="H135" s="564">
        <v>548</v>
      </c>
      <c r="I135" s="565">
        <f t="shared" si="66"/>
        <v>0.47891566265060243</v>
      </c>
      <c r="J135" s="566">
        <f t="shared" si="67"/>
        <v>0.61807580174927113</v>
      </c>
      <c r="K135" s="563">
        <v>1217</v>
      </c>
      <c r="L135" s="564">
        <v>1217</v>
      </c>
      <c r="M135" s="564">
        <v>969</v>
      </c>
      <c r="N135" s="564">
        <v>595</v>
      </c>
      <c r="O135" s="564">
        <v>515</v>
      </c>
      <c r="P135" s="565">
        <f t="shared" si="132"/>
        <v>0.48890714872637636</v>
      </c>
      <c r="Q135" s="566">
        <f t="shared" si="133"/>
        <v>0.61403508771929827</v>
      </c>
      <c r="R135" s="563">
        <v>979</v>
      </c>
      <c r="S135" s="564">
        <v>979</v>
      </c>
      <c r="T135" s="564">
        <v>768</v>
      </c>
      <c r="U135" s="564">
        <v>517</v>
      </c>
      <c r="V135" s="564">
        <v>512</v>
      </c>
      <c r="W135" s="565">
        <f t="shared" si="64"/>
        <v>0.5280898876404494</v>
      </c>
      <c r="X135" s="566">
        <f t="shared" si="65"/>
        <v>0.67317708333333337</v>
      </c>
      <c r="Y135" s="563">
        <v>964</v>
      </c>
      <c r="Z135" s="564">
        <v>964</v>
      </c>
      <c r="AA135" s="564">
        <v>710</v>
      </c>
      <c r="AB135" s="564">
        <v>490</v>
      </c>
      <c r="AC135" s="564">
        <v>479</v>
      </c>
      <c r="AD135" s="565">
        <f t="shared" si="134"/>
        <v>0.50829875518672196</v>
      </c>
      <c r="AE135" s="566">
        <f t="shared" si="135"/>
        <v>0.6901408450704225</v>
      </c>
      <c r="AF135" s="563">
        <v>906</v>
      </c>
      <c r="AG135" s="564">
        <v>906</v>
      </c>
      <c r="AH135" s="564">
        <v>719</v>
      </c>
      <c r="AI135" s="564">
        <v>460</v>
      </c>
      <c r="AJ135" s="564">
        <v>449</v>
      </c>
      <c r="AK135" s="565">
        <f t="shared" si="136"/>
        <v>0.50772626931567333</v>
      </c>
      <c r="AL135" s="566">
        <f t="shared" si="137"/>
        <v>0.63977746870653684</v>
      </c>
      <c r="AM135" s="563">
        <v>876</v>
      </c>
      <c r="AN135" s="564">
        <v>876</v>
      </c>
      <c r="AO135" s="564">
        <v>667</v>
      </c>
      <c r="AP135" s="564">
        <v>403</v>
      </c>
      <c r="AQ135" s="564">
        <v>369</v>
      </c>
      <c r="AR135" s="565">
        <f t="shared" si="138"/>
        <v>0.46004566210045661</v>
      </c>
      <c r="AS135" s="566">
        <f t="shared" si="139"/>
        <v>0.60419790104947524</v>
      </c>
      <c r="AT135" s="563">
        <v>865</v>
      </c>
      <c r="AU135" s="564">
        <v>865</v>
      </c>
      <c r="AV135" s="564">
        <v>670</v>
      </c>
      <c r="AW135" s="564">
        <v>370</v>
      </c>
      <c r="AX135" s="564">
        <v>360</v>
      </c>
      <c r="AY135" s="565">
        <f t="shared" si="140"/>
        <v>0.4277456647398844</v>
      </c>
      <c r="AZ135" s="566">
        <f t="shared" si="141"/>
        <v>0.55223880597014929</v>
      </c>
      <c r="BA135" s="563">
        <v>839</v>
      </c>
      <c r="BB135" s="564">
        <v>839</v>
      </c>
      <c r="BC135" s="564">
        <v>687</v>
      </c>
      <c r="BD135" s="564">
        <v>498</v>
      </c>
      <c r="BE135" s="564">
        <v>368</v>
      </c>
      <c r="BF135" s="565">
        <f t="shared" si="142"/>
        <v>0.59356376638855779</v>
      </c>
      <c r="BG135" s="566">
        <f t="shared" si="143"/>
        <v>0.72489082969432317</v>
      </c>
      <c r="BH135" s="563">
        <v>866</v>
      </c>
      <c r="BI135" s="564">
        <v>866</v>
      </c>
      <c r="BJ135" s="564">
        <v>802</v>
      </c>
      <c r="BK135" s="564">
        <v>405</v>
      </c>
      <c r="BL135" s="564">
        <v>405</v>
      </c>
      <c r="BM135" s="565">
        <f t="shared" si="144"/>
        <v>0.4676674364896074</v>
      </c>
      <c r="BN135" s="566">
        <f t="shared" si="145"/>
        <v>0.50498753117206985</v>
      </c>
      <c r="BO135" s="563">
        <v>908</v>
      </c>
      <c r="BP135" s="564">
        <v>908</v>
      </c>
      <c r="BQ135" s="564">
        <v>845</v>
      </c>
      <c r="BR135" s="564">
        <v>424</v>
      </c>
      <c r="BS135" s="564">
        <v>424</v>
      </c>
      <c r="BT135" s="565">
        <f t="shared" si="146"/>
        <v>0.46696035242290751</v>
      </c>
      <c r="BU135" s="566">
        <f t="shared" si="147"/>
        <v>0.50177514792899414</v>
      </c>
      <c r="BV135" s="563">
        <v>1305</v>
      </c>
      <c r="BW135" s="564">
        <v>869</v>
      </c>
      <c r="BX135" s="564">
        <v>800</v>
      </c>
      <c r="BY135" s="564">
        <v>447</v>
      </c>
      <c r="BZ135" s="564">
        <v>447</v>
      </c>
      <c r="CA135" s="565">
        <f t="shared" si="148"/>
        <v>0.51438434982738779</v>
      </c>
      <c r="CB135" s="566">
        <f t="shared" si="149"/>
        <v>0.55874999999999997</v>
      </c>
      <c r="CC135" s="563">
        <v>917</v>
      </c>
      <c r="CD135" s="564">
        <v>916</v>
      </c>
      <c r="CE135" s="564">
        <v>916</v>
      </c>
      <c r="CF135" s="564">
        <v>484</v>
      </c>
      <c r="CG135" s="564">
        <v>484</v>
      </c>
      <c r="CH135" s="565">
        <f t="shared" si="150"/>
        <v>0.52838427947598254</v>
      </c>
      <c r="CI135" s="566">
        <f t="shared" si="151"/>
        <v>0.52838427947598254</v>
      </c>
    </row>
    <row r="136" spans="1:87" s="4" customFormat="1" x14ac:dyDescent="0.25">
      <c r="A136" s="560" t="s">
        <v>357</v>
      </c>
      <c r="B136" s="561" t="s">
        <v>365</v>
      </c>
      <c r="C136" s="562" t="s">
        <v>366</v>
      </c>
      <c r="D136" s="563">
        <v>612</v>
      </c>
      <c r="E136" s="564">
        <v>584</v>
      </c>
      <c r="F136" s="564">
        <v>554</v>
      </c>
      <c r="G136" s="564">
        <v>404</v>
      </c>
      <c r="H136" s="564">
        <v>228</v>
      </c>
      <c r="I136" s="565">
        <f t="shared" si="66"/>
        <v>0.69178082191780821</v>
      </c>
      <c r="J136" s="566">
        <f t="shared" si="67"/>
        <v>0.72924187725631773</v>
      </c>
      <c r="K136" s="563">
        <v>518</v>
      </c>
      <c r="L136" s="564">
        <v>500</v>
      </c>
      <c r="M136" s="564">
        <v>476</v>
      </c>
      <c r="N136" s="564">
        <v>360</v>
      </c>
      <c r="O136" s="564">
        <v>213</v>
      </c>
      <c r="P136" s="565">
        <f t="shared" si="132"/>
        <v>0.72</v>
      </c>
      <c r="Q136" s="566">
        <f t="shared" si="133"/>
        <v>0.75630252100840334</v>
      </c>
      <c r="R136" s="563">
        <v>918</v>
      </c>
      <c r="S136" s="564">
        <v>869</v>
      </c>
      <c r="T136" s="564">
        <v>858</v>
      </c>
      <c r="U136" s="564">
        <v>540</v>
      </c>
      <c r="V136" s="564">
        <v>403</v>
      </c>
      <c r="W136" s="565">
        <f t="shared" ref="W136:W201" si="152">U136/S136</f>
        <v>0.62140391254315308</v>
      </c>
      <c r="X136" s="566">
        <f t="shared" ref="X136:X201" si="153">U136/T136</f>
        <v>0.62937062937062938</v>
      </c>
      <c r="Y136" s="563">
        <v>881</v>
      </c>
      <c r="Z136" s="564">
        <v>824</v>
      </c>
      <c r="AA136" s="564">
        <v>815</v>
      </c>
      <c r="AB136" s="564">
        <v>576</v>
      </c>
      <c r="AC136" s="564">
        <v>424</v>
      </c>
      <c r="AD136" s="565">
        <f t="shared" si="134"/>
        <v>0.69902912621359226</v>
      </c>
      <c r="AE136" s="566">
        <f t="shared" si="135"/>
        <v>0.70674846625766874</v>
      </c>
      <c r="AF136" s="563">
        <v>924</v>
      </c>
      <c r="AG136" s="564">
        <v>832</v>
      </c>
      <c r="AH136" s="564">
        <v>804</v>
      </c>
      <c r="AI136" s="564">
        <v>557</v>
      </c>
      <c r="AJ136" s="564">
        <v>406</v>
      </c>
      <c r="AK136" s="565">
        <f t="shared" si="136"/>
        <v>0.66947115384615385</v>
      </c>
      <c r="AL136" s="566">
        <f t="shared" si="137"/>
        <v>0.69278606965174128</v>
      </c>
      <c r="AM136" s="563">
        <v>796</v>
      </c>
      <c r="AN136" s="564">
        <v>726</v>
      </c>
      <c r="AO136" s="564">
        <v>681</v>
      </c>
      <c r="AP136" s="564">
        <v>475</v>
      </c>
      <c r="AQ136" s="564">
        <v>336</v>
      </c>
      <c r="AR136" s="565">
        <f t="shared" si="138"/>
        <v>0.65426997245179064</v>
      </c>
      <c r="AS136" s="566">
        <f t="shared" si="139"/>
        <v>0.69750367107195299</v>
      </c>
      <c r="AT136" s="563">
        <v>628</v>
      </c>
      <c r="AU136" s="564">
        <v>569</v>
      </c>
      <c r="AV136" s="564">
        <v>539</v>
      </c>
      <c r="AW136" s="564">
        <v>339</v>
      </c>
      <c r="AX136" s="564">
        <v>215</v>
      </c>
      <c r="AY136" s="565">
        <f t="shared" si="140"/>
        <v>0.59578207381370829</v>
      </c>
      <c r="AZ136" s="566">
        <f t="shared" si="141"/>
        <v>0.6289424860853432</v>
      </c>
      <c r="BA136" s="563">
        <v>837</v>
      </c>
      <c r="BB136" s="564">
        <v>768</v>
      </c>
      <c r="BC136" s="564">
        <v>721</v>
      </c>
      <c r="BD136" s="564">
        <v>539</v>
      </c>
      <c r="BE136" s="564">
        <v>330</v>
      </c>
      <c r="BF136" s="565">
        <f t="shared" si="142"/>
        <v>0.70182291666666663</v>
      </c>
      <c r="BG136" s="566">
        <f t="shared" si="143"/>
        <v>0.74757281553398058</v>
      </c>
      <c r="BH136" s="563">
        <v>779</v>
      </c>
      <c r="BI136" s="564">
        <v>728</v>
      </c>
      <c r="BJ136" s="564">
        <v>676</v>
      </c>
      <c r="BK136" s="564">
        <v>497</v>
      </c>
      <c r="BL136" s="564">
        <v>277</v>
      </c>
      <c r="BM136" s="565">
        <f t="shared" si="144"/>
        <v>0.68269230769230771</v>
      </c>
      <c r="BN136" s="566">
        <f t="shared" si="145"/>
        <v>0.73520710059171601</v>
      </c>
      <c r="BO136" s="563">
        <v>704</v>
      </c>
      <c r="BP136" s="564">
        <v>639</v>
      </c>
      <c r="BQ136" s="564">
        <v>611</v>
      </c>
      <c r="BR136" s="564">
        <v>443</v>
      </c>
      <c r="BS136" s="564">
        <v>242</v>
      </c>
      <c r="BT136" s="565">
        <f t="shared" si="146"/>
        <v>0.69327073552425666</v>
      </c>
      <c r="BU136" s="566">
        <f t="shared" si="147"/>
        <v>0.72504091653027825</v>
      </c>
      <c r="BV136" s="563">
        <v>686</v>
      </c>
      <c r="BW136" s="564">
        <v>626</v>
      </c>
      <c r="BX136" s="564">
        <v>597</v>
      </c>
      <c r="BY136" s="564">
        <v>444</v>
      </c>
      <c r="BZ136" s="564">
        <v>271</v>
      </c>
      <c r="CA136" s="565">
        <f t="shared" si="148"/>
        <v>0.70926517571884984</v>
      </c>
      <c r="CB136" s="566">
        <f t="shared" si="149"/>
        <v>0.74371859296482412</v>
      </c>
      <c r="CC136" s="563">
        <v>730</v>
      </c>
      <c r="CD136" s="564">
        <v>626</v>
      </c>
      <c r="CE136" s="564">
        <v>626</v>
      </c>
      <c r="CF136" s="564">
        <v>388</v>
      </c>
      <c r="CG136" s="564">
        <v>318</v>
      </c>
      <c r="CH136" s="565">
        <f t="shared" si="150"/>
        <v>0.61980830670926512</v>
      </c>
      <c r="CI136" s="566">
        <f t="shared" si="151"/>
        <v>0.61980830670926512</v>
      </c>
    </row>
    <row r="137" spans="1:87" s="4" customFormat="1" x14ac:dyDescent="0.25">
      <c r="A137" s="560" t="s">
        <v>357</v>
      </c>
      <c r="B137" s="561" t="s">
        <v>367</v>
      </c>
      <c r="C137" s="562" t="s">
        <v>297</v>
      </c>
      <c r="D137" s="563">
        <v>527</v>
      </c>
      <c r="E137" s="564">
        <v>526</v>
      </c>
      <c r="F137" s="564">
        <v>526</v>
      </c>
      <c r="G137" s="564">
        <v>102</v>
      </c>
      <c r="H137" s="564">
        <v>95</v>
      </c>
      <c r="I137" s="565">
        <f t="shared" si="66"/>
        <v>0.19391634980988592</v>
      </c>
      <c r="J137" s="566">
        <f t="shared" si="67"/>
        <v>0.19391634980988592</v>
      </c>
      <c r="K137" s="563">
        <v>543</v>
      </c>
      <c r="L137" s="564">
        <v>543</v>
      </c>
      <c r="M137" s="564">
        <v>543</v>
      </c>
      <c r="N137" s="564">
        <v>100</v>
      </c>
      <c r="O137" s="564">
        <v>92</v>
      </c>
      <c r="P137" s="565">
        <f t="shared" si="132"/>
        <v>0.18416206261510129</v>
      </c>
      <c r="Q137" s="566">
        <f t="shared" si="133"/>
        <v>0.18416206261510129</v>
      </c>
      <c r="R137" s="563">
        <v>493</v>
      </c>
      <c r="S137" s="564">
        <v>493</v>
      </c>
      <c r="T137" s="564">
        <v>493</v>
      </c>
      <c r="U137" s="564">
        <v>89</v>
      </c>
      <c r="V137" s="564">
        <v>79</v>
      </c>
      <c r="W137" s="565">
        <f t="shared" si="152"/>
        <v>0.18052738336713997</v>
      </c>
      <c r="X137" s="566">
        <f t="shared" si="153"/>
        <v>0.18052738336713997</v>
      </c>
      <c r="Y137" s="563">
        <v>488</v>
      </c>
      <c r="Z137" s="564">
        <v>488</v>
      </c>
      <c r="AA137" s="564">
        <v>488</v>
      </c>
      <c r="AB137" s="564">
        <v>96</v>
      </c>
      <c r="AC137" s="564">
        <v>79</v>
      </c>
      <c r="AD137" s="565">
        <f t="shared" si="134"/>
        <v>0.19672131147540983</v>
      </c>
      <c r="AE137" s="566">
        <f t="shared" si="135"/>
        <v>0.19672131147540983</v>
      </c>
      <c r="AF137" s="563">
        <v>418</v>
      </c>
      <c r="AG137" s="564">
        <v>418</v>
      </c>
      <c r="AH137" s="564">
        <v>364</v>
      </c>
      <c r="AI137" s="564">
        <v>98</v>
      </c>
      <c r="AJ137" s="564">
        <v>77</v>
      </c>
      <c r="AK137" s="565">
        <f t="shared" si="136"/>
        <v>0.23444976076555024</v>
      </c>
      <c r="AL137" s="566">
        <f t="shared" si="137"/>
        <v>0.26923076923076922</v>
      </c>
      <c r="AM137" s="563">
        <v>331</v>
      </c>
      <c r="AN137" s="564">
        <v>331</v>
      </c>
      <c r="AO137" s="564">
        <v>331</v>
      </c>
      <c r="AP137" s="564">
        <v>81</v>
      </c>
      <c r="AQ137" s="564">
        <v>58</v>
      </c>
      <c r="AR137" s="565">
        <f t="shared" si="138"/>
        <v>0.24471299093655588</v>
      </c>
      <c r="AS137" s="566">
        <f t="shared" si="139"/>
        <v>0.24471299093655588</v>
      </c>
      <c r="AT137" s="563">
        <v>275</v>
      </c>
      <c r="AU137" s="564">
        <v>275</v>
      </c>
      <c r="AV137" s="564">
        <v>275</v>
      </c>
      <c r="AW137" s="564">
        <v>95</v>
      </c>
      <c r="AX137" s="564">
        <v>74</v>
      </c>
      <c r="AY137" s="565">
        <f t="shared" si="140"/>
        <v>0.34545454545454546</v>
      </c>
      <c r="AZ137" s="566">
        <f t="shared" si="141"/>
        <v>0.34545454545454546</v>
      </c>
      <c r="BA137" s="563">
        <v>241</v>
      </c>
      <c r="BB137" s="564">
        <v>241</v>
      </c>
      <c r="BC137" s="564">
        <v>241</v>
      </c>
      <c r="BD137" s="564">
        <v>98</v>
      </c>
      <c r="BE137" s="564">
        <v>72</v>
      </c>
      <c r="BF137" s="565">
        <f t="shared" si="142"/>
        <v>0.40663900414937759</v>
      </c>
      <c r="BG137" s="566">
        <f t="shared" si="143"/>
        <v>0.40663900414937759</v>
      </c>
      <c r="BH137" s="563">
        <v>257</v>
      </c>
      <c r="BI137" s="564">
        <v>257</v>
      </c>
      <c r="BJ137" s="564">
        <v>257</v>
      </c>
      <c r="BK137" s="564">
        <v>126</v>
      </c>
      <c r="BL137" s="564">
        <v>80</v>
      </c>
      <c r="BM137" s="565">
        <f t="shared" si="144"/>
        <v>0.49027237354085601</v>
      </c>
      <c r="BN137" s="566">
        <f t="shared" si="145"/>
        <v>0.49027237354085601</v>
      </c>
      <c r="BO137" s="563">
        <v>246</v>
      </c>
      <c r="BP137" s="564">
        <v>246</v>
      </c>
      <c r="BQ137" s="564">
        <v>246</v>
      </c>
      <c r="BR137" s="564">
        <v>109</v>
      </c>
      <c r="BS137" s="564">
        <v>49</v>
      </c>
      <c r="BT137" s="565">
        <f t="shared" si="146"/>
        <v>0.44308943089430897</v>
      </c>
      <c r="BU137" s="566">
        <f t="shared" si="147"/>
        <v>0.44308943089430897</v>
      </c>
      <c r="BV137" s="563">
        <v>240</v>
      </c>
      <c r="BW137" s="564">
        <v>240</v>
      </c>
      <c r="BX137" s="564">
        <v>240</v>
      </c>
      <c r="BY137" s="564">
        <v>120</v>
      </c>
      <c r="BZ137" s="564">
        <v>64</v>
      </c>
      <c r="CA137" s="565">
        <f t="shared" si="148"/>
        <v>0.5</v>
      </c>
      <c r="CB137" s="566">
        <f t="shared" si="149"/>
        <v>0.5</v>
      </c>
      <c r="CC137" s="563">
        <v>279</v>
      </c>
      <c r="CD137" s="564">
        <v>279</v>
      </c>
      <c r="CE137" s="564">
        <v>279</v>
      </c>
      <c r="CF137" s="564">
        <v>123</v>
      </c>
      <c r="CG137" s="564">
        <v>72</v>
      </c>
      <c r="CH137" s="565">
        <f t="shared" si="150"/>
        <v>0.44086021505376344</v>
      </c>
      <c r="CI137" s="566">
        <f t="shared" si="151"/>
        <v>0.44086021505376344</v>
      </c>
    </row>
    <row r="138" spans="1:87" s="4" customFormat="1" x14ac:dyDescent="0.25">
      <c r="A138" s="560" t="s">
        <v>357</v>
      </c>
      <c r="B138" s="561" t="s">
        <v>368</v>
      </c>
      <c r="C138" s="562" t="s">
        <v>369</v>
      </c>
      <c r="D138" s="563">
        <v>341</v>
      </c>
      <c r="E138" s="564">
        <v>339</v>
      </c>
      <c r="F138" s="564">
        <v>336</v>
      </c>
      <c r="G138" s="628">
        <v>50</v>
      </c>
      <c r="H138" s="628">
        <v>43</v>
      </c>
      <c r="I138" s="629">
        <f t="shared" si="66"/>
        <v>0.14749262536873156</v>
      </c>
      <c r="J138" s="630">
        <f t="shared" si="67"/>
        <v>0.14880952380952381</v>
      </c>
      <c r="K138" s="563">
        <v>323</v>
      </c>
      <c r="L138" s="564">
        <v>322</v>
      </c>
      <c r="M138" s="564">
        <v>317</v>
      </c>
      <c r="N138" s="628">
        <v>41</v>
      </c>
      <c r="O138" s="628">
        <v>41</v>
      </c>
      <c r="P138" s="629">
        <f t="shared" si="132"/>
        <v>0.12732919254658384</v>
      </c>
      <c r="Q138" s="630">
        <f t="shared" si="133"/>
        <v>0.12933753943217666</v>
      </c>
      <c r="R138" s="563">
        <v>372</v>
      </c>
      <c r="S138" s="564">
        <v>367</v>
      </c>
      <c r="T138" s="564">
        <v>357</v>
      </c>
      <c r="U138" s="628">
        <v>42</v>
      </c>
      <c r="V138" s="628">
        <v>41</v>
      </c>
      <c r="W138" s="629">
        <f t="shared" si="152"/>
        <v>0.11444141689373297</v>
      </c>
      <c r="X138" s="630">
        <f t="shared" si="153"/>
        <v>0.11764705882352941</v>
      </c>
      <c r="Y138" s="563">
        <v>295</v>
      </c>
      <c r="Z138" s="564">
        <v>292</v>
      </c>
      <c r="AA138" s="564">
        <v>289</v>
      </c>
      <c r="AB138" s="628">
        <v>44</v>
      </c>
      <c r="AC138" s="628">
        <v>37</v>
      </c>
      <c r="AD138" s="629">
        <f t="shared" si="134"/>
        <v>0.15068493150684931</v>
      </c>
      <c r="AE138" s="630">
        <f t="shared" si="135"/>
        <v>0.15224913494809689</v>
      </c>
      <c r="AF138" s="563">
        <v>293</v>
      </c>
      <c r="AG138" s="564">
        <v>290</v>
      </c>
      <c r="AH138" s="564">
        <v>272</v>
      </c>
      <c r="AI138" s="628">
        <v>44</v>
      </c>
      <c r="AJ138" s="628">
        <v>41</v>
      </c>
      <c r="AK138" s="629">
        <f t="shared" si="136"/>
        <v>0.15172413793103448</v>
      </c>
      <c r="AL138" s="630">
        <f t="shared" si="137"/>
        <v>0.16176470588235295</v>
      </c>
      <c r="AM138" s="563">
        <v>239</v>
      </c>
      <c r="AN138" s="564">
        <v>238</v>
      </c>
      <c r="AO138" s="564">
        <v>235</v>
      </c>
      <c r="AP138" s="628">
        <v>35</v>
      </c>
      <c r="AQ138" s="628">
        <v>34</v>
      </c>
      <c r="AR138" s="629">
        <f t="shared" si="138"/>
        <v>0.14705882352941177</v>
      </c>
      <c r="AS138" s="630">
        <f t="shared" si="139"/>
        <v>0.14893617021276595</v>
      </c>
      <c r="AT138" s="563">
        <v>260</v>
      </c>
      <c r="AU138" s="564">
        <v>260</v>
      </c>
      <c r="AV138" s="564">
        <v>256</v>
      </c>
      <c r="AW138" s="628">
        <v>51</v>
      </c>
      <c r="AX138" s="628">
        <v>47</v>
      </c>
      <c r="AY138" s="629">
        <f t="shared" si="140"/>
        <v>0.19615384615384615</v>
      </c>
      <c r="AZ138" s="630">
        <f t="shared" si="141"/>
        <v>0.19921875</v>
      </c>
      <c r="BA138" s="563">
        <v>244</v>
      </c>
      <c r="BB138" s="564">
        <v>242</v>
      </c>
      <c r="BC138" s="564">
        <v>239</v>
      </c>
      <c r="BD138" s="628">
        <v>49</v>
      </c>
      <c r="BE138" s="628">
        <v>43</v>
      </c>
      <c r="BF138" s="629">
        <f t="shared" si="142"/>
        <v>0.2024793388429752</v>
      </c>
      <c r="BG138" s="630">
        <f t="shared" si="143"/>
        <v>0.20502092050209206</v>
      </c>
      <c r="BH138" s="563">
        <v>226</v>
      </c>
      <c r="BI138" s="564">
        <v>223</v>
      </c>
      <c r="BJ138" s="564">
        <v>222</v>
      </c>
      <c r="BK138" s="628">
        <v>52</v>
      </c>
      <c r="BL138" s="628">
        <v>46</v>
      </c>
      <c r="BM138" s="629">
        <f t="shared" si="144"/>
        <v>0.23318385650224216</v>
      </c>
      <c r="BN138" s="630">
        <f t="shared" si="145"/>
        <v>0.23423423423423423</v>
      </c>
      <c r="BO138" s="563">
        <v>285</v>
      </c>
      <c r="BP138" s="564">
        <v>284</v>
      </c>
      <c r="BQ138" s="564">
        <v>276</v>
      </c>
      <c r="BR138" s="628">
        <v>58</v>
      </c>
      <c r="BS138" s="628">
        <v>52</v>
      </c>
      <c r="BT138" s="629">
        <f t="shared" si="146"/>
        <v>0.20422535211267606</v>
      </c>
      <c r="BU138" s="630">
        <f t="shared" si="147"/>
        <v>0.21014492753623187</v>
      </c>
      <c r="BV138" s="563">
        <v>266</v>
      </c>
      <c r="BW138" s="564">
        <v>264</v>
      </c>
      <c r="BX138" s="564">
        <v>254</v>
      </c>
      <c r="BY138" s="628">
        <v>57</v>
      </c>
      <c r="BZ138" s="628">
        <v>52</v>
      </c>
      <c r="CA138" s="629">
        <f t="shared" si="148"/>
        <v>0.21590909090909091</v>
      </c>
      <c r="CB138" s="630">
        <f t="shared" si="149"/>
        <v>0.22440944881889763</v>
      </c>
      <c r="CC138" s="563">
        <v>322</v>
      </c>
      <c r="CD138" s="564">
        <v>319</v>
      </c>
      <c r="CE138" s="564">
        <v>317</v>
      </c>
      <c r="CF138" s="628">
        <v>62</v>
      </c>
      <c r="CG138" s="628">
        <v>52</v>
      </c>
      <c r="CH138" s="629">
        <f t="shared" si="150"/>
        <v>0.19435736677115986</v>
      </c>
      <c r="CI138" s="630">
        <f t="shared" si="151"/>
        <v>0.19558359621451105</v>
      </c>
    </row>
    <row r="139" spans="1:87" s="4" customFormat="1" x14ac:dyDescent="0.25">
      <c r="A139" s="560" t="s">
        <v>357</v>
      </c>
      <c r="B139" s="561" t="s">
        <v>370</v>
      </c>
      <c r="C139" s="562" t="s">
        <v>371</v>
      </c>
      <c r="D139" s="563">
        <v>2950</v>
      </c>
      <c r="E139" s="564">
        <v>2633</v>
      </c>
      <c r="F139" s="564">
        <v>2134</v>
      </c>
      <c r="G139" s="564">
        <v>990</v>
      </c>
      <c r="H139" s="564">
        <v>726</v>
      </c>
      <c r="I139" s="565">
        <f t="shared" ref="I139:I204" si="154">G139/E139</f>
        <v>0.375996961640714</v>
      </c>
      <c r="J139" s="566">
        <f t="shared" ref="J139:J204" si="155">G139/F139</f>
        <v>0.46391752577319589</v>
      </c>
      <c r="K139" s="563">
        <v>2959</v>
      </c>
      <c r="L139" s="564">
        <v>2623</v>
      </c>
      <c r="M139" s="564">
        <v>2099</v>
      </c>
      <c r="N139" s="564">
        <v>820</v>
      </c>
      <c r="O139" s="564">
        <v>669</v>
      </c>
      <c r="P139" s="565">
        <f t="shared" si="132"/>
        <v>0.31261913839115518</v>
      </c>
      <c r="Q139" s="566">
        <f t="shared" si="133"/>
        <v>0.39066222010481183</v>
      </c>
      <c r="R139" s="563">
        <v>3200</v>
      </c>
      <c r="S139" s="564">
        <v>2636</v>
      </c>
      <c r="T139" s="564">
        <v>2144</v>
      </c>
      <c r="U139" s="564">
        <v>932</v>
      </c>
      <c r="V139" s="564">
        <v>731</v>
      </c>
      <c r="W139" s="565">
        <f t="shared" si="152"/>
        <v>0.35356600910470409</v>
      </c>
      <c r="X139" s="566">
        <f t="shared" si="153"/>
        <v>0.43470149253731344</v>
      </c>
      <c r="Y139" s="563">
        <v>3342</v>
      </c>
      <c r="Z139" s="564">
        <v>2727</v>
      </c>
      <c r="AA139" s="564">
        <v>2282</v>
      </c>
      <c r="AB139" s="564">
        <v>1005</v>
      </c>
      <c r="AC139" s="564">
        <v>767</v>
      </c>
      <c r="AD139" s="565">
        <f t="shared" si="134"/>
        <v>0.36853685368536854</v>
      </c>
      <c r="AE139" s="566">
        <f t="shared" si="135"/>
        <v>0.4404031551270815</v>
      </c>
      <c r="AF139" s="563">
        <v>2907</v>
      </c>
      <c r="AG139" s="564">
        <v>2395</v>
      </c>
      <c r="AH139" s="564">
        <v>1950</v>
      </c>
      <c r="AI139" s="564">
        <v>880</v>
      </c>
      <c r="AJ139" s="564">
        <v>621</v>
      </c>
      <c r="AK139" s="565">
        <f t="shared" si="136"/>
        <v>0.36743215031315241</v>
      </c>
      <c r="AL139" s="566">
        <f t="shared" si="137"/>
        <v>0.45128205128205129</v>
      </c>
      <c r="AM139" s="563">
        <v>2182</v>
      </c>
      <c r="AN139" s="564">
        <v>1825</v>
      </c>
      <c r="AO139" s="564">
        <v>1532</v>
      </c>
      <c r="AP139" s="564">
        <v>881</v>
      </c>
      <c r="AQ139" s="564">
        <v>640</v>
      </c>
      <c r="AR139" s="565">
        <f t="shared" si="138"/>
        <v>0.48273972602739729</v>
      </c>
      <c r="AS139" s="566">
        <f t="shared" si="139"/>
        <v>0.57506527415143605</v>
      </c>
      <c r="AT139" s="563">
        <v>2272</v>
      </c>
      <c r="AU139" s="564">
        <v>1905</v>
      </c>
      <c r="AV139" s="564">
        <v>1554</v>
      </c>
      <c r="AW139" s="564">
        <v>959</v>
      </c>
      <c r="AX139" s="564">
        <v>666</v>
      </c>
      <c r="AY139" s="565">
        <f t="shared" si="140"/>
        <v>0.50341207349081363</v>
      </c>
      <c r="AZ139" s="566">
        <f t="shared" si="141"/>
        <v>0.61711711711711714</v>
      </c>
      <c r="BA139" s="563">
        <v>1996</v>
      </c>
      <c r="BB139" s="564">
        <v>1705</v>
      </c>
      <c r="BC139" s="564">
        <v>1315</v>
      </c>
      <c r="BD139" s="564">
        <v>831</v>
      </c>
      <c r="BE139" s="564">
        <v>581</v>
      </c>
      <c r="BF139" s="565">
        <f t="shared" si="142"/>
        <v>0.48739002932551317</v>
      </c>
      <c r="BG139" s="566">
        <f t="shared" si="143"/>
        <v>0.63193916349809887</v>
      </c>
      <c r="BH139" s="563">
        <v>1860</v>
      </c>
      <c r="BI139" s="564">
        <v>1593</v>
      </c>
      <c r="BJ139" s="564">
        <v>1294</v>
      </c>
      <c r="BK139" s="564">
        <v>809</v>
      </c>
      <c r="BL139" s="564">
        <v>560</v>
      </c>
      <c r="BM139" s="565">
        <f t="shared" si="144"/>
        <v>0.50784682988072816</v>
      </c>
      <c r="BN139" s="566">
        <f t="shared" si="145"/>
        <v>0.62519319938176199</v>
      </c>
      <c r="BO139" s="563">
        <v>1663</v>
      </c>
      <c r="BP139" s="564">
        <v>1405</v>
      </c>
      <c r="BQ139" s="564">
        <v>1141</v>
      </c>
      <c r="BR139" s="564">
        <v>877</v>
      </c>
      <c r="BS139" s="564">
        <v>663</v>
      </c>
      <c r="BT139" s="565">
        <f t="shared" si="146"/>
        <v>0.62419928825622772</v>
      </c>
      <c r="BU139" s="566">
        <f t="shared" si="147"/>
        <v>0.76862401402278702</v>
      </c>
      <c r="BV139" s="563">
        <v>1436</v>
      </c>
      <c r="BW139" s="564">
        <v>1267</v>
      </c>
      <c r="BX139" s="564">
        <v>1078</v>
      </c>
      <c r="BY139" s="564">
        <v>798</v>
      </c>
      <c r="BZ139" s="564">
        <v>556</v>
      </c>
      <c r="CA139" s="565">
        <f t="shared" si="148"/>
        <v>0.62983425414364635</v>
      </c>
      <c r="CB139" s="566">
        <f t="shared" si="149"/>
        <v>0.74025974025974028</v>
      </c>
      <c r="CC139" s="563">
        <v>1381</v>
      </c>
      <c r="CD139" s="564">
        <v>1205</v>
      </c>
      <c r="CE139" s="564">
        <v>1205</v>
      </c>
      <c r="CF139" s="564">
        <v>747</v>
      </c>
      <c r="CG139" s="564">
        <v>674</v>
      </c>
      <c r="CH139" s="565">
        <f t="shared" si="150"/>
        <v>0.6199170124481328</v>
      </c>
      <c r="CI139" s="566">
        <f t="shared" si="151"/>
        <v>0.6199170124481328</v>
      </c>
    </row>
    <row r="140" spans="1:87" s="4" customFormat="1" x14ac:dyDescent="0.25">
      <c r="A140" s="560" t="s">
        <v>357</v>
      </c>
      <c r="B140" s="561" t="s">
        <v>372</v>
      </c>
      <c r="C140" s="567" t="s">
        <v>373</v>
      </c>
      <c r="D140" s="563" t="s">
        <v>21</v>
      </c>
      <c r="E140" s="564" t="s">
        <v>21</v>
      </c>
      <c r="F140" s="564" t="s">
        <v>21</v>
      </c>
      <c r="G140" s="564" t="s">
        <v>21</v>
      </c>
      <c r="H140" s="564" t="s">
        <v>21</v>
      </c>
      <c r="I140" s="565" t="s">
        <v>67</v>
      </c>
      <c r="J140" s="566" t="s">
        <v>67</v>
      </c>
      <c r="K140" s="563" t="s">
        <v>67</v>
      </c>
      <c r="L140" s="564" t="s">
        <v>67</v>
      </c>
      <c r="M140" s="564" t="s">
        <v>67</v>
      </c>
      <c r="N140" s="564" t="s">
        <v>67</v>
      </c>
      <c r="O140" s="564" t="s">
        <v>67</v>
      </c>
      <c r="P140" s="565" t="s">
        <v>67</v>
      </c>
      <c r="Q140" s="566" t="s">
        <v>67</v>
      </c>
      <c r="R140" s="563" t="s">
        <v>67</v>
      </c>
      <c r="S140" s="564" t="s">
        <v>67</v>
      </c>
      <c r="T140" s="564" t="s">
        <v>67</v>
      </c>
      <c r="U140" s="564" t="s">
        <v>67</v>
      </c>
      <c r="V140" s="564" t="s">
        <v>67</v>
      </c>
      <c r="W140" s="565" t="s">
        <v>67</v>
      </c>
      <c r="X140" s="566" t="s">
        <v>67</v>
      </c>
      <c r="Y140" s="563" t="s">
        <v>67</v>
      </c>
      <c r="Z140" s="564" t="s">
        <v>67</v>
      </c>
      <c r="AA140" s="564" t="s">
        <v>67</v>
      </c>
      <c r="AB140" s="564" t="s">
        <v>67</v>
      </c>
      <c r="AC140" s="564" t="s">
        <v>67</v>
      </c>
      <c r="AD140" s="565" t="s">
        <v>67</v>
      </c>
      <c r="AE140" s="566" t="s">
        <v>67</v>
      </c>
      <c r="AF140" s="563" t="s">
        <v>67</v>
      </c>
      <c r="AG140" s="564" t="s">
        <v>67</v>
      </c>
      <c r="AH140" s="564" t="s">
        <v>67</v>
      </c>
      <c r="AI140" s="564" t="s">
        <v>67</v>
      </c>
      <c r="AJ140" s="564" t="s">
        <v>67</v>
      </c>
      <c r="AK140" s="565" t="s">
        <v>67</v>
      </c>
      <c r="AL140" s="566" t="s">
        <v>67</v>
      </c>
      <c r="AM140" s="563" t="s">
        <v>67</v>
      </c>
      <c r="AN140" s="564" t="s">
        <v>67</v>
      </c>
      <c r="AO140" s="564" t="s">
        <v>67</v>
      </c>
      <c r="AP140" s="564" t="s">
        <v>67</v>
      </c>
      <c r="AQ140" s="564" t="s">
        <v>67</v>
      </c>
      <c r="AR140" s="565" t="s">
        <v>67</v>
      </c>
      <c r="AS140" s="566" t="s">
        <v>67</v>
      </c>
      <c r="AT140" s="563" t="s">
        <v>67</v>
      </c>
      <c r="AU140" s="564" t="s">
        <v>67</v>
      </c>
      <c r="AV140" s="564" t="s">
        <v>67</v>
      </c>
      <c r="AW140" s="564" t="s">
        <v>67</v>
      </c>
      <c r="AX140" s="564" t="s">
        <v>67</v>
      </c>
      <c r="AY140" s="565" t="s">
        <v>67</v>
      </c>
      <c r="AZ140" s="566" t="s">
        <v>67</v>
      </c>
      <c r="BA140" s="563" t="s">
        <v>67</v>
      </c>
      <c r="BB140" s="564" t="s">
        <v>67</v>
      </c>
      <c r="BC140" s="564" t="s">
        <v>67</v>
      </c>
      <c r="BD140" s="564" t="s">
        <v>67</v>
      </c>
      <c r="BE140" s="564" t="s">
        <v>67</v>
      </c>
      <c r="BF140" s="565" t="s">
        <v>67</v>
      </c>
      <c r="BG140" s="566" t="s">
        <v>67</v>
      </c>
      <c r="BH140" s="563" t="s">
        <v>67</v>
      </c>
      <c r="BI140" s="564" t="s">
        <v>67</v>
      </c>
      <c r="BJ140" s="564" t="s">
        <v>67</v>
      </c>
      <c r="BK140" s="564" t="s">
        <v>67</v>
      </c>
      <c r="BL140" s="564" t="s">
        <v>67</v>
      </c>
      <c r="BM140" s="565" t="s">
        <v>67</v>
      </c>
      <c r="BN140" s="566" t="s">
        <v>67</v>
      </c>
      <c r="BO140" s="563" t="s">
        <v>67</v>
      </c>
      <c r="BP140" s="564" t="s">
        <v>67</v>
      </c>
      <c r="BQ140" s="564" t="s">
        <v>67</v>
      </c>
      <c r="BR140" s="564" t="s">
        <v>67</v>
      </c>
      <c r="BS140" s="564" t="s">
        <v>67</v>
      </c>
      <c r="BT140" s="565" t="s">
        <v>67</v>
      </c>
      <c r="BU140" s="566" t="s">
        <v>67</v>
      </c>
      <c r="BV140" s="563" t="s">
        <v>67</v>
      </c>
      <c r="BW140" s="564" t="s">
        <v>67</v>
      </c>
      <c r="BX140" s="564" t="s">
        <v>67</v>
      </c>
      <c r="BY140" s="564" t="s">
        <v>67</v>
      </c>
      <c r="BZ140" s="564" t="s">
        <v>67</v>
      </c>
      <c r="CA140" s="565" t="s">
        <v>67</v>
      </c>
      <c r="CB140" s="566" t="s">
        <v>67</v>
      </c>
      <c r="CC140" s="572" t="s">
        <v>67</v>
      </c>
      <c r="CD140" s="573" t="s">
        <v>67</v>
      </c>
      <c r="CE140" s="573" t="s">
        <v>67</v>
      </c>
      <c r="CF140" s="573" t="s">
        <v>67</v>
      </c>
      <c r="CG140" s="573" t="s">
        <v>67</v>
      </c>
      <c r="CH140" s="574" t="s">
        <v>67</v>
      </c>
      <c r="CI140" s="575" t="s">
        <v>67</v>
      </c>
    </row>
    <row r="141" spans="1:87" s="4" customFormat="1" x14ac:dyDescent="0.25">
      <c r="A141" s="560" t="s">
        <v>357</v>
      </c>
      <c r="B141" s="561" t="s">
        <v>374</v>
      </c>
      <c r="C141" s="567" t="s">
        <v>375</v>
      </c>
      <c r="D141" s="563" t="s">
        <v>21</v>
      </c>
      <c r="E141" s="564" t="s">
        <v>21</v>
      </c>
      <c r="F141" s="564" t="s">
        <v>21</v>
      </c>
      <c r="G141" s="564" t="s">
        <v>21</v>
      </c>
      <c r="H141" s="564" t="s">
        <v>21</v>
      </c>
      <c r="I141" s="565" t="s">
        <v>67</v>
      </c>
      <c r="J141" s="566" t="s">
        <v>67</v>
      </c>
      <c r="K141" s="563" t="s">
        <v>67</v>
      </c>
      <c r="L141" s="564" t="s">
        <v>67</v>
      </c>
      <c r="M141" s="564" t="s">
        <v>67</v>
      </c>
      <c r="N141" s="564" t="s">
        <v>67</v>
      </c>
      <c r="O141" s="564" t="s">
        <v>67</v>
      </c>
      <c r="P141" s="565" t="s">
        <v>67</v>
      </c>
      <c r="Q141" s="566" t="s">
        <v>67</v>
      </c>
      <c r="R141" s="563" t="s">
        <v>67</v>
      </c>
      <c r="S141" s="564" t="s">
        <v>67</v>
      </c>
      <c r="T141" s="564" t="s">
        <v>67</v>
      </c>
      <c r="U141" s="564" t="s">
        <v>67</v>
      </c>
      <c r="V141" s="564" t="s">
        <v>67</v>
      </c>
      <c r="W141" s="565" t="s">
        <v>67</v>
      </c>
      <c r="X141" s="566" t="s">
        <v>67</v>
      </c>
      <c r="Y141" s="563" t="s">
        <v>67</v>
      </c>
      <c r="Z141" s="564" t="s">
        <v>67</v>
      </c>
      <c r="AA141" s="564" t="s">
        <v>67</v>
      </c>
      <c r="AB141" s="564" t="s">
        <v>67</v>
      </c>
      <c r="AC141" s="564" t="s">
        <v>67</v>
      </c>
      <c r="AD141" s="565" t="s">
        <v>67</v>
      </c>
      <c r="AE141" s="566" t="s">
        <v>67</v>
      </c>
      <c r="AF141" s="563" t="s">
        <v>67</v>
      </c>
      <c r="AG141" s="564" t="s">
        <v>67</v>
      </c>
      <c r="AH141" s="564" t="s">
        <v>67</v>
      </c>
      <c r="AI141" s="564" t="s">
        <v>67</v>
      </c>
      <c r="AJ141" s="564" t="s">
        <v>67</v>
      </c>
      <c r="AK141" s="565" t="s">
        <v>67</v>
      </c>
      <c r="AL141" s="566" t="s">
        <v>67</v>
      </c>
      <c r="AM141" s="563" t="s">
        <v>67</v>
      </c>
      <c r="AN141" s="564" t="s">
        <v>67</v>
      </c>
      <c r="AO141" s="564" t="s">
        <v>67</v>
      </c>
      <c r="AP141" s="564" t="s">
        <v>67</v>
      </c>
      <c r="AQ141" s="564" t="s">
        <v>67</v>
      </c>
      <c r="AR141" s="565" t="s">
        <v>67</v>
      </c>
      <c r="AS141" s="566" t="s">
        <v>67</v>
      </c>
      <c r="AT141" s="563" t="s">
        <v>67</v>
      </c>
      <c r="AU141" s="564" t="s">
        <v>67</v>
      </c>
      <c r="AV141" s="564" t="s">
        <v>67</v>
      </c>
      <c r="AW141" s="564" t="s">
        <v>67</v>
      </c>
      <c r="AX141" s="564" t="s">
        <v>67</v>
      </c>
      <c r="AY141" s="565" t="s">
        <v>67</v>
      </c>
      <c r="AZ141" s="566" t="s">
        <v>67</v>
      </c>
      <c r="BA141" s="563" t="s">
        <v>67</v>
      </c>
      <c r="BB141" s="564" t="s">
        <v>67</v>
      </c>
      <c r="BC141" s="564" t="s">
        <v>67</v>
      </c>
      <c r="BD141" s="564" t="s">
        <v>67</v>
      </c>
      <c r="BE141" s="564" t="s">
        <v>67</v>
      </c>
      <c r="BF141" s="565" t="s">
        <v>67</v>
      </c>
      <c r="BG141" s="566" t="s">
        <v>67</v>
      </c>
      <c r="BH141" s="563" t="s">
        <v>67</v>
      </c>
      <c r="BI141" s="564" t="s">
        <v>67</v>
      </c>
      <c r="BJ141" s="564" t="s">
        <v>67</v>
      </c>
      <c r="BK141" s="564" t="s">
        <v>67</v>
      </c>
      <c r="BL141" s="564" t="s">
        <v>67</v>
      </c>
      <c r="BM141" s="565" t="s">
        <v>67</v>
      </c>
      <c r="BN141" s="566" t="s">
        <v>67</v>
      </c>
      <c r="BO141" s="563" t="s">
        <v>67</v>
      </c>
      <c r="BP141" s="564" t="s">
        <v>67</v>
      </c>
      <c r="BQ141" s="564" t="s">
        <v>67</v>
      </c>
      <c r="BR141" s="564" t="s">
        <v>67</v>
      </c>
      <c r="BS141" s="564" t="s">
        <v>67</v>
      </c>
      <c r="BT141" s="565" t="s">
        <v>67</v>
      </c>
      <c r="BU141" s="566" t="s">
        <v>67</v>
      </c>
      <c r="BV141" s="563" t="s">
        <v>67</v>
      </c>
      <c r="BW141" s="564" t="s">
        <v>67</v>
      </c>
      <c r="BX141" s="564" t="s">
        <v>67</v>
      </c>
      <c r="BY141" s="564" t="s">
        <v>67</v>
      </c>
      <c r="BZ141" s="564" t="s">
        <v>67</v>
      </c>
      <c r="CA141" s="565" t="s">
        <v>67</v>
      </c>
      <c r="CB141" s="566" t="s">
        <v>67</v>
      </c>
      <c r="CC141" s="572" t="s">
        <v>67</v>
      </c>
      <c r="CD141" s="573" t="s">
        <v>67</v>
      </c>
      <c r="CE141" s="573" t="s">
        <v>67</v>
      </c>
      <c r="CF141" s="573" t="s">
        <v>67</v>
      </c>
      <c r="CG141" s="573" t="s">
        <v>67</v>
      </c>
      <c r="CH141" s="574" t="s">
        <v>67</v>
      </c>
      <c r="CI141" s="575" t="s">
        <v>67</v>
      </c>
    </row>
    <row r="142" spans="1:87" s="4" customFormat="1" x14ac:dyDescent="0.25">
      <c r="A142" s="560" t="s">
        <v>357</v>
      </c>
      <c r="B142" s="570">
        <v>26900</v>
      </c>
      <c r="C142" s="591" t="s">
        <v>199</v>
      </c>
      <c r="D142" s="587"/>
      <c r="E142" s="573"/>
      <c r="F142" s="573"/>
      <c r="G142" s="573"/>
      <c r="H142" s="573"/>
      <c r="I142" s="574"/>
      <c r="J142" s="575"/>
      <c r="K142" s="587" t="s">
        <v>67</v>
      </c>
      <c r="L142" s="573" t="s">
        <v>67</v>
      </c>
      <c r="M142" s="573" t="s">
        <v>67</v>
      </c>
      <c r="N142" s="573" t="s">
        <v>67</v>
      </c>
      <c r="O142" s="573" t="s">
        <v>67</v>
      </c>
      <c r="P142" s="574" t="s">
        <v>67</v>
      </c>
      <c r="Q142" s="575" t="s">
        <v>67</v>
      </c>
      <c r="R142" s="587" t="s">
        <v>67</v>
      </c>
      <c r="S142" s="573" t="s">
        <v>67</v>
      </c>
      <c r="T142" s="573" t="s">
        <v>67</v>
      </c>
      <c r="U142" s="573" t="s">
        <v>67</v>
      </c>
      <c r="V142" s="573" t="s">
        <v>67</v>
      </c>
      <c r="W142" s="574" t="s">
        <v>67</v>
      </c>
      <c r="X142" s="575" t="s">
        <v>67</v>
      </c>
      <c r="Y142" s="587" t="s">
        <v>67</v>
      </c>
      <c r="Z142" s="573" t="s">
        <v>67</v>
      </c>
      <c r="AA142" s="573" t="s">
        <v>67</v>
      </c>
      <c r="AB142" s="573" t="s">
        <v>67</v>
      </c>
      <c r="AC142" s="573" t="s">
        <v>67</v>
      </c>
      <c r="AD142" s="574" t="s">
        <v>67</v>
      </c>
      <c r="AE142" s="575" t="s">
        <v>67</v>
      </c>
      <c r="AF142" s="572" t="s">
        <v>67</v>
      </c>
      <c r="AG142" s="573" t="s">
        <v>67</v>
      </c>
      <c r="AH142" s="573" t="s">
        <v>67</v>
      </c>
      <c r="AI142" s="573" t="s">
        <v>67</v>
      </c>
      <c r="AJ142" s="573" t="s">
        <v>67</v>
      </c>
      <c r="AK142" s="574" t="s">
        <v>67</v>
      </c>
      <c r="AL142" s="575" t="s">
        <v>67</v>
      </c>
      <c r="AM142" s="572" t="s">
        <v>67</v>
      </c>
      <c r="AN142" s="573" t="s">
        <v>67</v>
      </c>
      <c r="AO142" s="573" t="s">
        <v>67</v>
      </c>
      <c r="AP142" s="573" t="s">
        <v>67</v>
      </c>
      <c r="AQ142" s="573" t="s">
        <v>67</v>
      </c>
      <c r="AR142" s="574" t="s">
        <v>67</v>
      </c>
      <c r="AS142" s="575" t="s">
        <v>67</v>
      </c>
      <c r="AT142" s="572" t="s">
        <v>67</v>
      </c>
      <c r="AU142" s="573" t="s">
        <v>67</v>
      </c>
      <c r="AV142" s="573" t="s">
        <v>67</v>
      </c>
      <c r="AW142" s="573" t="s">
        <v>67</v>
      </c>
      <c r="AX142" s="573" t="s">
        <v>67</v>
      </c>
      <c r="AY142" s="574" t="s">
        <v>67</v>
      </c>
      <c r="AZ142" s="575" t="s">
        <v>67</v>
      </c>
      <c r="BA142" s="572" t="s">
        <v>67</v>
      </c>
      <c r="BB142" s="573" t="s">
        <v>67</v>
      </c>
      <c r="BC142" s="573" t="s">
        <v>67</v>
      </c>
      <c r="BD142" s="573" t="s">
        <v>67</v>
      </c>
      <c r="BE142" s="573" t="s">
        <v>67</v>
      </c>
      <c r="BF142" s="574" t="s">
        <v>67</v>
      </c>
      <c r="BG142" s="575" t="s">
        <v>67</v>
      </c>
      <c r="BH142" s="572" t="s">
        <v>67</v>
      </c>
      <c r="BI142" s="573" t="s">
        <v>67</v>
      </c>
      <c r="BJ142" s="573" t="s">
        <v>67</v>
      </c>
      <c r="BK142" s="573" t="s">
        <v>67</v>
      </c>
      <c r="BL142" s="573" t="s">
        <v>67</v>
      </c>
      <c r="BM142" s="574" t="s">
        <v>67</v>
      </c>
      <c r="BN142" s="575" t="s">
        <v>67</v>
      </c>
      <c r="BO142" s="572" t="s">
        <v>67</v>
      </c>
      <c r="BP142" s="573" t="s">
        <v>67</v>
      </c>
      <c r="BQ142" s="573" t="s">
        <v>67</v>
      </c>
      <c r="BR142" s="573" t="s">
        <v>67</v>
      </c>
      <c r="BS142" s="573" t="s">
        <v>67</v>
      </c>
      <c r="BT142" s="574" t="s">
        <v>67</v>
      </c>
      <c r="BU142" s="575" t="s">
        <v>67</v>
      </c>
      <c r="BV142" s="572">
        <v>56</v>
      </c>
      <c r="BW142" s="573">
        <v>56</v>
      </c>
      <c r="BX142" s="573">
        <v>56</v>
      </c>
      <c r="BY142" s="573">
        <v>31</v>
      </c>
      <c r="BZ142" s="573">
        <v>26</v>
      </c>
      <c r="CA142" s="574">
        <f t="shared" ref="CA142" si="156">BY142/BW142</f>
        <v>0.5535714285714286</v>
      </c>
      <c r="CB142" s="575">
        <f t="shared" ref="CB142" si="157">BY142/BX142</f>
        <v>0.5535714285714286</v>
      </c>
      <c r="CC142" s="572">
        <v>48</v>
      </c>
      <c r="CD142" s="573">
        <v>48</v>
      </c>
      <c r="CE142" s="573">
        <v>48</v>
      </c>
      <c r="CF142" s="573">
        <v>27</v>
      </c>
      <c r="CG142" s="573">
        <v>26</v>
      </c>
      <c r="CH142" s="574">
        <f t="shared" ref="CH142:CH158" si="158">CF142/CD142</f>
        <v>0.5625</v>
      </c>
      <c r="CI142" s="575">
        <f t="shared" ref="CI142:CI158" si="159">CF142/CE142</f>
        <v>0.5625</v>
      </c>
    </row>
    <row r="143" spans="1:87" s="4" customFormat="1" x14ac:dyDescent="0.25">
      <c r="A143" s="610" t="s">
        <v>376</v>
      </c>
      <c r="B143" s="611" t="s">
        <v>377</v>
      </c>
      <c r="C143" s="612"/>
      <c r="D143" s="594">
        <v>11977</v>
      </c>
      <c r="E143" s="641">
        <v>10657</v>
      </c>
      <c r="F143" s="641">
        <v>10178</v>
      </c>
      <c r="G143" s="641">
        <v>8628</v>
      </c>
      <c r="H143" s="642">
        <v>6996</v>
      </c>
      <c r="I143" s="643">
        <f t="shared" si="154"/>
        <v>0.80960870789152672</v>
      </c>
      <c r="J143" s="644">
        <f t="shared" si="155"/>
        <v>0.84771074867360974</v>
      </c>
      <c r="K143" s="594">
        <v>11986</v>
      </c>
      <c r="L143" s="641">
        <v>10452</v>
      </c>
      <c r="M143" s="641">
        <v>10075</v>
      </c>
      <c r="N143" s="641">
        <v>7962</v>
      </c>
      <c r="O143" s="642">
        <v>6376</v>
      </c>
      <c r="P143" s="643">
        <f t="shared" ref="P143:P158" si="160">N143/L143</f>
        <v>0.76176808266360507</v>
      </c>
      <c r="Q143" s="644">
        <f t="shared" ref="Q143:Q158" si="161">N143/M143</f>
        <v>0.790272952853598</v>
      </c>
      <c r="R143" s="594">
        <v>10848</v>
      </c>
      <c r="S143" s="641">
        <v>9392</v>
      </c>
      <c r="T143" s="641">
        <v>9232</v>
      </c>
      <c r="U143" s="641">
        <v>6648</v>
      </c>
      <c r="V143" s="642">
        <v>5959</v>
      </c>
      <c r="W143" s="643">
        <f t="shared" si="152"/>
        <v>0.70783645655877347</v>
      </c>
      <c r="X143" s="644">
        <f t="shared" si="153"/>
        <v>0.72010398613518201</v>
      </c>
      <c r="Y143" s="594">
        <v>10465</v>
      </c>
      <c r="Z143" s="641">
        <v>9223</v>
      </c>
      <c r="AA143" s="641">
        <v>8928</v>
      </c>
      <c r="AB143" s="641">
        <v>6628</v>
      </c>
      <c r="AC143" s="642">
        <v>5881</v>
      </c>
      <c r="AD143" s="643">
        <f t="shared" ref="AD143:AD158" si="162">AB143/Z143</f>
        <v>0.7186381871408436</v>
      </c>
      <c r="AE143" s="644">
        <f t="shared" ref="AE143:AE158" si="163">AB143/AA143</f>
        <v>0.74238351254480284</v>
      </c>
      <c r="AF143" s="594">
        <v>8769</v>
      </c>
      <c r="AG143" s="641">
        <v>7856</v>
      </c>
      <c r="AH143" s="641">
        <v>7525</v>
      </c>
      <c r="AI143" s="641">
        <v>6281</v>
      </c>
      <c r="AJ143" s="642">
        <v>5230</v>
      </c>
      <c r="AK143" s="643">
        <f t="shared" ref="AK143:AK158" si="164">AI143/AG143</f>
        <v>0.79951629327902241</v>
      </c>
      <c r="AL143" s="644">
        <f t="shared" ref="AL143:AL158" si="165">AI143/AH143</f>
        <v>0.8346843853820598</v>
      </c>
      <c r="AM143" s="594">
        <v>7095</v>
      </c>
      <c r="AN143" s="641">
        <v>6422</v>
      </c>
      <c r="AO143" s="641">
        <v>6068</v>
      </c>
      <c r="AP143" s="641">
        <v>5041</v>
      </c>
      <c r="AQ143" s="642">
        <v>4529</v>
      </c>
      <c r="AR143" s="643">
        <f t="shared" ref="AR143:AR158" si="166">AP143/AN143</f>
        <v>0.7849579570227343</v>
      </c>
      <c r="AS143" s="644">
        <f t="shared" ref="AS143:AS158" si="167">AP143/AO143</f>
        <v>0.83075148319050762</v>
      </c>
      <c r="AT143" s="594">
        <v>6438</v>
      </c>
      <c r="AU143" s="641">
        <v>5812</v>
      </c>
      <c r="AV143" s="641">
        <v>5623</v>
      </c>
      <c r="AW143" s="641">
        <v>4685</v>
      </c>
      <c r="AX143" s="642">
        <v>4193</v>
      </c>
      <c r="AY143" s="643">
        <f t="shared" ref="AY143:AY158" si="168">AW143/AU143</f>
        <v>0.80609084652443219</v>
      </c>
      <c r="AZ143" s="644">
        <f t="shared" ref="AZ143:AZ158" si="169">AW143/AV143</f>
        <v>0.83318513249155257</v>
      </c>
      <c r="BA143" s="594">
        <v>5498</v>
      </c>
      <c r="BB143" s="641">
        <v>4912</v>
      </c>
      <c r="BC143" s="641">
        <v>4812</v>
      </c>
      <c r="BD143" s="641">
        <v>4079</v>
      </c>
      <c r="BE143" s="642">
        <v>3604</v>
      </c>
      <c r="BF143" s="643">
        <f t="shared" ref="BF143:BF158" si="170">BD143/BB143</f>
        <v>0.83041530944625408</v>
      </c>
      <c r="BG143" s="644">
        <f t="shared" ref="BG143:BG158" si="171">BD143/BC143</f>
        <v>0.84767248545303409</v>
      </c>
      <c r="BH143" s="594">
        <v>4884</v>
      </c>
      <c r="BI143" s="641">
        <v>4346</v>
      </c>
      <c r="BJ143" s="641">
        <v>4266</v>
      </c>
      <c r="BK143" s="641">
        <v>3587</v>
      </c>
      <c r="BL143" s="642">
        <v>3221</v>
      </c>
      <c r="BM143" s="643">
        <f t="shared" ref="BM143:BM158" si="172">BK143/BI143</f>
        <v>0.82535664979291301</v>
      </c>
      <c r="BN143" s="644">
        <f t="shared" ref="BN143:BN158" si="173">BK143/BJ143</f>
        <v>0.84083450539146742</v>
      </c>
      <c r="BO143" s="594">
        <v>4433</v>
      </c>
      <c r="BP143" s="641">
        <v>3911</v>
      </c>
      <c r="BQ143" s="641">
        <v>3834</v>
      </c>
      <c r="BR143" s="641">
        <v>3124</v>
      </c>
      <c r="BS143" s="642">
        <v>2786</v>
      </c>
      <c r="BT143" s="643">
        <f t="shared" ref="BT143:BT158" si="174">BR143/BP143</f>
        <v>0.79877269240603421</v>
      </c>
      <c r="BU143" s="644">
        <f t="shared" ref="BU143:BU158" si="175">BR143/BQ143</f>
        <v>0.81481481481481477</v>
      </c>
      <c r="BV143" s="594">
        <v>4701</v>
      </c>
      <c r="BW143" s="641">
        <v>4096</v>
      </c>
      <c r="BX143" s="641">
        <v>4017</v>
      </c>
      <c r="BY143" s="641">
        <v>3162</v>
      </c>
      <c r="BZ143" s="642">
        <v>2855</v>
      </c>
      <c r="CA143" s="643">
        <f t="shared" ref="CA143:CA158" si="176">BY143/BW143</f>
        <v>0.77197265625</v>
      </c>
      <c r="CB143" s="644">
        <f t="shared" ref="CB143:CB158" si="177">BY143/BX143</f>
        <v>0.7871545929798357</v>
      </c>
      <c r="CC143" s="594">
        <v>5506</v>
      </c>
      <c r="CD143" s="641">
        <v>4412</v>
      </c>
      <c r="CE143" s="641">
        <v>4171</v>
      </c>
      <c r="CF143" s="641">
        <v>4030</v>
      </c>
      <c r="CG143" s="642">
        <v>3180</v>
      </c>
      <c r="CH143" s="643">
        <f t="shared" si="158"/>
        <v>0.91341795104261103</v>
      </c>
      <c r="CI143" s="644">
        <f t="shared" si="159"/>
        <v>0.9661951570366818</v>
      </c>
    </row>
    <row r="144" spans="1:87" s="4" customFormat="1" x14ac:dyDescent="0.25">
      <c r="A144" s="613" t="s">
        <v>376</v>
      </c>
      <c r="B144" s="614" t="s">
        <v>378</v>
      </c>
      <c r="C144" s="615" t="s">
        <v>285</v>
      </c>
      <c r="D144" s="556">
        <v>1615</v>
      </c>
      <c r="E144" s="557">
        <v>1535</v>
      </c>
      <c r="F144" s="557">
        <v>1119</v>
      </c>
      <c r="G144" s="557">
        <v>1013</v>
      </c>
      <c r="H144" s="557">
        <v>895</v>
      </c>
      <c r="I144" s="558">
        <f t="shared" si="154"/>
        <v>0.65993485342019542</v>
      </c>
      <c r="J144" s="559">
        <f t="shared" si="155"/>
        <v>0.90527256478999107</v>
      </c>
      <c r="K144" s="556">
        <v>1748</v>
      </c>
      <c r="L144" s="557">
        <v>1613</v>
      </c>
      <c r="M144" s="557">
        <v>1300</v>
      </c>
      <c r="N144" s="557">
        <v>915</v>
      </c>
      <c r="O144" s="557">
        <v>789</v>
      </c>
      <c r="P144" s="558">
        <f t="shared" si="160"/>
        <v>0.56726596404215746</v>
      </c>
      <c r="Q144" s="559">
        <f t="shared" si="161"/>
        <v>0.7038461538461539</v>
      </c>
      <c r="R144" s="556">
        <v>1267</v>
      </c>
      <c r="S144" s="557">
        <v>1177</v>
      </c>
      <c r="T144" s="557">
        <v>1164</v>
      </c>
      <c r="U144" s="557">
        <v>839</v>
      </c>
      <c r="V144" s="557">
        <v>648</v>
      </c>
      <c r="W144" s="558">
        <f t="shared" si="152"/>
        <v>0.71282922684791838</v>
      </c>
      <c r="X144" s="559">
        <f t="shared" si="153"/>
        <v>0.72079037800687284</v>
      </c>
      <c r="Y144" s="556">
        <v>1135</v>
      </c>
      <c r="Z144" s="557">
        <v>1090</v>
      </c>
      <c r="AA144" s="557">
        <v>1076</v>
      </c>
      <c r="AB144" s="557">
        <v>860</v>
      </c>
      <c r="AC144" s="557">
        <v>602</v>
      </c>
      <c r="AD144" s="558">
        <f t="shared" si="162"/>
        <v>0.78899082568807344</v>
      </c>
      <c r="AE144" s="559">
        <f t="shared" si="163"/>
        <v>0.7992565055762082</v>
      </c>
      <c r="AF144" s="556">
        <v>819</v>
      </c>
      <c r="AG144" s="557">
        <v>817</v>
      </c>
      <c r="AH144" s="557">
        <v>806</v>
      </c>
      <c r="AI144" s="557">
        <v>554</v>
      </c>
      <c r="AJ144" s="557">
        <v>491</v>
      </c>
      <c r="AK144" s="558">
        <f t="shared" si="164"/>
        <v>0.67809057527539784</v>
      </c>
      <c r="AL144" s="559">
        <f t="shared" si="165"/>
        <v>0.68734491315136481</v>
      </c>
      <c r="AM144" s="556">
        <v>614</v>
      </c>
      <c r="AN144" s="557">
        <v>612</v>
      </c>
      <c r="AO144" s="557">
        <v>601</v>
      </c>
      <c r="AP144" s="557">
        <v>419</v>
      </c>
      <c r="AQ144" s="557">
        <v>373</v>
      </c>
      <c r="AR144" s="558">
        <f t="shared" si="166"/>
        <v>0.684640522875817</v>
      </c>
      <c r="AS144" s="559">
        <f t="shared" si="167"/>
        <v>0.69717138103161402</v>
      </c>
      <c r="AT144" s="556">
        <v>605</v>
      </c>
      <c r="AU144" s="557">
        <v>604</v>
      </c>
      <c r="AV144" s="557">
        <v>604</v>
      </c>
      <c r="AW144" s="557">
        <v>417</v>
      </c>
      <c r="AX144" s="557">
        <v>363</v>
      </c>
      <c r="AY144" s="558">
        <f t="shared" si="168"/>
        <v>0.69039735099337751</v>
      </c>
      <c r="AZ144" s="559">
        <f t="shared" si="169"/>
        <v>0.69039735099337751</v>
      </c>
      <c r="BA144" s="556">
        <v>536</v>
      </c>
      <c r="BB144" s="557">
        <v>534</v>
      </c>
      <c r="BC144" s="557">
        <v>534</v>
      </c>
      <c r="BD144" s="557">
        <v>397</v>
      </c>
      <c r="BE144" s="557">
        <v>343</v>
      </c>
      <c r="BF144" s="558">
        <f t="shared" si="170"/>
        <v>0.74344569288389517</v>
      </c>
      <c r="BG144" s="559">
        <f t="shared" si="171"/>
        <v>0.74344569288389517</v>
      </c>
      <c r="BH144" s="556">
        <v>458</v>
      </c>
      <c r="BI144" s="557">
        <v>452</v>
      </c>
      <c r="BJ144" s="557">
        <v>452</v>
      </c>
      <c r="BK144" s="557">
        <v>339</v>
      </c>
      <c r="BL144" s="557">
        <v>281</v>
      </c>
      <c r="BM144" s="558">
        <f t="shared" si="172"/>
        <v>0.75</v>
      </c>
      <c r="BN144" s="559">
        <f t="shared" si="173"/>
        <v>0.75</v>
      </c>
      <c r="BO144" s="556">
        <v>444</v>
      </c>
      <c r="BP144" s="557">
        <v>435</v>
      </c>
      <c r="BQ144" s="557">
        <v>435</v>
      </c>
      <c r="BR144" s="557">
        <v>345</v>
      </c>
      <c r="BS144" s="557">
        <v>299</v>
      </c>
      <c r="BT144" s="558">
        <f t="shared" si="174"/>
        <v>0.7931034482758621</v>
      </c>
      <c r="BU144" s="559">
        <f t="shared" si="175"/>
        <v>0.7931034482758621</v>
      </c>
      <c r="BV144" s="556">
        <v>461</v>
      </c>
      <c r="BW144" s="557">
        <v>433</v>
      </c>
      <c r="BX144" s="557">
        <v>433</v>
      </c>
      <c r="BY144" s="557">
        <v>334</v>
      </c>
      <c r="BZ144" s="557">
        <v>276</v>
      </c>
      <c r="CA144" s="558">
        <f t="shared" si="176"/>
        <v>0.77136258660508084</v>
      </c>
      <c r="CB144" s="559">
        <f t="shared" si="177"/>
        <v>0.77136258660508084</v>
      </c>
      <c r="CC144" s="556">
        <v>450</v>
      </c>
      <c r="CD144" s="557">
        <v>422</v>
      </c>
      <c r="CE144" s="557">
        <v>317</v>
      </c>
      <c r="CF144" s="557">
        <v>301</v>
      </c>
      <c r="CG144" s="557">
        <v>215</v>
      </c>
      <c r="CH144" s="558">
        <f t="shared" si="158"/>
        <v>0.71327014218009477</v>
      </c>
      <c r="CI144" s="559">
        <f t="shared" si="159"/>
        <v>0.94952681388012616</v>
      </c>
    </row>
    <row r="145" spans="1:87" s="4" customFormat="1" x14ac:dyDescent="0.25">
      <c r="A145" s="560" t="s">
        <v>376</v>
      </c>
      <c r="B145" s="561" t="s">
        <v>379</v>
      </c>
      <c r="C145" s="562" t="s">
        <v>380</v>
      </c>
      <c r="D145" s="563">
        <v>758</v>
      </c>
      <c r="E145" s="564">
        <v>758</v>
      </c>
      <c r="F145" s="564">
        <v>657</v>
      </c>
      <c r="G145" s="564">
        <v>599</v>
      </c>
      <c r="H145" s="564">
        <v>494</v>
      </c>
      <c r="I145" s="565">
        <f t="shared" si="154"/>
        <v>0.79023746701846964</v>
      </c>
      <c r="J145" s="566">
        <f t="shared" si="155"/>
        <v>0.9117199391171994</v>
      </c>
      <c r="K145" s="563">
        <v>773</v>
      </c>
      <c r="L145" s="564">
        <v>767</v>
      </c>
      <c r="M145" s="564">
        <v>658</v>
      </c>
      <c r="N145" s="564">
        <v>575</v>
      </c>
      <c r="O145" s="564">
        <v>474</v>
      </c>
      <c r="P145" s="565">
        <f t="shared" si="160"/>
        <v>0.74967405475880056</v>
      </c>
      <c r="Q145" s="566">
        <f t="shared" si="161"/>
        <v>0.87386018237082064</v>
      </c>
      <c r="R145" s="563">
        <v>834</v>
      </c>
      <c r="S145" s="564">
        <v>827</v>
      </c>
      <c r="T145" s="564">
        <v>717</v>
      </c>
      <c r="U145" s="564">
        <v>613</v>
      </c>
      <c r="V145" s="564">
        <v>487</v>
      </c>
      <c r="W145" s="565">
        <f t="shared" si="152"/>
        <v>0.74123337363966146</v>
      </c>
      <c r="X145" s="566">
        <f t="shared" si="153"/>
        <v>0.8549511854951185</v>
      </c>
      <c r="Y145" s="563">
        <v>702</v>
      </c>
      <c r="Z145" s="564">
        <v>699</v>
      </c>
      <c r="AA145" s="564">
        <v>609</v>
      </c>
      <c r="AB145" s="564">
        <v>525</v>
      </c>
      <c r="AC145" s="564">
        <v>387</v>
      </c>
      <c r="AD145" s="565">
        <f t="shared" si="162"/>
        <v>0.75107296137339052</v>
      </c>
      <c r="AE145" s="566">
        <f t="shared" si="163"/>
        <v>0.86206896551724133</v>
      </c>
      <c r="AF145" s="563">
        <v>644</v>
      </c>
      <c r="AG145" s="564">
        <v>639</v>
      </c>
      <c r="AH145" s="564">
        <v>534</v>
      </c>
      <c r="AI145" s="564">
        <v>453</v>
      </c>
      <c r="AJ145" s="564">
        <v>369</v>
      </c>
      <c r="AK145" s="565">
        <f t="shared" si="164"/>
        <v>0.70892018779342725</v>
      </c>
      <c r="AL145" s="566">
        <f t="shared" si="165"/>
        <v>0.848314606741573</v>
      </c>
      <c r="AM145" s="563">
        <v>541</v>
      </c>
      <c r="AN145" s="564">
        <v>537</v>
      </c>
      <c r="AO145" s="564">
        <v>463</v>
      </c>
      <c r="AP145" s="564">
        <v>387</v>
      </c>
      <c r="AQ145" s="564">
        <v>333</v>
      </c>
      <c r="AR145" s="565">
        <f t="shared" si="166"/>
        <v>0.72067039106145248</v>
      </c>
      <c r="AS145" s="566">
        <f t="shared" si="167"/>
        <v>0.83585313174946008</v>
      </c>
      <c r="AT145" s="563">
        <v>524</v>
      </c>
      <c r="AU145" s="564">
        <v>517</v>
      </c>
      <c r="AV145" s="564">
        <v>438</v>
      </c>
      <c r="AW145" s="564">
        <v>364</v>
      </c>
      <c r="AX145" s="564">
        <v>297</v>
      </c>
      <c r="AY145" s="565">
        <f t="shared" si="168"/>
        <v>0.7040618955512572</v>
      </c>
      <c r="AZ145" s="566">
        <f t="shared" si="169"/>
        <v>0.83105022831050224</v>
      </c>
      <c r="BA145" s="563">
        <v>516</v>
      </c>
      <c r="BB145" s="564">
        <v>475</v>
      </c>
      <c r="BC145" s="564">
        <v>412</v>
      </c>
      <c r="BD145" s="564">
        <v>376</v>
      </c>
      <c r="BE145" s="564">
        <v>306</v>
      </c>
      <c r="BF145" s="565">
        <f t="shared" si="170"/>
        <v>0.79157894736842105</v>
      </c>
      <c r="BG145" s="566">
        <f t="shared" si="171"/>
        <v>0.91262135922330101</v>
      </c>
      <c r="BH145" s="563">
        <v>429</v>
      </c>
      <c r="BI145" s="564">
        <v>397</v>
      </c>
      <c r="BJ145" s="564">
        <v>349</v>
      </c>
      <c r="BK145" s="564">
        <v>305</v>
      </c>
      <c r="BL145" s="564">
        <v>252</v>
      </c>
      <c r="BM145" s="565">
        <f t="shared" si="172"/>
        <v>0.76826196473551633</v>
      </c>
      <c r="BN145" s="566">
        <f t="shared" si="173"/>
        <v>0.87392550143266479</v>
      </c>
      <c r="BO145" s="563">
        <v>396</v>
      </c>
      <c r="BP145" s="564">
        <v>374</v>
      </c>
      <c r="BQ145" s="564">
        <v>306</v>
      </c>
      <c r="BR145" s="564">
        <v>269</v>
      </c>
      <c r="BS145" s="564">
        <v>215</v>
      </c>
      <c r="BT145" s="565">
        <f t="shared" si="174"/>
        <v>0.71925133689839571</v>
      </c>
      <c r="BU145" s="566">
        <f t="shared" si="175"/>
        <v>0.87908496732026142</v>
      </c>
      <c r="BV145" s="563">
        <v>363</v>
      </c>
      <c r="BW145" s="564">
        <v>341</v>
      </c>
      <c r="BX145" s="564">
        <v>295</v>
      </c>
      <c r="BY145" s="564">
        <v>261</v>
      </c>
      <c r="BZ145" s="564">
        <v>214</v>
      </c>
      <c r="CA145" s="565">
        <f t="shared" si="176"/>
        <v>0.76539589442815248</v>
      </c>
      <c r="CB145" s="566">
        <f t="shared" si="177"/>
        <v>0.88474576271186445</v>
      </c>
      <c r="CC145" s="563">
        <v>490</v>
      </c>
      <c r="CD145" s="564">
        <v>427</v>
      </c>
      <c r="CE145" s="564">
        <v>427</v>
      </c>
      <c r="CF145" s="564">
        <v>353</v>
      </c>
      <c r="CG145" s="564">
        <v>287</v>
      </c>
      <c r="CH145" s="565">
        <f t="shared" si="158"/>
        <v>0.82669789227166279</v>
      </c>
      <c r="CI145" s="566">
        <f t="shared" si="159"/>
        <v>0.82669789227166279</v>
      </c>
    </row>
    <row r="146" spans="1:87" s="4" customFormat="1" x14ac:dyDescent="0.25">
      <c r="A146" s="560" t="s">
        <v>376</v>
      </c>
      <c r="B146" s="561" t="s">
        <v>381</v>
      </c>
      <c r="C146" s="562" t="s">
        <v>287</v>
      </c>
      <c r="D146" s="563">
        <v>1182</v>
      </c>
      <c r="E146" s="564">
        <v>1170</v>
      </c>
      <c r="F146" s="564">
        <v>1097</v>
      </c>
      <c r="G146" s="564">
        <v>1081</v>
      </c>
      <c r="H146" s="564">
        <v>786</v>
      </c>
      <c r="I146" s="565">
        <f t="shared" si="154"/>
        <v>0.92393162393162398</v>
      </c>
      <c r="J146" s="566">
        <f t="shared" si="155"/>
        <v>0.98541476754785784</v>
      </c>
      <c r="K146" s="563">
        <v>1051</v>
      </c>
      <c r="L146" s="564">
        <v>1040</v>
      </c>
      <c r="M146" s="564">
        <v>975</v>
      </c>
      <c r="N146" s="564">
        <v>962</v>
      </c>
      <c r="O146" s="564">
        <v>720</v>
      </c>
      <c r="P146" s="565">
        <f t="shared" si="160"/>
        <v>0.92500000000000004</v>
      </c>
      <c r="Q146" s="566">
        <f t="shared" si="161"/>
        <v>0.98666666666666669</v>
      </c>
      <c r="R146" s="563">
        <v>950</v>
      </c>
      <c r="S146" s="564">
        <v>929</v>
      </c>
      <c r="T146" s="564">
        <v>845</v>
      </c>
      <c r="U146" s="564">
        <v>619</v>
      </c>
      <c r="V146" s="564">
        <v>606</v>
      </c>
      <c r="W146" s="565">
        <f t="shared" si="152"/>
        <v>0.66630785791173308</v>
      </c>
      <c r="X146" s="566">
        <f t="shared" si="153"/>
        <v>0.73254437869822486</v>
      </c>
      <c r="Y146" s="563">
        <v>920</v>
      </c>
      <c r="Z146" s="564">
        <v>904</v>
      </c>
      <c r="AA146" s="564">
        <v>614</v>
      </c>
      <c r="AB146" s="564">
        <v>591</v>
      </c>
      <c r="AC146" s="564">
        <v>570</v>
      </c>
      <c r="AD146" s="565">
        <f t="shared" si="162"/>
        <v>0.65376106194690264</v>
      </c>
      <c r="AE146" s="566">
        <f t="shared" si="163"/>
        <v>0.96254071661237783</v>
      </c>
      <c r="AF146" s="563">
        <v>922</v>
      </c>
      <c r="AG146" s="564">
        <v>902</v>
      </c>
      <c r="AH146" s="564">
        <v>605</v>
      </c>
      <c r="AI146" s="564">
        <v>579</v>
      </c>
      <c r="AJ146" s="564">
        <v>579</v>
      </c>
      <c r="AK146" s="565">
        <f t="shared" si="164"/>
        <v>0.64190687361419074</v>
      </c>
      <c r="AL146" s="566">
        <f t="shared" si="165"/>
        <v>0.95702479338842972</v>
      </c>
      <c r="AM146" s="563">
        <v>718</v>
      </c>
      <c r="AN146" s="564">
        <v>702</v>
      </c>
      <c r="AO146" s="564">
        <v>508</v>
      </c>
      <c r="AP146" s="564">
        <v>486</v>
      </c>
      <c r="AQ146" s="564">
        <v>427</v>
      </c>
      <c r="AR146" s="565">
        <f t="shared" si="166"/>
        <v>0.69230769230769229</v>
      </c>
      <c r="AS146" s="566">
        <f t="shared" si="167"/>
        <v>0.95669291338582674</v>
      </c>
      <c r="AT146" s="563">
        <v>979</v>
      </c>
      <c r="AU146" s="564">
        <v>927</v>
      </c>
      <c r="AV146" s="564">
        <v>916</v>
      </c>
      <c r="AW146" s="564">
        <v>771</v>
      </c>
      <c r="AX146" s="564">
        <v>648</v>
      </c>
      <c r="AY146" s="565">
        <f t="shared" si="168"/>
        <v>0.83171521035598706</v>
      </c>
      <c r="AZ146" s="566">
        <f t="shared" si="169"/>
        <v>0.84170305676855894</v>
      </c>
      <c r="BA146" s="563">
        <v>848</v>
      </c>
      <c r="BB146" s="564">
        <v>798</v>
      </c>
      <c r="BC146" s="564">
        <v>791</v>
      </c>
      <c r="BD146" s="564">
        <v>664</v>
      </c>
      <c r="BE146" s="564">
        <v>559</v>
      </c>
      <c r="BF146" s="565">
        <f t="shared" si="170"/>
        <v>0.83208020050125309</v>
      </c>
      <c r="BG146" s="566">
        <f t="shared" si="171"/>
        <v>0.83944374209860939</v>
      </c>
      <c r="BH146" s="563">
        <v>826</v>
      </c>
      <c r="BI146" s="564">
        <v>759</v>
      </c>
      <c r="BJ146" s="564">
        <v>759</v>
      </c>
      <c r="BK146" s="564">
        <v>631</v>
      </c>
      <c r="BL146" s="564">
        <v>547</v>
      </c>
      <c r="BM146" s="565">
        <f t="shared" si="172"/>
        <v>0.83135704874835314</v>
      </c>
      <c r="BN146" s="566">
        <f t="shared" si="173"/>
        <v>0.83135704874835314</v>
      </c>
      <c r="BO146" s="563">
        <v>735</v>
      </c>
      <c r="BP146" s="564">
        <v>656</v>
      </c>
      <c r="BQ146" s="564">
        <v>656</v>
      </c>
      <c r="BR146" s="564">
        <v>525</v>
      </c>
      <c r="BS146" s="564">
        <v>452</v>
      </c>
      <c r="BT146" s="565">
        <f t="shared" si="174"/>
        <v>0.80030487804878048</v>
      </c>
      <c r="BU146" s="566">
        <f t="shared" si="175"/>
        <v>0.80030487804878048</v>
      </c>
      <c r="BV146" s="563">
        <v>740</v>
      </c>
      <c r="BW146" s="564">
        <v>668</v>
      </c>
      <c r="BX146" s="564">
        <v>668</v>
      </c>
      <c r="BY146" s="564">
        <v>507</v>
      </c>
      <c r="BZ146" s="564">
        <v>449</v>
      </c>
      <c r="CA146" s="565">
        <f t="shared" si="176"/>
        <v>0.75898203592814373</v>
      </c>
      <c r="CB146" s="566">
        <f t="shared" si="177"/>
        <v>0.75898203592814373</v>
      </c>
      <c r="CC146" s="563">
        <v>837</v>
      </c>
      <c r="CD146" s="564">
        <v>773</v>
      </c>
      <c r="CE146" s="564">
        <v>773</v>
      </c>
      <c r="CF146" s="564">
        <v>773</v>
      </c>
      <c r="CG146" s="564">
        <v>568</v>
      </c>
      <c r="CH146" s="565">
        <f t="shared" si="158"/>
        <v>1</v>
      </c>
      <c r="CI146" s="566">
        <f t="shared" si="159"/>
        <v>1</v>
      </c>
    </row>
    <row r="147" spans="1:87" s="4" customFormat="1" x14ac:dyDescent="0.25">
      <c r="A147" s="560" t="s">
        <v>376</v>
      </c>
      <c r="B147" s="561" t="s">
        <v>382</v>
      </c>
      <c r="C147" s="562" t="s">
        <v>355</v>
      </c>
      <c r="D147" s="563">
        <v>1609</v>
      </c>
      <c r="E147" s="564">
        <v>1555</v>
      </c>
      <c r="F147" s="564">
        <v>1553</v>
      </c>
      <c r="G147" s="564">
        <v>1225</v>
      </c>
      <c r="H147" s="564">
        <v>989</v>
      </c>
      <c r="I147" s="565">
        <f t="shared" si="154"/>
        <v>0.78778135048231512</v>
      </c>
      <c r="J147" s="566">
        <f t="shared" si="155"/>
        <v>0.7887958789439794</v>
      </c>
      <c r="K147" s="563">
        <v>1566</v>
      </c>
      <c r="L147" s="564">
        <v>1524</v>
      </c>
      <c r="M147" s="564">
        <v>1524</v>
      </c>
      <c r="N147" s="564">
        <v>1203</v>
      </c>
      <c r="O147" s="564">
        <v>985</v>
      </c>
      <c r="P147" s="565">
        <f t="shared" si="160"/>
        <v>0.78937007874015752</v>
      </c>
      <c r="Q147" s="566">
        <f t="shared" si="161"/>
        <v>0.78937007874015752</v>
      </c>
      <c r="R147" s="563">
        <v>1559</v>
      </c>
      <c r="S147" s="564">
        <v>1482</v>
      </c>
      <c r="T147" s="564">
        <v>1482</v>
      </c>
      <c r="U147" s="564">
        <v>1161</v>
      </c>
      <c r="V147" s="564">
        <v>937</v>
      </c>
      <c r="W147" s="565">
        <f t="shared" si="152"/>
        <v>0.7834008097165992</v>
      </c>
      <c r="X147" s="566">
        <f t="shared" si="153"/>
        <v>0.7834008097165992</v>
      </c>
      <c r="Y147" s="563">
        <v>1532</v>
      </c>
      <c r="Z147" s="564">
        <v>1493</v>
      </c>
      <c r="AA147" s="564">
        <v>1485</v>
      </c>
      <c r="AB147" s="564">
        <v>1094</v>
      </c>
      <c r="AC147" s="564">
        <v>885</v>
      </c>
      <c r="AD147" s="565">
        <f t="shared" si="162"/>
        <v>0.73275284661754858</v>
      </c>
      <c r="AE147" s="566">
        <f t="shared" si="163"/>
        <v>0.73670033670033674</v>
      </c>
      <c r="AF147" s="563">
        <v>1459</v>
      </c>
      <c r="AG147" s="564">
        <v>1389</v>
      </c>
      <c r="AH147" s="564">
        <v>1380</v>
      </c>
      <c r="AI147" s="564">
        <v>1063</v>
      </c>
      <c r="AJ147" s="564">
        <v>905</v>
      </c>
      <c r="AK147" s="565">
        <f t="shared" si="164"/>
        <v>0.76529877609791219</v>
      </c>
      <c r="AL147" s="566">
        <f t="shared" si="165"/>
        <v>0.77028985507246372</v>
      </c>
      <c r="AM147" s="563">
        <v>1226</v>
      </c>
      <c r="AN147" s="564">
        <v>1174</v>
      </c>
      <c r="AO147" s="564">
        <v>1164</v>
      </c>
      <c r="AP147" s="564">
        <v>886</v>
      </c>
      <c r="AQ147" s="564">
        <v>746</v>
      </c>
      <c r="AR147" s="565">
        <f t="shared" si="166"/>
        <v>0.75468483816013632</v>
      </c>
      <c r="AS147" s="566">
        <f t="shared" si="167"/>
        <v>0.76116838487972505</v>
      </c>
      <c r="AT147" s="563">
        <v>1181</v>
      </c>
      <c r="AU147" s="564">
        <v>1144</v>
      </c>
      <c r="AV147" s="564">
        <v>1125</v>
      </c>
      <c r="AW147" s="564">
        <v>892</v>
      </c>
      <c r="AX147" s="564">
        <v>739</v>
      </c>
      <c r="AY147" s="565">
        <f t="shared" si="168"/>
        <v>0.77972027972027969</v>
      </c>
      <c r="AZ147" s="566">
        <f t="shared" si="169"/>
        <v>0.79288888888888887</v>
      </c>
      <c r="BA147" s="563">
        <v>983</v>
      </c>
      <c r="BB147" s="564">
        <v>927</v>
      </c>
      <c r="BC147" s="564">
        <v>918</v>
      </c>
      <c r="BD147" s="564">
        <v>716</v>
      </c>
      <c r="BE147" s="564">
        <v>616</v>
      </c>
      <c r="BF147" s="565">
        <f t="shared" si="170"/>
        <v>0.77238403451995685</v>
      </c>
      <c r="BG147" s="566">
        <f t="shared" si="171"/>
        <v>0.77995642701525059</v>
      </c>
      <c r="BH147" s="563">
        <v>938</v>
      </c>
      <c r="BI147" s="564">
        <v>877</v>
      </c>
      <c r="BJ147" s="564">
        <v>870</v>
      </c>
      <c r="BK147" s="564">
        <v>673</v>
      </c>
      <c r="BL147" s="564">
        <v>584</v>
      </c>
      <c r="BM147" s="565">
        <f t="shared" si="172"/>
        <v>0.76738882554161914</v>
      </c>
      <c r="BN147" s="566">
        <f t="shared" si="173"/>
        <v>0.77356321839080455</v>
      </c>
      <c r="BO147" s="563">
        <v>896</v>
      </c>
      <c r="BP147" s="564">
        <v>831</v>
      </c>
      <c r="BQ147" s="564">
        <v>831</v>
      </c>
      <c r="BR147" s="564">
        <v>616</v>
      </c>
      <c r="BS147" s="564">
        <v>537</v>
      </c>
      <c r="BT147" s="565">
        <f t="shared" si="174"/>
        <v>0.7412755716004813</v>
      </c>
      <c r="BU147" s="566">
        <f t="shared" si="175"/>
        <v>0.7412755716004813</v>
      </c>
      <c r="BV147" s="563">
        <v>1000</v>
      </c>
      <c r="BW147" s="564">
        <v>889</v>
      </c>
      <c r="BX147" s="564">
        <v>889</v>
      </c>
      <c r="BY147" s="564">
        <v>631</v>
      </c>
      <c r="BZ147" s="564">
        <v>553</v>
      </c>
      <c r="CA147" s="565">
        <f t="shared" si="176"/>
        <v>0.70978627671541061</v>
      </c>
      <c r="CB147" s="566">
        <f t="shared" si="177"/>
        <v>0.70978627671541061</v>
      </c>
      <c r="CC147" s="563">
        <v>1187</v>
      </c>
      <c r="CD147" s="564">
        <v>1004</v>
      </c>
      <c r="CE147" s="564">
        <v>1004</v>
      </c>
      <c r="CF147" s="564">
        <v>973</v>
      </c>
      <c r="CG147" s="564">
        <v>718</v>
      </c>
      <c r="CH147" s="565">
        <f t="shared" si="158"/>
        <v>0.96912350597609564</v>
      </c>
      <c r="CI147" s="566">
        <f t="shared" si="159"/>
        <v>0.96912350597609564</v>
      </c>
    </row>
    <row r="148" spans="1:87" s="4" customFormat="1" x14ac:dyDescent="0.25">
      <c r="A148" s="560" t="s">
        <v>376</v>
      </c>
      <c r="B148" s="561" t="s">
        <v>383</v>
      </c>
      <c r="C148" s="562" t="s">
        <v>384</v>
      </c>
      <c r="D148" s="563">
        <v>1694</v>
      </c>
      <c r="E148" s="564">
        <v>1625</v>
      </c>
      <c r="F148" s="564">
        <v>1605</v>
      </c>
      <c r="G148" s="564">
        <v>1248</v>
      </c>
      <c r="H148" s="564">
        <v>1057</v>
      </c>
      <c r="I148" s="565">
        <f t="shared" si="154"/>
        <v>0.76800000000000002</v>
      </c>
      <c r="J148" s="566">
        <f t="shared" si="155"/>
        <v>0.77757009345794392</v>
      </c>
      <c r="K148" s="563">
        <v>1628</v>
      </c>
      <c r="L148" s="564">
        <v>1575</v>
      </c>
      <c r="M148" s="564">
        <v>1559</v>
      </c>
      <c r="N148" s="564">
        <v>1248</v>
      </c>
      <c r="O148" s="564">
        <v>1072</v>
      </c>
      <c r="P148" s="565">
        <f t="shared" si="160"/>
        <v>0.79238095238095241</v>
      </c>
      <c r="Q148" s="566">
        <f t="shared" si="161"/>
        <v>0.80051314945477869</v>
      </c>
      <c r="R148" s="563">
        <v>1451</v>
      </c>
      <c r="S148" s="564">
        <v>1377</v>
      </c>
      <c r="T148" s="564">
        <v>1365</v>
      </c>
      <c r="U148" s="564">
        <v>1147</v>
      </c>
      <c r="V148" s="564">
        <v>979</v>
      </c>
      <c r="W148" s="565">
        <f t="shared" si="152"/>
        <v>0.83297022512708785</v>
      </c>
      <c r="X148" s="566">
        <f t="shared" si="153"/>
        <v>0.84029304029304031</v>
      </c>
      <c r="Y148" s="563">
        <v>1602</v>
      </c>
      <c r="Z148" s="564">
        <v>1527</v>
      </c>
      <c r="AA148" s="564">
        <v>1505</v>
      </c>
      <c r="AB148" s="564">
        <v>1357</v>
      </c>
      <c r="AC148" s="564">
        <v>1163</v>
      </c>
      <c r="AD148" s="565">
        <f t="shared" si="162"/>
        <v>0.88867059593975117</v>
      </c>
      <c r="AE148" s="566">
        <f t="shared" si="163"/>
        <v>0.90166112956810629</v>
      </c>
      <c r="AF148" s="563">
        <v>1420</v>
      </c>
      <c r="AG148" s="564">
        <v>1365</v>
      </c>
      <c r="AH148" s="564">
        <v>1355</v>
      </c>
      <c r="AI148" s="564">
        <v>1192</v>
      </c>
      <c r="AJ148" s="564">
        <v>1019</v>
      </c>
      <c r="AK148" s="565">
        <f t="shared" si="164"/>
        <v>0.87326007326007327</v>
      </c>
      <c r="AL148" s="566">
        <f t="shared" si="165"/>
        <v>0.87970479704797044</v>
      </c>
      <c r="AM148" s="563">
        <v>1132</v>
      </c>
      <c r="AN148" s="564">
        <v>1092</v>
      </c>
      <c r="AO148" s="564">
        <v>1092</v>
      </c>
      <c r="AP148" s="564">
        <v>1012</v>
      </c>
      <c r="AQ148" s="564">
        <v>874</v>
      </c>
      <c r="AR148" s="565">
        <f t="shared" si="166"/>
        <v>0.92673992673992678</v>
      </c>
      <c r="AS148" s="566">
        <f t="shared" si="167"/>
        <v>0.92673992673992678</v>
      </c>
      <c r="AT148" s="563">
        <v>791</v>
      </c>
      <c r="AU148" s="564">
        <v>754</v>
      </c>
      <c r="AV148" s="564">
        <v>753</v>
      </c>
      <c r="AW148" s="564">
        <v>685</v>
      </c>
      <c r="AX148" s="564">
        <v>590</v>
      </c>
      <c r="AY148" s="565">
        <f t="shared" si="168"/>
        <v>0.90848806366047741</v>
      </c>
      <c r="AZ148" s="566">
        <f t="shared" si="169"/>
        <v>0.90969455511288178</v>
      </c>
      <c r="BA148" s="563">
        <v>680</v>
      </c>
      <c r="BB148" s="564">
        <v>637</v>
      </c>
      <c r="BC148" s="564">
        <v>637</v>
      </c>
      <c r="BD148" s="564">
        <v>586</v>
      </c>
      <c r="BE148" s="564">
        <v>497</v>
      </c>
      <c r="BF148" s="565">
        <f t="shared" si="170"/>
        <v>0.9199372056514914</v>
      </c>
      <c r="BG148" s="566">
        <f t="shared" si="171"/>
        <v>0.9199372056514914</v>
      </c>
      <c r="BH148" s="563">
        <v>520</v>
      </c>
      <c r="BI148" s="564">
        <v>501</v>
      </c>
      <c r="BJ148" s="564">
        <v>501</v>
      </c>
      <c r="BK148" s="564">
        <v>474</v>
      </c>
      <c r="BL148" s="564">
        <v>434</v>
      </c>
      <c r="BM148" s="565">
        <f t="shared" si="172"/>
        <v>0.94610778443113774</v>
      </c>
      <c r="BN148" s="566">
        <f t="shared" si="173"/>
        <v>0.94610778443113774</v>
      </c>
      <c r="BO148" s="563">
        <v>478</v>
      </c>
      <c r="BP148" s="564">
        <v>460</v>
      </c>
      <c r="BQ148" s="564">
        <v>460</v>
      </c>
      <c r="BR148" s="564">
        <v>394</v>
      </c>
      <c r="BS148" s="564">
        <v>340</v>
      </c>
      <c r="BT148" s="565">
        <f t="shared" si="174"/>
        <v>0.85652173913043483</v>
      </c>
      <c r="BU148" s="566">
        <f t="shared" si="175"/>
        <v>0.85652173913043483</v>
      </c>
      <c r="BV148" s="563">
        <v>382</v>
      </c>
      <c r="BW148" s="564">
        <v>368</v>
      </c>
      <c r="BX148" s="564">
        <v>367</v>
      </c>
      <c r="BY148" s="564">
        <v>330</v>
      </c>
      <c r="BZ148" s="564">
        <v>285</v>
      </c>
      <c r="CA148" s="565">
        <f t="shared" si="176"/>
        <v>0.89673913043478259</v>
      </c>
      <c r="CB148" s="566">
        <f t="shared" si="177"/>
        <v>0.89918256130790186</v>
      </c>
      <c r="CC148" s="563">
        <v>469</v>
      </c>
      <c r="CD148" s="564">
        <v>414</v>
      </c>
      <c r="CE148" s="564">
        <v>414</v>
      </c>
      <c r="CF148" s="564">
        <v>379</v>
      </c>
      <c r="CG148" s="564">
        <v>334</v>
      </c>
      <c r="CH148" s="565">
        <f t="shared" si="158"/>
        <v>0.91545893719806759</v>
      </c>
      <c r="CI148" s="566">
        <f t="shared" si="159"/>
        <v>0.91545893719806759</v>
      </c>
    </row>
    <row r="149" spans="1:87" s="4" customFormat="1" x14ac:dyDescent="0.25">
      <c r="A149" s="560" t="s">
        <v>376</v>
      </c>
      <c r="B149" s="561" t="s">
        <v>385</v>
      </c>
      <c r="C149" s="562" t="s">
        <v>386</v>
      </c>
      <c r="D149" s="563">
        <v>848</v>
      </c>
      <c r="E149" s="564">
        <v>829</v>
      </c>
      <c r="F149" s="564">
        <v>825</v>
      </c>
      <c r="G149" s="564">
        <v>803</v>
      </c>
      <c r="H149" s="564">
        <v>665</v>
      </c>
      <c r="I149" s="565">
        <f t="shared" si="154"/>
        <v>0.96863691194209889</v>
      </c>
      <c r="J149" s="566">
        <f t="shared" si="155"/>
        <v>0.97333333333333338</v>
      </c>
      <c r="K149" s="563">
        <v>990</v>
      </c>
      <c r="L149" s="564">
        <v>961</v>
      </c>
      <c r="M149" s="564">
        <v>957</v>
      </c>
      <c r="N149" s="564">
        <v>931</v>
      </c>
      <c r="O149" s="564">
        <v>797</v>
      </c>
      <c r="P149" s="565">
        <f t="shared" si="160"/>
        <v>0.96878251821019767</v>
      </c>
      <c r="Q149" s="566">
        <f t="shared" si="161"/>
        <v>0.97283176593521425</v>
      </c>
      <c r="R149" s="563">
        <v>913</v>
      </c>
      <c r="S149" s="564">
        <v>873</v>
      </c>
      <c r="T149" s="564">
        <v>873</v>
      </c>
      <c r="U149" s="564">
        <v>833</v>
      </c>
      <c r="V149" s="564">
        <v>689</v>
      </c>
      <c r="W149" s="565">
        <f t="shared" si="152"/>
        <v>0.95418098510882021</v>
      </c>
      <c r="X149" s="566">
        <f t="shared" si="153"/>
        <v>0.95418098510882021</v>
      </c>
      <c r="Y149" s="563">
        <v>1298</v>
      </c>
      <c r="Z149" s="564">
        <v>1243</v>
      </c>
      <c r="AA149" s="564">
        <v>1241</v>
      </c>
      <c r="AB149" s="564">
        <v>832</v>
      </c>
      <c r="AC149" s="564">
        <v>717</v>
      </c>
      <c r="AD149" s="565">
        <f t="shared" si="162"/>
        <v>0.66934835076428001</v>
      </c>
      <c r="AE149" s="566">
        <f t="shared" si="163"/>
        <v>0.67042707493956488</v>
      </c>
      <c r="AF149" s="563">
        <v>1024</v>
      </c>
      <c r="AG149" s="564">
        <v>991</v>
      </c>
      <c r="AH149" s="564">
        <v>990</v>
      </c>
      <c r="AI149" s="564">
        <v>769</v>
      </c>
      <c r="AJ149" s="564">
        <v>678</v>
      </c>
      <c r="AK149" s="565">
        <f t="shared" si="164"/>
        <v>0.77598385469223008</v>
      </c>
      <c r="AL149" s="566">
        <f t="shared" si="165"/>
        <v>0.77676767676767677</v>
      </c>
      <c r="AM149" s="563">
        <v>693</v>
      </c>
      <c r="AN149" s="564">
        <v>672</v>
      </c>
      <c r="AO149" s="564">
        <v>672</v>
      </c>
      <c r="AP149" s="564">
        <v>602</v>
      </c>
      <c r="AQ149" s="564">
        <v>541</v>
      </c>
      <c r="AR149" s="565">
        <f t="shared" si="166"/>
        <v>0.89583333333333337</v>
      </c>
      <c r="AS149" s="566">
        <f t="shared" si="167"/>
        <v>0.89583333333333337</v>
      </c>
      <c r="AT149" s="563">
        <v>615</v>
      </c>
      <c r="AU149" s="564">
        <v>596</v>
      </c>
      <c r="AV149" s="564">
        <v>594</v>
      </c>
      <c r="AW149" s="564">
        <v>513</v>
      </c>
      <c r="AX149" s="564">
        <v>441</v>
      </c>
      <c r="AY149" s="565">
        <f t="shared" si="168"/>
        <v>0.86073825503355705</v>
      </c>
      <c r="AZ149" s="566">
        <f t="shared" si="169"/>
        <v>0.86363636363636365</v>
      </c>
      <c r="BA149" s="563">
        <v>471</v>
      </c>
      <c r="BB149" s="564">
        <v>448</v>
      </c>
      <c r="BC149" s="564">
        <v>445</v>
      </c>
      <c r="BD149" s="564">
        <v>397</v>
      </c>
      <c r="BE149" s="564">
        <v>332</v>
      </c>
      <c r="BF149" s="565">
        <f t="shared" si="170"/>
        <v>0.8861607142857143</v>
      </c>
      <c r="BG149" s="566">
        <f t="shared" si="171"/>
        <v>0.89213483146067418</v>
      </c>
      <c r="BH149" s="563">
        <v>425</v>
      </c>
      <c r="BI149" s="564">
        <v>404</v>
      </c>
      <c r="BJ149" s="564">
        <v>404</v>
      </c>
      <c r="BK149" s="564">
        <v>351</v>
      </c>
      <c r="BL149" s="564">
        <v>283</v>
      </c>
      <c r="BM149" s="565">
        <f t="shared" si="172"/>
        <v>0.86881188118811881</v>
      </c>
      <c r="BN149" s="566">
        <f t="shared" si="173"/>
        <v>0.86881188118811881</v>
      </c>
      <c r="BO149" s="563">
        <v>379</v>
      </c>
      <c r="BP149" s="564">
        <v>363</v>
      </c>
      <c r="BQ149" s="564">
        <v>363</v>
      </c>
      <c r="BR149" s="564">
        <v>316</v>
      </c>
      <c r="BS149" s="564">
        <v>276</v>
      </c>
      <c r="BT149" s="565">
        <f t="shared" si="174"/>
        <v>0.87052341597796146</v>
      </c>
      <c r="BU149" s="566">
        <f t="shared" si="175"/>
        <v>0.87052341597796146</v>
      </c>
      <c r="BV149" s="563">
        <v>445</v>
      </c>
      <c r="BW149" s="564">
        <v>423</v>
      </c>
      <c r="BX149" s="564">
        <v>423</v>
      </c>
      <c r="BY149" s="564">
        <v>367</v>
      </c>
      <c r="BZ149" s="564">
        <v>317</v>
      </c>
      <c r="CA149" s="565">
        <f t="shared" si="176"/>
        <v>0.86761229314420807</v>
      </c>
      <c r="CB149" s="566">
        <f t="shared" si="177"/>
        <v>0.86761229314420807</v>
      </c>
      <c r="CC149" s="563">
        <v>343</v>
      </c>
      <c r="CD149" s="564">
        <v>306</v>
      </c>
      <c r="CE149" s="564">
        <v>283</v>
      </c>
      <c r="CF149" s="564">
        <v>271</v>
      </c>
      <c r="CG149" s="564">
        <v>215</v>
      </c>
      <c r="CH149" s="565">
        <f t="shared" si="158"/>
        <v>0.8856209150326797</v>
      </c>
      <c r="CI149" s="566">
        <f t="shared" si="159"/>
        <v>0.95759717314487636</v>
      </c>
    </row>
    <row r="150" spans="1:87" s="4" customFormat="1" x14ac:dyDescent="0.25">
      <c r="A150" s="616" t="s">
        <v>376</v>
      </c>
      <c r="B150" s="585" t="s">
        <v>387</v>
      </c>
      <c r="C150" s="586" t="s">
        <v>195</v>
      </c>
      <c r="D150" s="563">
        <v>4195</v>
      </c>
      <c r="E150" s="564">
        <v>3980</v>
      </c>
      <c r="F150" s="564">
        <v>3980</v>
      </c>
      <c r="G150" s="564">
        <v>3017</v>
      </c>
      <c r="H150" s="564">
        <v>2127</v>
      </c>
      <c r="I150" s="565">
        <f t="shared" si="154"/>
        <v>0.75804020100502512</v>
      </c>
      <c r="J150" s="566">
        <f t="shared" si="155"/>
        <v>0.75804020100502512</v>
      </c>
      <c r="K150" s="563">
        <v>4158</v>
      </c>
      <c r="L150" s="564">
        <v>3916</v>
      </c>
      <c r="M150" s="564">
        <v>3916</v>
      </c>
      <c r="N150" s="564">
        <v>2449</v>
      </c>
      <c r="O150" s="564">
        <v>1545</v>
      </c>
      <c r="P150" s="565">
        <f t="shared" si="160"/>
        <v>0.62538304392236976</v>
      </c>
      <c r="Q150" s="566">
        <f t="shared" si="161"/>
        <v>0.62538304392236976</v>
      </c>
      <c r="R150" s="563">
        <v>3808</v>
      </c>
      <c r="S150" s="564">
        <v>3568</v>
      </c>
      <c r="T150" s="564">
        <v>3568</v>
      </c>
      <c r="U150" s="564">
        <v>1743</v>
      </c>
      <c r="V150" s="564">
        <v>1627</v>
      </c>
      <c r="W150" s="565">
        <f t="shared" si="152"/>
        <v>0.48850896860986548</v>
      </c>
      <c r="X150" s="566">
        <f t="shared" si="153"/>
        <v>0.48850896860986548</v>
      </c>
      <c r="Y150" s="563">
        <v>3208</v>
      </c>
      <c r="Z150" s="564">
        <v>3091</v>
      </c>
      <c r="AA150" s="564">
        <v>3091</v>
      </c>
      <c r="AB150" s="564">
        <v>1690</v>
      </c>
      <c r="AC150" s="564">
        <v>1559</v>
      </c>
      <c r="AD150" s="565">
        <f t="shared" si="162"/>
        <v>0.54674862504043997</v>
      </c>
      <c r="AE150" s="566">
        <f t="shared" si="163"/>
        <v>0.54674862504043997</v>
      </c>
      <c r="AF150" s="563">
        <v>2386</v>
      </c>
      <c r="AG150" s="564">
        <v>2342</v>
      </c>
      <c r="AH150" s="564">
        <v>2342</v>
      </c>
      <c r="AI150" s="564">
        <v>1872</v>
      </c>
      <c r="AJ150" s="564">
        <v>1173</v>
      </c>
      <c r="AK150" s="565">
        <f t="shared" si="164"/>
        <v>0.79931682322801023</v>
      </c>
      <c r="AL150" s="566">
        <f t="shared" si="165"/>
        <v>0.79931682322801023</v>
      </c>
      <c r="AM150" s="563">
        <v>2077</v>
      </c>
      <c r="AN150" s="564">
        <v>2027</v>
      </c>
      <c r="AO150" s="564">
        <v>1876</v>
      </c>
      <c r="AP150" s="564">
        <v>1363</v>
      </c>
      <c r="AQ150" s="564">
        <v>1218</v>
      </c>
      <c r="AR150" s="565">
        <f t="shared" si="166"/>
        <v>0.6724222989639862</v>
      </c>
      <c r="AS150" s="566">
        <f t="shared" si="167"/>
        <v>0.72654584221748397</v>
      </c>
      <c r="AT150" s="563">
        <v>1665</v>
      </c>
      <c r="AU150" s="564">
        <v>1630</v>
      </c>
      <c r="AV150" s="564">
        <v>1515</v>
      </c>
      <c r="AW150" s="564">
        <v>1199</v>
      </c>
      <c r="AX150" s="564">
        <v>1107</v>
      </c>
      <c r="AY150" s="565">
        <f t="shared" si="168"/>
        <v>0.73558282208588954</v>
      </c>
      <c r="AZ150" s="566">
        <f t="shared" si="169"/>
        <v>0.79141914191419138</v>
      </c>
      <c r="BA150" s="563">
        <v>1396</v>
      </c>
      <c r="BB150" s="564">
        <v>1368</v>
      </c>
      <c r="BC150" s="564">
        <v>1302</v>
      </c>
      <c r="BD150" s="564">
        <v>1066</v>
      </c>
      <c r="BE150" s="564">
        <v>941</v>
      </c>
      <c r="BF150" s="565">
        <f t="shared" si="170"/>
        <v>0.7792397660818714</v>
      </c>
      <c r="BG150" s="566">
        <f t="shared" si="171"/>
        <v>0.81874039938556065</v>
      </c>
      <c r="BH150" s="563">
        <v>1248</v>
      </c>
      <c r="BI150" s="564">
        <v>1231</v>
      </c>
      <c r="BJ150" s="564">
        <v>1180</v>
      </c>
      <c r="BK150" s="564">
        <v>953</v>
      </c>
      <c r="BL150" s="564">
        <v>839</v>
      </c>
      <c r="BM150" s="565">
        <f t="shared" si="172"/>
        <v>0.77416734362307071</v>
      </c>
      <c r="BN150" s="566">
        <f t="shared" si="173"/>
        <v>0.80762711864406778</v>
      </c>
      <c r="BO150" s="563">
        <v>1073</v>
      </c>
      <c r="BP150" s="564">
        <v>1031</v>
      </c>
      <c r="BQ150" s="564">
        <v>986</v>
      </c>
      <c r="BR150" s="564">
        <v>752</v>
      </c>
      <c r="BS150" s="564">
        <v>670</v>
      </c>
      <c r="BT150" s="565">
        <f t="shared" si="174"/>
        <v>0.72938894277400579</v>
      </c>
      <c r="BU150" s="566">
        <f t="shared" si="175"/>
        <v>0.76267748478701824</v>
      </c>
      <c r="BV150" s="563">
        <v>1280</v>
      </c>
      <c r="BW150" s="564">
        <v>1241</v>
      </c>
      <c r="BX150" s="564">
        <v>1194</v>
      </c>
      <c r="BY150" s="564">
        <v>849</v>
      </c>
      <c r="BZ150" s="564">
        <v>774</v>
      </c>
      <c r="CA150" s="565">
        <f t="shared" si="176"/>
        <v>0.68412570507655113</v>
      </c>
      <c r="CB150" s="566">
        <f t="shared" si="177"/>
        <v>0.71105527638190957</v>
      </c>
      <c r="CC150" s="563">
        <v>1730</v>
      </c>
      <c r="CD150" s="564">
        <v>1371</v>
      </c>
      <c r="CE150" s="564">
        <v>1210</v>
      </c>
      <c r="CF150" s="564">
        <v>1210</v>
      </c>
      <c r="CG150" s="564">
        <v>866</v>
      </c>
      <c r="CH150" s="565">
        <f t="shared" si="158"/>
        <v>0.88256746900072935</v>
      </c>
      <c r="CI150" s="566">
        <f t="shared" si="159"/>
        <v>1</v>
      </c>
    </row>
    <row r="151" spans="1:87" s="4" customFormat="1" x14ac:dyDescent="0.25">
      <c r="A151" s="569" t="s">
        <v>376</v>
      </c>
      <c r="B151" s="570" t="s">
        <v>388</v>
      </c>
      <c r="C151" s="571" t="s">
        <v>199</v>
      </c>
      <c r="D151" s="646">
        <v>76</v>
      </c>
      <c r="E151" s="647">
        <v>74</v>
      </c>
      <c r="F151" s="647">
        <v>68</v>
      </c>
      <c r="G151" s="647">
        <v>61</v>
      </c>
      <c r="H151" s="647">
        <v>45</v>
      </c>
      <c r="I151" s="648">
        <f t="shared" si="154"/>
        <v>0.82432432432432434</v>
      </c>
      <c r="J151" s="649">
        <f t="shared" si="155"/>
        <v>0.8970588235294118</v>
      </c>
      <c r="K151" s="646">
        <v>72</v>
      </c>
      <c r="L151" s="647">
        <v>69</v>
      </c>
      <c r="M151" s="647">
        <v>57</v>
      </c>
      <c r="N151" s="647">
        <v>53</v>
      </c>
      <c r="O151" s="647">
        <v>34</v>
      </c>
      <c r="P151" s="648">
        <f t="shared" si="160"/>
        <v>0.76811594202898548</v>
      </c>
      <c r="Q151" s="649">
        <f t="shared" si="161"/>
        <v>0.92982456140350878</v>
      </c>
      <c r="R151" s="646">
        <v>66</v>
      </c>
      <c r="S151" s="647">
        <v>64</v>
      </c>
      <c r="T151" s="647">
        <v>64</v>
      </c>
      <c r="U151" s="647">
        <v>47</v>
      </c>
      <c r="V151" s="647">
        <v>37</v>
      </c>
      <c r="W151" s="648">
        <f t="shared" si="152"/>
        <v>0.734375</v>
      </c>
      <c r="X151" s="649">
        <f t="shared" si="153"/>
        <v>0.734375</v>
      </c>
      <c r="Y151" s="646">
        <v>68</v>
      </c>
      <c r="Z151" s="647">
        <v>66</v>
      </c>
      <c r="AA151" s="647">
        <v>58</v>
      </c>
      <c r="AB151" s="647">
        <v>41</v>
      </c>
      <c r="AC151" s="647">
        <v>37</v>
      </c>
      <c r="AD151" s="648">
        <f t="shared" si="162"/>
        <v>0.62121212121212122</v>
      </c>
      <c r="AE151" s="649">
        <f t="shared" si="163"/>
        <v>0.7068965517241379</v>
      </c>
      <c r="AF151" s="646">
        <v>95</v>
      </c>
      <c r="AG151" s="647">
        <v>90</v>
      </c>
      <c r="AH151" s="647">
        <v>70</v>
      </c>
      <c r="AI151" s="647">
        <v>55</v>
      </c>
      <c r="AJ151" s="647">
        <v>43</v>
      </c>
      <c r="AK151" s="648">
        <f t="shared" si="164"/>
        <v>0.61111111111111116</v>
      </c>
      <c r="AL151" s="649">
        <f t="shared" si="165"/>
        <v>0.7857142857142857</v>
      </c>
      <c r="AM151" s="646">
        <v>94</v>
      </c>
      <c r="AN151" s="647">
        <v>88</v>
      </c>
      <c r="AO151" s="647">
        <v>73</v>
      </c>
      <c r="AP151" s="647">
        <v>52</v>
      </c>
      <c r="AQ151" s="647">
        <v>39</v>
      </c>
      <c r="AR151" s="648">
        <f t="shared" si="166"/>
        <v>0.59090909090909094</v>
      </c>
      <c r="AS151" s="649">
        <f t="shared" si="167"/>
        <v>0.71232876712328763</v>
      </c>
      <c r="AT151" s="646">
        <v>78</v>
      </c>
      <c r="AU151" s="647">
        <v>76</v>
      </c>
      <c r="AV151" s="647">
        <v>60</v>
      </c>
      <c r="AW151" s="647">
        <v>45</v>
      </c>
      <c r="AX151" s="647">
        <v>34</v>
      </c>
      <c r="AY151" s="648">
        <f t="shared" si="168"/>
        <v>0.59210526315789469</v>
      </c>
      <c r="AZ151" s="649">
        <f t="shared" si="169"/>
        <v>0.75</v>
      </c>
      <c r="BA151" s="646">
        <v>68</v>
      </c>
      <c r="BB151" s="647">
        <v>63</v>
      </c>
      <c r="BC151" s="647">
        <v>55</v>
      </c>
      <c r="BD151" s="647">
        <v>42</v>
      </c>
      <c r="BE151" s="647">
        <v>36</v>
      </c>
      <c r="BF151" s="648">
        <f t="shared" si="170"/>
        <v>0.66666666666666663</v>
      </c>
      <c r="BG151" s="649">
        <f t="shared" si="171"/>
        <v>0.76363636363636367</v>
      </c>
      <c r="BH151" s="646">
        <v>40</v>
      </c>
      <c r="BI151" s="647">
        <v>39</v>
      </c>
      <c r="BJ151" s="647">
        <v>38</v>
      </c>
      <c r="BK151" s="647">
        <v>26</v>
      </c>
      <c r="BL151" s="647">
        <v>21</v>
      </c>
      <c r="BM151" s="648">
        <f t="shared" si="172"/>
        <v>0.66666666666666663</v>
      </c>
      <c r="BN151" s="649">
        <f t="shared" si="173"/>
        <v>0.68421052631578949</v>
      </c>
      <c r="BO151" s="646">
        <v>32</v>
      </c>
      <c r="BP151" s="647">
        <v>32</v>
      </c>
      <c r="BQ151" s="647">
        <v>30</v>
      </c>
      <c r="BR151" s="647">
        <v>21</v>
      </c>
      <c r="BS151" s="647">
        <v>14</v>
      </c>
      <c r="BT151" s="648">
        <f t="shared" si="174"/>
        <v>0.65625</v>
      </c>
      <c r="BU151" s="649">
        <f t="shared" si="175"/>
        <v>0.7</v>
      </c>
      <c r="BV151" s="646">
        <v>30</v>
      </c>
      <c r="BW151" s="647">
        <v>28</v>
      </c>
      <c r="BX151" s="647">
        <v>28</v>
      </c>
      <c r="BY151" s="647">
        <v>19</v>
      </c>
      <c r="BZ151" s="647">
        <v>12</v>
      </c>
      <c r="CA151" s="648">
        <f t="shared" si="176"/>
        <v>0.6785714285714286</v>
      </c>
      <c r="CB151" s="649">
        <f t="shared" si="177"/>
        <v>0.6785714285714286</v>
      </c>
      <c r="CC151" s="572" t="s">
        <v>67</v>
      </c>
      <c r="CD151" s="573" t="s">
        <v>67</v>
      </c>
      <c r="CE151" s="573" t="s">
        <v>67</v>
      </c>
      <c r="CF151" s="573" t="s">
        <v>67</v>
      </c>
      <c r="CG151" s="573" t="s">
        <v>67</v>
      </c>
      <c r="CH151" s="574" t="s">
        <v>67</v>
      </c>
      <c r="CI151" s="575" t="s">
        <v>67</v>
      </c>
    </row>
    <row r="152" spans="1:87" s="4" customFormat="1" x14ac:dyDescent="0.25">
      <c r="A152" s="610" t="s">
        <v>389</v>
      </c>
      <c r="B152" s="546" t="s">
        <v>390</v>
      </c>
      <c r="C152" s="612"/>
      <c r="D152" s="617">
        <v>10684</v>
      </c>
      <c r="E152" s="618">
        <v>9012</v>
      </c>
      <c r="F152" s="618">
        <v>7987</v>
      </c>
      <c r="G152" s="618">
        <v>4708</v>
      </c>
      <c r="H152" s="619">
        <v>3714</v>
      </c>
      <c r="I152" s="620">
        <f t="shared" si="154"/>
        <v>0.52241455836662232</v>
      </c>
      <c r="J152" s="621">
        <f t="shared" si="155"/>
        <v>0.58945786903718544</v>
      </c>
      <c r="K152" s="617">
        <v>10993</v>
      </c>
      <c r="L152" s="618">
        <v>9250</v>
      </c>
      <c r="M152" s="618">
        <v>8324</v>
      </c>
      <c r="N152" s="618">
        <v>4360</v>
      </c>
      <c r="O152" s="619">
        <v>3417</v>
      </c>
      <c r="P152" s="620">
        <f t="shared" si="160"/>
        <v>0.47135135135135137</v>
      </c>
      <c r="Q152" s="621">
        <f t="shared" si="161"/>
        <v>0.52378664103796246</v>
      </c>
      <c r="R152" s="617">
        <v>9206</v>
      </c>
      <c r="S152" s="618">
        <v>7649</v>
      </c>
      <c r="T152" s="618">
        <v>6965</v>
      </c>
      <c r="U152" s="618">
        <v>3740</v>
      </c>
      <c r="V152" s="619">
        <v>3413</v>
      </c>
      <c r="W152" s="620">
        <f t="shared" si="152"/>
        <v>0.48895280428814225</v>
      </c>
      <c r="X152" s="621">
        <f t="shared" si="153"/>
        <v>0.53697056712132085</v>
      </c>
      <c r="Y152" s="617">
        <v>8812</v>
      </c>
      <c r="Z152" s="618">
        <v>7296</v>
      </c>
      <c r="AA152" s="618">
        <v>6702</v>
      </c>
      <c r="AB152" s="618">
        <v>3701</v>
      </c>
      <c r="AC152" s="619">
        <v>3244</v>
      </c>
      <c r="AD152" s="620">
        <f t="shared" si="162"/>
        <v>0.5072642543859649</v>
      </c>
      <c r="AE152" s="621">
        <f t="shared" si="163"/>
        <v>0.55222321695016408</v>
      </c>
      <c r="AF152" s="617">
        <v>8602</v>
      </c>
      <c r="AG152" s="618">
        <v>6942</v>
      </c>
      <c r="AH152" s="618">
        <v>6555</v>
      </c>
      <c r="AI152" s="618">
        <v>3620</v>
      </c>
      <c r="AJ152" s="619">
        <v>3093</v>
      </c>
      <c r="AK152" s="620">
        <f t="shared" si="164"/>
        <v>0.52146355517142029</v>
      </c>
      <c r="AL152" s="621">
        <f t="shared" si="165"/>
        <v>0.55225019069412662</v>
      </c>
      <c r="AM152" s="617">
        <v>7536</v>
      </c>
      <c r="AN152" s="618">
        <v>6108</v>
      </c>
      <c r="AO152" s="618">
        <v>5803</v>
      </c>
      <c r="AP152" s="618">
        <v>3369</v>
      </c>
      <c r="AQ152" s="619">
        <v>2946</v>
      </c>
      <c r="AR152" s="620">
        <f t="shared" si="166"/>
        <v>0.55157170923379173</v>
      </c>
      <c r="AS152" s="621">
        <f t="shared" si="167"/>
        <v>0.58056177839048773</v>
      </c>
      <c r="AT152" s="617">
        <v>6859</v>
      </c>
      <c r="AU152" s="618">
        <v>5564</v>
      </c>
      <c r="AV152" s="618">
        <v>5186</v>
      </c>
      <c r="AW152" s="618">
        <v>3058</v>
      </c>
      <c r="AX152" s="619">
        <v>2754</v>
      </c>
      <c r="AY152" s="620">
        <f t="shared" si="168"/>
        <v>0.54960460100647013</v>
      </c>
      <c r="AZ152" s="621">
        <f t="shared" si="169"/>
        <v>0.58966448129579641</v>
      </c>
      <c r="BA152" s="617">
        <v>6480</v>
      </c>
      <c r="BB152" s="618">
        <v>5282</v>
      </c>
      <c r="BC152" s="618">
        <v>4972</v>
      </c>
      <c r="BD152" s="618">
        <v>3123</v>
      </c>
      <c r="BE152" s="619">
        <v>2771</v>
      </c>
      <c r="BF152" s="620">
        <f t="shared" si="170"/>
        <v>0.59125331313896257</v>
      </c>
      <c r="BG152" s="621">
        <f t="shared" si="171"/>
        <v>0.6281174577634755</v>
      </c>
      <c r="BH152" s="617">
        <v>6188</v>
      </c>
      <c r="BI152" s="618">
        <v>5037</v>
      </c>
      <c r="BJ152" s="618">
        <v>4870</v>
      </c>
      <c r="BK152" s="618">
        <v>3008</v>
      </c>
      <c r="BL152" s="619">
        <v>2733</v>
      </c>
      <c r="BM152" s="620">
        <f t="shared" si="172"/>
        <v>0.59718086162398254</v>
      </c>
      <c r="BN152" s="621">
        <f t="shared" si="173"/>
        <v>0.61765913757700208</v>
      </c>
      <c r="BO152" s="617">
        <v>6080</v>
      </c>
      <c r="BP152" s="618">
        <v>5026</v>
      </c>
      <c r="BQ152" s="618">
        <v>4882</v>
      </c>
      <c r="BR152" s="618">
        <v>2944</v>
      </c>
      <c r="BS152" s="619">
        <v>2648</v>
      </c>
      <c r="BT152" s="620">
        <f t="shared" si="174"/>
        <v>0.58575407879029051</v>
      </c>
      <c r="BU152" s="621">
        <f t="shared" si="175"/>
        <v>0.60303154444899632</v>
      </c>
      <c r="BV152" s="617">
        <v>7528</v>
      </c>
      <c r="BW152" s="618">
        <v>6087</v>
      </c>
      <c r="BX152" s="618">
        <v>5920</v>
      </c>
      <c r="BY152" s="618">
        <v>3640</v>
      </c>
      <c r="BZ152" s="619">
        <v>3169</v>
      </c>
      <c r="CA152" s="620">
        <f t="shared" si="176"/>
        <v>0.5979957286019385</v>
      </c>
      <c r="CB152" s="621">
        <f t="shared" si="177"/>
        <v>0.61486486486486491</v>
      </c>
      <c r="CC152" s="617">
        <v>7096</v>
      </c>
      <c r="CD152" s="618">
        <v>5770</v>
      </c>
      <c r="CE152" s="618">
        <v>5561</v>
      </c>
      <c r="CF152" s="618">
        <v>3964</v>
      </c>
      <c r="CG152" s="619">
        <v>3077</v>
      </c>
      <c r="CH152" s="620">
        <f t="shared" si="158"/>
        <v>0.68700173310225299</v>
      </c>
      <c r="CI152" s="621">
        <f t="shared" si="159"/>
        <v>0.7128214349937062</v>
      </c>
    </row>
    <row r="153" spans="1:87" s="4" customFormat="1" x14ac:dyDescent="0.25">
      <c r="A153" s="613" t="s">
        <v>389</v>
      </c>
      <c r="B153" s="554" t="s">
        <v>391</v>
      </c>
      <c r="C153" s="615" t="s">
        <v>392</v>
      </c>
      <c r="D153" s="556">
        <v>1757</v>
      </c>
      <c r="E153" s="557">
        <v>1714</v>
      </c>
      <c r="F153" s="557">
        <v>1391</v>
      </c>
      <c r="G153" s="557">
        <v>1369</v>
      </c>
      <c r="H153" s="557">
        <v>1038</v>
      </c>
      <c r="I153" s="558">
        <f t="shared" si="154"/>
        <v>0.79871645274212366</v>
      </c>
      <c r="J153" s="559">
        <f t="shared" si="155"/>
        <v>0.98418404025880657</v>
      </c>
      <c r="K153" s="556">
        <v>1212</v>
      </c>
      <c r="L153" s="557">
        <v>1200</v>
      </c>
      <c r="M153" s="557">
        <v>1000</v>
      </c>
      <c r="N153" s="557">
        <v>884</v>
      </c>
      <c r="O153" s="557">
        <v>640</v>
      </c>
      <c r="P153" s="558">
        <f t="shared" si="160"/>
        <v>0.73666666666666669</v>
      </c>
      <c r="Q153" s="559">
        <f t="shared" si="161"/>
        <v>0.88400000000000001</v>
      </c>
      <c r="R153" s="556">
        <v>838</v>
      </c>
      <c r="S153" s="557">
        <v>832</v>
      </c>
      <c r="T153" s="557">
        <v>832</v>
      </c>
      <c r="U153" s="557">
        <v>601</v>
      </c>
      <c r="V153" s="557">
        <v>440</v>
      </c>
      <c r="W153" s="558">
        <f t="shared" si="152"/>
        <v>0.72235576923076927</v>
      </c>
      <c r="X153" s="559">
        <f t="shared" si="153"/>
        <v>0.72235576923076927</v>
      </c>
      <c r="Y153" s="556">
        <v>992</v>
      </c>
      <c r="Z153" s="557">
        <v>964</v>
      </c>
      <c r="AA153" s="557">
        <v>964</v>
      </c>
      <c r="AB153" s="557">
        <v>800</v>
      </c>
      <c r="AC153" s="557">
        <v>628</v>
      </c>
      <c r="AD153" s="558">
        <f t="shared" si="162"/>
        <v>0.82987551867219922</v>
      </c>
      <c r="AE153" s="559">
        <f t="shared" si="163"/>
        <v>0.82987551867219922</v>
      </c>
      <c r="AF153" s="556">
        <v>1028</v>
      </c>
      <c r="AG153" s="557">
        <v>1001</v>
      </c>
      <c r="AH153" s="557">
        <v>1001</v>
      </c>
      <c r="AI153" s="557">
        <v>845</v>
      </c>
      <c r="AJ153" s="557">
        <v>651</v>
      </c>
      <c r="AK153" s="558">
        <f t="shared" si="164"/>
        <v>0.8441558441558441</v>
      </c>
      <c r="AL153" s="559">
        <f t="shared" si="165"/>
        <v>0.8441558441558441</v>
      </c>
      <c r="AM153" s="556">
        <v>1064</v>
      </c>
      <c r="AN153" s="557">
        <v>1035</v>
      </c>
      <c r="AO153" s="557">
        <v>1035</v>
      </c>
      <c r="AP153" s="557">
        <v>920</v>
      </c>
      <c r="AQ153" s="557">
        <v>751</v>
      </c>
      <c r="AR153" s="558">
        <f t="shared" si="166"/>
        <v>0.88888888888888884</v>
      </c>
      <c r="AS153" s="559">
        <f t="shared" si="167"/>
        <v>0.88888888888888884</v>
      </c>
      <c r="AT153" s="556">
        <v>1124</v>
      </c>
      <c r="AU153" s="557">
        <v>1082</v>
      </c>
      <c r="AV153" s="557">
        <v>1082</v>
      </c>
      <c r="AW153" s="557">
        <v>943</v>
      </c>
      <c r="AX153" s="557">
        <v>785</v>
      </c>
      <c r="AY153" s="558">
        <f t="shared" si="168"/>
        <v>0.8715341959334566</v>
      </c>
      <c r="AZ153" s="559">
        <f t="shared" si="169"/>
        <v>0.8715341959334566</v>
      </c>
      <c r="BA153" s="556">
        <v>1036</v>
      </c>
      <c r="BB153" s="557">
        <v>1002</v>
      </c>
      <c r="BC153" s="557">
        <v>1002</v>
      </c>
      <c r="BD153" s="557">
        <v>858</v>
      </c>
      <c r="BE153" s="557">
        <v>675</v>
      </c>
      <c r="BF153" s="558">
        <f t="shared" si="170"/>
        <v>0.85628742514970058</v>
      </c>
      <c r="BG153" s="559">
        <f t="shared" si="171"/>
        <v>0.85628742514970058</v>
      </c>
      <c r="BH153" s="556">
        <v>1093</v>
      </c>
      <c r="BI153" s="557">
        <v>972</v>
      </c>
      <c r="BJ153" s="557">
        <v>972</v>
      </c>
      <c r="BK153" s="557">
        <v>779</v>
      </c>
      <c r="BL153" s="557">
        <v>616</v>
      </c>
      <c r="BM153" s="558">
        <f t="shared" si="172"/>
        <v>0.80144032921810704</v>
      </c>
      <c r="BN153" s="559">
        <f t="shared" si="173"/>
        <v>0.80144032921810704</v>
      </c>
      <c r="BO153" s="556">
        <v>1118</v>
      </c>
      <c r="BP153" s="557">
        <v>1026</v>
      </c>
      <c r="BQ153" s="557">
        <v>1026</v>
      </c>
      <c r="BR153" s="557">
        <v>796</v>
      </c>
      <c r="BS153" s="557">
        <v>648</v>
      </c>
      <c r="BT153" s="558">
        <f t="shared" si="174"/>
        <v>0.77582846003898631</v>
      </c>
      <c r="BU153" s="559">
        <f t="shared" si="175"/>
        <v>0.77582846003898631</v>
      </c>
      <c r="BV153" s="556">
        <v>1371</v>
      </c>
      <c r="BW153" s="557">
        <v>1234</v>
      </c>
      <c r="BX153" s="557">
        <v>1234</v>
      </c>
      <c r="BY153" s="557">
        <v>935</v>
      </c>
      <c r="BZ153" s="557">
        <v>768</v>
      </c>
      <c r="CA153" s="558">
        <f t="shared" si="176"/>
        <v>0.75769854132901138</v>
      </c>
      <c r="CB153" s="559">
        <f t="shared" si="177"/>
        <v>0.75769854132901138</v>
      </c>
      <c r="CC153" s="556">
        <v>1182</v>
      </c>
      <c r="CD153" s="557">
        <v>1084</v>
      </c>
      <c r="CE153" s="557">
        <v>1084</v>
      </c>
      <c r="CF153" s="557">
        <v>1051</v>
      </c>
      <c r="CG153" s="557">
        <v>724</v>
      </c>
      <c r="CH153" s="558">
        <f t="shared" si="158"/>
        <v>0.96955719557195574</v>
      </c>
      <c r="CI153" s="559">
        <f t="shared" si="159"/>
        <v>0.96955719557195574</v>
      </c>
    </row>
    <row r="154" spans="1:87" s="4" customFormat="1" x14ac:dyDescent="0.25">
      <c r="A154" s="560" t="s">
        <v>389</v>
      </c>
      <c r="B154" s="561" t="s">
        <v>393</v>
      </c>
      <c r="C154" s="562" t="s">
        <v>394</v>
      </c>
      <c r="D154" s="563">
        <v>3174</v>
      </c>
      <c r="E154" s="564">
        <v>2692</v>
      </c>
      <c r="F154" s="564">
        <v>2475</v>
      </c>
      <c r="G154" s="564">
        <v>1203</v>
      </c>
      <c r="H154" s="564">
        <v>809</v>
      </c>
      <c r="I154" s="565">
        <f t="shared" si="154"/>
        <v>0.44687964338781577</v>
      </c>
      <c r="J154" s="566">
        <f t="shared" si="155"/>
        <v>0.48606060606060608</v>
      </c>
      <c r="K154" s="563">
        <v>2721</v>
      </c>
      <c r="L154" s="564">
        <v>2361</v>
      </c>
      <c r="M154" s="564">
        <v>2134</v>
      </c>
      <c r="N154" s="564">
        <v>1189</v>
      </c>
      <c r="O154" s="564">
        <v>822</v>
      </c>
      <c r="P154" s="565">
        <f t="shared" si="160"/>
        <v>0.5036001694197374</v>
      </c>
      <c r="Q154" s="566">
        <f t="shared" si="161"/>
        <v>0.55716963448922208</v>
      </c>
      <c r="R154" s="563">
        <v>2437</v>
      </c>
      <c r="S154" s="564">
        <v>2056</v>
      </c>
      <c r="T154" s="564">
        <v>1855</v>
      </c>
      <c r="U154" s="564">
        <v>818</v>
      </c>
      <c r="V154" s="564">
        <v>785</v>
      </c>
      <c r="W154" s="565">
        <f t="shared" si="152"/>
        <v>0.3978599221789883</v>
      </c>
      <c r="X154" s="566">
        <f t="shared" si="153"/>
        <v>0.44097035040431265</v>
      </c>
      <c r="Y154" s="563">
        <v>2258</v>
      </c>
      <c r="Z154" s="564">
        <v>1849</v>
      </c>
      <c r="AA154" s="564">
        <v>1701</v>
      </c>
      <c r="AB154" s="564">
        <v>704</v>
      </c>
      <c r="AC154" s="564">
        <v>645</v>
      </c>
      <c r="AD154" s="565">
        <f t="shared" si="162"/>
        <v>0.38074634937804219</v>
      </c>
      <c r="AE154" s="566">
        <f t="shared" si="163"/>
        <v>0.41387419165196943</v>
      </c>
      <c r="AF154" s="563">
        <v>1797</v>
      </c>
      <c r="AG154" s="564">
        <v>1490</v>
      </c>
      <c r="AH154" s="564">
        <v>1333</v>
      </c>
      <c r="AI154" s="564">
        <v>621</v>
      </c>
      <c r="AJ154" s="564">
        <v>569</v>
      </c>
      <c r="AK154" s="565">
        <f t="shared" si="164"/>
        <v>0.41677852348993288</v>
      </c>
      <c r="AL154" s="566">
        <f t="shared" si="165"/>
        <v>0.46586646661665415</v>
      </c>
      <c r="AM154" s="563">
        <v>1490</v>
      </c>
      <c r="AN154" s="564">
        <v>1205</v>
      </c>
      <c r="AO154" s="564">
        <v>1062</v>
      </c>
      <c r="AP154" s="564">
        <v>521</v>
      </c>
      <c r="AQ154" s="564">
        <v>503</v>
      </c>
      <c r="AR154" s="565">
        <f t="shared" si="166"/>
        <v>0.43236514522821579</v>
      </c>
      <c r="AS154" s="566">
        <f t="shared" si="167"/>
        <v>0.49058380414312619</v>
      </c>
      <c r="AT154" s="563">
        <v>1269</v>
      </c>
      <c r="AU154" s="564">
        <v>1034</v>
      </c>
      <c r="AV154" s="564">
        <v>901</v>
      </c>
      <c r="AW154" s="564">
        <v>439</v>
      </c>
      <c r="AX154" s="564">
        <v>421</v>
      </c>
      <c r="AY154" s="565">
        <f t="shared" si="168"/>
        <v>0.42456479690522242</v>
      </c>
      <c r="AZ154" s="566">
        <f t="shared" si="169"/>
        <v>0.48723640399556051</v>
      </c>
      <c r="BA154" s="563">
        <v>1224</v>
      </c>
      <c r="BB154" s="564">
        <v>986</v>
      </c>
      <c r="BC154" s="564">
        <v>917</v>
      </c>
      <c r="BD154" s="564">
        <v>478</v>
      </c>
      <c r="BE154" s="564">
        <v>449</v>
      </c>
      <c r="BF154" s="565">
        <f t="shared" si="170"/>
        <v>0.48478701825557807</v>
      </c>
      <c r="BG154" s="566">
        <f t="shared" si="171"/>
        <v>0.52126499454743724</v>
      </c>
      <c r="BH154" s="563">
        <v>1132</v>
      </c>
      <c r="BI154" s="564">
        <v>985</v>
      </c>
      <c r="BJ154" s="564">
        <v>985</v>
      </c>
      <c r="BK154" s="564">
        <v>539</v>
      </c>
      <c r="BL154" s="564">
        <v>519</v>
      </c>
      <c r="BM154" s="565">
        <f t="shared" si="172"/>
        <v>0.54720812182741119</v>
      </c>
      <c r="BN154" s="566">
        <f t="shared" si="173"/>
        <v>0.54720812182741119</v>
      </c>
      <c r="BO154" s="563">
        <v>1162</v>
      </c>
      <c r="BP154" s="564">
        <v>981</v>
      </c>
      <c r="BQ154" s="564">
        <v>981</v>
      </c>
      <c r="BR154" s="564">
        <v>460</v>
      </c>
      <c r="BS154" s="564">
        <v>445</v>
      </c>
      <c r="BT154" s="565">
        <f t="shared" si="174"/>
        <v>0.4689092762487258</v>
      </c>
      <c r="BU154" s="566">
        <f t="shared" si="175"/>
        <v>0.4689092762487258</v>
      </c>
      <c r="BV154" s="563">
        <v>1351</v>
      </c>
      <c r="BW154" s="564">
        <v>1149</v>
      </c>
      <c r="BX154" s="564">
        <v>1149</v>
      </c>
      <c r="BY154" s="564">
        <v>543</v>
      </c>
      <c r="BZ154" s="564">
        <v>525</v>
      </c>
      <c r="CA154" s="565">
        <f t="shared" si="176"/>
        <v>0.47258485639686681</v>
      </c>
      <c r="CB154" s="566">
        <f t="shared" si="177"/>
        <v>0.47258485639686681</v>
      </c>
      <c r="CC154" s="563">
        <v>1289</v>
      </c>
      <c r="CD154" s="564">
        <v>1044</v>
      </c>
      <c r="CE154" s="564">
        <v>1044</v>
      </c>
      <c r="CF154" s="564">
        <v>474</v>
      </c>
      <c r="CG154" s="564">
        <v>458</v>
      </c>
      <c r="CH154" s="565">
        <f t="shared" si="158"/>
        <v>0.45402298850574713</v>
      </c>
      <c r="CI154" s="566">
        <f t="shared" si="159"/>
        <v>0.45402298850574713</v>
      </c>
    </row>
    <row r="155" spans="1:87" s="4" customFormat="1" x14ac:dyDescent="0.25">
      <c r="A155" s="560" t="s">
        <v>389</v>
      </c>
      <c r="B155" s="561" t="s">
        <v>395</v>
      </c>
      <c r="C155" s="562" t="s">
        <v>396</v>
      </c>
      <c r="D155" s="563">
        <v>1661</v>
      </c>
      <c r="E155" s="564">
        <v>1626</v>
      </c>
      <c r="F155" s="564">
        <v>1461</v>
      </c>
      <c r="G155" s="564">
        <v>321</v>
      </c>
      <c r="H155" s="564">
        <v>260</v>
      </c>
      <c r="I155" s="565">
        <f t="shared" si="154"/>
        <v>0.19741697416974169</v>
      </c>
      <c r="J155" s="566">
        <f t="shared" si="155"/>
        <v>0.21971252566735114</v>
      </c>
      <c r="K155" s="563">
        <v>1538</v>
      </c>
      <c r="L155" s="564">
        <v>1510</v>
      </c>
      <c r="M155" s="564">
        <v>1365</v>
      </c>
      <c r="N155" s="564">
        <v>290</v>
      </c>
      <c r="O155" s="564">
        <v>231</v>
      </c>
      <c r="P155" s="565">
        <f t="shared" si="160"/>
        <v>0.19205298013245034</v>
      </c>
      <c r="Q155" s="566">
        <f t="shared" si="161"/>
        <v>0.21245421245421245</v>
      </c>
      <c r="R155" s="563">
        <v>1289</v>
      </c>
      <c r="S155" s="564">
        <v>1264</v>
      </c>
      <c r="T155" s="564">
        <v>1018</v>
      </c>
      <c r="U155" s="564">
        <v>246</v>
      </c>
      <c r="V155" s="564">
        <v>244</v>
      </c>
      <c r="W155" s="565">
        <f t="shared" si="152"/>
        <v>0.19462025316455697</v>
      </c>
      <c r="X155" s="566">
        <f t="shared" si="153"/>
        <v>0.24165029469548133</v>
      </c>
      <c r="Y155" s="563">
        <v>1181</v>
      </c>
      <c r="Z155" s="564">
        <v>1152</v>
      </c>
      <c r="AA155" s="564">
        <v>944</v>
      </c>
      <c r="AB155" s="564">
        <v>203</v>
      </c>
      <c r="AC155" s="564">
        <v>200</v>
      </c>
      <c r="AD155" s="565">
        <f t="shared" si="162"/>
        <v>0.17621527777777779</v>
      </c>
      <c r="AE155" s="566">
        <f t="shared" si="163"/>
        <v>0.21504237288135594</v>
      </c>
      <c r="AF155" s="563">
        <v>1006</v>
      </c>
      <c r="AG155" s="564">
        <v>978</v>
      </c>
      <c r="AH155" s="564">
        <v>809</v>
      </c>
      <c r="AI155" s="564">
        <v>198</v>
      </c>
      <c r="AJ155" s="564">
        <v>181</v>
      </c>
      <c r="AK155" s="565">
        <f t="shared" si="164"/>
        <v>0.20245398773006135</v>
      </c>
      <c r="AL155" s="566">
        <f t="shared" si="165"/>
        <v>0.24474660074165636</v>
      </c>
      <c r="AM155" s="563">
        <v>1075</v>
      </c>
      <c r="AN155" s="564">
        <v>1047</v>
      </c>
      <c r="AO155" s="564">
        <v>854</v>
      </c>
      <c r="AP155" s="564">
        <v>156</v>
      </c>
      <c r="AQ155" s="564">
        <v>154</v>
      </c>
      <c r="AR155" s="565">
        <f t="shared" si="166"/>
        <v>0.14899713467048711</v>
      </c>
      <c r="AS155" s="566">
        <f t="shared" si="167"/>
        <v>0.18266978922716628</v>
      </c>
      <c r="AT155" s="563">
        <v>1011</v>
      </c>
      <c r="AU155" s="564">
        <v>987</v>
      </c>
      <c r="AV155" s="564">
        <v>800</v>
      </c>
      <c r="AW155" s="564">
        <v>173</v>
      </c>
      <c r="AX155" s="564">
        <v>173</v>
      </c>
      <c r="AY155" s="565">
        <f t="shared" si="168"/>
        <v>0.17527862208713271</v>
      </c>
      <c r="AZ155" s="566">
        <f t="shared" si="169"/>
        <v>0.21625</v>
      </c>
      <c r="BA155" s="563">
        <v>970</v>
      </c>
      <c r="BB155" s="564">
        <v>948</v>
      </c>
      <c r="BC155" s="564">
        <v>774</v>
      </c>
      <c r="BD155" s="564">
        <v>197</v>
      </c>
      <c r="BE155" s="564">
        <v>196</v>
      </c>
      <c r="BF155" s="565">
        <f t="shared" si="170"/>
        <v>0.20780590717299577</v>
      </c>
      <c r="BG155" s="566">
        <f t="shared" si="171"/>
        <v>0.25452196382428943</v>
      </c>
      <c r="BH155" s="563">
        <v>982</v>
      </c>
      <c r="BI155" s="564">
        <v>957</v>
      </c>
      <c r="BJ155" s="564">
        <v>767</v>
      </c>
      <c r="BK155" s="564">
        <v>199</v>
      </c>
      <c r="BL155" s="564">
        <v>199</v>
      </c>
      <c r="BM155" s="565">
        <f t="shared" si="172"/>
        <v>0.20794148380355276</v>
      </c>
      <c r="BN155" s="566">
        <f t="shared" si="173"/>
        <v>0.25945241199478486</v>
      </c>
      <c r="BO155" s="563">
        <v>918</v>
      </c>
      <c r="BP155" s="564">
        <v>901</v>
      </c>
      <c r="BQ155" s="564">
        <v>741</v>
      </c>
      <c r="BR155" s="564">
        <v>195</v>
      </c>
      <c r="BS155" s="564">
        <v>194</v>
      </c>
      <c r="BT155" s="565">
        <f t="shared" si="174"/>
        <v>0.21642619311875694</v>
      </c>
      <c r="BU155" s="566">
        <f t="shared" si="175"/>
        <v>0.26315789473684209</v>
      </c>
      <c r="BV155" s="563">
        <v>1137</v>
      </c>
      <c r="BW155" s="564">
        <v>1098</v>
      </c>
      <c r="BX155" s="564">
        <v>883</v>
      </c>
      <c r="BY155" s="564">
        <v>224</v>
      </c>
      <c r="BZ155" s="564">
        <v>224</v>
      </c>
      <c r="CA155" s="565">
        <f t="shared" si="176"/>
        <v>0.2040072859744991</v>
      </c>
      <c r="CB155" s="566">
        <f t="shared" si="177"/>
        <v>0.25368063420158549</v>
      </c>
      <c r="CC155" s="563">
        <v>1100</v>
      </c>
      <c r="CD155" s="564">
        <v>1068</v>
      </c>
      <c r="CE155" s="564">
        <v>801</v>
      </c>
      <c r="CF155" s="564">
        <v>203</v>
      </c>
      <c r="CG155" s="564">
        <v>203</v>
      </c>
      <c r="CH155" s="565">
        <f t="shared" si="158"/>
        <v>0.19007490636704119</v>
      </c>
      <c r="CI155" s="566">
        <f t="shared" si="159"/>
        <v>0.25343320848938827</v>
      </c>
    </row>
    <row r="156" spans="1:87" s="4" customFormat="1" x14ac:dyDescent="0.25">
      <c r="A156" s="616" t="s">
        <v>389</v>
      </c>
      <c r="B156" s="585" t="s">
        <v>397</v>
      </c>
      <c r="C156" s="586" t="s">
        <v>398</v>
      </c>
      <c r="D156" s="563">
        <v>933</v>
      </c>
      <c r="E156" s="564">
        <v>840</v>
      </c>
      <c r="F156" s="564">
        <v>578</v>
      </c>
      <c r="G156" s="564">
        <v>518</v>
      </c>
      <c r="H156" s="564">
        <v>438</v>
      </c>
      <c r="I156" s="565">
        <f t="shared" si="154"/>
        <v>0.6166666666666667</v>
      </c>
      <c r="J156" s="566">
        <f t="shared" si="155"/>
        <v>0.89619377162629754</v>
      </c>
      <c r="K156" s="563">
        <v>952</v>
      </c>
      <c r="L156" s="564">
        <v>886</v>
      </c>
      <c r="M156" s="564">
        <v>581</v>
      </c>
      <c r="N156" s="564">
        <v>564</v>
      </c>
      <c r="O156" s="564">
        <v>508</v>
      </c>
      <c r="P156" s="565">
        <f t="shared" si="160"/>
        <v>0.63656884875846498</v>
      </c>
      <c r="Q156" s="566">
        <f t="shared" si="161"/>
        <v>0.97074010327022375</v>
      </c>
      <c r="R156" s="563">
        <v>879</v>
      </c>
      <c r="S156" s="564">
        <v>816</v>
      </c>
      <c r="T156" s="564">
        <v>666</v>
      </c>
      <c r="U156" s="564">
        <v>502</v>
      </c>
      <c r="V156" s="564">
        <v>447</v>
      </c>
      <c r="W156" s="565">
        <f t="shared" si="152"/>
        <v>0.61519607843137258</v>
      </c>
      <c r="X156" s="566">
        <f t="shared" si="153"/>
        <v>0.75375375375375375</v>
      </c>
      <c r="Y156" s="563">
        <v>798</v>
      </c>
      <c r="Z156" s="564">
        <v>715</v>
      </c>
      <c r="AA156" s="564">
        <v>516</v>
      </c>
      <c r="AB156" s="564">
        <v>460</v>
      </c>
      <c r="AC156" s="564">
        <v>421</v>
      </c>
      <c r="AD156" s="565">
        <f t="shared" si="162"/>
        <v>0.64335664335664333</v>
      </c>
      <c r="AE156" s="566">
        <f t="shared" si="163"/>
        <v>0.89147286821705429</v>
      </c>
      <c r="AF156" s="563">
        <v>929</v>
      </c>
      <c r="AG156" s="564">
        <v>796</v>
      </c>
      <c r="AH156" s="564">
        <v>764</v>
      </c>
      <c r="AI156" s="564">
        <v>513</v>
      </c>
      <c r="AJ156" s="564">
        <v>470</v>
      </c>
      <c r="AK156" s="565">
        <f t="shared" si="164"/>
        <v>0.64447236180904521</v>
      </c>
      <c r="AL156" s="566">
        <f t="shared" si="165"/>
        <v>0.67146596858638741</v>
      </c>
      <c r="AM156" s="563">
        <v>916</v>
      </c>
      <c r="AN156" s="564">
        <v>803</v>
      </c>
      <c r="AO156" s="564">
        <v>765</v>
      </c>
      <c r="AP156" s="564">
        <v>542</v>
      </c>
      <c r="AQ156" s="564">
        <v>475</v>
      </c>
      <c r="AR156" s="565">
        <f t="shared" si="166"/>
        <v>0.6749688667496887</v>
      </c>
      <c r="AS156" s="566">
        <f t="shared" si="167"/>
        <v>0.70849673202614383</v>
      </c>
      <c r="AT156" s="563">
        <v>704</v>
      </c>
      <c r="AU156" s="564">
        <v>636</v>
      </c>
      <c r="AV156" s="564">
        <v>498</v>
      </c>
      <c r="AW156" s="564">
        <v>440</v>
      </c>
      <c r="AX156" s="564">
        <v>385</v>
      </c>
      <c r="AY156" s="565">
        <f t="shared" si="168"/>
        <v>0.69182389937106914</v>
      </c>
      <c r="AZ156" s="566">
        <f t="shared" si="169"/>
        <v>0.88353413654618473</v>
      </c>
      <c r="BA156" s="563">
        <v>657</v>
      </c>
      <c r="BB156" s="564">
        <v>567</v>
      </c>
      <c r="BC156" s="564">
        <v>444</v>
      </c>
      <c r="BD156" s="564">
        <v>401</v>
      </c>
      <c r="BE156" s="564">
        <v>350</v>
      </c>
      <c r="BF156" s="565">
        <f t="shared" si="170"/>
        <v>0.70723104056437391</v>
      </c>
      <c r="BG156" s="566">
        <f t="shared" si="171"/>
        <v>0.90315315315315314</v>
      </c>
      <c r="BH156" s="563">
        <v>626</v>
      </c>
      <c r="BI156" s="564">
        <v>552</v>
      </c>
      <c r="BJ156" s="564">
        <v>552</v>
      </c>
      <c r="BK156" s="564">
        <v>405</v>
      </c>
      <c r="BL156" s="564">
        <v>362</v>
      </c>
      <c r="BM156" s="565">
        <f t="shared" si="172"/>
        <v>0.73369565217391308</v>
      </c>
      <c r="BN156" s="566">
        <f t="shared" si="173"/>
        <v>0.73369565217391308</v>
      </c>
      <c r="BO156" s="563">
        <v>656</v>
      </c>
      <c r="BP156" s="564">
        <v>553</v>
      </c>
      <c r="BQ156" s="564">
        <v>553</v>
      </c>
      <c r="BR156" s="564">
        <v>405</v>
      </c>
      <c r="BS156" s="564">
        <v>361</v>
      </c>
      <c r="BT156" s="565">
        <f t="shared" si="174"/>
        <v>0.73236889692585894</v>
      </c>
      <c r="BU156" s="566">
        <f t="shared" si="175"/>
        <v>0.73236889692585894</v>
      </c>
      <c r="BV156" s="563">
        <v>907</v>
      </c>
      <c r="BW156" s="564">
        <v>776</v>
      </c>
      <c r="BX156" s="564">
        <v>776</v>
      </c>
      <c r="BY156" s="564">
        <v>546</v>
      </c>
      <c r="BZ156" s="564">
        <v>492</v>
      </c>
      <c r="CA156" s="565">
        <f t="shared" si="176"/>
        <v>0.70360824742268047</v>
      </c>
      <c r="CB156" s="566">
        <f t="shared" si="177"/>
        <v>0.70360824742268047</v>
      </c>
      <c r="CC156" s="563">
        <v>925</v>
      </c>
      <c r="CD156" s="564">
        <v>844</v>
      </c>
      <c r="CE156" s="564">
        <v>844</v>
      </c>
      <c r="CF156" s="564">
        <v>809</v>
      </c>
      <c r="CG156" s="564">
        <v>545</v>
      </c>
      <c r="CH156" s="565">
        <f t="shared" si="158"/>
        <v>0.95853080568720384</v>
      </c>
      <c r="CI156" s="566">
        <f t="shared" si="159"/>
        <v>0.95853080568720384</v>
      </c>
    </row>
    <row r="157" spans="1:87" s="4" customFormat="1" x14ac:dyDescent="0.25">
      <c r="A157" s="616" t="s">
        <v>389</v>
      </c>
      <c r="B157" s="585" t="s">
        <v>399</v>
      </c>
      <c r="C157" s="586" t="s">
        <v>400</v>
      </c>
      <c r="D157" s="563">
        <v>2974</v>
      </c>
      <c r="E157" s="564">
        <v>2811</v>
      </c>
      <c r="F157" s="564">
        <v>2603</v>
      </c>
      <c r="G157" s="564">
        <v>1238</v>
      </c>
      <c r="H157" s="564">
        <v>1036</v>
      </c>
      <c r="I157" s="565">
        <f t="shared" si="154"/>
        <v>0.44041266453219496</v>
      </c>
      <c r="J157" s="566">
        <f t="shared" si="155"/>
        <v>0.47560507107184019</v>
      </c>
      <c r="K157" s="563">
        <v>3135</v>
      </c>
      <c r="L157" s="564">
        <v>2857</v>
      </c>
      <c r="M157" s="564">
        <v>2670</v>
      </c>
      <c r="N157" s="564">
        <v>1263</v>
      </c>
      <c r="O157" s="564">
        <v>1026</v>
      </c>
      <c r="P157" s="565">
        <f t="shared" si="160"/>
        <v>0.44207210360518023</v>
      </c>
      <c r="Q157" s="566">
        <f t="shared" si="161"/>
        <v>0.47303370786516852</v>
      </c>
      <c r="R157" s="563">
        <v>3000</v>
      </c>
      <c r="S157" s="564">
        <v>2715</v>
      </c>
      <c r="T157" s="564">
        <v>2516</v>
      </c>
      <c r="U157" s="564">
        <v>1177</v>
      </c>
      <c r="V157" s="564">
        <v>1119</v>
      </c>
      <c r="W157" s="565">
        <f t="shared" si="152"/>
        <v>0.43351749539594842</v>
      </c>
      <c r="X157" s="566">
        <f t="shared" si="153"/>
        <v>0.46780604133545312</v>
      </c>
      <c r="Y157" s="563">
        <v>2815</v>
      </c>
      <c r="Z157" s="564">
        <v>2510</v>
      </c>
      <c r="AA157" s="564">
        <v>2395</v>
      </c>
      <c r="AB157" s="564">
        <v>1011</v>
      </c>
      <c r="AC157" s="564">
        <v>924</v>
      </c>
      <c r="AD157" s="565">
        <f t="shared" si="162"/>
        <v>0.40278884462151393</v>
      </c>
      <c r="AE157" s="566">
        <f t="shared" si="163"/>
        <v>0.42212943632567851</v>
      </c>
      <c r="AF157" s="563">
        <v>2896</v>
      </c>
      <c r="AG157" s="564">
        <v>2539</v>
      </c>
      <c r="AH157" s="564">
        <v>2446</v>
      </c>
      <c r="AI157" s="564">
        <v>943</v>
      </c>
      <c r="AJ157" s="564">
        <v>845</v>
      </c>
      <c r="AK157" s="565">
        <f t="shared" si="164"/>
        <v>0.37140606538007087</v>
      </c>
      <c r="AL157" s="566">
        <f t="shared" si="165"/>
        <v>0.38552739165985284</v>
      </c>
      <c r="AM157" s="563">
        <v>2273</v>
      </c>
      <c r="AN157" s="564">
        <v>1910</v>
      </c>
      <c r="AO157" s="564">
        <v>1910</v>
      </c>
      <c r="AP157" s="564">
        <v>750</v>
      </c>
      <c r="AQ157" s="564">
        <v>690</v>
      </c>
      <c r="AR157" s="565">
        <f t="shared" si="166"/>
        <v>0.39267015706806285</v>
      </c>
      <c r="AS157" s="566">
        <f t="shared" si="167"/>
        <v>0.39267015706806285</v>
      </c>
      <c r="AT157" s="563">
        <v>2168</v>
      </c>
      <c r="AU157" s="564">
        <v>1801</v>
      </c>
      <c r="AV157" s="564">
        <v>1801</v>
      </c>
      <c r="AW157" s="564">
        <v>727</v>
      </c>
      <c r="AX157" s="564">
        <v>657</v>
      </c>
      <c r="AY157" s="565">
        <f t="shared" si="168"/>
        <v>0.40366463076068848</v>
      </c>
      <c r="AZ157" s="566">
        <f t="shared" si="169"/>
        <v>0.40366463076068848</v>
      </c>
      <c r="BA157" s="563">
        <v>1915</v>
      </c>
      <c r="BB157" s="564">
        <v>1601</v>
      </c>
      <c r="BC157" s="564">
        <v>1601</v>
      </c>
      <c r="BD157" s="564">
        <v>779</v>
      </c>
      <c r="BE157" s="564">
        <v>706</v>
      </c>
      <c r="BF157" s="565">
        <f t="shared" si="170"/>
        <v>0.48657089319175517</v>
      </c>
      <c r="BG157" s="566">
        <f t="shared" si="171"/>
        <v>0.48657089319175517</v>
      </c>
      <c r="BH157" s="563">
        <v>1788</v>
      </c>
      <c r="BI157" s="564">
        <v>1500</v>
      </c>
      <c r="BJ157" s="564">
        <v>1500</v>
      </c>
      <c r="BK157" s="564">
        <v>775</v>
      </c>
      <c r="BL157" s="564">
        <v>718</v>
      </c>
      <c r="BM157" s="565">
        <f t="shared" si="172"/>
        <v>0.51666666666666672</v>
      </c>
      <c r="BN157" s="566">
        <f t="shared" si="173"/>
        <v>0.51666666666666672</v>
      </c>
      <c r="BO157" s="563">
        <v>1531</v>
      </c>
      <c r="BP157" s="564">
        <v>1301</v>
      </c>
      <c r="BQ157" s="564">
        <v>1301</v>
      </c>
      <c r="BR157" s="564">
        <v>658</v>
      </c>
      <c r="BS157" s="564">
        <v>607</v>
      </c>
      <c r="BT157" s="565">
        <f t="shared" si="174"/>
        <v>0.5057647963105304</v>
      </c>
      <c r="BU157" s="566">
        <f t="shared" si="175"/>
        <v>0.5057647963105304</v>
      </c>
      <c r="BV157" s="563">
        <v>1890</v>
      </c>
      <c r="BW157" s="564">
        <v>1591</v>
      </c>
      <c r="BX157" s="564">
        <v>1591</v>
      </c>
      <c r="BY157" s="564">
        <v>864</v>
      </c>
      <c r="BZ157" s="564">
        <v>695</v>
      </c>
      <c r="CA157" s="565">
        <f t="shared" si="176"/>
        <v>0.54305468258956635</v>
      </c>
      <c r="CB157" s="566">
        <f t="shared" si="177"/>
        <v>0.54305468258956635</v>
      </c>
      <c r="CC157" s="563">
        <v>1808</v>
      </c>
      <c r="CD157" s="564">
        <v>1535</v>
      </c>
      <c r="CE157" s="564">
        <v>1535</v>
      </c>
      <c r="CF157" s="564">
        <v>855</v>
      </c>
      <c r="CG157" s="564">
        <v>678</v>
      </c>
      <c r="CH157" s="565">
        <f t="shared" si="158"/>
        <v>0.55700325732899025</v>
      </c>
      <c r="CI157" s="566">
        <f t="shared" si="159"/>
        <v>0.55700325732899025</v>
      </c>
    </row>
    <row r="158" spans="1:87" s="4" customFormat="1" x14ac:dyDescent="0.25">
      <c r="A158" s="616" t="s">
        <v>389</v>
      </c>
      <c r="B158" s="650" t="s">
        <v>401</v>
      </c>
      <c r="C158" s="586" t="s">
        <v>402</v>
      </c>
      <c r="D158" s="587">
        <v>185</v>
      </c>
      <c r="E158" s="588">
        <v>180</v>
      </c>
      <c r="F158" s="588">
        <v>171</v>
      </c>
      <c r="G158" s="588">
        <v>171</v>
      </c>
      <c r="H158" s="588">
        <v>156</v>
      </c>
      <c r="I158" s="589">
        <f t="shared" si="154"/>
        <v>0.95</v>
      </c>
      <c r="J158" s="590">
        <f t="shared" si="155"/>
        <v>1</v>
      </c>
      <c r="K158" s="587">
        <v>1435</v>
      </c>
      <c r="L158" s="588">
        <v>1405</v>
      </c>
      <c r="M158" s="588">
        <v>1405</v>
      </c>
      <c r="N158" s="588">
        <v>294</v>
      </c>
      <c r="O158" s="588">
        <v>209</v>
      </c>
      <c r="P158" s="589">
        <f t="shared" si="160"/>
        <v>0.20925266903914591</v>
      </c>
      <c r="Q158" s="590">
        <f t="shared" si="161"/>
        <v>0.20925266903914591</v>
      </c>
      <c r="R158" s="587">
        <v>763</v>
      </c>
      <c r="S158" s="588">
        <v>650</v>
      </c>
      <c r="T158" s="588">
        <v>650</v>
      </c>
      <c r="U158" s="588">
        <v>496</v>
      </c>
      <c r="V158" s="588">
        <v>418</v>
      </c>
      <c r="W158" s="589">
        <f t="shared" si="152"/>
        <v>0.7630769230769231</v>
      </c>
      <c r="X158" s="590">
        <f t="shared" si="153"/>
        <v>0.7630769230769231</v>
      </c>
      <c r="Y158" s="587">
        <v>768</v>
      </c>
      <c r="Z158" s="588">
        <v>696</v>
      </c>
      <c r="AA158" s="588">
        <v>696</v>
      </c>
      <c r="AB158" s="588">
        <v>652</v>
      </c>
      <c r="AC158" s="588">
        <v>456</v>
      </c>
      <c r="AD158" s="589">
        <f t="shared" si="162"/>
        <v>0.93678160919540232</v>
      </c>
      <c r="AE158" s="590">
        <f t="shared" si="163"/>
        <v>0.93678160919540232</v>
      </c>
      <c r="AF158" s="587">
        <v>946</v>
      </c>
      <c r="AG158" s="588">
        <v>771</v>
      </c>
      <c r="AH158" s="588">
        <v>771</v>
      </c>
      <c r="AI158" s="588">
        <v>620</v>
      </c>
      <c r="AJ158" s="588">
        <v>404</v>
      </c>
      <c r="AK158" s="589">
        <f t="shared" si="164"/>
        <v>0.80415045395590146</v>
      </c>
      <c r="AL158" s="590">
        <f t="shared" si="165"/>
        <v>0.80415045395590146</v>
      </c>
      <c r="AM158" s="587">
        <v>718</v>
      </c>
      <c r="AN158" s="588">
        <v>626</v>
      </c>
      <c r="AO158" s="588">
        <v>626</v>
      </c>
      <c r="AP158" s="588">
        <v>558</v>
      </c>
      <c r="AQ158" s="588">
        <v>397</v>
      </c>
      <c r="AR158" s="589">
        <f t="shared" si="166"/>
        <v>0.89137380191693294</v>
      </c>
      <c r="AS158" s="590">
        <f t="shared" si="167"/>
        <v>0.89137380191693294</v>
      </c>
      <c r="AT158" s="587">
        <v>583</v>
      </c>
      <c r="AU158" s="588">
        <v>508</v>
      </c>
      <c r="AV158" s="588">
        <v>501</v>
      </c>
      <c r="AW158" s="588">
        <v>387</v>
      </c>
      <c r="AX158" s="588">
        <v>344</v>
      </c>
      <c r="AY158" s="589">
        <f t="shared" si="168"/>
        <v>0.76181102362204722</v>
      </c>
      <c r="AZ158" s="590">
        <f t="shared" si="169"/>
        <v>0.77245508982035926</v>
      </c>
      <c r="BA158" s="587">
        <v>678</v>
      </c>
      <c r="BB158" s="588">
        <v>584</v>
      </c>
      <c r="BC158" s="588">
        <v>584</v>
      </c>
      <c r="BD158" s="588">
        <v>471</v>
      </c>
      <c r="BE158" s="588">
        <v>411</v>
      </c>
      <c r="BF158" s="589">
        <f t="shared" si="170"/>
        <v>0.80650684931506844</v>
      </c>
      <c r="BG158" s="590">
        <f t="shared" si="171"/>
        <v>0.80650684931506844</v>
      </c>
      <c r="BH158" s="587">
        <v>567</v>
      </c>
      <c r="BI158" s="588">
        <v>511</v>
      </c>
      <c r="BJ158" s="588">
        <v>511</v>
      </c>
      <c r="BK158" s="588">
        <v>379</v>
      </c>
      <c r="BL158" s="588">
        <v>337</v>
      </c>
      <c r="BM158" s="589">
        <f t="shared" si="172"/>
        <v>0.7416829745596869</v>
      </c>
      <c r="BN158" s="590">
        <f t="shared" si="173"/>
        <v>0.7416829745596869</v>
      </c>
      <c r="BO158" s="587">
        <v>695</v>
      </c>
      <c r="BP158" s="588">
        <v>641</v>
      </c>
      <c r="BQ158" s="588">
        <v>641</v>
      </c>
      <c r="BR158" s="588">
        <v>490</v>
      </c>
      <c r="BS158" s="588">
        <v>405</v>
      </c>
      <c r="BT158" s="589">
        <f t="shared" si="174"/>
        <v>0.76443057722308894</v>
      </c>
      <c r="BU158" s="590">
        <f t="shared" si="175"/>
        <v>0.76443057722308894</v>
      </c>
      <c r="BV158" s="587">
        <v>872</v>
      </c>
      <c r="BW158" s="588">
        <v>807</v>
      </c>
      <c r="BX158" s="588">
        <v>807</v>
      </c>
      <c r="BY158" s="588">
        <v>629</v>
      </c>
      <c r="BZ158" s="588">
        <v>485</v>
      </c>
      <c r="CA158" s="589">
        <f t="shared" si="176"/>
        <v>0.7794299876084263</v>
      </c>
      <c r="CB158" s="590">
        <f t="shared" si="177"/>
        <v>0.7794299876084263</v>
      </c>
      <c r="CC158" s="587">
        <v>792</v>
      </c>
      <c r="CD158" s="588">
        <v>764</v>
      </c>
      <c r="CE158" s="588">
        <v>764</v>
      </c>
      <c r="CF158" s="588">
        <v>754</v>
      </c>
      <c r="CG158" s="588">
        <v>506</v>
      </c>
      <c r="CH158" s="589">
        <f t="shared" si="158"/>
        <v>0.98691099476439792</v>
      </c>
      <c r="CI158" s="590">
        <f t="shared" si="159"/>
        <v>0.98691099476439792</v>
      </c>
    </row>
    <row r="159" spans="1:87" s="4" customFormat="1" x14ac:dyDescent="0.25">
      <c r="A159" s="569" t="s">
        <v>389</v>
      </c>
      <c r="B159" s="570" t="s">
        <v>403</v>
      </c>
      <c r="C159" s="571" t="s">
        <v>199</v>
      </c>
      <c r="D159" s="572" t="s">
        <v>21</v>
      </c>
      <c r="E159" s="631" t="s">
        <v>21</v>
      </c>
      <c r="F159" s="631" t="s">
        <v>21</v>
      </c>
      <c r="G159" s="631" t="s">
        <v>21</v>
      </c>
      <c r="H159" s="631" t="s">
        <v>21</v>
      </c>
      <c r="I159" s="632" t="s">
        <v>67</v>
      </c>
      <c r="J159" s="633" t="s">
        <v>67</v>
      </c>
      <c r="K159" s="572" t="s">
        <v>67</v>
      </c>
      <c r="L159" s="631" t="s">
        <v>67</v>
      </c>
      <c r="M159" s="631" t="s">
        <v>67</v>
      </c>
      <c r="N159" s="631" t="s">
        <v>67</v>
      </c>
      <c r="O159" s="631" t="s">
        <v>67</v>
      </c>
      <c r="P159" s="632" t="s">
        <v>67</v>
      </c>
      <c r="Q159" s="633" t="s">
        <v>67</v>
      </c>
      <c r="R159" s="572" t="s">
        <v>67</v>
      </c>
      <c r="S159" s="631" t="s">
        <v>67</v>
      </c>
      <c r="T159" s="631" t="s">
        <v>67</v>
      </c>
      <c r="U159" s="631" t="s">
        <v>67</v>
      </c>
      <c r="V159" s="631" t="s">
        <v>67</v>
      </c>
      <c r="W159" s="632" t="s">
        <v>67</v>
      </c>
      <c r="X159" s="633" t="s">
        <v>67</v>
      </c>
      <c r="Y159" s="572" t="s">
        <v>67</v>
      </c>
      <c r="Z159" s="631" t="s">
        <v>67</v>
      </c>
      <c r="AA159" s="631" t="s">
        <v>67</v>
      </c>
      <c r="AB159" s="631" t="s">
        <v>67</v>
      </c>
      <c r="AC159" s="631" t="s">
        <v>67</v>
      </c>
      <c r="AD159" s="632" t="s">
        <v>67</v>
      </c>
      <c r="AE159" s="633" t="s">
        <v>67</v>
      </c>
      <c r="AF159" s="572" t="s">
        <v>67</v>
      </c>
      <c r="AG159" s="573" t="s">
        <v>67</v>
      </c>
      <c r="AH159" s="573" t="s">
        <v>67</v>
      </c>
      <c r="AI159" s="573" t="s">
        <v>67</v>
      </c>
      <c r="AJ159" s="573" t="s">
        <v>67</v>
      </c>
      <c r="AK159" s="574" t="s">
        <v>67</v>
      </c>
      <c r="AL159" s="575" t="s">
        <v>67</v>
      </c>
      <c r="AM159" s="572" t="s">
        <v>67</v>
      </c>
      <c r="AN159" s="573" t="s">
        <v>67</v>
      </c>
      <c r="AO159" s="573" t="s">
        <v>67</v>
      </c>
      <c r="AP159" s="573" t="s">
        <v>67</v>
      </c>
      <c r="AQ159" s="573" t="s">
        <v>67</v>
      </c>
      <c r="AR159" s="574" t="s">
        <v>67</v>
      </c>
      <c r="AS159" s="575" t="s">
        <v>67</v>
      </c>
      <c r="AT159" s="572" t="s">
        <v>67</v>
      </c>
      <c r="AU159" s="573" t="s">
        <v>67</v>
      </c>
      <c r="AV159" s="573" t="s">
        <v>67</v>
      </c>
      <c r="AW159" s="573" t="s">
        <v>67</v>
      </c>
      <c r="AX159" s="573" t="s">
        <v>67</v>
      </c>
      <c r="AY159" s="574" t="s">
        <v>67</v>
      </c>
      <c r="AZ159" s="575" t="s">
        <v>67</v>
      </c>
      <c r="BA159" s="572" t="s">
        <v>67</v>
      </c>
      <c r="BB159" s="573" t="s">
        <v>67</v>
      </c>
      <c r="BC159" s="573" t="s">
        <v>67</v>
      </c>
      <c r="BD159" s="573" t="s">
        <v>67</v>
      </c>
      <c r="BE159" s="573" t="s">
        <v>67</v>
      </c>
      <c r="BF159" s="574" t="s">
        <v>67</v>
      </c>
      <c r="BG159" s="575" t="s">
        <v>67</v>
      </c>
      <c r="BH159" s="572" t="s">
        <v>67</v>
      </c>
      <c r="BI159" s="573" t="s">
        <v>67</v>
      </c>
      <c r="BJ159" s="573" t="s">
        <v>67</v>
      </c>
      <c r="BK159" s="573" t="s">
        <v>67</v>
      </c>
      <c r="BL159" s="573" t="s">
        <v>67</v>
      </c>
      <c r="BM159" s="574" t="s">
        <v>67</v>
      </c>
      <c r="BN159" s="575" t="s">
        <v>67</v>
      </c>
      <c r="BO159" s="572" t="s">
        <v>67</v>
      </c>
      <c r="BP159" s="573" t="s">
        <v>67</v>
      </c>
      <c r="BQ159" s="573" t="s">
        <v>67</v>
      </c>
      <c r="BR159" s="573" t="s">
        <v>67</v>
      </c>
      <c r="BS159" s="573" t="s">
        <v>67</v>
      </c>
      <c r="BT159" s="574" t="s">
        <v>67</v>
      </c>
      <c r="BU159" s="575" t="s">
        <v>67</v>
      </c>
      <c r="BV159" s="572" t="s">
        <v>67</v>
      </c>
      <c r="BW159" s="573" t="s">
        <v>67</v>
      </c>
      <c r="BX159" s="573" t="s">
        <v>67</v>
      </c>
      <c r="BY159" s="573" t="s">
        <v>67</v>
      </c>
      <c r="BZ159" s="573" t="s">
        <v>67</v>
      </c>
      <c r="CA159" s="574" t="s">
        <v>67</v>
      </c>
      <c r="CB159" s="575" t="s">
        <v>67</v>
      </c>
      <c r="CC159" s="572" t="s">
        <v>67</v>
      </c>
      <c r="CD159" s="573" t="s">
        <v>67</v>
      </c>
      <c r="CE159" s="573" t="s">
        <v>67</v>
      </c>
      <c r="CF159" s="573" t="s">
        <v>67</v>
      </c>
      <c r="CG159" s="573" t="s">
        <v>67</v>
      </c>
      <c r="CH159" s="574" t="s">
        <v>67</v>
      </c>
      <c r="CI159" s="575" t="s">
        <v>67</v>
      </c>
    </row>
    <row r="160" spans="1:87" s="4" customFormat="1" x14ac:dyDescent="0.25">
      <c r="A160" s="610" t="s">
        <v>404</v>
      </c>
      <c r="B160" s="546" t="s">
        <v>405</v>
      </c>
      <c r="C160" s="612"/>
      <c r="D160" s="634">
        <v>13486</v>
      </c>
      <c r="E160" s="618">
        <v>9213</v>
      </c>
      <c r="F160" s="618">
        <v>7956</v>
      </c>
      <c r="G160" s="618">
        <v>3910</v>
      </c>
      <c r="H160" s="619">
        <v>3485</v>
      </c>
      <c r="I160" s="620">
        <f t="shared" si="154"/>
        <v>0.42440030391837619</v>
      </c>
      <c r="J160" s="621">
        <f t="shared" si="155"/>
        <v>0.49145299145299143</v>
      </c>
      <c r="K160" s="634">
        <v>13522</v>
      </c>
      <c r="L160" s="618">
        <v>9173</v>
      </c>
      <c r="M160" s="618">
        <v>8008</v>
      </c>
      <c r="N160" s="618">
        <v>4137</v>
      </c>
      <c r="O160" s="619">
        <v>3782</v>
      </c>
      <c r="P160" s="620">
        <f t="shared" ref="P160:P172" si="178">N160/L160</f>
        <v>0.45099749264144773</v>
      </c>
      <c r="Q160" s="621">
        <f t="shared" ref="Q160:Q172" si="179">N160/M160</f>
        <v>0.51660839160839156</v>
      </c>
      <c r="R160" s="634">
        <v>13334</v>
      </c>
      <c r="S160" s="618">
        <v>9148</v>
      </c>
      <c r="T160" s="618">
        <v>7706</v>
      </c>
      <c r="U160" s="618">
        <v>3855</v>
      </c>
      <c r="V160" s="619">
        <v>3490</v>
      </c>
      <c r="W160" s="620">
        <f t="shared" si="152"/>
        <v>0.4214035854831657</v>
      </c>
      <c r="X160" s="621">
        <f t="shared" si="153"/>
        <v>0.50025953802232026</v>
      </c>
      <c r="Y160" s="634">
        <v>12148</v>
      </c>
      <c r="Z160" s="618">
        <v>8654</v>
      </c>
      <c r="AA160" s="618">
        <v>7447</v>
      </c>
      <c r="AB160" s="618">
        <v>3559</v>
      </c>
      <c r="AC160" s="619">
        <v>3145</v>
      </c>
      <c r="AD160" s="620">
        <f t="shared" ref="AD160:AD172" si="180">AB160/Z160</f>
        <v>0.41125491102380402</v>
      </c>
      <c r="AE160" s="621">
        <f t="shared" ref="AE160:AE172" si="181">AB160/AA160</f>
        <v>0.47791056801396536</v>
      </c>
      <c r="AF160" s="634">
        <v>10486</v>
      </c>
      <c r="AG160" s="618">
        <v>7573</v>
      </c>
      <c r="AH160" s="618">
        <v>6248</v>
      </c>
      <c r="AI160" s="618">
        <v>3275</v>
      </c>
      <c r="AJ160" s="619">
        <v>2930</v>
      </c>
      <c r="AK160" s="620">
        <f t="shared" ref="AK160:AK172" si="182">AI160/AG160</f>
        <v>0.43245741449887759</v>
      </c>
      <c r="AL160" s="621">
        <f t="shared" ref="AL160:AL172" si="183">AI160/AH160</f>
        <v>0.52416773367477598</v>
      </c>
      <c r="AM160" s="634">
        <v>8518</v>
      </c>
      <c r="AN160" s="618">
        <v>6232</v>
      </c>
      <c r="AO160" s="618">
        <v>5149</v>
      </c>
      <c r="AP160" s="618">
        <v>2881</v>
      </c>
      <c r="AQ160" s="619">
        <v>2584</v>
      </c>
      <c r="AR160" s="620">
        <f t="shared" ref="AR160:AR172" si="184">AP160/AN160</f>
        <v>0.4622913992297818</v>
      </c>
      <c r="AS160" s="621">
        <f t="shared" ref="AS160:AS172" si="185">AP160/AO160</f>
        <v>0.55952612157700521</v>
      </c>
      <c r="AT160" s="634">
        <v>7874</v>
      </c>
      <c r="AU160" s="618">
        <v>5713</v>
      </c>
      <c r="AV160" s="618">
        <v>4874</v>
      </c>
      <c r="AW160" s="618">
        <v>2682</v>
      </c>
      <c r="AX160" s="619">
        <v>2415</v>
      </c>
      <c r="AY160" s="620">
        <f t="shared" ref="AY160:AY172" si="186">AW160/AU160</f>
        <v>0.46945562751619113</v>
      </c>
      <c r="AZ160" s="621">
        <f t="shared" ref="AZ160:AZ172" si="187">AW160/AV160</f>
        <v>0.55026672137874433</v>
      </c>
      <c r="BA160" s="634">
        <v>6891</v>
      </c>
      <c r="BB160" s="618">
        <v>5056</v>
      </c>
      <c r="BC160" s="618">
        <v>4314</v>
      </c>
      <c r="BD160" s="618">
        <v>2517</v>
      </c>
      <c r="BE160" s="619">
        <v>2314</v>
      </c>
      <c r="BF160" s="620">
        <f t="shared" ref="BF160:BF172" si="188">BD160/BB160</f>
        <v>0.49782436708860761</v>
      </c>
      <c r="BG160" s="621">
        <f t="shared" ref="BG160:BG172" si="189">BD160/BC160</f>
        <v>0.58344923504867874</v>
      </c>
      <c r="BH160" s="634">
        <v>6334</v>
      </c>
      <c r="BI160" s="618">
        <v>4738</v>
      </c>
      <c r="BJ160" s="618">
        <v>4107</v>
      </c>
      <c r="BK160" s="618">
        <v>2538</v>
      </c>
      <c r="BL160" s="619">
        <v>2328</v>
      </c>
      <c r="BM160" s="620">
        <f t="shared" ref="BM160:BM173" si="190">BK160/BI160</f>
        <v>0.53566905867454617</v>
      </c>
      <c r="BN160" s="621">
        <f t="shared" ref="BN160:BN173" si="191">BK160/BJ160</f>
        <v>0.61796932067202337</v>
      </c>
      <c r="BO160" s="634">
        <v>5892</v>
      </c>
      <c r="BP160" s="618">
        <v>4508</v>
      </c>
      <c r="BQ160" s="618">
        <v>3786</v>
      </c>
      <c r="BR160" s="618">
        <v>2480</v>
      </c>
      <c r="BS160" s="619">
        <v>2310</v>
      </c>
      <c r="BT160" s="620">
        <f t="shared" ref="BT160:BT173" si="192">BR160/BP160</f>
        <v>0.55013309671694766</v>
      </c>
      <c r="BU160" s="621">
        <f t="shared" ref="BU160:BU173" si="193">BR160/BQ160</f>
        <v>0.65504490227152667</v>
      </c>
      <c r="BV160" s="634">
        <v>6397</v>
      </c>
      <c r="BW160" s="618">
        <v>4887</v>
      </c>
      <c r="BX160" s="618">
        <v>4183</v>
      </c>
      <c r="BY160" s="618">
        <v>2720</v>
      </c>
      <c r="BZ160" s="619">
        <v>2545</v>
      </c>
      <c r="CA160" s="620">
        <f t="shared" ref="CA160:CA173" si="194">BY160/BW160</f>
        <v>0.55657867812563944</v>
      </c>
      <c r="CB160" s="621">
        <f t="shared" ref="CB160:CB173" si="195">BY160/BX160</f>
        <v>0.65025101601721258</v>
      </c>
      <c r="CC160" s="634">
        <v>5962</v>
      </c>
      <c r="CD160" s="618">
        <v>4688</v>
      </c>
      <c r="CE160" s="618">
        <v>4030</v>
      </c>
      <c r="CF160" s="618">
        <v>2584</v>
      </c>
      <c r="CG160" s="619">
        <v>2298</v>
      </c>
      <c r="CH160" s="620">
        <f t="shared" ref="CH160:CH173" si="196">CF160/CD160</f>
        <v>0.55119453924914674</v>
      </c>
      <c r="CI160" s="621">
        <f t="shared" ref="CI160:CI173" si="197">CF160/CE160</f>
        <v>0.6411910669975186</v>
      </c>
    </row>
    <row r="161" spans="1:87" s="4" customFormat="1" x14ac:dyDescent="0.25">
      <c r="A161" s="613" t="s">
        <v>404</v>
      </c>
      <c r="B161" s="554" t="s">
        <v>406</v>
      </c>
      <c r="C161" s="615" t="s">
        <v>407</v>
      </c>
      <c r="D161" s="556">
        <v>2043</v>
      </c>
      <c r="E161" s="557">
        <v>2042</v>
      </c>
      <c r="F161" s="557">
        <v>1746</v>
      </c>
      <c r="G161" s="557">
        <v>860</v>
      </c>
      <c r="H161" s="557">
        <v>551</v>
      </c>
      <c r="I161" s="558">
        <f t="shared" si="154"/>
        <v>0.42115572967678744</v>
      </c>
      <c r="J161" s="559">
        <f t="shared" si="155"/>
        <v>0.4925544100801833</v>
      </c>
      <c r="K161" s="556">
        <v>2049</v>
      </c>
      <c r="L161" s="557">
        <v>2049</v>
      </c>
      <c r="M161" s="557">
        <v>1721</v>
      </c>
      <c r="N161" s="557">
        <v>834</v>
      </c>
      <c r="O161" s="557">
        <v>834</v>
      </c>
      <c r="P161" s="558">
        <f t="shared" si="178"/>
        <v>0.40702781844802344</v>
      </c>
      <c r="Q161" s="559">
        <f t="shared" si="179"/>
        <v>0.48460197559558399</v>
      </c>
      <c r="R161" s="556">
        <v>2094</v>
      </c>
      <c r="S161" s="557">
        <v>2094</v>
      </c>
      <c r="T161" s="557">
        <v>1774</v>
      </c>
      <c r="U161" s="557">
        <v>529</v>
      </c>
      <c r="V161" s="557">
        <v>520</v>
      </c>
      <c r="W161" s="558">
        <f t="shared" si="152"/>
        <v>0.25262655205348616</v>
      </c>
      <c r="X161" s="559">
        <f t="shared" si="153"/>
        <v>0.29819616685456596</v>
      </c>
      <c r="Y161" s="556">
        <v>1961</v>
      </c>
      <c r="Z161" s="557">
        <v>1961</v>
      </c>
      <c r="AA161" s="557">
        <v>1715</v>
      </c>
      <c r="AB161" s="557">
        <v>386</v>
      </c>
      <c r="AC161" s="557">
        <v>366</v>
      </c>
      <c r="AD161" s="558">
        <f t="shared" si="180"/>
        <v>0.196838347781744</v>
      </c>
      <c r="AE161" s="559">
        <f t="shared" si="181"/>
        <v>0.2250728862973761</v>
      </c>
      <c r="AF161" s="556">
        <v>1736</v>
      </c>
      <c r="AG161" s="557">
        <v>1736</v>
      </c>
      <c r="AH161" s="557">
        <v>1487</v>
      </c>
      <c r="AI161" s="557">
        <v>423</v>
      </c>
      <c r="AJ161" s="557">
        <v>412</v>
      </c>
      <c r="AK161" s="558">
        <f t="shared" si="182"/>
        <v>0.2436635944700461</v>
      </c>
      <c r="AL161" s="559">
        <f t="shared" si="183"/>
        <v>0.28446536650975118</v>
      </c>
      <c r="AM161" s="556">
        <v>1365</v>
      </c>
      <c r="AN161" s="557">
        <v>1364</v>
      </c>
      <c r="AO161" s="557">
        <v>1099</v>
      </c>
      <c r="AP161" s="557">
        <v>339</v>
      </c>
      <c r="AQ161" s="557">
        <v>334</v>
      </c>
      <c r="AR161" s="558">
        <f t="shared" si="184"/>
        <v>0.24853372434017595</v>
      </c>
      <c r="AS161" s="559">
        <f t="shared" si="185"/>
        <v>0.30846223839854414</v>
      </c>
      <c r="AT161" s="556">
        <v>1140</v>
      </c>
      <c r="AU161" s="557">
        <v>1138</v>
      </c>
      <c r="AV161" s="557">
        <v>978</v>
      </c>
      <c r="AW161" s="557">
        <v>363</v>
      </c>
      <c r="AX161" s="557">
        <v>360</v>
      </c>
      <c r="AY161" s="558">
        <f t="shared" si="186"/>
        <v>0.3189806678383128</v>
      </c>
      <c r="AZ161" s="559">
        <f t="shared" si="187"/>
        <v>0.37116564417177916</v>
      </c>
      <c r="BA161" s="556">
        <v>1083</v>
      </c>
      <c r="BB161" s="557">
        <v>1081</v>
      </c>
      <c r="BC161" s="557">
        <v>862</v>
      </c>
      <c r="BD161" s="557">
        <v>374</v>
      </c>
      <c r="BE161" s="557">
        <v>370</v>
      </c>
      <c r="BF161" s="558">
        <f t="shared" si="188"/>
        <v>0.34597594819611471</v>
      </c>
      <c r="BG161" s="559">
        <f t="shared" si="189"/>
        <v>0.43387470997679817</v>
      </c>
      <c r="BH161" s="556">
        <v>984</v>
      </c>
      <c r="BI161" s="557">
        <v>983</v>
      </c>
      <c r="BJ161" s="557">
        <v>834</v>
      </c>
      <c r="BK161" s="557">
        <v>414</v>
      </c>
      <c r="BL161" s="557">
        <v>406</v>
      </c>
      <c r="BM161" s="558">
        <f t="shared" si="190"/>
        <v>0.42115971515768058</v>
      </c>
      <c r="BN161" s="559">
        <f t="shared" si="191"/>
        <v>0.49640287769784175</v>
      </c>
      <c r="BO161" s="556">
        <v>914</v>
      </c>
      <c r="BP161" s="557">
        <v>914</v>
      </c>
      <c r="BQ161" s="557">
        <v>736</v>
      </c>
      <c r="BR161" s="557">
        <v>403</v>
      </c>
      <c r="BS161" s="557">
        <v>392</v>
      </c>
      <c r="BT161" s="558">
        <f t="shared" si="192"/>
        <v>0.44091903719912473</v>
      </c>
      <c r="BU161" s="559">
        <f t="shared" si="193"/>
        <v>0.54755434782608692</v>
      </c>
      <c r="BV161" s="556">
        <v>877</v>
      </c>
      <c r="BW161" s="557">
        <v>868</v>
      </c>
      <c r="BX161" s="557">
        <v>672</v>
      </c>
      <c r="BY161" s="557">
        <v>458</v>
      </c>
      <c r="BZ161" s="557">
        <v>434</v>
      </c>
      <c r="CA161" s="558">
        <f t="shared" si="194"/>
        <v>0.52764976958525345</v>
      </c>
      <c r="CB161" s="559">
        <f t="shared" si="195"/>
        <v>0.68154761904761907</v>
      </c>
      <c r="CC161" s="556">
        <v>956</v>
      </c>
      <c r="CD161" s="557">
        <v>954</v>
      </c>
      <c r="CE161" s="557">
        <v>802</v>
      </c>
      <c r="CF161" s="557">
        <v>478</v>
      </c>
      <c r="CG161" s="557">
        <v>433</v>
      </c>
      <c r="CH161" s="558">
        <f t="shared" si="196"/>
        <v>0.50104821802935007</v>
      </c>
      <c r="CI161" s="559">
        <f t="shared" si="197"/>
        <v>0.5960099750623441</v>
      </c>
    </row>
    <row r="162" spans="1:87" s="4" customFormat="1" x14ac:dyDescent="0.25">
      <c r="A162" s="560" t="s">
        <v>404</v>
      </c>
      <c r="B162" s="561" t="s">
        <v>408</v>
      </c>
      <c r="C162" s="562" t="s">
        <v>409</v>
      </c>
      <c r="D162" s="563">
        <v>2420</v>
      </c>
      <c r="E162" s="564">
        <v>2420</v>
      </c>
      <c r="F162" s="564">
        <v>1982</v>
      </c>
      <c r="G162" s="564">
        <v>919</v>
      </c>
      <c r="H162" s="564">
        <v>730</v>
      </c>
      <c r="I162" s="565">
        <f t="shared" si="154"/>
        <v>0.3797520661157025</v>
      </c>
      <c r="J162" s="566">
        <f t="shared" si="155"/>
        <v>0.46367305751765892</v>
      </c>
      <c r="K162" s="563">
        <v>2329</v>
      </c>
      <c r="L162" s="564">
        <v>2328</v>
      </c>
      <c r="M162" s="564">
        <v>1776</v>
      </c>
      <c r="N162" s="564">
        <v>1011</v>
      </c>
      <c r="O162" s="564">
        <v>801</v>
      </c>
      <c r="P162" s="565">
        <f t="shared" si="178"/>
        <v>0.43427835051546393</v>
      </c>
      <c r="Q162" s="566">
        <f t="shared" si="179"/>
        <v>0.5692567567567568</v>
      </c>
      <c r="R162" s="563">
        <v>2468</v>
      </c>
      <c r="S162" s="564">
        <v>2467</v>
      </c>
      <c r="T162" s="564">
        <v>1850</v>
      </c>
      <c r="U162" s="564">
        <v>977</v>
      </c>
      <c r="V162" s="564">
        <v>795</v>
      </c>
      <c r="W162" s="565">
        <f t="shared" si="152"/>
        <v>0.39602756384272397</v>
      </c>
      <c r="X162" s="566">
        <f t="shared" si="153"/>
        <v>0.52810810810810815</v>
      </c>
      <c r="Y162" s="563">
        <v>2296</v>
      </c>
      <c r="Z162" s="564">
        <v>2296</v>
      </c>
      <c r="AA162" s="564">
        <v>1864</v>
      </c>
      <c r="AB162" s="564">
        <v>880</v>
      </c>
      <c r="AC162" s="564">
        <v>737</v>
      </c>
      <c r="AD162" s="565">
        <f t="shared" si="180"/>
        <v>0.38327526132404183</v>
      </c>
      <c r="AE162" s="566">
        <f t="shared" si="181"/>
        <v>0.47210300429184548</v>
      </c>
      <c r="AF162" s="563">
        <v>2084</v>
      </c>
      <c r="AG162" s="564">
        <v>2077</v>
      </c>
      <c r="AH162" s="564">
        <v>1641</v>
      </c>
      <c r="AI162" s="564">
        <v>739</v>
      </c>
      <c r="AJ162" s="564">
        <v>620</v>
      </c>
      <c r="AK162" s="565">
        <f t="shared" si="182"/>
        <v>0.35580163697640826</v>
      </c>
      <c r="AL162" s="566">
        <f t="shared" si="183"/>
        <v>0.45033516148689823</v>
      </c>
      <c r="AM162" s="563">
        <v>1896</v>
      </c>
      <c r="AN162" s="564">
        <v>1889</v>
      </c>
      <c r="AO162" s="564">
        <v>1460</v>
      </c>
      <c r="AP162" s="564">
        <v>674</v>
      </c>
      <c r="AQ162" s="564">
        <v>533</v>
      </c>
      <c r="AR162" s="565">
        <f t="shared" si="184"/>
        <v>0.35680254102699843</v>
      </c>
      <c r="AS162" s="566">
        <f t="shared" si="185"/>
        <v>0.46164383561643835</v>
      </c>
      <c r="AT162" s="563">
        <v>1662</v>
      </c>
      <c r="AU162" s="564">
        <v>1653</v>
      </c>
      <c r="AV162" s="564">
        <v>1250</v>
      </c>
      <c r="AW162" s="564">
        <v>602</v>
      </c>
      <c r="AX162" s="564">
        <v>499</v>
      </c>
      <c r="AY162" s="565">
        <f t="shared" si="186"/>
        <v>0.36418632788868721</v>
      </c>
      <c r="AZ162" s="566">
        <f t="shared" si="187"/>
        <v>0.48159999999999997</v>
      </c>
      <c r="BA162" s="563">
        <v>1428</v>
      </c>
      <c r="BB162" s="564">
        <v>1414</v>
      </c>
      <c r="BC162" s="564">
        <v>1049</v>
      </c>
      <c r="BD162" s="564">
        <v>608</v>
      </c>
      <c r="BE162" s="564">
        <v>503</v>
      </c>
      <c r="BF162" s="565">
        <f t="shared" si="188"/>
        <v>0.42998585572843001</v>
      </c>
      <c r="BG162" s="566">
        <f t="shared" si="189"/>
        <v>0.57959961868446142</v>
      </c>
      <c r="BH162" s="563">
        <v>1249</v>
      </c>
      <c r="BI162" s="564">
        <v>1244</v>
      </c>
      <c r="BJ162" s="564">
        <v>976</v>
      </c>
      <c r="BK162" s="564">
        <v>596</v>
      </c>
      <c r="BL162" s="564">
        <v>485</v>
      </c>
      <c r="BM162" s="565">
        <f t="shared" si="190"/>
        <v>0.47909967845659163</v>
      </c>
      <c r="BN162" s="566">
        <f t="shared" si="191"/>
        <v>0.61065573770491799</v>
      </c>
      <c r="BO162" s="563">
        <v>1160</v>
      </c>
      <c r="BP162" s="564">
        <v>1148</v>
      </c>
      <c r="BQ162" s="564">
        <v>889</v>
      </c>
      <c r="BR162" s="564">
        <v>571</v>
      </c>
      <c r="BS162" s="564">
        <v>464</v>
      </c>
      <c r="BT162" s="565">
        <f t="shared" si="192"/>
        <v>0.49738675958188155</v>
      </c>
      <c r="BU162" s="566">
        <f t="shared" si="193"/>
        <v>0.64229471316085485</v>
      </c>
      <c r="BV162" s="563">
        <v>1207</v>
      </c>
      <c r="BW162" s="564">
        <v>1194</v>
      </c>
      <c r="BX162" s="564">
        <v>925</v>
      </c>
      <c r="BY162" s="564">
        <v>640</v>
      </c>
      <c r="BZ162" s="564">
        <v>542</v>
      </c>
      <c r="CA162" s="565">
        <f t="shared" si="194"/>
        <v>0.53601340033500833</v>
      </c>
      <c r="CB162" s="566">
        <f t="shared" si="195"/>
        <v>0.69189189189189193</v>
      </c>
      <c r="CC162" s="563">
        <v>1156</v>
      </c>
      <c r="CD162" s="564">
        <v>1145</v>
      </c>
      <c r="CE162" s="564">
        <v>922</v>
      </c>
      <c r="CF162" s="564">
        <v>641</v>
      </c>
      <c r="CG162" s="564">
        <v>536</v>
      </c>
      <c r="CH162" s="565">
        <f t="shared" si="196"/>
        <v>0.55982532751091707</v>
      </c>
      <c r="CI162" s="566">
        <f t="shared" si="197"/>
        <v>0.6952277657266811</v>
      </c>
    </row>
    <row r="163" spans="1:87" s="4" customFormat="1" x14ac:dyDescent="0.25">
      <c r="A163" s="560" t="s">
        <v>404</v>
      </c>
      <c r="B163" s="561" t="s">
        <v>410</v>
      </c>
      <c r="C163" s="562" t="s">
        <v>411</v>
      </c>
      <c r="D163" s="563">
        <v>3346</v>
      </c>
      <c r="E163" s="564">
        <v>3257</v>
      </c>
      <c r="F163" s="564">
        <v>2357</v>
      </c>
      <c r="G163" s="564">
        <v>788</v>
      </c>
      <c r="H163" s="564">
        <v>493</v>
      </c>
      <c r="I163" s="565">
        <f t="shared" si="154"/>
        <v>0.24194043598403439</v>
      </c>
      <c r="J163" s="566">
        <f t="shared" si="155"/>
        <v>0.3343232923207467</v>
      </c>
      <c r="K163" s="563">
        <v>3205</v>
      </c>
      <c r="L163" s="564">
        <v>3117</v>
      </c>
      <c r="M163" s="564">
        <v>2522</v>
      </c>
      <c r="N163" s="564">
        <v>810</v>
      </c>
      <c r="O163" s="564">
        <v>492</v>
      </c>
      <c r="P163" s="565">
        <f t="shared" si="178"/>
        <v>0.25986525505293551</v>
      </c>
      <c r="Q163" s="566">
        <f t="shared" si="179"/>
        <v>0.32117367168913563</v>
      </c>
      <c r="R163" s="563">
        <v>3314</v>
      </c>
      <c r="S163" s="564">
        <v>3223</v>
      </c>
      <c r="T163" s="564">
        <v>2412</v>
      </c>
      <c r="U163" s="564">
        <v>732</v>
      </c>
      <c r="V163" s="564">
        <v>483</v>
      </c>
      <c r="W163" s="565">
        <f t="shared" si="152"/>
        <v>0.22711759230530562</v>
      </c>
      <c r="X163" s="566">
        <f t="shared" si="153"/>
        <v>0.30348258706467662</v>
      </c>
      <c r="Y163" s="563">
        <v>3049</v>
      </c>
      <c r="Z163" s="564">
        <v>2973</v>
      </c>
      <c r="AA163" s="564">
        <v>2284</v>
      </c>
      <c r="AB163" s="564">
        <v>663</v>
      </c>
      <c r="AC163" s="564">
        <v>415</v>
      </c>
      <c r="AD163" s="565">
        <f t="shared" si="180"/>
        <v>0.22300706357214933</v>
      </c>
      <c r="AE163" s="566">
        <f t="shared" si="181"/>
        <v>0.29028021015761823</v>
      </c>
      <c r="AF163" s="563">
        <v>2440</v>
      </c>
      <c r="AG163" s="564">
        <v>2394</v>
      </c>
      <c r="AH163" s="564">
        <v>1890</v>
      </c>
      <c r="AI163" s="564">
        <v>614</v>
      </c>
      <c r="AJ163" s="564">
        <v>449</v>
      </c>
      <c r="AK163" s="565">
        <f t="shared" si="182"/>
        <v>0.25647451963241436</v>
      </c>
      <c r="AL163" s="566">
        <f t="shared" si="183"/>
        <v>0.32486772486772486</v>
      </c>
      <c r="AM163" s="563">
        <v>1800</v>
      </c>
      <c r="AN163" s="564">
        <v>1771</v>
      </c>
      <c r="AO163" s="564">
        <v>1257</v>
      </c>
      <c r="AP163" s="564">
        <v>630</v>
      </c>
      <c r="AQ163" s="564">
        <v>451</v>
      </c>
      <c r="AR163" s="565">
        <f t="shared" si="184"/>
        <v>0.35573122529644269</v>
      </c>
      <c r="AS163" s="566">
        <f t="shared" si="185"/>
        <v>0.50119331742243434</v>
      </c>
      <c r="AT163" s="563">
        <v>1842</v>
      </c>
      <c r="AU163" s="564">
        <v>1794</v>
      </c>
      <c r="AV163" s="564">
        <v>1436</v>
      </c>
      <c r="AW163" s="564">
        <v>470</v>
      </c>
      <c r="AX163" s="564">
        <v>310</v>
      </c>
      <c r="AY163" s="565">
        <f t="shared" si="186"/>
        <v>0.26198439241917504</v>
      </c>
      <c r="AZ163" s="566">
        <f t="shared" si="187"/>
        <v>0.32729805013927576</v>
      </c>
      <c r="BA163" s="563">
        <v>1689</v>
      </c>
      <c r="BB163" s="564">
        <v>1637</v>
      </c>
      <c r="BC163" s="564">
        <v>1358</v>
      </c>
      <c r="BD163" s="564">
        <v>566</v>
      </c>
      <c r="BE163" s="564">
        <v>380</v>
      </c>
      <c r="BF163" s="565">
        <f t="shared" si="188"/>
        <v>0.34575442883323154</v>
      </c>
      <c r="BG163" s="566">
        <f t="shared" si="189"/>
        <v>0.41678939617083949</v>
      </c>
      <c r="BH163" s="563">
        <v>1552</v>
      </c>
      <c r="BI163" s="564">
        <v>1511</v>
      </c>
      <c r="BJ163" s="564">
        <v>1243</v>
      </c>
      <c r="BK163" s="564">
        <v>542</v>
      </c>
      <c r="BL163" s="564">
        <v>394</v>
      </c>
      <c r="BM163" s="565">
        <f t="shared" si="190"/>
        <v>0.35870284579748513</v>
      </c>
      <c r="BN163" s="566">
        <f t="shared" si="191"/>
        <v>0.43604183427192278</v>
      </c>
      <c r="BO163" s="563">
        <v>1541</v>
      </c>
      <c r="BP163" s="564">
        <v>1511</v>
      </c>
      <c r="BQ163" s="564">
        <v>1147</v>
      </c>
      <c r="BR163" s="564">
        <v>628</v>
      </c>
      <c r="BS163" s="564">
        <v>480</v>
      </c>
      <c r="BT163" s="565">
        <f t="shared" si="192"/>
        <v>0.41561879549966907</v>
      </c>
      <c r="BU163" s="566">
        <f t="shared" si="193"/>
        <v>0.54751525719267657</v>
      </c>
      <c r="BV163" s="563">
        <v>1647</v>
      </c>
      <c r="BW163" s="564">
        <v>1602</v>
      </c>
      <c r="BX163" s="564">
        <v>1244</v>
      </c>
      <c r="BY163" s="564">
        <v>663</v>
      </c>
      <c r="BZ163" s="564">
        <v>534</v>
      </c>
      <c r="CA163" s="565">
        <f t="shared" si="194"/>
        <v>0.41385767790262173</v>
      </c>
      <c r="CB163" s="566">
        <f t="shared" si="195"/>
        <v>0.53295819935691313</v>
      </c>
      <c r="CC163" s="563">
        <v>1602</v>
      </c>
      <c r="CD163" s="564">
        <v>1568</v>
      </c>
      <c r="CE163" s="564">
        <v>1202</v>
      </c>
      <c r="CF163" s="564">
        <v>444</v>
      </c>
      <c r="CG163" s="564">
        <v>410</v>
      </c>
      <c r="CH163" s="565">
        <f t="shared" si="196"/>
        <v>0.28316326530612246</v>
      </c>
      <c r="CI163" s="566">
        <f t="shared" si="197"/>
        <v>0.36938435940099834</v>
      </c>
    </row>
    <row r="164" spans="1:87" s="4" customFormat="1" x14ac:dyDescent="0.25">
      <c r="A164" s="560" t="s">
        <v>404</v>
      </c>
      <c r="B164" s="561" t="s">
        <v>412</v>
      </c>
      <c r="C164" s="562" t="s">
        <v>413</v>
      </c>
      <c r="D164" s="563">
        <v>1812</v>
      </c>
      <c r="E164" s="564">
        <v>1708</v>
      </c>
      <c r="F164" s="564">
        <v>1401</v>
      </c>
      <c r="G164" s="564">
        <v>1020</v>
      </c>
      <c r="H164" s="564">
        <v>881</v>
      </c>
      <c r="I164" s="565">
        <f t="shared" si="154"/>
        <v>0.59718969555035128</v>
      </c>
      <c r="J164" s="566">
        <f t="shared" si="155"/>
        <v>0.72805139186295498</v>
      </c>
      <c r="K164" s="563">
        <v>1827</v>
      </c>
      <c r="L164" s="564">
        <v>1719</v>
      </c>
      <c r="M164" s="564">
        <v>1396</v>
      </c>
      <c r="N164" s="564">
        <v>985</v>
      </c>
      <c r="O164" s="564">
        <v>918</v>
      </c>
      <c r="P164" s="565">
        <f t="shared" si="178"/>
        <v>0.57300756253635832</v>
      </c>
      <c r="Q164" s="566">
        <f t="shared" si="179"/>
        <v>0.70558739255014324</v>
      </c>
      <c r="R164" s="563">
        <v>2021</v>
      </c>
      <c r="S164" s="564">
        <v>1870</v>
      </c>
      <c r="T164" s="564">
        <v>1476</v>
      </c>
      <c r="U164" s="564">
        <v>847</v>
      </c>
      <c r="V164" s="564">
        <v>785</v>
      </c>
      <c r="W164" s="565">
        <f t="shared" si="152"/>
        <v>0.45294117647058824</v>
      </c>
      <c r="X164" s="566">
        <f t="shared" si="153"/>
        <v>0.57384823848238486</v>
      </c>
      <c r="Y164" s="563">
        <v>1948</v>
      </c>
      <c r="Z164" s="564">
        <v>1830</v>
      </c>
      <c r="AA164" s="564">
        <v>1425</v>
      </c>
      <c r="AB164" s="564">
        <v>859</v>
      </c>
      <c r="AC164" s="564">
        <v>774</v>
      </c>
      <c r="AD164" s="565">
        <f t="shared" si="180"/>
        <v>0.46939890710382515</v>
      </c>
      <c r="AE164" s="566">
        <f t="shared" si="181"/>
        <v>0.60280701754385968</v>
      </c>
      <c r="AF164" s="563">
        <v>1843</v>
      </c>
      <c r="AG164" s="564">
        <v>1710</v>
      </c>
      <c r="AH164" s="564">
        <v>1382</v>
      </c>
      <c r="AI164" s="564">
        <v>734</v>
      </c>
      <c r="AJ164" s="564">
        <v>633</v>
      </c>
      <c r="AK164" s="565">
        <f t="shared" si="182"/>
        <v>0.42923976608187137</v>
      </c>
      <c r="AL164" s="566">
        <f t="shared" si="183"/>
        <v>0.53111432706222861</v>
      </c>
      <c r="AM164" s="563">
        <v>1429</v>
      </c>
      <c r="AN164" s="564">
        <v>1330</v>
      </c>
      <c r="AO164" s="564">
        <v>1019</v>
      </c>
      <c r="AP164" s="564">
        <v>530</v>
      </c>
      <c r="AQ164" s="564">
        <v>523</v>
      </c>
      <c r="AR164" s="565">
        <f t="shared" si="184"/>
        <v>0.39849624060150374</v>
      </c>
      <c r="AS164" s="566">
        <f t="shared" si="185"/>
        <v>0.52011776251226693</v>
      </c>
      <c r="AT164" s="563">
        <v>1273</v>
      </c>
      <c r="AU164" s="564">
        <v>1216</v>
      </c>
      <c r="AV164" s="564">
        <v>945</v>
      </c>
      <c r="AW164" s="564">
        <v>613</v>
      </c>
      <c r="AX164" s="564">
        <v>550</v>
      </c>
      <c r="AY164" s="565">
        <f t="shared" si="186"/>
        <v>0.50411184210526316</v>
      </c>
      <c r="AZ164" s="566">
        <f t="shared" si="187"/>
        <v>0.64867724867724863</v>
      </c>
      <c r="BA164" s="563">
        <v>1139</v>
      </c>
      <c r="BB164" s="564">
        <v>1069</v>
      </c>
      <c r="BC164" s="564">
        <v>856</v>
      </c>
      <c r="BD164" s="564">
        <v>487</v>
      </c>
      <c r="BE164" s="564">
        <v>486</v>
      </c>
      <c r="BF164" s="565">
        <f t="shared" si="188"/>
        <v>0.45556594948550044</v>
      </c>
      <c r="BG164" s="566">
        <f t="shared" si="189"/>
        <v>0.56892523364485981</v>
      </c>
      <c r="BH164" s="563">
        <v>1095</v>
      </c>
      <c r="BI164" s="564">
        <v>1045</v>
      </c>
      <c r="BJ164" s="564">
        <v>832</v>
      </c>
      <c r="BK164" s="564">
        <v>496</v>
      </c>
      <c r="BL164" s="564">
        <v>496</v>
      </c>
      <c r="BM164" s="565">
        <f t="shared" si="190"/>
        <v>0.47464114832535886</v>
      </c>
      <c r="BN164" s="566">
        <f t="shared" si="191"/>
        <v>0.59615384615384615</v>
      </c>
      <c r="BO164" s="563">
        <v>1111</v>
      </c>
      <c r="BP164" s="564">
        <v>1044</v>
      </c>
      <c r="BQ164" s="564">
        <v>829</v>
      </c>
      <c r="BR164" s="564">
        <v>497</v>
      </c>
      <c r="BS164" s="564">
        <v>497</v>
      </c>
      <c r="BT164" s="565">
        <f t="shared" si="192"/>
        <v>0.47605363984674332</v>
      </c>
      <c r="BU164" s="566">
        <f t="shared" si="193"/>
        <v>0.59951749095295537</v>
      </c>
      <c r="BV164" s="563">
        <v>1534</v>
      </c>
      <c r="BW164" s="564">
        <v>1431</v>
      </c>
      <c r="BX164" s="564">
        <v>1189</v>
      </c>
      <c r="BY164" s="564">
        <v>551</v>
      </c>
      <c r="BZ164" s="564">
        <v>551</v>
      </c>
      <c r="CA164" s="565">
        <f t="shared" si="194"/>
        <v>0.38504542278127185</v>
      </c>
      <c r="CB164" s="566">
        <f t="shared" si="195"/>
        <v>0.46341463414634149</v>
      </c>
      <c r="CC164" s="563">
        <v>1160</v>
      </c>
      <c r="CD164" s="564">
        <v>1147</v>
      </c>
      <c r="CE164" s="564">
        <v>916</v>
      </c>
      <c r="CF164" s="564">
        <v>507</v>
      </c>
      <c r="CG164" s="564">
        <v>432</v>
      </c>
      <c r="CH164" s="565">
        <f t="shared" si="196"/>
        <v>0.44202266782911942</v>
      </c>
      <c r="CI164" s="566">
        <f t="shared" si="197"/>
        <v>0.55349344978165937</v>
      </c>
    </row>
    <row r="165" spans="1:87" s="4" customFormat="1" x14ac:dyDescent="0.25">
      <c r="A165" s="560" t="s">
        <v>404</v>
      </c>
      <c r="B165" s="561" t="s">
        <v>414</v>
      </c>
      <c r="C165" s="562" t="s">
        <v>415</v>
      </c>
      <c r="D165" s="563">
        <v>3001</v>
      </c>
      <c r="E165" s="564">
        <v>2999</v>
      </c>
      <c r="F165" s="564">
        <v>2999</v>
      </c>
      <c r="G165" s="564">
        <v>659</v>
      </c>
      <c r="H165" s="564">
        <v>659</v>
      </c>
      <c r="I165" s="565">
        <f t="shared" si="154"/>
        <v>0.21973991330443482</v>
      </c>
      <c r="J165" s="566">
        <f t="shared" si="155"/>
        <v>0.21973991330443482</v>
      </c>
      <c r="K165" s="563">
        <v>3094</v>
      </c>
      <c r="L165" s="564">
        <v>3093</v>
      </c>
      <c r="M165" s="564">
        <v>3093</v>
      </c>
      <c r="N165" s="564">
        <v>732</v>
      </c>
      <c r="O165" s="564">
        <v>732</v>
      </c>
      <c r="P165" s="565">
        <f t="shared" si="178"/>
        <v>0.23666343355965083</v>
      </c>
      <c r="Q165" s="566">
        <f t="shared" si="179"/>
        <v>0.23666343355965083</v>
      </c>
      <c r="R165" s="563">
        <v>2505</v>
      </c>
      <c r="S165" s="564">
        <v>2471</v>
      </c>
      <c r="T165" s="564">
        <v>2471</v>
      </c>
      <c r="U165" s="564">
        <v>810</v>
      </c>
      <c r="V165" s="564">
        <v>810</v>
      </c>
      <c r="W165" s="565">
        <f t="shared" si="152"/>
        <v>0.32780250910562525</v>
      </c>
      <c r="X165" s="566">
        <f t="shared" si="153"/>
        <v>0.32780250910562525</v>
      </c>
      <c r="Y165" s="563">
        <v>2067</v>
      </c>
      <c r="Z165" s="564">
        <v>2041</v>
      </c>
      <c r="AA165" s="564">
        <v>2041</v>
      </c>
      <c r="AB165" s="564">
        <v>616</v>
      </c>
      <c r="AC165" s="564">
        <v>616</v>
      </c>
      <c r="AD165" s="565">
        <f t="shared" si="180"/>
        <v>0.30181283684468396</v>
      </c>
      <c r="AE165" s="566">
        <f t="shared" si="181"/>
        <v>0.30181283684468396</v>
      </c>
      <c r="AF165" s="563">
        <v>1652</v>
      </c>
      <c r="AG165" s="564">
        <v>1629</v>
      </c>
      <c r="AH165" s="564">
        <v>1141</v>
      </c>
      <c r="AI165" s="564">
        <v>619</v>
      </c>
      <c r="AJ165" s="564">
        <v>618</v>
      </c>
      <c r="AK165" s="565">
        <f t="shared" si="182"/>
        <v>0.37998772252915897</v>
      </c>
      <c r="AL165" s="566">
        <f t="shared" si="183"/>
        <v>0.54250657318141982</v>
      </c>
      <c r="AM165" s="563">
        <v>1393</v>
      </c>
      <c r="AN165" s="564">
        <v>1362</v>
      </c>
      <c r="AO165" s="564">
        <v>1362</v>
      </c>
      <c r="AP165" s="564">
        <v>529</v>
      </c>
      <c r="AQ165" s="564">
        <v>529</v>
      </c>
      <c r="AR165" s="565">
        <f t="shared" si="184"/>
        <v>0.38839941262848754</v>
      </c>
      <c r="AS165" s="566">
        <f t="shared" si="185"/>
        <v>0.38839941262848754</v>
      </c>
      <c r="AT165" s="563">
        <v>1428</v>
      </c>
      <c r="AU165" s="564">
        <v>1395</v>
      </c>
      <c r="AV165" s="564">
        <v>1395</v>
      </c>
      <c r="AW165" s="564">
        <v>548</v>
      </c>
      <c r="AX165" s="564">
        <v>545</v>
      </c>
      <c r="AY165" s="565">
        <f t="shared" si="186"/>
        <v>0.392831541218638</v>
      </c>
      <c r="AZ165" s="566">
        <f t="shared" si="187"/>
        <v>0.392831541218638</v>
      </c>
      <c r="BA165" s="563">
        <v>1172</v>
      </c>
      <c r="BB165" s="564">
        <v>1148</v>
      </c>
      <c r="BC165" s="564">
        <v>1148</v>
      </c>
      <c r="BD165" s="564">
        <v>497</v>
      </c>
      <c r="BE165" s="564">
        <v>496</v>
      </c>
      <c r="BF165" s="565">
        <f t="shared" si="188"/>
        <v>0.43292682926829268</v>
      </c>
      <c r="BG165" s="566">
        <f t="shared" si="189"/>
        <v>0.43292682926829268</v>
      </c>
      <c r="BH165" s="563">
        <v>1112</v>
      </c>
      <c r="BI165" s="564">
        <v>1080</v>
      </c>
      <c r="BJ165" s="564">
        <v>1080</v>
      </c>
      <c r="BK165" s="564">
        <v>449</v>
      </c>
      <c r="BL165" s="564">
        <v>449</v>
      </c>
      <c r="BM165" s="565">
        <f t="shared" si="190"/>
        <v>0.41574074074074074</v>
      </c>
      <c r="BN165" s="566">
        <f t="shared" si="191"/>
        <v>0.41574074074074074</v>
      </c>
      <c r="BO165" s="563">
        <v>888</v>
      </c>
      <c r="BP165" s="564">
        <v>860</v>
      </c>
      <c r="BQ165" s="564">
        <v>860</v>
      </c>
      <c r="BR165" s="564">
        <v>380</v>
      </c>
      <c r="BS165" s="564">
        <v>379</v>
      </c>
      <c r="BT165" s="565">
        <f t="shared" si="192"/>
        <v>0.44186046511627908</v>
      </c>
      <c r="BU165" s="566">
        <f t="shared" si="193"/>
        <v>0.44186046511627908</v>
      </c>
      <c r="BV165" s="563">
        <v>848</v>
      </c>
      <c r="BW165" s="564">
        <v>810</v>
      </c>
      <c r="BX165" s="564">
        <v>810</v>
      </c>
      <c r="BY165" s="564">
        <v>407</v>
      </c>
      <c r="BZ165" s="564">
        <v>404</v>
      </c>
      <c r="CA165" s="565">
        <f t="shared" si="194"/>
        <v>0.5024691358024691</v>
      </c>
      <c r="CB165" s="566">
        <f t="shared" si="195"/>
        <v>0.5024691358024691</v>
      </c>
      <c r="CC165" s="563">
        <v>805</v>
      </c>
      <c r="CD165" s="564">
        <v>773</v>
      </c>
      <c r="CE165" s="564">
        <v>773</v>
      </c>
      <c r="CF165" s="564">
        <v>395</v>
      </c>
      <c r="CG165" s="564">
        <v>384</v>
      </c>
      <c r="CH165" s="565">
        <f t="shared" si="196"/>
        <v>0.51099611901681763</v>
      </c>
      <c r="CI165" s="566">
        <f t="shared" si="197"/>
        <v>0.51099611901681763</v>
      </c>
    </row>
    <row r="166" spans="1:87" s="4" customFormat="1" x14ac:dyDescent="0.25">
      <c r="A166" s="569" t="s">
        <v>404</v>
      </c>
      <c r="B166" s="570" t="s">
        <v>416</v>
      </c>
      <c r="C166" s="591" t="s">
        <v>417</v>
      </c>
      <c r="D166" s="572">
        <v>864</v>
      </c>
      <c r="E166" s="573">
        <v>864</v>
      </c>
      <c r="F166" s="573">
        <v>536</v>
      </c>
      <c r="G166" s="573">
        <v>416</v>
      </c>
      <c r="H166" s="573">
        <v>281</v>
      </c>
      <c r="I166" s="574">
        <f t="shared" si="154"/>
        <v>0.48148148148148145</v>
      </c>
      <c r="J166" s="575">
        <f t="shared" si="155"/>
        <v>0.77611940298507465</v>
      </c>
      <c r="K166" s="572">
        <v>1018</v>
      </c>
      <c r="L166" s="573">
        <v>1012</v>
      </c>
      <c r="M166" s="573">
        <v>732</v>
      </c>
      <c r="N166" s="573">
        <v>571</v>
      </c>
      <c r="O166" s="573">
        <v>316</v>
      </c>
      <c r="P166" s="574">
        <f t="shared" si="178"/>
        <v>0.56422924901185767</v>
      </c>
      <c r="Q166" s="575">
        <f t="shared" si="179"/>
        <v>0.7800546448087432</v>
      </c>
      <c r="R166" s="572">
        <v>932</v>
      </c>
      <c r="S166" s="573">
        <v>918</v>
      </c>
      <c r="T166" s="573">
        <v>688</v>
      </c>
      <c r="U166" s="573">
        <v>587</v>
      </c>
      <c r="V166" s="573">
        <v>316</v>
      </c>
      <c r="W166" s="574">
        <f t="shared" si="152"/>
        <v>0.63943355119825707</v>
      </c>
      <c r="X166" s="575">
        <f t="shared" si="153"/>
        <v>0.85319767441860461</v>
      </c>
      <c r="Y166" s="572">
        <v>827</v>
      </c>
      <c r="Z166" s="573">
        <v>815</v>
      </c>
      <c r="AA166" s="573">
        <v>686</v>
      </c>
      <c r="AB166" s="573">
        <v>552</v>
      </c>
      <c r="AC166" s="573">
        <v>287</v>
      </c>
      <c r="AD166" s="574">
        <f t="shared" si="180"/>
        <v>0.67730061349693249</v>
      </c>
      <c r="AE166" s="575">
        <f t="shared" si="181"/>
        <v>0.80466472303206993</v>
      </c>
      <c r="AF166" s="572">
        <v>731</v>
      </c>
      <c r="AG166" s="573">
        <v>723</v>
      </c>
      <c r="AH166" s="573">
        <v>581</v>
      </c>
      <c r="AI166" s="573">
        <v>494</v>
      </c>
      <c r="AJ166" s="573">
        <v>261</v>
      </c>
      <c r="AK166" s="574">
        <f t="shared" si="182"/>
        <v>0.68326417704011067</v>
      </c>
      <c r="AL166" s="575">
        <f t="shared" si="183"/>
        <v>0.85025817555938032</v>
      </c>
      <c r="AM166" s="572">
        <v>635</v>
      </c>
      <c r="AN166" s="573">
        <v>623</v>
      </c>
      <c r="AO166" s="573">
        <v>490</v>
      </c>
      <c r="AP166" s="573">
        <v>450</v>
      </c>
      <c r="AQ166" s="573">
        <v>245</v>
      </c>
      <c r="AR166" s="574">
        <f t="shared" si="184"/>
        <v>0.7223113964686998</v>
      </c>
      <c r="AS166" s="575">
        <f t="shared" si="185"/>
        <v>0.91836734693877553</v>
      </c>
      <c r="AT166" s="572">
        <v>529</v>
      </c>
      <c r="AU166" s="573">
        <v>522</v>
      </c>
      <c r="AV166" s="573">
        <v>413</v>
      </c>
      <c r="AW166" s="573">
        <v>360</v>
      </c>
      <c r="AX166" s="573">
        <v>196</v>
      </c>
      <c r="AY166" s="574">
        <f t="shared" si="186"/>
        <v>0.68965517241379315</v>
      </c>
      <c r="AZ166" s="575">
        <f t="shared" si="187"/>
        <v>0.87167070217917675</v>
      </c>
      <c r="BA166" s="572">
        <v>380</v>
      </c>
      <c r="BB166" s="573">
        <v>378</v>
      </c>
      <c r="BC166" s="573">
        <v>303</v>
      </c>
      <c r="BD166" s="573">
        <v>257</v>
      </c>
      <c r="BE166" s="573">
        <v>141</v>
      </c>
      <c r="BF166" s="574">
        <f t="shared" si="188"/>
        <v>0.67989417989417988</v>
      </c>
      <c r="BG166" s="575">
        <f t="shared" si="189"/>
        <v>0.84818481848184824</v>
      </c>
      <c r="BH166" s="572">
        <v>342</v>
      </c>
      <c r="BI166" s="573">
        <v>340</v>
      </c>
      <c r="BJ166" s="573">
        <v>296</v>
      </c>
      <c r="BK166" s="573">
        <v>264</v>
      </c>
      <c r="BL166" s="573">
        <v>146</v>
      </c>
      <c r="BM166" s="574">
        <f t="shared" si="190"/>
        <v>0.77647058823529413</v>
      </c>
      <c r="BN166" s="575">
        <f t="shared" si="191"/>
        <v>0.89189189189189189</v>
      </c>
      <c r="BO166" s="572">
        <v>278</v>
      </c>
      <c r="BP166" s="573">
        <v>276</v>
      </c>
      <c r="BQ166" s="573">
        <v>224</v>
      </c>
      <c r="BR166" s="573">
        <v>215</v>
      </c>
      <c r="BS166" s="573">
        <v>128</v>
      </c>
      <c r="BT166" s="574">
        <f t="shared" si="192"/>
        <v>0.77898550724637683</v>
      </c>
      <c r="BU166" s="575">
        <f t="shared" si="193"/>
        <v>0.9598214285714286</v>
      </c>
      <c r="BV166" s="572">
        <v>284</v>
      </c>
      <c r="BW166" s="573">
        <v>282</v>
      </c>
      <c r="BX166" s="573">
        <v>245</v>
      </c>
      <c r="BY166" s="573">
        <v>236</v>
      </c>
      <c r="BZ166" s="573">
        <v>115</v>
      </c>
      <c r="CA166" s="574">
        <f t="shared" si="194"/>
        <v>0.83687943262411346</v>
      </c>
      <c r="CB166" s="575">
        <f t="shared" si="195"/>
        <v>0.96326530612244898</v>
      </c>
      <c r="CC166" s="572">
        <v>283</v>
      </c>
      <c r="CD166" s="573">
        <v>281</v>
      </c>
      <c r="CE166" s="573">
        <v>259</v>
      </c>
      <c r="CF166" s="573">
        <v>259</v>
      </c>
      <c r="CG166" s="573">
        <v>134</v>
      </c>
      <c r="CH166" s="574">
        <f t="shared" si="196"/>
        <v>0.92170818505338081</v>
      </c>
      <c r="CI166" s="575">
        <f t="shared" si="197"/>
        <v>1</v>
      </c>
    </row>
    <row r="167" spans="1:87" s="4" customFormat="1" x14ac:dyDescent="0.25">
      <c r="A167" s="610" t="s">
        <v>418</v>
      </c>
      <c r="B167" s="546" t="s">
        <v>419</v>
      </c>
      <c r="C167" s="612"/>
      <c r="D167" s="617">
        <v>13672</v>
      </c>
      <c r="E167" s="618">
        <v>10275</v>
      </c>
      <c r="F167" s="618">
        <v>8309</v>
      </c>
      <c r="G167" s="618">
        <v>6695</v>
      </c>
      <c r="H167" s="619">
        <v>5546</v>
      </c>
      <c r="I167" s="620">
        <f t="shared" si="154"/>
        <v>0.65158150851581509</v>
      </c>
      <c r="J167" s="621">
        <f t="shared" si="155"/>
        <v>0.80575279817065837</v>
      </c>
      <c r="K167" s="617">
        <v>14116</v>
      </c>
      <c r="L167" s="618">
        <v>10889</v>
      </c>
      <c r="M167" s="618">
        <v>8748</v>
      </c>
      <c r="N167" s="618">
        <v>6781</v>
      </c>
      <c r="O167" s="619">
        <v>5760</v>
      </c>
      <c r="P167" s="620">
        <f t="shared" si="178"/>
        <v>0.62273854348425017</v>
      </c>
      <c r="Q167" s="621">
        <f t="shared" si="179"/>
        <v>0.775148605395519</v>
      </c>
      <c r="R167" s="617">
        <v>13866</v>
      </c>
      <c r="S167" s="618">
        <v>10642</v>
      </c>
      <c r="T167" s="618">
        <v>9190</v>
      </c>
      <c r="U167" s="618">
        <v>7313</v>
      </c>
      <c r="V167" s="619">
        <v>6010</v>
      </c>
      <c r="W167" s="620">
        <f t="shared" si="152"/>
        <v>0.68718286036459308</v>
      </c>
      <c r="X167" s="621">
        <f t="shared" si="153"/>
        <v>0.79575625680087048</v>
      </c>
      <c r="Y167" s="617">
        <v>15754</v>
      </c>
      <c r="Z167" s="618">
        <v>12191</v>
      </c>
      <c r="AA167" s="618">
        <v>10286</v>
      </c>
      <c r="AB167" s="618">
        <v>8278</v>
      </c>
      <c r="AC167" s="619">
        <v>6785</v>
      </c>
      <c r="AD167" s="620">
        <f t="shared" si="180"/>
        <v>0.67902551062259042</v>
      </c>
      <c r="AE167" s="621">
        <f t="shared" si="181"/>
        <v>0.80478320046665375</v>
      </c>
      <c r="AF167" s="617">
        <v>16024</v>
      </c>
      <c r="AG167" s="618">
        <v>12312</v>
      </c>
      <c r="AH167" s="618">
        <v>9970</v>
      </c>
      <c r="AI167" s="618">
        <v>7564</v>
      </c>
      <c r="AJ167" s="619">
        <v>6061</v>
      </c>
      <c r="AK167" s="620">
        <f t="shared" si="182"/>
        <v>0.61435997400909681</v>
      </c>
      <c r="AL167" s="621">
        <f t="shared" si="183"/>
        <v>0.75867602808425272</v>
      </c>
      <c r="AM167" s="617">
        <v>14824</v>
      </c>
      <c r="AN167" s="618">
        <v>11489</v>
      </c>
      <c r="AO167" s="618">
        <v>9163</v>
      </c>
      <c r="AP167" s="618">
        <v>6894</v>
      </c>
      <c r="AQ167" s="619">
        <v>5379</v>
      </c>
      <c r="AR167" s="620">
        <f t="shared" si="184"/>
        <v>0.60005222386630686</v>
      </c>
      <c r="AS167" s="621">
        <f t="shared" si="185"/>
        <v>0.75237367674342459</v>
      </c>
      <c r="AT167" s="617">
        <v>13167</v>
      </c>
      <c r="AU167" s="618">
        <v>10199</v>
      </c>
      <c r="AV167" s="618">
        <v>7893</v>
      </c>
      <c r="AW167" s="618">
        <v>6284</v>
      </c>
      <c r="AX167" s="619">
        <v>5030</v>
      </c>
      <c r="AY167" s="620">
        <f t="shared" si="186"/>
        <v>0.61613883714089612</v>
      </c>
      <c r="AZ167" s="621">
        <f t="shared" si="187"/>
        <v>0.79614848600025334</v>
      </c>
      <c r="BA167" s="617">
        <v>11517</v>
      </c>
      <c r="BB167" s="618">
        <v>8907</v>
      </c>
      <c r="BC167" s="618">
        <v>7000</v>
      </c>
      <c r="BD167" s="618">
        <v>6188</v>
      </c>
      <c r="BE167" s="619">
        <v>4878</v>
      </c>
      <c r="BF167" s="620">
        <f t="shared" si="188"/>
        <v>0.6947344785000561</v>
      </c>
      <c r="BG167" s="621">
        <f t="shared" si="189"/>
        <v>0.88400000000000001</v>
      </c>
      <c r="BH167" s="617">
        <v>11474</v>
      </c>
      <c r="BI167" s="618">
        <v>8948</v>
      </c>
      <c r="BJ167" s="618">
        <v>8395</v>
      </c>
      <c r="BK167" s="618">
        <v>6942</v>
      </c>
      <c r="BL167" s="619">
        <v>5549</v>
      </c>
      <c r="BM167" s="620">
        <f t="shared" si="190"/>
        <v>0.77581582476531064</v>
      </c>
      <c r="BN167" s="621">
        <f t="shared" si="191"/>
        <v>0.82692078618225129</v>
      </c>
      <c r="BO167" s="617">
        <v>10847</v>
      </c>
      <c r="BP167" s="618">
        <v>8613</v>
      </c>
      <c r="BQ167" s="618">
        <v>7535</v>
      </c>
      <c r="BR167" s="618">
        <v>6563</v>
      </c>
      <c r="BS167" s="619">
        <v>5202</v>
      </c>
      <c r="BT167" s="620">
        <f t="shared" si="192"/>
        <v>0.76198769302217573</v>
      </c>
      <c r="BU167" s="621">
        <f t="shared" si="193"/>
        <v>0.87100199071001994</v>
      </c>
      <c r="BV167" s="617">
        <v>11379</v>
      </c>
      <c r="BW167" s="618">
        <v>8845</v>
      </c>
      <c r="BX167" s="618">
        <v>7816</v>
      </c>
      <c r="BY167" s="618">
        <v>6949</v>
      </c>
      <c r="BZ167" s="619">
        <v>5472</v>
      </c>
      <c r="CA167" s="620">
        <f t="shared" si="194"/>
        <v>0.78564160542679484</v>
      </c>
      <c r="CB167" s="621">
        <f t="shared" si="195"/>
        <v>0.88907369498464683</v>
      </c>
      <c r="CC167" s="617">
        <v>11033</v>
      </c>
      <c r="CD167" s="618">
        <v>8798</v>
      </c>
      <c r="CE167" s="618">
        <v>8645</v>
      </c>
      <c r="CF167" s="618">
        <v>6742</v>
      </c>
      <c r="CG167" s="619">
        <v>6040</v>
      </c>
      <c r="CH167" s="620">
        <f t="shared" si="196"/>
        <v>0.76631052511934528</v>
      </c>
      <c r="CI167" s="621">
        <f t="shared" si="197"/>
        <v>0.77987275882012719</v>
      </c>
    </row>
    <row r="168" spans="1:87" s="4" customFormat="1" x14ac:dyDescent="0.25">
      <c r="A168" s="613" t="s">
        <v>418</v>
      </c>
      <c r="B168" s="554" t="s">
        <v>420</v>
      </c>
      <c r="C168" s="615" t="s">
        <v>421</v>
      </c>
      <c r="D168" s="556">
        <v>6773</v>
      </c>
      <c r="E168" s="557">
        <v>4994</v>
      </c>
      <c r="F168" s="557">
        <v>3725</v>
      </c>
      <c r="G168" s="557">
        <v>2297</v>
      </c>
      <c r="H168" s="557">
        <v>1786</v>
      </c>
      <c r="I168" s="558">
        <f t="shared" si="154"/>
        <v>0.45995194233079695</v>
      </c>
      <c r="J168" s="559">
        <f t="shared" si="155"/>
        <v>0.61664429530201337</v>
      </c>
      <c r="K168" s="556">
        <v>6181</v>
      </c>
      <c r="L168" s="557">
        <v>4861</v>
      </c>
      <c r="M168" s="557">
        <v>3752</v>
      </c>
      <c r="N168" s="557">
        <v>2464</v>
      </c>
      <c r="O168" s="557">
        <v>1888</v>
      </c>
      <c r="P168" s="558">
        <f t="shared" si="178"/>
        <v>0.50689158609339646</v>
      </c>
      <c r="Q168" s="559">
        <f t="shared" si="179"/>
        <v>0.65671641791044777</v>
      </c>
      <c r="R168" s="556">
        <v>6042</v>
      </c>
      <c r="S168" s="557">
        <v>4809</v>
      </c>
      <c r="T168" s="557">
        <v>4081</v>
      </c>
      <c r="U168" s="557">
        <v>2782</v>
      </c>
      <c r="V168" s="557">
        <v>2073</v>
      </c>
      <c r="W168" s="558">
        <f t="shared" si="152"/>
        <v>0.57849864836764398</v>
      </c>
      <c r="X168" s="559">
        <f t="shared" si="153"/>
        <v>0.6816956628277383</v>
      </c>
      <c r="Y168" s="556">
        <v>6500</v>
      </c>
      <c r="Z168" s="557">
        <v>5157</v>
      </c>
      <c r="AA168" s="557">
        <v>4127</v>
      </c>
      <c r="AB168" s="557">
        <v>2701</v>
      </c>
      <c r="AC168" s="557">
        <v>2086</v>
      </c>
      <c r="AD168" s="558">
        <f t="shared" si="180"/>
        <v>0.52375412061275939</v>
      </c>
      <c r="AE168" s="559">
        <f t="shared" si="181"/>
        <v>0.65447055972861645</v>
      </c>
      <c r="AF168" s="556">
        <v>7194</v>
      </c>
      <c r="AG168" s="557">
        <v>5638</v>
      </c>
      <c r="AH168" s="557">
        <v>4281</v>
      </c>
      <c r="AI168" s="557">
        <v>2674</v>
      </c>
      <c r="AJ168" s="557">
        <v>2152</v>
      </c>
      <c r="AK168" s="558">
        <f t="shared" si="182"/>
        <v>0.47428166016317841</v>
      </c>
      <c r="AL168" s="559">
        <f t="shared" si="183"/>
        <v>0.62462041579070315</v>
      </c>
      <c r="AM168" s="556">
        <v>5998</v>
      </c>
      <c r="AN168" s="557">
        <v>4847</v>
      </c>
      <c r="AO168" s="557">
        <v>3635</v>
      </c>
      <c r="AP168" s="557">
        <v>2278</v>
      </c>
      <c r="AQ168" s="557">
        <v>1672</v>
      </c>
      <c r="AR168" s="558">
        <f t="shared" si="184"/>
        <v>0.46998143181349289</v>
      </c>
      <c r="AS168" s="559">
        <f t="shared" si="185"/>
        <v>0.62668500687757911</v>
      </c>
      <c r="AT168" s="556">
        <v>5349</v>
      </c>
      <c r="AU168" s="557">
        <v>4296</v>
      </c>
      <c r="AV168" s="557">
        <v>3079</v>
      </c>
      <c r="AW168" s="557">
        <v>2166</v>
      </c>
      <c r="AX168" s="557">
        <v>1712</v>
      </c>
      <c r="AY168" s="558">
        <f t="shared" si="186"/>
        <v>0.50418994413407825</v>
      </c>
      <c r="AZ168" s="559">
        <f t="shared" si="187"/>
        <v>0.70347515427086715</v>
      </c>
      <c r="BA168" s="556">
        <v>4517</v>
      </c>
      <c r="BB168" s="557">
        <v>3626</v>
      </c>
      <c r="BC168" s="557">
        <v>2625</v>
      </c>
      <c r="BD168" s="557">
        <v>2166</v>
      </c>
      <c r="BE168" s="557">
        <v>1611</v>
      </c>
      <c r="BF168" s="558">
        <f t="shared" si="188"/>
        <v>0.5973524544953116</v>
      </c>
      <c r="BG168" s="559">
        <f t="shared" si="189"/>
        <v>0.82514285714285718</v>
      </c>
      <c r="BH168" s="556">
        <v>3936</v>
      </c>
      <c r="BI168" s="557">
        <v>3186</v>
      </c>
      <c r="BJ168" s="557">
        <v>3186</v>
      </c>
      <c r="BK168" s="557">
        <v>2199</v>
      </c>
      <c r="BL168" s="557">
        <v>1677</v>
      </c>
      <c r="BM168" s="558">
        <f t="shared" si="190"/>
        <v>0.69020715630885121</v>
      </c>
      <c r="BN168" s="559">
        <f t="shared" si="191"/>
        <v>0.69020715630885121</v>
      </c>
      <c r="BO168" s="556">
        <v>3566</v>
      </c>
      <c r="BP168" s="557">
        <v>2901</v>
      </c>
      <c r="BQ168" s="557">
        <v>2240</v>
      </c>
      <c r="BR168" s="557">
        <v>2212</v>
      </c>
      <c r="BS168" s="557">
        <v>1599</v>
      </c>
      <c r="BT168" s="558">
        <f t="shared" si="192"/>
        <v>0.76249569114098592</v>
      </c>
      <c r="BU168" s="559">
        <f t="shared" si="193"/>
        <v>0.98750000000000004</v>
      </c>
      <c r="BV168" s="556">
        <v>3416</v>
      </c>
      <c r="BW168" s="557">
        <v>2788</v>
      </c>
      <c r="BX168" s="557">
        <v>2214</v>
      </c>
      <c r="BY168" s="557">
        <v>2185</v>
      </c>
      <c r="BZ168" s="557">
        <v>1610</v>
      </c>
      <c r="CA168" s="558">
        <f t="shared" si="194"/>
        <v>0.78371592539454804</v>
      </c>
      <c r="CB168" s="559">
        <f t="shared" si="195"/>
        <v>0.98690153568202343</v>
      </c>
      <c r="CC168" s="556">
        <v>3179</v>
      </c>
      <c r="CD168" s="557">
        <v>2554</v>
      </c>
      <c r="CE168" s="557">
        <v>2528</v>
      </c>
      <c r="CF168" s="557">
        <v>2485</v>
      </c>
      <c r="CG168" s="557">
        <v>1776</v>
      </c>
      <c r="CH168" s="558">
        <f t="shared" si="196"/>
        <v>0.97298355520751767</v>
      </c>
      <c r="CI168" s="559">
        <f t="shared" si="197"/>
        <v>0.98299050632911389</v>
      </c>
    </row>
    <row r="169" spans="1:87" s="4" customFormat="1" x14ac:dyDescent="0.25">
      <c r="A169" s="560" t="s">
        <v>418</v>
      </c>
      <c r="B169" s="561" t="s">
        <v>422</v>
      </c>
      <c r="C169" s="562" t="s">
        <v>423</v>
      </c>
      <c r="D169" s="563">
        <v>2616</v>
      </c>
      <c r="E169" s="564">
        <v>2034</v>
      </c>
      <c r="F169" s="564">
        <v>1782</v>
      </c>
      <c r="G169" s="564">
        <v>1497</v>
      </c>
      <c r="H169" s="564">
        <v>1257</v>
      </c>
      <c r="I169" s="565">
        <f t="shared" si="154"/>
        <v>0.7359882005899705</v>
      </c>
      <c r="J169" s="566">
        <f t="shared" si="155"/>
        <v>0.84006734006734007</v>
      </c>
      <c r="K169" s="563">
        <v>3372</v>
      </c>
      <c r="L169" s="564">
        <v>2576</v>
      </c>
      <c r="M169" s="564">
        <v>2136</v>
      </c>
      <c r="N169" s="564">
        <v>1556</v>
      </c>
      <c r="O169" s="564">
        <v>1317</v>
      </c>
      <c r="P169" s="565">
        <f t="shared" si="178"/>
        <v>0.60403726708074534</v>
      </c>
      <c r="Q169" s="566">
        <f t="shared" si="179"/>
        <v>0.72846441947565543</v>
      </c>
      <c r="R169" s="563">
        <v>3273</v>
      </c>
      <c r="S169" s="564">
        <v>2428</v>
      </c>
      <c r="T169" s="564">
        <v>1986</v>
      </c>
      <c r="U169" s="564">
        <v>1485</v>
      </c>
      <c r="V169" s="564">
        <v>1248</v>
      </c>
      <c r="W169" s="565">
        <f t="shared" si="152"/>
        <v>0.61161449752883035</v>
      </c>
      <c r="X169" s="566">
        <f t="shared" si="153"/>
        <v>0.74773413897280971</v>
      </c>
      <c r="Y169" s="563">
        <v>3088</v>
      </c>
      <c r="Z169" s="564">
        <v>2367</v>
      </c>
      <c r="AA169" s="564">
        <v>1878</v>
      </c>
      <c r="AB169" s="564">
        <v>1555</v>
      </c>
      <c r="AC169" s="564">
        <v>1284</v>
      </c>
      <c r="AD169" s="565">
        <f t="shared" si="180"/>
        <v>0.65694972539079</v>
      </c>
      <c r="AE169" s="566">
        <f t="shared" si="181"/>
        <v>0.82800851970181044</v>
      </c>
      <c r="AF169" s="563">
        <v>2964</v>
      </c>
      <c r="AG169" s="564">
        <v>2339</v>
      </c>
      <c r="AH169" s="564">
        <v>1772</v>
      </c>
      <c r="AI169" s="564">
        <v>1465</v>
      </c>
      <c r="AJ169" s="564">
        <v>1205</v>
      </c>
      <c r="AK169" s="565">
        <f t="shared" si="182"/>
        <v>0.62633604104318086</v>
      </c>
      <c r="AL169" s="566">
        <f t="shared" si="183"/>
        <v>0.82674943566591419</v>
      </c>
      <c r="AM169" s="563">
        <v>3089</v>
      </c>
      <c r="AN169" s="564">
        <v>2391</v>
      </c>
      <c r="AO169" s="564">
        <v>1892</v>
      </c>
      <c r="AP169" s="564">
        <v>1498</v>
      </c>
      <c r="AQ169" s="564">
        <v>1222</v>
      </c>
      <c r="AR169" s="565">
        <f t="shared" si="184"/>
        <v>0.62651610204935171</v>
      </c>
      <c r="AS169" s="566">
        <f t="shared" si="185"/>
        <v>0.79175475687103591</v>
      </c>
      <c r="AT169" s="563">
        <v>2981</v>
      </c>
      <c r="AU169" s="564">
        <v>2327</v>
      </c>
      <c r="AV169" s="564">
        <v>1803</v>
      </c>
      <c r="AW169" s="564">
        <v>1429</v>
      </c>
      <c r="AX169" s="564">
        <v>1139</v>
      </c>
      <c r="AY169" s="565">
        <f t="shared" si="186"/>
        <v>0.61409540180489897</v>
      </c>
      <c r="AZ169" s="566">
        <f t="shared" si="187"/>
        <v>0.79256794231835825</v>
      </c>
      <c r="BA169" s="563">
        <v>2724</v>
      </c>
      <c r="BB169" s="564">
        <v>2136</v>
      </c>
      <c r="BC169" s="564">
        <v>1651</v>
      </c>
      <c r="BD169" s="564">
        <v>1478</v>
      </c>
      <c r="BE169" s="564">
        <v>1142</v>
      </c>
      <c r="BF169" s="565">
        <f t="shared" si="188"/>
        <v>0.69194756554307113</v>
      </c>
      <c r="BG169" s="566">
        <f t="shared" si="189"/>
        <v>0.89521502119927321</v>
      </c>
      <c r="BH169" s="563">
        <v>3282</v>
      </c>
      <c r="BI169" s="564">
        <v>2561</v>
      </c>
      <c r="BJ169" s="564">
        <v>2364</v>
      </c>
      <c r="BK169" s="564">
        <v>2283</v>
      </c>
      <c r="BL169" s="564">
        <v>1439</v>
      </c>
      <c r="BM169" s="565">
        <f t="shared" si="190"/>
        <v>0.89144865286997266</v>
      </c>
      <c r="BN169" s="566">
        <f t="shared" si="191"/>
        <v>0.96573604060913709</v>
      </c>
      <c r="BO169" s="563">
        <v>3080</v>
      </c>
      <c r="BP169" s="564">
        <v>2469</v>
      </c>
      <c r="BQ169" s="564">
        <v>2256</v>
      </c>
      <c r="BR169" s="564">
        <v>2129</v>
      </c>
      <c r="BS169" s="564">
        <v>1290</v>
      </c>
      <c r="BT169" s="565">
        <f t="shared" si="192"/>
        <v>0.86229242608343459</v>
      </c>
      <c r="BU169" s="566">
        <f t="shared" si="193"/>
        <v>0.94370567375886527</v>
      </c>
      <c r="BV169" s="563">
        <v>3616</v>
      </c>
      <c r="BW169" s="564">
        <v>2883</v>
      </c>
      <c r="BX169" s="564">
        <v>2664</v>
      </c>
      <c r="BY169" s="564">
        <v>2555</v>
      </c>
      <c r="BZ169" s="564">
        <v>1520</v>
      </c>
      <c r="CA169" s="565">
        <f t="shared" si="194"/>
        <v>0.88622962192160948</v>
      </c>
      <c r="CB169" s="566">
        <f t="shared" si="195"/>
        <v>0.95908408408408408</v>
      </c>
      <c r="CC169" s="563">
        <v>3563</v>
      </c>
      <c r="CD169" s="564">
        <v>2897</v>
      </c>
      <c r="CE169" s="564">
        <v>2872</v>
      </c>
      <c r="CF169" s="564">
        <v>1835</v>
      </c>
      <c r="CG169" s="564">
        <v>1828</v>
      </c>
      <c r="CH169" s="565">
        <f t="shared" si="196"/>
        <v>0.6334138764238868</v>
      </c>
      <c r="CI169" s="566">
        <f t="shared" si="197"/>
        <v>0.63892757660167132</v>
      </c>
    </row>
    <row r="170" spans="1:87" s="4" customFormat="1" x14ac:dyDescent="0.25">
      <c r="A170" s="560" t="s">
        <v>418</v>
      </c>
      <c r="B170" s="561" t="s">
        <v>424</v>
      </c>
      <c r="C170" s="562" t="s">
        <v>425</v>
      </c>
      <c r="D170" s="563">
        <v>1258</v>
      </c>
      <c r="E170" s="564">
        <v>1193</v>
      </c>
      <c r="F170" s="564">
        <v>923</v>
      </c>
      <c r="G170" s="564">
        <v>798</v>
      </c>
      <c r="H170" s="564">
        <v>640</v>
      </c>
      <c r="I170" s="565">
        <f t="shared" si="154"/>
        <v>0.66890192791282477</v>
      </c>
      <c r="J170" s="566">
        <f t="shared" si="155"/>
        <v>0.86457204767063922</v>
      </c>
      <c r="K170" s="563">
        <v>1193</v>
      </c>
      <c r="L170" s="564">
        <v>1137</v>
      </c>
      <c r="M170" s="564">
        <v>852</v>
      </c>
      <c r="N170" s="564">
        <v>735</v>
      </c>
      <c r="O170" s="564">
        <v>601</v>
      </c>
      <c r="P170" s="565">
        <f t="shared" si="178"/>
        <v>0.64643799472295516</v>
      </c>
      <c r="Q170" s="566">
        <f t="shared" si="179"/>
        <v>0.86267605633802813</v>
      </c>
      <c r="R170" s="563">
        <v>1157</v>
      </c>
      <c r="S170" s="564">
        <v>1100</v>
      </c>
      <c r="T170" s="564">
        <v>907</v>
      </c>
      <c r="U170" s="564">
        <v>796</v>
      </c>
      <c r="V170" s="564">
        <v>650</v>
      </c>
      <c r="W170" s="565">
        <f t="shared" si="152"/>
        <v>0.72363636363636363</v>
      </c>
      <c r="X170" s="566">
        <f t="shared" si="153"/>
        <v>0.87761852260198459</v>
      </c>
      <c r="Y170" s="563">
        <v>1935</v>
      </c>
      <c r="Z170" s="564">
        <v>1829</v>
      </c>
      <c r="AA170" s="564">
        <v>1689</v>
      </c>
      <c r="AB170" s="564">
        <v>1488</v>
      </c>
      <c r="AC170" s="564">
        <v>1056</v>
      </c>
      <c r="AD170" s="565">
        <f t="shared" si="180"/>
        <v>0.81355932203389836</v>
      </c>
      <c r="AE170" s="566">
        <f t="shared" si="181"/>
        <v>0.8809946714031972</v>
      </c>
      <c r="AF170" s="563">
        <v>2004</v>
      </c>
      <c r="AG170" s="564">
        <v>1897</v>
      </c>
      <c r="AH170" s="564">
        <v>1704</v>
      </c>
      <c r="AI170" s="564">
        <v>1427</v>
      </c>
      <c r="AJ170" s="564">
        <v>1006</v>
      </c>
      <c r="AK170" s="565">
        <f t="shared" si="182"/>
        <v>0.75224037954665257</v>
      </c>
      <c r="AL170" s="566">
        <f t="shared" si="183"/>
        <v>0.83744131455399062</v>
      </c>
      <c r="AM170" s="563">
        <v>1816</v>
      </c>
      <c r="AN170" s="564">
        <v>1687</v>
      </c>
      <c r="AO170" s="564">
        <v>1327</v>
      </c>
      <c r="AP170" s="564">
        <v>1143</v>
      </c>
      <c r="AQ170" s="564">
        <v>832</v>
      </c>
      <c r="AR170" s="565">
        <f t="shared" si="184"/>
        <v>0.67753408417308836</v>
      </c>
      <c r="AS170" s="566">
        <f t="shared" si="185"/>
        <v>0.86134137151469481</v>
      </c>
      <c r="AT170" s="563">
        <v>1611</v>
      </c>
      <c r="AU170" s="564">
        <v>1477</v>
      </c>
      <c r="AV170" s="564">
        <v>1122</v>
      </c>
      <c r="AW170" s="564">
        <v>1006</v>
      </c>
      <c r="AX170" s="564">
        <v>730</v>
      </c>
      <c r="AY170" s="565">
        <f t="shared" si="186"/>
        <v>0.68111035883547733</v>
      </c>
      <c r="AZ170" s="566">
        <f t="shared" si="187"/>
        <v>0.89661319073083778</v>
      </c>
      <c r="BA170" s="563">
        <v>1357</v>
      </c>
      <c r="BB170" s="564">
        <v>1204</v>
      </c>
      <c r="BC170" s="564">
        <v>965</v>
      </c>
      <c r="BD170" s="564">
        <v>839</v>
      </c>
      <c r="BE170" s="564">
        <v>617</v>
      </c>
      <c r="BF170" s="565">
        <f t="shared" si="188"/>
        <v>0.69684385382059799</v>
      </c>
      <c r="BG170" s="566">
        <f t="shared" si="189"/>
        <v>0.86943005181347155</v>
      </c>
      <c r="BH170" s="563">
        <v>1074</v>
      </c>
      <c r="BI170" s="564">
        <v>951</v>
      </c>
      <c r="BJ170" s="564">
        <v>631</v>
      </c>
      <c r="BK170" s="564">
        <v>624</v>
      </c>
      <c r="BL170" s="564">
        <v>591</v>
      </c>
      <c r="BM170" s="565">
        <f t="shared" si="190"/>
        <v>0.65615141955835965</v>
      </c>
      <c r="BN170" s="566">
        <f t="shared" si="191"/>
        <v>0.9889064976228209</v>
      </c>
      <c r="BO170" s="563">
        <v>1038</v>
      </c>
      <c r="BP170" s="564">
        <v>935</v>
      </c>
      <c r="BQ170" s="564">
        <v>680</v>
      </c>
      <c r="BR170" s="564">
        <v>653</v>
      </c>
      <c r="BS170" s="564">
        <v>646</v>
      </c>
      <c r="BT170" s="565">
        <f t="shared" si="192"/>
        <v>0.69839572192513366</v>
      </c>
      <c r="BU170" s="566">
        <f t="shared" si="193"/>
        <v>0.96029411764705885</v>
      </c>
      <c r="BV170" s="563">
        <v>1042</v>
      </c>
      <c r="BW170" s="564">
        <v>805</v>
      </c>
      <c r="BX170" s="564">
        <v>625</v>
      </c>
      <c r="BY170" s="564">
        <v>591</v>
      </c>
      <c r="BZ170" s="564">
        <v>590</v>
      </c>
      <c r="CA170" s="565">
        <f t="shared" si="194"/>
        <v>0.73416149068322978</v>
      </c>
      <c r="CB170" s="566">
        <f t="shared" si="195"/>
        <v>0.9456</v>
      </c>
      <c r="CC170" s="563">
        <v>874</v>
      </c>
      <c r="CD170" s="564">
        <v>793</v>
      </c>
      <c r="CE170" s="564">
        <v>792</v>
      </c>
      <c r="CF170" s="564">
        <v>581</v>
      </c>
      <c r="CG170" s="564">
        <v>564</v>
      </c>
      <c r="CH170" s="565">
        <f t="shared" si="196"/>
        <v>0.73266078184110972</v>
      </c>
      <c r="CI170" s="566">
        <f t="shared" si="197"/>
        <v>0.73358585858585856</v>
      </c>
    </row>
    <row r="171" spans="1:87" s="4" customFormat="1" x14ac:dyDescent="0.25">
      <c r="A171" s="560" t="s">
        <v>418</v>
      </c>
      <c r="B171" s="561">
        <v>41320</v>
      </c>
      <c r="C171" s="562" t="s">
        <v>426</v>
      </c>
      <c r="D171" s="563">
        <v>1029</v>
      </c>
      <c r="E171" s="564">
        <v>986</v>
      </c>
      <c r="F171" s="564">
        <v>953</v>
      </c>
      <c r="G171" s="564">
        <v>953</v>
      </c>
      <c r="H171" s="564">
        <v>752</v>
      </c>
      <c r="I171" s="565">
        <f t="shared" si="154"/>
        <v>0.96653144016227177</v>
      </c>
      <c r="J171" s="566">
        <f t="shared" si="155"/>
        <v>1</v>
      </c>
      <c r="K171" s="563">
        <v>1217</v>
      </c>
      <c r="L171" s="564">
        <v>1124</v>
      </c>
      <c r="M171" s="564">
        <v>914</v>
      </c>
      <c r="N171" s="564">
        <v>914</v>
      </c>
      <c r="O171" s="564">
        <v>913</v>
      </c>
      <c r="P171" s="565">
        <f t="shared" si="178"/>
        <v>0.81316725978647686</v>
      </c>
      <c r="Q171" s="566">
        <f t="shared" si="179"/>
        <v>1</v>
      </c>
      <c r="R171" s="563">
        <v>1123</v>
      </c>
      <c r="S171" s="564">
        <v>1033</v>
      </c>
      <c r="T171" s="564">
        <v>822</v>
      </c>
      <c r="U171" s="564">
        <v>797</v>
      </c>
      <c r="V171" s="564">
        <v>689</v>
      </c>
      <c r="W171" s="565">
        <f t="shared" si="152"/>
        <v>0.77153920619554694</v>
      </c>
      <c r="X171" s="566">
        <f t="shared" si="153"/>
        <v>0.96958637469586373</v>
      </c>
      <c r="Y171" s="563">
        <v>1867</v>
      </c>
      <c r="Z171" s="564">
        <v>1770</v>
      </c>
      <c r="AA171" s="564">
        <v>1325</v>
      </c>
      <c r="AB171" s="564">
        <v>1324</v>
      </c>
      <c r="AC171" s="564">
        <v>1323</v>
      </c>
      <c r="AD171" s="565">
        <f t="shared" si="180"/>
        <v>0.74802259887005651</v>
      </c>
      <c r="AE171" s="566">
        <f t="shared" si="181"/>
        <v>0.99924528301886795</v>
      </c>
      <c r="AF171" s="563">
        <v>1618</v>
      </c>
      <c r="AG171" s="564">
        <v>1549</v>
      </c>
      <c r="AH171" s="564">
        <v>1181</v>
      </c>
      <c r="AI171" s="564">
        <v>1041</v>
      </c>
      <c r="AJ171" s="564">
        <v>691</v>
      </c>
      <c r="AK171" s="565">
        <f t="shared" si="182"/>
        <v>0.67204648160103297</v>
      </c>
      <c r="AL171" s="566">
        <f t="shared" si="183"/>
        <v>0.88145639288738353</v>
      </c>
      <c r="AM171" s="563">
        <v>1296</v>
      </c>
      <c r="AN171" s="564">
        <v>1191</v>
      </c>
      <c r="AO171" s="564">
        <v>933</v>
      </c>
      <c r="AP171" s="564">
        <v>772</v>
      </c>
      <c r="AQ171" s="564">
        <v>563</v>
      </c>
      <c r="AR171" s="565">
        <f t="shared" si="184"/>
        <v>0.64819479429051219</v>
      </c>
      <c r="AS171" s="566">
        <f t="shared" si="185"/>
        <v>0.827438370846731</v>
      </c>
      <c r="AT171" s="563">
        <v>1331</v>
      </c>
      <c r="AU171" s="564">
        <v>1172</v>
      </c>
      <c r="AV171" s="564">
        <v>913</v>
      </c>
      <c r="AW171" s="564">
        <v>827</v>
      </c>
      <c r="AX171" s="564">
        <v>594</v>
      </c>
      <c r="AY171" s="565">
        <f t="shared" si="186"/>
        <v>0.70563139931740615</v>
      </c>
      <c r="AZ171" s="566">
        <f t="shared" si="187"/>
        <v>0.9058050383351588</v>
      </c>
      <c r="BA171" s="563">
        <v>1136</v>
      </c>
      <c r="BB171" s="564">
        <v>1027</v>
      </c>
      <c r="BC171" s="564">
        <v>874</v>
      </c>
      <c r="BD171" s="564">
        <v>854</v>
      </c>
      <c r="BE171" s="564">
        <v>632</v>
      </c>
      <c r="BF171" s="565">
        <f t="shared" si="188"/>
        <v>0.83154819863680618</v>
      </c>
      <c r="BG171" s="566">
        <f t="shared" si="189"/>
        <v>0.97711670480549195</v>
      </c>
      <c r="BH171" s="563">
        <v>1282</v>
      </c>
      <c r="BI171" s="564">
        <v>1182</v>
      </c>
      <c r="BJ171" s="564">
        <v>1105</v>
      </c>
      <c r="BK171" s="564">
        <v>687</v>
      </c>
      <c r="BL171" s="564">
        <v>672</v>
      </c>
      <c r="BM171" s="565">
        <f t="shared" si="190"/>
        <v>0.58121827411167515</v>
      </c>
      <c r="BN171" s="566">
        <f t="shared" si="191"/>
        <v>0.62171945701357467</v>
      </c>
      <c r="BO171" s="563">
        <v>1151</v>
      </c>
      <c r="BP171" s="564">
        <v>1051</v>
      </c>
      <c r="BQ171" s="564">
        <v>1010</v>
      </c>
      <c r="BR171" s="564">
        <v>630</v>
      </c>
      <c r="BS171" s="564">
        <v>630</v>
      </c>
      <c r="BT171" s="565">
        <f t="shared" si="192"/>
        <v>0.5994291151284491</v>
      </c>
      <c r="BU171" s="566">
        <f t="shared" si="193"/>
        <v>0.62376237623762376</v>
      </c>
      <c r="BV171" s="563">
        <v>1196</v>
      </c>
      <c r="BW171" s="564">
        <v>1083</v>
      </c>
      <c r="BX171" s="564">
        <v>1001</v>
      </c>
      <c r="BY171" s="564">
        <v>663</v>
      </c>
      <c r="BZ171" s="564">
        <v>663</v>
      </c>
      <c r="CA171" s="565">
        <f t="shared" si="194"/>
        <v>0.61218836565096957</v>
      </c>
      <c r="CB171" s="566">
        <f t="shared" si="195"/>
        <v>0.66233766233766234</v>
      </c>
      <c r="CC171" s="563">
        <v>1095</v>
      </c>
      <c r="CD171" s="564">
        <v>990</v>
      </c>
      <c r="CE171" s="564">
        <v>988</v>
      </c>
      <c r="CF171" s="564">
        <v>627</v>
      </c>
      <c r="CG171" s="564">
        <v>627</v>
      </c>
      <c r="CH171" s="565">
        <f t="shared" si="196"/>
        <v>0.6333333333333333</v>
      </c>
      <c r="CI171" s="566">
        <f t="shared" si="197"/>
        <v>0.63461538461538458</v>
      </c>
    </row>
    <row r="172" spans="1:87" s="4" customFormat="1" x14ac:dyDescent="0.25">
      <c r="A172" s="560" t="s">
        <v>418</v>
      </c>
      <c r="B172" s="561" t="s">
        <v>427</v>
      </c>
      <c r="C172" s="562" t="s">
        <v>212</v>
      </c>
      <c r="D172" s="563">
        <v>1670</v>
      </c>
      <c r="E172" s="564">
        <v>1581</v>
      </c>
      <c r="F172" s="564">
        <v>1259</v>
      </c>
      <c r="G172" s="564">
        <v>1245</v>
      </c>
      <c r="H172" s="564">
        <v>949</v>
      </c>
      <c r="I172" s="565">
        <f t="shared" si="154"/>
        <v>0.78747628083491461</v>
      </c>
      <c r="J172" s="566">
        <f t="shared" si="155"/>
        <v>0.98888006354249403</v>
      </c>
      <c r="K172" s="563">
        <v>1715</v>
      </c>
      <c r="L172" s="564">
        <v>1599</v>
      </c>
      <c r="M172" s="564">
        <v>1219</v>
      </c>
      <c r="N172" s="564">
        <v>1083</v>
      </c>
      <c r="O172" s="564">
        <v>866</v>
      </c>
      <c r="P172" s="565">
        <f t="shared" si="178"/>
        <v>0.67729831144465291</v>
      </c>
      <c r="Q172" s="566">
        <f t="shared" si="179"/>
        <v>0.88843314191960621</v>
      </c>
      <c r="R172" s="563">
        <v>1832</v>
      </c>
      <c r="S172" s="564">
        <v>1696</v>
      </c>
      <c r="T172" s="564">
        <v>1651</v>
      </c>
      <c r="U172" s="564">
        <v>1438</v>
      </c>
      <c r="V172" s="564">
        <v>1149</v>
      </c>
      <c r="W172" s="565">
        <f t="shared" si="152"/>
        <v>0.847877358490566</v>
      </c>
      <c r="X172" s="566">
        <f t="shared" si="153"/>
        <v>0.8709872804360993</v>
      </c>
      <c r="Y172" s="563">
        <v>1683</v>
      </c>
      <c r="Z172" s="564">
        <v>1532</v>
      </c>
      <c r="AA172" s="564">
        <v>1414</v>
      </c>
      <c r="AB172" s="564">
        <v>1144</v>
      </c>
      <c r="AC172" s="564">
        <v>819</v>
      </c>
      <c r="AD172" s="565">
        <f t="shared" si="180"/>
        <v>0.74673629242819839</v>
      </c>
      <c r="AE172" s="566">
        <f t="shared" si="181"/>
        <v>0.80905233380480901</v>
      </c>
      <c r="AF172" s="563">
        <v>1346</v>
      </c>
      <c r="AG172" s="564">
        <v>1228</v>
      </c>
      <c r="AH172" s="564">
        <v>1102</v>
      </c>
      <c r="AI172" s="564">
        <v>915</v>
      </c>
      <c r="AJ172" s="564">
        <v>762</v>
      </c>
      <c r="AK172" s="565">
        <f t="shared" si="182"/>
        <v>0.74511400651465798</v>
      </c>
      <c r="AL172" s="566">
        <f t="shared" si="183"/>
        <v>0.83030852994555349</v>
      </c>
      <c r="AM172" s="563">
        <v>1790</v>
      </c>
      <c r="AN172" s="564">
        <v>1671</v>
      </c>
      <c r="AO172" s="564">
        <v>1462</v>
      </c>
      <c r="AP172" s="564">
        <v>1169</v>
      </c>
      <c r="AQ172" s="564">
        <v>883</v>
      </c>
      <c r="AR172" s="565">
        <f t="shared" si="184"/>
        <v>0.69958108916816275</v>
      </c>
      <c r="AS172" s="566">
        <f t="shared" si="185"/>
        <v>0.79958960328317374</v>
      </c>
      <c r="AT172" s="563">
        <v>1204</v>
      </c>
      <c r="AU172" s="564">
        <v>1143</v>
      </c>
      <c r="AV172" s="564">
        <v>892</v>
      </c>
      <c r="AW172" s="564">
        <v>836</v>
      </c>
      <c r="AX172" s="564">
        <v>659</v>
      </c>
      <c r="AY172" s="565">
        <f t="shared" si="186"/>
        <v>0.73140857392825898</v>
      </c>
      <c r="AZ172" s="566">
        <f t="shared" si="187"/>
        <v>0.93721973094170408</v>
      </c>
      <c r="BA172" s="563">
        <v>1215</v>
      </c>
      <c r="BB172" s="564">
        <v>1146</v>
      </c>
      <c r="BC172" s="564">
        <v>923</v>
      </c>
      <c r="BD172" s="564">
        <v>849</v>
      </c>
      <c r="BE172" s="564">
        <v>694</v>
      </c>
      <c r="BF172" s="565">
        <f t="shared" si="188"/>
        <v>0.74083769633507857</v>
      </c>
      <c r="BG172" s="566">
        <f t="shared" si="189"/>
        <v>0.91982665222101845</v>
      </c>
      <c r="BH172" s="563">
        <v>1426</v>
      </c>
      <c r="BI172" s="564">
        <v>1342</v>
      </c>
      <c r="BJ172" s="564">
        <v>1342</v>
      </c>
      <c r="BK172" s="564">
        <v>1150</v>
      </c>
      <c r="BL172" s="564">
        <v>1013</v>
      </c>
      <c r="BM172" s="565">
        <f t="shared" si="190"/>
        <v>0.856929955290611</v>
      </c>
      <c r="BN172" s="566">
        <f t="shared" si="191"/>
        <v>0.856929955290611</v>
      </c>
      <c r="BO172" s="563">
        <v>1539</v>
      </c>
      <c r="BP172" s="564">
        <v>1455</v>
      </c>
      <c r="BQ172" s="564">
        <v>1438</v>
      </c>
      <c r="BR172" s="564">
        <v>844</v>
      </c>
      <c r="BS172" s="564">
        <v>844</v>
      </c>
      <c r="BT172" s="565">
        <f t="shared" si="192"/>
        <v>0.58006872852233682</v>
      </c>
      <c r="BU172" s="566">
        <f t="shared" si="193"/>
        <v>0.58692628650904033</v>
      </c>
      <c r="BV172" s="563">
        <v>1568</v>
      </c>
      <c r="BW172" s="564">
        <v>1437</v>
      </c>
      <c r="BX172" s="564">
        <v>1388</v>
      </c>
      <c r="BY172" s="564">
        <v>856</v>
      </c>
      <c r="BZ172" s="564">
        <v>854</v>
      </c>
      <c r="CA172" s="565">
        <f t="shared" si="194"/>
        <v>0.59568545581071675</v>
      </c>
      <c r="CB172" s="566">
        <f t="shared" si="195"/>
        <v>0.61671469740634011</v>
      </c>
      <c r="CC172" s="563">
        <v>1796</v>
      </c>
      <c r="CD172" s="564">
        <v>1663</v>
      </c>
      <c r="CE172" s="564">
        <v>1663</v>
      </c>
      <c r="CF172" s="564">
        <v>1026</v>
      </c>
      <c r="CG172" s="564">
        <v>1022</v>
      </c>
      <c r="CH172" s="565">
        <f t="shared" si="196"/>
        <v>0.61695730607336141</v>
      </c>
      <c r="CI172" s="566">
        <f t="shared" si="197"/>
        <v>0.61695730607336141</v>
      </c>
    </row>
    <row r="173" spans="1:87" s="4" customFormat="1" x14ac:dyDescent="0.25">
      <c r="A173" s="560" t="s">
        <v>418</v>
      </c>
      <c r="B173" s="561">
        <v>41340</v>
      </c>
      <c r="C173" s="562" t="s">
        <v>558</v>
      </c>
      <c r="D173" s="563"/>
      <c r="E173" s="564"/>
      <c r="F173" s="564"/>
      <c r="G173" s="564"/>
      <c r="H173" s="564"/>
      <c r="I173" s="565"/>
      <c r="J173" s="566"/>
      <c r="K173" s="563" t="s">
        <v>67</v>
      </c>
      <c r="L173" s="564" t="s">
        <v>67</v>
      </c>
      <c r="M173" s="564" t="s">
        <v>67</v>
      </c>
      <c r="N173" s="564" t="s">
        <v>67</v>
      </c>
      <c r="O173" s="564" t="s">
        <v>67</v>
      </c>
      <c r="P173" s="565" t="s">
        <v>67</v>
      </c>
      <c r="Q173" s="566" t="s">
        <v>67</v>
      </c>
      <c r="R173" s="563" t="s">
        <v>67</v>
      </c>
      <c r="S173" s="564" t="s">
        <v>67</v>
      </c>
      <c r="T173" s="564" t="s">
        <v>67</v>
      </c>
      <c r="U173" s="564" t="s">
        <v>67</v>
      </c>
      <c r="V173" s="564" t="s">
        <v>67</v>
      </c>
      <c r="W173" s="565" t="s">
        <v>67</v>
      </c>
      <c r="X173" s="566" t="s">
        <v>67</v>
      </c>
      <c r="Y173" s="563" t="s">
        <v>67</v>
      </c>
      <c r="Z173" s="564" t="s">
        <v>67</v>
      </c>
      <c r="AA173" s="564" t="s">
        <v>67</v>
      </c>
      <c r="AB173" s="564" t="s">
        <v>67</v>
      </c>
      <c r="AC173" s="564" t="s">
        <v>67</v>
      </c>
      <c r="AD173" s="565" t="s">
        <v>67</v>
      </c>
      <c r="AE173" s="566" t="s">
        <v>67</v>
      </c>
      <c r="AF173" s="563" t="s">
        <v>67</v>
      </c>
      <c r="AG173" s="564" t="s">
        <v>67</v>
      </c>
      <c r="AH173" s="564" t="s">
        <v>67</v>
      </c>
      <c r="AI173" s="564" t="s">
        <v>67</v>
      </c>
      <c r="AJ173" s="564" t="s">
        <v>67</v>
      </c>
      <c r="AK173" s="565" t="s">
        <v>67</v>
      </c>
      <c r="AL173" s="566" t="s">
        <v>67</v>
      </c>
      <c r="AM173" s="563" t="s">
        <v>67</v>
      </c>
      <c r="AN173" s="564" t="s">
        <v>67</v>
      </c>
      <c r="AO173" s="564" t="s">
        <v>67</v>
      </c>
      <c r="AP173" s="564" t="s">
        <v>67</v>
      </c>
      <c r="AQ173" s="564" t="s">
        <v>67</v>
      </c>
      <c r="AR173" s="565" t="s">
        <v>67</v>
      </c>
      <c r="AS173" s="566" t="s">
        <v>67</v>
      </c>
      <c r="AT173" s="563" t="s">
        <v>67</v>
      </c>
      <c r="AU173" s="564" t="s">
        <v>67</v>
      </c>
      <c r="AV173" s="564" t="s">
        <v>67</v>
      </c>
      <c r="AW173" s="564" t="s">
        <v>67</v>
      </c>
      <c r="AX173" s="564" t="s">
        <v>67</v>
      </c>
      <c r="AY173" s="565" t="s">
        <v>67</v>
      </c>
      <c r="AZ173" s="566" t="s">
        <v>67</v>
      </c>
      <c r="BA173" s="563">
        <v>172</v>
      </c>
      <c r="BB173" s="564">
        <v>162</v>
      </c>
      <c r="BC173" s="564">
        <v>113</v>
      </c>
      <c r="BD173" s="564">
        <v>113</v>
      </c>
      <c r="BE173" s="564">
        <v>89</v>
      </c>
      <c r="BF173" s="565">
        <f t="shared" ref="BF173" si="198">BD173/BB173</f>
        <v>0.69753086419753085</v>
      </c>
      <c r="BG173" s="566">
        <f t="shared" ref="BG173" si="199">BD173/BC173</f>
        <v>1</v>
      </c>
      <c r="BH173" s="563">
        <v>118</v>
      </c>
      <c r="BI173" s="564">
        <v>115</v>
      </c>
      <c r="BJ173" s="564">
        <v>91</v>
      </c>
      <c r="BK173" s="564">
        <v>76</v>
      </c>
      <c r="BL173" s="564">
        <v>46</v>
      </c>
      <c r="BM173" s="565">
        <f t="shared" si="190"/>
        <v>0.66086956521739126</v>
      </c>
      <c r="BN173" s="566">
        <f t="shared" si="191"/>
        <v>0.8351648351648352</v>
      </c>
      <c r="BO173" s="563">
        <v>195</v>
      </c>
      <c r="BP173" s="564">
        <v>183</v>
      </c>
      <c r="BQ173" s="564">
        <v>183</v>
      </c>
      <c r="BR173" s="564">
        <v>139</v>
      </c>
      <c r="BS173" s="564">
        <v>103</v>
      </c>
      <c r="BT173" s="565">
        <f t="shared" si="192"/>
        <v>0.7595628415300546</v>
      </c>
      <c r="BU173" s="566">
        <f t="shared" si="193"/>
        <v>0.7595628415300546</v>
      </c>
      <c r="BV173" s="563">
        <v>242</v>
      </c>
      <c r="BW173" s="564">
        <v>236</v>
      </c>
      <c r="BX173" s="564">
        <v>236</v>
      </c>
      <c r="BY173" s="564">
        <v>160</v>
      </c>
      <c r="BZ173" s="564">
        <v>129</v>
      </c>
      <c r="CA173" s="565">
        <f t="shared" si="194"/>
        <v>0.67796610169491522</v>
      </c>
      <c r="CB173" s="566">
        <f t="shared" si="195"/>
        <v>0.67796610169491522</v>
      </c>
      <c r="CC173" s="563">
        <v>236</v>
      </c>
      <c r="CD173" s="564">
        <v>231</v>
      </c>
      <c r="CE173" s="564">
        <v>167</v>
      </c>
      <c r="CF173" s="564">
        <v>110</v>
      </c>
      <c r="CG173" s="564">
        <v>110</v>
      </c>
      <c r="CH173" s="565">
        <f t="shared" si="196"/>
        <v>0.47619047619047616</v>
      </c>
      <c r="CI173" s="566">
        <f t="shared" si="197"/>
        <v>0.6586826347305389</v>
      </c>
    </row>
    <row r="174" spans="1:87" s="4" customFormat="1" x14ac:dyDescent="0.25">
      <c r="A174" s="560" t="s">
        <v>418</v>
      </c>
      <c r="B174" s="561" t="s">
        <v>428</v>
      </c>
      <c r="C174" s="562" t="s">
        <v>429</v>
      </c>
      <c r="D174" s="563" t="s">
        <v>21</v>
      </c>
      <c r="E174" s="564" t="s">
        <v>21</v>
      </c>
      <c r="F174" s="564" t="s">
        <v>21</v>
      </c>
      <c r="G174" s="564" t="s">
        <v>21</v>
      </c>
      <c r="H174" s="564" t="s">
        <v>21</v>
      </c>
      <c r="I174" s="565" t="s">
        <v>67</v>
      </c>
      <c r="J174" s="566" t="s">
        <v>67</v>
      </c>
      <c r="K174" s="563" t="s">
        <v>67</v>
      </c>
      <c r="L174" s="564" t="s">
        <v>67</v>
      </c>
      <c r="M174" s="564" t="s">
        <v>67</v>
      </c>
      <c r="N174" s="564" t="s">
        <v>67</v>
      </c>
      <c r="O174" s="564" t="s">
        <v>67</v>
      </c>
      <c r="P174" s="565" t="s">
        <v>67</v>
      </c>
      <c r="Q174" s="566" t="s">
        <v>67</v>
      </c>
      <c r="R174" s="563" t="s">
        <v>67</v>
      </c>
      <c r="S174" s="564" t="s">
        <v>67</v>
      </c>
      <c r="T174" s="564" t="s">
        <v>67</v>
      </c>
      <c r="U174" s="564" t="s">
        <v>67</v>
      </c>
      <c r="V174" s="564" t="s">
        <v>67</v>
      </c>
      <c r="W174" s="565" t="s">
        <v>67</v>
      </c>
      <c r="X174" s="566" t="s">
        <v>67</v>
      </c>
      <c r="Y174" s="563" t="s">
        <v>67</v>
      </c>
      <c r="Z174" s="564" t="s">
        <v>67</v>
      </c>
      <c r="AA174" s="564" t="s">
        <v>67</v>
      </c>
      <c r="AB174" s="564" t="s">
        <v>67</v>
      </c>
      <c r="AC174" s="564" t="s">
        <v>67</v>
      </c>
      <c r="AD174" s="565" t="s">
        <v>67</v>
      </c>
      <c r="AE174" s="566" t="s">
        <v>67</v>
      </c>
      <c r="AF174" s="563">
        <v>362</v>
      </c>
      <c r="AG174" s="564">
        <v>341</v>
      </c>
      <c r="AH174" s="564">
        <v>226</v>
      </c>
      <c r="AI174" s="564">
        <v>226</v>
      </c>
      <c r="AJ174" s="564">
        <v>186</v>
      </c>
      <c r="AK174" s="565" t="s">
        <v>67</v>
      </c>
      <c r="AL174" s="566" t="s">
        <v>67</v>
      </c>
      <c r="AM174" s="563">
        <v>283</v>
      </c>
      <c r="AN174" s="564">
        <v>273</v>
      </c>
      <c r="AO174" s="564">
        <v>214</v>
      </c>
      <c r="AP174" s="564">
        <v>204</v>
      </c>
      <c r="AQ174" s="564">
        <v>170</v>
      </c>
      <c r="AR174" s="565" t="s">
        <v>67</v>
      </c>
      <c r="AS174" s="566" t="s">
        <v>67</v>
      </c>
      <c r="AT174" s="563">
        <v>240</v>
      </c>
      <c r="AU174" s="564">
        <v>235</v>
      </c>
      <c r="AV174" s="564">
        <v>173</v>
      </c>
      <c r="AW174" s="564">
        <v>136</v>
      </c>
      <c r="AX174" s="564">
        <v>104</v>
      </c>
      <c r="AY174" s="565" t="s">
        <v>67</v>
      </c>
      <c r="AZ174" s="566" t="s">
        <v>67</v>
      </c>
      <c r="BA174" s="563" t="s">
        <v>67</v>
      </c>
      <c r="BB174" s="564" t="s">
        <v>67</v>
      </c>
      <c r="BC174" s="564" t="s">
        <v>67</v>
      </c>
      <c r="BD174" s="564" t="s">
        <v>67</v>
      </c>
      <c r="BE174" s="564" t="s">
        <v>67</v>
      </c>
      <c r="BF174" s="565" t="s">
        <v>67</v>
      </c>
      <c r="BG174" s="566" t="s">
        <v>67</v>
      </c>
      <c r="BH174" s="563" t="s">
        <v>67</v>
      </c>
      <c r="BI174" s="564" t="s">
        <v>67</v>
      </c>
      <c r="BJ174" s="564" t="s">
        <v>67</v>
      </c>
      <c r="BK174" s="564" t="s">
        <v>67</v>
      </c>
      <c r="BL174" s="564" t="s">
        <v>67</v>
      </c>
      <c r="BM174" s="565" t="s">
        <v>67</v>
      </c>
      <c r="BN174" s="566" t="s">
        <v>67</v>
      </c>
      <c r="BO174" s="563" t="s">
        <v>67</v>
      </c>
      <c r="BP174" s="564" t="s">
        <v>67</v>
      </c>
      <c r="BQ174" s="564" t="s">
        <v>67</v>
      </c>
      <c r="BR174" s="564" t="s">
        <v>67</v>
      </c>
      <c r="BS174" s="564" t="s">
        <v>67</v>
      </c>
      <c r="BT174" s="565" t="s">
        <v>67</v>
      </c>
      <c r="BU174" s="566" t="s">
        <v>67</v>
      </c>
      <c r="BV174" s="563" t="s">
        <v>67</v>
      </c>
      <c r="BW174" s="564" t="s">
        <v>67</v>
      </c>
      <c r="BX174" s="564" t="s">
        <v>67</v>
      </c>
      <c r="BY174" s="564" t="s">
        <v>67</v>
      </c>
      <c r="BZ174" s="564" t="s">
        <v>67</v>
      </c>
      <c r="CA174" s="565" t="s">
        <v>67</v>
      </c>
      <c r="CB174" s="566" t="s">
        <v>67</v>
      </c>
      <c r="CC174" s="564" t="s">
        <v>67</v>
      </c>
      <c r="CD174" s="564" t="s">
        <v>67</v>
      </c>
      <c r="CE174" s="564" t="s">
        <v>67</v>
      </c>
      <c r="CF174" s="564" t="s">
        <v>67</v>
      </c>
      <c r="CG174" s="564" t="s">
        <v>67</v>
      </c>
      <c r="CH174" s="565" t="s">
        <v>67</v>
      </c>
      <c r="CI174" s="566" t="s">
        <v>67</v>
      </c>
    </row>
    <row r="175" spans="1:87" s="4" customFormat="1" x14ac:dyDescent="0.25">
      <c r="A175" s="569" t="s">
        <v>418</v>
      </c>
      <c r="B175" s="570" t="s">
        <v>430</v>
      </c>
      <c r="C175" s="571" t="s">
        <v>199</v>
      </c>
      <c r="D175" s="572">
        <v>326</v>
      </c>
      <c r="E175" s="573">
        <v>324</v>
      </c>
      <c r="F175" s="573">
        <v>274</v>
      </c>
      <c r="G175" s="573">
        <v>274</v>
      </c>
      <c r="H175" s="573">
        <v>206</v>
      </c>
      <c r="I175" s="574">
        <f t="shared" si="154"/>
        <v>0.84567901234567899</v>
      </c>
      <c r="J175" s="575">
        <f t="shared" si="155"/>
        <v>1</v>
      </c>
      <c r="K175" s="572">
        <v>438</v>
      </c>
      <c r="L175" s="573">
        <v>429</v>
      </c>
      <c r="M175" s="573">
        <v>361</v>
      </c>
      <c r="N175" s="573">
        <v>255</v>
      </c>
      <c r="O175" s="573">
        <v>212</v>
      </c>
      <c r="P175" s="574">
        <f t="shared" ref="P175:P201" si="200">N175/L175</f>
        <v>0.59440559440559437</v>
      </c>
      <c r="Q175" s="575">
        <f t="shared" ref="Q175:Q201" si="201">N175/M175</f>
        <v>0.7063711911357341</v>
      </c>
      <c r="R175" s="572">
        <v>439</v>
      </c>
      <c r="S175" s="573">
        <v>427</v>
      </c>
      <c r="T175" s="573">
        <v>343</v>
      </c>
      <c r="U175" s="573">
        <v>298</v>
      </c>
      <c r="V175" s="573">
        <v>233</v>
      </c>
      <c r="W175" s="574">
        <f t="shared" si="152"/>
        <v>0.69789227166276346</v>
      </c>
      <c r="X175" s="575">
        <f t="shared" si="153"/>
        <v>0.86880466472303208</v>
      </c>
      <c r="Y175" s="572">
        <v>681</v>
      </c>
      <c r="Z175" s="573">
        <v>657</v>
      </c>
      <c r="AA175" s="573">
        <v>552</v>
      </c>
      <c r="AB175" s="573">
        <v>378</v>
      </c>
      <c r="AC175" s="573">
        <v>307</v>
      </c>
      <c r="AD175" s="574">
        <f t="shared" ref="AD175:AD201" si="202">AB175/Z175</f>
        <v>0.57534246575342463</v>
      </c>
      <c r="AE175" s="575">
        <f t="shared" ref="AE175:AE201" si="203">AB175/AA175</f>
        <v>0.68478260869565222</v>
      </c>
      <c r="AF175" s="572">
        <v>536</v>
      </c>
      <c r="AG175" s="573">
        <v>521</v>
      </c>
      <c r="AH175" s="573">
        <v>413</v>
      </c>
      <c r="AI175" s="573">
        <v>160</v>
      </c>
      <c r="AJ175" s="573">
        <v>147</v>
      </c>
      <c r="AK175" s="574">
        <f t="shared" ref="AK175:AK201" si="204">AI175/AG175</f>
        <v>0.30710172744721687</v>
      </c>
      <c r="AL175" s="575">
        <f t="shared" ref="AL175:AL201" si="205">AI175/AH175</f>
        <v>0.38740920096852299</v>
      </c>
      <c r="AM175" s="572">
        <v>552</v>
      </c>
      <c r="AN175" s="573">
        <v>529</v>
      </c>
      <c r="AO175" s="573">
        <v>403</v>
      </c>
      <c r="AP175" s="573">
        <v>155</v>
      </c>
      <c r="AQ175" s="573">
        <v>140</v>
      </c>
      <c r="AR175" s="574">
        <f t="shared" ref="AR175:AR201" si="206">AP175/AN175</f>
        <v>0.29300567107750475</v>
      </c>
      <c r="AS175" s="575">
        <f t="shared" ref="AS175:AS201" si="207">AP175/AO175</f>
        <v>0.38461538461538464</v>
      </c>
      <c r="AT175" s="572">
        <v>451</v>
      </c>
      <c r="AU175" s="573">
        <v>429</v>
      </c>
      <c r="AV175" s="573">
        <v>429</v>
      </c>
      <c r="AW175" s="573">
        <v>158</v>
      </c>
      <c r="AX175" s="573">
        <v>144</v>
      </c>
      <c r="AY175" s="574">
        <f t="shared" ref="AY175:AY198" si="208">AW175/AU175</f>
        <v>0.36829836829836832</v>
      </c>
      <c r="AZ175" s="575">
        <f t="shared" ref="AZ175:AZ198" si="209">AW175/AV175</f>
        <v>0.36829836829836832</v>
      </c>
      <c r="BA175" s="572">
        <v>396</v>
      </c>
      <c r="BB175" s="573">
        <v>384</v>
      </c>
      <c r="BC175" s="573">
        <v>292</v>
      </c>
      <c r="BD175" s="573">
        <v>171</v>
      </c>
      <c r="BE175" s="573">
        <v>148</v>
      </c>
      <c r="BF175" s="574">
        <f t="shared" ref="BF175:BF197" si="210">BD175/BB175</f>
        <v>0.4453125</v>
      </c>
      <c r="BG175" s="575">
        <f t="shared" ref="BG175:BG197" si="211">BD175/BC175</f>
        <v>0.58561643835616439</v>
      </c>
      <c r="BH175" s="572">
        <v>356</v>
      </c>
      <c r="BI175" s="573">
        <v>337</v>
      </c>
      <c r="BJ175" s="573">
        <v>258</v>
      </c>
      <c r="BK175" s="573">
        <v>176</v>
      </c>
      <c r="BL175" s="573">
        <v>156</v>
      </c>
      <c r="BM175" s="574">
        <f t="shared" ref="BM175:BM196" si="212">BK175/BI175</f>
        <v>0.52225519287833833</v>
      </c>
      <c r="BN175" s="575">
        <f t="shared" ref="BN175:BN196" si="213">BK175/BJ175</f>
        <v>0.68217054263565891</v>
      </c>
      <c r="BO175" s="572">
        <v>278</v>
      </c>
      <c r="BP175" s="573">
        <v>266</v>
      </c>
      <c r="BQ175" s="573">
        <v>214</v>
      </c>
      <c r="BR175" s="573">
        <v>158</v>
      </c>
      <c r="BS175" s="573">
        <v>130</v>
      </c>
      <c r="BT175" s="574">
        <f t="shared" ref="BT175:BT196" si="214">BR175/BP175</f>
        <v>0.59398496240601506</v>
      </c>
      <c r="BU175" s="575">
        <f t="shared" ref="BU175:BU196" si="215">BR175/BQ175</f>
        <v>0.73831775700934577</v>
      </c>
      <c r="BV175" s="572">
        <v>299</v>
      </c>
      <c r="BW175" s="573">
        <v>290</v>
      </c>
      <c r="BX175" s="573">
        <v>219</v>
      </c>
      <c r="BY175" s="573">
        <v>177</v>
      </c>
      <c r="BZ175" s="573">
        <v>150</v>
      </c>
      <c r="CA175" s="574">
        <f t="shared" ref="CA175:CA194" si="216">BY175/BW175</f>
        <v>0.6103448275862069</v>
      </c>
      <c r="CB175" s="575">
        <f t="shared" ref="CB175:CB194" si="217">BY175/BX175</f>
        <v>0.80821917808219179</v>
      </c>
      <c r="CC175" s="572">
        <v>290</v>
      </c>
      <c r="CD175" s="573">
        <v>285</v>
      </c>
      <c r="CE175" s="573">
        <v>212</v>
      </c>
      <c r="CF175" s="573">
        <v>165</v>
      </c>
      <c r="CG175" s="573">
        <v>148</v>
      </c>
      <c r="CH175" s="574">
        <f t="shared" ref="CH175:CH194" si="218">CF175/CD175</f>
        <v>0.57894736842105265</v>
      </c>
      <c r="CI175" s="575">
        <f t="shared" ref="CI175:CI194" si="219">CF175/CE175</f>
        <v>0.77830188679245282</v>
      </c>
    </row>
    <row r="176" spans="1:87" s="4" customFormat="1" x14ac:dyDescent="0.25">
      <c r="A176" s="610" t="s">
        <v>431</v>
      </c>
      <c r="B176" s="546" t="s">
        <v>432</v>
      </c>
      <c r="C176" s="612"/>
      <c r="D176" s="617">
        <v>10493</v>
      </c>
      <c r="E176" s="618">
        <v>7779</v>
      </c>
      <c r="F176" s="618">
        <v>7092</v>
      </c>
      <c r="G176" s="618">
        <v>3665</v>
      </c>
      <c r="H176" s="619">
        <v>3218</v>
      </c>
      <c r="I176" s="620">
        <f t="shared" si="154"/>
        <v>0.47114024938938165</v>
      </c>
      <c r="J176" s="621">
        <f t="shared" si="155"/>
        <v>0.5167794698251551</v>
      </c>
      <c r="K176" s="617">
        <v>10094</v>
      </c>
      <c r="L176" s="618">
        <v>7599</v>
      </c>
      <c r="M176" s="618">
        <v>6975</v>
      </c>
      <c r="N176" s="618">
        <v>3237</v>
      </c>
      <c r="O176" s="619">
        <v>2851</v>
      </c>
      <c r="P176" s="620">
        <f t="shared" si="200"/>
        <v>0.42597710225029611</v>
      </c>
      <c r="Q176" s="621">
        <f t="shared" si="201"/>
        <v>0.46408602150537637</v>
      </c>
      <c r="R176" s="617">
        <v>9528</v>
      </c>
      <c r="S176" s="618">
        <v>7134</v>
      </c>
      <c r="T176" s="618">
        <v>6537</v>
      </c>
      <c r="U176" s="618">
        <v>3203</v>
      </c>
      <c r="V176" s="619">
        <v>2889</v>
      </c>
      <c r="W176" s="620">
        <f t="shared" si="152"/>
        <v>0.44897673114662179</v>
      </c>
      <c r="X176" s="621">
        <f t="shared" si="153"/>
        <v>0.48998011320177454</v>
      </c>
      <c r="Y176" s="617">
        <v>8827</v>
      </c>
      <c r="Z176" s="618">
        <v>6758</v>
      </c>
      <c r="AA176" s="618">
        <v>6227</v>
      </c>
      <c r="AB176" s="618">
        <v>3053</v>
      </c>
      <c r="AC176" s="619">
        <v>2763</v>
      </c>
      <c r="AD176" s="620">
        <f t="shared" si="202"/>
        <v>0.4517608759988162</v>
      </c>
      <c r="AE176" s="621">
        <f t="shared" si="203"/>
        <v>0.49028424602537335</v>
      </c>
      <c r="AF176" s="617">
        <v>8327</v>
      </c>
      <c r="AG176" s="618">
        <v>6253</v>
      </c>
      <c r="AH176" s="618">
        <v>5771</v>
      </c>
      <c r="AI176" s="618">
        <v>3179</v>
      </c>
      <c r="AJ176" s="619">
        <v>2947</v>
      </c>
      <c r="AK176" s="620">
        <f t="shared" si="204"/>
        <v>0.50839596993443148</v>
      </c>
      <c r="AL176" s="621">
        <f t="shared" si="205"/>
        <v>0.55085773696066542</v>
      </c>
      <c r="AM176" s="617">
        <v>7022</v>
      </c>
      <c r="AN176" s="618">
        <v>5309</v>
      </c>
      <c r="AO176" s="618">
        <v>4907</v>
      </c>
      <c r="AP176" s="618">
        <v>3335</v>
      </c>
      <c r="AQ176" s="619">
        <v>2384</v>
      </c>
      <c r="AR176" s="620">
        <f t="shared" si="206"/>
        <v>0.62817856470145039</v>
      </c>
      <c r="AS176" s="621">
        <f t="shared" si="207"/>
        <v>0.67964132871408189</v>
      </c>
      <c r="AT176" s="617">
        <v>6200</v>
      </c>
      <c r="AU176" s="618">
        <v>4805</v>
      </c>
      <c r="AV176" s="618">
        <v>4491</v>
      </c>
      <c r="AW176" s="618">
        <v>3087</v>
      </c>
      <c r="AX176" s="619">
        <v>2138</v>
      </c>
      <c r="AY176" s="620">
        <f t="shared" si="208"/>
        <v>0.64245577523413111</v>
      </c>
      <c r="AZ176" s="621">
        <f t="shared" si="209"/>
        <v>0.68737474949899802</v>
      </c>
      <c r="BA176" s="617">
        <v>5191</v>
      </c>
      <c r="BB176" s="618">
        <v>3986</v>
      </c>
      <c r="BC176" s="618">
        <v>3720</v>
      </c>
      <c r="BD176" s="618">
        <v>2937</v>
      </c>
      <c r="BE176" s="619">
        <v>2040</v>
      </c>
      <c r="BF176" s="620">
        <f t="shared" si="210"/>
        <v>0.7368289011540391</v>
      </c>
      <c r="BG176" s="621">
        <f t="shared" si="211"/>
        <v>0.7895161290322581</v>
      </c>
      <c r="BH176" s="617">
        <v>4608</v>
      </c>
      <c r="BI176" s="618">
        <v>3570</v>
      </c>
      <c r="BJ176" s="618">
        <v>3356</v>
      </c>
      <c r="BK176" s="618">
        <v>3001</v>
      </c>
      <c r="BL176" s="619">
        <v>2099</v>
      </c>
      <c r="BM176" s="620">
        <f t="shared" si="212"/>
        <v>0.84061624649859945</v>
      </c>
      <c r="BN176" s="621">
        <f t="shared" si="213"/>
        <v>0.89421930870083433</v>
      </c>
      <c r="BO176" s="617">
        <v>4777</v>
      </c>
      <c r="BP176" s="618">
        <v>3671</v>
      </c>
      <c r="BQ176" s="618">
        <v>3422</v>
      </c>
      <c r="BR176" s="618">
        <v>2952</v>
      </c>
      <c r="BS176" s="619">
        <v>2126</v>
      </c>
      <c r="BT176" s="620">
        <f t="shared" si="214"/>
        <v>0.80414056115499866</v>
      </c>
      <c r="BU176" s="621">
        <f t="shared" si="215"/>
        <v>0.86265341905318527</v>
      </c>
      <c r="BV176" s="617">
        <v>5335</v>
      </c>
      <c r="BW176" s="618">
        <v>3992</v>
      </c>
      <c r="BX176" s="618">
        <v>3753</v>
      </c>
      <c r="BY176" s="618">
        <v>3436</v>
      </c>
      <c r="BZ176" s="619">
        <v>2271</v>
      </c>
      <c r="CA176" s="620">
        <f t="shared" si="216"/>
        <v>0.86072144288577157</v>
      </c>
      <c r="CB176" s="621">
        <f t="shared" si="217"/>
        <v>0.91553423927524646</v>
      </c>
      <c r="CC176" s="617">
        <v>5620</v>
      </c>
      <c r="CD176" s="618">
        <v>4296</v>
      </c>
      <c r="CE176" s="618">
        <v>4099</v>
      </c>
      <c r="CF176" s="618">
        <v>2927</v>
      </c>
      <c r="CG176" s="619">
        <v>2663</v>
      </c>
      <c r="CH176" s="620">
        <f t="shared" si="218"/>
        <v>0.68133147113594039</v>
      </c>
      <c r="CI176" s="621">
        <f t="shared" si="219"/>
        <v>0.71407660404976825</v>
      </c>
    </row>
    <row r="177" spans="1:87" s="4" customFormat="1" x14ac:dyDescent="0.25">
      <c r="A177" s="613" t="s">
        <v>431</v>
      </c>
      <c r="B177" s="554" t="s">
        <v>433</v>
      </c>
      <c r="C177" s="615" t="s">
        <v>421</v>
      </c>
      <c r="D177" s="556">
        <v>3978</v>
      </c>
      <c r="E177" s="557">
        <v>3367</v>
      </c>
      <c r="F177" s="557">
        <v>2903</v>
      </c>
      <c r="G177" s="557">
        <v>1223</v>
      </c>
      <c r="H177" s="557">
        <v>1019</v>
      </c>
      <c r="I177" s="558">
        <f t="shared" si="154"/>
        <v>0.36323136323136324</v>
      </c>
      <c r="J177" s="559">
        <f t="shared" si="155"/>
        <v>0.42128832242507752</v>
      </c>
      <c r="K177" s="556">
        <v>3587</v>
      </c>
      <c r="L177" s="557">
        <v>3022</v>
      </c>
      <c r="M177" s="557">
        <v>2748</v>
      </c>
      <c r="N177" s="557">
        <v>847</v>
      </c>
      <c r="O177" s="557">
        <v>716</v>
      </c>
      <c r="P177" s="558">
        <f t="shared" si="200"/>
        <v>0.2802779616148246</v>
      </c>
      <c r="Q177" s="559">
        <f t="shared" si="201"/>
        <v>0.30822416302765648</v>
      </c>
      <c r="R177" s="556">
        <v>3251</v>
      </c>
      <c r="S177" s="557">
        <v>2786</v>
      </c>
      <c r="T177" s="557">
        <v>2478</v>
      </c>
      <c r="U177" s="557">
        <v>868</v>
      </c>
      <c r="V177" s="557">
        <v>758</v>
      </c>
      <c r="W177" s="558">
        <f t="shared" si="152"/>
        <v>0.31155778894472363</v>
      </c>
      <c r="X177" s="559">
        <f t="shared" si="153"/>
        <v>0.35028248587570621</v>
      </c>
      <c r="Y177" s="556">
        <v>2944</v>
      </c>
      <c r="Z177" s="557">
        <v>2481</v>
      </c>
      <c r="AA177" s="557">
        <v>2251</v>
      </c>
      <c r="AB177" s="557">
        <v>821</v>
      </c>
      <c r="AC177" s="557">
        <v>759</v>
      </c>
      <c r="AD177" s="558">
        <f t="shared" si="202"/>
        <v>0.33091495364772266</v>
      </c>
      <c r="AE177" s="559">
        <f t="shared" si="203"/>
        <v>0.36472678809418035</v>
      </c>
      <c r="AF177" s="556">
        <v>2836</v>
      </c>
      <c r="AG177" s="557">
        <v>2350</v>
      </c>
      <c r="AH177" s="557">
        <v>2134</v>
      </c>
      <c r="AI177" s="557">
        <v>962</v>
      </c>
      <c r="AJ177" s="557">
        <v>896</v>
      </c>
      <c r="AK177" s="558">
        <f t="shared" si="204"/>
        <v>0.4093617021276596</v>
      </c>
      <c r="AL177" s="559">
        <f t="shared" si="205"/>
        <v>0.450796626054358</v>
      </c>
      <c r="AM177" s="556">
        <v>2358</v>
      </c>
      <c r="AN177" s="557">
        <v>1925</v>
      </c>
      <c r="AO177" s="557">
        <v>1758</v>
      </c>
      <c r="AP177" s="557">
        <v>910</v>
      </c>
      <c r="AQ177" s="557">
        <v>652</v>
      </c>
      <c r="AR177" s="558">
        <f t="shared" si="206"/>
        <v>0.47272727272727272</v>
      </c>
      <c r="AS177" s="559">
        <f t="shared" si="207"/>
        <v>0.51763367463026166</v>
      </c>
      <c r="AT177" s="556">
        <v>1868</v>
      </c>
      <c r="AU177" s="557">
        <v>1576</v>
      </c>
      <c r="AV177" s="557">
        <v>1406</v>
      </c>
      <c r="AW177" s="557">
        <v>781</v>
      </c>
      <c r="AX177" s="557">
        <v>507</v>
      </c>
      <c r="AY177" s="558">
        <f t="shared" si="208"/>
        <v>0.49555837563451777</v>
      </c>
      <c r="AZ177" s="559">
        <f t="shared" si="209"/>
        <v>0.55547652916073964</v>
      </c>
      <c r="BA177" s="556">
        <v>1476</v>
      </c>
      <c r="BB177" s="557">
        <v>1264</v>
      </c>
      <c r="BC177" s="557">
        <v>1139</v>
      </c>
      <c r="BD177" s="557">
        <v>858</v>
      </c>
      <c r="BE177" s="557">
        <v>562</v>
      </c>
      <c r="BF177" s="558">
        <f t="shared" si="210"/>
        <v>0.67879746835443033</v>
      </c>
      <c r="BG177" s="559">
        <f t="shared" si="211"/>
        <v>0.75329236172080771</v>
      </c>
      <c r="BH177" s="556">
        <v>1317</v>
      </c>
      <c r="BI177" s="557">
        <v>1129</v>
      </c>
      <c r="BJ177" s="557">
        <v>1007</v>
      </c>
      <c r="BK177" s="557">
        <v>987</v>
      </c>
      <c r="BL177" s="557">
        <v>651</v>
      </c>
      <c r="BM177" s="558">
        <f t="shared" si="212"/>
        <v>0.87422497785651021</v>
      </c>
      <c r="BN177" s="559">
        <f t="shared" si="213"/>
        <v>0.9801390268123138</v>
      </c>
      <c r="BO177" s="556">
        <v>1371</v>
      </c>
      <c r="BP177" s="557">
        <v>1169</v>
      </c>
      <c r="BQ177" s="557">
        <v>1030</v>
      </c>
      <c r="BR177" s="557">
        <v>949</v>
      </c>
      <c r="BS177" s="557">
        <v>669</v>
      </c>
      <c r="BT177" s="558">
        <f t="shared" si="214"/>
        <v>0.81180496150556036</v>
      </c>
      <c r="BU177" s="559">
        <f t="shared" si="215"/>
        <v>0.92135922330097086</v>
      </c>
      <c r="BV177" s="556">
        <v>1654</v>
      </c>
      <c r="BW177" s="557">
        <v>1361</v>
      </c>
      <c r="BX177" s="557">
        <v>1184</v>
      </c>
      <c r="BY177" s="557">
        <v>1151</v>
      </c>
      <c r="BZ177" s="557">
        <v>674</v>
      </c>
      <c r="CA177" s="558">
        <f t="shared" si="216"/>
        <v>0.84570168993387218</v>
      </c>
      <c r="CB177" s="559">
        <f t="shared" si="217"/>
        <v>0.9721283783783784</v>
      </c>
      <c r="CC177" s="556">
        <v>1908</v>
      </c>
      <c r="CD177" s="557">
        <v>1555</v>
      </c>
      <c r="CE177" s="557">
        <v>1433</v>
      </c>
      <c r="CF177" s="557">
        <v>972</v>
      </c>
      <c r="CG177" s="557">
        <v>873</v>
      </c>
      <c r="CH177" s="558">
        <f t="shared" si="218"/>
        <v>0.62508038585209003</v>
      </c>
      <c r="CI177" s="559">
        <f t="shared" si="219"/>
        <v>0.67829727843684573</v>
      </c>
    </row>
    <row r="178" spans="1:87" s="4" customFormat="1" x14ac:dyDescent="0.25">
      <c r="A178" s="560" t="s">
        <v>431</v>
      </c>
      <c r="B178" s="561" t="s">
        <v>434</v>
      </c>
      <c r="C178" s="562" t="s">
        <v>435</v>
      </c>
      <c r="D178" s="563">
        <v>2018</v>
      </c>
      <c r="E178" s="564">
        <v>1620</v>
      </c>
      <c r="F178" s="564">
        <v>1620</v>
      </c>
      <c r="G178" s="564">
        <v>822</v>
      </c>
      <c r="H178" s="564">
        <v>772</v>
      </c>
      <c r="I178" s="565">
        <f t="shared" si="154"/>
        <v>0.50740740740740742</v>
      </c>
      <c r="J178" s="566">
        <f t="shared" si="155"/>
        <v>0.50740740740740742</v>
      </c>
      <c r="K178" s="563">
        <v>1836</v>
      </c>
      <c r="L178" s="564">
        <v>1506</v>
      </c>
      <c r="M178" s="564">
        <v>1506</v>
      </c>
      <c r="N178" s="564">
        <v>713</v>
      </c>
      <c r="O178" s="564">
        <v>701</v>
      </c>
      <c r="P178" s="565">
        <f t="shared" si="200"/>
        <v>0.47343957503320055</v>
      </c>
      <c r="Q178" s="566">
        <f t="shared" si="201"/>
        <v>0.47343957503320055</v>
      </c>
      <c r="R178" s="563">
        <v>1696</v>
      </c>
      <c r="S178" s="564">
        <v>1394</v>
      </c>
      <c r="T178" s="564">
        <v>1394</v>
      </c>
      <c r="U178" s="564">
        <v>741</v>
      </c>
      <c r="V178" s="564">
        <v>715</v>
      </c>
      <c r="W178" s="565">
        <f t="shared" si="152"/>
        <v>0.53156384505021526</v>
      </c>
      <c r="X178" s="566">
        <f t="shared" si="153"/>
        <v>0.53156384505021526</v>
      </c>
      <c r="Y178" s="563">
        <v>1660</v>
      </c>
      <c r="Z178" s="564">
        <v>1396</v>
      </c>
      <c r="AA178" s="564">
        <v>1396</v>
      </c>
      <c r="AB178" s="564">
        <v>660</v>
      </c>
      <c r="AC178" s="564">
        <v>639</v>
      </c>
      <c r="AD178" s="565">
        <f t="shared" si="202"/>
        <v>0.47277936962750716</v>
      </c>
      <c r="AE178" s="566">
        <f t="shared" si="203"/>
        <v>0.47277936962750716</v>
      </c>
      <c r="AF178" s="563">
        <v>1525</v>
      </c>
      <c r="AG178" s="564">
        <v>1257</v>
      </c>
      <c r="AH178" s="564">
        <v>1257</v>
      </c>
      <c r="AI178" s="564">
        <v>610</v>
      </c>
      <c r="AJ178" s="564">
        <v>597</v>
      </c>
      <c r="AK178" s="565">
        <f t="shared" si="204"/>
        <v>0.48528241845664283</v>
      </c>
      <c r="AL178" s="566">
        <f t="shared" si="205"/>
        <v>0.48528241845664283</v>
      </c>
      <c r="AM178" s="563">
        <v>1504</v>
      </c>
      <c r="AN178" s="564">
        <v>1251</v>
      </c>
      <c r="AO178" s="564">
        <v>1251</v>
      </c>
      <c r="AP178" s="564">
        <v>1018</v>
      </c>
      <c r="AQ178" s="564">
        <v>591</v>
      </c>
      <c r="AR178" s="565">
        <f t="shared" si="206"/>
        <v>0.81374900079936052</v>
      </c>
      <c r="AS178" s="566">
        <f t="shared" si="207"/>
        <v>0.81374900079936052</v>
      </c>
      <c r="AT178" s="563">
        <v>1614</v>
      </c>
      <c r="AU178" s="564">
        <v>1337</v>
      </c>
      <c r="AV178" s="564">
        <v>1337</v>
      </c>
      <c r="AW178" s="564">
        <v>951</v>
      </c>
      <c r="AX178" s="564">
        <v>541</v>
      </c>
      <c r="AY178" s="565">
        <f t="shared" si="208"/>
        <v>0.7112939416604338</v>
      </c>
      <c r="AZ178" s="566">
        <f t="shared" si="209"/>
        <v>0.7112939416604338</v>
      </c>
      <c r="BA178" s="563">
        <v>1426</v>
      </c>
      <c r="BB178" s="564">
        <v>1137</v>
      </c>
      <c r="BC178" s="564">
        <v>1137</v>
      </c>
      <c r="BD178" s="564">
        <v>923</v>
      </c>
      <c r="BE178" s="564">
        <v>567</v>
      </c>
      <c r="BF178" s="565">
        <f t="shared" si="210"/>
        <v>0.81178540017590151</v>
      </c>
      <c r="BG178" s="566">
        <f t="shared" si="211"/>
        <v>0.81178540017590151</v>
      </c>
      <c r="BH178" s="563">
        <v>1346</v>
      </c>
      <c r="BI178" s="564">
        <v>1077</v>
      </c>
      <c r="BJ178" s="564">
        <v>1077</v>
      </c>
      <c r="BK178" s="564">
        <v>933</v>
      </c>
      <c r="BL178" s="564">
        <v>578</v>
      </c>
      <c r="BM178" s="565">
        <f t="shared" si="212"/>
        <v>0.86629526462395545</v>
      </c>
      <c r="BN178" s="566">
        <f t="shared" si="213"/>
        <v>0.86629526462395545</v>
      </c>
      <c r="BO178" s="563">
        <v>1257</v>
      </c>
      <c r="BP178" s="564">
        <v>1013</v>
      </c>
      <c r="BQ178" s="564">
        <v>1013</v>
      </c>
      <c r="BR178" s="564">
        <v>871</v>
      </c>
      <c r="BS178" s="564">
        <v>507</v>
      </c>
      <c r="BT178" s="565">
        <f t="shared" si="214"/>
        <v>0.859822309970385</v>
      </c>
      <c r="BU178" s="566">
        <f t="shared" si="215"/>
        <v>0.859822309970385</v>
      </c>
      <c r="BV178" s="563">
        <v>1450</v>
      </c>
      <c r="BW178" s="564">
        <v>1177</v>
      </c>
      <c r="BX178" s="564">
        <v>1177</v>
      </c>
      <c r="BY178" s="564">
        <v>982</v>
      </c>
      <c r="BZ178" s="564">
        <v>593</v>
      </c>
      <c r="CA178" s="565">
        <f t="shared" si="216"/>
        <v>0.83432455395072214</v>
      </c>
      <c r="CB178" s="566">
        <f t="shared" si="217"/>
        <v>0.83432455395072214</v>
      </c>
      <c r="CC178" s="563">
        <v>1405</v>
      </c>
      <c r="CD178" s="564">
        <v>1131</v>
      </c>
      <c r="CE178" s="564">
        <v>1131</v>
      </c>
      <c r="CF178" s="564">
        <v>662</v>
      </c>
      <c r="CG178" s="564">
        <v>617</v>
      </c>
      <c r="CH178" s="565">
        <f t="shared" si="218"/>
        <v>0.58532272325375778</v>
      </c>
      <c r="CI178" s="566">
        <f t="shared" si="219"/>
        <v>0.58532272325375778</v>
      </c>
    </row>
    <row r="179" spans="1:87" s="4" customFormat="1" x14ac:dyDescent="0.25">
      <c r="A179" s="560" t="s">
        <v>431</v>
      </c>
      <c r="B179" s="561">
        <v>43310</v>
      </c>
      <c r="C179" s="562" t="s">
        <v>436</v>
      </c>
      <c r="D179" s="563">
        <v>2036</v>
      </c>
      <c r="E179" s="564">
        <v>1733</v>
      </c>
      <c r="F179" s="564">
        <v>1485</v>
      </c>
      <c r="G179" s="564">
        <v>456</v>
      </c>
      <c r="H179" s="564">
        <v>380</v>
      </c>
      <c r="I179" s="565">
        <f t="shared" si="154"/>
        <v>0.26312752452394689</v>
      </c>
      <c r="J179" s="566">
        <f t="shared" si="155"/>
        <v>0.30707070707070705</v>
      </c>
      <c r="K179" s="563">
        <v>1983</v>
      </c>
      <c r="L179" s="564">
        <v>1675</v>
      </c>
      <c r="M179" s="564">
        <v>1353</v>
      </c>
      <c r="N179" s="564">
        <v>429</v>
      </c>
      <c r="O179" s="564">
        <v>349</v>
      </c>
      <c r="P179" s="565">
        <f t="shared" si="200"/>
        <v>0.25611940298507463</v>
      </c>
      <c r="Q179" s="566">
        <f t="shared" si="201"/>
        <v>0.31707317073170732</v>
      </c>
      <c r="R179" s="563">
        <v>1774</v>
      </c>
      <c r="S179" s="564">
        <v>1484</v>
      </c>
      <c r="T179" s="564">
        <v>1178</v>
      </c>
      <c r="U179" s="564">
        <v>310</v>
      </c>
      <c r="V179" s="564">
        <v>257</v>
      </c>
      <c r="W179" s="565">
        <f t="shared" si="152"/>
        <v>0.20889487870619947</v>
      </c>
      <c r="X179" s="566">
        <f t="shared" si="153"/>
        <v>0.26315789473684209</v>
      </c>
      <c r="Y179" s="563">
        <v>1460</v>
      </c>
      <c r="Z179" s="564">
        <v>1234</v>
      </c>
      <c r="AA179" s="564">
        <v>958</v>
      </c>
      <c r="AB179" s="564">
        <v>376</v>
      </c>
      <c r="AC179" s="564">
        <v>319</v>
      </c>
      <c r="AD179" s="565">
        <f t="shared" si="202"/>
        <v>0.3047001620745543</v>
      </c>
      <c r="AE179" s="566">
        <f t="shared" si="203"/>
        <v>0.39248434237995827</v>
      </c>
      <c r="AF179" s="563">
        <v>1389</v>
      </c>
      <c r="AG179" s="564">
        <v>1157</v>
      </c>
      <c r="AH179" s="564">
        <v>898</v>
      </c>
      <c r="AI179" s="564">
        <v>432</v>
      </c>
      <c r="AJ179" s="564">
        <v>379</v>
      </c>
      <c r="AK179" s="565">
        <f t="shared" si="204"/>
        <v>0.37337942955920483</v>
      </c>
      <c r="AL179" s="566">
        <f t="shared" si="205"/>
        <v>0.48106904231625836</v>
      </c>
      <c r="AM179" s="563">
        <v>997</v>
      </c>
      <c r="AN179" s="564">
        <v>848</v>
      </c>
      <c r="AO179" s="564">
        <v>666</v>
      </c>
      <c r="AP179" s="564">
        <v>265</v>
      </c>
      <c r="AQ179" s="564">
        <v>205</v>
      </c>
      <c r="AR179" s="565">
        <f t="shared" si="206"/>
        <v>0.3125</v>
      </c>
      <c r="AS179" s="566">
        <f t="shared" si="207"/>
        <v>0.39789789789789792</v>
      </c>
      <c r="AT179" s="563">
        <v>808</v>
      </c>
      <c r="AU179" s="564">
        <v>670</v>
      </c>
      <c r="AV179" s="564">
        <v>562</v>
      </c>
      <c r="AW179" s="564">
        <v>291</v>
      </c>
      <c r="AX179" s="564">
        <v>209</v>
      </c>
      <c r="AY179" s="565">
        <f t="shared" si="208"/>
        <v>0.43432835820895521</v>
      </c>
      <c r="AZ179" s="566">
        <f t="shared" si="209"/>
        <v>0.51779359430604988</v>
      </c>
      <c r="BA179" s="563">
        <v>754</v>
      </c>
      <c r="BB179" s="564">
        <v>651</v>
      </c>
      <c r="BC179" s="564">
        <v>526</v>
      </c>
      <c r="BD179" s="564">
        <v>277</v>
      </c>
      <c r="BE179" s="564">
        <v>199</v>
      </c>
      <c r="BF179" s="565">
        <f t="shared" si="210"/>
        <v>0.42549923195084488</v>
      </c>
      <c r="BG179" s="566">
        <f t="shared" si="211"/>
        <v>0.52661596958174905</v>
      </c>
      <c r="BH179" s="563">
        <v>583</v>
      </c>
      <c r="BI179" s="564">
        <v>501</v>
      </c>
      <c r="BJ179" s="564">
        <v>417</v>
      </c>
      <c r="BK179" s="564">
        <v>264</v>
      </c>
      <c r="BL179" s="564">
        <v>188</v>
      </c>
      <c r="BM179" s="565">
        <f t="shared" si="212"/>
        <v>0.52694610778443118</v>
      </c>
      <c r="BN179" s="566">
        <f t="shared" si="213"/>
        <v>0.63309352517985606</v>
      </c>
      <c r="BO179" s="563">
        <v>708</v>
      </c>
      <c r="BP179" s="564">
        <v>592</v>
      </c>
      <c r="BQ179" s="564">
        <v>481</v>
      </c>
      <c r="BR179" s="564">
        <v>338</v>
      </c>
      <c r="BS179" s="564">
        <v>252</v>
      </c>
      <c r="BT179" s="565">
        <f t="shared" si="214"/>
        <v>0.57094594594594594</v>
      </c>
      <c r="BU179" s="566">
        <f t="shared" si="215"/>
        <v>0.70270270270270274</v>
      </c>
      <c r="BV179" s="563">
        <v>612</v>
      </c>
      <c r="BW179" s="564">
        <v>479</v>
      </c>
      <c r="BX179" s="564">
        <v>402</v>
      </c>
      <c r="BY179" s="564">
        <v>332</v>
      </c>
      <c r="BZ179" s="564">
        <v>195</v>
      </c>
      <c r="CA179" s="565">
        <f t="shared" si="216"/>
        <v>0.6931106471816284</v>
      </c>
      <c r="CB179" s="566">
        <f t="shared" si="217"/>
        <v>0.82587064676616917</v>
      </c>
      <c r="CC179" s="563">
        <v>786</v>
      </c>
      <c r="CD179" s="564">
        <v>686</v>
      </c>
      <c r="CE179" s="564">
        <v>589</v>
      </c>
      <c r="CF179" s="564">
        <v>365</v>
      </c>
      <c r="CG179" s="564">
        <v>326</v>
      </c>
      <c r="CH179" s="565">
        <f t="shared" si="218"/>
        <v>0.53206997084548102</v>
      </c>
      <c r="CI179" s="566">
        <f t="shared" si="219"/>
        <v>0.61969439728353137</v>
      </c>
    </row>
    <row r="180" spans="1:87" s="4" customFormat="1" x14ac:dyDescent="0.25">
      <c r="A180" s="560" t="s">
        <v>431</v>
      </c>
      <c r="B180" s="561" t="s">
        <v>437</v>
      </c>
      <c r="C180" s="562" t="s">
        <v>438</v>
      </c>
      <c r="D180" s="563">
        <v>993</v>
      </c>
      <c r="E180" s="564">
        <v>846</v>
      </c>
      <c r="F180" s="564">
        <v>761</v>
      </c>
      <c r="G180" s="564">
        <v>521</v>
      </c>
      <c r="H180" s="564">
        <v>450</v>
      </c>
      <c r="I180" s="565">
        <f t="shared" si="154"/>
        <v>0.61583924349881791</v>
      </c>
      <c r="J180" s="566">
        <f t="shared" si="155"/>
        <v>0.68462549277266749</v>
      </c>
      <c r="K180" s="563">
        <v>1185</v>
      </c>
      <c r="L180" s="564">
        <v>992</v>
      </c>
      <c r="M180" s="564">
        <v>886</v>
      </c>
      <c r="N180" s="564">
        <v>584</v>
      </c>
      <c r="O180" s="564">
        <v>493</v>
      </c>
      <c r="P180" s="565">
        <f t="shared" si="200"/>
        <v>0.58870967741935487</v>
      </c>
      <c r="Q180" s="566">
        <f t="shared" si="201"/>
        <v>0.65914221218961622</v>
      </c>
      <c r="R180" s="563">
        <v>1091</v>
      </c>
      <c r="S180" s="564">
        <v>891</v>
      </c>
      <c r="T180" s="564">
        <v>803</v>
      </c>
      <c r="U180" s="564">
        <v>571</v>
      </c>
      <c r="V180" s="564">
        <v>512</v>
      </c>
      <c r="W180" s="565">
        <f t="shared" si="152"/>
        <v>0.64085297418630749</v>
      </c>
      <c r="X180" s="566">
        <f t="shared" si="153"/>
        <v>0.71108343711083433</v>
      </c>
      <c r="Y180" s="563">
        <v>1126</v>
      </c>
      <c r="Z180" s="564">
        <v>940</v>
      </c>
      <c r="AA180" s="564">
        <v>826</v>
      </c>
      <c r="AB180" s="564">
        <v>553</v>
      </c>
      <c r="AC180" s="564">
        <v>464</v>
      </c>
      <c r="AD180" s="565">
        <f t="shared" si="202"/>
        <v>0.58829787234042552</v>
      </c>
      <c r="AE180" s="566">
        <f t="shared" si="203"/>
        <v>0.66949152542372881</v>
      </c>
      <c r="AF180" s="563">
        <v>963</v>
      </c>
      <c r="AG180" s="564">
        <v>805</v>
      </c>
      <c r="AH180" s="564">
        <v>723</v>
      </c>
      <c r="AI180" s="564">
        <v>579</v>
      </c>
      <c r="AJ180" s="564">
        <v>491</v>
      </c>
      <c r="AK180" s="565">
        <f t="shared" si="204"/>
        <v>0.71925465838509317</v>
      </c>
      <c r="AL180" s="566">
        <f t="shared" si="205"/>
        <v>0.80082987551867224</v>
      </c>
      <c r="AM180" s="563">
        <v>876</v>
      </c>
      <c r="AN180" s="564">
        <v>707</v>
      </c>
      <c r="AO180" s="564">
        <v>635</v>
      </c>
      <c r="AP180" s="564">
        <v>612</v>
      </c>
      <c r="AQ180" s="564">
        <v>432</v>
      </c>
      <c r="AR180" s="565">
        <f t="shared" si="206"/>
        <v>0.86562942008486565</v>
      </c>
      <c r="AS180" s="566">
        <f t="shared" si="207"/>
        <v>0.96377952755905516</v>
      </c>
      <c r="AT180" s="563">
        <v>813</v>
      </c>
      <c r="AU180" s="564">
        <v>668</v>
      </c>
      <c r="AV180" s="564">
        <v>597</v>
      </c>
      <c r="AW180" s="564">
        <v>581</v>
      </c>
      <c r="AX180" s="564">
        <v>424</v>
      </c>
      <c r="AY180" s="565">
        <f t="shared" si="208"/>
        <v>0.86976047904191611</v>
      </c>
      <c r="AZ180" s="566">
        <f t="shared" si="209"/>
        <v>0.97319932998324954</v>
      </c>
      <c r="BA180" s="563">
        <v>682</v>
      </c>
      <c r="BB180" s="564">
        <v>556</v>
      </c>
      <c r="BC180" s="564">
        <v>496</v>
      </c>
      <c r="BD180" s="564">
        <v>471</v>
      </c>
      <c r="BE180" s="564">
        <v>311</v>
      </c>
      <c r="BF180" s="565">
        <f t="shared" si="210"/>
        <v>0.84712230215827333</v>
      </c>
      <c r="BG180" s="566">
        <f t="shared" si="211"/>
        <v>0.94959677419354838</v>
      </c>
      <c r="BH180" s="563">
        <v>546</v>
      </c>
      <c r="BI180" s="564">
        <v>448</v>
      </c>
      <c r="BJ180" s="564">
        <v>404</v>
      </c>
      <c r="BK180" s="564">
        <v>394</v>
      </c>
      <c r="BL180" s="564">
        <v>268</v>
      </c>
      <c r="BM180" s="565">
        <f t="shared" si="212"/>
        <v>0.8794642857142857</v>
      </c>
      <c r="BN180" s="566">
        <f t="shared" si="213"/>
        <v>0.97524752475247523</v>
      </c>
      <c r="BO180" s="563">
        <v>481</v>
      </c>
      <c r="BP180" s="564">
        <v>404</v>
      </c>
      <c r="BQ180" s="564">
        <v>368</v>
      </c>
      <c r="BR180" s="564">
        <v>359</v>
      </c>
      <c r="BS180" s="564">
        <v>269</v>
      </c>
      <c r="BT180" s="565">
        <f t="shared" si="214"/>
        <v>0.88861386138613863</v>
      </c>
      <c r="BU180" s="566">
        <f t="shared" si="215"/>
        <v>0.97554347826086951</v>
      </c>
      <c r="BV180" s="563">
        <v>931</v>
      </c>
      <c r="BW180" s="564">
        <v>738</v>
      </c>
      <c r="BX180" s="564">
        <v>734</v>
      </c>
      <c r="BY180" s="564">
        <v>719</v>
      </c>
      <c r="BZ180" s="564">
        <v>488</v>
      </c>
      <c r="CA180" s="565">
        <f t="shared" si="216"/>
        <v>0.9742547425474255</v>
      </c>
      <c r="CB180" s="566">
        <f t="shared" si="217"/>
        <v>0.97956403269754766</v>
      </c>
      <c r="CC180" s="563">
        <v>877</v>
      </c>
      <c r="CD180" s="564">
        <v>736</v>
      </c>
      <c r="CE180" s="564">
        <v>726</v>
      </c>
      <c r="CF180" s="564">
        <v>550</v>
      </c>
      <c r="CG180" s="564">
        <v>479</v>
      </c>
      <c r="CH180" s="565">
        <f t="shared" si="218"/>
        <v>0.74728260869565222</v>
      </c>
      <c r="CI180" s="566">
        <f t="shared" si="219"/>
        <v>0.75757575757575757</v>
      </c>
    </row>
    <row r="181" spans="1:87" s="4" customFormat="1" x14ac:dyDescent="0.25">
      <c r="A181" s="560" t="s">
        <v>431</v>
      </c>
      <c r="B181" s="561" t="s">
        <v>439</v>
      </c>
      <c r="C181" s="562" t="s">
        <v>440</v>
      </c>
      <c r="D181" s="563">
        <v>731</v>
      </c>
      <c r="E181" s="564">
        <v>572</v>
      </c>
      <c r="F181" s="564">
        <v>525</v>
      </c>
      <c r="G181" s="564">
        <v>396</v>
      </c>
      <c r="H181" s="564">
        <v>327</v>
      </c>
      <c r="I181" s="565">
        <f t="shared" si="154"/>
        <v>0.69230769230769229</v>
      </c>
      <c r="J181" s="566">
        <f t="shared" si="155"/>
        <v>0.75428571428571434</v>
      </c>
      <c r="K181" s="563">
        <v>706</v>
      </c>
      <c r="L181" s="564">
        <v>546</v>
      </c>
      <c r="M181" s="564">
        <v>524</v>
      </c>
      <c r="N181" s="564">
        <v>401</v>
      </c>
      <c r="O181" s="564">
        <v>318</v>
      </c>
      <c r="P181" s="565">
        <f t="shared" si="200"/>
        <v>0.73443223443223449</v>
      </c>
      <c r="Q181" s="566">
        <f t="shared" si="201"/>
        <v>0.76526717557251911</v>
      </c>
      <c r="R181" s="563">
        <v>984</v>
      </c>
      <c r="S181" s="564">
        <v>672</v>
      </c>
      <c r="T181" s="564">
        <v>660</v>
      </c>
      <c r="U181" s="564">
        <v>499</v>
      </c>
      <c r="V181" s="564">
        <v>414</v>
      </c>
      <c r="W181" s="565">
        <f t="shared" si="152"/>
        <v>0.74255952380952384</v>
      </c>
      <c r="X181" s="566">
        <f t="shared" si="153"/>
        <v>0.7560606060606061</v>
      </c>
      <c r="Y181" s="563">
        <v>959</v>
      </c>
      <c r="Z181" s="564">
        <v>744</v>
      </c>
      <c r="AA181" s="564">
        <v>727</v>
      </c>
      <c r="AB181" s="564">
        <v>493</v>
      </c>
      <c r="AC181" s="564">
        <v>381</v>
      </c>
      <c r="AD181" s="565">
        <f t="shared" si="202"/>
        <v>0.6626344086021505</v>
      </c>
      <c r="AE181" s="566">
        <f t="shared" si="203"/>
        <v>0.6781292984869326</v>
      </c>
      <c r="AF181" s="563">
        <v>1043</v>
      </c>
      <c r="AG181" s="564">
        <v>774</v>
      </c>
      <c r="AH181" s="564">
        <v>756</v>
      </c>
      <c r="AI181" s="564">
        <v>444</v>
      </c>
      <c r="AJ181" s="564">
        <v>378</v>
      </c>
      <c r="AK181" s="565">
        <f t="shared" si="204"/>
        <v>0.5736434108527132</v>
      </c>
      <c r="AL181" s="566">
        <f t="shared" si="205"/>
        <v>0.58730158730158732</v>
      </c>
      <c r="AM181" s="563">
        <v>754</v>
      </c>
      <c r="AN181" s="564">
        <v>586</v>
      </c>
      <c r="AO181" s="564">
        <v>574</v>
      </c>
      <c r="AP181" s="564">
        <v>398</v>
      </c>
      <c r="AQ181" s="564">
        <v>304</v>
      </c>
      <c r="AR181" s="565">
        <f t="shared" si="206"/>
        <v>0.67918088737201365</v>
      </c>
      <c r="AS181" s="566">
        <f t="shared" si="207"/>
        <v>0.69337979094076652</v>
      </c>
      <c r="AT181" s="563">
        <v>562</v>
      </c>
      <c r="AU181" s="564">
        <v>441</v>
      </c>
      <c r="AV181" s="564">
        <v>432</v>
      </c>
      <c r="AW181" s="564">
        <v>318</v>
      </c>
      <c r="AX181" s="564">
        <v>251</v>
      </c>
      <c r="AY181" s="565">
        <f t="shared" si="208"/>
        <v>0.72108843537414968</v>
      </c>
      <c r="AZ181" s="566">
        <f t="shared" si="209"/>
        <v>0.73611111111111116</v>
      </c>
      <c r="BA181" s="563">
        <v>434</v>
      </c>
      <c r="BB181" s="564">
        <v>352</v>
      </c>
      <c r="BC181" s="564">
        <v>350</v>
      </c>
      <c r="BD181" s="564">
        <v>293</v>
      </c>
      <c r="BE181" s="564">
        <v>222</v>
      </c>
      <c r="BF181" s="565">
        <f t="shared" si="210"/>
        <v>0.83238636363636365</v>
      </c>
      <c r="BG181" s="566">
        <f t="shared" si="211"/>
        <v>0.83714285714285719</v>
      </c>
      <c r="BH181" s="563">
        <v>443</v>
      </c>
      <c r="BI181" s="564">
        <v>359</v>
      </c>
      <c r="BJ181" s="564">
        <v>355</v>
      </c>
      <c r="BK181" s="564">
        <v>299</v>
      </c>
      <c r="BL181" s="564">
        <v>240</v>
      </c>
      <c r="BM181" s="565">
        <f t="shared" si="212"/>
        <v>0.83286908077994426</v>
      </c>
      <c r="BN181" s="566">
        <f t="shared" si="213"/>
        <v>0.84225352112676055</v>
      </c>
      <c r="BO181" s="563">
        <v>588</v>
      </c>
      <c r="BP181" s="564">
        <v>461</v>
      </c>
      <c r="BQ181" s="564">
        <v>461</v>
      </c>
      <c r="BR181" s="564">
        <v>336</v>
      </c>
      <c r="BS181" s="564">
        <v>266</v>
      </c>
      <c r="BT181" s="565">
        <f t="shared" si="214"/>
        <v>0.72885032537960959</v>
      </c>
      <c r="BU181" s="566">
        <f t="shared" si="215"/>
        <v>0.72885032537960959</v>
      </c>
      <c r="BV181" s="563">
        <v>522</v>
      </c>
      <c r="BW181" s="564">
        <v>416</v>
      </c>
      <c r="BX181" s="564">
        <v>413</v>
      </c>
      <c r="BY181" s="564">
        <v>358</v>
      </c>
      <c r="BZ181" s="564">
        <v>241</v>
      </c>
      <c r="CA181" s="565">
        <f t="shared" si="216"/>
        <v>0.86057692307692313</v>
      </c>
      <c r="CB181" s="566">
        <f t="shared" si="217"/>
        <v>0.86682808716707027</v>
      </c>
      <c r="CC181" s="563">
        <v>499</v>
      </c>
      <c r="CD181" s="564">
        <v>407</v>
      </c>
      <c r="CE181" s="564">
        <v>407</v>
      </c>
      <c r="CF181" s="564">
        <v>328</v>
      </c>
      <c r="CG181" s="564">
        <v>273</v>
      </c>
      <c r="CH181" s="565">
        <f t="shared" si="218"/>
        <v>0.8058968058968059</v>
      </c>
      <c r="CI181" s="566">
        <f t="shared" si="219"/>
        <v>0.8058968058968059</v>
      </c>
    </row>
    <row r="182" spans="1:87" s="4" customFormat="1" x14ac:dyDescent="0.25">
      <c r="A182" s="569" t="s">
        <v>431</v>
      </c>
      <c r="B182" s="570" t="s">
        <v>441</v>
      </c>
      <c r="C182" s="571" t="s">
        <v>199</v>
      </c>
      <c r="D182" s="572">
        <v>737</v>
      </c>
      <c r="E182" s="573">
        <v>720</v>
      </c>
      <c r="F182" s="573">
        <v>683</v>
      </c>
      <c r="G182" s="573">
        <v>354</v>
      </c>
      <c r="H182" s="573">
        <v>294</v>
      </c>
      <c r="I182" s="574">
        <f t="shared" si="154"/>
        <v>0.49166666666666664</v>
      </c>
      <c r="J182" s="575">
        <f t="shared" si="155"/>
        <v>0.51830161054172763</v>
      </c>
      <c r="K182" s="572">
        <v>797</v>
      </c>
      <c r="L182" s="573">
        <v>778</v>
      </c>
      <c r="M182" s="573">
        <v>725</v>
      </c>
      <c r="N182" s="573">
        <v>370</v>
      </c>
      <c r="O182" s="573">
        <v>288</v>
      </c>
      <c r="P182" s="574">
        <f t="shared" si="200"/>
        <v>0.47557840616966579</v>
      </c>
      <c r="Q182" s="575">
        <f t="shared" si="201"/>
        <v>0.51034482758620692</v>
      </c>
      <c r="R182" s="572">
        <v>732</v>
      </c>
      <c r="S182" s="573">
        <v>697</v>
      </c>
      <c r="T182" s="573">
        <v>670</v>
      </c>
      <c r="U182" s="573">
        <v>299</v>
      </c>
      <c r="V182" s="573">
        <v>254</v>
      </c>
      <c r="W182" s="574">
        <f t="shared" si="152"/>
        <v>0.42898134863701576</v>
      </c>
      <c r="X182" s="575">
        <f t="shared" si="153"/>
        <v>0.44626865671641791</v>
      </c>
      <c r="Y182" s="572">
        <v>678</v>
      </c>
      <c r="Z182" s="573">
        <v>651</v>
      </c>
      <c r="AA182" s="573">
        <v>641</v>
      </c>
      <c r="AB182" s="573">
        <v>246</v>
      </c>
      <c r="AC182" s="573">
        <v>223</v>
      </c>
      <c r="AD182" s="574">
        <f t="shared" si="202"/>
        <v>0.37788018433179721</v>
      </c>
      <c r="AE182" s="575">
        <f t="shared" si="203"/>
        <v>0.38377535101404059</v>
      </c>
      <c r="AF182" s="572">
        <v>571</v>
      </c>
      <c r="AG182" s="573">
        <v>549</v>
      </c>
      <c r="AH182" s="573">
        <v>530</v>
      </c>
      <c r="AI182" s="573">
        <v>240</v>
      </c>
      <c r="AJ182" s="573">
        <v>217</v>
      </c>
      <c r="AK182" s="574">
        <f t="shared" si="204"/>
        <v>0.43715846994535518</v>
      </c>
      <c r="AL182" s="575">
        <f t="shared" si="205"/>
        <v>0.45283018867924529</v>
      </c>
      <c r="AM182" s="572">
        <v>533</v>
      </c>
      <c r="AN182" s="573">
        <v>520</v>
      </c>
      <c r="AO182" s="573">
        <v>481</v>
      </c>
      <c r="AP182" s="573">
        <v>304</v>
      </c>
      <c r="AQ182" s="573">
        <v>208</v>
      </c>
      <c r="AR182" s="574">
        <f t="shared" si="206"/>
        <v>0.58461538461538465</v>
      </c>
      <c r="AS182" s="575">
        <f t="shared" si="207"/>
        <v>0.63201663201663205</v>
      </c>
      <c r="AT182" s="572">
        <v>535</v>
      </c>
      <c r="AU182" s="573">
        <v>520</v>
      </c>
      <c r="AV182" s="573">
        <v>511</v>
      </c>
      <c r="AW182" s="573">
        <v>296</v>
      </c>
      <c r="AX182" s="573">
        <v>215</v>
      </c>
      <c r="AY182" s="574">
        <f t="shared" si="208"/>
        <v>0.56923076923076921</v>
      </c>
      <c r="AZ182" s="575">
        <f t="shared" si="209"/>
        <v>0.57925636007827785</v>
      </c>
      <c r="BA182" s="572">
        <v>419</v>
      </c>
      <c r="BB182" s="573">
        <v>405</v>
      </c>
      <c r="BC182" s="573">
        <v>391</v>
      </c>
      <c r="BD182" s="573">
        <v>270</v>
      </c>
      <c r="BE182" s="573">
        <v>188</v>
      </c>
      <c r="BF182" s="574">
        <f t="shared" si="210"/>
        <v>0.66666666666666663</v>
      </c>
      <c r="BG182" s="575">
        <f t="shared" si="211"/>
        <v>0.69053708439897699</v>
      </c>
      <c r="BH182" s="572">
        <v>373</v>
      </c>
      <c r="BI182" s="573">
        <v>363</v>
      </c>
      <c r="BJ182" s="573">
        <v>354</v>
      </c>
      <c r="BK182" s="573">
        <v>279</v>
      </c>
      <c r="BL182" s="573">
        <v>185</v>
      </c>
      <c r="BM182" s="574">
        <f t="shared" si="212"/>
        <v>0.76859504132231404</v>
      </c>
      <c r="BN182" s="575">
        <f t="shared" si="213"/>
        <v>0.78813559322033899</v>
      </c>
      <c r="BO182" s="572">
        <v>372</v>
      </c>
      <c r="BP182" s="573">
        <v>356</v>
      </c>
      <c r="BQ182" s="573">
        <v>345</v>
      </c>
      <c r="BR182" s="573">
        <v>273</v>
      </c>
      <c r="BS182" s="573">
        <v>177</v>
      </c>
      <c r="BT182" s="574">
        <f t="shared" si="214"/>
        <v>0.7668539325842697</v>
      </c>
      <c r="BU182" s="575">
        <f t="shared" si="215"/>
        <v>0.79130434782608694</v>
      </c>
      <c r="BV182" s="572">
        <v>166</v>
      </c>
      <c r="BW182" s="573">
        <v>159</v>
      </c>
      <c r="BX182" s="573">
        <v>149</v>
      </c>
      <c r="BY182" s="573">
        <v>118</v>
      </c>
      <c r="BZ182" s="573">
        <v>99</v>
      </c>
      <c r="CA182" s="574">
        <f t="shared" si="216"/>
        <v>0.74213836477987416</v>
      </c>
      <c r="CB182" s="575">
        <f t="shared" si="217"/>
        <v>0.79194630872483218</v>
      </c>
      <c r="CC182" s="572">
        <v>145</v>
      </c>
      <c r="CD182" s="573">
        <v>143</v>
      </c>
      <c r="CE182" s="573">
        <v>140</v>
      </c>
      <c r="CF182" s="573">
        <v>129</v>
      </c>
      <c r="CG182" s="573">
        <v>122</v>
      </c>
      <c r="CH182" s="574">
        <f t="shared" si="218"/>
        <v>0.90209790209790208</v>
      </c>
      <c r="CI182" s="575">
        <f t="shared" si="219"/>
        <v>0.92142857142857137</v>
      </c>
    </row>
    <row r="183" spans="1:87" s="4" customFormat="1" x14ac:dyDescent="0.25">
      <c r="A183" s="610" t="s">
        <v>442</v>
      </c>
      <c r="B183" s="546" t="s">
        <v>443</v>
      </c>
      <c r="C183" s="612"/>
      <c r="D183" s="617">
        <v>1496</v>
      </c>
      <c r="E183" s="618">
        <v>1310</v>
      </c>
      <c r="F183" s="618">
        <v>1203</v>
      </c>
      <c r="G183" s="618">
        <v>223</v>
      </c>
      <c r="H183" s="619">
        <v>214</v>
      </c>
      <c r="I183" s="620">
        <f t="shared" si="154"/>
        <v>0.17022900763358778</v>
      </c>
      <c r="J183" s="621">
        <f t="shared" si="155"/>
        <v>0.1853699085619285</v>
      </c>
      <c r="K183" s="617">
        <v>1523</v>
      </c>
      <c r="L183" s="618">
        <v>1320</v>
      </c>
      <c r="M183" s="618">
        <v>1202</v>
      </c>
      <c r="N183" s="618">
        <v>206</v>
      </c>
      <c r="O183" s="619">
        <v>200</v>
      </c>
      <c r="P183" s="620">
        <f t="shared" si="200"/>
        <v>0.15606060606060607</v>
      </c>
      <c r="Q183" s="621">
        <f t="shared" si="201"/>
        <v>0.17138103161397669</v>
      </c>
      <c r="R183" s="617">
        <v>2974</v>
      </c>
      <c r="S183" s="618">
        <v>1403</v>
      </c>
      <c r="T183" s="618">
        <v>1270</v>
      </c>
      <c r="U183" s="618">
        <v>201</v>
      </c>
      <c r="V183" s="619">
        <v>186</v>
      </c>
      <c r="W183" s="620">
        <f t="shared" si="152"/>
        <v>0.14326443335709194</v>
      </c>
      <c r="X183" s="621">
        <f t="shared" si="153"/>
        <v>0.15826771653543306</v>
      </c>
      <c r="Y183" s="617">
        <v>1557</v>
      </c>
      <c r="Z183" s="618">
        <v>1369</v>
      </c>
      <c r="AA183" s="618">
        <v>1227</v>
      </c>
      <c r="AB183" s="618">
        <v>192</v>
      </c>
      <c r="AC183" s="619">
        <v>182</v>
      </c>
      <c r="AD183" s="620">
        <f t="shared" si="202"/>
        <v>0.14024835646457268</v>
      </c>
      <c r="AE183" s="621">
        <f t="shared" si="203"/>
        <v>0.15647921760391198</v>
      </c>
      <c r="AF183" s="617">
        <v>1674</v>
      </c>
      <c r="AG183" s="618">
        <v>1462</v>
      </c>
      <c r="AH183" s="618">
        <v>1285</v>
      </c>
      <c r="AI183" s="618">
        <v>199</v>
      </c>
      <c r="AJ183" s="619">
        <v>190</v>
      </c>
      <c r="AK183" s="620">
        <f t="shared" si="204"/>
        <v>0.13611491108071136</v>
      </c>
      <c r="AL183" s="621">
        <f t="shared" si="205"/>
        <v>0.15486381322957199</v>
      </c>
      <c r="AM183" s="617">
        <v>1684</v>
      </c>
      <c r="AN183" s="618">
        <v>1462</v>
      </c>
      <c r="AO183" s="618">
        <v>1291</v>
      </c>
      <c r="AP183" s="618">
        <v>204</v>
      </c>
      <c r="AQ183" s="619">
        <v>197</v>
      </c>
      <c r="AR183" s="620">
        <f t="shared" si="206"/>
        <v>0.13953488372093023</v>
      </c>
      <c r="AS183" s="621">
        <f t="shared" si="207"/>
        <v>0.15801704105344694</v>
      </c>
      <c r="AT183" s="617">
        <v>1653</v>
      </c>
      <c r="AU183" s="618">
        <v>1423</v>
      </c>
      <c r="AV183" s="618">
        <v>1259</v>
      </c>
      <c r="AW183" s="618">
        <v>222</v>
      </c>
      <c r="AX183" s="619">
        <v>217</v>
      </c>
      <c r="AY183" s="620">
        <f t="shared" si="208"/>
        <v>0.15600843288826424</v>
      </c>
      <c r="AZ183" s="621">
        <f t="shared" si="209"/>
        <v>0.17633042096902304</v>
      </c>
      <c r="BA183" s="617">
        <v>1415</v>
      </c>
      <c r="BB183" s="618">
        <v>1208</v>
      </c>
      <c r="BC183" s="618">
        <v>1082</v>
      </c>
      <c r="BD183" s="618">
        <v>211</v>
      </c>
      <c r="BE183" s="619">
        <v>206</v>
      </c>
      <c r="BF183" s="620">
        <f t="shared" si="210"/>
        <v>0.17466887417218543</v>
      </c>
      <c r="BG183" s="621">
        <f t="shared" si="211"/>
        <v>0.19500924214417745</v>
      </c>
      <c r="BH183" s="617">
        <v>1477</v>
      </c>
      <c r="BI183" s="618">
        <v>1270</v>
      </c>
      <c r="BJ183" s="618">
        <v>1117</v>
      </c>
      <c r="BK183" s="618">
        <v>223</v>
      </c>
      <c r="BL183" s="619">
        <v>209</v>
      </c>
      <c r="BM183" s="620">
        <f t="shared" si="212"/>
        <v>0.17559055118110237</v>
      </c>
      <c r="BN183" s="621">
        <f t="shared" si="213"/>
        <v>0.19964189794091317</v>
      </c>
      <c r="BO183" s="617">
        <v>1263</v>
      </c>
      <c r="BP183" s="618">
        <v>1084</v>
      </c>
      <c r="BQ183" s="618">
        <v>995</v>
      </c>
      <c r="BR183" s="618">
        <v>184</v>
      </c>
      <c r="BS183" s="619">
        <v>179</v>
      </c>
      <c r="BT183" s="620">
        <f t="shared" si="214"/>
        <v>0.16974169741697417</v>
      </c>
      <c r="BU183" s="621">
        <f t="shared" si="215"/>
        <v>0.18492462311557789</v>
      </c>
      <c r="BV183" s="617">
        <v>1354</v>
      </c>
      <c r="BW183" s="618">
        <v>1137</v>
      </c>
      <c r="BX183" s="618">
        <v>1028</v>
      </c>
      <c r="BY183" s="618">
        <v>222</v>
      </c>
      <c r="BZ183" s="619">
        <v>213</v>
      </c>
      <c r="CA183" s="620">
        <f t="shared" si="216"/>
        <v>0.19525065963060687</v>
      </c>
      <c r="CB183" s="621">
        <f t="shared" si="217"/>
        <v>0.21595330739299612</v>
      </c>
      <c r="CC183" s="617">
        <v>1392</v>
      </c>
      <c r="CD183" s="618">
        <v>1183</v>
      </c>
      <c r="CE183" s="618">
        <v>1085</v>
      </c>
      <c r="CF183" s="618">
        <v>211</v>
      </c>
      <c r="CG183" s="619">
        <v>202</v>
      </c>
      <c r="CH183" s="620">
        <f t="shared" si="218"/>
        <v>0.17836010143702452</v>
      </c>
      <c r="CI183" s="621">
        <f t="shared" si="219"/>
        <v>0.19447004608294932</v>
      </c>
    </row>
    <row r="184" spans="1:87" s="4" customFormat="1" x14ac:dyDescent="0.25">
      <c r="A184" s="613" t="s">
        <v>442</v>
      </c>
      <c r="B184" s="554" t="s">
        <v>444</v>
      </c>
      <c r="C184" s="615" t="s">
        <v>445</v>
      </c>
      <c r="D184" s="556">
        <v>288</v>
      </c>
      <c r="E184" s="557">
        <v>276</v>
      </c>
      <c r="F184" s="557">
        <v>241</v>
      </c>
      <c r="G184" s="557">
        <v>95</v>
      </c>
      <c r="H184" s="557">
        <v>88</v>
      </c>
      <c r="I184" s="558">
        <f t="shared" si="154"/>
        <v>0.34420289855072461</v>
      </c>
      <c r="J184" s="559">
        <f t="shared" si="155"/>
        <v>0.39419087136929459</v>
      </c>
      <c r="K184" s="556">
        <v>237</v>
      </c>
      <c r="L184" s="557">
        <v>232</v>
      </c>
      <c r="M184" s="557">
        <v>194</v>
      </c>
      <c r="N184" s="557">
        <v>68</v>
      </c>
      <c r="O184" s="557">
        <v>63</v>
      </c>
      <c r="P184" s="558">
        <f t="shared" si="200"/>
        <v>0.29310344827586204</v>
      </c>
      <c r="Q184" s="559">
        <f t="shared" si="201"/>
        <v>0.35051546391752575</v>
      </c>
      <c r="R184" s="556">
        <v>338</v>
      </c>
      <c r="S184" s="557">
        <v>323</v>
      </c>
      <c r="T184" s="557">
        <v>280</v>
      </c>
      <c r="U184" s="557">
        <v>87</v>
      </c>
      <c r="V184" s="557">
        <v>81</v>
      </c>
      <c r="W184" s="558">
        <f t="shared" si="152"/>
        <v>0.26934984520123839</v>
      </c>
      <c r="X184" s="559">
        <f t="shared" si="153"/>
        <v>0.31071428571428572</v>
      </c>
      <c r="Y184" s="556">
        <v>270</v>
      </c>
      <c r="Z184" s="557">
        <v>265</v>
      </c>
      <c r="AA184" s="557">
        <v>230</v>
      </c>
      <c r="AB184" s="557">
        <v>73</v>
      </c>
      <c r="AC184" s="557">
        <v>66</v>
      </c>
      <c r="AD184" s="558">
        <f t="shared" si="202"/>
        <v>0.27547169811320754</v>
      </c>
      <c r="AE184" s="559">
        <f t="shared" si="203"/>
        <v>0.31739130434782609</v>
      </c>
      <c r="AF184" s="556">
        <v>297</v>
      </c>
      <c r="AG184" s="557">
        <v>288</v>
      </c>
      <c r="AH184" s="557">
        <v>246</v>
      </c>
      <c r="AI184" s="557">
        <v>85</v>
      </c>
      <c r="AJ184" s="557">
        <v>78</v>
      </c>
      <c r="AK184" s="558">
        <f t="shared" si="204"/>
        <v>0.2951388888888889</v>
      </c>
      <c r="AL184" s="559">
        <f t="shared" si="205"/>
        <v>0.34552845528455284</v>
      </c>
      <c r="AM184" s="556">
        <v>292</v>
      </c>
      <c r="AN184" s="557">
        <v>277</v>
      </c>
      <c r="AO184" s="557">
        <v>228</v>
      </c>
      <c r="AP184" s="557">
        <v>84</v>
      </c>
      <c r="AQ184" s="557">
        <v>79</v>
      </c>
      <c r="AR184" s="558">
        <f t="shared" si="206"/>
        <v>0.30324909747292417</v>
      </c>
      <c r="AS184" s="559">
        <f t="shared" si="207"/>
        <v>0.36842105263157893</v>
      </c>
      <c r="AT184" s="556">
        <v>300</v>
      </c>
      <c r="AU184" s="557">
        <v>287</v>
      </c>
      <c r="AV184" s="557">
        <v>239</v>
      </c>
      <c r="AW184" s="557">
        <v>86</v>
      </c>
      <c r="AX184" s="557">
        <v>83</v>
      </c>
      <c r="AY184" s="558">
        <f t="shared" si="208"/>
        <v>0.29965156794425085</v>
      </c>
      <c r="AZ184" s="559">
        <f t="shared" si="209"/>
        <v>0.35983263598326359</v>
      </c>
      <c r="BA184" s="556">
        <v>238</v>
      </c>
      <c r="BB184" s="557">
        <v>226</v>
      </c>
      <c r="BC184" s="557">
        <v>189</v>
      </c>
      <c r="BD184" s="557">
        <v>84</v>
      </c>
      <c r="BE184" s="557">
        <v>80</v>
      </c>
      <c r="BF184" s="558">
        <f t="shared" si="210"/>
        <v>0.37168141592920356</v>
      </c>
      <c r="BG184" s="559">
        <f t="shared" si="211"/>
        <v>0.44444444444444442</v>
      </c>
      <c r="BH184" s="556">
        <v>292</v>
      </c>
      <c r="BI184" s="557">
        <v>278</v>
      </c>
      <c r="BJ184" s="557">
        <v>239</v>
      </c>
      <c r="BK184" s="557">
        <v>83</v>
      </c>
      <c r="BL184" s="557">
        <v>74</v>
      </c>
      <c r="BM184" s="558">
        <f t="shared" si="212"/>
        <v>0.29856115107913667</v>
      </c>
      <c r="BN184" s="559">
        <f t="shared" si="213"/>
        <v>0.34728033472803349</v>
      </c>
      <c r="BO184" s="556">
        <v>223</v>
      </c>
      <c r="BP184" s="557">
        <v>209</v>
      </c>
      <c r="BQ184" s="557">
        <v>179</v>
      </c>
      <c r="BR184" s="557">
        <v>62</v>
      </c>
      <c r="BS184" s="557">
        <v>59</v>
      </c>
      <c r="BT184" s="558">
        <f t="shared" si="214"/>
        <v>0.29665071770334928</v>
      </c>
      <c r="BU184" s="559">
        <f t="shared" si="215"/>
        <v>0.34636871508379891</v>
      </c>
      <c r="BV184" s="556">
        <v>268</v>
      </c>
      <c r="BW184" s="557">
        <v>254</v>
      </c>
      <c r="BX184" s="557">
        <v>220</v>
      </c>
      <c r="BY184" s="557">
        <v>86</v>
      </c>
      <c r="BZ184" s="557">
        <v>81</v>
      </c>
      <c r="CA184" s="558">
        <f t="shared" si="216"/>
        <v>0.33858267716535434</v>
      </c>
      <c r="CB184" s="559">
        <f t="shared" si="217"/>
        <v>0.39090909090909093</v>
      </c>
      <c r="CC184" s="556">
        <v>258</v>
      </c>
      <c r="CD184" s="557">
        <v>248</v>
      </c>
      <c r="CE184" s="557">
        <v>227</v>
      </c>
      <c r="CF184" s="557">
        <v>75</v>
      </c>
      <c r="CG184" s="557">
        <v>72</v>
      </c>
      <c r="CH184" s="558">
        <f t="shared" si="218"/>
        <v>0.30241935483870969</v>
      </c>
      <c r="CI184" s="559">
        <f t="shared" si="219"/>
        <v>0.33039647577092512</v>
      </c>
    </row>
    <row r="185" spans="1:87" s="4" customFormat="1" x14ac:dyDescent="0.25">
      <c r="A185" s="560" t="s">
        <v>442</v>
      </c>
      <c r="B185" s="561" t="s">
        <v>446</v>
      </c>
      <c r="C185" s="562" t="s">
        <v>447</v>
      </c>
      <c r="D185" s="563">
        <v>727</v>
      </c>
      <c r="E185" s="628">
        <v>603</v>
      </c>
      <c r="F185" s="628">
        <v>531</v>
      </c>
      <c r="G185" s="628">
        <v>63</v>
      </c>
      <c r="H185" s="628">
        <v>63</v>
      </c>
      <c r="I185" s="629">
        <f t="shared" si="154"/>
        <v>0.1044776119402985</v>
      </c>
      <c r="J185" s="630">
        <f t="shared" si="155"/>
        <v>0.11864406779661017</v>
      </c>
      <c r="K185" s="563">
        <v>802</v>
      </c>
      <c r="L185" s="628">
        <v>655</v>
      </c>
      <c r="M185" s="628">
        <v>583</v>
      </c>
      <c r="N185" s="628">
        <v>74</v>
      </c>
      <c r="O185" s="628">
        <v>74</v>
      </c>
      <c r="P185" s="629">
        <f t="shared" si="200"/>
        <v>0.11297709923664122</v>
      </c>
      <c r="Q185" s="630">
        <f t="shared" si="201"/>
        <v>0.12692967409948541</v>
      </c>
      <c r="R185" s="563">
        <v>793</v>
      </c>
      <c r="S185" s="628">
        <v>652</v>
      </c>
      <c r="T185" s="628">
        <v>567</v>
      </c>
      <c r="U185" s="628">
        <v>58</v>
      </c>
      <c r="V185" s="628">
        <v>56</v>
      </c>
      <c r="W185" s="629">
        <f t="shared" si="152"/>
        <v>8.8957055214723926E-2</v>
      </c>
      <c r="X185" s="630">
        <f t="shared" si="153"/>
        <v>0.10229276895943562</v>
      </c>
      <c r="Y185" s="563">
        <v>765</v>
      </c>
      <c r="Z185" s="628">
        <v>645</v>
      </c>
      <c r="AA185" s="628">
        <v>530</v>
      </c>
      <c r="AB185" s="628">
        <v>61</v>
      </c>
      <c r="AC185" s="628">
        <v>60</v>
      </c>
      <c r="AD185" s="629">
        <f t="shared" si="202"/>
        <v>9.4573643410852712E-2</v>
      </c>
      <c r="AE185" s="630">
        <f t="shared" si="203"/>
        <v>0.11509433962264151</v>
      </c>
      <c r="AF185" s="563">
        <v>799</v>
      </c>
      <c r="AG185" s="628">
        <v>678</v>
      </c>
      <c r="AH185" s="628">
        <v>580</v>
      </c>
      <c r="AI185" s="628">
        <v>55</v>
      </c>
      <c r="AJ185" s="628">
        <v>54</v>
      </c>
      <c r="AK185" s="629">
        <f t="shared" si="204"/>
        <v>8.1120943952802366E-2</v>
      </c>
      <c r="AL185" s="630">
        <f t="shared" si="205"/>
        <v>9.4827586206896547E-2</v>
      </c>
      <c r="AM185" s="563">
        <v>845</v>
      </c>
      <c r="AN185" s="628">
        <v>719</v>
      </c>
      <c r="AO185" s="628">
        <v>619</v>
      </c>
      <c r="AP185" s="628">
        <v>70</v>
      </c>
      <c r="AQ185" s="628">
        <v>67</v>
      </c>
      <c r="AR185" s="629">
        <f t="shared" si="206"/>
        <v>9.7357440890125171E-2</v>
      </c>
      <c r="AS185" s="630">
        <f t="shared" si="207"/>
        <v>0.11308562197092084</v>
      </c>
      <c r="AT185" s="563">
        <v>786</v>
      </c>
      <c r="AU185" s="628">
        <v>655</v>
      </c>
      <c r="AV185" s="628">
        <v>562</v>
      </c>
      <c r="AW185" s="628">
        <v>78</v>
      </c>
      <c r="AX185" s="628">
        <v>76</v>
      </c>
      <c r="AY185" s="629">
        <f t="shared" si="208"/>
        <v>0.11908396946564885</v>
      </c>
      <c r="AZ185" s="630">
        <f t="shared" si="209"/>
        <v>0.13879003558718861</v>
      </c>
      <c r="BA185" s="563">
        <v>711</v>
      </c>
      <c r="BB185" s="628">
        <v>590</v>
      </c>
      <c r="BC185" s="628">
        <v>500</v>
      </c>
      <c r="BD185" s="628">
        <v>72</v>
      </c>
      <c r="BE185" s="628">
        <v>71</v>
      </c>
      <c r="BF185" s="629">
        <f t="shared" si="210"/>
        <v>0.12203389830508475</v>
      </c>
      <c r="BG185" s="630">
        <f t="shared" si="211"/>
        <v>0.14399999999999999</v>
      </c>
      <c r="BH185" s="563">
        <v>703</v>
      </c>
      <c r="BI185" s="628">
        <v>575</v>
      </c>
      <c r="BJ185" s="628">
        <v>496</v>
      </c>
      <c r="BK185" s="628">
        <v>73</v>
      </c>
      <c r="BL185" s="628">
        <v>68</v>
      </c>
      <c r="BM185" s="629">
        <f t="shared" si="212"/>
        <v>0.12695652173913044</v>
      </c>
      <c r="BN185" s="630">
        <f t="shared" si="213"/>
        <v>0.14717741935483872</v>
      </c>
      <c r="BO185" s="563">
        <v>576</v>
      </c>
      <c r="BP185" s="628">
        <v>473</v>
      </c>
      <c r="BQ185" s="628">
        <v>418</v>
      </c>
      <c r="BR185" s="628">
        <v>61</v>
      </c>
      <c r="BS185" s="628">
        <v>60</v>
      </c>
      <c r="BT185" s="629">
        <f t="shared" si="214"/>
        <v>0.12896405919661733</v>
      </c>
      <c r="BU185" s="630">
        <f t="shared" si="215"/>
        <v>0.145933014354067</v>
      </c>
      <c r="BV185" s="563">
        <v>676</v>
      </c>
      <c r="BW185" s="628">
        <v>546</v>
      </c>
      <c r="BX185" s="628">
        <v>470</v>
      </c>
      <c r="BY185" s="628">
        <v>80</v>
      </c>
      <c r="BZ185" s="628">
        <v>77</v>
      </c>
      <c r="CA185" s="629">
        <f t="shared" si="216"/>
        <v>0.14652014652014653</v>
      </c>
      <c r="CB185" s="630">
        <f t="shared" si="217"/>
        <v>0.1702127659574468</v>
      </c>
      <c r="CC185" s="563">
        <v>697</v>
      </c>
      <c r="CD185" s="628">
        <v>563</v>
      </c>
      <c r="CE185" s="628">
        <v>483</v>
      </c>
      <c r="CF185" s="628">
        <v>75</v>
      </c>
      <c r="CG185" s="628">
        <v>73</v>
      </c>
      <c r="CH185" s="629">
        <f t="shared" si="218"/>
        <v>0.13321492007104796</v>
      </c>
      <c r="CI185" s="630">
        <f t="shared" si="219"/>
        <v>0.15527950310559005</v>
      </c>
    </row>
    <row r="186" spans="1:87" s="4" customFormat="1" x14ac:dyDescent="0.25">
      <c r="A186" s="569" t="s">
        <v>442</v>
      </c>
      <c r="B186" s="570" t="s">
        <v>448</v>
      </c>
      <c r="C186" s="571" t="s">
        <v>449</v>
      </c>
      <c r="D186" s="651">
        <v>481</v>
      </c>
      <c r="E186" s="573">
        <v>468</v>
      </c>
      <c r="F186" s="573">
        <v>461</v>
      </c>
      <c r="G186" s="573">
        <v>65</v>
      </c>
      <c r="H186" s="573">
        <v>63</v>
      </c>
      <c r="I186" s="574">
        <f t="shared" si="154"/>
        <v>0.1388888888888889</v>
      </c>
      <c r="J186" s="575">
        <f t="shared" si="155"/>
        <v>0.14099783080260303</v>
      </c>
      <c r="K186" s="651">
        <v>484</v>
      </c>
      <c r="L186" s="573">
        <v>462</v>
      </c>
      <c r="M186" s="573">
        <v>449</v>
      </c>
      <c r="N186" s="573">
        <v>64</v>
      </c>
      <c r="O186" s="573">
        <v>63</v>
      </c>
      <c r="P186" s="574">
        <f t="shared" si="200"/>
        <v>0.13852813852813853</v>
      </c>
      <c r="Q186" s="575">
        <f t="shared" si="201"/>
        <v>0.14253897550111358</v>
      </c>
      <c r="R186" s="651">
        <v>475</v>
      </c>
      <c r="S186" s="573">
        <v>464</v>
      </c>
      <c r="T186" s="573">
        <v>452</v>
      </c>
      <c r="U186" s="573">
        <v>56</v>
      </c>
      <c r="V186" s="573">
        <v>49</v>
      </c>
      <c r="W186" s="574">
        <f t="shared" si="152"/>
        <v>0.1206896551724138</v>
      </c>
      <c r="X186" s="575">
        <f t="shared" si="153"/>
        <v>0.12389380530973451</v>
      </c>
      <c r="Y186" s="651">
        <v>522</v>
      </c>
      <c r="Z186" s="573">
        <v>505</v>
      </c>
      <c r="AA186" s="573">
        <v>496</v>
      </c>
      <c r="AB186" s="573">
        <v>58</v>
      </c>
      <c r="AC186" s="573">
        <v>56</v>
      </c>
      <c r="AD186" s="574">
        <f t="shared" si="202"/>
        <v>0.11485148514851486</v>
      </c>
      <c r="AE186" s="575">
        <f t="shared" si="203"/>
        <v>0.11693548387096774</v>
      </c>
      <c r="AF186" s="651">
        <v>578</v>
      </c>
      <c r="AG186" s="573">
        <v>538</v>
      </c>
      <c r="AH186" s="573">
        <v>494</v>
      </c>
      <c r="AI186" s="573">
        <v>60</v>
      </c>
      <c r="AJ186" s="573">
        <v>58</v>
      </c>
      <c r="AK186" s="574">
        <f t="shared" si="204"/>
        <v>0.11152416356877323</v>
      </c>
      <c r="AL186" s="575">
        <f t="shared" si="205"/>
        <v>0.1214574898785425</v>
      </c>
      <c r="AM186" s="651">
        <v>547</v>
      </c>
      <c r="AN186" s="573">
        <v>507</v>
      </c>
      <c r="AO186" s="573">
        <v>477</v>
      </c>
      <c r="AP186" s="573">
        <v>51</v>
      </c>
      <c r="AQ186" s="573">
        <v>51</v>
      </c>
      <c r="AR186" s="574">
        <f t="shared" si="206"/>
        <v>0.10059171597633136</v>
      </c>
      <c r="AS186" s="575">
        <f t="shared" si="207"/>
        <v>0.1069182389937107</v>
      </c>
      <c r="AT186" s="651">
        <v>567</v>
      </c>
      <c r="AU186" s="573">
        <v>535</v>
      </c>
      <c r="AV186" s="573">
        <v>498</v>
      </c>
      <c r="AW186" s="573">
        <v>58</v>
      </c>
      <c r="AX186" s="573">
        <v>58</v>
      </c>
      <c r="AY186" s="574">
        <f t="shared" si="208"/>
        <v>0.10841121495327102</v>
      </c>
      <c r="AZ186" s="575">
        <f t="shared" si="209"/>
        <v>0.11646586345381527</v>
      </c>
      <c r="BA186" s="651">
        <v>466</v>
      </c>
      <c r="BB186" s="573">
        <v>440</v>
      </c>
      <c r="BC186" s="573">
        <v>427</v>
      </c>
      <c r="BD186" s="573">
        <v>55</v>
      </c>
      <c r="BE186" s="573">
        <v>55</v>
      </c>
      <c r="BF186" s="574">
        <f t="shared" si="210"/>
        <v>0.125</v>
      </c>
      <c r="BG186" s="575">
        <f t="shared" si="211"/>
        <v>0.1288056206088993</v>
      </c>
      <c r="BH186" s="651">
        <v>482</v>
      </c>
      <c r="BI186" s="573">
        <v>457</v>
      </c>
      <c r="BJ186" s="573">
        <v>413</v>
      </c>
      <c r="BK186" s="573">
        <v>67</v>
      </c>
      <c r="BL186" s="573">
        <v>67</v>
      </c>
      <c r="BM186" s="574">
        <f t="shared" si="212"/>
        <v>0.14660831509846828</v>
      </c>
      <c r="BN186" s="575">
        <f t="shared" si="213"/>
        <v>0.16222760290556901</v>
      </c>
      <c r="BO186" s="651">
        <v>464</v>
      </c>
      <c r="BP186" s="573">
        <v>438</v>
      </c>
      <c r="BQ186" s="573">
        <v>426</v>
      </c>
      <c r="BR186" s="573">
        <v>61</v>
      </c>
      <c r="BS186" s="573">
        <v>60</v>
      </c>
      <c r="BT186" s="574">
        <f t="shared" si="214"/>
        <v>0.13926940639269406</v>
      </c>
      <c r="BU186" s="575">
        <f t="shared" si="215"/>
        <v>0.14319248826291081</v>
      </c>
      <c r="BV186" s="651">
        <v>410</v>
      </c>
      <c r="BW186" s="573">
        <v>381</v>
      </c>
      <c r="BX186" s="573">
        <v>374</v>
      </c>
      <c r="BY186" s="573">
        <v>56</v>
      </c>
      <c r="BZ186" s="573">
        <v>55</v>
      </c>
      <c r="CA186" s="574">
        <f t="shared" si="216"/>
        <v>0.14698162729658792</v>
      </c>
      <c r="CB186" s="575">
        <f t="shared" si="217"/>
        <v>0.1497326203208556</v>
      </c>
      <c r="CC186" s="651">
        <v>437</v>
      </c>
      <c r="CD186" s="573">
        <v>410</v>
      </c>
      <c r="CE186" s="573">
        <v>405</v>
      </c>
      <c r="CF186" s="573">
        <v>61</v>
      </c>
      <c r="CG186" s="573">
        <v>57</v>
      </c>
      <c r="CH186" s="574">
        <f t="shared" si="218"/>
        <v>0.14878048780487804</v>
      </c>
      <c r="CI186" s="575">
        <f t="shared" si="219"/>
        <v>0.1506172839506173</v>
      </c>
    </row>
    <row r="187" spans="1:87" s="4" customFormat="1" x14ac:dyDescent="0.25">
      <c r="A187" s="592" t="s">
        <v>450</v>
      </c>
      <c r="B187" s="546" t="s">
        <v>451</v>
      </c>
      <c r="C187" s="652"/>
      <c r="D187" s="617">
        <v>516</v>
      </c>
      <c r="E187" s="618">
        <v>404</v>
      </c>
      <c r="F187" s="618">
        <v>404</v>
      </c>
      <c r="G187" s="618">
        <v>51</v>
      </c>
      <c r="H187" s="619">
        <v>50</v>
      </c>
      <c r="I187" s="620">
        <f t="shared" si="154"/>
        <v>0.12623762376237624</v>
      </c>
      <c r="J187" s="621">
        <f t="shared" si="155"/>
        <v>0.12623762376237624</v>
      </c>
      <c r="K187" s="617">
        <v>494</v>
      </c>
      <c r="L187" s="618">
        <v>363</v>
      </c>
      <c r="M187" s="618">
        <v>309</v>
      </c>
      <c r="N187" s="618">
        <v>50</v>
      </c>
      <c r="O187" s="619">
        <v>50</v>
      </c>
      <c r="P187" s="620">
        <f t="shared" si="200"/>
        <v>0.13774104683195593</v>
      </c>
      <c r="Q187" s="621">
        <f t="shared" si="201"/>
        <v>0.16181229773462782</v>
      </c>
      <c r="R187" s="617">
        <v>488</v>
      </c>
      <c r="S187" s="618">
        <v>303</v>
      </c>
      <c r="T187" s="618">
        <v>265</v>
      </c>
      <c r="U187" s="618">
        <v>47</v>
      </c>
      <c r="V187" s="619">
        <v>46</v>
      </c>
      <c r="W187" s="620">
        <f t="shared" si="152"/>
        <v>0.15511551155115511</v>
      </c>
      <c r="X187" s="621">
        <f t="shared" si="153"/>
        <v>0.17735849056603772</v>
      </c>
      <c r="Y187" s="617">
        <v>545</v>
      </c>
      <c r="Z187" s="618">
        <v>343</v>
      </c>
      <c r="AA187" s="618">
        <v>309</v>
      </c>
      <c r="AB187" s="618">
        <v>53</v>
      </c>
      <c r="AC187" s="619">
        <v>51</v>
      </c>
      <c r="AD187" s="620">
        <f t="shared" si="202"/>
        <v>0.15451895043731778</v>
      </c>
      <c r="AE187" s="621">
        <f t="shared" si="203"/>
        <v>0.17152103559870549</v>
      </c>
      <c r="AF187" s="617">
        <v>575</v>
      </c>
      <c r="AG187" s="618">
        <v>346</v>
      </c>
      <c r="AH187" s="618">
        <v>307</v>
      </c>
      <c r="AI187" s="618">
        <v>64</v>
      </c>
      <c r="AJ187" s="619">
        <v>58</v>
      </c>
      <c r="AK187" s="620">
        <f t="shared" si="204"/>
        <v>0.18497109826589594</v>
      </c>
      <c r="AL187" s="621">
        <f t="shared" si="205"/>
        <v>0.20846905537459284</v>
      </c>
      <c r="AM187" s="617">
        <v>541</v>
      </c>
      <c r="AN187" s="618">
        <v>324</v>
      </c>
      <c r="AO187" s="618">
        <v>286</v>
      </c>
      <c r="AP187" s="618">
        <v>50</v>
      </c>
      <c r="AQ187" s="619">
        <v>49</v>
      </c>
      <c r="AR187" s="620">
        <f t="shared" si="206"/>
        <v>0.15432098765432098</v>
      </c>
      <c r="AS187" s="621">
        <f t="shared" si="207"/>
        <v>0.17482517482517482</v>
      </c>
      <c r="AT187" s="617">
        <v>382</v>
      </c>
      <c r="AU187" s="618">
        <v>283</v>
      </c>
      <c r="AV187" s="618">
        <v>278</v>
      </c>
      <c r="AW187" s="618">
        <v>42</v>
      </c>
      <c r="AX187" s="619">
        <v>42</v>
      </c>
      <c r="AY187" s="620">
        <f t="shared" si="208"/>
        <v>0.14840989399293286</v>
      </c>
      <c r="AZ187" s="621">
        <f t="shared" si="209"/>
        <v>0.15107913669064749</v>
      </c>
      <c r="BA187" s="617">
        <v>403</v>
      </c>
      <c r="BB187" s="618">
        <v>294</v>
      </c>
      <c r="BC187" s="618">
        <v>268</v>
      </c>
      <c r="BD187" s="618">
        <v>44</v>
      </c>
      <c r="BE187" s="619">
        <v>43</v>
      </c>
      <c r="BF187" s="620">
        <f t="shared" si="210"/>
        <v>0.14965986394557823</v>
      </c>
      <c r="BG187" s="621">
        <f t="shared" si="211"/>
        <v>0.16417910447761194</v>
      </c>
      <c r="BH187" s="617">
        <v>305</v>
      </c>
      <c r="BI187" s="618">
        <v>228</v>
      </c>
      <c r="BJ187" s="618">
        <v>195</v>
      </c>
      <c r="BK187" s="618">
        <v>33</v>
      </c>
      <c r="BL187" s="619">
        <v>32</v>
      </c>
      <c r="BM187" s="620">
        <f t="shared" si="212"/>
        <v>0.14473684210526316</v>
      </c>
      <c r="BN187" s="621">
        <f t="shared" si="213"/>
        <v>0.16923076923076924</v>
      </c>
      <c r="BO187" s="617">
        <v>334</v>
      </c>
      <c r="BP187" s="618">
        <v>252</v>
      </c>
      <c r="BQ187" s="618">
        <v>252</v>
      </c>
      <c r="BR187" s="618">
        <v>43</v>
      </c>
      <c r="BS187" s="619">
        <v>42</v>
      </c>
      <c r="BT187" s="620">
        <f t="shared" si="214"/>
        <v>0.17063492063492064</v>
      </c>
      <c r="BU187" s="621">
        <f t="shared" si="215"/>
        <v>0.17063492063492064</v>
      </c>
      <c r="BV187" s="617">
        <v>329</v>
      </c>
      <c r="BW187" s="618">
        <v>235</v>
      </c>
      <c r="BX187" s="618">
        <v>214</v>
      </c>
      <c r="BY187" s="618">
        <v>38</v>
      </c>
      <c r="BZ187" s="619">
        <v>37</v>
      </c>
      <c r="CA187" s="620">
        <f t="shared" si="216"/>
        <v>0.16170212765957448</v>
      </c>
      <c r="CB187" s="621">
        <f t="shared" si="217"/>
        <v>0.17757009345794392</v>
      </c>
      <c r="CC187" s="617">
        <v>372</v>
      </c>
      <c r="CD187" s="618">
        <v>266</v>
      </c>
      <c r="CE187" s="618">
        <v>234</v>
      </c>
      <c r="CF187" s="618">
        <v>45</v>
      </c>
      <c r="CG187" s="619">
        <v>41</v>
      </c>
      <c r="CH187" s="620">
        <f t="shared" si="218"/>
        <v>0.16917293233082706</v>
      </c>
      <c r="CI187" s="621">
        <f t="shared" si="219"/>
        <v>0.19230769230769232</v>
      </c>
    </row>
    <row r="188" spans="1:87" s="4" customFormat="1" x14ac:dyDescent="0.25">
      <c r="A188" s="592" t="s">
        <v>452</v>
      </c>
      <c r="B188" s="546" t="s">
        <v>453</v>
      </c>
      <c r="C188" s="652"/>
      <c r="D188" s="594">
        <v>760</v>
      </c>
      <c r="E188" s="641">
        <v>760</v>
      </c>
      <c r="F188" s="641">
        <v>688</v>
      </c>
      <c r="G188" s="641">
        <v>66</v>
      </c>
      <c r="H188" s="642">
        <v>66</v>
      </c>
      <c r="I188" s="643">
        <f t="shared" si="154"/>
        <v>8.6842105263157901E-2</v>
      </c>
      <c r="J188" s="644">
        <f t="shared" si="155"/>
        <v>9.5930232558139539E-2</v>
      </c>
      <c r="K188" s="594">
        <v>720</v>
      </c>
      <c r="L188" s="641">
        <v>720</v>
      </c>
      <c r="M188" s="641">
        <v>543</v>
      </c>
      <c r="N188" s="641">
        <v>59</v>
      </c>
      <c r="O188" s="642">
        <v>59</v>
      </c>
      <c r="P188" s="643">
        <f t="shared" si="200"/>
        <v>8.1944444444444445E-2</v>
      </c>
      <c r="Q188" s="644">
        <f t="shared" si="201"/>
        <v>0.10865561694290976</v>
      </c>
      <c r="R188" s="594">
        <v>880</v>
      </c>
      <c r="S188" s="641">
        <v>880</v>
      </c>
      <c r="T188" s="641">
        <v>790</v>
      </c>
      <c r="U188" s="641">
        <v>59</v>
      </c>
      <c r="V188" s="642">
        <v>59</v>
      </c>
      <c r="W188" s="643">
        <f t="shared" si="152"/>
        <v>6.7045454545454547E-2</v>
      </c>
      <c r="X188" s="644">
        <f t="shared" si="153"/>
        <v>7.4683544303797464E-2</v>
      </c>
      <c r="Y188" s="594">
        <v>734</v>
      </c>
      <c r="Z188" s="641">
        <v>733</v>
      </c>
      <c r="AA188" s="641">
        <v>667</v>
      </c>
      <c r="AB188" s="641">
        <v>64</v>
      </c>
      <c r="AC188" s="642">
        <v>62</v>
      </c>
      <c r="AD188" s="643">
        <f t="shared" si="202"/>
        <v>8.7312414733969987E-2</v>
      </c>
      <c r="AE188" s="644">
        <f t="shared" si="203"/>
        <v>9.5952023988005994E-2</v>
      </c>
      <c r="AF188" s="594">
        <v>633</v>
      </c>
      <c r="AG188" s="641">
        <v>633</v>
      </c>
      <c r="AH188" s="641">
        <v>578</v>
      </c>
      <c r="AI188" s="641">
        <v>84</v>
      </c>
      <c r="AJ188" s="642">
        <v>81</v>
      </c>
      <c r="AK188" s="643">
        <f t="shared" si="204"/>
        <v>0.13270142180094788</v>
      </c>
      <c r="AL188" s="644">
        <f t="shared" si="205"/>
        <v>0.1453287197231834</v>
      </c>
      <c r="AM188" s="594">
        <v>639</v>
      </c>
      <c r="AN188" s="641">
        <v>639</v>
      </c>
      <c r="AO188" s="641">
        <v>579</v>
      </c>
      <c r="AP188" s="641">
        <v>78</v>
      </c>
      <c r="AQ188" s="642">
        <v>72</v>
      </c>
      <c r="AR188" s="643">
        <f t="shared" si="206"/>
        <v>0.12206572769953052</v>
      </c>
      <c r="AS188" s="644">
        <f t="shared" si="207"/>
        <v>0.13471502590673576</v>
      </c>
      <c r="AT188" s="594">
        <v>568</v>
      </c>
      <c r="AU188" s="641">
        <v>567</v>
      </c>
      <c r="AV188" s="641">
        <v>510</v>
      </c>
      <c r="AW188" s="641">
        <v>71</v>
      </c>
      <c r="AX188" s="642">
        <v>65</v>
      </c>
      <c r="AY188" s="643">
        <f t="shared" si="208"/>
        <v>0.12522045855379188</v>
      </c>
      <c r="AZ188" s="644">
        <f t="shared" si="209"/>
        <v>0.13921568627450981</v>
      </c>
      <c r="BA188" s="594">
        <v>532</v>
      </c>
      <c r="BB188" s="641">
        <v>532</v>
      </c>
      <c r="BC188" s="641">
        <v>489</v>
      </c>
      <c r="BD188" s="641">
        <v>56</v>
      </c>
      <c r="BE188" s="642">
        <v>53</v>
      </c>
      <c r="BF188" s="643">
        <f t="shared" si="210"/>
        <v>0.10526315789473684</v>
      </c>
      <c r="BG188" s="644">
        <f t="shared" si="211"/>
        <v>0.11451942740286299</v>
      </c>
      <c r="BH188" s="594">
        <v>471</v>
      </c>
      <c r="BI188" s="641">
        <v>470</v>
      </c>
      <c r="BJ188" s="641">
        <v>392</v>
      </c>
      <c r="BK188" s="641">
        <v>60</v>
      </c>
      <c r="BL188" s="642">
        <v>58</v>
      </c>
      <c r="BM188" s="643">
        <f t="shared" si="212"/>
        <v>0.1276595744680851</v>
      </c>
      <c r="BN188" s="644">
        <f t="shared" si="213"/>
        <v>0.15306122448979592</v>
      </c>
      <c r="BO188" s="594">
        <v>530</v>
      </c>
      <c r="BP188" s="641">
        <v>525</v>
      </c>
      <c r="BQ188" s="641">
        <v>460</v>
      </c>
      <c r="BR188" s="641">
        <v>80</v>
      </c>
      <c r="BS188" s="642">
        <v>72</v>
      </c>
      <c r="BT188" s="643">
        <f t="shared" si="214"/>
        <v>0.15238095238095239</v>
      </c>
      <c r="BU188" s="644">
        <f t="shared" si="215"/>
        <v>0.17391304347826086</v>
      </c>
      <c r="BV188" s="594">
        <v>513</v>
      </c>
      <c r="BW188" s="641">
        <v>513</v>
      </c>
      <c r="BX188" s="641">
        <v>453</v>
      </c>
      <c r="BY188" s="641">
        <v>54</v>
      </c>
      <c r="BZ188" s="642">
        <v>48</v>
      </c>
      <c r="CA188" s="643">
        <f t="shared" si="216"/>
        <v>0.10526315789473684</v>
      </c>
      <c r="CB188" s="644">
        <f t="shared" si="217"/>
        <v>0.11920529801324503</v>
      </c>
      <c r="CC188" s="594">
        <v>511</v>
      </c>
      <c r="CD188" s="641">
        <v>509</v>
      </c>
      <c r="CE188" s="641">
        <v>416</v>
      </c>
      <c r="CF188" s="641">
        <v>66</v>
      </c>
      <c r="CG188" s="642">
        <v>60</v>
      </c>
      <c r="CH188" s="643">
        <f t="shared" si="218"/>
        <v>0.12966601178781925</v>
      </c>
      <c r="CI188" s="644">
        <f t="shared" si="219"/>
        <v>0.15865384615384615</v>
      </c>
    </row>
    <row r="189" spans="1:87" s="4" customFormat="1" x14ac:dyDescent="0.25">
      <c r="A189" s="610" t="s">
        <v>454</v>
      </c>
      <c r="B189" s="546" t="s">
        <v>455</v>
      </c>
      <c r="C189" s="653"/>
      <c r="D189" s="645">
        <v>633</v>
      </c>
      <c r="E189" s="618">
        <v>415</v>
      </c>
      <c r="F189" s="618">
        <v>352</v>
      </c>
      <c r="G189" s="618">
        <v>122</v>
      </c>
      <c r="H189" s="619">
        <v>117</v>
      </c>
      <c r="I189" s="620">
        <f t="shared" si="154"/>
        <v>0.29397590361445786</v>
      </c>
      <c r="J189" s="621">
        <f t="shared" si="155"/>
        <v>0.34659090909090912</v>
      </c>
      <c r="K189" s="645">
        <v>746</v>
      </c>
      <c r="L189" s="618">
        <v>665</v>
      </c>
      <c r="M189" s="618">
        <v>570</v>
      </c>
      <c r="N189" s="618">
        <v>124</v>
      </c>
      <c r="O189" s="619">
        <v>117</v>
      </c>
      <c r="P189" s="620">
        <f t="shared" si="200"/>
        <v>0.18646616541353384</v>
      </c>
      <c r="Q189" s="621">
        <f t="shared" si="201"/>
        <v>0.21754385964912282</v>
      </c>
      <c r="R189" s="645">
        <v>829</v>
      </c>
      <c r="S189" s="618">
        <v>745</v>
      </c>
      <c r="T189" s="618">
        <v>654</v>
      </c>
      <c r="U189" s="618">
        <v>182</v>
      </c>
      <c r="V189" s="619">
        <v>168</v>
      </c>
      <c r="W189" s="620">
        <f t="shared" si="152"/>
        <v>0.24429530201342281</v>
      </c>
      <c r="X189" s="621">
        <f t="shared" si="153"/>
        <v>0.27828746177370028</v>
      </c>
      <c r="Y189" s="645">
        <v>652</v>
      </c>
      <c r="Z189" s="618">
        <v>599</v>
      </c>
      <c r="AA189" s="618">
        <v>502</v>
      </c>
      <c r="AB189" s="618">
        <v>147</v>
      </c>
      <c r="AC189" s="619">
        <v>135</v>
      </c>
      <c r="AD189" s="620">
        <f t="shared" si="202"/>
        <v>0.24540901502504173</v>
      </c>
      <c r="AE189" s="621">
        <f t="shared" si="203"/>
        <v>0.29282868525896416</v>
      </c>
      <c r="AF189" s="645">
        <v>726</v>
      </c>
      <c r="AG189" s="618">
        <v>652</v>
      </c>
      <c r="AH189" s="618">
        <v>570</v>
      </c>
      <c r="AI189" s="618">
        <v>135</v>
      </c>
      <c r="AJ189" s="619">
        <v>127</v>
      </c>
      <c r="AK189" s="620">
        <f t="shared" si="204"/>
        <v>0.20705521472392638</v>
      </c>
      <c r="AL189" s="621">
        <f t="shared" si="205"/>
        <v>0.23684210526315788</v>
      </c>
      <c r="AM189" s="645">
        <v>708</v>
      </c>
      <c r="AN189" s="618">
        <v>641</v>
      </c>
      <c r="AO189" s="618">
        <v>574</v>
      </c>
      <c r="AP189" s="618">
        <v>158</v>
      </c>
      <c r="AQ189" s="619">
        <v>144</v>
      </c>
      <c r="AR189" s="620">
        <f t="shared" si="206"/>
        <v>0.24648985959438377</v>
      </c>
      <c r="AS189" s="621">
        <f t="shared" si="207"/>
        <v>0.27526132404181186</v>
      </c>
      <c r="AT189" s="645">
        <v>708</v>
      </c>
      <c r="AU189" s="618">
        <v>639</v>
      </c>
      <c r="AV189" s="618">
        <v>546</v>
      </c>
      <c r="AW189" s="618">
        <v>168</v>
      </c>
      <c r="AX189" s="619">
        <v>159</v>
      </c>
      <c r="AY189" s="620">
        <f t="shared" si="208"/>
        <v>0.26291079812206575</v>
      </c>
      <c r="AZ189" s="621">
        <f t="shared" si="209"/>
        <v>0.30769230769230771</v>
      </c>
      <c r="BA189" s="645">
        <v>646</v>
      </c>
      <c r="BB189" s="618">
        <v>581</v>
      </c>
      <c r="BC189" s="618">
        <v>492</v>
      </c>
      <c r="BD189" s="618">
        <v>127</v>
      </c>
      <c r="BE189" s="619">
        <v>116</v>
      </c>
      <c r="BF189" s="620">
        <f t="shared" si="210"/>
        <v>0.21858864027538727</v>
      </c>
      <c r="BG189" s="621">
        <f t="shared" si="211"/>
        <v>0.258130081300813</v>
      </c>
      <c r="BH189" s="645">
        <v>620</v>
      </c>
      <c r="BI189" s="618">
        <v>545</v>
      </c>
      <c r="BJ189" s="618">
        <v>490</v>
      </c>
      <c r="BK189" s="618">
        <v>133</v>
      </c>
      <c r="BL189" s="619">
        <v>120</v>
      </c>
      <c r="BM189" s="620">
        <f t="shared" si="212"/>
        <v>0.24403669724770644</v>
      </c>
      <c r="BN189" s="621">
        <f t="shared" si="213"/>
        <v>0.27142857142857141</v>
      </c>
      <c r="BO189" s="645">
        <v>589</v>
      </c>
      <c r="BP189" s="618">
        <v>505</v>
      </c>
      <c r="BQ189" s="618">
        <v>439</v>
      </c>
      <c r="BR189" s="618">
        <v>140</v>
      </c>
      <c r="BS189" s="619">
        <v>127</v>
      </c>
      <c r="BT189" s="620">
        <f t="shared" si="214"/>
        <v>0.27722772277227725</v>
      </c>
      <c r="BU189" s="621">
        <f t="shared" si="215"/>
        <v>0.31890660592255127</v>
      </c>
      <c r="BV189" s="645">
        <v>557</v>
      </c>
      <c r="BW189" s="618">
        <v>477</v>
      </c>
      <c r="BX189" s="618">
        <v>383</v>
      </c>
      <c r="BY189" s="618">
        <v>132</v>
      </c>
      <c r="BZ189" s="619">
        <v>114</v>
      </c>
      <c r="CA189" s="620">
        <f t="shared" si="216"/>
        <v>0.27672955974842767</v>
      </c>
      <c r="CB189" s="621">
        <f t="shared" si="217"/>
        <v>0.34464751958224543</v>
      </c>
      <c r="CC189" s="645">
        <v>522</v>
      </c>
      <c r="CD189" s="618">
        <v>461</v>
      </c>
      <c r="CE189" s="618">
        <v>382</v>
      </c>
      <c r="CF189" s="618">
        <v>136</v>
      </c>
      <c r="CG189" s="619">
        <v>123</v>
      </c>
      <c r="CH189" s="620">
        <f t="shared" si="218"/>
        <v>0.29501084598698479</v>
      </c>
      <c r="CI189" s="621">
        <f t="shared" si="219"/>
        <v>0.35602094240837695</v>
      </c>
    </row>
    <row r="190" spans="1:87" s="4" customFormat="1" x14ac:dyDescent="0.25">
      <c r="A190" s="613" t="s">
        <v>454</v>
      </c>
      <c r="B190" s="554" t="s">
        <v>456</v>
      </c>
      <c r="C190" s="615" t="s">
        <v>457</v>
      </c>
      <c r="D190" s="556">
        <v>179</v>
      </c>
      <c r="E190" s="557">
        <v>174</v>
      </c>
      <c r="F190" s="557">
        <v>147</v>
      </c>
      <c r="G190" s="557">
        <v>71</v>
      </c>
      <c r="H190" s="557">
        <v>67</v>
      </c>
      <c r="I190" s="558">
        <f t="shared" si="154"/>
        <v>0.40804597701149425</v>
      </c>
      <c r="J190" s="559">
        <f t="shared" si="155"/>
        <v>0.48299319727891155</v>
      </c>
      <c r="K190" s="556">
        <v>181</v>
      </c>
      <c r="L190" s="557">
        <v>176</v>
      </c>
      <c r="M190" s="557">
        <v>143</v>
      </c>
      <c r="N190" s="557">
        <v>60</v>
      </c>
      <c r="O190" s="557">
        <v>54</v>
      </c>
      <c r="P190" s="558">
        <f t="shared" si="200"/>
        <v>0.34090909090909088</v>
      </c>
      <c r="Q190" s="559">
        <f t="shared" si="201"/>
        <v>0.41958041958041958</v>
      </c>
      <c r="R190" s="556">
        <v>220</v>
      </c>
      <c r="S190" s="557">
        <v>213</v>
      </c>
      <c r="T190" s="557">
        <v>181</v>
      </c>
      <c r="U190" s="557">
        <v>89</v>
      </c>
      <c r="V190" s="557">
        <v>84</v>
      </c>
      <c r="W190" s="558">
        <f t="shared" si="152"/>
        <v>0.41784037558685444</v>
      </c>
      <c r="X190" s="559">
        <f t="shared" si="153"/>
        <v>0.49171270718232046</v>
      </c>
      <c r="Y190" s="556">
        <v>197</v>
      </c>
      <c r="Z190" s="557">
        <v>194</v>
      </c>
      <c r="AA190" s="557">
        <v>166</v>
      </c>
      <c r="AB190" s="557">
        <v>89</v>
      </c>
      <c r="AC190" s="557">
        <v>81</v>
      </c>
      <c r="AD190" s="558">
        <f t="shared" si="202"/>
        <v>0.45876288659793812</v>
      </c>
      <c r="AE190" s="559">
        <f t="shared" si="203"/>
        <v>0.53614457831325302</v>
      </c>
      <c r="AF190" s="556">
        <v>189</v>
      </c>
      <c r="AG190" s="557">
        <v>188</v>
      </c>
      <c r="AH190" s="557">
        <v>163</v>
      </c>
      <c r="AI190" s="557">
        <v>64</v>
      </c>
      <c r="AJ190" s="557">
        <v>58</v>
      </c>
      <c r="AK190" s="558">
        <f t="shared" si="204"/>
        <v>0.34042553191489361</v>
      </c>
      <c r="AL190" s="559">
        <f t="shared" si="205"/>
        <v>0.39263803680981596</v>
      </c>
      <c r="AM190" s="556">
        <v>219</v>
      </c>
      <c r="AN190" s="557">
        <v>215</v>
      </c>
      <c r="AO190" s="557">
        <v>215</v>
      </c>
      <c r="AP190" s="557">
        <v>85</v>
      </c>
      <c r="AQ190" s="557">
        <v>75</v>
      </c>
      <c r="AR190" s="558">
        <f t="shared" si="206"/>
        <v>0.39534883720930231</v>
      </c>
      <c r="AS190" s="559">
        <f t="shared" si="207"/>
        <v>0.39534883720930231</v>
      </c>
      <c r="AT190" s="556">
        <v>197</v>
      </c>
      <c r="AU190" s="557">
        <v>193</v>
      </c>
      <c r="AV190" s="557">
        <v>164</v>
      </c>
      <c r="AW190" s="557">
        <v>79</v>
      </c>
      <c r="AX190" s="557">
        <v>74</v>
      </c>
      <c r="AY190" s="558">
        <f t="shared" si="208"/>
        <v>0.40932642487046633</v>
      </c>
      <c r="AZ190" s="559">
        <f t="shared" si="209"/>
        <v>0.48170731707317072</v>
      </c>
      <c r="BA190" s="556">
        <v>214</v>
      </c>
      <c r="BB190" s="557">
        <v>207</v>
      </c>
      <c r="BC190" s="557">
        <v>167</v>
      </c>
      <c r="BD190" s="557">
        <v>60</v>
      </c>
      <c r="BE190" s="557">
        <v>56</v>
      </c>
      <c r="BF190" s="558">
        <f t="shared" si="210"/>
        <v>0.28985507246376813</v>
      </c>
      <c r="BG190" s="559">
        <f t="shared" si="211"/>
        <v>0.3592814371257485</v>
      </c>
      <c r="BH190" s="556">
        <v>199</v>
      </c>
      <c r="BI190" s="557">
        <v>194</v>
      </c>
      <c r="BJ190" s="557">
        <v>157</v>
      </c>
      <c r="BK190" s="557">
        <v>71</v>
      </c>
      <c r="BL190" s="557">
        <v>64</v>
      </c>
      <c r="BM190" s="558">
        <f t="shared" si="212"/>
        <v>0.36597938144329895</v>
      </c>
      <c r="BN190" s="559">
        <f t="shared" si="213"/>
        <v>0.45222929936305734</v>
      </c>
      <c r="BO190" s="556">
        <v>135</v>
      </c>
      <c r="BP190" s="557">
        <v>131</v>
      </c>
      <c r="BQ190" s="557">
        <v>105</v>
      </c>
      <c r="BR190" s="557">
        <v>59</v>
      </c>
      <c r="BS190" s="557">
        <v>54</v>
      </c>
      <c r="BT190" s="558">
        <f t="shared" si="214"/>
        <v>0.45038167938931295</v>
      </c>
      <c r="BU190" s="559">
        <f t="shared" si="215"/>
        <v>0.56190476190476191</v>
      </c>
      <c r="BV190" s="556">
        <v>152</v>
      </c>
      <c r="BW190" s="557">
        <v>148</v>
      </c>
      <c r="BX190" s="557">
        <v>116</v>
      </c>
      <c r="BY190" s="557">
        <v>62</v>
      </c>
      <c r="BZ190" s="557">
        <v>55</v>
      </c>
      <c r="CA190" s="558">
        <f t="shared" si="216"/>
        <v>0.41891891891891891</v>
      </c>
      <c r="CB190" s="559">
        <f t="shared" si="217"/>
        <v>0.53448275862068961</v>
      </c>
      <c r="CC190" s="556">
        <v>146</v>
      </c>
      <c r="CD190" s="557">
        <v>142</v>
      </c>
      <c r="CE190" s="557">
        <v>107</v>
      </c>
      <c r="CF190" s="557">
        <v>60</v>
      </c>
      <c r="CG190" s="557">
        <v>56</v>
      </c>
      <c r="CH190" s="558">
        <f t="shared" si="218"/>
        <v>0.42253521126760563</v>
      </c>
      <c r="CI190" s="559">
        <f t="shared" si="219"/>
        <v>0.56074766355140182</v>
      </c>
    </row>
    <row r="191" spans="1:87" s="4" customFormat="1" x14ac:dyDescent="0.25">
      <c r="A191" s="569" t="s">
        <v>454</v>
      </c>
      <c r="B191" s="570" t="s">
        <v>458</v>
      </c>
      <c r="C191" s="571" t="s">
        <v>459</v>
      </c>
      <c r="D191" s="651">
        <v>454</v>
      </c>
      <c r="E191" s="573">
        <v>415</v>
      </c>
      <c r="F191" s="573">
        <v>352</v>
      </c>
      <c r="G191" s="573">
        <v>122</v>
      </c>
      <c r="H191" s="573">
        <v>117</v>
      </c>
      <c r="I191" s="574">
        <f t="shared" si="154"/>
        <v>0.29397590361445786</v>
      </c>
      <c r="J191" s="575">
        <f t="shared" si="155"/>
        <v>0.34659090909090912</v>
      </c>
      <c r="K191" s="651">
        <v>565</v>
      </c>
      <c r="L191" s="573">
        <v>493</v>
      </c>
      <c r="M191" s="573">
        <v>430</v>
      </c>
      <c r="N191" s="573">
        <v>64</v>
      </c>
      <c r="O191" s="573">
        <v>63</v>
      </c>
      <c r="P191" s="574">
        <f t="shared" si="200"/>
        <v>0.12981744421906694</v>
      </c>
      <c r="Q191" s="575">
        <f t="shared" si="201"/>
        <v>0.14883720930232558</v>
      </c>
      <c r="R191" s="651">
        <v>609</v>
      </c>
      <c r="S191" s="573">
        <v>535</v>
      </c>
      <c r="T191" s="573">
        <v>476</v>
      </c>
      <c r="U191" s="573">
        <v>93</v>
      </c>
      <c r="V191" s="573">
        <v>84</v>
      </c>
      <c r="W191" s="574">
        <f t="shared" si="152"/>
        <v>0.17383177570093458</v>
      </c>
      <c r="X191" s="575">
        <f t="shared" si="153"/>
        <v>0.1953781512605042</v>
      </c>
      <c r="Y191" s="651">
        <v>455</v>
      </c>
      <c r="Z191" s="573">
        <v>408</v>
      </c>
      <c r="AA191" s="573">
        <v>338</v>
      </c>
      <c r="AB191" s="573">
        <v>59</v>
      </c>
      <c r="AC191" s="573">
        <v>54</v>
      </c>
      <c r="AD191" s="574">
        <f t="shared" si="202"/>
        <v>0.14460784313725492</v>
      </c>
      <c r="AE191" s="575">
        <f t="shared" si="203"/>
        <v>0.17455621301775148</v>
      </c>
      <c r="AF191" s="651">
        <v>537</v>
      </c>
      <c r="AG191" s="573">
        <v>467</v>
      </c>
      <c r="AH191" s="573">
        <v>409</v>
      </c>
      <c r="AI191" s="573">
        <v>72</v>
      </c>
      <c r="AJ191" s="573">
        <v>69</v>
      </c>
      <c r="AK191" s="574">
        <f t="shared" si="204"/>
        <v>0.15417558886509636</v>
      </c>
      <c r="AL191" s="575">
        <f t="shared" si="205"/>
        <v>0.17603911980440098</v>
      </c>
      <c r="AM191" s="651">
        <v>489</v>
      </c>
      <c r="AN191" s="573">
        <v>434</v>
      </c>
      <c r="AO191" s="573">
        <v>366</v>
      </c>
      <c r="AP191" s="573">
        <v>73</v>
      </c>
      <c r="AQ191" s="573">
        <v>69</v>
      </c>
      <c r="AR191" s="574">
        <f t="shared" si="206"/>
        <v>0.16820276497695852</v>
      </c>
      <c r="AS191" s="575">
        <f t="shared" si="207"/>
        <v>0.19945355191256831</v>
      </c>
      <c r="AT191" s="651">
        <v>511</v>
      </c>
      <c r="AU191" s="573">
        <v>447</v>
      </c>
      <c r="AV191" s="573">
        <v>382</v>
      </c>
      <c r="AW191" s="573">
        <v>89</v>
      </c>
      <c r="AX191" s="573">
        <v>85</v>
      </c>
      <c r="AY191" s="574">
        <f t="shared" si="208"/>
        <v>0.19910514541387025</v>
      </c>
      <c r="AZ191" s="575">
        <f t="shared" si="209"/>
        <v>0.23298429319371727</v>
      </c>
      <c r="BA191" s="651">
        <v>432</v>
      </c>
      <c r="BB191" s="573">
        <v>378</v>
      </c>
      <c r="BC191" s="573">
        <v>328</v>
      </c>
      <c r="BD191" s="573">
        <v>67</v>
      </c>
      <c r="BE191" s="573">
        <v>60</v>
      </c>
      <c r="BF191" s="574">
        <f t="shared" si="210"/>
        <v>0.17724867724867724</v>
      </c>
      <c r="BG191" s="575">
        <f t="shared" si="211"/>
        <v>0.20426829268292682</v>
      </c>
      <c r="BH191" s="651">
        <v>421</v>
      </c>
      <c r="BI191" s="573">
        <v>352</v>
      </c>
      <c r="BJ191" s="573">
        <v>334</v>
      </c>
      <c r="BK191" s="573">
        <v>62</v>
      </c>
      <c r="BL191" s="573">
        <v>56</v>
      </c>
      <c r="BM191" s="574">
        <f t="shared" si="212"/>
        <v>0.17613636363636365</v>
      </c>
      <c r="BN191" s="575">
        <f t="shared" si="213"/>
        <v>0.18562874251497005</v>
      </c>
      <c r="BO191" s="651">
        <v>454</v>
      </c>
      <c r="BP191" s="573">
        <v>377</v>
      </c>
      <c r="BQ191" s="573">
        <v>335</v>
      </c>
      <c r="BR191" s="573">
        <v>81</v>
      </c>
      <c r="BS191" s="573">
        <v>73</v>
      </c>
      <c r="BT191" s="574">
        <f t="shared" si="214"/>
        <v>0.21485411140583555</v>
      </c>
      <c r="BU191" s="575">
        <f t="shared" si="215"/>
        <v>0.2417910447761194</v>
      </c>
      <c r="BV191" s="651">
        <v>405</v>
      </c>
      <c r="BW191" s="573">
        <v>333</v>
      </c>
      <c r="BX191" s="573">
        <v>270</v>
      </c>
      <c r="BY191" s="573">
        <v>70</v>
      </c>
      <c r="BZ191" s="573">
        <v>59</v>
      </c>
      <c r="CA191" s="574">
        <f t="shared" si="216"/>
        <v>0.21021021021021022</v>
      </c>
      <c r="CB191" s="575">
        <f t="shared" si="217"/>
        <v>0.25925925925925924</v>
      </c>
      <c r="CC191" s="651">
        <v>376</v>
      </c>
      <c r="CD191" s="573">
        <v>321</v>
      </c>
      <c r="CE191" s="573">
        <v>276</v>
      </c>
      <c r="CF191" s="573">
        <v>76</v>
      </c>
      <c r="CG191" s="573">
        <v>67</v>
      </c>
      <c r="CH191" s="574">
        <f t="shared" si="218"/>
        <v>0.2367601246105919</v>
      </c>
      <c r="CI191" s="575">
        <f t="shared" si="219"/>
        <v>0.27536231884057971</v>
      </c>
    </row>
    <row r="192" spans="1:87" s="4" customFormat="1" x14ac:dyDescent="0.25">
      <c r="A192" s="654" t="s">
        <v>460</v>
      </c>
      <c r="B192" s="655" t="s">
        <v>461</v>
      </c>
      <c r="C192" s="578" t="s">
        <v>199</v>
      </c>
      <c r="D192" s="634">
        <v>3088</v>
      </c>
      <c r="E192" s="641">
        <v>2732</v>
      </c>
      <c r="F192" s="641">
        <v>2732</v>
      </c>
      <c r="G192" s="641">
        <v>1391</v>
      </c>
      <c r="H192" s="642">
        <v>1156</v>
      </c>
      <c r="I192" s="643">
        <f t="shared" si="154"/>
        <v>0.50915080527086387</v>
      </c>
      <c r="J192" s="644">
        <f t="shared" si="155"/>
        <v>0.50915080527086387</v>
      </c>
      <c r="K192" s="634">
        <v>3172</v>
      </c>
      <c r="L192" s="641">
        <v>2675</v>
      </c>
      <c r="M192" s="641">
        <v>2675</v>
      </c>
      <c r="N192" s="641">
        <v>1696</v>
      </c>
      <c r="O192" s="642">
        <v>1398</v>
      </c>
      <c r="P192" s="643">
        <f t="shared" si="200"/>
        <v>0.6340186915887851</v>
      </c>
      <c r="Q192" s="644">
        <f t="shared" si="201"/>
        <v>0.6340186915887851</v>
      </c>
      <c r="R192" s="634">
        <v>2875</v>
      </c>
      <c r="S192" s="641">
        <v>2459</v>
      </c>
      <c r="T192" s="641">
        <v>2459</v>
      </c>
      <c r="U192" s="641">
        <v>1567</v>
      </c>
      <c r="V192" s="642">
        <v>1337</v>
      </c>
      <c r="W192" s="643">
        <f t="shared" si="152"/>
        <v>0.63725091500610009</v>
      </c>
      <c r="X192" s="644">
        <f t="shared" si="153"/>
        <v>0.63725091500610009</v>
      </c>
      <c r="Y192" s="634">
        <v>2618</v>
      </c>
      <c r="Z192" s="641">
        <v>2209</v>
      </c>
      <c r="AA192" s="641">
        <v>2209</v>
      </c>
      <c r="AB192" s="641">
        <v>1305</v>
      </c>
      <c r="AC192" s="642">
        <v>1093</v>
      </c>
      <c r="AD192" s="643">
        <f t="shared" si="202"/>
        <v>0.59076505205975549</v>
      </c>
      <c r="AE192" s="644">
        <f t="shared" si="203"/>
        <v>0.59076505205975549</v>
      </c>
      <c r="AF192" s="634">
        <v>2991</v>
      </c>
      <c r="AG192" s="641">
        <v>2556</v>
      </c>
      <c r="AH192" s="641">
        <v>2217</v>
      </c>
      <c r="AI192" s="641">
        <v>1867</v>
      </c>
      <c r="AJ192" s="642">
        <v>1524</v>
      </c>
      <c r="AK192" s="643">
        <f t="shared" si="204"/>
        <v>0.73043818466353683</v>
      </c>
      <c r="AL192" s="644">
        <f t="shared" si="205"/>
        <v>0.8421290031574199</v>
      </c>
      <c r="AM192" s="634">
        <v>2329</v>
      </c>
      <c r="AN192" s="641">
        <v>2054</v>
      </c>
      <c r="AO192" s="641">
        <v>1870</v>
      </c>
      <c r="AP192" s="641">
        <v>1607</v>
      </c>
      <c r="AQ192" s="642">
        <v>1274</v>
      </c>
      <c r="AR192" s="643">
        <f t="shared" si="206"/>
        <v>0.78237585199610515</v>
      </c>
      <c r="AS192" s="644">
        <f t="shared" si="207"/>
        <v>0.85935828877005349</v>
      </c>
      <c r="AT192" s="634">
        <v>1746</v>
      </c>
      <c r="AU192" s="641">
        <v>1580</v>
      </c>
      <c r="AV192" s="641">
        <v>1309</v>
      </c>
      <c r="AW192" s="641">
        <v>1208</v>
      </c>
      <c r="AX192" s="642">
        <v>966</v>
      </c>
      <c r="AY192" s="643">
        <f t="shared" si="208"/>
        <v>0.76455696202531642</v>
      </c>
      <c r="AZ192" s="644">
        <f t="shared" si="209"/>
        <v>0.92284186401833457</v>
      </c>
      <c r="BA192" s="634">
        <v>2097</v>
      </c>
      <c r="BB192" s="641">
        <v>1795</v>
      </c>
      <c r="BC192" s="641">
        <v>1587</v>
      </c>
      <c r="BD192" s="641">
        <v>1305</v>
      </c>
      <c r="BE192" s="642">
        <v>1049</v>
      </c>
      <c r="BF192" s="643">
        <f t="shared" si="210"/>
        <v>0.72701949860724235</v>
      </c>
      <c r="BG192" s="644">
        <f t="shared" si="211"/>
        <v>0.82230623818525517</v>
      </c>
      <c r="BH192" s="634">
        <v>2039</v>
      </c>
      <c r="BI192" s="641">
        <v>1817</v>
      </c>
      <c r="BJ192" s="641">
        <v>1547</v>
      </c>
      <c r="BK192" s="641">
        <v>1516</v>
      </c>
      <c r="BL192" s="642">
        <v>1185</v>
      </c>
      <c r="BM192" s="643">
        <f t="shared" si="212"/>
        <v>0.83434232250963125</v>
      </c>
      <c r="BN192" s="644">
        <f t="shared" si="213"/>
        <v>0.97996121525533286</v>
      </c>
      <c r="BO192" s="634">
        <v>2099</v>
      </c>
      <c r="BP192" s="641">
        <v>1858</v>
      </c>
      <c r="BQ192" s="641">
        <v>1563</v>
      </c>
      <c r="BR192" s="641">
        <v>1540</v>
      </c>
      <c r="BS192" s="642">
        <v>1129</v>
      </c>
      <c r="BT192" s="643">
        <f t="shared" si="214"/>
        <v>0.82884822389666313</v>
      </c>
      <c r="BU192" s="644">
        <f t="shared" si="215"/>
        <v>0.98528470889315423</v>
      </c>
      <c r="BV192" s="634">
        <v>2436</v>
      </c>
      <c r="BW192" s="641">
        <v>2211</v>
      </c>
      <c r="BX192" s="641">
        <v>1931</v>
      </c>
      <c r="BY192" s="641">
        <v>1881</v>
      </c>
      <c r="BZ192" s="642">
        <v>1399</v>
      </c>
      <c r="CA192" s="643">
        <f t="shared" si="216"/>
        <v>0.85074626865671643</v>
      </c>
      <c r="CB192" s="644">
        <f t="shared" si="217"/>
        <v>0.97410668047643711</v>
      </c>
      <c r="CC192" s="634">
        <v>1955</v>
      </c>
      <c r="CD192" s="641">
        <v>1815</v>
      </c>
      <c r="CE192" s="641">
        <v>1790</v>
      </c>
      <c r="CF192" s="641">
        <v>1613</v>
      </c>
      <c r="CG192" s="642">
        <v>1211</v>
      </c>
      <c r="CH192" s="643">
        <f t="shared" si="218"/>
        <v>0.88870523415977964</v>
      </c>
      <c r="CI192" s="644">
        <f t="shared" si="219"/>
        <v>0.90111731843575416</v>
      </c>
    </row>
    <row r="193" spans="1:16113" s="4" customFormat="1" ht="25.5" x14ac:dyDescent="0.25">
      <c r="A193" s="654" t="s">
        <v>462</v>
      </c>
      <c r="B193" s="655" t="s">
        <v>463</v>
      </c>
      <c r="C193" s="578" t="s">
        <v>199</v>
      </c>
      <c r="D193" s="634">
        <v>1262</v>
      </c>
      <c r="E193" s="641">
        <v>1209</v>
      </c>
      <c r="F193" s="641">
        <v>1206</v>
      </c>
      <c r="G193" s="641">
        <v>1088</v>
      </c>
      <c r="H193" s="642">
        <v>63</v>
      </c>
      <c r="I193" s="643">
        <f t="shared" si="154"/>
        <v>0.89991728701406126</v>
      </c>
      <c r="J193" s="644">
        <f t="shared" si="155"/>
        <v>0.9021558872305141</v>
      </c>
      <c r="K193" s="634">
        <v>2233</v>
      </c>
      <c r="L193" s="641">
        <v>2058</v>
      </c>
      <c r="M193" s="641">
        <v>2058</v>
      </c>
      <c r="N193" s="641">
        <v>1543</v>
      </c>
      <c r="O193" s="642">
        <v>1252</v>
      </c>
      <c r="P193" s="643">
        <f t="shared" si="200"/>
        <v>0.74975704567541301</v>
      </c>
      <c r="Q193" s="644">
        <f t="shared" si="201"/>
        <v>0.74975704567541301</v>
      </c>
      <c r="R193" s="634">
        <v>3080</v>
      </c>
      <c r="S193" s="641">
        <v>2829</v>
      </c>
      <c r="T193" s="641">
        <v>2829</v>
      </c>
      <c r="U193" s="641">
        <v>2343</v>
      </c>
      <c r="V193" s="642">
        <v>1817</v>
      </c>
      <c r="W193" s="643">
        <f t="shared" si="152"/>
        <v>0.82820784729586427</v>
      </c>
      <c r="X193" s="644">
        <f t="shared" si="153"/>
        <v>0.82820784729586427</v>
      </c>
      <c r="Y193" s="634">
        <v>2849</v>
      </c>
      <c r="Z193" s="641">
        <v>2597</v>
      </c>
      <c r="AA193" s="641">
        <v>2597</v>
      </c>
      <c r="AB193" s="641">
        <v>2124</v>
      </c>
      <c r="AC193" s="642">
        <v>1443</v>
      </c>
      <c r="AD193" s="643">
        <f t="shared" si="202"/>
        <v>0.81786676934924918</v>
      </c>
      <c r="AE193" s="644">
        <f t="shared" si="203"/>
        <v>0.81786676934924918</v>
      </c>
      <c r="AF193" s="634">
        <v>3331</v>
      </c>
      <c r="AG193" s="641">
        <v>2947</v>
      </c>
      <c r="AH193" s="641">
        <v>2947</v>
      </c>
      <c r="AI193" s="641">
        <v>2303</v>
      </c>
      <c r="AJ193" s="642">
        <v>1591</v>
      </c>
      <c r="AK193" s="643">
        <f t="shared" si="204"/>
        <v>0.78147268408551074</v>
      </c>
      <c r="AL193" s="644">
        <f t="shared" si="205"/>
        <v>0.78147268408551074</v>
      </c>
      <c r="AM193" s="634">
        <v>2273</v>
      </c>
      <c r="AN193" s="641">
        <v>2076</v>
      </c>
      <c r="AO193" s="641">
        <v>2076</v>
      </c>
      <c r="AP193" s="641">
        <v>1985</v>
      </c>
      <c r="AQ193" s="642">
        <v>1321</v>
      </c>
      <c r="AR193" s="643">
        <f t="shared" si="206"/>
        <v>0.95616570327552985</v>
      </c>
      <c r="AS193" s="644">
        <f t="shared" si="207"/>
        <v>0.95616570327552985</v>
      </c>
      <c r="AT193" s="634">
        <v>2017</v>
      </c>
      <c r="AU193" s="641">
        <v>1886</v>
      </c>
      <c r="AV193" s="641">
        <v>1886</v>
      </c>
      <c r="AW193" s="641">
        <v>1810</v>
      </c>
      <c r="AX193" s="642">
        <v>1280</v>
      </c>
      <c r="AY193" s="643">
        <f t="shared" si="208"/>
        <v>0.95970307529162246</v>
      </c>
      <c r="AZ193" s="644">
        <f t="shared" si="209"/>
        <v>0.95970307529162246</v>
      </c>
      <c r="BA193" s="634">
        <v>1844</v>
      </c>
      <c r="BB193" s="641">
        <v>1735</v>
      </c>
      <c r="BC193" s="641">
        <v>1735</v>
      </c>
      <c r="BD193" s="641">
        <v>1716</v>
      </c>
      <c r="BE193" s="642">
        <v>1285</v>
      </c>
      <c r="BF193" s="643">
        <f t="shared" si="210"/>
        <v>0.98904899135446689</v>
      </c>
      <c r="BG193" s="644">
        <f t="shared" si="211"/>
        <v>0.98904899135446689</v>
      </c>
      <c r="BH193" s="634">
        <v>1661</v>
      </c>
      <c r="BI193" s="641">
        <v>1565</v>
      </c>
      <c r="BJ193" s="641">
        <v>1565</v>
      </c>
      <c r="BK193" s="641">
        <v>1547</v>
      </c>
      <c r="BL193" s="642">
        <v>1097</v>
      </c>
      <c r="BM193" s="643">
        <f t="shared" si="212"/>
        <v>0.98849840255591059</v>
      </c>
      <c r="BN193" s="644">
        <f t="shared" si="213"/>
        <v>0.98849840255591059</v>
      </c>
      <c r="BO193" s="634">
        <v>1570</v>
      </c>
      <c r="BP193" s="641">
        <v>1498</v>
      </c>
      <c r="BQ193" s="641">
        <v>1498</v>
      </c>
      <c r="BR193" s="641">
        <v>1491</v>
      </c>
      <c r="BS193" s="642">
        <v>1022</v>
      </c>
      <c r="BT193" s="643">
        <f t="shared" si="214"/>
        <v>0.99532710280373837</v>
      </c>
      <c r="BU193" s="644">
        <f t="shared" si="215"/>
        <v>0.99532710280373837</v>
      </c>
      <c r="BV193" s="634">
        <v>1743</v>
      </c>
      <c r="BW193" s="641">
        <v>1681</v>
      </c>
      <c r="BX193" s="641">
        <v>1681</v>
      </c>
      <c r="BY193" s="641">
        <v>1680</v>
      </c>
      <c r="BZ193" s="642">
        <v>1232</v>
      </c>
      <c r="CA193" s="643">
        <f t="shared" si="216"/>
        <v>0.99940511600237958</v>
      </c>
      <c r="CB193" s="644">
        <f t="shared" si="217"/>
        <v>0.99940511600237958</v>
      </c>
      <c r="CC193" s="634">
        <v>1905</v>
      </c>
      <c r="CD193" s="641">
        <v>1806</v>
      </c>
      <c r="CE193" s="641">
        <v>1806</v>
      </c>
      <c r="CF193" s="641">
        <v>1806</v>
      </c>
      <c r="CG193" s="642">
        <v>1504</v>
      </c>
      <c r="CH193" s="643">
        <f t="shared" si="218"/>
        <v>1</v>
      </c>
      <c r="CI193" s="644">
        <f t="shared" si="219"/>
        <v>1</v>
      </c>
    </row>
    <row r="194" spans="1:16113" s="4" customFormat="1" x14ac:dyDescent="0.25">
      <c r="A194" s="656" t="s">
        <v>596</v>
      </c>
      <c r="B194" s="546" t="s">
        <v>464</v>
      </c>
      <c r="C194" s="625" t="s">
        <v>199</v>
      </c>
      <c r="D194" s="617">
        <v>854</v>
      </c>
      <c r="E194" s="618">
        <v>843</v>
      </c>
      <c r="F194" s="618">
        <v>843</v>
      </c>
      <c r="G194" s="618">
        <v>835</v>
      </c>
      <c r="H194" s="619">
        <v>631</v>
      </c>
      <c r="I194" s="620">
        <f t="shared" si="154"/>
        <v>0.99051008303677346</v>
      </c>
      <c r="J194" s="621">
        <f t="shared" si="155"/>
        <v>0.99051008303677346</v>
      </c>
      <c r="K194" s="617">
        <v>530</v>
      </c>
      <c r="L194" s="618">
        <v>527</v>
      </c>
      <c r="M194" s="618">
        <v>527</v>
      </c>
      <c r="N194" s="618">
        <v>527</v>
      </c>
      <c r="O194" s="619">
        <v>527</v>
      </c>
      <c r="P194" s="620">
        <f t="shared" si="200"/>
        <v>1</v>
      </c>
      <c r="Q194" s="621">
        <f t="shared" si="201"/>
        <v>1</v>
      </c>
      <c r="R194" s="617">
        <v>589</v>
      </c>
      <c r="S194" s="618">
        <v>584</v>
      </c>
      <c r="T194" s="618">
        <v>584</v>
      </c>
      <c r="U194" s="618">
        <v>567</v>
      </c>
      <c r="V194" s="619">
        <v>426</v>
      </c>
      <c r="W194" s="620">
        <f t="shared" si="152"/>
        <v>0.97089041095890416</v>
      </c>
      <c r="X194" s="621">
        <f t="shared" si="153"/>
        <v>0.97089041095890416</v>
      </c>
      <c r="Y194" s="617">
        <v>409</v>
      </c>
      <c r="Z194" s="618">
        <v>404</v>
      </c>
      <c r="AA194" s="618">
        <v>403</v>
      </c>
      <c r="AB194" s="618">
        <v>393</v>
      </c>
      <c r="AC194" s="619">
        <v>298</v>
      </c>
      <c r="AD194" s="620">
        <f t="shared" si="202"/>
        <v>0.97277227722772275</v>
      </c>
      <c r="AE194" s="621">
        <f t="shared" si="203"/>
        <v>0.97518610421836227</v>
      </c>
      <c r="AF194" s="617">
        <v>282</v>
      </c>
      <c r="AG194" s="618">
        <v>281</v>
      </c>
      <c r="AH194" s="618">
        <v>281</v>
      </c>
      <c r="AI194" s="618">
        <v>274</v>
      </c>
      <c r="AJ194" s="619">
        <v>220</v>
      </c>
      <c r="AK194" s="620">
        <f t="shared" si="204"/>
        <v>0.97508896797153022</v>
      </c>
      <c r="AL194" s="621">
        <f t="shared" si="205"/>
        <v>0.97508896797153022</v>
      </c>
      <c r="AM194" s="617">
        <v>145</v>
      </c>
      <c r="AN194" s="618">
        <v>144</v>
      </c>
      <c r="AO194" s="618">
        <v>144</v>
      </c>
      <c r="AP194" s="618">
        <v>142</v>
      </c>
      <c r="AQ194" s="619">
        <v>112</v>
      </c>
      <c r="AR194" s="620">
        <f t="shared" si="206"/>
        <v>0.98611111111111116</v>
      </c>
      <c r="AS194" s="621">
        <f t="shared" si="207"/>
        <v>0.98611111111111116</v>
      </c>
      <c r="AT194" s="617">
        <v>164</v>
      </c>
      <c r="AU194" s="618">
        <v>163</v>
      </c>
      <c r="AV194" s="618">
        <v>163</v>
      </c>
      <c r="AW194" s="618">
        <v>160</v>
      </c>
      <c r="AX194" s="619">
        <v>135</v>
      </c>
      <c r="AY194" s="620">
        <f t="shared" si="208"/>
        <v>0.98159509202453987</v>
      </c>
      <c r="AZ194" s="621">
        <f t="shared" si="209"/>
        <v>0.98159509202453987</v>
      </c>
      <c r="BA194" s="617">
        <v>173</v>
      </c>
      <c r="BB194" s="618">
        <v>173</v>
      </c>
      <c r="BC194" s="618">
        <v>173</v>
      </c>
      <c r="BD194" s="618">
        <v>173</v>
      </c>
      <c r="BE194" s="619">
        <v>142</v>
      </c>
      <c r="BF194" s="620">
        <f t="shared" si="210"/>
        <v>1</v>
      </c>
      <c r="BG194" s="621">
        <f t="shared" si="211"/>
        <v>1</v>
      </c>
      <c r="BH194" s="617">
        <v>1080</v>
      </c>
      <c r="BI194" s="618">
        <v>1048</v>
      </c>
      <c r="BJ194" s="618">
        <v>1039</v>
      </c>
      <c r="BK194" s="618">
        <v>1035</v>
      </c>
      <c r="BL194" s="619">
        <v>897</v>
      </c>
      <c r="BM194" s="620">
        <f t="shared" si="212"/>
        <v>0.98759541984732824</v>
      </c>
      <c r="BN194" s="621">
        <f t="shared" si="213"/>
        <v>0.99615014436958615</v>
      </c>
      <c r="BO194" s="617">
        <v>2173</v>
      </c>
      <c r="BP194" s="618">
        <v>2163</v>
      </c>
      <c r="BQ194" s="618">
        <v>2163</v>
      </c>
      <c r="BR194" s="618">
        <v>1741</v>
      </c>
      <c r="BS194" s="619">
        <v>1630</v>
      </c>
      <c r="BT194" s="620">
        <f t="shared" si="214"/>
        <v>0.80490060101710592</v>
      </c>
      <c r="BU194" s="621">
        <f t="shared" si="215"/>
        <v>0.80490060101710592</v>
      </c>
      <c r="BV194" s="617">
        <v>2152</v>
      </c>
      <c r="BW194" s="618">
        <v>2143</v>
      </c>
      <c r="BX194" s="618">
        <v>2143</v>
      </c>
      <c r="BY194" s="618">
        <v>1612</v>
      </c>
      <c r="BZ194" s="619">
        <v>1514</v>
      </c>
      <c r="CA194" s="620">
        <f t="shared" si="216"/>
        <v>0.75221651889874008</v>
      </c>
      <c r="CB194" s="621">
        <f t="shared" si="217"/>
        <v>0.75221651889874008</v>
      </c>
      <c r="CC194" s="617">
        <v>2154</v>
      </c>
      <c r="CD194" s="618">
        <v>2154</v>
      </c>
      <c r="CE194" s="618">
        <v>2154</v>
      </c>
      <c r="CF194" s="618">
        <v>1492</v>
      </c>
      <c r="CG194" s="619">
        <v>1452</v>
      </c>
      <c r="CH194" s="620">
        <f t="shared" si="218"/>
        <v>0.69266480965645316</v>
      </c>
      <c r="CI194" s="621">
        <f t="shared" si="219"/>
        <v>0.69266480965645316</v>
      </c>
    </row>
    <row r="195" spans="1:16113" s="4" customFormat="1" ht="25.5" x14ac:dyDescent="0.25">
      <c r="A195" s="656" t="s">
        <v>465</v>
      </c>
      <c r="B195" s="546" t="s">
        <v>466</v>
      </c>
      <c r="C195" s="625" t="s">
        <v>199</v>
      </c>
      <c r="D195" s="617">
        <v>627</v>
      </c>
      <c r="E195" s="618">
        <v>622</v>
      </c>
      <c r="F195" s="618">
        <v>618</v>
      </c>
      <c r="G195" s="618">
        <v>531</v>
      </c>
      <c r="H195" s="619">
        <v>450</v>
      </c>
      <c r="I195" s="620">
        <f t="shared" si="154"/>
        <v>0.8536977491961415</v>
      </c>
      <c r="J195" s="621">
        <f t="shared" si="155"/>
        <v>0.85922330097087374</v>
      </c>
      <c r="K195" s="617">
        <v>479</v>
      </c>
      <c r="L195" s="618">
        <v>477</v>
      </c>
      <c r="M195" s="618">
        <v>477</v>
      </c>
      <c r="N195" s="618">
        <v>412</v>
      </c>
      <c r="O195" s="619">
        <v>359</v>
      </c>
      <c r="P195" s="620">
        <f t="shared" si="200"/>
        <v>0.86373165618448633</v>
      </c>
      <c r="Q195" s="621">
        <f t="shared" si="201"/>
        <v>0.86373165618448633</v>
      </c>
      <c r="R195" s="617">
        <v>378</v>
      </c>
      <c r="S195" s="618">
        <v>374</v>
      </c>
      <c r="T195" s="618">
        <v>372</v>
      </c>
      <c r="U195" s="618">
        <v>264</v>
      </c>
      <c r="V195" s="619">
        <v>238</v>
      </c>
      <c r="W195" s="620">
        <f t="shared" si="152"/>
        <v>0.70588235294117652</v>
      </c>
      <c r="X195" s="621">
        <f t="shared" si="153"/>
        <v>0.70967741935483875</v>
      </c>
      <c r="Y195" s="617">
        <v>92</v>
      </c>
      <c r="Z195" s="618">
        <v>91</v>
      </c>
      <c r="AA195" s="618">
        <v>91</v>
      </c>
      <c r="AB195" s="618">
        <v>68</v>
      </c>
      <c r="AC195" s="619">
        <v>62</v>
      </c>
      <c r="AD195" s="620">
        <f t="shared" si="202"/>
        <v>0.74725274725274726</v>
      </c>
      <c r="AE195" s="621">
        <f t="shared" si="203"/>
        <v>0.74725274725274726</v>
      </c>
      <c r="AF195" s="617">
        <v>161</v>
      </c>
      <c r="AG195" s="618">
        <v>160</v>
      </c>
      <c r="AH195" s="618">
        <v>160</v>
      </c>
      <c r="AI195" s="618">
        <v>124</v>
      </c>
      <c r="AJ195" s="619">
        <v>97</v>
      </c>
      <c r="AK195" s="620">
        <f t="shared" si="204"/>
        <v>0.77500000000000002</v>
      </c>
      <c r="AL195" s="621">
        <f t="shared" si="205"/>
        <v>0.77500000000000002</v>
      </c>
      <c r="AM195" s="617">
        <v>185</v>
      </c>
      <c r="AN195" s="618">
        <v>184</v>
      </c>
      <c r="AO195" s="618">
        <v>184</v>
      </c>
      <c r="AP195" s="618">
        <v>170</v>
      </c>
      <c r="AQ195" s="619">
        <v>165</v>
      </c>
      <c r="AR195" s="620">
        <f t="shared" si="206"/>
        <v>0.92391304347826086</v>
      </c>
      <c r="AS195" s="621">
        <f t="shared" si="207"/>
        <v>0.92391304347826086</v>
      </c>
      <c r="AT195" s="617">
        <v>117</v>
      </c>
      <c r="AU195" s="618">
        <v>117</v>
      </c>
      <c r="AV195" s="618">
        <v>117</v>
      </c>
      <c r="AW195" s="618">
        <v>89</v>
      </c>
      <c r="AX195" s="619">
        <v>86</v>
      </c>
      <c r="AY195" s="620">
        <f t="shared" si="208"/>
        <v>0.76068376068376065</v>
      </c>
      <c r="AZ195" s="621">
        <f t="shared" si="209"/>
        <v>0.76068376068376065</v>
      </c>
      <c r="BA195" s="617">
        <v>72</v>
      </c>
      <c r="BB195" s="618">
        <v>68</v>
      </c>
      <c r="BC195" s="618">
        <v>54</v>
      </c>
      <c r="BD195" s="618">
        <v>48</v>
      </c>
      <c r="BE195" s="619">
        <v>46</v>
      </c>
      <c r="BF195" s="620">
        <f t="shared" si="210"/>
        <v>0.70588235294117652</v>
      </c>
      <c r="BG195" s="621">
        <f t="shared" si="211"/>
        <v>0.88888888888888884</v>
      </c>
      <c r="BH195" s="617">
        <v>79</v>
      </c>
      <c r="BI195" s="618">
        <v>79</v>
      </c>
      <c r="BJ195" s="618">
        <v>79</v>
      </c>
      <c r="BK195" s="618">
        <v>66</v>
      </c>
      <c r="BL195" s="619">
        <v>65</v>
      </c>
      <c r="BM195" s="620">
        <f t="shared" si="212"/>
        <v>0.83544303797468356</v>
      </c>
      <c r="BN195" s="621">
        <f t="shared" si="213"/>
        <v>0.83544303797468356</v>
      </c>
      <c r="BO195" s="617" t="s">
        <v>67</v>
      </c>
      <c r="BP195" s="618" t="s">
        <v>67</v>
      </c>
      <c r="BQ195" s="618" t="s">
        <v>67</v>
      </c>
      <c r="BR195" s="618" t="s">
        <v>67</v>
      </c>
      <c r="BS195" s="619" t="s">
        <v>67</v>
      </c>
      <c r="BT195" s="620" t="s">
        <v>67</v>
      </c>
      <c r="BU195" s="621" t="s">
        <v>67</v>
      </c>
      <c r="BV195" s="617" t="s">
        <v>67</v>
      </c>
      <c r="BW195" s="618" t="s">
        <v>67</v>
      </c>
      <c r="BX195" s="618" t="s">
        <v>67</v>
      </c>
      <c r="BY195" s="618" t="s">
        <v>67</v>
      </c>
      <c r="BZ195" s="619" t="s">
        <v>67</v>
      </c>
      <c r="CA195" s="620" t="s">
        <v>67</v>
      </c>
      <c r="CB195" s="621" t="s">
        <v>67</v>
      </c>
      <c r="CC195" s="617" t="s">
        <v>67</v>
      </c>
      <c r="CD195" s="618" t="s">
        <v>67</v>
      </c>
      <c r="CE195" s="618" t="s">
        <v>67</v>
      </c>
      <c r="CF195" s="618" t="s">
        <v>67</v>
      </c>
      <c r="CG195" s="619" t="s">
        <v>67</v>
      </c>
      <c r="CH195" s="620" t="s">
        <v>67</v>
      </c>
      <c r="CI195" s="621" t="s">
        <v>67</v>
      </c>
    </row>
    <row r="196" spans="1:16113" s="4" customFormat="1" x14ac:dyDescent="0.25">
      <c r="A196" s="656" t="s">
        <v>567</v>
      </c>
      <c r="B196" s="546" t="s">
        <v>467</v>
      </c>
      <c r="C196" s="625" t="s">
        <v>199</v>
      </c>
      <c r="D196" s="617">
        <v>566</v>
      </c>
      <c r="E196" s="618">
        <v>566</v>
      </c>
      <c r="F196" s="618">
        <v>566</v>
      </c>
      <c r="G196" s="618">
        <v>566</v>
      </c>
      <c r="H196" s="619">
        <v>566</v>
      </c>
      <c r="I196" s="620">
        <f t="shared" si="154"/>
        <v>1</v>
      </c>
      <c r="J196" s="621">
        <f t="shared" si="155"/>
        <v>1</v>
      </c>
      <c r="K196" s="617">
        <v>773</v>
      </c>
      <c r="L196" s="618">
        <v>621</v>
      </c>
      <c r="M196" s="618">
        <v>621</v>
      </c>
      <c r="N196" s="618">
        <v>620</v>
      </c>
      <c r="O196" s="619">
        <v>439</v>
      </c>
      <c r="P196" s="620">
        <f t="shared" si="200"/>
        <v>0.99838969404186795</v>
      </c>
      <c r="Q196" s="621">
        <f t="shared" si="201"/>
        <v>0.99838969404186795</v>
      </c>
      <c r="R196" s="617">
        <v>399</v>
      </c>
      <c r="S196" s="618">
        <v>384</v>
      </c>
      <c r="T196" s="618">
        <v>384</v>
      </c>
      <c r="U196" s="618">
        <v>379</v>
      </c>
      <c r="V196" s="619">
        <v>238</v>
      </c>
      <c r="W196" s="620">
        <f t="shared" si="152"/>
        <v>0.98697916666666663</v>
      </c>
      <c r="X196" s="621">
        <f t="shared" si="153"/>
        <v>0.98697916666666663</v>
      </c>
      <c r="Y196" s="617">
        <v>410</v>
      </c>
      <c r="Z196" s="618">
        <v>385</v>
      </c>
      <c r="AA196" s="618">
        <v>194</v>
      </c>
      <c r="AB196" s="618">
        <v>194</v>
      </c>
      <c r="AC196" s="619">
        <v>194</v>
      </c>
      <c r="AD196" s="620">
        <f t="shared" si="202"/>
        <v>0.50389610389610384</v>
      </c>
      <c r="AE196" s="621">
        <f t="shared" si="203"/>
        <v>1</v>
      </c>
      <c r="AF196" s="617">
        <v>427</v>
      </c>
      <c r="AG196" s="618">
        <v>407</v>
      </c>
      <c r="AH196" s="618">
        <v>271</v>
      </c>
      <c r="AI196" s="618">
        <v>271</v>
      </c>
      <c r="AJ196" s="619">
        <v>224</v>
      </c>
      <c r="AK196" s="620">
        <f t="shared" si="204"/>
        <v>0.66584766584766586</v>
      </c>
      <c r="AL196" s="621">
        <f t="shared" si="205"/>
        <v>1</v>
      </c>
      <c r="AM196" s="617">
        <v>329</v>
      </c>
      <c r="AN196" s="618">
        <v>302</v>
      </c>
      <c r="AO196" s="618">
        <v>202</v>
      </c>
      <c r="AP196" s="618">
        <v>202</v>
      </c>
      <c r="AQ196" s="619">
        <v>160</v>
      </c>
      <c r="AR196" s="620">
        <f t="shared" si="206"/>
        <v>0.66887417218543044</v>
      </c>
      <c r="AS196" s="621">
        <f t="shared" si="207"/>
        <v>1</v>
      </c>
      <c r="AT196" s="617">
        <v>366</v>
      </c>
      <c r="AU196" s="618">
        <v>344</v>
      </c>
      <c r="AV196" s="618">
        <v>224</v>
      </c>
      <c r="AW196" s="618">
        <v>224</v>
      </c>
      <c r="AX196" s="619">
        <v>183</v>
      </c>
      <c r="AY196" s="620">
        <f t="shared" si="208"/>
        <v>0.65116279069767447</v>
      </c>
      <c r="AZ196" s="621">
        <f t="shared" si="209"/>
        <v>1</v>
      </c>
      <c r="BA196" s="617">
        <v>395</v>
      </c>
      <c r="BB196" s="618">
        <v>383</v>
      </c>
      <c r="BC196" s="618">
        <v>267</v>
      </c>
      <c r="BD196" s="618">
        <v>267</v>
      </c>
      <c r="BE196" s="619">
        <v>214</v>
      </c>
      <c r="BF196" s="620">
        <f t="shared" si="210"/>
        <v>0.69712793733681466</v>
      </c>
      <c r="BG196" s="621">
        <f t="shared" si="211"/>
        <v>1</v>
      </c>
      <c r="BH196" s="617">
        <v>407</v>
      </c>
      <c r="BI196" s="618">
        <v>376</v>
      </c>
      <c r="BJ196" s="618">
        <v>241</v>
      </c>
      <c r="BK196" s="618">
        <v>241</v>
      </c>
      <c r="BL196" s="619">
        <v>181</v>
      </c>
      <c r="BM196" s="620">
        <f t="shared" si="212"/>
        <v>0.64095744680851063</v>
      </c>
      <c r="BN196" s="621">
        <f t="shared" si="213"/>
        <v>1</v>
      </c>
      <c r="BO196" s="617">
        <v>339</v>
      </c>
      <c r="BP196" s="618">
        <v>325</v>
      </c>
      <c r="BQ196" s="618">
        <v>220</v>
      </c>
      <c r="BR196" s="618">
        <v>220</v>
      </c>
      <c r="BS196" s="619">
        <v>164</v>
      </c>
      <c r="BT196" s="620">
        <f t="shared" si="214"/>
        <v>0.67692307692307696</v>
      </c>
      <c r="BU196" s="621">
        <f t="shared" si="215"/>
        <v>1</v>
      </c>
      <c r="BV196" s="617">
        <v>299</v>
      </c>
      <c r="BW196" s="618">
        <v>289</v>
      </c>
      <c r="BX196" s="618">
        <v>201</v>
      </c>
      <c r="BY196" s="618">
        <v>201</v>
      </c>
      <c r="BZ196" s="619">
        <v>153</v>
      </c>
      <c r="CA196" s="620">
        <f t="shared" ref="CA196" si="220">BY196/BW196</f>
        <v>0.69550173010380623</v>
      </c>
      <c r="CB196" s="621">
        <f t="shared" ref="CB196" si="221">BY196/BX196</f>
        <v>1</v>
      </c>
      <c r="CC196" s="617">
        <v>224</v>
      </c>
      <c r="CD196" s="618">
        <v>220</v>
      </c>
      <c r="CE196" s="618">
        <v>153</v>
      </c>
      <c r="CF196" s="618">
        <v>153</v>
      </c>
      <c r="CG196" s="619">
        <v>108</v>
      </c>
      <c r="CH196" s="620">
        <f t="shared" ref="CH196" si="222">CF196/CD196</f>
        <v>0.69545454545454544</v>
      </c>
      <c r="CI196" s="621">
        <f t="shared" ref="CI196" si="223">CF196/CE196</f>
        <v>1</v>
      </c>
    </row>
    <row r="197" spans="1:16113" s="4" customFormat="1" ht="25.5" x14ac:dyDescent="0.25">
      <c r="A197" s="656" t="s">
        <v>468</v>
      </c>
      <c r="B197" s="546" t="s">
        <v>469</v>
      </c>
      <c r="C197" s="625" t="s">
        <v>199</v>
      </c>
      <c r="D197" s="617">
        <v>1565</v>
      </c>
      <c r="E197" s="618">
        <v>1562</v>
      </c>
      <c r="F197" s="618">
        <v>1562</v>
      </c>
      <c r="G197" s="618">
        <v>1217</v>
      </c>
      <c r="H197" s="619">
        <v>1111</v>
      </c>
      <c r="I197" s="620">
        <f t="shared" si="154"/>
        <v>0.77912932138284252</v>
      </c>
      <c r="J197" s="621">
        <f t="shared" si="155"/>
        <v>0.77912932138284252</v>
      </c>
      <c r="K197" s="617">
        <v>1306</v>
      </c>
      <c r="L197" s="618">
        <v>1300</v>
      </c>
      <c r="M197" s="618">
        <v>1300</v>
      </c>
      <c r="N197" s="618">
        <v>1005</v>
      </c>
      <c r="O197" s="619">
        <v>897</v>
      </c>
      <c r="P197" s="620">
        <f t="shared" si="200"/>
        <v>0.77307692307692311</v>
      </c>
      <c r="Q197" s="621">
        <f t="shared" si="201"/>
        <v>0.77307692307692311</v>
      </c>
      <c r="R197" s="617">
        <v>1220</v>
      </c>
      <c r="S197" s="618">
        <v>1200</v>
      </c>
      <c r="T197" s="618">
        <v>1200</v>
      </c>
      <c r="U197" s="618">
        <v>896</v>
      </c>
      <c r="V197" s="619">
        <v>802</v>
      </c>
      <c r="W197" s="620">
        <f t="shared" si="152"/>
        <v>0.7466666666666667</v>
      </c>
      <c r="X197" s="621">
        <f t="shared" si="153"/>
        <v>0.7466666666666667</v>
      </c>
      <c r="Y197" s="617">
        <v>1102</v>
      </c>
      <c r="Z197" s="618">
        <v>1090</v>
      </c>
      <c r="AA197" s="618">
        <v>799</v>
      </c>
      <c r="AB197" s="618">
        <v>799</v>
      </c>
      <c r="AC197" s="619">
        <v>704</v>
      </c>
      <c r="AD197" s="620">
        <f t="shared" si="202"/>
        <v>0.73302752293577977</v>
      </c>
      <c r="AE197" s="621">
        <f t="shared" si="203"/>
        <v>1</v>
      </c>
      <c r="AF197" s="617">
        <v>1080</v>
      </c>
      <c r="AG197" s="618">
        <v>1062</v>
      </c>
      <c r="AH197" s="618">
        <v>760</v>
      </c>
      <c r="AI197" s="618">
        <v>760</v>
      </c>
      <c r="AJ197" s="619">
        <v>681</v>
      </c>
      <c r="AK197" s="620">
        <f t="shared" si="204"/>
        <v>0.71563088512241058</v>
      </c>
      <c r="AL197" s="621">
        <f t="shared" si="205"/>
        <v>1</v>
      </c>
      <c r="AM197" s="617">
        <v>882</v>
      </c>
      <c r="AN197" s="618">
        <v>857</v>
      </c>
      <c r="AO197" s="618">
        <v>627</v>
      </c>
      <c r="AP197" s="618">
        <v>627</v>
      </c>
      <c r="AQ197" s="619">
        <v>559</v>
      </c>
      <c r="AR197" s="620">
        <f t="shared" si="206"/>
        <v>0.73162193698949829</v>
      </c>
      <c r="AS197" s="621">
        <f t="shared" si="207"/>
        <v>1</v>
      </c>
      <c r="AT197" s="617">
        <v>910</v>
      </c>
      <c r="AU197" s="618">
        <v>896</v>
      </c>
      <c r="AV197" s="618">
        <v>691</v>
      </c>
      <c r="AW197" s="618">
        <v>691</v>
      </c>
      <c r="AX197" s="619">
        <v>579</v>
      </c>
      <c r="AY197" s="620">
        <f t="shared" si="208"/>
        <v>0.7712053571428571</v>
      </c>
      <c r="AZ197" s="621">
        <f t="shared" si="209"/>
        <v>1</v>
      </c>
      <c r="BA197" s="617">
        <v>63</v>
      </c>
      <c r="BB197" s="618">
        <v>63</v>
      </c>
      <c r="BC197" s="618">
        <v>63</v>
      </c>
      <c r="BD197" s="618">
        <v>63</v>
      </c>
      <c r="BE197" s="619">
        <v>63</v>
      </c>
      <c r="BF197" s="620">
        <f t="shared" si="210"/>
        <v>1</v>
      </c>
      <c r="BG197" s="621">
        <f t="shared" si="211"/>
        <v>1</v>
      </c>
      <c r="BH197" s="617" t="s">
        <v>67</v>
      </c>
      <c r="BI197" s="618" t="s">
        <v>67</v>
      </c>
      <c r="BJ197" s="618" t="s">
        <v>67</v>
      </c>
      <c r="BK197" s="618" t="s">
        <v>67</v>
      </c>
      <c r="BL197" s="619" t="s">
        <v>67</v>
      </c>
      <c r="BM197" s="620" t="s">
        <v>67</v>
      </c>
      <c r="BN197" s="621" t="s">
        <v>67</v>
      </c>
      <c r="BO197" s="617" t="s">
        <v>67</v>
      </c>
      <c r="BP197" s="618" t="s">
        <v>67</v>
      </c>
      <c r="BQ197" s="618" t="s">
        <v>67</v>
      </c>
      <c r="BR197" s="618" t="s">
        <v>67</v>
      </c>
      <c r="BS197" s="619" t="s">
        <v>67</v>
      </c>
      <c r="BT197" s="620" t="s">
        <v>67</v>
      </c>
      <c r="BU197" s="621" t="s">
        <v>67</v>
      </c>
      <c r="BV197" s="617" t="s">
        <v>67</v>
      </c>
      <c r="BW197" s="618" t="s">
        <v>67</v>
      </c>
      <c r="BX197" s="618" t="s">
        <v>67</v>
      </c>
      <c r="BY197" s="618" t="s">
        <v>67</v>
      </c>
      <c r="BZ197" s="619" t="s">
        <v>67</v>
      </c>
      <c r="CA197" s="620" t="s">
        <v>67</v>
      </c>
      <c r="CB197" s="621" t="s">
        <v>67</v>
      </c>
      <c r="CC197" s="617" t="s">
        <v>67</v>
      </c>
      <c r="CD197" s="618" t="s">
        <v>67</v>
      </c>
      <c r="CE197" s="618" t="s">
        <v>67</v>
      </c>
      <c r="CF197" s="618" t="s">
        <v>67</v>
      </c>
      <c r="CG197" s="619" t="s">
        <v>67</v>
      </c>
      <c r="CH197" s="620" t="s">
        <v>67</v>
      </c>
      <c r="CI197" s="621" t="s">
        <v>67</v>
      </c>
    </row>
    <row r="198" spans="1:16113" s="4" customFormat="1" ht="25.5" x14ac:dyDescent="0.25">
      <c r="A198" s="656" t="s">
        <v>470</v>
      </c>
      <c r="B198" s="546" t="s">
        <v>471</v>
      </c>
      <c r="C198" s="625" t="s">
        <v>199</v>
      </c>
      <c r="D198" s="617">
        <v>419</v>
      </c>
      <c r="E198" s="618">
        <v>419</v>
      </c>
      <c r="F198" s="618">
        <v>419</v>
      </c>
      <c r="G198" s="618">
        <v>374</v>
      </c>
      <c r="H198" s="619">
        <v>318</v>
      </c>
      <c r="I198" s="620">
        <f t="shared" si="154"/>
        <v>0.89260143198090691</v>
      </c>
      <c r="J198" s="621">
        <f t="shared" si="155"/>
        <v>0.89260143198090691</v>
      </c>
      <c r="K198" s="617">
        <v>341</v>
      </c>
      <c r="L198" s="618">
        <v>341</v>
      </c>
      <c r="M198" s="618">
        <v>310</v>
      </c>
      <c r="N198" s="618">
        <v>310</v>
      </c>
      <c r="O198" s="619">
        <v>249</v>
      </c>
      <c r="P198" s="620">
        <f t="shared" si="200"/>
        <v>0.90909090909090906</v>
      </c>
      <c r="Q198" s="621">
        <f t="shared" si="201"/>
        <v>1</v>
      </c>
      <c r="R198" s="617">
        <v>93</v>
      </c>
      <c r="S198" s="618">
        <v>93</v>
      </c>
      <c r="T198" s="618">
        <v>16</v>
      </c>
      <c r="U198" s="618">
        <v>16</v>
      </c>
      <c r="V198" s="619">
        <v>6</v>
      </c>
      <c r="W198" s="620">
        <f t="shared" si="152"/>
        <v>0.17204301075268819</v>
      </c>
      <c r="X198" s="621">
        <f t="shared" si="153"/>
        <v>1</v>
      </c>
      <c r="Y198" s="617">
        <v>252</v>
      </c>
      <c r="Z198" s="618">
        <v>250</v>
      </c>
      <c r="AA198" s="618">
        <v>166</v>
      </c>
      <c r="AB198" s="618">
        <v>166</v>
      </c>
      <c r="AC198" s="619">
        <v>140</v>
      </c>
      <c r="AD198" s="620">
        <f t="shared" si="202"/>
        <v>0.66400000000000003</v>
      </c>
      <c r="AE198" s="621">
        <f t="shared" si="203"/>
        <v>1</v>
      </c>
      <c r="AF198" s="617">
        <v>206</v>
      </c>
      <c r="AG198" s="618">
        <v>206</v>
      </c>
      <c r="AH198" s="618">
        <v>144</v>
      </c>
      <c r="AI198" s="618">
        <v>144</v>
      </c>
      <c r="AJ198" s="619">
        <v>121</v>
      </c>
      <c r="AK198" s="620">
        <f t="shared" si="204"/>
        <v>0.69902912621359226</v>
      </c>
      <c r="AL198" s="621">
        <f t="shared" si="205"/>
        <v>1</v>
      </c>
      <c r="AM198" s="617">
        <v>243</v>
      </c>
      <c r="AN198" s="618">
        <v>243</v>
      </c>
      <c r="AO198" s="618">
        <v>193</v>
      </c>
      <c r="AP198" s="618">
        <v>193</v>
      </c>
      <c r="AQ198" s="619">
        <v>170</v>
      </c>
      <c r="AR198" s="620">
        <f t="shared" si="206"/>
        <v>0.79423868312757206</v>
      </c>
      <c r="AS198" s="621">
        <f t="shared" si="207"/>
        <v>1</v>
      </c>
      <c r="AT198" s="617">
        <v>270</v>
      </c>
      <c r="AU198" s="618">
        <v>270</v>
      </c>
      <c r="AV198" s="618">
        <v>180</v>
      </c>
      <c r="AW198" s="618">
        <v>180</v>
      </c>
      <c r="AX198" s="619">
        <v>146</v>
      </c>
      <c r="AY198" s="620">
        <f t="shared" si="208"/>
        <v>0.66666666666666663</v>
      </c>
      <c r="AZ198" s="621">
        <f t="shared" si="209"/>
        <v>1</v>
      </c>
      <c r="BA198" s="617" t="s">
        <v>67</v>
      </c>
      <c r="BB198" s="618" t="s">
        <v>67</v>
      </c>
      <c r="BC198" s="618" t="s">
        <v>67</v>
      </c>
      <c r="BD198" s="618" t="s">
        <v>67</v>
      </c>
      <c r="BE198" s="619" t="s">
        <v>67</v>
      </c>
      <c r="BF198" s="620" t="s">
        <v>67</v>
      </c>
      <c r="BG198" s="621" t="s">
        <v>67</v>
      </c>
      <c r="BH198" s="617" t="s">
        <v>67</v>
      </c>
      <c r="BI198" s="618" t="s">
        <v>67</v>
      </c>
      <c r="BJ198" s="618" t="s">
        <v>67</v>
      </c>
      <c r="BK198" s="618" t="s">
        <v>67</v>
      </c>
      <c r="BL198" s="619" t="s">
        <v>67</v>
      </c>
      <c r="BM198" s="620" t="s">
        <v>67</v>
      </c>
      <c r="BN198" s="621" t="s">
        <v>67</v>
      </c>
      <c r="BO198" s="617" t="s">
        <v>67</v>
      </c>
      <c r="BP198" s="618" t="s">
        <v>67</v>
      </c>
      <c r="BQ198" s="618" t="s">
        <v>67</v>
      </c>
      <c r="BR198" s="618" t="s">
        <v>67</v>
      </c>
      <c r="BS198" s="619" t="s">
        <v>67</v>
      </c>
      <c r="BT198" s="620" t="s">
        <v>67</v>
      </c>
      <c r="BU198" s="621" t="s">
        <v>67</v>
      </c>
      <c r="BV198" s="617" t="s">
        <v>67</v>
      </c>
      <c r="BW198" s="618" t="s">
        <v>67</v>
      </c>
      <c r="BX198" s="618" t="s">
        <v>67</v>
      </c>
      <c r="BY198" s="618" t="s">
        <v>67</v>
      </c>
      <c r="BZ198" s="619" t="s">
        <v>67</v>
      </c>
      <c r="CA198" s="620" t="s">
        <v>67</v>
      </c>
      <c r="CB198" s="621" t="s">
        <v>67</v>
      </c>
      <c r="CC198" s="617" t="s">
        <v>67</v>
      </c>
      <c r="CD198" s="618" t="s">
        <v>67</v>
      </c>
      <c r="CE198" s="618" t="s">
        <v>67</v>
      </c>
      <c r="CF198" s="618" t="s">
        <v>67</v>
      </c>
      <c r="CG198" s="619" t="s">
        <v>67</v>
      </c>
      <c r="CH198" s="620" t="s">
        <v>67</v>
      </c>
      <c r="CI198" s="621" t="s">
        <v>67</v>
      </c>
    </row>
    <row r="199" spans="1:16113" s="4" customFormat="1" ht="25.5" x14ac:dyDescent="0.25">
      <c r="A199" s="656" t="s">
        <v>472</v>
      </c>
      <c r="B199" s="546" t="s">
        <v>473</v>
      </c>
      <c r="C199" s="625" t="s">
        <v>199</v>
      </c>
      <c r="D199" s="617">
        <v>331</v>
      </c>
      <c r="E199" s="618">
        <v>327</v>
      </c>
      <c r="F199" s="618">
        <v>327</v>
      </c>
      <c r="G199" s="618">
        <v>277</v>
      </c>
      <c r="H199" s="619">
        <v>226</v>
      </c>
      <c r="I199" s="620">
        <f t="shared" si="154"/>
        <v>0.84709480122324154</v>
      </c>
      <c r="J199" s="621">
        <f t="shared" si="155"/>
        <v>0.84709480122324154</v>
      </c>
      <c r="K199" s="617">
        <v>336</v>
      </c>
      <c r="L199" s="618">
        <v>333</v>
      </c>
      <c r="M199" s="618">
        <v>333</v>
      </c>
      <c r="N199" s="618">
        <v>258</v>
      </c>
      <c r="O199" s="619">
        <v>228</v>
      </c>
      <c r="P199" s="620">
        <f t="shared" si="200"/>
        <v>0.77477477477477474</v>
      </c>
      <c r="Q199" s="621">
        <f t="shared" si="201"/>
        <v>0.77477477477477474</v>
      </c>
      <c r="R199" s="617">
        <v>451</v>
      </c>
      <c r="S199" s="618">
        <v>445</v>
      </c>
      <c r="T199" s="618">
        <v>445</v>
      </c>
      <c r="U199" s="618">
        <v>369</v>
      </c>
      <c r="V199" s="619">
        <v>324</v>
      </c>
      <c r="W199" s="620">
        <f t="shared" si="152"/>
        <v>0.82921348314606746</v>
      </c>
      <c r="X199" s="621">
        <f t="shared" si="153"/>
        <v>0.82921348314606746</v>
      </c>
      <c r="Y199" s="617">
        <v>403</v>
      </c>
      <c r="Z199" s="618">
        <v>401</v>
      </c>
      <c r="AA199" s="618">
        <v>401</v>
      </c>
      <c r="AB199" s="618">
        <v>301</v>
      </c>
      <c r="AC199" s="619">
        <v>272</v>
      </c>
      <c r="AD199" s="620">
        <f t="shared" si="202"/>
        <v>0.75062344139650872</v>
      </c>
      <c r="AE199" s="621">
        <f t="shared" si="203"/>
        <v>0.75062344139650872</v>
      </c>
      <c r="AF199" s="617">
        <v>310</v>
      </c>
      <c r="AG199" s="618">
        <v>306</v>
      </c>
      <c r="AH199" s="618">
        <v>306</v>
      </c>
      <c r="AI199" s="618">
        <v>193</v>
      </c>
      <c r="AJ199" s="619">
        <v>193</v>
      </c>
      <c r="AK199" s="620">
        <f t="shared" si="204"/>
        <v>0.63071895424836599</v>
      </c>
      <c r="AL199" s="621">
        <f t="shared" si="205"/>
        <v>0.63071895424836599</v>
      </c>
      <c r="AM199" s="617" t="s">
        <v>67</v>
      </c>
      <c r="AN199" s="618" t="s">
        <v>67</v>
      </c>
      <c r="AO199" s="618" t="s">
        <v>67</v>
      </c>
      <c r="AP199" s="618" t="s">
        <v>67</v>
      </c>
      <c r="AQ199" s="619" t="s">
        <v>67</v>
      </c>
      <c r="AR199" s="620" t="s">
        <v>67</v>
      </c>
      <c r="AS199" s="621" t="s">
        <v>67</v>
      </c>
      <c r="AT199" s="617" t="s">
        <v>67</v>
      </c>
      <c r="AU199" s="618" t="s">
        <v>67</v>
      </c>
      <c r="AV199" s="618" t="s">
        <v>67</v>
      </c>
      <c r="AW199" s="618" t="s">
        <v>67</v>
      </c>
      <c r="AX199" s="619" t="s">
        <v>67</v>
      </c>
      <c r="AY199" s="620" t="s">
        <v>67</v>
      </c>
      <c r="AZ199" s="621" t="s">
        <v>67</v>
      </c>
      <c r="BA199" s="617" t="s">
        <v>67</v>
      </c>
      <c r="BB199" s="618" t="s">
        <v>67</v>
      </c>
      <c r="BC199" s="618" t="s">
        <v>67</v>
      </c>
      <c r="BD199" s="618" t="s">
        <v>67</v>
      </c>
      <c r="BE199" s="619" t="s">
        <v>67</v>
      </c>
      <c r="BF199" s="620" t="s">
        <v>67</v>
      </c>
      <c r="BG199" s="621" t="s">
        <v>67</v>
      </c>
      <c r="BH199" s="617" t="s">
        <v>67</v>
      </c>
      <c r="BI199" s="618" t="s">
        <v>67</v>
      </c>
      <c r="BJ199" s="618" t="s">
        <v>67</v>
      </c>
      <c r="BK199" s="618" t="s">
        <v>67</v>
      </c>
      <c r="BL199" s="619" t="s">
        <v>67</v>
      </c>
      <c r="BM199" s="620" t="s">
        <v>67</v>
      </c>
      <c r="BN199" s="621" t="s">
        <v>67</v>
      </c>
      <c r="BO199" s="617" t="s">
        <v>67</v>
      </c>
      <c r="BP199" s="618" t="s">
        <v>67</v>
      </c>
      <c r="BQ199" s="618" t="s">
        <v>67</v>
      </c>
      <c r="BR199" s="618" t="s">
        <v>67</v>
      </c>
      <c r="BS199" s="619" t="s">
        <v>67</v>
      </c>
      <c r="BT199" s="620" t="s">
        <v>67</v>
      </c>
      <c r="BU199" s="621" t="s">
        <v>67</v>
      </c>
      <c r="BV199" s="617" t="s">
        <v>67</v>
      </c>
      <c r="BW199" s="618" t="s">
        <v>67</v>
      </c>
      <c r="BX199" s="618" t="s">
        <v>67</v>
      </c>
      <c r="BY199" s="618" t="s">
        <v>67</v>
      </c>
      <c r="BZ199" s="619" t="s">
        <v>67</v>
      </c>
      <c r="CA199" s="620" t="s">
        <v>67</v>
      </c>
      <c r="CB199" s="621" t="s">
        <v>67</v>
      </c>
      <c r="CC199" s="617" t="s">
        <v>67</v>
      </c>
      <c r="CD199" s="618" t="s">
        <v>67</v>
      </c>
      <c r="CE199" s="618" t="s">
        <v>67</v>
      </c>
      <c r="CF199" s="618" t="s">
        <v>67</v>
      </c>
      <c r="CG199" s="619" t="s">
        <v>67</v>
      </c>
      <c r="CH199" s="620" t="s">
        <v>67</v>
      </c>
      <c r="CI199" s="621" t="s">
        <v>67</v>
      </c>
    </row>
    <row r="200" spans="1:16113" s="4" customFormat="1" x14ac:dyDescent="0.25">
      <c r="A200" s="656" t="s">
        <v>550</v>
      </c>
      <c r="B200" s="546" t="s">
        <v>474</v>
      </c>
      <c r="C200" s="625" t="s">
        <v>199</v>
      </c>
      <c r="D200" s="617">
        <v>166</v>
      </c>
      <c r="E200" s="618">
        <v>166</v>
      </c>
      <c r="F200" s="618">
        <v>84</v>
      </c>
      <c r="G200" s="618">
        <v>36</v>
      </c>
      <c r="H200" s="619">
        <v>35</v>
      </c>
      <c r="I200" s="620">
        <f t="shared" si="154"/>
        <v>0.21686746987951808</v>
      </c>
      <c r="J200" s="621">
        <f t="shared" si="155"/>
        <v>0.42857142857142855</v>
      </c>
      <c r="K200" s="617">
        <v>142</v>
      </c>
      <c r="L200" s="618">
        <v>142</v>
      </c>
      <c r="M200" s="618">
        <v>84</v>
      </c>
      <c r="N200" s="618">
        <v>72</v>
      </c>
      <c r="O200" s="619">
        <v>60</v>
      </c>
      <c r="P200" s="620">
        <f t="shared" si="200"/>
        <v>0.50704225352112675</v>
      </c>
      <c r="Q200" s="621">
        <f t="shared" si="201"/>
        <v>0.8571428571428571</v>
      </c>
      <c r="R200" s="617">
        <v>94</v>
      </c>
      <c r="S200" s="618">
        <v>94</v>
      </c>
      <c r="T200" s="618">
        <v>59</v>
      </c>
      <c r="U200" s="618">
        <v>54</v>
      </c>
      <c r="V200" s="619">
        <v>50</v>
      </c>
      <c r="W200" s="620">
        <f t="shared" si="152"/>
        <v>0.57446808510638303</v>
      </c>
      <c r="X200" s="621">
        <f t="shared" si="153"/>
        <v>0.9152542372881356</v>
      </c>
      <c r="Y200" s="617">
        <v>112</v>
      </c>
      <c r="Z200" s="618">
        <v>109</v>
      </c>
      <c r="AA200" s="618">
        <v>66</v>
      </c>
      <c r="AB200" s="618">
        <v>64</v>
      </c>
      <c r="AC200" s="619">
        <v>58</v>
      </c>
      <c r="AD200" s="620">
        <f t="shared" si="202"/>
        <v>0.58715596330275233</v>
      </c>
      <c r="AE200" s="621">
        <f t="shared" si="203"/>
        <v>0.96969696969696972</v>
      </c>
      <c r="AF200" s="617">
        <v>90</v>
      </c>
      <c r="AG200" s="618">
        <v>89</v>
      </c>
      <c r="AH200" s="618">
        <v>55</v>
      </c>
      <c r="AI200" s="618">
        <v>49</v>
      </c>
      <c r="AJ200" s="619">
        <v>40</v>
      </c>
      <c r="AK200" s="620">
        <f t="shared" si="204"/>
        <v>0.550561797752809</v>
      </c>
      <c r="AL200" s="621">
        <f t="shared" si="205"/>
        <v>0.89090909090909087</v>
      </c>
      <c r="AM200" s="617">
        <v>71</v>
      </c>
      <c r="AN200" s="618">
        <v>71</v>
      </c>
      <c r="AO200" s="618">
        <v>47</v>
      </c>
      <c r="AP200" s="618">
        <v>47</v>
      </c>
      <c r="AQ200" s="619">
        <v>38</v>
      </c>
      <c r="AR200" s="620">
        <f t="shared" si="206"/>
        <v>0.6619718309859155</v>
      </c>
      <c r="AS200" s="621">
        <f t="shared" si="207"/>
        <v>1</v>
      </c>
      <c r="AT200" s="617" t="s">
        <v>67</v>
      </c>
      <c r="AU200" s="618" t="s">
        <v>67</v>
      </c>
      <c r="AV200" s="618" t="s">
        <v>67</v>
      </c>
      <c r="AW200" s="618" t="s">
        <v>67</v>
      </c>
      <c r="AX200" s="619" t="s">
        <v>67</v>
      </c>
      <c r="AY200" s="620" t="s">
        <v>67</v>
      </c>
      <c r="AZ200" s="621" t="s">
        <v>67</v>
      </c>
      <c r="BA200" s="617" t="s">
        <v>67</v>
      </c>
      <c r="BB200" s="618" t="s">
        <v>67</v>
      </c>
      <c r="BC200" s="618" t="s">
        <v>67</v>
      </c>
      <c r="BD200" s="618" t="s">
        <v>67</v>
      </c>
      <c r="BE200" s="619" t="s">
        <v>67</v>
      </c>
      <c r="BF200" s="620" t="s">
        <v>67</v>
      </c>
      <c r="BG200" s="621" t="s">
        <v>67</v>
      </c>
      <c r="BH200" s="617" t="s">
        <v>67</v>
      </c>
      <c r="BI200" s="618" t="s">
        <v>67</v>
      </c>
      <c r="BJ200" s="618" t="s">
        <v>67</v>
      </c>
      <c r="BK200" s="618" t="s">
        <v>67</v>
      </c>
      <c r="BL200" s="619" t="s">
        <v>67</v>
      </c>
      <c r="BM200" s="620" t="s">
        <v>67</v>
      </c>
      <c r="BN200" s="621" t="s">
        <v>67</v>
      </c>
      <c r="BO200" s="617" t="s">
        <v>67</v>
      </c>
      <c r="BP200" s="618" t="s">
        <v>67</v>
      </c>
      <c r="BQ200" s="618" t="s">
        <v>67</v>
      </c>
      <c r="BR200" s="618" t="s">
        <v>67</v>
      </c>
      <c r="BS200" s="619" t="s">
        <v>67</v>
      </c>
      <c r="BT200" s="620" t="s">
        <v>67</v>
      </c>
      <c r="BU200" s="621" t="s">
        <v>67</v>
      </c>
      <c r="BV200" s="617" t="s">
        <v>67</v>
      </c>
      <c r="BW200" s="618" t="s">
        <v>67</v>
      </c>
      <c r="BX200" s="618" t="s">
        <v>67</v>
      </c>
      <c r="BY200" s="618" t="s">
        <v>67</v>
      </c>
      <c r="BZ200" s="619" t="s">
        <v>67</v>
      </c>
      <c r="CA200" s="620" t="s">
        <v>67</v>
      </c>
      <c r="CB200" s="621" t="s">
        <v>67</v>
      </c>
      <c r="CC200" s="617" t="s">
        <v>67</v>
      </c>
      <c r="CD200" s="618" t="s">
        <v>67</v>
      </c>
      <c r="CE200" s="618" t="s">
        <v>67</v>
      </c>
      <c r="CF200" s="618" t="s">
        <v>67</v>
      </c>
      <c r="CG200" s="619" t="s">
        <v>67</v>
      </c>
      <c r="CH200" s="620" t="s">
        <v>67</v>
      </c>
      <c r="CI200" s="621" t="s">
        <v>67</v>
      </c>
      <c r="CJ200" s="627"/>
      <c r="CK200" s="627"/>
      <c r="CL200" s="627"/>
      <c r="CM200" s="627"/>
      <c r="CN200" s="627"/>
      <c r="CO200" s="627"/>
      <c r="CP200" s="627"/>
      <c r="CQ200" s="627"/>
      <c r="CR200" s="627"/>
      <c r="CS200" s="627"/>
      <c r="CT200" s="627"/>
      <c r="CU200" s="627"/>
      <c r="CV200" s="627"/>
      <c r="CW200" s="627"/>
      <c r="CX200" s="627"/>
      <c r="CY200" s="627"/>
      <c r="CZ200" s="627"/>
      <c r="DA200" s="627"/>
      <c r="DB200" s="627"/>
      <c r="DC200" s="627"/>
      <c r="DD200" s="627"/>
      <c r="DE200" s="627"/>
      <c r="DF200" s="627"/>
      <c r="DG200" s="627"/>
      <c r="DH200" s="627"/>
      <c r="DI200" s="627"/>
      <c r="DJ200" s="627"/>
      <c r="DK200" s="627"/>
      <c r="DL200" s="627"/>
      <c r="DM200" s="627"/>
      <c r="DN200" s="627"/>
      <c r="DO200" s="627"/>
      <c r="DP200" s="627"/>
      <c r="DQ200" s="627"/>
      <c r="DR200" s="627"/>
      <c r="DS200" s="627"/>
      <c r="DT200" s="627"/>
      <c r="DU200" s="627"/>
      <c r="DV200" s="627"/>
      <c r="DW200" s="627"/>
      <c r="DX200" s="627"/>
      <c r="DY200" s="627"/>
      <c r="DZ200" s="627"/>
      <c r="EA200" s="627"/>
      <c r="EB200" s="627"/>
      <c r="EC200" s="627"/>
      <c r="ED200" s="627"/>
      <c r="EE200" s="627"/>
      <c r="EF200" s="627"/>
      <c r="EG200" s="627"/>
      <c r="EH200" s="627"/>
      <c r="EI200" s="627"/>
      <c r="EJ200" s="627"/>
      <c r="EK200" s="627"/>
      <c r="EL200" s="627"/>
      <c r="EM200" s="627"/>
      <c r="EN200" s="627"/>
      <c r="EO200" s="627"/>
      <c r="EP200" s="627"/>
      <c r="EQ200" s="627"/>
      <c r="ER200" s="627"/>
      <c r="ES200" s="627"/>
      <c r="ET200" s="627"/>
      <c r="EU200" s="627"/>
      <c r="EV200" s="627"/>
      <c r="EW200" s="627"/>
      <c r="EX200" s="627"/>
      <c r="EY200" s="627"/>
      <c r="EZ200" s="627"/>
      <c r="FA200" s="627"/>
      <c r="FB200" s="627"/>
      <c r="FC200" s="627"/>
      <c r="FD200" s="627"/>
      <c r="FE200" s="627"/>
      <c r="FF200" s="627"/>
      <c r="FG200" s="627"/>
      <c r="FH200" s="627"/>
      <c r="FI200" s="627"/>
      <c r="FJ200" s="627"/>
      <c r="FK200" s="627"/>
      <c r="FL200" s="627"/>
      <c r="FM200" s="627"/>
      <c r="FN200" s="627"/>
      <c r="FO200" s="627"/>
      <c r="FP200" s="627"/>
      <c r="FQ200" s="627"/>
      <c r="FR200" s="627"/>
      <c r="FS200" s="627"/>
      <c r="FT200" s="627"/>
      <c r="FU200" s="627"/>
      <c r="FV200" s="627"/>
      <c r="FW200" s="627"/>
      <c r="FX200" s="627"/>
      <c r="FY200" s="627"/>
      <c r="FZ200" s="627"/>
      <c r="GA200" s="627"/>
      <c r="GB200" s="627"/>
      <c r="GC200" s="627"/>
      <c r="GD200" s="627"/>
      <c r="GE200" s="627"/>
      <c r="GF200" s="627"/>
      <c r="GG200" s="627"/>
      <c r="GH200" s="627"/>
      <c r="GI200" s="627"/>
      <c r="GJ200" s="627"/>
      <c r="GK200" s="627"/>
      <c r="GL200" s="627"/>
      <c r="GM200" s="627"/>
      <c r="GN200" s="627"/>
      <c r="GO200" s="627"/>
      <c r="GP200" s="627"/>
      <c r="GQ200" s="627"/>
      <c r="GR200" s="627"/>
      <c r="GS200" s="627"/>
      <c r="GT200" s="627"/>
      <c r="GU200" s="627"/>
      <c r="GV200" s="627"/>
      <c r="GW200" s="627"/>
      <c r="GX200" s="627"/>
      <c r="GY200" s="627"/>
      <c r="GZ200" s="627"/>
      <c r="HA200" s="627"/>
      <c r="HB200" s="627"/>
      <c r="HC200" s="627"/>
      <c r="HD200" s="627"/>
      <c r="HE200" s="627"/>
      <c r="HF200" s="627"/>
      <c r="HG200" s="627"/>
      <c r="HH200" s="627"/>
      <c r="HI200" s="627"/>
      <c r="HJ200" s="627"/>
      <c r="HK200" s="627"/>
      <c r="HL200" s="627"/>
      <c r="HM200" s="627"/>
      <c r="HN200" s="627"/>
      <c r="HO200" s="627"/>
      <c r="HP200" s="627"/>
      <c r="HQ200" s="627"/>
      <c r="HR200" s="627"/>
      <c r="HS200" s="627"/>
      <c r="HT200" s="627"/>
      <c r="HU200" s="627"/>
      <c r="HV200" s="627"/>
      <c r="HW200" s="627"/>
      <c r="HX200" s="627"/>
      <c r="HY200" s="627"/>
      <c r="HZ200" s="627"/>
      <c r="IA200" s="627"/>
      <c r="IB200" s="627"/>
      <c r="IC200" s="627"/>
      <c r="ID200" s="627"/>
      <c r="IE200" s="627"/>
      <c r="IF200" s="627"/>
      <c r="IG200" s="627"/>
      <c r="IH200" s="627"/>
      <c r="II200" s="627"/>
      <c r="IJ200" s="627"/>
      <c r="IK200" s="627"/>
      <c r="IL200" s="627"/>
      <c r="IM200" s="627"/>
      <c r="IN200" s="627"/>
      <c r="IO200" s="627"/>
      <c r="IP200" s="627"/>
      <c r="IQ200" s="627"/>
      <c r="IR200" s="627"/>
      <c r="IS200" s="627"/>
      <c r="IT200" s="627"/>
      <c r="IU200" s="627"/>
      <c r="IV200" s="627"/>
      <c r="IW200" s="627"/>
      <c r="IX200" s="627"/>
      <c r="IY200" s="627"/>
      <c r="IZ200" s="627"/>
      <c r="JA200" s="627"/>
      <c r="JB200" s="627"/>
      <c r="JC200" s="627"/>
      <c r="JD200" s="627"/>
      <c r="JE200" s="627"/>
      <c r="JF200" s="627"/>
      <c r="JG200" s="627"/>
      <c r="JH200" s="627"/>
      <c r="JI200" s="627"/>
      <c r="JJ200" s="627"/>
      <c r="JK200" s="627"/>
      <c r="JL200" s="627"/>
      <c r="JM200" s="627"/>
      <c r="JN200" s="627"/>
      <c r="JO200" s="627"/>
      <c r="JP200" s="627"/>
      <c r="JQ200" s="627"/>
      <c r="JR200" s="627"/>
      <c r="JS200" s="627"/>
      <c r="JT200" s="627"/>
      <c r="JU200" s="627"/>
      <c r="JV200" s="627"/>
      <c r="JW200" s="627"/>
      <c r="JX200" s="627"/>
      <c r="JY200" s="627"/>
      <c r="JZ200" s="627"/>
      <c r="KA200" s="627"/>
      <c r="KB200" s="627"/>
      <c r="KC200" s="627"/>
      <c r="KD200" s="627"/>
      <c r="KE200" s="627"/>
      <c r="KF200" s="627"/>
      <c r="KG200" s="627"/>
      <c r="KH200" s="627"/>
      <c r="KI200" s="627"/>
      <c r="KJ200" s="627"/>
      <c r="KK200" s="627"/>
      <c r="KL200" s="627"/>
      <c r="KM200" s="627"/>
      <c r="KN200" s="627"/>
      <c r="KO200" s="627"/>
      <c r="KP200" s="627"/>
      <c r="KQ200" s="627"/>
      <c r="KR200" s="627"/>
      <c r="KS200" s="627"/>
      <c r="KT200" s="627"/>
      <c r="KU200" s="627"/>
      <c r="KV200" s="627"/>
      <c r="KW200" s="627"/>
      <c r="KX200" s="627"/>
      <c r="KY200" s="627"/>
      <c r="KZ200" s="627"/>
      <c r="LA200" s="627"/>
      <c r="LB200" s="627"/>
      <c r="LC200" s="627"/>
      <c r="LD200" s="627"/>
      <c r="LE200" s="627"/>
      <c r="LF200" s="627"/>
      <c r="LG200" s="627"/>
      <c r="LH200" s="627"/>
      <c r="LI200" s="627"/>
      <c r="LJ200" s="627"/>
      <c r="LK200" s="627"/>
      <c r="LL200" s="627"/>
      <c r="LM200" s="627"/>
      <c r="LN200" s="627"/>
      <c r="LO200" s="627"/>
      <c r="LP200" s="627"/>
      <c r="LQ200" s="627"/>
      <c r="LR200" s="627"/>
      <c r="LS200" s="627"/>
      <c r="LT200" s="627"/>
      <c r="LU200" s="627"/>
      <c r="LV200" s="627"/>
      <c r="LW200" s="627"/>
      <c r="LX200" s="627"/>
      <c r="LY200" s="627"/>
      <c r="LZ200" s="627"/>
      <c r="MA200" s="627"/>
      <c r="MB200" s="627"/>
      <c r="MC200" s="627"/>
      <c r="MD200" s="627"/>
      <c r="ME200" s="627"/>
      <c r="MF200" s="627"/>
      <c r="MG200" s="627"/>
      <c r="MH200" s="627"/>
      <c r="MI200" s="627"/>
      <c r="MJ200" s="627"/>
      <c r="MK200" s="627"/>
      <c r="ML200" s="627"/>
      <c r="MM200" s="627"/>
      <c r="MN200" s="627"/>
      <c r="MO200" s="627"/>
      <c r="MP200" s="627"/>
      <c r="MQ200" s="627"/>
      <c r="MR200" s="627"/>
      <c r="MS200" s="627"/>
      <c r="MT200" s="627"/>
      <c r="MU200" s="627"/>
      <c r="MV200" s="627"/>
      <c r="MW200" s="627"/>
      <c r="MX200" s="627"/>
      <c r="MY200" s="627"/>
      <c r="MZ200" s="627"/>
      <c r="NA200" s="627"/>
      <c r="NB200" s="627"/>
      <c r="NC200" s="627"/>
      <c r="ND200" s="627"/>
      <c r="NE200" s="627"/>
      <c r="NF200" s="627"/>
      <c r="NG200" s="627"/>
      <c r="NH200" s="627"/>
      <c r="NI200" s="627"/>
      <c r="NJ200" s="627"/>
      <c r="NK200" s="627"/>
      <c r="NL200" s="627"/>
      <c r="NM200" s="627"/>
      <c r="NN200" s="627"/>
      <c r="NO200" s="627"/>
      <c r="NP200" s="627"/>
      <c r="NQ200" s="627"/>
      <c r="NR200" s="627"/>
      <c r="NS200" s="627"/>
      <c r="NT200" s="627"/>
      <c r="NU200" s="627"/>
      <c r="NV200" s="627"/>
      <c r="NW200" s="627"/>
      <c r="NX200" s="627"/>
      <c r="NY200" s="627"/>
      <c r="NZ200" s="627"/>
      <c r="OA200" s="627"/>
      <c r="OB200" s="627"/>
      <c r="OC200" s="627"/>
      <c r="OD200" s="627"/>
      <c r="OE200" s="627"/>
      <c r="OF200" s="627"/>
      <c r="OG200" s="627"/>
      <c r="OH200" s="627"/>
      <c r="OI200" s="627"/>
      <c r="OJ200" s="627"/>
      <c r="OK200" s="627"/>
      <c r="OL200" s="627"/>
      <c r="OM200" s="627"/>
      <c r="ON200" s="627"/>
      <c r="OO200" s="627"/>
      <c r="OP200" s="627"/>
      <c r="OQ200" s="627"/>
      <c r="OR200" s="627"/>
      <c r="OS200" s="627"/>
      <c r="OT200" s="627"/>
      <c r="OU200" s="627"/>
      <c r="OV200" s="627"/>
      <c r="OW200" s="627"/>
      <c r="OX200" s="627"/>
      <c r="OY200" s="627"/>
      <c r="OZ200" s="627"/>
      <c r="PA200" s="627"/>
      <c r="PB200" s="627"/>
      <c r="PC200" s="627"/>
      <c r="PD200" s="627"/>
      <c r="PE200" s="627"/>
      <c r="PF200" s="627"/>
      <c r="PG200" s="627"/>
      <c r="PH200" s="627"/>
      <c r="PI200" s="627"/>
      <c r="PJ200" s="627"/>
      <c r="PK200" s="627"/>
      <c r="PL200" s="627"/>
      <c r="PM200" s="627"/>
      <c r="PN200" s="627"/>
      <c r="PO200" s="627"/>
      <c r="PP200" s="627"/>
      <c r="PQ200" s="627"/>
      <c r="PR200" s="627"/>
      <c r="PS200" s="627"/>
      <c r="PT200" s="627"/>
      <c r="PU200" s="627"/>
      <c r="PV200" s="627"/>
      <c r="PW200" s="627"/>
      <c r="PX200" s="627"/>
      <c r="PY200" s="627"/>
      <c r="PZ200" s="627"/>
      <c r="QA200" s="627"/>
      <c r="QB200" s="627"/>
      <c r="QC200" s="627"/>
      <c r="QD200" s="627"/>
      <c r="QE200" s="627"/>
      <c r="QF200" s="627"/>
      <c r="QG200" s="627"/>
      <c r="QH200" s="627"/>
      <c r="QI200" s="627"/>
      <c r="QJ200" s="627"/>
      <c r="QK200" s="627"/>
      <c r="QL200" s="627"/>
      <c r="QM200" s="627"/>
      <c r="QN200" s="627"/>
      <c r="QO200" s="627"/>
      <c r="QP200" s="627"/>
      <c r="QQ200" s="627"/>
      <c r="QR200" s="627"/>
      <c r="QS200" s="627"/>
      <c r="QT200" s="627"/>
      <c r="QU200" s="627"/>
      <c r="QV200" s="627"/>
      <c r="QW200" s="627"/>
      <c r="QX200" s="627"/>
      <c r="QY200" s="627"/>
      <c r="QZ200" s="627"/>
      <c r="RA200" s="627"/>
      <c r="RB200" s="627"/>
      <c r="RC200" s="627"/>
      <c r="RD200" s="627"/>
      <c r="RE200" s="627"/>
      <c r="RF200" s="627"/>
      <c r="RG200" s="627"/>
      <c r="RH200" s="627"/>
      <c r="RI200" s="627"/>
      <c r="RJ200" s="627"/>
      <c r="RK200" s="627"/>
      <c r="RL200" s="627"/>
      <c r="RM200" s="627"/>
      <c r="RN200" s="627"/>
      <c r="RO200" s="627"/>
      <c r="RP200" s="627"/>
      <c r="RQ200" s="627"/>
      <c r="RR200" s="627"/>
      <c r="RS200" s="627"/>
      <c r="RT200" s="627"/>
      <c r="RU200" s="627"/>
      <c r="RV200" s="627"/>
      <c r="RW200" s="627"/>
      <c r="RX200" s="627"/>
      <c r="RY200" s="627"/>
      <c r="RZ200" s="627"/>
      <c r="SA200" s="627"/>
      <c r="SB200" s="627"/>
      <c r="SC200" s="627"/>
      <c r="SD200" s="627"/>
      <c r="SE200" s="627"/>
      <c r="SF200" s="627"/>
      <c r="SG200" s="627"/>
      <c r="SH200" s="627"/>
      <c r="SI200" s="627"/>
      <c r="SJ200" s="627"/>
      <c r="SK200" s="627"/>
      <c r="SL200" s="627"/>
      <c r="SM200" s="627"/>
      <c r="SN200" s="627"/>
      <c r="SO200" s="627"/>
      <c r="SP200" s="627"/>
      <c r="SQ200" s="627"/>
      <c r="SR200" s="627"/>
      <c r="SS200" s="627"/>
      <c r="ST200" s="627"/>
      <c r="SU200" s="627"/>
      <c r="SV200" s="627"/>
      <c r="SW200" s="627"/>
      <c r="SX200" s="627"/>
      <c r="SY200" s="627"/>
      <c r="SZ200" s="627"/>
      <c r="TA200" s="627"/>
      <c r="TB200" s="627"/>
      <c r="TC200" s="627"/>
      <c r="TD200" s="627"/>
      <c r="TE200" s="627"/>
      <c r="TF200" s="627"/>
      <c r="TG200" s="627"/>
      <c r="TH200" s="627"/>
      <c r="TI200" s="627"/>
      <c r="TJ200" s="627"/>
      <c r="TK200" s="627"/>
      <c r="TL200" s="627"/>
      <c r="TM200" s="627"/>
      <c r="TN200" s="627"/>
      <c r="TO200" s="627"/>
      <c r="TP200" s="627"/>
      <c r="TQ200" s="627"/>
      <c r="TR200" s="627"/>
      <c r="TS200" s="627"/>
      <c r="TT200" s="627"/>
      <c r="TU200" s="627"/>
      <c r="TV200" s="627"/>
      <c r="TW200" s="627"/>
      <c r="TX200" s="627"/>
      <c r="TY200" s="627"/>
      <c r="TZ200" s="627"/>
      <c r="UA200" s="627"/>
      <c r="UB200" s="627"/>
      <c r="UC200" s="627"/>
      <c r="UD200" s="627"/>
      <c r="UE200" s="627"/>
      <c r="UF200" s="627"/>
      <c r="UG200" s="627"/>
      <c r="UH200" s="627"/>
      <c r="UI200" s="627"/>
      <c r="UJ200" s="627"/>
      <c r="UK200" s="627"/>
      <c r="UL200" s="627"/>
      <c r="UM200" s="627"/>
      <c r="UN200" s="627"/>
      <c r="UO200" s="627"/>
      <c r="UP200" s="627"/>
      <c r="UQ200" s="627"/>
      <c r="UR200" s="627"/>
      <c r="US200" s="627"/>
      <c r="UT200" s="627"/>
      <c r="UU200" s="627"/>
      <c r="UV200" s="627"/>
      <c r="UW200" s="627"/>
      <c r="UX200" s="627"/>
      <c r="UY200" s="627"/>
      <c r="UZ200" s="627"/>
      <c r="VA200" s="627"/>
      <c r="VB200" s="627"/>
      <c r="VC200" s="627"/>
      <c r="VD200" s="627"/>
      <c r="VE200" s="627"/>
      <c r="VF200" s="627"/>
      <c r="VG200" s="627"/>
      <c r="VH200" s="627"/>
      <c r="VI200" s="627"/>
      <c r="VJ200" s="627"/>
      <c r="VK200" s="627"/>
      <c r="VL200" s="627"/>
      <c r="VM200" s="627"/>
      <c r="VN200" s="627"/>
      <c r="VO200" s="627"/>
      <c r="VP200" s="627"/>
      <c r="VQ200" s="627"/>
      <c r="VR200" s="627"/>
      <c r="VS200" s="627"/>
      <c r="VT200" s="627"/>
      <c r="VU200" s="627"/>
      <c r="VV200" s="627"/>
      <c r="VW200" s="627"/>
      <c r="VX200" s="627"/>
      <c r="VY200" s="627"/>
      <c r="VZ200" s="627"/>
      <c r="WA200" s="627"/>
      <c r="WB200" s="627"/>
      <c r="WC200" s="627"/>
      <c r="WD200" s="627"/>
      <c r="WE200" s="627"/>
      <c r="WF200" s="627"/>
      <c r="WG200" s="627"/>
      <c r="WH200" s="627"/>
      <c r="WI200" s="627"/>
      <c r="WJ200" s="627"/>
      <c r="WK200" s="627"/>
      <c r="WL200" s="627"/>
      <c r="WM200" s="627"/>
      <c r="WN200" s="627"/>
      <c r="WO200" s="627"/>
      <c r="WP200" s="627"/>
      <c r="WQ200" s="627"/>
      <c r="WR200" s="627"/>
      <c r="WS200" s="627"/>
      <c r="WT200" s="627"/>
      <c r="WU200" s="627"/>
      <c r="WV200" s="627"/>
      <c r="WW200" s="627"/>
      <c r="WX200" s="627"/>
      <c r="WY200" s="627"/>
      <c r="WZ200" s="627"/>
      <c r="XA200" s="627"/>
      <c r="XB200" s="627"/>
      <c r="XC200" s="627"/>
      <c r="XD200" s="627"/>
      <c r="XE200" s="627"/>
      <c r="XF200" s="627"/>
      <c r="XG200" s="627"/>
      <c r="XH200" s="627"/>
      <c r="XI200" s="627"/>
      <c r="XJ200" s="627"/>
      <c r="XK200" s="627"/>
      <c r="XL200" s="627"/>
      <c r="XM200" s="627"/>
      <c r="XN200" s="627"/>
      <c r="XO200" s="627"/>
      <c r="XP200" s="627"/>
      <c r="XQ200" s="627"/>
      <c r="XR200" s="627"/>
      <c r="XS200" s="627"/>
      <c r="XT200" s="627"/>
      <c r="XU200" s="627"/>
      <c r="XV200" s="627"/>
      <c r="XW200" s="627"/>
      <c r="XX200" s="627"/>
      <c r="XY200" s="627"/>
      <c r="XZ200" s="627"/>
      <c r="YA200" s="627"/>
      <c r="YB200" s="627"/>
      <c r="YC200" s="627"/>
      <c r="YD200" s="627"/>
      <c r="YE200" s="627"/>
      <c r="YF200" s="627"/>
      <c r="YG200" s="627"/>
      <c r="YH200" s="627"/>
      <c r="YI200" s="627"/>
      <c r="YJ200" s="627"/>
      <c r="YK200" s="627"/>
      <c r="YL200" s="627"/>
      <c r="YM200" s="627"/>
      <c r="YN200" s="627"/>
      <c r="YO200" s="627"/>
      <c r="YP200" s="627"/>
      <c r="YQ200" s="627"/>
      <c r="YR200" s="627"/>
      <c r="YS200" s="627"/>
      <c r="YT200" s="627"/>
      <c r="YU200" s="627"/>
      <c r="YV200" s="627"/>
      <c r="YW200" s="627"/>
      <c r="YX200" s="627"/>
      <c r="YY200" s="627"/>
      <c r="YZ200" s="627"/>
      <c r="ZA200" s="627"/>
      <c r="ZB200" s="627"/>
      <c r="ZC200" s="627"/>
      <c r="ZD200" s="627"/>
      <c r="ZE200" s="627"/>
      <c r="ZF200" s="627"/>
      <c r="ZG200" s="627"/>
      <c r="ZH200" s="627"/>
      <c r="ZI200" s="627"/>
      <c r="ZJ200" s="627"/>
      <c r="ZK200" s="627"/>
      <c r="ZL200" s="627"/>
      <c r="ZM200" s="627"/>
      <c r="ZN200" s="627"/>
      <c r="ZO200" s="627"/>
      <c r="ZP200" s="627"/>
      <c r="ZQ200" s="627"/>
      <c r="ZR200" s="627"/>
      <c r="ZS200" s="627"/>
      <c r="ZT200" s="627"/>
      <c r="ZU200" s="627"/>
      <c r="ZV200" s="627"/>
      <c r="ZW200" s="627"/>
      <c r="ZX200" s="627"/>
      <c r="ZY200" s="627"/>
      <c r="ZZ200" s="627"/>
      <c r="AAA200" s="627"/>
      <c r="AAB200" s="627"/>
      <c r="AAC200" s="627"/>
      <c r="AAD200" s="627"/>
      <c r="AAE200" s="627"/>
      <c r="AAF200" s="627"/>
      <c r="AAG200" s="627"/>
      <c r="AAH200" s="627"/>
      <c r="AAI200" s="627"/>
      <c r="AAJ200" s="627"/>
      <c r="AAK200" s="627"/>
      <c r="AAL200" s="627"/>
      <c r="AAM200" s="627"/>
      <c r="AAN200" s="627"/>
      <c r="AAO200" s="627"/>
      <c r="AAP200" s="627"/>
      <c r="AAQ200" s="627"/>
      <c r="AAR200" s="627"/>
      <c r="AAS200" s="627"/>
      <c r="AAT200" s="627"/>
      <c r="AAU200" s="627"/>
      <c r="AAV200" s="627"/>
      <c r="AAW200" s="627"/>
      <c r="AAX200" s="627"/>
      <c r="AAY200" s="627"/>
      <c r="AAZ200" s="627"/>
      <c r="ABA200" s="627"/>
      <c r="ABB200" s="627"/>
      <c r="ABC200" s="627"/>
      <c r="ABD200" s="627"/>
      <c r="ABE200" s="627"/>
      <c r="ABF200" s="627"/>
      <c r="ABG200" s="627"/>
      <c r="ABH200" s="627"/>
      <c r="ABI200" s="627"/>
      <c r="ABJ200" s="627"/>
      <c r="ABK200" s="627"/>
      <c r="ABL200" s="627"/>
      <c r="ABM200" s="627"/>
      <c r="ABN200" s="627"/>
      <c r="ABO200" s="627"/>
      <c r="ABP200" s="627"/>
      <c r="ABQ200" s="627"/>
      <c r="ABR200" s="627"/>
      <c r="ABS200" s="627"/>
      <c r="ABT200" s="627"/>
      <c r="ABU200" s="627"/>
      <c r="ABV200" s="627"/>
      <c r="ABW200" s="627"/>
      <c r="ABX200" s="627"/>
      <c r="ABY200" s="627"/>
      <c r="ABZ200" s="627"/>
      <c r="ACA200" s="627"/>
      <c r="ACB200" s="627"/>
      <c r="ACC200" s="627"/>
      <c r="ACD200" s="627"/>
      <c r="ACE200" s="627"/>
      <c r="ACF200" s="627"/>
      <c r="ACG200" s="627"/>
      <c r="ACH200" s="627"/>
      <c r="ACI200" s="627"/>
      <c r="ACJ200" s="627"/>
      <c r="ACK200" s="627"/>
      <c r="ACL200" s="627"/>
      <c r="ACM200" s="627"/>
      <c r="ACN200" s="627"/>
      <c r="ACO200" s="627"/>
      <c r="ACP200" s="627"/>
      <c r="ACQ200" s="627"/>
      <c r="ACR200" s="627"/>
      <c r="ACS200" s="627"/>
      <c r="ACT200" s="627"/>
      <c r="ACU200" s="627"/>
      <c r="ACV200" s="627"/>
      <c r="ACW200" s="627"/>
      <c r="ACX200" s="627"/>
      <c r="ACY200" s="627"/>
      <c r="ACZ200" s="627"/>
      <c r="ADA200" s="627"/>
      <c r="ADB200" s="627"/>
      <c r="ADC200" s="627"/>
      <c r="ADD200" s="627"/>
      <c r="ADE200" s="627"/>
      <c r="ADF200" s="627"/>
      <c r="ADG200" s="627"/>
      <c r="ADH200" s="627"/>
      <c r="ADI200" s="627"/>
      <c r="ADJ200" s="627"/>
      <c r="ADK200" s="627"/>
      <c r="ADL200" s="627"/>
      <c r="ADM200" s="627"/>
      <c r="ADN200" s="627"/>
      <c r="ADO200" s="627"/>
      <c r="ADP200" s="627"/>
      <c r="ADQ200" s="627"/>
      <c r="ADR200" s="627"/>
      <c r="ADS200" s="627"/>
      <c r="ADT200" s="627"/>
      <c r="ADU200" s="627"/>
      <c r="ADV200" s="627"/>
      <c r="ADW200" s="627"/>
      <c r="ADX200" s="627"/>
      <c r="ADY200" s="627"/>
      <c r="ADZ200" s="627"/>
      <c r="AEA200" s="627"/>
      <c r="AEB200" s="627"/>
      <c r="AEC200" s="627"/>
      <c r="AED200" s="627"/>
      <c r="AEE200" s="627"/>
      <c r="AEF200" s="627"/>
      <c r="AEG200" s="627"/>
      <c r="AEH200" s="627"/>
      <c r="AEI200" s="627"/>
      <c r="AEJ200" s="627"/>
      <c r="AEK200" s="627"/>
      <c r="AEL200" s="627"/>
      <c r="AEM200" s="627"/>
      <c r="AEN200" s="627"/>
      <c r="AEO200" s="627"/>
      <c r="AEP200" s="627"/>
      <c r="AEQ200" s="627"/>
      <c r="AER200" s="627"/>
      <c r="AES200" s="627"/>
      <c r="AET200" s="627"/>
      <c r="AEU200" s="627"/>
      <c r="AEV200" s="627"/>
      <c r="AEW200" s="627"/>
      <c r="AEX200" s="627"/>
      <c r="AEY200" s="627"/>
      <c r="AEZ200" s="627"/>
      <c r="AFA200" s="627"/>
      <c r="AFB200" s="627"/>
      <c r="AFC200" s="627"/>
      <c r="AFD200" s="627"/>
      <c r="AFE200" s="627"/>
      <c r="AFF200" s="627"/>
      <c r="AFG200" s="627"/>
      <c r="AFH200" s="627"/>
      <c r="AFI200" s="627"/>
      <c r="AFJ200" s="627"/>
      <c r="AFK200" s="627"/>
      <c r="AFL200" s="627"/>
      <c r="AFM200" s="627"/>
      <c r="AFN200" s="627"/>
      <c r="AFO200" s="627"/>
      <c r="AFP200" s="627"/>
      <c r="AFQ200" s="627"/>
      <c r="AFR200" s="627"/>
      <c r="AFS200" s="627"/>
      <c r="AFT200" s="627"/>
      <c r="AFU200" s="627"/>
      <c r="AFV200" s="627"/>
      <c r="AFW200" s="627"/>
      <c r="AFX200" s="627"/>
      <c r="AFY200" s="627"/>
      <c r="AFZ200" s="627"/>
      <c r="AGA200" s="627"/>
      <c r="AGB200" s="627"/>
      <c r="AGC200" s="627"/>
      <c r="AGD200" s="627"/>
      <c r="AGE200" s="627"/>
      <c r="AGF200" s="627"/>
      <c r="AGG200" s="627"/>
      <c r="AGH200" s="627"/>
      <c r="AGI200" s="627"/>
      <c r="AGJ200" s="627"/>
      <c r="AGK200" s="627"/>
      <c r="AGL200" s="627"/>
      <c r="AGM200" s="627"/>
      <c r="AGN200" s="627"/>
      <c r="AGO200" s="627"/>
      <c r="AGP200" s="627"/>
      <c r="AGQ200" s="627"/>
      <c r="AGR200" s="627"/>
      <c r="AGS200" s="627"/>
      <c r="AGT200" s="627"/>
      <c r="AGU200" s="627"/>
      <c r="AGV200" s="627"/>
      <c r="AGW200" s="627"/>
      <c r="AGX200" s="627"/>
      <c r="AGY200" s="627"/>
      <c r="AGZ200" s="627"/>
      <c r="AHA200" s="627"/>
      <c r="AHB200" s="627"/>
      <c r="AHC200" s="627"/>
      <c r="AHD200" s="627"/>
      <c r="AHE200" s="627"/>
      <c r="AHF200" s="627"/>
      <c r="AHG200" s="627"/>
      <c r="AHH200" s="627"/>
      <c r="AHI200" s="627"/>
      <c r="AHJ200" s="627"/>
      <c r="AHK200" s="627"/>
      <c r="AHL200" s="627"/>
      <c r="AHM200" s="627"/>
      <c r="AHN200" s="627"/>
      <c r="AHO200" s="627"/>
      <c r="AHP200" s="627"/>
      <c r="AHQ200" s="627"/>
      <c r="AHR200" s="627"/>
      <c r="AHS200" s="627"/>
      <c r="AHT200" s="627"/>
      <c r="AHU200" s="627"/>
      <c r="AHV200" s="627"/>
      <c r="AHW200" s="627"/>
      <c r="AHX200" s="627"/>
      <c r="AHY200" s="627"/>
      <c r="AHZ200" s="627"/>
      <c r="AIA200" s="627"/>
      <c r="AIB200" s="627"/>
      <c r="AIC200" s="627"/>
      <c r="AID200" s="627"/>
      <c r="AIE200" s="627"/>
      <c r="AIF200" s="627"/>
      <c r="AIG200" s="627"/>
      <c r="AIH200" s="627"/>
      <c r="AII200" s="627"/>
      <c r="AIJ200" s="627"/>
      <c r="AIK200" s="627"/>
      <c r="AIL200" s="627"/>
      <c r="AIM200" s="627"/>
      <c r="AIN200" s="627"/>
      <c r="AIO200" s="627"/>
      <c r="AIP200" s="627"/>
      <c r="AIQ200" s="627"/>
      <c r="AIR200" s="627"/>
      <c r="AIS200" s="627"/>
      <c r="AIT200" s="627"/>
      <c r="AIU200" s="627"/>
      <c r="AIV200" s="627"/>
      <c r="AIW200" s="627"/>
      <c r="AIX200" s="627"/>
      <c r="AIY200" s="627"/>
      <c r="AIZ200" s="627"/>
      <c r="AJA200" s="627"/>
      <c r="AJB200" s="627"/>
      <c r="AJC200" s="627"/>
      <c r="AJD200" s="627"/>
      <c r="AJE200" s="627"/>
      <c r="AJF200" s="627"/>
      <c r="AJG200" s="627"/>
      <c r="AJH200" s="627"/>
      <c r="AJI200" s="627"/>
      <c r="AJJ200" s="627"/>
      <c r="AJK200" s="627"/>
      <c r="AJL200" s="627"/>
      <c r="AJM200" s="627"/>
      <c r="AJN200" s="627"/>
      <c r="AJO200" s="627"/>
      <c r="AJP200" s="627"/>
      <c r="AJQ200" s="627"/>
      <c r="AJR200" s="627"/>
      <c r="AJS200" s="627"/>
      <c r="AJT200" s="627"/>
      <c r="AJU200" s="627"/>
      <c r="AJV200" s="627"/>
      <c r="AJW200" s="627"/>
      <c r="AJX200" s="627"/>
      <c r="AJY200" s="627"/>
      <c r="AJZ200" s="627"/>
      <c r="AKA200" s="627"/>
      <c r="AKB200" s="627"/>
      <c r="AKC200" s="627"/>
      <c r="AKD200" s="627"/>
      <c r="AKE200" s="627"/>
      <c r="AKF200" s="627"/>
      <c r="AKG200" s="627"/>
      <c r="AKH200" s="627"/>
      <c r="AKI200" s="627"/>
      <c r="AKJ200" s="627"/>
      <c r="AKK200" s="627"/>
      <c r="AKL200" s="627"/>
      <c r="AKM200" s="627"/>
      <c r="AKN200" s="627"/>
      <c r="AKO200" s="627"/>
      <c r="AKP200" s="627"/>
      <c r="AKQ200" s="627"/>
      <c r="AKR200" s="627"/>
      <c r="AKS200" s="627"/>
      <c r="AKT200" s="627"/>
      <c r="AKU200" s="627"/>
      <c r="AKV200" s="627"/>
      <c r="AKW200" s="627"/>
      <c r="AKX200" s="627"/>
      <c r="AKY200" s="627"/>
      <c r="AKZ200" s="627"/>
      <c r="ALA200" s="627"/>
      <c r="ALB200" s="627"/>
      <c r="ALC200" s="627"/>
      <c r="ALD200" s="627"/>
      <c r="ALE200" s="627"/>
      <c r="ALF200" s="627"/>
      <c r="ALG200" s="627"/>
      <c r="ALH200" s="627"/>
      <c r="ALI200" s="627"/>
      <c r="ALJ200" s="627"/>
      <c r="ALK200" s="627"/>
      <c r="ALL200" s="627"/>
      <c r="ALM200" s="627"/>
      <c r="ALN200" s="627"/>
      <c r="ALO200" s="627"/>
      <c r="ALP200" s="627"/>
      <c r="ALQ200" s="627"/>
      <c r="ALR200" s="627"/>
      <c r="ALS200" s="627"/>
      <c r="ALT200" s="627"/>
      <c r="ALU200" s="627"/>
      <c r="ALV200" s="627"/>
      <c r="ALW200" s="627"/>
      <c r="ALX200" s="627"/>
      <c r="ALY200" s="627"/>
      <c r="ALZ200" s="627"/>
      <c r="AMA200" s="627"/>
      <c r="AMB200" s="627"/>
      <c r="AMC200" s="627"/>
      <c r="AMD200" s="627"/>
      <c r="AME200" s="627"/>
      <c r="AMF200" s="627"/>
      <c r="AMG200" s="627"/>
      <c r="AMH200" s="627"/>
      <c r="AMI200" s="627"/>
      <c r="AMJ200" s="627"/>
      <c r="AMK200" s="627"/>
      <c r="AML200" s="627"/>
      <c r="AMM200" s="627"/>
      <c r="AMN200" s="627"/>
      <c r="AMO200" s="627"/>
      <c r="AMP200" s="627"/>
      <c r="AMQ200" s="627"/>
      <c r="AMR200" s="627"/>
      <c r="AMS200" s="627"/>
      <c r="AMT200" s="627"/>
      <c r="AMU200" s="627"/>
      <c r="AMV200" s="627"/>
      <c r="AMW200" s="627"/>
      <c r="AMX200" s="627"/>
      <c r="AMY200" s="627"/>
      <c r="AMZ200" s="627"/>
      <c r="ANA200" s="627"/>
      <c r="ANB200" s="627"/>
      <c r="ANC200" s="627"/>
      <c r="AND200" s="627"/>
      <c r="ANE200" s="627"/>
      <c r="ANF200" s="627"/>
      <c r="ANG200" s="627"/>
      <c r="ANH200" s="627"/>
      <c r="ANI200" s="627"/>
      <c r="ANJ200" s="627"/>
      <c r="ANK200" s="627"/>
      <c r="ANL200" s="627"/>
      <c r="ANM200" s="627"/>
      <c r="ANN200" s="627"/>
      <c r="ANO200" s="627"/>
      <c r="ANP200" s="627"/>
      <c r="ANQ200" s="627"/>
      <c r="ANR200" s="627"/>
      <c r="ANS200" s="627"/>
      <c r="ANT200" s="627"/>
      <c r="ANU200" s="627"/>
      <c r="ANV200" s="627"/>
      <c r="ANW200" s="627"/>
      <c r="ANX200" s="627"/>
      <c r="ANY200" s="627"/>
      <c r="ANZ200" s="627"/>
      <c r="AOA200" s="627"/>
      <c r="AOB200" s="627"/>
      <c r="AOC200" s="627"/>
      <c r="AOD200" s="627"/>
      <c r="AOE200" s="627"/>
      <c r="AOF200" s="627"/>
      <c r="AOG200" s="627"/>
      <c r="AOH200" s="627"/>
      <c r="AOI200" s="627"/>
      <c r="AOJ200" s="627"/>
      <c r="AOK200" s="627"/>
      <c r="AOL200" s="627"/>
      <c r="AOM200" s="627"/>
      <c r="AON200" s="627"/>
      <c r="AOO200" s="627"/>
      <c r="AOP200" s="627"/>
      <c r="AOQ200" s="627"/>
      <c r="AOR200" s="627"/>
      <c r="AOS200" s="627"/>
      <c r="AOT200" s="627"/>
      <c r="AOU200" s="627"/>
      <c r="AOV200" s="627"/>
      <c r="AOW200" s="627"/>
      <c r="AOX200" s="627"/>
      <c r="AOY200" s="627"/>
      <c r="AOZ200" s="627"/>
      <c r="APA200" s="627"/>
      <c r="APB200" s="627"/>
      <c r="APC200" s="627"/>
      <c r="APD200" s="627"/>
      <c r="APE200" s="627"/>
      <c r="APF200" s="627"/>
      <c r="APG200" s="627"/>
      <c r="APH200" s="627"/>
      <c r="API200" s="627"/>
      <c r="APJ200" s="627"/>
      <c r="APK200" s="627"/>
      <c r="APL200" s="627"/>
      <c r="APM200" s="627"/>
      <c r="APN200" s="627"/>
      <c r="APO200" s="627"/>
      <c r="APP200" s="627"/>
      <c r="APQ200" s="627"/>
      <c r="APR200" s="627"/>
      <c r="APS200" s="627"/>
      <c r="APT200" s="627"/>
      <c r="APU200" s="627"/>
      <c r="APV200" s="627"/>
      <c r="APW200" s="627"/>
      <c r="APX200" s="627"/>
      <c r="APY200" s="627"/>
      <c r="APZ200" s="627"/>
      <c r="AQA200" s="627"/>
      <c r="AQB200" s="627"/>
      <c r="AQC200" s="627"/>
      <c r="AQD200" s="627"/>
      <c r="AQE200" s="627"/>
      <c r="AQF200" s="627"/>
      <c r="AQG200" s="627"/>
      <c r="AQH200" s="627"/>
      <c r="AQI200" s="627"/>
      <c r="AQJ200" s="627"/>
      <c r="AQK200" s="627"/>
      <c r="AQL200" s="627"/>
      <c r="AQM200" s="627"/>
      <c r="AQN200" s="627"/>
      <c r="AQO200" s="627"/>
      <c r="AQP200" s="627"/>
      <c r="AQQ200" s="627"/>
      <c r="AQR200" s="627"/>
      <c r="AQS200" s="627"/>
      <c r="AQT200" s="627"/>
      <c r="AQU200" s="627"/>
      <c r="AQV200" s="627"/>
      <c r="AQW200" s="627"/>
      <c r="AQX200" s="627"/>
      <c r="AQY200" s="627"/>
      <c r="AQZ200" s="627"/>
      <c r="ARA200" s="627"/>
      <c r="ARB200" s="627"/>
      <c r="ARC200" s="627"/>
      <c r="ARD200" s="627"/>
      <c r="ARE200" s="627"/>
      <c r="ARF200" s="627"/>
      <c r="ARG200" s="627"/>
      <c r="ARH200" s="627"/>
      <c r="ARI200" s="627"/>
      <c r="ARJ200" s="627"/>
      <c r="ARK200" s="627"/>
      <c r="ARL200" s="627"/>
      <c r="ARM200" s="627"/>
      <c r="ARN200" s="627"/>
      <c r="ARO200" s="627"/>
      <c r="ARP200" s="627"/>
      <c r="ARQ200" s="627"/>
      <c r="ARR200" s="627"/>
      <c r="ARS200" s="627"/>
      <c r="ART200" s="627"/>
      <c r="ARU200" s="627"/>
      <c r="ARV200" s="627"/>
      <c r="ARW200" s="627"/>
      <c r="ARX200" s="627"/>
      <c r="ARY200" s="627"/>
      <c r="ARZ200" s="627"/>
      <c r="ASA200" s="627"/>
      <c r="ASB200" s="627"/>
      <c r="ASC200" s="627"/>
      <c r="ASD200" s="627"/>
      <c r="ASE200" s="627"/>
      <c r="ASF200" s="627"/>
      <c r="ASG200" s="627"/>
      <c r="ASH200" s="627"/>
      <c r="ASI200" s="627"/>
      <c r="ASJ200" s="627"/>
      <c r="ASK200" s="627"/>
      <c r="ASL200" s="627"/>
      <c r="ASM200" s="627"/>
      <c r="ASN200" s="627"/>
      <c r="ASO200" s="627"/>
      <c r="ASP200" s="627"/>
      <c r="ASQ200" s="627"/>
      <c r="ASR200" s="627"/>
      <c r="ASS200" s="627"/>
      <c r="AST200" s="627"/>
      <c r="ASU200" s="627"/>
      <c r="ASV200" s="627"/>
      <c r="ASW200" s="627"/>
      <c r="ASX200" s="627"/>
      <c r="ASY200" s="627"/>
      <c r="ASZ200" s="627"/>
      <c r="ATA200" s="627"/>
      <c r="ATB200" s="627"/>
      <c r="ATC200" s="627"/>
      <c r="ATD200" s="627"/>
      <c r="ATE200" s="627"/>
      <c r="ATF200" s="627"/>
      <c r="ATG200" s="627"/>
      <c r="ATH200" s="627"/>
      <c r="ATI200" s="627"/>
      <c r="ATJ200" s="627"/>
      <c r="ATK200" s="627"/>
      <c r="ATL200" s="627"/>
      <c r="ATM200" s="627"/>
      <c r="ATN200" s="627"/>
      <c r="ATO200" s="627"/>
      <c r="ATP200" s="627"/>
      <c r="ATQ200" s="627"/>
      <c r="ATR200" s="627"/>
      <c r="ATS200" s="627"/>
      <c r="ATT200" s="627"/>
      <c r="ATU200" s="627"/>
      <c r="ATV200" s="627"/>
      <c r="ATW200" s="627"/>
      <c r="ATX200" s="627"/>
      <c r="ATY200" s="627"/>
      <c r="ATZ200" s="627"/>
      <c r="AUA200" s="627"/>
      <c r="AUB200" s="627"/>
      <c r="AUC200" s="627"/>
      <c r="AUD200" s="627"/>
      <c r="AUE200" s="627"/>
      <c r="AUF200" s="627"/>
      <c r="AUG200" s="627"/>
      <c r="AUH200" s="627"/>
      <c r="AUI200" s="627"/>
      <c r="AUJ200" s="627"/>
      <c r="AUK200" s="627"/>
      <c r="AUL200" s="627"/>
      <c r="AUM200" s="627"/>
      <c r="AUN200" s="627"/>
      <c r="AUO200" s="627"/>
      <c r="AUP200" s="627"/>
      <c r="AUQ200" s="627"/>
      <c r="AUR200" s="627"/>
      <c r="AUS200" s="627"/>
      <c r="AUT200" s="627"/>
      <c r="AUU200" s="627"/>
      <c r="AUV200" s="627"/>
      <c r="AUW200" s="627"/>
      <c r="AUX200" s="627"/>
      <c r="AUY200" s="627"/>
      <c r="AUZ200" s="627"/>
      <c r="AVA200" s="627"/>
      <c r="AVB200" s="627"/>
      <c r="AVC200" s="627"/>
      <c r="AVD200" s="627"/>
      <c r="AVE200" s="627"/>
      <c r="AVF200" s="627"/>
      <c r="AVG200" s="627"/>
      <c r="AVH200" s="627"/>
      <c r="AVI200" s="627"/>
      <c r="AVJ200" s="627"/>
      <c r="AVK200" s="627"/>
      <c r="AVL200" s="627"/>
      <c r="AVM200" s="627"/>
      <c r="AVN200" s="627"/>
      <c r="AVO200" s="627"/>
      <c r="AVP200" s="627"/>
      <c r="AVQ200" s="627"/>
      <c r="AVR200" s="627"/>
      <c r="AVS200" s="627"/>
      <c r="AVT200" s="627"/>
      <c r="AVU200" s="627"/>
      <c r="AVV200" s="627"/>
      <c r="AVW200" s="627"/>
      <c r="AVX200" s="627"/>
      <c r="AVY200" s="627"/>
      <c r="AVZ200" s="627"/>
      <c r="AWA200" s="627"/>
      <c r="AWB200" s="627"/>
      <c r="AWC200" s="627"/>
      <c r="AWD200" s="627"/>
      <c r="AWE200" s="627"/>
      <c r="AWF200" s="627"/>
      <c r="AWG200" s="627"/>
      <c r="AWH200" s="627"/>
      <c r="AWI200" s="627"/>
      <c r="AWJ200" s="627"/>
      <c r="AWK200" s="627"/>
      <c r="AWL200" s="627"/>
      <c r="AWM200" s="627"/>
      <c r="AWN200" s="627"/>
      <c r="AWO200" s="627"/>
      <c r="AWP200" s="627"/>
      <c r="AWQ200" s="627"/>
      <c r="AWR200" s="627"/>
      <c r="AWS200" s="627"/>
      <c r="AWT200" s="627"/>
      <c r="AWU200" s="627"/>
      <c r="AWV200" s="627"/>
      <c r="AWW200" s="627"/>
      <c r="AWX200" s="627"/>
      <c r="AWY200" s="627"/>
      <c r="AWZ200" s="627"/>
      <c r="AXA200" s="627"/>
      <c r="AXB200" s="627"/>
      <c r="AXC200" s="627"/>
      <c r="AXD200" s="627"/>
      <c r="AXE200" s="627"/>
      <c r="AXF200" s="627"/>
      <c r="AXG200" s="627"/>
      <c r="AXH200" s="627"/>
      <c r="AXI200" s="627"/>
      <c r="AXJ200" s="627"/>
      <c r="AXK200" s="627"/>
      <c r="AXL200" s="627"/>
      <c r="AXM200" s="627"/>
      <c r="AXN200" s="627"/>
      <c r="AXO200" s="627"/>
      <c r="AXP200" s="627"/>
      <c r="AXQ200" s="627"/>
      <c r="AXR200" s="627"/>
      <c r="AXS200" s="627"/>
      <c r="AXT200" s="627"/>
      <c r="AXU200" s="627"/>
      <c r="AXV200" s="627"/>
      <c r="AXW200" s="627"/>
      <c r="AXX200" s="627"/>
      <c r="AXY200" s="627"/>
      <c r="AXZ200" s="627"/>
      <c r="AYA200" s="627"/>
      <c r="AYB200" s="627"/>
      <c r="AYC200" s="627"/>
      <c r="AYD200" s="627"/>
      <c r="AYE200" s="627"/>
      <c r="AYF200" s="627"/>
      <c r="AYG200" s="627"/>
      <c r="AYH200" s="627"/>
      <c r="AYI200" s="627"/>
      <c r="AYJ200" s="627"/>
      <c r="AYK200" s="627"/>
      <c r="AYL200" s="627"/>
      <c r="AYM200" s="627"/>
      <c r="AYN200" s="627"/>
      <c r="AYO200" s="627"/>
      <c r="AYP200" s="627"/>
      <c r="AYQ200" s="627"/>
      <c r="AYR200" s="627"/>
      <c r="AYS200" s="627"/>
      <c r="AYT200" s="627"/>
      <c r="AYU200" s="627"/>
      <c r="AYV200" s="627"/>
      <c r="AYW200" s="627"/>
      <c r="AYX200" s="627"/>
      <c r="AYY200" s="627"/>
      <c r="AYZ200" s="627"/>
      <c r="AZA200" s="627"/>
      <c r="AZB200" s="627"/>
      <c r="AZC200" s="627"/>
      <c r="AZD200" s="627"/>
      <c r="AZE200" s="627"/>
      <c r="AZF200" s="627"/>
      <c r="AZG200" s="627"/>
      <c r="AZH200" s="627"/>
      <c r="AZI200" s="627"/>
      <c r="AZJ200" s="627"/>
      <c r="AZK200" s="627"/>
      <c r="AZL200" s="627"/>
      <c r="AZM200" s="627"/>
      <c r="AZN200" s="627"/>
      <c r="AZO200" s="627"/>
      <c r="AZP200" s="627"/>
      <c r="AZQ200" s="627"/>
      <c r="AZR200" s="627"/>
      <c r="AZS200" s="627"/>
      <c r="AZT200" s="627"/>
      <c r="AZU200" s="627"/>
      <c r="AZV200" s="627"/>
      <c r="AZW200" s="627"/>
      <c r="AZX200" s="627"/>
      <c r="AZY200" s="627"/>
      <c r="AZZ200" s="627"/>
      <c r="BAA200" s="627"/>
      <c r="BAB200" s="627"/>
      <c r="BAC200" s="627"/>
      <c r="BAD200" s="627"/>
      <c r="BAE200" s="627"/>
      <c r="BAF200" s="627"/>
      <c r="BAG200" s="627"/>
      <c r="BAH200" s="627"/>
      <c r="BAI200" s="627"/>
      <c r="BAJ200" s="627"/>
      <c r="BAK200" s="627"/>
      <c r="BAL200" s="627"/>
      <c r="BAM200" s="627"/>
      <c r="BAN200" s="627"/>
      <c r="BAO200" s="627"/>
      <c r="BAP200" s="627"/>
      <c r="BAQ200" s="627"/>
      <c r="BAR200" s="627"/>
      <c r="BAS200" s="627"/>
      <c r="BAT200" s="627"/>
      <c r="BAU200" s="627"/>
      <c r="BAV200" s="627"/>
      <c r="BAW200" s="627"/>
      <c r="BAX200" s="627"/>
      <c r="BAY200" s="627"/>
      <c r="BAZ200" s="627"/>
      <c r="BBA200" s="627"/>
      <c r="BBB200" s="627"/>
      <c r="BBC200" s="627"/>
      <c r="BBD200" s="627"/>
      <c r="BBE200" s="627"/>
      <c r="BBF200" s="627"/>
      <c r="BBG200" s="627"/>
      <c r="BBH200" s="627"/>
      <c r="BBI200" s="627"/>
      <c r="BBJ200" s="627"/>
      <c r="BBK200" s="627"/>
      <c r="BBL200" s="627"/>
      <c r="BBM200" s="627"/>
      <c r="BBN200" s="627"/>
      <c r="BBO200" s="627"/>
      <c r="BBP200" s="627"/>
      <c r="BBQ200" s="627"/>
      <c r="BBR200" s="627"/>
      <c r="BBS200" s="627"/>
      <c r="BBT200" s="627"/>
      <c r="BBU200" s="627"/>
      <c r="BBV200" s="627"/>
      <c r="BBW200" s="627"/>
      <c r="BBX200" s="627"/>
      <c r="BBY200" s="627"/>
      <c r="BBZ200" s="627"/>
      <c r="BCA200" s="627"/>
      <c r="BCB200" s="627"/>
      <c r="BCC200" s="627"/>
      <c r="BCD200" s="627"/>
      <c r="BCE200" s="627"/>
      <c r="BCF200" s="627"/>
      <c r="BCG200" s="627"/>
      <c r="BCH200" s="627"/>
      <c r="BCI200" s="627"/>
      <c r="BCJ200" s="627"/>
      <c r="BCK200" s="627"/>
      <c r="BCL200" s="627"/>
      <c r="BCM200" s="627"/>
      <c r="BCN200" s="627"/>
      <c r="BCO200" s="627"/>
      <c r="BCP200" s="627"/>
      <c r="BCQ200" s="627"/>
      <c r="BCR200" s="627"/>
      <c r="BCS200" s="627"/>
      <c r="BCT200" s="627"/>
      <c r="BCU200" s="627"/>
      <c r="BCV200" s="627"/>
      <c r="BCW200" s="627"/>
      <c r="BCX200" s="627"/>
      <c r="BCY200" s="627"/>
      <c r="BCZ200" s="627"/>
      <c r="BDA200" s="627"/>
      <c r="BDB200" s="627"/>
      <c r="BDC200" s="627"/>
      <c r="BDD200" s="627"/>
      <c r="BDE200" s="627"/>
      <c r="BDF200" s="627"/>
      <c r="BDG200" s="627"/>
      <c r="BDH200" s="627"/>
      <c r="BDI200" s="627"/>
      <c r="BDJ200" s="627"/>
      <c r="BDK200" s="627"/>
      <c r="BDL200" s="627"/>
      <c r="BDM200" s="627"/>
      <c r="BDN200" s="627"/>
      <c r="BDO200" s="627"/>
      <c r="BDP200" s="627"/>
      <c r="BDQ200" s="627"/>
      <c r="BDR200" s="627"/>
      <c r="BDS200" s="627"/>
      <c r="BDT200" s="627"/>
      <c r="BDU200" s="627"/>
      <c r="BDV200" s="627"/>
      <c r="BDW200" s="627"/>
      <c r="BDX200" s="627"/>
      <c r="BDY200" s="627"/>
      <c r="BDZ200" s="627"/>
      <c r="BEA200" s="627"/>
      <c r="BEB200" s="627"/>
      <c r="BEC200" s="627"/>
      <c r="BED200" s="627"/>
      <c r="BEE200" s="627"/>
      <c r="BEF200" s="627"/>
      <c r="BEG200" s="627"/>
      <c r="BEH200" s="627"/>
      <c r="BEI200" s="627"/>
      <c r="BEJ200" s="627"/>
      <c r="BEK200" s="627"/>
      <c r="BEL200" s="627"/>
      <c r="BEM200" s="627"/>
      <c r="BEN200" s="627"/>
      <c r="BEO200" s="627"/>
      <c r="BEP200" s="627"/>
      <c r="BEQ200" s="627"/>
      <c r="BER200" s="627"/>
      <c r="BES200" s="627"/>
      <c r="BET200" s="627"/>
      <c r="BEU200" s="627"/>
      <c r="BEV200" s="627"/>
      <c r="BEW200" s="627"/>
      <c r="BEX200" s="627"/>
      <c r="BEY200" s="627"/>
      <c r="BEZ200" s="627"/>
      <c r="BFA200" s="627"/>
      <c r="BFB200" s="627"/>
      <c r="BFC200" s="627"/>
      <c r="BFD200" s="627"/>
      <c r="BFE200" s="627"/>
      <c r="BFF200" s="627"/>
      <c r="BFG200" s="627"/>
      <c r="BFH200" s="627"/>
      <c r="BFI200" s="627"/>
      <c r="BFJ200" s="627"/>
      <c r="BFK200" s="627"/>
      <c r="BFL200" s="627"/>
      <c r="BFM200" s="627"/>
      <c r="BFN200" s="627"/>
      <c r="BFO200" s="627"/>
      <c r="BFP200" s="627"/>
      <c r="BFQ200" s="627"/>
      <c r="BFR200" s="627"/>
      <c r="BFS200" s="627"/>
      <c r="BFT200" s="627"/>
      <c r="BFU200" s="627"/>
      <c r="BFV200" s="627"/>
      <c r="BFW200" s="627"/>
      <c r="BFX200" s="627"/>
      <c r="BFY200" s="627"/>
      <c r="BFZ200" s="627"/>
      <c r="BGA200" s="627"/>
      <c r="BGB200" s="627"/>
      <c r="BGC200" s="627"/>
      <c r="BGD200" s="627"/>
      <c r="BGE200" s="627"/>
      <c r="BGF200" s="627"/>
      <c r="BGG200" s="627"/>
      <c r="BGH200" s="627"/>
      <c r="BGI200" s="627"/>
      <c r="BGJ200" s="627"/>
      <c r="BGK200" s="627"/>
      <c r="BGL200" s="627"/>
      <c r="BGM200" s="627"/>
      <c r="BGN200" s="627"/>
      <c r="BGO200" s="627"/>
      <c r="BGP200" s="627"/>
      <c r="BGQ200" s="627"/>
      <c r="BGR200" s="627"/>
      <c r="BGS200" s="627"/>
      <c r="BGT200" s="627"/>
      <c r="BGU200" s="627"/>
      <c r="BGV200" s="627"/>
      <c r="BGW200" s="627"/>
      <c r="BGX200" s="627"/>
      <c r="BGY200" s="627"/>
      <c r="BGZ200" s="627"/>
      <c r="BHA200" s="627"/>
      <c r="BHB200" s="627"/>
      <c r="BHC200" s="627"/>
      <c r="BHD200" s="627"/>
      <c r="BHE200" s="627"/>
      <c r="BHF200" s="627"/>
      <c r="BHG200" s="627"/>
      <c r="BHH200" s="627"/>
      <c r="BHI200" s="627"/>
      <c r="BHJ200" s="627"/>
      <c r="BHK200" s="627"/>
      <c r="BHL200" s="627"/>
      <c r="BHM200" s="627"/>
      <c r="BHN200" s="627"/>
      <c r="BHO200" s="627"/>
      <c r="BHP200" s="627"/>
      <c r="BHQ200" s="627"/>
      <c r="BHR200" s="627"/>
      <c r="BHS200" s="627"/>
      <c r="BHT200" s="627"/>
      <c r="BHU200" s="627"/>
      <c r="BHV200" s="627"/>
      <c r="BHW200" s="627"/>
      <c r="BHX200" s="627"/>
      <c r="BHY200" s="627"/>
      <c r="BHZ200" s="627"/>
      <c r="BIA200" s="627"/>
      <c r="BIB200" s="627"/>
      <c r="BIC200" s="627"/>
      <c r="BID200" s="627"/>
      <c r="BIE200" s="627"/>
      <c r="BIF200" s="627"/>
      <c r="BIG200" s="627"/>
      <c r="BIH200" s="627"/>
      <c r="BII200" s="627"/>
      <c r="BIJ200" s="627"/>
      <c r="BIK200" s="627"/>
      <c r="BIL200" s="627"/>
      <c r="BIM200" s="627"/>
      <c r="BIN200" s="627"/>
      <c r="BIO200" s="627"/>
      <c r="BIP200" s="627"/>
      <c r="BIQ200" s="627"/>
      <c r="BIR200" s="627"/>
      <c r="BIS200" s="627"/>
      <c r="BIT200" s="627"/>
      <c r="BIU200" s="627"/>
      <c r="BIV200" s="627"/>
      <c r="BIW200" s="627"/>
      <c r="BIX200" s="627"/>
      <c r="BIY200" s="627"/>
      <c r="BIZ200" s="627"/>
      <c r="BJA200" s="627"/>
      <c r="BJB200" s="627"/>
      <c r="BJC200" s="627"/>
      <c r="BJD200" s="627"/>
      <c r="BJE200" s="627"/>
      <c r="BJF200" s="627"/>
      <c r="BJG200" s="627"/>
      <c r="BJH200" s="627"/>
      <c r="BJI200" s="627"/>
      <c r="BJJ200" s="627"/>
      <c r="BJK200" s="627"/>
      <c r="BJL200" s="627"/>
      <c r="BJM200" s="627"/>
      <c r="BJN200" s="627"/>
      <c r="BJO200" s="627"/>
      <c r="BJP200" s="627"/>
      <c r="BJQ200" s="627"/>
      <c r="BJR200" s="627"/>
      <c r="BJS200" s="627"/>
      <c r="BJT200" s="627"/>
      <c r="BJU200" s="627"/>
      <c r="BJV200" s="627"/>
      <c r="BJW200" s="627"/>
      <c r="BJX200" s="627"/>
      <c r="BJY200" s="627"/>
      <c r="BJZ200" s="627"/>
      <c r="BKA200" s="627"/>
      <c r="BKB200" s="627"/>
      <c r="BKC200" s="627"/>
      <c r="BKD200" s="627"/>
      <c r="BKE200" s="627"/>
      <c r="BKF200" s="627"/>
      <c r="BKG200" s="627"/>
      <c r="BKH200" s="627"/>
      <c r="BKI200" s="627"/>
      <c r="BKJ200" s="627"/>
      <c r="BKK200" s="627"/>
      <c r="BKL200" s="627"/>
      <c r="BKM200" s="627"/>
      <c r="BKN200" s="627"/>
      <c r="BKO200" s="627"/>
      <c r="BKP200" s="627"/>
      <c r="BKQ200" s="627"/>
      <c r="BKR200" s="627"/>
      <c r="BKS200" s="627"/>
      <c r="BKT200" s="627"/>
      <c r="BKU200" s="627"/>
      <c r="BKV200" s="627"/>
      <c r="BKW200" s="627"/>
      <c r="BKX200" s="627"/>
      <c r="BKY200" s="627"/>
      <c r="BKZ200" s="627"/>
      <c r="BLA200" s="627"/>
      <c r="BLB200" s="627"/>
      <c r="BLC200" s="627"/>
      <c r="BLD200" s="627"/>
      <c r="BLE200" s="627"/>
      <c r="BLF200" s="627"/>
      <c r="BLG200" s="627"/>
      <c r="BLH200" s="627"/>
      <c r="BLI200" s="627"/>
      <c r="BLJ200" s="627"/>
      <c r="BLK200" s="627"/>
      <c r="BLL200" s="627"/>
      <c r="BLM200" s="627"/>
      <c r="BLN200" s="627"/>
      <c r="BLO200" s="627"/>
      <c r="BLP200" s="627"/>
      <c r="BLQ200" s="627"/>
      <c r="BLR200" s="627"/>
      <c r="BLS200" s="627"/>
      <c r="BLT200" s="627"/>
      <c r="BLU200" s="627"/>
      <c r="BLV200" s="627"/>
      <c r="BLW200" s="627"/>
      <c r="BLX200" s="627"/>
      <c r="BLY200" s="627"/>
      <c r="BLZ200" s="627"/>
      <c r="BMA200" s="627"/>
      <c r="BMB200" s="627"/>
      <c r="BMC200" s="627"/>
      <c r="BMD200" s="627"/>
      <c r="BME200" s="627"/>
      <c r="BMF200" s="627"/>
      <c r="BMG200" s="627"/>
      <c r="BMH200" s="627"/>
      <c r="BMI200" s="627"/>
      <c r="BMJ200" s="627"/>
      <c r="BMK200" s="627"/>
      <c r="BML200" s="627"/>
      <c r="BMM200" s="627"/>
      <c r="BMN200" s="627"/>
      <c r="BMO200" s="627"/>
      <c r="BMP200" s="627"/>
      <c r="BMQ200" s="627"/>
      <c r="BMR200" s="627"/>
      <c r="BMS200" s="627"/>
      <c r="BMT200" s="627"/>
      <c r="BMU200" s="627"/>
      <c r="BMV200" s="627"/>
      <c r="BMW200" s="627"/>
      <c r="BMX200" s="627"/>
      <c r="BMY200" s="627"/>
      <c r="BMZ200" s="627"/>
      <c r="BNA200" s="627"/>
      <c r="BNB200" s="627"/>
      <c r="BNC200" s="627"/>
      <c r="BND200" s="627"/>
      <c r="BNE200" s="627"/>
      <c r="BNF200" s="627"/>
      <c r="BNG200" s="627"/>
      <c r="BNH200" s="627"/>
      <c r="BNI200" s="627"/>
      <c r="BNJ200" s="627"/>
      <c r="BNK200" s="627"/>
      <c r="BNL200" s="627"/>
      <c r="BNM200" s="627"/>
      <c r="BNN200" s="627"/>
      <c r="BNO200" s="627"/>
      <c r="BNP200" s="627"/>
      <c r="BNQ200" s="627"/>
      <c r="BNR200" s="627"/>
      <c r="BNS200" s="627"/>
      <c r="BNT200" s="627"/>
      <c r="BNU200" s="627"/>
      <c r="BNV200" s="627"/>
      <c r="BNW200" s="627"/>
      <c r="BNX200" s="627"/>
      <c r="BNY200" s="627"/>
      <c r="BNZ200" s="627"/>
      <c r="BOA200" s="627"/>
      <c r="BOB200" s="627"/>
      <c r="BOC200" s="627"/>
      <c r="BOD200" s="627"/>
      <c r="BOE200" s="627"/>
      <c r="BOF200" s="627"/>
      <c r="BOG200" s="627"/>
      <c r="BOH200" s="627"/>
      <c r="BOI200" s="627"/>
      <c r="BOJ200" s="627"/>
      <c r="BOK200" s="627"/>
      <c r="BOL200" s="627"/>
      <c r="BOM200" s="627"/>
      <c r="BON200" s="627"/>
      <c r="BOO200" s="627"/>
      <c r="BOP200" s="627"/>
      <c r="BOQ200" s="627"/>
      <c r="BOR200" s="627"/>
      <c r="BOS200" s="627"/>
      <c r="BOT200" s="627"/>
      <c r="BOU200" s="627"/>
      <c r="BOV200" s="627"/>
      <c r="BOW200" s="627"/>
      <c r="BOX200" s="627"/>
      <c r="BOY200" s="627"/>
      <c r="BOZ200" s="627"/>
      <c r="BPA200" s="627"/>
      <c r="BPB200" s="627"/>
      <c r="BPC200" s="627"/>
      <c r="BPD200" s="627"/>
      <c r="BPE200" s="627"/>
      <c r="BPF200" s="627"/>
      <c r="BPG200" s="627"/>
      <c r="BPH200" s="627"/>
      <c r="BPI200" s="627"/>
      <c r="BPJ200" s="627"/>
      <c r="BPK200" s="627"/>
      <c r="BPL200" s="627"/>
      <c r="BPM200" s="627"/>
      <c r="BPN200" s="627"/>
      <c r="BPO200" s="627"/>
      <c r="BPP200" s="627"/>
      <c r="BPQ200" s="627"/>
      <c r="BPR200" s="627"/>
      <c r="BPS200" s="627"/>
      <c r="BPT200" s="627"/>
      <c r="BPU200" s="627"/>
      <c r="BPV200" s="627"/>
      <c r="BPW200" s="627"/>
      <c r="BPX200" s="627"/>
      <c r="BPY200" s="627"/>
      <c r="BPZ200" s="627"/>
      <c r="BQA200" s="627"/>
      <c r="BQB200" s="627"/>
      <c r="BQC200" s="627"/>
      <c r="BQD200" s="627"/>
      <c r="BQE200" s="627"/>
      <c r="BQF200" s="627"/>
      <c r="BQG200" s="627"/>
      <c r="BQH200" s="627"/>
      <c r="BQI200" s="627"/>
      <c r="BQJ200" s="627"/>
      <c r="BQK200" s="627"/>
      <c r="BQL200" s="627"/>
      <c r="BQM200" s="627"/>
      <c r="BQN200" s="627"/>
      <c r="BQO200" s="627"/>
      <c r="BQP200" s="627"/>
      <c r="BQQ200" s="627"/>
      <c r="BQR200" s="627"/>
      <c r="BQS200" s="627"/>
      <c r="BQT200" s="627"/>
      <c r="BQU200" s="627"/>
      <c r="BQV200" s="627"/>
      <c r="BQW200" s="627"/>
      <c r="BQX200" s="627"/>
      <c r="BQY200" s="627"/>
      <c r="BQZ200" s="627"/>
      <c r="BRA200" s="627"/>
      <c r="BRB200" s="627"/>
      <c r="BRC200" s="627"/>
      <c r="BRD200" s="627"/>
      <c r="BRE200" s="627"/>
      <c r="BRF200" s="627"/>
      <c r="BRG200" s="627"/>
      <c r="BRH200" s="627"/>
      <c r="BRI200" s="627"/>
      <c r="BRJ200" s="627"/>
      <c r="BRK200" s="627"/>
      <c r="BRL200" s="627"/>
      <c r="BRM200" s="627"/>
      <c r="BRN200" s="627"/>
      <c r="BRO200" s="627"/>
      <c r="BRP200" s="627"/>
      <c r="BRQ200" s="627"/>
      <c r="BRR200" s="627"/>
      <c r="BRS200" s="627"/>
      <c r="BRT200" s="627"/>
      <c r="BRU200" s="627"/>
      <c r="BRV200" s="627"/>
      <c r="BRW200" s="627"/>
      <c r="BRX200" s="627"/>
      <c r="BRY200" s="627"/>
      <c r="BRZ200" s="627"/>
      <c r="BSA200" s="627"/>
      <c r="BSB200" s="627"/>
      <c r="BSC200" s="627"/>
      <c r="BSD200" s="627"/>
      <c r="BSE200" s="627"/>
      <c r="BSF200" s="627"/>
      <c r="BSG200" s="627"/>
      <c r="BSH200" s="627"/>
      <c r="BSI200" s="627"/>
      <c r="BSJ200" s="627"/>
      <c r="BSK200" s="627"/>
      <c r="BSL200" s="627"/>
      <c r="BSM200" s="627"/>
      <c r="BSN200" s="627"/>
      <c r="BSO200" s="627"/>
      <c r="BSP200" s="627"/>
      <c r="BSQ200" s="627"/>
      <c r="BSR200" s="627"/>
      <c r="BSS200" s="627"/>
      <c r="BST200" s="627"/>
      <c r="BSU200" s="627"/>
      <c r="BSV200" s="627"/>
      <c r="BSW200" s="627"/>
      <c r="BSX200" s="627"/>
      <c r="BSY200" s="627"/>
      <c r="BSZ200" s="627"/>
      <c r="BTA200" s="627"/>
      <c r="BTB200" s="627"/>
      <c r="BTC200" s="627"/>
      <c r="BTD200" s="627"/>
      <c r="BTE200" s="627"/>
      <c r="BTF200" s="627"/>
      <c r="BTG200" s="627"/>
      <c r="BTH200" s="627"/>
      <c r="BTI200" s="627"/>
      <c r="BTJ200" s="627"/>
      <c r="BTK200" s="627"/>
      <c r="BTL200" s="627"/>
      <c r="BTM200" s="627"/>
      <c r="BTN200" s="627"/>
      <c r="BTO200" s="627"/>
      <c r="BTP200" s="627"/>
      <c r="BTQ200" s="627"/>
      <c r="BTR200" s="627"/>
      <c r="BTS200" s="627"/>
      <c r="BTT200" s="627"/>
      <c r="BTU200" s="627"/>
      <c r="BTV200" s="627"/>
      <c r="BTW200" s="627"/>
      <c r="BTX200" s="627"/>
      <c r="BTY200" s="627"/>
      <c r="BTZ200" s="627"/>
      <c r="BUA200" s="627"/>
      <c r="BUB200" s="627"/>
      <c r="BUC200" s="627"/>
      <c r="BUD200" s="627"/>
      <c r="BUE200" s="627"/>
      <c r="BUF200" s="627"/>
      <c r="BUG200" s="627"/>
      <c r="BUH200" s="627"/>
      <c r="BUI200" s="627"/>
      <c r="BUJ200" s="627"/>
      <c r="BUK200" s="627"/>
      <c r="BUL200" s="627"/>
      <c r="BUM200" s="627"/>
      <c r="BUN200" s="627"/>
      <c r="BUO200" s="627"/>
      <c r="BUP200" s="627"/>
      <c r="BUQ200" s="627"/>
      <c r="BUR200" s="627"/>
      <c r="BUS200" s="627"/>
      <c r="BUT200" s="627"/>
      <c r="BUU200" s="627"/>
      <c r="BUV200" s="627"/>
      <c r="BUW200" s="627"/>
      <c r="BUX200" s="627"/>
      <c r="BUY200" s="627"/>
      <c r="BUZ200" s="627"/>
      <c r="BVA200" s="627"/>
      <c r="BVB200" s="627"/>
      <c r="BVC200" s="627"/>
      <c r="BVD200" s="627"/>
      <c r="BVE200" s="627"/>
      <c r="BVF200" s="627"/>
      <c r="BVG200" s="627"/>
      <c r="BVH200" s="627"/>
      <c r="BVI200" s="627"/>
      <c r="BVJ200" s="627"/>
      <c r="BVK200" s="627"/>
      <c r="BVL200" s="627"/>
      <c r="BVM200" s="627"/>
      <c r="BVN200" s="627"/>
      <c r="BVO200" s="627"/>
      <c r="BVP200" s="627"/>
      <c r="BVQ200" s="627"/>
      <c r="BVR200" s="627"/>
      <c r="BVS200" s="627"/>
      <c r="BVT200" s="627"/>
      <c r="BVU200" s="627"/>
      <c r="BVV200" s="627"/>
      <c r="BVW200" s="627"/>
      <c r="BVX200" s="627"/>
      <c r="BVY200" s="627"/>
      <c r="BVZ200" s="627"/>
      <c r="BWA200" s="627"/>
      <c r="BWB200" s="627"/>
      <c r="BWC200" s="627"/>
      <c r="BWD200" s="627"/>
      <c r="BWE200" s="627"/>
      <c r="BWF200" s="627"/>
      <c r="BWG200" s="627"/>
      <c r="BWH200" s="627"/>
      <c r="BWI200" s="627"/>
      <c r="BWJ200" s="627"/>
      <c r="BWK200" s="627"/>
      <c r="BWL200" s="627"/>
      <c r="BWM200" s="627"/>
      <c r="BWN200" s="627"/>
      <c r="BWO200" s="627"/>
      <c r="BWP200" s="627"/>
      <c r="BWQ200" s="627"/>
      <c r="BWR200" s="627"/>
      <c r="BWS200" s="627"/>
      <c r="BWT200" s="627"/>
      <c r="BWU200" s="627"/>
      <c r="BWV200" s="627"/>
      <c r="BWW200" s="627"/>
      <c r="BWX200" s="627"/>
      <c r="BWY200" s="627"/>
      <c r="BWZ200" s="627"/>
      <c r="BXA200" s="627"/>
      <c r="BXB200" s="627"/>
      <c r="BXC200" s="627"/>
      <c r="BXD200" s="627"/>
      <c r="BXE200" s="627"/>
      <c r="BXF200" s="627"/>
      <c r="BXG200" s="627"/>
      <c r="BXH200" s="627"/>
      <c r="BXI200" s="627"/>
      <c r="BXJ200" s="627"/>
      <c r="BXK200" s="627"/>
      <c r="BXL200" s="627"/>
      <c r="BXM200" s="627"/>
      <c r="BXN200" s="627"/>
      <c r="BXO200" s="627"/>
      <c r="BXP200" s="627"/>
      <c r="BXQ200" s="627"/>
      <c r="BXR200" s="627"/>
      <c r="BXS200" s="627"/>
      <c r="BXT200" s="627"/>
      <c r="BXU200" s="627"/>
      <c r="BXV200" s="627"/>
      <c r="BXW200" s="627"/>
      <c r="BXX200" s="627"/>
      <c r="BXY200" s="627"/>
      <c r="BXZ200" s="627"/>
      <c r="BYA200" s="627"/>
      <c r="BYB200" s="627"/>
      <c r="BYC200" s="627"/>
      <c r="BYD200" s="627"/>
      <c r="BYE200" s="627"/>
      <c r="BYF200" s="627"/>
      <c r="BYG200" s="627"/>
      <c r="BYH200" s="627"/>
      <c r="BYI200" s="627"/>
      <c r="BYJ200" s="627"/>
      <c r="BYK200" s="627"/>
      <c r="BYL200" s="627"/>
      <c r="BYM200" s="627"/>
      <c r="BYN200" s="627"/>
      <c r="BYO200" s="627"/>
      <c r="BYP200" s="627"/>
      <c r="BYQ200" s="627"/>
      <c r="BYR200" s="627"/>
      <c r="BYS200" s="627"/>
      <c r="BYT200" s="627"/>
      <c r="BYU200" s="627"/>
      <c r="BYV200" s="627"/>
      <c r="BYW200" s="627"/>
      <c r="BYX200" s="627"/>
      <c r="BYY200" s="627"/>
      <c r="BYZ200" s="627"/>
      <c r="BZA200" s="627"/>
      <c r="BZB200" s="627"/>
      <c r="BZC200" s="627"/>
      <c r="BZD200" s="627"/>
      <c r="BZE200" s="627"/>
      <c r="BZF200" s="627"/>
      <c r="BZG200" s="627"/>
      <c r="BZH200" s="627"/>
      <c r="BZI200" s="627"/>
      <c r="BZJ200" s="627"/>
      <c r="BZK200" s="627"/>
      <c r="BZL200" s="627"/>
      <c r="BZM200" s="627"/>
      <c r="BZN200" s="627"/>
      <c r="BZO200" s="627"/>
      <c r="BZP200" s="627"/>
      <c r="BZQ200" s="627"/>
      <c r="BZR200" s="627"/>
      <c r="BZS200" s="627"/>
      <c r="BZT200" s="627"/>
      <c r="BZU200" s="627"/>
      <c r="BZV200" s="627"/>
      <c r="BZW200" s="627"/>
      <c r="BZX200" s="627"/>
      <c r="BZY200" s="627"/>
      <c r="BZZ200" s="627"/>
      <c r="CAA200" s="627"/>
      <c r="CAB200" s="627"/>
      <c r="CAC200" s="627"/>
      <c r="CAD200" s="627"/>
      <c r="CAE200" s="627"/>
      <c r="CAF200" s="627"/>
      <c r="CAG200" s="627"/>
      <c r="CAH200" s="627"/>
      <c r="CAI200" s="627"/>
      <c r="CAJ200" s="627"/>
      <c r="CAK200" s="627"/>
      <c r="CAL200" s="627"/>
      <c r="CAM200" s="627"/>
      <c r="CAN200" s="627"/>
      <c r="CAO200" s="627"/>
      <c r="CAP200" s="627"/>
      <c r="CAQ200" s="627"/>
      <c r="CAR200" s="627"/>
      <c r="CAS200" s="627"/>
      <c r="CAT200" s="627"/>
      <c r="CAU200" s="627"/>
      <c r="CAV200" s="627"/>
      <c r="CAW200" s="627"/>
      <c r="CAX200" s="627"/>
      <c r="CAY200" s="627"/>
      <c r="CAZ200" s="627"/>
      <c r="CBA200" s="627"/>
      <c r="CBB200" s="627"/>
      <c r="CBC200" s="627"/>
      <c r="CBD200" s="627"/>
      <c r="CBE200" s="627"/>
      <c r="CBF200" s="627"/>
      <c r="CBG200" s="627"/>
      <c r="CBH200" s="627"/>
      <c r="CBI200" s="627"/>
      <c r="CBJ200" s="627"/>
      <c r="CBK200" s="627"/>
      <c r="CBL200" s="627"/>
      <c r="CBM200" s="627"/>
      <c r="CBN200" s="627"/>
      <c r="CBO200" s="627"/>
      <c r="CBP200" s="627"/>
      <c r="CBQ200" s="627"/>
      <c r="CBR200" s="627"/>
      <c r="CBS200" s="627"/>
      <c r="CBT200" s="627"/>
      <c r="CBU200" s="627"/>
      <c r="CBV200" s="627"/>
      <c r="CBW200" s="627"/>
      <c r="CBX200" s="627"/>
      <c r="CBY200" s="627"/>
      <c r="CBZ200" s="627"/>
      <c r="CCA200" s="627"/>
      <c r="CCB200" s="627"/>
      <c r="CCC200" s="627"/>
      <c r="CCD200" s="627"/>
      <c r="CCE200" s="627"/>
      <c r="CCF200" s="627"/>
      <c r="CCG200" s="627"/>
      <c r="CCH200" s="627"/>
      <c r="CCI200" s="627"/>
      <c r="CCJ200" s="627"/>
      <c r="CCK200" s="627"/>
      <c r="CCL200" s="627"/>
      <c r="CCM200" s="627"/>
      <c r="CCN200" s="627"/>
      <c r="CCO200" s="627"/>
      <c r="CCP200" s="627"/>
      <c r="CCQ200" s="627"/>
      <c r="CCR200" s="627"/>
      <c r="CCS200" s="627"/>
      <c r="CCT200" s="627"/>
      <c r="CCU200" s="627"/>
      <c r="CCV200" s="627"/>
      <c r="CCW200" s="627"/>
      <c r="CCX200" s="627"/>
      <c r="CCY200" s="627"/>
      <c r="CCZ200" s="627"/>
      <c r="CDA200" s="627"/>
      <c r="CDB200" s="627"/>
      <c r="CDC200" s="627"/>
      <c r="CDD200" s="627"/>
      <c r="CDE200" s="627"/>
      <c r="CDF200" s="627"/>
      <c r="CDG200" s="627"/>
      <c r="CDH200" s="627"/>
      <c r="CDI200" s="627"/>
      <c r="CDJ200" s="627"/>
      <c r="CDK200" s="627"/>
      <c r="CDL200" s="627"/>
      <c r="CDM200" s="627"/>
      <c r="CDN200" s="627"/>
      <c r="CDO200" s="627"/>
      <c r="CDP200" s="627"/>
      <c r="CDQ200" s="627"/>
      <c r="CDR200" s="627"/>
      <c r="CDS200" s="627"/>
      <c r="CDT200" s="627"/>
      <c r="CDU200" s="627"/>
      <c r="CDV200" s="627"/>
      <c r="CDW200" s="627"/>
      <c r="CDX200" s="627"/>
      <c r="CDY200" s="627"/>
      <c r="CDZ200" s="627"/>
      <c r="CEA200" s="627"/>
      <c r="CEB200" s="627"/>
      <c r="CEC200" s="627"/>
      <c r="CED200" s="627"/>
      <c r="CEE200" s="627"/>
      <c r="CEF200" s="627"/>
      <c r="CEG200" s="627"/>
      <c r="CEH200" s="627"/>
      <c r="CEI200" s="627"/>
      <c r="CEJ200" s="627"/>
      <c r="CEK200" s="627"/>
      <c r="CEL200" s="627"/>
      <c r="CEM200" s="627"/>
      <c r="CEN200" s="627"/>
      <c r="CEO200" s="627"/>
      <c r="CEP200" s="627"/>
      <c r="CEQ200" s="627"/>
      <c r="CER200" s="627"/>
      <c r="CES200" s="627"/>
      <c r="CET200" s="627"/>
      <c r="CEU200" s="627"/>
      <c r="CEV200" s="627"/>
      <c r="CEW200" s="627"/>
      <c r="CEX200" s="627"/>
      <c r="CEY200" s="627"/>
      <c r="CEZ200" s="627"/>
      <c r="CFA200" s="627"/>
      <c r="CFB200" s="627"/>
      <c r="CFC200" s="627"/>
      <c r="CFD200" s="627"/>
      <c r="CFE200" s="627"/>
      <c r="CFF200" s="627"/>
      <c r="CFG200" s="627"/>
      <c r="CFH200" s="627"/>
      <c r="CFI200" s="627"/>
      <c r="CFJ200" s="627"/>
      <c r="CFK200" s="627"/>
      <c r="CFL200" s="627"/>
      <c r="CFM200" s="627"/>
      <c r="CFN200" s="627"/>
      <c r="CFO200" s="627"/>
      <c r="CFP200" s="627"/>
      <c r="CFQ200" s="627"/>
      <c r="CFR200" s="627"/>
      <c r="CFS200" s="627"/>
      <c r="CFT200" s="627"/>
      <c r="CFU200" s="627"/>
      <c r="CFV200" s="627"/>
      <c r="CFW200" s="627"/>
      <c r="CFX200" s="627"/>
      <c r="CFY200" s="627"/>
      <c r="CFZ200" s="627"/>
      <c r="CGA200" s="627"/>
      <c r="CGB200" s="627"/>
      <c r="CGC200" s="627"/>
      <c r="CGD200" s="627"/>
      <c r="CGE200" s="627"/>
      <c r="CGF200" s="627"/>
      <c r="CGG200" s="627"/>
      <c r="CGH200" s="627"/>
      <c r="CGI200" s="627"/>
      <c r="CGJ200" s="627"/>
      <c r="CGK200" s="627"/>
      <c r="CGL200" s="627"/>
      <c r="CGM200" s="627"/>
      <c r="CGN200" s="627"/>
      <c r="CGO200" s="627"/>
      <c r="CGP200" s="627"/>
      <c r="CGQ200" s="627"/>
      <c r="CGR200" s="627"/>
      <c r="CGS200" s="627"/>
      <c r="CGT200" s="627"/>
      <c r="CGU200" s="627"/>
      <c r="CGV200" s="627"/>
      <c r="CGW200" s="627"/>
      <c r="CGX200" s="627"/>
      <c r="CGY200" s="627"/>
      <c r="CGZ200" s="627"/>
      <c r="CHA200" s="627"/>
      <c r="CHB200" s="627"/>
      <c r="CHC200" s="627"/>
      <c r="CHD200" s="627"/>
      <c r="CHE200" s="627"/>
      <c r="CHF200" s="627"/>
      <c r="CHG200" s="627"/>
      <c r="CHH200" s="627"/>
      <c r="CHI200" s="627"/>
      <c r="CHJ200" s="627"/>
      <c r="CHK200" s="627"/>
      <c r="CHL200" s="627"/>
      <c r="CHM200" s="627"/>
      <c r="CHN200" s="627"/>
      <c r="CHO200" s="627"/>
      <c r="CHP200" s="627"/>
      <c r="CHQ200" s="627"/>
      <c r="CHR200" s="627"/>
      <c r="CHS200" s="627"/>
      <c r="CHT200" s="627"/>
      <c r="CHU200" s="627"/>
      <c r="CHV200" s="627"/>
      <c r="CHW200" s="627"/>
      <c r="CHX200" s="627"/>
      <c r="CHY200" s="627"/>
      <c r="CHZ200" s="627"/>
      <c r="CIA200" s="627"/>
      <c r="CIB200" s="627"/>
      <c r="CIC200" s="627"/>
      <c r="CID200" s="627"/>
      <c r="CIE200" s="627"/>
      <c r="CIF200" s="627"/>
      <c r="CIG200" s="627"/>
      <c r="CIH200" s="627"/>
      <c r="CII200" s="627"/>
      <c r="CIJ200" s="627"/>
      <c r="CIK200" s="627"/>
      <c r="CIL200" s="627"/>
      <c r="CIM200" s="627"/>
      <c r="CIN200" s="627"/>
      <c r="CIO200" s="627"/>
      <c r="CIP200" s="627"/>
      <c r="CIQ200" s="627"/>
      <c r="CIR200" s="627"/>
      <c r="CIS200" s="627"/>
      <c r="CIT200" s="627"/>
      <c r="CIU200" s="627"/>
      <c r="CIV200" s="627"/>
      <c r="CIW200" s="627"/>
      <c r="CIX200" s="627"/>
      <c r="CIY200" s="627"/>
      <c r="CIZ200" s="627"/>
      <c r="CJA200" s="627"/>
      <c r="CJB200" s="627"/>
      <c r="CJC200" s="627"/>
      <c r="CJD200" s="627"/>
      <c r="CJE200" s="627"/>
      <c r="CJF200" s="627"/>
      <c r="CJG200" s="627"/>
      <c r="CJH200" s="627"/>
      <c r="CJI200" s="627"/>
      <c r="CJJ200" s="627"/>
      <c r="CJK200" s="627"/>
      <c r="CJL200" s="627"/>
      <c r="CJM200" s="627"/>
      <c r="CJN200" s="627"/>
      <c r="CJO200" s="627"/>
      <c r="CJP200" s="627"/>
      <c r="CJQ200" s="627"/>
      <c r="CJR200" s="627"/>
      <c r="CJS200" s="627"/>
      <c r="CJT200" s="627"/>
      <c r="CJU200" s="627"/>
      <c r="CJV200" s="627"/>
      <c r="CJW200" s="627"/>
      <c r="CJX200" s="627"/>
      <c r="CJY200" s="627"/>
      <c r="CJZ200" s="627"/>
      <c r="CKA200" s="627"/>
      <c r="CKB200" s="627"/>
      <c r="CKC200" s="627"/>
      <c r="CKD200" s="627"/>
      <c r="CKE200" s="627"/>
      <c r="CKF200" s="627"/>
      <c r="CKG200" s="627"/>
      <c r="CKH200" s="627"/>
      <c r="CKI200" s="627"/>
      <c r="CKJ200" s="627"/>
      <c r="CKK200" s="627"/>
      <c r="CKL200" s="627"/>
      <c r="CKM200" s="627"/>
      <c r="CKN200" s="627"/>
      <c r="CKO200" s="627"/>
      <c r="CKP200" s="627"/>
      <c r="CKQ200" s="627"/>
      <c r="CKR200" s="627"/>
      <c r="CKS200" s="627"/>
      <c r="CKT200" s="627"/>
      <c r="CKU200" s="627"/>
      <c r="CKV200" s="627"/>
      <c r="CKW200" s="627"/>
      <c r="CKX200" s="627"/>
      <c r="CKY200" s="627"/>
      <c r="CKZ200" s="627"/>
      <c r="CLA200" s="627"/>
      <c r="CLB200" s="627"/>
      <c r="CLC200" s="627"/>
      <c r="CLD200" s="627"/>
      <c r="CLE200" s="627"/>
      <c r="CLF200" s="627"/>
      <c r="CLG200" s="627"/>
      <c r="CLH200" s="627"/>
      <c r="CLI200" s="627"/>
      <c r="CLJ200" s="627"/>
      <c r="CLK200" s="627"/>
      <c r="CLL200" s="627"/>
      <c r="CLM200" s="627"/>
      <c r="CLN200" s="627"/>
      <c r="CLO200" s="627"/>
      <c r="CLP200" s="627"/>
      <c r="CLQ200" s="627"/>
      <c r="CLR200" s="627"/>
      <c r="CLS200" s="627"/>
      <c r="CLT200" s="627"/>
      <c r="CLU200" s="627"/>
      <c r="CLV200" s="627"/>
      <c r="CLW200" s="627"/>
      <c r="CLX200" s="627"/>
      <c r="CLY200" s="627"/>
      <c r="CLZ200" s="627"/>
      <c r="CMA200" s="627"/>
      <c r="CMB200" s="627"/>
      <c r="CMC200" s="627"/>
      <c r="CMD200" s="627"/>
      <c r="CME200" s="627"/>
      <c r="CMF200" s="627"/>
      <c r="CMG200" s="627"/>
      <c r="CMH200" s="627"/>
      <c r="CMI200" s="627"/>
      <c r="CMJ200" s="627"/>
      <c r="CMK200" s="627"/>
      <c r="CML200" s="627"/>
      <c r="CMM200" s="627"/>
      <c r="CMN200" s="627"/>
      <c r="CMO200" s="627"/>
      <c r="CMP200" s="627"/>
      <c r="CMQ200" s="627"/>
      <c r="CMR200" s="627"/>
      <c r="CMS200" s="627"/>
      <c r="CMT200" s="627"/>
      <c r="CMU200" s="627"/>
      <c r="CMV200" s="627"/>
      <c r="CMW200" s="627"/>
      <c r="CMX200" s="627"/>
      <c r="CMY200" s="627"/>
      <c r="CMZ200" s="627"/>
      <c r="CNA200" s="627"/>
      <c r="CNB200" s="627"/>
      <c r="CNC200" s="627"/>
      <c r="CND200" s="627"/>
      <c r="CNE200" s="627"/>
      <c r="CNF200" s="627"/>
      <c r="CNG200" s="627"/>
      <c r="CNH200" s="627"/>
      <c r="CNI200" s="627"/>
      <c r="CNJ200" s="627"/>
      <c r="CNK200" s="627"/>
      <c r="CNL200" s="627"/>
      <c r="CNM200" s="627"/>
      <c r="CNN200" s="627"/>
      <c r="CNO200" s="627"/>
      <c r="CNP200" s="627"/>
      <c r="CNQ200" s="627"/>
      <c r="CNR200" s="627"/>
      <c r="CNS200" s="627"/>
      <c r="CNT200" s="627"/>
      <c r="CNU200" s="627"/>
      <c r="CNV200" s="627"/>
      <c r="CNW200" s="627"/>
      <c r="CNX200" s="627"/>
      <c r="CNY200" s="627"/>
      <c r="CNZ200" s="627"/>
      <c r="COA200" s="627"/>
      <c r="COB200" s="627"/>
      <c r="COC200" s="627"/>
      <c r="COD200" s="627"/>
      <c r="COE200" s="627"/>
      <c r="COF200" s="627"/>
      <c r="COG200" s="627"/>
      <c r="COH200" s="627"/>
      <c r="COI200" s="627"/>
      <c r="COJ200" s="627"/>
      <c r="COK200" s="627"/>
      <c r="COL200" s="627"/>
      <c r="COM200" s="627"/>
      <c r="CON200" s="627"/>
      <c r="COO200" s="627"/>
      <c r="COP200" s="627"/>
      <c r="COQ200" s="627"/>
      <c r="COR200" s="627"/>
      <c r="COS200" s="627"/>
      <c r="COT200" s="627"/>
      <c r="COU200" s="627"/>
      <c r="COV200" s="627"/>
      <c r="COW200" s="627"/>
      <c r="COX200" s="627"/>
      <c r="COY200" s="627"/>
      <c r="COZ200" s="627"/>
      <c r="CPA200" s="627"/>
      <c r="CPB200" s="627"/>
      <c r="CPC200" s="627"/>
      <c r="CPD200" s="627"/>
      <c r="CPE200" s="627"/>
      <c r="CPF200" s="627"/>
      <c r="CPG200" s="627"/>
      <c r="CPH200" s="627"/>
      <c r="CPI200" s="627"/>
      <c r="CPJ200" s="627"/>
      <c r="CPK200" s="627"/>
      <c r="CPL200" s="627"/>
      <c r="CPM200" s="627"/>
      <c r="CPN200" s="627"/>
      <c r="CPO200" s="627"/>
      <c r="CPP200" s="627"/>
      <c r="CPQ200" s="627"/>
      <c r="CPR200" s="627"/>
      <c r="CPS200" s="627"/>
      <c r="CPT200" s="627"/>
      <c r="CPU200" s="627"/>
      <c r="CPV200" s="627"/>
      <c r="CPW200" s="627"/>
      <c r="CPX200" s="627"/>
      <c r="CPY200" s="627"/>
      <c r="CPZ200" s="627"/>
      <c r="CQA200" s="627"/>
      <c r="CQB200" s="627"/>
      <c r="CQC200" s="627"/>
      <c r="CQD200" s="627"/>
      <c r="CQE200" s="627"/>
      <c r="CQF200" s="627"/>
      <c r="CQG200" s="627"/>
      <c r="CQH200" s="627"/>
      <c r="CQI200" s="627"/>
      <c r="CQJ200" s="627"/>
      <c r="CQK200" s="627"/>
      <c r="CQL200" s="627"/>
      <c r="CQM200" s="627"/>
      <c r="CQN200" s="627"/>
      <c r="CQO200" s="627"/>
      <c r="CQP200" s="627"/>
      <c r="CQQ200" s="627"/>
      <c r="CQR200" s="627"/>
      <c r="CQS200" s="627"/>
      <c r="CQT200" s="627"/>
      <c r="CQU200" s="627"/>
      <c r="CQV200" s="627"/>
      <c r="CQW200" s="627"/>
      <c r="CQX200" s="627"/>
      <c r="CQY200" s="627"/>
      <c r="CQZ200" s="627"/>
      <c r="CRA200" s="627"/>
      <c r="CRB200" s="627"/>
      <c r="CRC200" s="627"/>
      <c r="CRD200" s="627"/>
      <c r="CRE200" s="627"/>
      <c r="CRF200" s="627"/>
      <c r="CRG200" s="627"/>
      <c r="CRH200" s="627"/>
      <c r="CRI200" s="627"/>
      <c r="CRJ200" s="627"/>
      <c r="CRK200" s="627"/>
      <c r="CRL200" s="627"/>
      <c r="CRM200" s="627"/>
      <c r="CRN200" s="627"/>
      <c r="CRO200" s="627"/>
      <c r="CRP200" s="627"/>
      <c r="CRQ200" s="627"/>
      <c r="CRR200" s="627"/>
      <c r="CRS200" s="627"/>
      <c r="CRT200" s="627"/>
      <c r="CRU200" s="627"/>
      <c r="CRV200" s="627"/>
      <c r="CRW200" s="627"/>
      <c r="CRX200" s="627"/>
      <c r="CRY200" s="627"/>
      <c r="CRZ200" s="627"/>
      <c r="CSA200" s="627"/>
      <c r="CSB200" s="627"/>
      <c r="CSC200" s="627"/>
      <c r="CSD200" s="627"/>
      <c r="CSE200" s="627"/>
      <c r="CSF200" s="627"/>
      <c r="CSG200" s="627"/>
      <c r="CSH200" s="627"/>
      <c r="CSI200" s="627"/>
      <c r="CSJ200" s="627"/>
      <c r="CSK200" s="627"/>
      <c r="CSL200" s="627"/>
      <c r="CSM200" s="627"/>
      <c r="CSN200" s="627"/>
      <c r="CSO200" s="627"/>
      <c r="CSP200" s="627"/>
      <c r="CSQ200" s="627"/>
      <c r="CSR200" s="627"/>
      <c r="CSS200" s="627"/>
      <c r="CST200" s="627"/>
      <c r="CSU200" s="627"/>
      <c r="CSV200" s="627"/>
      <c r="CSW200" s="627"/>
      <c r="CSX200" s="627"/>
      <c r="CSY200" s="627"/>
      <c r="CSZ200" s="627"/>
      <c r="CTA200" s="627"/>
      <c r="CTB200" s="627"/>
      <c r="CTC200" s="627"/>
      <c r="CTD200" s="627"/>
      <c r="CTE200" s="627"/>
      <c r="CTF200" s="627"/>
      <c r="CTG200" s="627"/>
      <c r="CTH200" s="627"/>
      <c r="CTI200" s="627"/>
      <c r="CTJ200" s="627"/>
      <c r="CTK200" s="627"/>
      <c r="CTL200" s="627"/>
      <c r="CTM200" s="627"/>
      <c r="CTN200" s="627"/>
      <c r="CTO200" s="627"/>
      <c r="CTP200" s="627"/>
      <c r="CTQ200" s="627"/>
      <c r="CTR200" s="627"/>
      <c r="CTS200" s="627"/>
      <c r="CTT200" s="627"/>
      <c r="CTU200" s="627"/>
      <c r="CTV200" s="627"/>
      <c r="CTW200" s="627"/>
      <c r="CTX200" s="627"/>
      <c r="CTY200" s="627"/>
      <c r="CTZ200" s="627"/>
      <c r="CUA200" s="627"/>
      <c r="CUB200" s="627"/>
      <c r="CUC200" s="627"/>
      <c r="CUD200" s="627"/>
      <c r="CUE200" s="627"/>
      <c r="CUF200" s="627"/>
      <c r="CUG200" s="627"/>
      <c r="CUH200" s="627"/>
      <c r="CUI200" s="627"/>
      <c r="CUJ200" s="627"/>
      <c r="CUK200" s="627"/>
      <c r="CUL200" s="627"/>
      <c r="CUM200" s="627"/>
      <c r="CUN200" s="627"/>
      <c r="CUO200" s="627"/>
      <c r="CUP200" s="627"/>
      <c r="CUQ200" s="627"/>
      <c r="CUR200" s="627"/>
      <c r="CUS200" s="627"/>
      <c r="CUT200" s="627"/>
      <c r="CUU200" s="627"/>
      <c r="CUV200" s="627"/>
      <c r="CUW200" s="627"/>
      <c r="CUX200" s="627"/>
      <c r="CUY200" s="627"/>
      <c r="CUZ200" s="627"/>
      <c r="CVA200" s="627"/>
      <c r="CVB200" s="627"/>
      <c r="CVC200" s="627"/>
      <c r="CVD200" s="627"/>
      <c r="CVE200" s="627"/>
      <c r="CVF200" s="627"/>
      <c r="CVG200" s="627"/>
      <c r="CVH200" s="627"/>
      <c r="CVI200" s="627"/>
      <c r="CVJ200" s="627"/>
      <c r="CVK200" s="627"/>
      <c r="CVL200" s="627"/>
      <c r="CVM200" s="627"/>
      <c r="CVN200" s="627"/>
      <c r="CVO200" s="627"/>
      <c r="CVP200" s="627"/>
      <c r="CVQ200" s="627"/>
      <c r="CVR200" s="627"/>
      <c r="CVS200" s="627"/>
      <c r="CVT200" s="627"/>
      <c r="CVU200" s="627"/>
      <c r="CVV200" s="627"/>
      <c r="CVW200" s="627"/>
      <c r="CVX200" s="627"/>
      <c r="CVY200" s="627"/>
      <c r="CVZ200" s="627"/>
      <c r="CWA200" s="627"/>
      <c r="CWB200" s="627"/>
      <c r="CWC200" s="627"/>
      <c r="CWD200" s="627"/>
      <c r="CWE200" s="627"/>
      <c r="CWF200" s="627"/>
      <c r="CWG200" s="627"/>
      <c r="CWH200" s="627"/>
      <c r="CWI200" s="627"/>
      <c r="CWJ200" s="627"/>
      <c r="CWK200" s="627"/>
      <c r="CWL200" s="627"/>
      <c r="CWM200" s="627"/>
      <c r="CWN200" s="627"/>
      <c r="CWO200" s="627"/>
      <c r="CWP200" s="627"/>
      <c r="CWQ200" s="627"/>
      <c r="CWR200" s="627"/>
      <c r="CWS200" s="627"/>
      <c r="CWT200" s="627"/>
      <c r="CWU200" s="627"/>
      <c r="CWV200" s="627"/>
      <c r="CWW200" s="627"/>
      <c r="CWX200" s="627"/>
      <c r="CWY200" s="627"/>
      <c r="CWZ200" s="627"/>
      <c r="CXA200" s="627"/>
      <c r="CXB200" s="627"/>
      <c r="CXC200" s="627"/>
      <c r="CXD200" s="627"/>
      <c r="CXE200" s="627"/>
      <c r="CXF200" s="627"/>
      <c r="CXG200" s="627"/>
      <c r="CXH200" s="627"/>
      <c r="CXI200" s="627"/>
      <c r="CXJ200" s="627"/>
      <c r="CXK200" s="627"/>
      <c r="CXL200" s="627"/>
      <c r="CXM200" s="627"/>
      <c r="CXN200" s="627"/>
      <c r="CXO200" s="627"/>
      <c r="CXP200" s="627"/>
      <c r="CXQ200" s="627"/>
      <c r="CXR200" s="627"/>
      <c r="CXS200" s="627"/>
      <c r="CXT200" s="627"/>
      <c r="CXU200" s="627"/>
      <c r="CXV200" s="627"/>
      <c r="CXW200" s="627"/>
      <c r="CXX200" s="627"/>
      <c r="CXY200" s="627"/>
      <c r="CXZ200" s="627"/>
      <c r="CYA200" s="627"/>
      <c r="CYB200" s="627"/>
      <c r="CYC200" s="627"/>
      <c r="CYD200" s="627"/>
      <c r="CYE200" s="627"/>
      <c r="CYF200" s="627"/>
      <c r="CYG200" s="627"/>
      <c r="CYH200" s="627"/>
      <c r="CYI200" s="627"/>
      <c r="CYJ200" s="627"/>
      <c r="CYK200" s="627"/>
      <c r="CYL200" s="627"/>
      <c r="CYM200" s="627"/>
      <c r="CYN200" s="627"/>
      <c r="CYO200" s="627"/>
      <c r="CYP200" s="627"/>
      <c r="CYQ200" s="627"/>
      <c r="CYR200" s="627"/>
      <c r="CYS200" s="627"/>
      <c r="CYT200" s="627"/>
      <c r="CYU200" s="627"/>
      <c r="CYV200" s="627"/>
      <c r="CYW200" s="627"/>
      <c r="CYX200" s="627"/>
      <c r="CYY200" s="627"/>
      <c r="CYZ200" s="627"/>
      <c r="CZA200" s="627"/>
      <c r="CZB200" s="627"/>
      <c r="CZC200" s="627"/>
      <c r="CZD200" s="627"/>
      <c r="CZE200" s="627"/>
      <c r="CZF200" s="627"/>
      <c r="CZG200" s="627"/>
      <c r="CZH200" s="627"/>
      <c r="CZI200" s="627"/>
      <c r="CZJ200" s="627"/>
      <c r="CZK200" s="627"/>
      <c r="CZL200" s="627"/>
      <c r="CZM200" s="627"/>
      <c r="CZN200" s="627"/>
      <c r="CZO200" s="627"/>
      <c r="CZP200" s="627"/>
      <c r="CZQ200" s="627"/>
      <c r="CZR200" s="627"/>
      <c r="CZS200" s="627"/>
      <c r="CZT200" s="627"/>
      <c r="CZU200" s="627"/>
      <c r="CZV200" s="627"/>
      <c r="CZW200" s="627"/>
      <c r="CZX200" s="627"/>
      <c r="CZY200" s="627"/>
      <c r="CZZ200" s="627"/>
      <c r="DAA200" s="627"/>
      <c r="DAB200" s="627"/>
      <c r="DAC200" s="627"/>
      <c r="DAD200" s="627"/>
      <c r="DAE200" s="627"/>
      <c r="DAF200" s="627"/>
      <c r="DAG200" s="627"/>
      <c r="DAH200" s="627"/>
      <c r="DAI200" s="627"/>
      <c r="DAJ200" s="627"/>
      <c r="DAK200" s="627"/>
      <c r="DAL200" s="627"/>
      <c r="DAM200" s="627"/>
      <c r="DAN200" s="627"/>
      <c r="DAO200" s="627"/>
      <c r="DAP200" s="627"/>
      <c r="DAQ200" s="627"/>
      <c r="DAR200" s="627"/>
      <c r="DAS200" s="627"/>
      <c r="DAT200" s="627"/>
      <c r="DAU200" s="627"/>
      <c r="DAV200" s="627"/>
      <c r="DAW200" s="627"/>
      <c r="DAX200" s="627"/>
      <c r="DAY200" s="627"/>
      <c r="DAZ200" s="627"/>
      <c r="DBA200" s="627"/>
      <c r="DBB200" s="627"/>
      <c r="DBC200" s="627"/>
      <c r="DBD200" s="627"/>
      <c r="DBE200" s="627"/>
      <c r="DBF200" s="627"/>
      <c r="DBG200" s="627"/>
      <c r="DBH200" s="627"/>
      <c r="DBI200" s="627"/>
      <c r="DBJ200" s="627"/>
      <c r="DBK200" s="627"/>
      <c r="DBL200" s="627"/>
      <c r="DBM200" s="627"/>
      <c r="DBN200" s="627"/>
      <c r="DBO200" s="627"/>
      <c r="DBP200" s="627"/>
      <c r="DBQ200" s="627"/>
      <c r="DBR200" s="627"/>
      <c r="DBS200" s="627"/>
      <c r="DBT200" s="627"/>
      <c r="DBU200" s="627"/>
      <c r="DBV200" s="627"/>
      <c r="DBW200" s="627"/>
      <c r="DBX200" s="627"/>
      <c r="DBY200" s="627"/>
      <c r="DBZ200" s="627"/>
      <c r="DCA200" s="627"/>
      <c r="DCB200" s="627"/>
      <c r="DCC200" s="627"/>
      <c r="DCD200" s="627"/>
      <c r="DCE200" s="627"/>
      <c r="DCF200" s="627"/>
      <c r="DCG200" s="627"/>
      <c r="DCH200" s="627"/>
      <c r="DCI200" s="627"/>
      <c r="DCJ200" s="627"/>
      <c r="DCK200" s="627"/>
      <c r="DCL200" s="627"/>
      <c r="DCM200" s="627"/>
      <c r="DCN200" s="627"/>
      <c r="DCO200" s="627"/>
      <c r="DCP200" s="627"/>
      <c r="DCQ200" s="627"/>
      <c r="DCR200" s="627"/>
      <c r="DCS200" s="627"/>
      <c r="DCT200" s="627"/>
      <c r="DCU200" s="627"/>
      <c r="DCV200" s="627"/>
      <c r="DCW200" s="627"/>
      <c r="DCX200" s="627"/>
      <c r="DCY200" s="627"/>
      <c r="DCZ200" s="627"/>
      <c r="DDA200" s="627"/>
      <c r="DDB200" s="627"/>
      <c r="DDC200" s="627"/>
      <c r="DDD200" s="627"/>
      <c r="DDE200" s="627"/>
      <c r="DDF200" s="627"/>
      <c r="DDG200" s="627"/>
      <c r="DDH200" s="627"/>
      <c r="DDI200" s="627"/>
      <c r="DDJ200" s="627"/>
      <c r="DDK200" s="627"/>
      <c r="DDL200" s="627"/>
      <c r="DDM200" s="627"/>
      <c r="DDN200" s="627"/>
      <c r="DDO200" s="627"/>
      <c r="DDP200" s="627"/>
      <c r="DDQ200" s="627"/>
      <c r="DDR200" s="627"/>
      <c r="DDS200" s="627"/>
      <c r="DDT200" s="627"/>
      <c r="DDU200" s="627"/>
      <c r="DDV200" s="627"/>
      <c r="DDW200" s="627"/>
      <c r="DDX200" s="627"/>
      <c r="DDY200" s="627"/>
      <c r="DDZ200" s="627"/>
      <c r="DEA200" s="627"/>
      <c r="DEB200" s="627"/>
      <c r="DEC200" s="627"/>
      <c r="DED200" s="627"/>
      <c r="DEE200" s="627"/>
      <c r="DEF200" s="627"/>
      <c r="DEG200" s="627"/>
      <c r="DEH200" s="627"/>
      <c r="DEI200" s="627"/>
      <c r="DEJ200" s="627"/>
      <c r="DEK200" s="627"/>
      <c r="DEL200" s="627"/>
      <c r="DEM200" s="627"/>
      <c r="DEN200" s="627"/>
      <c r="DEO200" s="627"/>
      <c r="DEP200" s="627"/>
      <c r="DEQ200" s="627"/>
      <c r="DER200" s="627"/>
      <c r="DES200" s="627"/>
      <c r="DET200" s="627"/>
      <c r="DEU200" s="627"/>
      <c r="DEV200" s="627"/>
      <c r="DEW200" s="627"/>
      <c r="DEX200" s="627"/>
      <c r="DEY200" s="627"/>
      <c r="DEZ200" s="627"/>
      <c r="DFA200" s="627"/>
      <c r="DFB200" s="627"/>
      <c r="DFC200" s="627"/>
      <c r="DFD200" s="627"/>
      <c r="DFE200" s="627"/>
      <c r="DFF200" s="627"/>
      <c r="DFG200" s="627"/>
      <c r="DFH200" s="627"/>
      <c r="DFI200" s="627"/>
      <c r="DFJ200" s="627"/>
      <c r="DFK200" s="627"/>
      <c r="DFL200" s="627"/>
      <c r="DFM200" s="627"/>
      <c r="DFN200" s="627"/>
      <c r="DFO200" s="627"/>
      <c r="DFP200" s="627"/>
      <c r="DFQ200" s="627"/>
      <c r="DFR200" s="627"/>
      <c r="DFS200" s="627"/>
      <c r="DFT200" s="627"/>
      <c r="DFU200" s="627"/>
      <c r="DFV200" s="627"/>
      <c r="DFW200" s="627"/>
      <c r="DFX200" s="627"/>
      <c r="DFY200" s="627"/>
      <c r="DFZ200" s="627"/>
      <c r="DGA200" s="627"/>
      <c r="DGB200" s="627"/>
      <c r="DGC200" s="627"/>
      <c r="DGD200" s="627"/>
      <c r="DGE200" s="627"/>
      <c r="DGF200" s="627"/>
      <c r="DGG200" s="627"/>
      <c r="DGH200" s="627"/>
      <c r="DGI200" s="627"/>
      <c r="DGJ200" s="627"/>
      <c r="DGK200" s="627"/>
      <c r="DGL200" s="627"/>
      <c r="DGM200" s="627"/>
      <c r="DGN200" s="627"/>
      <c r="DGO200" s="627"/>
      <c r="DGP200" s="627"/>
      <c r="DGQ200" s="627"/>
      <c r="DGR200" s="627"/>
      <c r="DGS200" s="627"/>
      <c r="DGT200" s="627"/>
      <c r="DGU200" s="627"/>
      <c r="DGV200" s="627"/>
      <c r="DGW200" s="627"/>
      <c r="DGX200" s="627"/>
      <c r="DGY200" s="627"/>
      <c r="DGZ200" s="627"/>
      <c r="DHA200" s="627"/>
      <c r="DHB200" s="627"/>
      <c r="DHC200" s="627"/>
      <c r="DHD200" s="627"/>
      <c r="DHE200" s="627"/>
      <c r="DHF200" s="627"/>
      <c r="DHG200" s="627"/>
      <c r="DHH200" s="627"/>
      <c r="DHI200" s="627"/>
      <c r="DHJ200" s="627"/>
      <c r="DHK200" s="627"/>
      <c r="DHL200" s="627"/>
      <c r="DHM200" s="627"/>
      <c r="DHN200" s="627"/>
      <c r="DHO200" s="627"/>
      <c r="DHP200" s="627"/>
      <c r="DHQ200" s="627"/>
      <c r="DHR200" s="627"/>
      <c r="DHS200" s="627"/>
      <c r="DHT200" s="627"/>
      <c r="DHU200" s="627"/>
      <c r="DHV200" s="627"/>
      <c r="DHW200" s="627"/>
      <c r="DHX200" s="627"/>
      <c r="DHY200" s="627"/>
      <c r="DHZ200" s="627"/>
      <c r="DIA200" s="627"/>
      <c r="DIB200" s="627"/>
      <c r="DIC200" s="627"/>
      <c r="DID200" s="627"/>
      <c r="DIE200" s="627"/>
      <c r="DIF200" s="627"/>
      <c r="DIG200" s="627"/>
      <c r="DIH200" s="627"/>
      <c r="DII200" s="627"/>
      <c r="DIJ200" s="627"/>
      <c r="DIK200" s="627"/>
      <c r="DIL200" s="627"/>
      <c r="DIM200" s="627"/>
      <c r="DIN200" s="627"/>
      <c r="DIO200" s="627"/>
      <c r="DIP200" s="627"/>
      <c r="DIQ200" s="627"/>
      <c r="DIR200" s="627"/>
      <c r="DIS200" s="627"/>
      <c r="DIT200" s="627"/>
      <c r="DIU200" s="627"/>
      <c r="DIV200" s="627"/>
      <c r="DIW200" s="627"/>
      <c r="DIX200" s="627"/>
      <c r="DIY200" s="627"/>
      <c r="DIZ200" s="627"/>
      <c r="DJA200" s="627"/>
      <c r="DJB200" s="627"/>
      <c r="DJC200" s="627"/>
      <c r="DJD200" s="627"/>
      <c r="DJE200" s="627"/>
      <c r="DJF200" s="627"/>
      <c r="DJG200" s="627"/>
      <c r="DJH200" s="627"/>
      <c r="DJI200" s="627"/>
      <c r="DJJ200" s="627"/>
      <c r="DJK200" s="627"/>
      <c r="DJL200" s="627"/>
      <c r="DJM200" s="627"/>
      <c r="DJN200" s="627"/>
      <c r="DJO200" s="627"/>
      <c r="DJP200" s="627"/>
      <c r="DJQ200" s="627"/>
      <c r="DJR200" s="627"/>
      <c r="DJS200" s="627"/>
      <c r="DJT200" s="627"/>
      <c r="DJU200" s="627"/>
      <c r="DJV200" s="627"/>
      <c r="DJW200" s="627"/>
      <c r="DJX200" s="627"/>
      <c r="DJY200" s="627"/>
      <c r="DJZ200" s="627"/>
      <c r="DKA200" s="627"/>
      <c r="DKB200" s="627"/>
      <c r="DKC200" s="627"/>
      <c r="DKD200" s="627"/>
      <c r="DKE200" s="627"/>
      <c r="DKF200" s="627"/>
      <c r="DKG200" s="627"/>
      <c r="DKH200" s="627"/>
      <c r="DKI200" s="627"/>
      <c r="DKJ200" s="627"/>
      <c r="DKK200" s="627"/>
      <c r="DKL200" s="627"/>
      <c r="DKM200" s="627"/>
      <c r="DKN200" s="627"/>
      <c r="DKO200" s="627"/>
      <c r="DKP200" s="627"/>
      <c r="DKQ200" s="627"/>
      <c r="DKR200" s="627"/>
      <c r="DKS200" s="627"/>
      <c r="DKT200" s="627"/>
      <c r="DKU200" s="627"/>
      <c r="DKV200" s="627"/>
      <c r="DKW200" s="627"/>
      <c r="DKX200" s="627"/>
      <c r="DKY200" s="627"/>
      <c r="DKZ200" s="627"/>
      <c r="DLA200" s="627"/>
      <c r="DLB200" s="627"/>
      <c r="DLC200" s="627"/>
      <c r="DLD200" s="627"/>
      <c r="DLE200" s="627"/>
      <c r="DLF200" s="627"/>
      <c r="DLG200" s="627"/>
      <c r="DLH200" s="627"/>
      <c r="DLI200" s="627"/>
      <c r="DLJ200" s="627"/>
      <c r="DLK200" s="627"/>
      <c r="DLL200" s="627"/>
      <c r="DLM200" s="627"/>
      <c r="DLN200" s="627"/>
      <c r="DLO200" s="627"/>
      <c r="DLP200" s="627"/>
      <c r="DLQ200" s="627"/>
      <c r="DLR200" s="627"/>
      <c r="DLS200" s="627"/>
      <c r="DLT200" s="627"/>
      <c r="DLU200" s="627"/>
      <c r="DLV200" s="627"/>
      <c r="DLW200" s="627"/>
      <c r="DLX200" s="627"/>
      <c r="DLY200" s="627"/>
      <c r="DLZ200" s="627"/>
      <c r="DMA200" s="627"/>
      <c r="DMB200" s="627"/>
      <c r="DMC200" s="627"/>
      <c r="DMD200" s="627"/>
      <c r="DME200" s="627"/>
      <c r="DMF200" s="627"/>
      <c r="DMG200" s="627"/>
      <c r="DMH200" s="627"/>
      <c r="DMI200" s="627"/>
      <c r="DMJ200" s="627"/>
      <c r="DMK200" s="627"/>
      <c r="DML200" s="627"/>
      <c r="DMM200" s="627"/>
      <c r="DMN200" s="627"/>
      <c r="DMO200" s="627"/>
      <c r="DMP200" s="627"/>
      <c r="DMQ200" s="627"/>
      <c r="DMR200" s="627"/>
      <c r="DMS200" s="627"/>
      <c r="DMT200" s="627"/>
      <c r="DMU200" s="627"/>
      <c r="DMV200" s="627"/>
      <c r="DMW200" s="627"/>
      <c r="DMX200" s="627"/>
      <c r="DMY200" s="627"/>
      <c r="DMZ200" s="627"/>
      <c r="DNA200" s="627"/>
      <c r="DNB200" s="627"/>
      <c r="DNC200" s="627"/>
      <c r="DND200" s="627"/>
      <c r="DNE200" s="627"/>
      <c r="DNF200" s="627"/>
      <c r="DNG200" s="627"/>
      <c r="DNH200" s="627"/>
      <c r="DNI200" s="627"/>
      <c r="DNJ200" s="627"/>
      <c r="DNK200" s="627"/>
      <c r="DNL200" s="627"/>
      <c r="DNM200" s="627"/>
      <c r="DNN200" s="627"/>
      <c r="DNO200" s="627"/>
      <c r="DNP200" s="627"/>
      <c r="DNQ200" s="627"/>
      <c r="DNR200" s="627"/>
      <c r="DNS200" s="627"/>
      <c r="DNT200" s="627"/>
      <c r="DNU200" s="627"/>
      <c r="DNV200" s="627"/>
      <c r="DNW200" s="627"/>
      <c r="DNX200" s="627"/>
      <c r="DNY200" s="627"/>
      <c r="DNZ200" s="627"/>
      <c r="DOA200" s="627"/>
      <c r="DOB200" s="627"/>
      <c r="DOC200" s="627"/>
      <c r="DOD200" s="627"/>
      <c r="DOE200" s="627"/>
      <c r="DOF200" s="627"/>
      <c r="DOG200" s="627"/>
      <c r="DOH200" s="627"/>
      <c r="DOI200" s="627"/>
      <c r="DOJ200" s="627"/>
      <c r="DOK200" s="627"/>
      <c r="DOL200" s="627"/>
      <c r="DOM200" s="627"/>
      <c r="DON200" s="627"/>
      <c r="DOO200" s="627"/>
      <c r="DOP200" s="627"/>
      <c r="DOQ200" s="627"/>
      <c r="DOR200" s="627"/>
      <c r="DOS200" s="627"/>
      <c r="DOT200" s="627"/>
      <c r="DOU200" s="627"/>
      <c r="DOV200" s="627"/>
      <c r="DOW200" s="627"/>
      <c r="DOX200" s="627"/>
      <c r="DOY200" s="627"/>
      <c r="DOZ200" s="627"/>
      <c r="DPA200" s="627"/>
      <c r="DPB200" s="627"/>
      <c r="DPC200" s="627"/>
      <c r="DPD200" s="627"/>
      <c r="DPE200" s="627"/>
      <c r="DPF200" s="627"/>
      <c r="DPG200" s="627"/>
      <c r="DPH200" s="627"/>
      <c r="DPI200" s="627"/>
      <c r="DPJ200" s="627"/>
      <c r="DPK200" s="627"/>
      <c r="DPL200" s="627"/>
      <c r="DPM200" s="627"/>
      <c r="DPN200" s="627"/>
      <c r="DPO200" s="627"/>
      <c r="DPP200" s="627"/>
      <c r="DPQ200" s="627"/>
      <c r="DPR200" s="627"/>
      <c r="DPS200" s="627"/>
      <c r="DPT200" s="627"/>
      <c r="DPU200" s="627"/>
      <c r="DPV200" s="627"/>
      <c r="DPW200" s="627"/>
      <c r="DPX200" s="627"/>
      <c r="DPY200" s="627"/>
      <c r="DPZ200" s="627"/>
      <c r="DQA200" s="627"/>
      <c r="DQB200" s="627"/>
      <c r="DQC200" s="627"/>
      <c r="DQD200" s="627"/>
      <c r="DQE200" s="627"/>
      <c r="DQF200" s="627"/>
      <c r="DQG200" s="627"/>
      <c r="DQH200" s="627"/>
      <c r="DQI200" s="627"/>
      <c r="DQJ200" s="627"/>
      <c r="DQK200" s="627"/>
      <c r="DQL200" s="627"/>
      <c r="DQM200" s="627"/>
      <c r="DQN200" s="627"/>
      <c r="DQO200" s="627"/>
      <c r="DQP200" s="627"/>
      <c r="DQQ200" s="627"/>
      <c r="DQR200" s="627"/>
      <c r="DQS200" s="627"/>
      <c r="DQT200" s="627"/>
      <c r="DQU200" s="627"/>
      <c r="DQV200" s="627"/>
      <c r="DQW200" s="627"/>
      <c r="DQX200" s="627"/>
      <c r="DQY200" s="627"/>
      <c r="DQZ200" s="627"/>
      <c r="DRA200" s="627"/>
      <c r="DRB200" s="627"/>
      <c r="DRC200" s="627"/>
      <c r="DRD200" s="627"/>
      <c r="DRE200" s="627"/>
      <c r="DRF200" s="627"/>
      <c r="DRG200" s="627"/>
      <c r="DRH200" s="627"/>
      <c r="DRI200" s="627"/>
      <c r="DRJ200" s="627"/>
      <c r="DRK200" s="627"/>
      <c r="DRL200" s="627"/>
      <c r="DRM200" s="627"/>
      <c r="DRN200" s="627"/>
      <c r="DRO200" s="627"/>
      <c r="DRP200" s="627"/>
      <c r="DRQ200" s="627"/>
      <c r="DRR200" s="627"/>
      <c r="DRS200" s="627"/>
      <c r="DRT200" s="627"/>
      <c r="DRU200" s="627"/>
      <c r="DRV200" s="627"/>
      <c r="DRW200" s="627"/>
      <c r="DRX200" s="627"/>
      <c r="DRY200" s="627"/>
      <c r="DRZ200" s="627"/>
      <c r="DSA200" s="627"/>
      <c r="DSB200" s="627"/>
      <c r="DSC200" s="627"/>
      <c r="DSD200" s="627"/>
      <c r="DSE200" s="627"/>
      <c r="DSF200" s="627"/>
      <c r="DSG200" s="627"/>
      <c r="DSH200" s="627"/>
      <c r="DSI200" s="627"/>
      <c r="DSJ200" s="627"/>
      <c r="DSK200" s="627"/>
      <c r="DSL200" s="627"/>
      <c r="DSM200" s="627"/>
      <c r="DSN200" s="627"/>
      <c r="DSO200" s="627"/>
      <c r="DSP200" s="627"/>
      <c r="DSQ200" s="627"/>
      <c r="DSR200" s="627"/>
      <c r="DSS200" s="627"/>
      <c r="DST200" s="627"/>
      <c r="DSU200" s="627"/>
      <c r="DSV200" s="627"/>
      <c r="DSW200" s="627"/>
      <c r="DSX200" s="627"/>
      <c r="DSY200" s="627"/>
      <c r="DSZ200" s="627"/>
      <c r="DTA200" s="627"/>
      <c r="DTB200" s="627"/>
      <c r="DTC200" s="627"/>
      <c r="DTD200" s="627"/>
      <c r="DTE200" s="627"/>
      <c r="DTF200" s="627"/>
      <c r="DTG200" s="627"/>
      <c r="DTH200" s="627"/>
      <c r="DTI200" s="627"/>
      <c r="DTJ200" s="627"/>
      <c r="DTK200" s="627"/>
      <c r="DTL200" s="627"/>
      <c r="DTM200" s="627"/>
      <c r="DTN200" s="627"/>
      <c r="DTO200" s="627"/>
      <c r="DTP200" s="627"/>
      <c r="DTQ200" s="627"/>
      <c r="DTR200" s="627"/>
      <c r="DTS200" s="627"/>
      <c r="DTT200" s="627"/>
      <c r="DTU200" s="627"/>
      <c r="DTV200" s="627"/>
      <c r="DTW200" s="627"/>
      <c r="DTX200" s="627"/>
      <c r="DTY200" s="627"/>
      <c r="DTZ200" s="627"/>
      <c r="DUA200" s="627"/>
      <c r="DUB200" s="627"/>
      <c r="DUC200" s="627"/>
      <c r="DUD200" s="627"/>
      <c r="DUE200" s="627"/>
      <c r="DUF200" s="627"/>
      <c r="DUG200" s="627"/>
      <c r="DUH200" s="627"/>
      <c r="DUI200" s="627"/>
      <c r="DUJ200" s="627"/>
      <c r="DUK200" s="627"/>
      <c r="DUL200" s="627"/>
      <c r="DUM200" s="627"/>
      <c r="DUN200" s="627"/>
      <c r="DUO200" s="627"/>
      <c r="DUP200" s="627"/>
      <c r="DUQ200" s="627"/>
      <c r="DUR200" s="627"/>
      <c r="DUS200" s="627"/>
      <c r="DUT200" s="627"/>
      <c r="DUU200" s="627"/>
      <c r="DUV200" s="627"/>
      <c r="DUW200" s="627"/>
      <c r="DUX200" s="627"/>
      <c r="DUY200" s="627"/>
      <c r="DUZ200" s="627"/>
      <c r="DVA200" s="627"/>
      <c r="DVB200" s="627"/>
      <c r="DVC200" s="627"/>
      <c r="DVD200" s="627"/>
      <c r="DVE200" s="627"/>
      <c r="DVF200" s="627"/>
      <c r="DVG200" s="627"/>
      <c r="DVH200" s="627"/>
      <c r="DVI200" s="627"/>
      <c r="DVJ200" s="627"/>
      <c r="DVK200" s="627"/>
      <c r="DVL200" s="627"/>
      <c r="DVM200" s="627"/>
      <c r="DVN200" s="627"/>
      <c r="DVO200" s="627"/>
      <c r="DVP200" s="627"/>
      <c r="DVQ200" s="627"/>
      <c r="DVR200" s="627"/>
      <c r="DVS200" s="627"/>
      <c r="DVT200" s="627"/>
      <c r="DVU200" s="627"/>
      <c r="DVV200" s="627"/>
      <c r="DVW200" s="627"/>
      <c r="DVX200" s="627"/>
      <c r="DVY200" s="627"/>
      <c r="DVZ200" s="627"/>
      <c r="DWA200" s="627"/>
      <c r="DWB200" s="627"/>
      <c r="DWC200" s="627"/>
      <c r="DWD200" s="627"/>
      <c r="DWE200" s="627"/>
      <c r="DWF200" s="627"/>
      <c r="DWG200" s="627"/>
      <c r="DWH200" s="627"/>
      <c r="DWI200" s="627"/>
      <c r="DWJ200" s="627"/>
      <c r="DWK200" s="627"/>
      <c r="DWL200" s="627"/>
      <c r="DWM200" s="627"/>
      <c r="DWN200" s="627"/>
      <c r="DWO200" s="627"/>
      <c r="DWP200" s="627"/>
      <c r="DWQ200" s="627"/>
      <c r="DWR200" s="627"/>
      <c r="DWS200" s="627"/>
      <c r="DWT200" s="627"/>
      <c r="DWU200" s="627"/>
      <c r="DWV200" s="627"/>
      <c r="DWW200" s="627"/>
      <c r="DWX200" s="627"/>
      <c r="DWY200" s="627"/>
      <c r="DWZ200" s="627"/>
      <c r="DXA200" s="627"/>
      <c r="DXB200" s="627"/>
      <c r="DXC200" s="627"/>
      <c r="DXD200" s="627"/>
      <c r="DXE200" s="627"/>
      <c r="DXF200" s="627"/>
      <c r="DXG200" s="627"/>
      <c r="DXH200" s="627"/>
      <c r="DXI200" s="627"/>
      <c r="DXJ200" s="627"/>
      <c r="DXK200" s="627"/>
      <c r="DXL200" s="627"/>
      <c r="DXM200" s="627"/>
      <c r="DXN200" s="627"/>
      <c r="DXO200" s="627"/>
      <c r="DXP200" s="627"/>
      <c r="DXQ200" s="627"/>
      <c r="DXR200" s="627"/>
      <c r="DXS200" s="627"/>
      <c r="DXT200" s="627"/>
      <c r="DXU200" s="627"/>
      <c r="DXV200" s="627"/>
      <c r="DXW200" s="627"/>
      <c r="DXX200" s="627"/>
      <c r="DXY200" s="627"/>
      <c r="DXZ200" s="627"/>
      <c r="DYA200" s="627"/>
      <c r="DYB200" s="627"/>
      <c r="DYC200" s="627"/>
      <c r="DYD200" s="627"/>
      <c r="DYE200" s="627"/>
      <c r="DYF200" s="627"/>
      <c r="DYG200" s="627"/>
      <c r="DYH200" s="627"/>
      <c r="DYI200" s="627"/>
      <c r="DYJ200" s="627"/>
      <c r="DYK200" s="627"/>
      <c r="DYL200" s="627"/>
      <c r="DYM200" s="627"/>
      <c r="DYN200" s="627"/>
      <c r="DYO200" s="627"/>
      <c r="DYP200" s="627"/>
      <c r="DYQ200" s="627"/>
      <c r="DYR200" s="627"/>
      <c r="DYS200" s="627"/>
      <c r="DYT200" s="627"/>
      <c r="DYU200" s="627"/>
      <c r="DYV200" s="627"/>
      <c r="DYW200" s="627"/>
      <c r="DYX200" s="627"/>
      <c r="DYY200" s="627"/>
      <c r="DYZ200" s="627"/>
      <c r="DZA200" s="627"/>
      <c r="DZB200" s="627"/>
      <c r="DZC200" s="627"/>
      <c r="DZD200" s="627"/>
      <c r="DZE200" s="627"/>
      <c r="DZF200" s="627"/>
      <c r="DZG200" s="627"/>
      <c r="DZH200" s="627"/>
      <c r="DZI200" s="627"/>
      <c r="DZJ200" s="627"/>
      <c r="DZK200" s="627"/>
      <c r="DZL200" s="627"/>
      <c r="DZM200" s="627"/>
      <c r="DZN200" s="627"/>
      <c r="DZO200" s="627"/>
      <c r="DZP200" s="627"/>
      <c r="DZQ200" s="627"/>
      <c r="DZR200" s="627"/>
      <c r="DZS200" s="627"/>
      <c r="DZT200" s="627"/>
      <c r="DZU200" s="627"/>
      <c r="DZV200" s="627"/>
      <c r="DZW200" s="627"/>
      <c r="DZX200" s="627"/>
      <c r="DZY200" s="627"/>
      <c r="DZZ200" s="627"/>
      <c r="EAA200" s="627"/>
      <c r="EAB200" s="627"/>
      <c r="EAC200" s="627"/>
      <c r="EAD200" s="627"/>
      <c r="EAE200" s="627"/>
      <c r="EAF200" s="627"/>
      <c r="EAG200" s="627"/>
      <c r="EAH200" s="627"/>
      <c r="EAI200" s="627"/>
      <c r="EAJ200" s="627"/>
      <c r="EAK200" s="627"/>
      <c r="EAL200" s="627"/>
      <c r="EAM200" s="627"/>
      <c r="EAN200" s="627"/>
      <c r="EAO200" s="627"/>
      <c r="EAP200" s="627"/>
      <c r="EAQ200" s="627"/>
      <c r="EAR200" s="627"/>
      <c r="EAS200" s="627"/>
      <c r="EAT200" s="627"/>
      <c r="EAU200" s="627"/>
      <c r="EAV200" s="627"/>
      <c r="EAW200" s="627"/>
      <c r="EAX200" s="627"/>
      <c r="EAY200" s="627"/>
      <c r="EAZ200" s="627"/>
      <c r="EBA200" s="627"/>
      <c r="EBB200" s="627"/>
      <c r="EBC200" s="627"/>
      <c r="EBD200" s="627"/>
      <c r="EBE200" s="627"/>
      <c r="EBF200" s="627"/>
      <c r="EBG200" s="627"/>
      <c r="EBH200" s="627"/>
      <c r="EBI200" s="627"/>
      <c r="EBJ200" s="627"/>
      <c r="EBK200" s="627"/>
      <c r="EBL200" s="627"/>
      <c r="EBM200" s="627"/>
      <c r="EBN200" s="627"/>
      <c r="EBO200" s="627"/>
      <c r="EBP200" s="627"/>
      <c r="EBQ200" s="627"/>
      <c r="EBR200" s="627"/>
      <c r="EBS200" s="627"/>
      <c r="EBT200" s="627"/>
      <c r="EBU200" s="627"/>
      <c r="EBV200" s="627"/>
      <c r="EBW200" s="627"/>
      <c r="EBX200" s="627"/>
      <c r="EBY200" s="627"/>
      <c r="EBZ200" s="627"/>
      <c r="ECA200" s="627"/>
      <c r="ECB200" s="627"/>
      <c r="ECC200" s="627"/>
      <c r="ECD200" s="627"/>
      <c r="ECE200" s="627"/>
      <c r="ECF200" s="627"/>
      <c r="ECG200" s="627"/>
      <c r="ECH200" s="627"/>
      <c r="ECI200" s="627"/>
      <c r="ECJ200" s="627"/>
      <c r="ECK200" s="627"/>
      <c r="ECL200" s="627"/>
      <c r="ECM200" s="627"/>
      <c r="ECN200" s="627"/>
      <c r="ECO200" s="627"/>
      <c r="ECP200" s="627"/>
      <c r="ECQ200" s="627"/>
      <c r="ECR200" s="627"/>
      <c r="ECS200" s="627"/>
      <c r="ECT200" s="627"/>
      <c r="ECU200" s="627"/>
      <c r="ECV200" s="627"/>
      <c r="ECW200" s="627"/>
      <c r="ECX200" s="627"/>
      <c r="ECY200" s="627"/>
      <c r="ECZ200" s="627"/>
      <c r="EDA200" s="627"/>
      <c r="EDB200" s="627"/>
      <c r="EDC200" s="627"/>
      <c r="EDD200" s="627"/>
      <c r="EDE200" s="627"/>
      <c r="EDF200" s="627"/>
      <c r="EDG200" s="627"/>
      <c r="EDH200" s="627"/>
      <c r="EDI200" s="627"/>
      <c r="EDJ200" s="627"/>
      <c r="EDK200" s="627"/>
      <c r="EDL200" s="627"/>
      <c r="EDM200" s="627"/>
      <c r="EDN200" s="627"/>
      <c r="EDO200" s="627"/>
      <c r="EDP200" s="627"/>
      <c r="EDQ200" s="627"/>
      <c r="EDR200" s="627"/>
      <c r="EDS200" s="627"/>
      <c r="EDT200" s="627"/>
      <c r="EDU200" s="627"/>
      <c r="EDV200" s="627"/>
      <c r="EDW200" s="627"/>
      <c r="EDX200" s="627"/>
      <c r="EDY200" s="627"/>
      <c r="EDZ200" s="627"/>
      <c r="EEA200" s="627"/>
      <c r="EEB200" s="627"/>
      <c r="EEC200" s="627"/>
      <c r="EED200" s="627"/>
      <c r="EEE200" s="627"/>
      <c r="EEF200" s="627"/>
      <c r="EEG200" s="627"/>
      <c r="EEH200" s="627"/>
      <c r="EEI200" s="627"/>
      <c r="EEJ200" s="627"/>
      <c r="EEK200" s="627"/>
      <c r="EEL200" s="627"/>
      <c r="EEM200" s="627"/>
      <c r="EEN200" s="627"/>
      <c r="EEO200" s="627"/>
      <c r="EEP200" s="627"/>
      <c r="EEQ200" s="627"/>
      <c r="EER200" s="627"/>
      <c r="EES200" s="627"/>
      <c r="EET200" s="627"/>
      <c r="EEU200" s="627"/>
      <c r="EEV200" s="627"/>
      <c r="EEW200" s="627"/>
      <c r="EEX200" s="627"/>
      <c r="EEY200" s="627"/>
      <c r="EEZ200" s="627"/>
      <c r="EFA200" s="627"/>
      <c r="EFB200" s="627"/>
      <c r="EFC200" s="627"/>
      <c r="EFD200" s="627"/>
      <c r="EFE200" s="627"/>
      <c r="EFF200" s="627"/>
      <c r="EFG200" s="627"/>
      <c r="EFH200" s="627"/>
      <c r="EFI200" s="627"/>
      <c r="EFJ200" s="627"/>
      <c r="EFK200" s="627"/>
      <c r="EFL200" s="627"/>
      <c r="EFM200" s="627"/>
      <c r="EFN200" s="627"/>
      <c r="EFO200" s="627"/>
      <c r="EFP200" s="627"/>
      <c r="EFQ200" s="627"/>
      <c r="EFR200" s="627"/>
      <c r="EFS200" s="627"/>
      <c r="EFT200" s="627"/>
      <c r="EFU200" s="627"/>
      <c r="EFV200" s="627"/>
      <c r="EFW200" s="627"/>
      <c r="EFX200" s="627"/>
      <c r="EFY200" s="627"/>
      <c r="EFZ200" s="627"/>
      <c r="EGA200" s="627"/>
      <c r="EGB200" s="627"/>
      <c r="EGC200" s="627"/>
      <c r="EGD200" s="627"/>
      <c r="EGE200" s="627"/>
      <c r="EGF200" s="627"/>
      <c r="EGG200" s="627"/>
      <c r="EGH200" s="627"/>
      <c r="EGI200" s="627"/>
      <c r="EGJ200" s="627"/>
      <c r="EGK200" s="627"/>
      <c r="EGL200" s="627"/>
      <c r="EGM200" s="627"/>
      <c r="EGN200" s="627"/>
      <c r="EGO200" s="627"/>
      <c r="EGP200" s="627"/>
      <c r="EGQ200" s="627"/>
      <c r="EGR200" s="627"/>
      <c r="EGS200" s="627"/>
      <c r="EGT200" s="627"/>
      <c r="EGU200" s="627"/>
      <c r="EGV200" s="627"/>
      <c r="EGW200" s="627"/>
      <c r="EGX200" s="627"/>
      <c r="EGY200" s="627"/>
      <c r="EGZ200" s="627"/>
      <c r="EHA200" s="627"/>
      <c r="EHB200" s="627"/>
      <c r="EHC200" s="627"/>
      <c r="EHD200" s="627"/>
      <c r="EHE200" s="627"/>
      <c r="EHF200" s="627"/>
      <c r="EHG200" s="627"/>
      <c r="EHH200" s="627"/>
      <c r="EHI200" s="627"/>
      <c r="EHJ200" s="627"/>
      <c r="EHK200" s="627"/>
      <c r="EHL200" s="627"/>
      <c r="EHM200" s="627"/>
      <c r="EHN200" s="627"/>
      <c r="EHO200" s="627"/>
      <c r="EHP200" s="627"/>
      <c r="EHQ200" s="627"/>
      <c r="EHR200" s="627"/>
      <c r="EHS200" s="627"/>
      <c r="EHT200" s="627"/>
      <c r="EHU200" s="627"/>
      <c r="EHV200" s="627"/>
      <c r="EHW200" s="627"/>
      <c r="EHX200" s="627"/>
      <c r="EHY200" s="627"/>
      <c r="EHZ200" s="627"/>
      <c r="EIA200" s="627"/>
      <c r="EIB200" s="627"/>
      <c r="EIC200" s="627"/>
      <c r="EID200" s="627"/>
      <c r="EIE200" s="627"/>
      <c r="EIF200" s="627"/>
      <c r="EIG200" s="627"/>
      <c r="EIH200" s="627"/>
      <c r="EII200" s="627"/>
      <c r="EIJ200" s="627"/>
      <c r="EIK200" s="627"/>
      <c r="EIL200" s="627"/>
      <c r="EIM200" s="627"/>
      <c r="EIN200" s="627"/>
      <c r="EIO200" s="627"/>
      <c r="EIP200" s="627"/>
      <c r="EIQ200" s="627"/>
      <c r="EIR200" s="627"/>
      <c r="EIS200" s="627"/>
      <c r="EIT200" s="627"/>
      <c r="EIU200" s="627"/>
      <c r="EIV200" s="627"/>
      <c r="EIW200" s="627"/>
      <c r="EIX200" s="627"/>
      <c r="EIY200" s="627"/>
      <c r="EIZ200" s="627"/>
      <c r="EJA200" s="627"/>
      <c r="EJB200" s="627"/>
      <c r="EJC200" s="627"/>
      <c r="EJD200" s="627"/>
      <c r="EJE200" s="627"/>
      <c r="EJF200" s="627"/>
      <c r="EJG200" s="627"/>
      <c r="EJH200" s="627"/>
      <c r="EJI200" s="627"/>
      <c r="EJJ200" s="627"/>
      <c r="EJK200" s="627"/>
      <c r="EJL200" s="627"/>
      <c r="EJM200" s="627"/>
      <c r="EJN200" s="627"/>
      <c r="EJO200" s="627"/>
      <c r="EJP200" s="627"/>
      <c r="EJQ200" s="627"/>
      <c r="EJR200" s="627"/>
      <c r="EJS200" s="627"/>
      <c r="EJT200" s="627"/>
      <c r="EJU200" s="627"/>
      <c r="EJV200" s="627"/>
      <c r="EJW200" s="627"/>
      <c r="EJX200" s="627"/>
      <c r="EJY200" s="627"/>
      <c r="EJZ200" s="627"/>
      <c r="EKA200" s="627"/>
      <c r="EKB200" s="627"/>
      <c r="EKC200" s="627"/>
      <c r="EKD200" s="627"/>
      <c r="EKE200" s="627"/>
      <c r="EKF200" s="627"/>
      <c r="EKG200" s="627"/>
      <c r="EKH200" s="627"/>
      <c r="EKI200" s="627"/>
      <c r="EKJ200" s="627"/>
      <c r="EKK200" s="627"/>
      <c r="EKL200" s="627"/>
      <c r="EKM200" s="627"/>
      <c r="EKN200" s="627"/>
      <c r="EKO200" s="627"/>
      <c r="EKP200" s="627"/>
      <c r="EKQ200" s="627"/>
      <c r="EKR200" s="627"/>
      <c r="EKS200" s="627"/>
      <c r="EKT200" s="627"/>
      <c r="EKU200" s="627"/>
      <c r="EKV200" s="627"/>
      <c r="EKW200" s="627"/>
      <c r="EKX200" s="627"/>
      <c r="EKY200" s="627"/>
      <c r="EKZ200" s="627"/>
      <c r="ELA200" s="627"/>
      <c r="ELB200" s="627"/>
      <c r="ELC200" s="627"/>
      <c r="ELD200" s="627"/>
      <c r="ELE200" s="627"/>
      <c r="ELF200" s="627"/>
      <c r="ELG200" s="627"/>
      <c r="ELH200" s="627"/>
      <c r="ELI200" s="627"/>
      <c r="ELJ200" s="627"/>
      <c r="ELK200" s="627"/>
      <c r="ELL200" s="627"/>
      <c r="ELM200" s="627"/>
      <c r="ELN200" s="627"/>
      <c r="ELO200" s="627"/>
      <c r="ELP200" s="627"/>
      <c r="ELQ200" s="627"/>
      <c r="ELR200" s="627"/>
      <c r="ELS200" s="627"/>
      <c r="ELT200" s="627"/>
      <c r="ELU200" s="627"/>
      <c r="ELV200" s="627"/>
      <c r="ELW200" s="627"/>
      <c r="ELX200" s="627"/>
      <c r="ELY200" s="627"/>
      <c r="ELZ200" s="627"/>
      <c r="EMA200" s="627"/>
      <c r="EMB200" s="627"/>
      <c r="EMC200" s="627"/>
      <c r="EMD200" s="627"/>
      <c r="EME200" s="627"/>
      <c r="EMF200" s="627"/>
      <c r="EMG200" s="627"/>
      <c r="EMH200" s="627"/>
      <c r="EMI200" s="627"/>
      <c r="EMJ200" s="627"/>
      <c r="EMK200" s="627"/>
      <c r="EML200" s="627"/>
      <c r="EMM200" s="627"/>
      <c r="EMN200" s="627"/>
      <c r="EMO200" s="627"/>
      <c r="EMP200" s="627"/>
      <c r="EMQ200" s="627"/>
      <c r="EMR200" s="627"/>
      <c r="EMS200" s="627"/>
      <c r="EMT200" s="627"/>
      <c r="EMU200" s="627"/>
      <c r="EMV200" s="627"/>
      <c r="EMW200" s="627"/>
      <c r="EMX200" s="627"/>
      <c r="EMY200" s="627"/>
      <c r="EMZ200" s="627"/>
      <c r="ENA200" s="627"/>
      <c r="ENB200" s="627"/>
      <c r="ENC200" s="627"/>
      <c r="END200" s="627"/>
      <c r="ENE200" s="627"/>
      <c r="ENF200" s="627"/>
      <c r="ENG200" s="627"/>
      <c r="ENH200" s="627"/>
      <c r="ENI200" s="627"/>
      <c r="ENJ200" s="627"/>
      <c r="ENK200" s="627"/>
      <c r="ENL200" s="627"/>
      <c r="ENM200" s="627"/>
      <c r="ENN200" s="627"/>
      <c r="ENO200" s="627"/>
      <c r="ENP200" s="627"/>
      <c r="ENQ200" s="627"/>
      <c r="ENR200" s="627"/>
      <c r="ENS200" s="627"/>
      <c r="ENT200" s="627"/>
      <c r="ENU200" s="627"/>
      <c r="ENV200" s="627"/>
      <c r="ENW200" s="627"/>
      <c r="ENX200" s="627"/>
      <c r="ENY200" s="627"/>
      <c r="ENZ200" s="627"/>
      <c r="EOA200" s="627"/>
      <c r="EOB200" s="627"/>
      <c r="EOC200" s="627"/>
      <c r="EOD200" s="627"/>
      <c r="EOE200" s="627"/>
      <c r="EOF200" s="627"/>
      <c r="EOG200" s="627"/>
      <c r="EOH200" s="627"/>
      <c r="EOI200" s="627"/>
      <c r="EOJ200" s="627"/>
      <c r="EOK200" s="627"/>
      <c r="EOL200" s="627"/>
      <c r="EOM200" s="627"/>
      <c r="EON200" s="627"/>
      <c r="EOO200" s="627"/>
      <c r="EOP200" s="627"/>
      <c r="EOQ200" s="627"/>
      <c r="EOR200" s="627"/>
      <c r="EOS200" s="627"/>
      <c r="EOT200" s="627"/>
      <c r="EOU200" s="627"/>
      <c r="EOV200" s="627"/>
      <c r="EOW200" s="627"/>
      <c r="EOX200" s="627"/>
      <c r="EOY200" s="627"/>
      <c r="EOZ200" s="627"/>
      <c r="EPA200" s="627"/>
      <c r="EPB200" s="627"/>
      <c r="EPC200" s="627"/>
      <c r="EPD200" s="627"/>
      <c r="EPE200" s="627"/>
      <c r="EPF200" s="627"/>
      <c r="EPG200" s="627"/>
      <c r="EPH200" s="627"/>
      <c r="EPI200" s="627"/>
      <c r="EPJ200" s="627"/>
      <c r="EPK200" s="627"/>
      <c r="EPL200" s="627"/>
      <c r="EPM200" s="627"/>
      <c r="EPN200" s="627"/>
      <c r="EPO200" s="627"/>
      <c r="EPP200" s="627"/>
      <c r="EPQ200" s="627"/>
      <c r="EPR200" s="627"/>
      <c r="EPS200" s="627"/>
      <c r="EPT200" s="627"/>
      <c r="EPU200" s="627"/>
      <c r="EPV200" s="627"/>
      <c r="EPW200" s="627"/>
      <c r="EPX200" s="627"/>
      <c r="EPY200" s="627"/>
      <c r="EPZ200" s="627"/>
      <c r="EQA200" s="627"/>
      <c r="EQB200" s="627"/>
      <c r="EQC200" s="627"/>
      <c r="EQD200" s="627"/>
      <c r="EQE200" s="627"/>
      <c r="EQF200" s="627"/>
      <c r="EQG200" s="627"/>
      <c r="EQH200" s="627"/>
      <c r="EQI200" s="627"/>
      <c r="EQJ200" s="627"/>
      <c r="EQK200" s="627"/>
      <c r="EQL200" s="627"/>
      <c r="EQM200" s="627"/>
      <c r="EQN200" s="627"/>
      <c r="EQO200" s="627"/>
      <c r="EQP200" s="627"/>
      <c r="EQQ200" s="627"/>
      <c r="EQR200" s="627"/>
      <c r="EQS200" s="627"/>
      <c r="EQT200" s="627"/>
      <c r="EQU200" s="627"/>
      <c r="EQV200" s="627"/>
      <c r="EQW200" s="627"/>
      <c r="EQX200" s="627"/>
      <c r="EQY200" s="627"/>
      <c r="EQZ200" s="627"/>
      <c r="ERA200" s="627"/>
      <c r="ERB200" s="627"/>
      <c r="ERC200" s="627"/>
      <c r="ERD200" s="627"/>
      <c r="ERE200" s="627"/>
      <c r="ERF200" s="627"/>
      <c r="ERG200" s="627"/>
      <c r="ERH200" s="627"/>
      <c r="ERI200" s="627"/>
      <c r="ERJ200" s="627"/>
      <c r="ERK200" s="627"/>
      <c r="ERL200" s="627"/>
      <c r="ERM200" s="627"/>
      <c r="ERN200" s="627"/>
      <c r="ERO200" s="627"/>
      <c r="ERP200" s="627"/>
      <c r="ERQ200" s="627"/>
      <c r="ERR200" s="627"/>
      <c r="ERS200" s="627"/>
      <c r="ERT200" s="627"/>
      <c r="ERU200" s="627"/>
      <c r="ERV200" s="627"/>
      <c r="ERW200" s="627"/>
      <c r="ERX200" s="627"/>
      <c r="ERY200" s="627"/>
      <c r="ERZ200" s="627"/>
      <c r="ESA200" s="627"/>
      <c r="ESB200" s="627"/>
      <c r="ESC200" s="627"/>
      <c r="ESD200" s="627"/>
      <c r="ESE200" s="627"/>
      <c r="ESF200" s="627"/>
      <c r="ESG200" s="627"/>
      <c r="ESH200" s="627"/>
      <c r="ESI200" s="627"/>
      <c r="ESJ200" s="627"/>
      <c r="ESK200" s="627"/>
      <c r="ESL200" s="627"/>
      <c r="ESM200" s="627"/>
      <c r="ESN200" s="627"/>
      <c r="ESO200" s="627"/>
      <c r="ESP200" s="627"/>
      <c r="ESQ200" s="627"/>
      <c r="ESR200" s="627"/>
      <c r="ESS200" s="627"/>
      <c r="EST200" s="627"/>
      <c r="ESU200" s="627"/>
      <c r="ESV200" s="627"/>
      <c r="ESW200" s="627"/>
      <c r="ESX200" s="627"/>
      <c r="ESY200" s="627"/>
      <c r="ESZ200" s="627"/>
      <c r="ETA200" s="627"/>
      <c r="ETB200" s="627"/>
      <c r="ETC200" s="627"/>
      <c r="ETD200" s="627"/>
      <c r="ETE200" s="627"/>
      <c r="ETF200" s="627"/>
      <c r="ETG200" s="627"/>
      <c r="ETH200" s="627"/>
      <c r="ETI200" s="627"/>
      <c r="ETJ200" s="627"/>
      <c r="ETK200" s="627"/>
      <c r="ETL200" s="627"/>
      <c r="ETM200" s="627"/>
      <c r="ETN200" s="627"/>
      <c r="ETO200" s="627"/>
      <c r="ETP200" s="627"/>
      <c r="ETQ200" s="627"/>
      <c r="ETR200" s="627"/>
      <c r="ETS200" s="627"/>
      <c r="ETT200" s="627"/>
      <c r="ETU200" s="627"/>
      <c r="ETV200" s="627"/>
      <c r="ETW200" s="627"/>
      <c r="ETX200" s="627"/>
      <c r="ETY200" s="627"/>
      <c r="ETZ200" s="627"/>
      <c r="EUA200" s="627"/>
      <c r="EUB200" s="627"/>
      <c r="EUC200" s="627"/>
      <c r="EUD200" s="627"/>
      <c r="EUE200" s="627"/>
      <c r="EUF200" s="627"/>
      <c r="EUG200" s="627"/>
      <c r="EUH200" s="627"/>
      <c r="EUI200" s="627"/>
      <c r="EUJ200" s="627"/>
      <c r="EUK200" s="627"/>
      <c r="EUL200" s="627"/>
      <c r="EUM200" s="627"/>
      <c r="EUN200" s="627"/>
      <c r="EUO200" s="627"/>
      <c r="EUP200" s="627"/>
      <c r="EUQ200" s="627"/>
      <c r="EUR200" s="627"/>
      <c r="EUS200" s="627"/>
      <c r="EUT200" s="627"/>
      <c r="EUU200" s="627"/>
      <c r="EUV200" s="627"/>
      <c r="EUW200" s="627"/>
      <c r="EUX200" s="627"/>
      <c r="EUY200" s="627"/>
      <c r="EUZ200" s="627"/>
      <c r="EVA200" s="627"/>
      <c r="EVB200" s="627"/>
      <c r="EVC200" s="627"/>
      <c r="EVD200" s="627"/>
      <c r="EVE200" s="627"/>
      <c r="EVF200" s="627"/>
      <c r="EVG200" s="627"/>
      <c r="EVH200" s="627"/>
      <c r="EVI200" s="627"/>
      <c r="EVJ200" s="627"/>
      <c r="EVK200" s="627"/>
      <c r="EVL200" s="627"/>
      <c r="EVM200" s="627"/>
      <c r="EVN200" s="627"/>
      <c r="EVO200" s="627"/>
      <c r="EVP200" s="627"/>
      <c r="EVQ200" s="627"/>
      <c r="EVR200" s="627"/>
      <c r="EVS200" s="627"/>
      <c r="EVT200" s="627"/>
      <c r="EVU200" s="627"/>
      <c r="EVV200" s="627"/>
      <c r="EVW200" s="627"/>
      <c r="EVX200" s="627"/>
      <c r="EVY200" s="627"/>
      <c r="EVZ200" s="627"/>
      <c r="EWA200" s="627"/>
      <c r="EWB200" s="627"/>
      <c r="EWC200" s="627"/>
      <c r="EWD200" s="627"/>
      <c r="EWE200" s="627"/>
      <c r="EWF200" s="627"/>
      <c r="EWG200" s="627"/>
      <c r="EWH200" s="627"/>
      <c r="EWI200" s="627"/>
      <c r="EWJ200" s="627"/>
      <c r="EWK200" s="627"/>
      <c r="EWL200" s="627"/>
      <c r="EWM200" s="627"/>
      <c r="EWN200" s="627"/>
      <c r="EWO200" s="627"/>
      <c r="EWP200" s="627"/>
      <c r="EWQ200" s="627"/>
      <c r="EWR200" s="627"/>
      <c r="EWS200" s="627"/>
      <c r="EWT200" s="627"/>
      <c r="EWU200" s="627"/>
      <c r="EWV200" s="627"/>
      <c r="EWW200" s="627"/>
      <c r="EWX200" s="627"/>
      <c r="EWY200" s="627"/>
      <c r="EWZ200" s="627"/>
      <c r="EXA200" s="627"/>
      <c r="EXB200" s="627"/>
      <c r="EXC200" s="627"/>
      <c r="EXD200" s="627"/>
      <c r="EXE200" s="627"/>
      <c r="EXF200" s="627"/>
      <c r="EXG200" s="627"/>
      <c r="EXH200" s="627"/>
      <c r="EXI200" s="627"/>
      <c r="EXJ200" s="627"/>
      <c r="EXK200" s="627"/>
      <c r="EXL200" s="627"/>
      <c r="EXM200" s="627"/>
      <c r="EXN200" s="627"/>
      <c r="EXO200" s="627"/>
      <c r="EXP200" s="627"/>
      <c r="EXQ200" s="627"/>
      <c r="EXR200" s="627"/>
      <c r="EXS200" s="627"/>
      <c r="EXT200" s="627"/>
      <c r="EXU200" s="627"/>
      <c r="EXV200" s="627"/>
      <c r="EXW200" s="627"/>
      <c r="EXX200" s="627"/>
      <c r="EXY200" s="627"/>
      <c r="EXZ200" s="627"/>
      <c r="EYA200" s="627"/>
      <c r="EYB200" s="627"/>
      <c r="EYC200" s="627"/>
      <c r="EYD200" s="627"/>
      <c r="EYE200" s="627"/>
      <c r="EYF200" s="627"/>
      <c r="EYG200" s="627"/>
      <c r="EYH200" s="627"/>
      <c r="EYI200" s="627"/>
      <c r="EYJ200" s="627"/>
      <c r="EYK200" s="627"/>
      <c r="EYL200" s="627"/>
      <c r="EYM200" s="627"/>
      <c r="EYN200" s="627"/>
      <c r="EYO200" s="627"/>
      <c r="EYP200" s="627"/>
      <c r="EYQ200" s="627"/>
      <c r="EYR200" s="627"/>
      <c r="EYS200" s="627"/>
      <c r="EYT200" s="627"/>
      <c r="EYU200" s="627"/>
      <c r="EYV200" s="627"/>
      <c r="EYW200" s="627"/>
      <c r="EYX200" s="627"/>
      <c r="EYY200" s="627"/>
      <c r="EYZ200" s="627"/>
      <c r="EZA200" s="627"/>
      <c r="EZB200" s="627"/>
      <c r="EZC200" s="627"/>
      <c r="EZD200" s="627"/>
      <c r="EZE200" s="627"/>
      <c r="EZF200" s="627"/>
      <c r="EZG200" s="627"/>
      <c r="EZH200" s="627"/>
      <c r="EZI200" s="627"/>
      <c r="EZJ200" s="627"/>
      <c r="EZK200" s="627"/>
      <c r="EZL200" s="627"/>
      <c r="EZM200" s="627"/>
      <c r="EZN200" s="627"/>
      <c r="EZO200" s="627"/>
      <c r="EZP200" s="627"/>
      <c r="EZQ200" s="627"/>
      <c r="EZR200" s="627"/>
      <c r="EZS200" s="627"/>
      <c r="EZT200" s="627"/>
      <c r="EZU200" s="627"/>
      <c r="EZV200" s="627"/>
      <c r="EZW200" s="627"/>
      <c r="EZX200" s="627"/>
      <c r="EZY200" s="627"/>
      <c r="EZZ200" s="627"/>
      <c r="FAA200" s="627"/>
      <c r="FAB200" s="627"/>
      <c r="FAC200" s="627"/>
      <c r="FAD200" s="627"/>
      <c r="FAE200" s="627"/>
      <c r="FAF200" s="627"/>
      <c r="FAG200" s="627"/>
      <c r="FAH200" s="627"/>
      <c r="FAI200" s="627"/>
      <c r="FAJ200" s="627"/>
      <c r="FAK200" s="627"/>
      <c r="FAL200" s="627"/>
      <c r="FAM200" s="627"/>
      <c r="FAN200" s="627"/>
      <c r="FAO200" s="627"/>
      <c r="FAP200" s="627"/>
      <c r="FAQ200" s="627"/>
      <c r="FAR200" s="627"/>
      <c r="FAS200" s="627"/>
      <c r="FAT200" s="627"/>
      <c r="FAU200" s="627"/>
      <c r="FAV200" s="627"/>
      <c r="FAW200" s="627"/>
      <c r="FAX200" s="627"/>
      <c r="FAY200" s="627"/>
      <c r="FAZ200" s="627"/>
      <c r="FBA200" s="627"/>
      <c r="FBB200" s="627"/>
      <c r="FBC200" s="627"/>
      <c r="FBD200" s="627"/>
      <c r="FBE200" s="627"/>
      <c r="FBF200" s="627"/>
      <c r="FBG200" s="627"/>
      <c r="FBH200" s="627"/>
      <c r="FBI200" s="627"/>
      <c r="FBJ200" s="627"/>
      <c r="FBK200" s="627"/>
      <c r="FBL200" s="627"/>
      <c r="FBM200" s="627"/>
      <c r="FBN200" s="627"/>
      <c r="FBO200" s="627"/>
      <c r="FBP200" s="627"/>
      <c r="FBQ200" s="627"/>
      <c r="FBR200" s="627"/>
      <c r="FBS200" s="627"/>
      <c r="FBT200" s="627"/>
      <c r="FBU200" s="627"/>
      <c r="FBV200" s="627"/>
      <c r="FBW200" s="627"/>
      <c r="FBX200" s="627"/>
      <c r="FBY200" s="627"/>
      <c r="FBZ200" s="627"/>
      <c r="FCA200" s="627"/>
      <c r="FCB200" s="627"/>
      <c r="FCC200" s="627"/>
      <c r="FCD200" s="627"/>
      <c r="FCE200" s="627"/>
      <c r="FCF200" s="627"/>
      <c r="FCG200" s="627"/>
      <c r="FCH200" s="627"/>
      <c r="FCI200" s="627"/>
      <c r="FCJ200" s="627"/>
      <c r="FCK200" s="627"/>
      <c r="FCL200" s="627"/>
      <c r="FCM200" s="627"/>
      <c r="FCN200" s="627"/>
      <c r="FCO200" s="627"/>
      <c r="FCP200" s="627"/>
      <c r="FCQ200" s="627"/>
      <c r="FCR200" s="627"/>
      <c r="FCS200" s="627"/>
      <c r="FCT200" s="627"/>
      <c r="FCU200" s="627"/>
      <c r="FCV200" s="627"/>
      <c r="FCW200" s="627"/>
      <c r="FCX200" s="627"/>
      <c r="FCY200" s="627"/>
      <c r="FCZ200" s="627"/>
      <c r="FDA200" s="627"/>
      <c r="FDB200" s="627"/>
      <c r="FDC200" s="627"/>
      <c r="FDD200" s="627"/>
      <c r="FDE200" s="627"/>
      <c r="FDF200" s="627"/>
      <c r="FDG200" s="627"/>
      <c r="FDH200" s="627"/>
      <c r="FDI200" s="627"/>
      <c r="FDJ200" s="627"/>
      <c r="FDK200" s="627"/>
      <c r="FDL200" s="627"/>
      <c r="FDM200" s="627"/>
      <c r="FDN200" s="627"/>
      <c r="FDO200" s="627"/>
      <c r="FDP200" s="627"/>
      <c r="FDQ200" s="627"/>
      <c r="FDR200" s="627"/>
      <c r="FDS200" s="627"/>
      <c r="FDT200" s="627"/>
      <c r="FDU200" s="627"/>
      <c r="FDV200" s="627"/>
      <c r="FDW200" s="627"/>
      <c r="FDX200" s="627"/>
      <c r="FDY200" s="627"/>
      <c r="FDZ200" s="627"/>
      <c r="FEA200" s="627"/>
      <c r="FEB200" s="627"/>
      <c r="FEC200" s="627"/>
      <c r="FED200" s="627"/>
      <c r="FEE200" s="627"/>
      <c r="FEF200" s="627"/>
      <c r="FEG200" s="627"/>
      <c r="FEH200" s="627"/>
      <c r="FEI200" s="627"/>
      <c r="FEJ200" s="627"/>
      <c r="FEK200" s="627"/>
      <c r="FEL200" s="627"/>
      <c r="FEM200" s="627"/>
      <c r="FEN200" s="627"/>
      <c r="FEO200" s="627"/>
      <c r="FEP200" s="627"/>
      <c r="FEQ200" s="627"/>
      <c r="FER200" s="627"/>
      <c r="FES200" s="627"/>
      <c r="FET200" s="627"/>
      <c r="FEU200" s="627"/>
      <c r="FEV200" s="627"/>
      <c r="FEW200" s="627"/>
      <c r="FEX200" s="627"/>
      <c r="FEY200" s="627"/>
      <c r="FEZ200" s="627"/>
      <c r="FFA200" s="627"/>
      <c r="FFB200" s="627"/>
      <c r="FFC200" s="627"/>
      <c r="FFD200" s="627"/>
      <c r="FFE200" s="627"/>
      <c r="FFF200" s="627"/>
      <c r="FFG200" s="627"/>
      <c r="FFH200" s="627"/>
      <c r="FFI200" s="627"/>
      <c r="FFJ200" s="627"/>
      <c r="FFK200" s="627"/>
      <c r="FFL200" s="627"/>
      <c r="FFM200" s="627"/>
      <c r="FFN200" s="627"/>
      <c r="FFO200" s="627"/>
      <c r="FFP200" s="627"/>
      <c r="FFQ200" s="627"/>
      <c r="FFR200" s="627"/>
      <c r="FFS200" s="627"/>
      <c r="FFT200" s="627"/>
      <c r="FFU200" s="627"/>
      <c r="FFV200" s="627"/>
      <c r="FFW200" s="627"/>
      <c r="FFX200" s="627"/>
      <c r="FFY200" s="627"/>
      <c r="FFZ200" s="627"/>
      <c r="FGA200" s="627"/>
      <c r="FGB200" s="627"/>
      <c r="FGC200" s="627"/>
      <c r="FGD200" s="627"/>
      <c r="FGE200" s="627"/>
      <c r="FGF200" s="627"/>
      <c r="FGG200" s="627"/>
      <c r="FGH200" s="627"/>
      <c r="FGI200" s="627"/>
      <c r="FGJ200" s="627"/>
      <c r="FGK200" s="627"/>
      <c r="FGL200" s="627"/>
      <c r="FGM200" s="627"/>
      <c r="FGN200" s="627"/>
      <c r="FGO200" s="627"/>
      <c r="FGP200" s="627"/>
      <c r="FGQ200" s="627"/>
      <c r="FGR200" s="627"/>
      <c r="FGS200" s="627"/>
      <c r="FGT200" s="627"/>
      <c r="FGU200" s="627"/>
      <c r="FGV200" s="627"/>
      <c r="FGW200" s="627"/>
      <c r="FGX200" s="627"/>
      <c r="FGY200" s="627"/>
      <c r="FGZ200" s="627"/>
      <c r="FHA200" s="627"/>
      <c r="FHB200" s="627"/>
      <c r="FHC200" s="627"/>
      <c r="FHD200" s="627"/>
      <c r="FHE200" s="627"/>
      <c r="FHF200" s="627"/>
      <c r="FHG200" s="627"/>
      <c r="FHH200" s="627"/>
      <c r="FHI200" s="627"/>
      <c r="FHJ200" s="627"/>
      <c r="FHK200" s="627"/>
      <c r="FHL200" s="627"/>
      <c r="FHM200" s="627"/>
      <c r="FHN200" s="627"/>
      <c r="FHO200" s="627"/>
      <c r="FHP200" s="627"/>
      <c r="FHQ200" s="627"/>
      <c r="FHR200" s="627"/>
      <c r="FHS200" s="627"/>
      <c r="FHT200" s="627"/>
      <c r="FHU200" s="627"/>
      <c r="FHV200" s="627"/>
      <c r="FHW200" s="627"/>
      <c r="FHX200" s="627"/>
      <c r="FHY200" s="627"/>
      <c r="FHZ200" s="627"/>
      <c r="FIA200" s="627"/>
      <c r="FIB200" s="627"/>
      <c r="FIC200" s="627"/>
      <c r="FID200" s="627"/>
      <c r="FIE200" s="627"/>
      <c r="FIF200" s="627"/>
      <c r="FIG200" s="627"/>
      <c r="FIH200" s="627"/>
      <c r="FII200" s="627"/>
      <c r="FIJ200" s="627"/>
      <c r="FIK200" s="627"/>
      <c r="FIL200" s="627"/>
      <c r="FIM200" s="627"/>
      <c r="FIN200" s="627"/>
      <c r="FIO200" s="627"/>
      <c r="FIP200" s="627"/>
      <c r="FIQ200" s="627"/>
      <c r="FIR200" s="627"/>
      <c r="FIS200" s="627"/>
      <c r="FIT200" s="627"/>
      <c r="FIU200" s="627"/>
      <c r="FIV200" s="627"/>
      <c r="FIW200" s="627"/>
      <c r="FIX200" s="627"/>
      <c r="FIY200" s="627"/>
      <c r="FIZ200" s="627"/>
      <c r="FJA200" s="627"/>
      <c r="FJB200" s="627"/>
      <c r="FJC200" s="627"/>
      <c r="FJD200" s="627"/>
      <c r="FJE200" s="627"/>
      <c r="FJF200" s="627"/>
      <c r="FJG200" s="627"/>
      <c r="FJH200" s="627"/>
      <c r="FJI200" s="627"/>
      <c r="FJJ200" s="627"/>
      <c r="FJK200" s="627"/>
      <c r="FJL200" s="627"/>
      <c r="FJM200" s="627"/>
      <c r="FJN200" s="627"/>
      <c r="FJO200" s="627"/>
      <c r="FJP200" s="627"/>
      <c r="FJQ200" s="627"/>
      <c r="FJR200" s="627"/>
      <c r="FJS200" s="627"/>
      <c r="FJT200" s="627"/>
      <c r="FJU200" s="627"/>
      <c r="FJV200" s="627"/>
      <c r="FJW200" s="627"/>
      <c r="FJX200" s="627"/>
      <c r="FJY200" s="627"/>
      <c r="FJZ200" s="627"/>
      <c r="FKA200" s="627"/>
      <c r="FKB200" s="627"/>
      <c r="FKC200" s="627"/>
      <c r="FKD200" s="627"/>
      <c r="FKE200" s="627"/>
      <c r="FKF200" s="627"/>
      <c r="FKG200" s="627"/>
      <c r="FKH200" s="627"/>
      <c r="FKI200" s="627"/>
      <c r="FKJ200" s="627"/>
      <c r="FKK200" s="627"/>
      <c r="FKL200" s="627"/>
      <c r="FKM200" s="627"/>
      <c r="FKN200" s="627"/>
      <c r="FKO200" s="627"/>
      <c r="FKP200" s="627"/>
      <c r="FKQ200" s="627"/>
      <c r="FKR200" s="627"/>
      <c r="FKS200" s="627"/>
      <c r="FKT200" s="627"/>
      <c r="FKU200" s="627"/>
      <c r="FKV200" s="627"/>
      <c r="FKW200" s="627"/>
      <c r="FKX200" s="627"/>
      <c r="FKY200" s="627"/>
      <c r="FKZ200" s="627"/>
      <c r="FLA200" s="627"/>
      <c r="FLB200" s="627"/>
      <c r="FLC200" s="627"/>
      <c r="FLD200" s="627"/>
      <c r="FLE200" s="627"/>
      <c r="FLF200" s="627"/>
      <c r="FLG200" s="627"/>
      <c r="FLH200" s="627"/>
      <c r="FLI200" s="627"/>
      <c r="FLJ200" s="627"/>
      <c r="FLK200" s="627"/>
      <c r="FLL200" s="627"/>
      <c r="FLM200" s="627"/>
      <c r="FLN200" s="627"/>
      <c r="FLO200" s="627"/>
      <c r="FLP200" s="627"/>
      <c r="FLQ200" s="627"/>
      <c r="FLR200" s="627"/>
      <c r="FLS200" s="627"/>
      <c r="FLT200" s="627"/>
      <c r="FLU200" s="627"/>
      <c r="FLV200" s="627"/>
      <c r="FLW200" s="627"/>
      <c r="FLX200" s="627"/>
      <c r="FLY200" s="627"/>
      <c r="FLZ200" s="627"/>
      <c r="FMA200" s="627"/>
      <c r="FMB200" s="627"/>
      <c r="FMC200" s="627"/>
      <c r="FMD200" s="627"/>
      <c r="FME200" s="627"/>
      <c r="FMF200" s="627"/>
      <c r="FMG200" s="627"/>
      <c r="FMH200" s="627"/>
      <c r="FMI200" s="627"/>
      <c r="FMJ200" s="627"/>
      <c r="FMK200" s="627"/>
      <c r="FML200" s="627"/>
      <c r="FMM200" s="627"/>
      <c r="FMN200" s="627"/>
      <c r="FMO200" s="627"/>
      <c r="FMP200" s="627"/>
      <c r="FMQ200" s="627"/>
      <c r="FMR200" s="627"/>
      <c r="FMS200" s="627"/>
      <c r="FMT200" s="627"/>
      <c r="FMU200" s="627"/>
      <c r="FMV200" s="627"/>
      <c r="FMW200" s="627"/>
      <c r="FMX200" s="627"/>
      <c r="FMY200" s="627"/>
      <c r="FMZ200" s="627"/>
      <c r="FNA200" s="627"/>
      <c r="FNB200" s="627"/>
      <c r="FNC200" s="627"/>
      <c r="FND200" s="627"/>
      <c r="FNE200" s="627"/>
      <c r="FNF200" s="627"/>
      <c r="FNG200" s="627"/>
      <c r="FNH200" s="627"/>
      <c r="FNI200" s="627"/>
      <c r="FNJ200" s="627"/>
      <c r="FNK200" s="627"/>
      <c r="FNL200" s="627"/>
      <c r="FNM200" s="627"/>
      <c r="FNN200" s="627"/>
      <c r="FNO200" s="627"/>
      <c r="FNP200" s="627"/>
      <c r="FNQ200" s="627"/>
      <c r="FNR200" s="627"/>
      <c r="FNS200" s="627"/>
      <c r="FNT200" s="627"/>
      <c r="FNU200" s="627"/>
      <c r="FNV200" s="627"/>
      <c r="FNW200" s="627"/>
      <c r="FNX200" s="627"/>
      <c r="FNY200" s="627"/>
      <c r="FNZ200" s="627"/>
      <c r="FOA200" s="627"/>
      <c r="FOB200" s="627"/>
      <c r="FOC200" s="627"/>
      <c r="FOD200" s="627"/>
      <c r="FOE200" s="627"/>
      <c r="FOF200" s="627"/>
      <c r="FOG200" s="627"/>
      <c r="FOH200" s="627"/>
      <c r="FOI200" s="627"/>
      <c r="FOJ200" s="627"/>
      <c r="FOK200" s="627"/>
      <c r="FOL200" s="627"/>
      <c r="FOM200" s="627"/>
      <c r="FON200" s="627"/>
      <c r="FOO200" s="627"/>
      <c r="FOP200" s="627"/>
      <c r="FOQ200" s="627"/>
      <c r="FOR200" s="627"/>
      <c r="FOS200" s="627"/>
      <c r="FOT200" s="627"/>
      <c r="FOU200" s="627"/>
      <c r="FOV200" s="627"/>
      <c r="FOW200" s="627"/>
      <c r="FOX200" s="627"/>
      <c r="FOY200" s="627"/>
      <c r="FOZ200" s="627"/>
      <c r="FPA200" s="627"/>
      <c r="FPB200" s="627"/>
      <c r="FPC200" s="627"/>
      <c r="FPD200" s="627"/>
      <c r="FPE200" s="627"/>
      <c r="FPF200" s="627"/>
      <c r="FPG200" s="627"/>
      <c r="FPH200" s="627"/>
      <c r="FPI200" s="627"/>
      <c r="FPJ200" s="627"/>
      <c r="FPK200" s="627"/>
      <c r="FPL200" s="627"/>
      <c r="FPM200" s="627"/>
      <c r="FPN200" s="627"/>
      <c r="FPO200" s="627"/>
      <c r="FPP200" s="627"/>
      <c r="FPQ200" s="627"/>
      <c r="FPR200" s="627"/>
      <c r="FPS200" s="627"/>
      <c r="FPT200" s="627"/>
      <c r="FPU200" s="627"/>
      <c r="FPV200" s="627"/>
      <c r="FPW200" s="627"/>
      <c r="FPX200" s="627"/>
      <c r="FPY200" s="627"/>
      <c r="FPZ200" s="627"/>
      <c r="FQA200" s="627"/>
      <c r="FQB200" s="627"/>
      <c r="FQC200" s="627"/>
      <c r="FQD200" s="627"/>
      <c r="FQE200" s="627"/>
      <c r="FQF200" s="627"/>
      <c r="FQG200" s="627"/>
      <c r="FQH200" s="627"/>
      <c r="FQI200" s="627"/>
      <c r="FQJ200" s="627"/>
      <c r="FQK200" s="627"/>
      <c r="FQL200" s="627"/>
      <c r="FQM200" s="627"/>
      <c r="FQN200" s="627"/>
      <c r="FQO200" s="627"/>
      <c r="FQP200" s="627"/>
      <c r="FQQ200" s="627"/>
      <c r="FQR200" s="627"/>
      <c r="FQS200" s="627"/>
      <c r="FQT200" s="627"/>
      <c r="FQU200" s="627"/>
      <c r="FQV200" s="627"/>
      <c r="FQW200" s="627"/>
      <c r="FQX200" s="627"/>
      <c r="FQY200" s="627"/>
      <c r="FQZ200" s="627"/>
      <c r="FRA200" s="627"/>
      <c r="FRB200" s="627"/>
      <c r="FRC200" s="627"/>
      <c r="FRD200" s="627"/>
      <c r="FRE200" s="627"/>
      <c r="FRF200" s="627"/>
      <c r="FRG200" s="627"/>
      <c r="FRH200" s="627"/>
      <c r="FRI200" s="627"/>
      <c r="FRJ200" s="627"/>
      <c r="FRK200" s="627"/>
      <c r="FRL200" s="627"/>
      <c r="FRM200" s="627"/>
      <c r="FRN200" s="627"/>
      <c r="FRO200" s="627"/>
      <c r="FRP200" s="627"/>
      <c r="FRQ200" s="627"/>
      <c r="FRR200" s="627"/>
      <c r="FRS200" s="627"/>
      <c r="FRT200" s="627"/>
      <c r="FRU200" s="627"/>
      <c r="FRV200" s="627"/>
      <c r="FRW200" s="627"/>
      <c r="FRX200" s="627"/>
      <c r="FRY200" s="627"/>
      <c r="FRZ200" s="627"/>
      <c r="FSA200" s="627"/>
      <c r="FSB200" s="627"/>
      <c r="FSC200" s="627"/>
      <c r="FSD200" s="627"/>
      <c r="FSE200" s="627"/>
      <c r="FSF200" s="627"/>
      <c r="FSG200" s="627"/>
      <c r="FSH200" s="627"/>
      <c r="FSI200" s="627"/>
      <c r="FSJ200" s="627"/>
      <c r="FSK200" s="627"/>
      <c r="FSL200" s="627"/>
      <c r="FSM200" s="627"/>
      <c r="FSN200" s="627"/>
      <c r="FSO200" s="627"/>
      <c r="FSP200" s="627"/>
      <c r="FSQ200" s="627"/>
      <c r="FSR200" s="627"/>
      <c r="FSS200" s="627"/>
      <c r="FST200" s="627"/>
      <c r="FSU200" s="627"/>
      <c r="FSV200" s="627"/>
      <c r="FSW200" s="627"/>
      <c r="FSX200" s="627"/>
      <c r="FSY200" s="627"/>
      <c r="FSZ200" s="627"/>
      <c r="FTA200" s="627"/>
      <c r="FTB200" s="627"/>
      <c r="FTC200" s="627"/>
      <c r="FTD200" s="627"/>
      <c r="FTE200" s="627"/>
      <c r="FTF200" s="627"/>
      <c r="FTG200" s="627"/>
      <c r="FTH200" s="627"/>
      <c r="FTI200" s="627"/>
      <c r="FTJ200" s="627"/>
      <c r="FTK200" s="627"/>
      <c r="FTL200" s="627"/>
      <c r="FTM200" s="627"/>
      <c r="FTN200" s="627"/>
      <c r="FTO200" s="627"/>
      <c r="FTP200" s="627"/>
      <c r="FTQ200" s="627"/>
      <c r="FTR200" s="627"/>
      <c r="FTS200" s="627"/>
      <c r="FTT200" s="627"/>
      <c r="FTU200" s="627"/>
      <c r="FTV200" s="627"/>
      <c r="FTW200" s="627"/>
      <c r="FTX200" s="627"/>
      <c r="FTY200" s="627"/>
      <c r="FTZ200" s="627"/>
      <c r="FUA200" s="627"/>
      <c r="FUB200" s="627"/>
      <c r="FUC200" s="627"/>
      <c r="FUD200" s="627"/>
      <c r="FUE200" s="627"/>
      <c r="FUF200" s="627"/>
      <c r="FUG200" s="627"/>
      <c r="FUH200" s="627"/>
      <c r="FUI200" s="627"/>
      <c r="FUJ200" s="627"/>
      <c r="FUK200" s="627"/>
      <c r="FUL200" s="627"/>
      <c r="FUM200" s="627"/>
      <c r="FUN200" s="627"/>
      <c r="FUO200" s="627"/>
      <c r="FUP200" s="627"/>
      <c r="FUQ200" s="627"/>
      <c r="FUR200" s="627"/>
      <c r="FUS200" s="627"/>
      <c r="FUT200" s="627"/>
      <c r="FUU200" s="627"/>
      <c r="FUV200" s="627"/>
      <c r="FUW200" s="627"/>
      <c r="FUX200" s="627"/>
      <c r="FUY200" s="627"/>
      <c r="FUZ200" s="627"/>
      <c r="FVA200" s="627"/>
      <c r="FVB200" s="627"/>
      <c r="FVC200" s="627"/>
      <c r="FVD200" s="627"/>
      <c r="FVE200" s="627"/>
      <c r="FVF200" s="627"/>
      <c r="FVG200" s="627"/>
      <c r="FVH200" s="627"/>
      <c r="FVI200" s="627"/>
      <c r="FVJ200" s="627"/>
      <c r="FVK200" s="627"/>
      <c r="FVL200" s="627"/>
      <c r="FVM200" s="627"/>
      <c r="FVN200" s="627"/>
      <c r="FVO200" s="627"/>
      <c r="FVP200" s="627"/>
      <c r="FVQ200" s="627"/>
      <c r="FVR200" s="627"/>
      <c r="FVS200" s="627"/>
      <c r="FVT200" s="627"/>
      <c r="FVU200" s="627"/>
      <c r="FVV200" s="627"/>
      <c r="FVW200" s="627"/>
      <c r="FVX200" s="627"/>
      <c r="FVY200" s="627"/>
      <c r="FVZ200" s="627"/>
      <c r="FWA200" s="627"/>
      <c r="FWB200" s="627"/>
      <c r="FWC200" s="627"/>
      <c r="FWD200" s="627"/>
      <c r="FWE200" s="627"/>
      <c r="FWF200" s="627"/>
      <c r="FWG200" s="627"/>
      <c r="FWH200" s="627"/>
      <c r="FWI200" s="627"/>
      <c r="FWJ200" s="627"/>
      <c r="FWK200" s="627"/>
      <c r="FWL200" s="627"/>
      <c r="FWM200" s="627"/>
      <c r="FWN200" s="627"/>
      <c r="FWO200" s="627"/>
      <c r="FWP200" s="627"/>
      <c r="FWQ200" s="627"/>
      <c r="FWR200" s="627"/>
      <c r="FWS200" s="627"/>
      <c r="FWT200" s="627"/>
      <c r="FWU200" s="627"/>
      <c r="FWV200" s="627"/>
      <c r="FWW200" s="627"/>
      <c r="FWX200" s="627"/>
      <c r="FWY200" s="627"/>
      <c r="FWZ200" s="627"/>
      <c r="FXA200" s="627"/>
      <c r="FXB200" s="627"/>
      <c r="FXC200" s="627"/>
      <c r="FXD200" s="627"/>
      <c r="FXE200" s="627"/>
      <c r="FXF200" s="627"/>
      <c r="FXG200" s="627"/>
      <c r="FXH200" s="627"/>
      <c r="FXI200" s="627"/>
      <c r="FXJ200" s="627"/>
      <c r="FXK200" s="627"/>
      <c r="FXL200" s="627"/>
      <c r="FXM200" s="627"/>
      <c r="FXN200" s="627"/>
      <c r="FXO200" s="627"/>
      <c r="FXP200" s="627"/>
      <c r="FXQ200" s="627"/>
      <c r="FXR200" s="627"/>
      <c r="FXS200" s="627"/>
      <c r="FXT200" s="627"/>
      <c r="FXU200" s="627"/>
      <c r="FXV200" s="627"/>
      <c r="FXW200" s="627"/>
      <c r="FXX200" s="627"/>
      <c r="FXY200" s="627"/>
      <c r="FXZ200" s="627"/>
      <c r="FYA200" s="627"/>
      <c r="FYB200" s="627"/>
      <c r="FYC200" s="627"/>
      <c r="FYD200" s="627"/>
      <c r="FYE200" s="627"/>
      <c r="FYF200" s="627"/>
      <c r="FYG200" s="627"/>
      <c r="FYH200" s="627"/>
      <c r="FYI200" s="627"/>
      <c r="FYJ200" s="627"/>
      <c r="FYK200" s="627"/>
      <c r="FYL200" s="627"/>
      <c r="FYM200" s="627"/>
      <c r="FYN200" s="627"/>
      <c r="FYO200" s="627"/>
      <c r="FYP200" s="627"/>
      <c r="FYQ200" s="627"/>
      <c r="FYR200" s="627"/>
      <c r="FYS200" s="627"/>
      <c r="FYT200" s="627"/>
      <c r="FYU200" s="627"/>
      <c r="FYV200" s="627"/>
      <c r="FYW200" s="627"/>
      <c r="FYX200" s="627"/>
      <c r="FYY200" s="627"/>
      <c r="FYZ200" s="627"/>
      <c r="FZA200" s="627"/>
      <c r="FZB200" s="627"/>
      <c r="FZC200" s="627"/>
      <c r="FZD200" s="627"/>
      <c r="FZE200" s="627"/>
      <c r="FZF200" s="627"/>
      <c r="FZG200" s="627"/>
      <c r="FZH200" s="627"/>
      <c r="FZI200" s="627"/>
      <c r="FZJ200" s="627"/>
      <c r="FZK200" s="627"/>
      <c r="FZL200" s="627"/>
      <c r="FZM200" s="627"/>
      <c r="FZN200" s="627"/>
      <c r="FZO200" s="627"/>
      <c r="FZP200" s="627"/>
      <c r="FZQ200" s="627"/>
      <c r="FZR200" s="627"/>
      <c r="FZS200" s="627"/>
      <c r="FZT200" s="627"/>
      <c r="FZU200" s="627"/>
      <c r="FZV200" s="627"/>
      <c r="FZW200" s="627"/>
      <c r="FZX200" s="627"/>
      <c r="FZY200" s="627"/>
      <c r="FZZ200" s="627"/>
      <c r="GAA200" s="627"/>
      <c r="GAB200" s="627"/>
      <c r="GAC200" s="627"/>
      <c r="GAD200" s="627"/>
      <c r="GAE200" s="627"/>
      <c r="GAF200" s="627"/>
      <c r="GAG200" s="627"/>
      <c r="GAH200" s="627"/>
      <c r="GAI200" s="627"/>
      <c r="GAJ200" s="627"/>
      <c r="GAK200" s="627"/>
      <c r="GAL200" s="627"/>
      <c r="GAM200" s="627"/>
      <c r="GAN200" s="627"/>
      <c r="GAO200" s="627"/>
      <c r="GAP200" s="627"/>
      <c r="GAQ200" s="627"/>
      <c r="GAR200" s="627"/>
      <c r="GAS200" s="627"/>
      <c r="GAT200" s="627"/>
      <c r="GAU200" s="627"/>
      <c r="GAV200" s="627"/>
      <c r="GAW200" s="627"/>
      <c r="GAX200" s="627"/>
      <c r="GAY200" s="627"/>
      <c r="GAZ200" s="627"/>
      <c r="GBA200" s="627"/>
      <c r="GBB200" s="627"/>
      <c r="GBC200" s="627"/>
      <c r="GBD200" s="627"/>
      <c r="GBE200" s="627"/>
      <c r="GBF200" s="627"/>
      <c r="GBG200" s="627"/>
      <c r="GBH200" s="627"/>
      <c r="GBI200" s="627"/>
      <c r="GBJ200" s="627"/>
      <c r="GBK200" s="627"/>
      <c r="GBL200" s="627"/>
      <c r="GBM200" s="627"/>
      <c r="GBN200" s="627"/>
      <c r="GBO200" s="627"/>
      <c r="GBP200" s="627"/>
      <c r="GBQ200" s="627"/>
      <c r="GBR200" s="627"/>
      <c r="GBS200" s="627"/>
      <c r="GBT200" s="627"/>
      <c r="GBU200" s="627"/>
      <c r="GBV200" s="627"/>
      <c r="GBW200" s="627"/>
      <c r="GBX200" s="627"/>
      <c r="GBY200" s="627"/>
      <c r="GBZ200" s="627"/>
      <c r="GCA200" s="627"/>
      <c r="GCB200" s="627"/>
      <c r="GCC200" s="627"/>
      <c r="GCD200" s="627"/>
      <c r="GCE200" s="627"/>
      <c r="GCF200" s="627"/>
      <c r="GCG200" s="627"/>
      <c r="GCH200" s="627"/>
      <c r="GCI200" s="627"/>
      <c r="GCJ200" s="627"/>
      <c r="GCK200" s="627"/>
      <c r="GCL200" s="627"/>
      <c r="GCM200" s="627"/>
      <c r="GCN200" s="627"/>
      <c r="GCO200" s="627"/>
      <c r="GCP200" s="627"/>
      <c r="GCQ200" s="627"/>
      <c r="GCR200" s="627"/>
      <c r="GCS200" s="627"/>
      <c r="GCT200" s="627"/>
      <c r="GCU200" s="627"/>
      <c r="GCV200" s="627"/>
      <c r="GCW200" s="627"/>
      <c r="GCX200" s="627"/>
      <c r="GCY200" s="627"/>
      <c r="GCZ200" s="627"/>
      <c r="GDA200" s="627"/>
      <c r="GDB200" s="627"/>
      <c r="GDC200" s="627"/>
      <c r="GDD200" s="627"/>
      <c r="GDE200" s="627"/>
      <c r="GDF200" s="627"/>
      <c r="GDG200" s="627"/>
      <c r="GDH200" s="627"/>
      <c r="GDI200" s="627"/>
      <c r="GDJ200" s="627"/>
      <c r="GDK200" s="627"/>
      <c r="GDL200" s="627"/>
      <c r="GDM200" s="627"/>
      <c r="GDN200" s="627"/>
      <c r="GDO200" s="627"/>
      <c r="GDP200" s="627"/>
      <c r="GDQ200" s="627"/>
      <c r="GDR200" s="627"/>
      <c r="GDS200" s="627"/>
      <c r="GDT200" s="627"/>
      <c r="GDU200" s="627"/>
      <c r="GDV200" s="627"/>
      <c r="GDW200" s="627"/>
      <c r="GDX200" s="627"/>
      <c r="GDY200" s="627"/>
      <c r="GDZ200" s="627"/>
      <c r="GEA200" s="627"/>
      <c r="GEB200" s="627"/>
      <c r="GEC200" s="627"/>
      <c r="GED200" s="627"/>
      <c r="GEE200" s="627"/>
      <c r="GEF200" s="627"/>
      <c r="GEG200" s="627"/>
      <c r="GEH200" s="627"/>
      <c r="GEI200" s="627"/>
      <c r="GEJ200" s="627"/>
      <c r="GEK200" s="627"/>
      <c r="GEL200" s="627"/>
      <c r="GEM200" s="627"/>
      <c r="GEN200" s="627"/>
      <c r="GEO200" s="627"/>
      <c r="GEP200" s="627"/>
      <c r="GEQ200" s="627"/>
      <c r="GER200" s="627"/>
      <c r="GES200" s="627"/>
      <c r="GET200" s="627"/>
      <c r="GEU200" s="627"/>
      <c r="GEV200" s="627"/>
      <c r="GEW200" s="627"/>
      <c r="GEX200" s="627"/>
      <c r="GEY200" s="627"/>
      <c r="GEZ200" s="627"/>
      <c r="GFA200" s="627"/>
      <c r="GFB200" s="627"/>
      <c r="GFC200" s="627"/>
      <c r="GFD200" s="627"/>
      <c r="GFE200" s="627"/>
      <c r="GFF200" s="627"/>
      <c r="GFG200" s="627"/>
      <c r="GFH200" s="627"/>
      <c r="GFI200" s="627"/>
      <c r="GFJ200" s="627"/>
      <c r="GFK200" s="627"/>
      <c r="GFL200" s="627"/>
      <c r="GFM200" s="627"/>
      <c r="GFN200" s="627"/>
      <c r="GFO200" s="627"/>
      <c r="GFP200" s="627"/>
      <c r="GFQ200" s="627"/>
      <c r="GFR200" s="627"/>
      <c r="GFS200" s="627"/>
      <c r="GFT200" s="627"/>
      <c r="GFU200" s="627"/>
      <c r="GFV200" s="627"/>
      <c r="GFW200" s="627"/>
      <c r="GFX200" s="627"/>
      <c r="GFY200" s="627"/>
      <c r="GFZ200" s="627"/>
      <c r="GGA200" s="627"/>
      <c r="GGB200" s="627"/>
      <c r="GGC200" s="627"/>
      <c r="GGD200" s="627"/>
      <c r="GGE200" s="627"/>
      <c r="GGF200" s="627"/>
      <c r="GGG200" s="627"/>
      <c r="GGH200" s="627"/>
      <c r="GGI200" s="627"/>
      <c r="GGJ200" s="627"/>
      <c r="GGK200" s="627"/>
      <c r="GGL200" s="627"/>
      <c r="GGM200" s="627"/>
      <c r="GGN200" s="627"/>
      <c r="GGO200" s="627"/>
      <c r="GGP200" s="627"/>
      <c r="GGQ200" s="627"/>
      <c r="GGR200" s="627"/>
      <c r="GGS200" s="627"/>
      <c r="GGT200" s="627"/>
      <c r="GGU200" s="627"/>
      <c r="GGV200" s="627"/>
      <c r="GGW200" s="627"/>
      <c r="GGX200" s="627"/>
      <c r="GGY200" s="627"/>
      <c r="GGZ200" s="627"/>
      <c r="GHA200" s="627"/>
      <c r="GHB200" s="627"/>
      <c r="GHC200" s="627"/>
      <c r="GHD200" s="627"/>
      <c r="GHE200" s="627"/>
      <c r="GHF200" s="627"/>
      <c r="GHG200" s="627"/>
      <c r="GHH200" s="627"/>
      <c r="GHI200" s="627"/>
      <c r="GHJ200" s="627"/>
      <c r="GHK200" s="627"/>
      <c r="GHL200" s="627"/>
      <c r="GHM200" s="627"/>
      <c r="GHN200" s="627"/>
      <c r="GHO200" s="627"/>
      <c r="GHP200" s="627"/>
      <c r="GHQ200" s="627"/>
      <c r="GHR200" s="627"/>
      <c r="GHS200" s="627"/>
      <c r="GHT200" s="627"/>
      <c r="GHU200" s="627"/>
      <c r="GHV200" s="627"/>
      <c r="GHW200" s="627"/>
      <c r="GHX200" s="627"/>
      <c r="GHY200" s="627"/>
      <c r="GHZ200" s="627"/>
      <c r="GIA200" s="627"/>
      <c r="GIB200" s="627"/>
      <c r="GIC200" s="627"/>
      <c r="GID200" s="627"/>
      <c r="GIE200" s="627"/>
      <c r="GIF200" s="627"/>
      <c r="GIG200" s="627"/>
      <c r="GIH200" s="627"/>
      <c r="GII200" s="627"/>
      <c r="GIJ200" s="627"/>
      <c r="GIK200" s="627"/>
      <c r="GIL200" s="627"/>
      <c r="GIM200" s="627"/>
      <c r="GIN200" s="627"/>
      <c r="GIO200" s="627"/>
      <c r="GIP200" s="627"/>
      <c r="GIQ200" s="627"/>
      <c r="GIR200" s="627"/>
      <c r="GIS200" s="627"/>
      <c r="GIT200" s="627"/>
      <c r="GIU200" s="627"/>
      <c r="GIV200" s="627"/>
      <c r="GIW200" s="627"/>
      <c r="GIX200" s="627"/>
      <c r="GIY200" s="627"/>
      <c r="GIZ200" s="627"/>
      <c r="GJA200" s="627"/>
      <c r="GJB200" s="627"/>
      <c r="GJC200" s="627"/>
      <c r="GJD200" s="627"/>
      <c r="GJE200" s="627"/>
      <c r="GJF200" s="627"/>
      <c r="GJG200" s="627"/>
      <c r="GJH200" s="627"/>
      <c r="GJI200" s="627"/>
      <c r="GJJ200" s="627"/>
      <c r="GJK200" s="627"/>
      <c r="GJL200" s="627"/>
      <c r="GJM200" s="627"/>
      <c r="GJN200" s="627"/>
      <c r="GJO200" s="627"/>
      <c r="GJP200" s="627"/>
      <c r="GJQ200" s="627"/>
      <c r="GJR200" s="627"/>
      <c r="GJS200" s="627"/>
      <c r="GJT200" s="627"/>
      <c r="GJU200" s="627"/>
      <c r="GJV200" s="627"/>
      <c r="GJW200" s="627"/>
      <c r="GJX200" s="627"/>
      <c r="GJY200" s="627"/>
      <c r="GJZ200" s="627"/>
      <c r="GKA200" s="627"/>
      <c r="GKB200" s="627"/>
      <c r="GKC200" s="627"/>
      <c r="GKD200" s="627"/>
      <c r="GKE200" s="627"/>
      <c r="GKF200" s="627"/>
      <c r="GKG200" s="627"/>
      <c r="GKH200" s="627"/>
      <c r="GKI200" s="627"/>
      <c r="GKJ200" s="627"/>
      <c r="GKK200" s="627"/>
      <c r="GKL200" s="627"/>
      <c r="GKM200" s="627"/>
      <c r="GKN200" s="627"/>
      <c r="GKO200" s="627"/>
      <c r="GKP200" s="627"/>
      <c r="GKQ200" s="627"/>
      <c r="GKR200" s="627"/>
      <c r="GKS200" s="627"/>
      <c r="GKT200" s="627"/>
      <c r="GKU200" s="627"/>
      <c r="GKV200" s="627"/>
      <c r="GKW200" s="627"/>
      <c r="GKX200" s="627"/>
      <c r="GKY200" s="627"/>
      <c r="GKZ200" s="627"/>
      <c r="GLA200" s="627"/>
      <c r="GLB200" s="627"/>
      <c r="GLC200" s="627"/>
      <c r="GLD200" s="627"/>
      <c r="GLE200" s="627"/>
      <c r="GLF200" s="627"/>
      <c r="GLG200" s="627"/>
      <c r="GLH200" s="627"/>
      <c r="GLI200" s="627"/>
      <c r="GLJ200" s="627"/>
      <c r="GLK200" s="627"/>
      <c r="GLL200" s="627"/>
      <c r="GLM200" s="627"/>
      <c r="GLN200" s="627"/>
      <c r="GLO200" s="627"/>
      <c r="GLP200" s="627"/>
      <c r="GLQ200" s="627"/>
      <c r="GLR200" s="627"/>
      <c r="GLS200" s="627"/>
      <c r="GLT200" s="627"/>
      <c r="GLU200" s="627"/>
      <c r="GLV200" s="627"/>
      <c r="GLW200" s="627"/>
      <c r="GLX200" s="627"/>
      <c r="GLY200" s="627"/>
      <c r="GLZ200" s="627"/>
      <c r="GMA200" s="627"/>
      <c r="GMB200" s="627"/>
      <c r="GMC200" s="627"/>
      <c r="GMD200" s="627"/>
      <c r="GME200" s="627"/>
      <c r="GMF200" s="627"/>
      <c r="GMG200" s="627"/>
      <c r="GMH200" s="627"/>
      <c r="GMI200" s="627"/>
      <c r="GMJ200" s="627"/>
      <c r="GMK200" s="627"/>
      <c r="GML200" s="627"/>
      <c r="GMM200" s="627"/>
      <c r="GMN200" s="627"/>
      <c r="GMO200" s="627"/>
      <c r="GMP200" s="627"/>
      <c r="GMQ200" s="627"/>
      <c r="GMR200" s="627"/>
      <c r="GMS200" s="627"/>
      <c r="GMT200" s="627"/>
      <c r="GMU200" s="627"/>
      <c r="GMV200" s="627"/>
      <c r="GMW200" s="627"/>
      <c r="GMX200" s="627"/>
      <c r="GMY200" s="627"/>
      <c r="GMZ200" s="627"/>
      <c r="GNA200" s="627"/>
      <c r="GNB200" s="627"/>
      <c r="GNC200" s="627"/>
      <c r="GND200" s="627"/>
      <c r="GNE200" s="627"/>
      <c r="GNF200" s="627"/>
      <c r="GNG200" s="627"/>
      <c r="GNH200" s="627"/>
      <c r="GNI200" s="627"/>
      <c r="GNJ200" s="627"/>
      <c r="GNK200" s="627"/>
      <c r="GNL200" s="627"/>
      <c r="GNM200" s="627"/>
      <c r="GNN200" s="627"/>
      <c r="GNO200" s="627"/>
      <c r="GNP200" s="627"/>
      <c r="GNQ200" s="627"/>
      <c r="GNR200" s="627"/>
      <c r="GNS200" s="627"/>
      <c r="GNT200" s="627"/>
      <c r="GNU200" s="627"/>
      <c r="GNV200" s="627"/>
      <c r="GNW200" s="627"/>
      <c r="GNX200" s="627"/>
      <c r="GNY200" s="627"/>
      <c r="GNZ200" s="627"/>
      <c r="GOA200" s="627"/>
      <c r="GOB200" s="627"/>
      <c r="GOC200" s="627"/>
      <c r="GOD200" s="627"/>
      <c r="GOE200" s="627"/>
      <c r="GOF200" s="627"/>
      <c r="GOG200" s="627"/>
      <c r="GOH200" s="627"/>
      <c r="GOI200" s="627"/>
      <c r="GOJ200" s="627"/>
      <c r="GOK200" s="627"/>
      <c r="GOL200" s="627"/>
      <c r="GOM200" s="627"/>
      <c r="GON200" s="627"/>
      <c r="GOO200" s="627"/>
      <c r="GOP200" s="627"/>
      <c r="GOQ200" s="627"/>
      <c r="GOR200" s="627"/>
      <c r="GOS200" s="627"/>
      <c r="GOT200" s="627"/>
      <c r="GOU200" s="627"/>
      <c r="GOV200" s="627"/>
      <c r="GOW200" s="627"/>
      <c r="GOX200" s="627"/>
      <c r="GOY200" s="627"/>
      <c r="GOZ200" s="627"/>
      <c r="GPA200" s="627"/>
      <c r="GPB200" s="627"/>
      <c r="GPC200" s="627"/>
      <c r="GPD200" s="627"/>
      <c r="GPE200" s="627"/>
      <c r="GPF200" s="627"/>
      <c r="GPG200" s="627"/>
      <c r="GPH200" s="627"/>
      <c r="GPI200" s="627"/>
      <c r="GPJ200" s="627"/>
      <c r="GPK200" s="627"/>
      <c r="GPL200" s="627"/>
      <c r="GPM200" s="627"/>
      <c r="GPN200" s="627"/>
      <c r="GPO200" s="627"/>
      <c r="GPP200" s="627"/>
      <c r="GPQ200" s="627"/>
      <c r="GPR200" s="627"/>
      <c r="GPS200" s="627"/>
      <c r="GPT200" s="627"/>
      <c r="GPU200" s="627"/>
      <c r="GPV200" s="627"/>
      <c r="GPW200" s="627"/>
      <c r="GPX200" s="627"/>
      <c r="GPY200" s="627"/>
      <c r="GPZ200" s="627"/>
      <c r="GQA200" s="627"/>
      <c r="GQB200" s="627"/>
      <c r="GQC200" s="627"/>
      <c r="GQD200" s="627"/>
      <c r="GQE200" s="627"/>
      <c r="GQF200" s="627"/>
      <c r="GQG200" s="627"/>
      <c r="GQH200" s="627"/>
      <c r="GQI200" s="627"/>
      <c r="GQJ200" s="627"/>
      <c r="GQK200" s="627"/>
      <c r="GQL200" s="627"/>
      <c r="GQM200" s="627"/>
      <c r="GQN200" s="627"/>
      <c r="GQO200" s="627"/>
      <c r="GQP200" s="627"/>
      <c r="GQQ200" s="627"/>
      <c r="GQR200" s="627"/>
      <c r="GQS200" s="627"/>
      <c r="GQT200" s="627"/>
      <c r="GQU200" s="627"/>
      <c r="GQV200" s="627"/>
      <c r="GQW200" s="627"/>
      <c r="GQX200" s="627"/>
      <c r="GQY200" s="627"/>
      <c r="GQZ200" s="627"/>
      <c r="GRA200" s="627"/>
      <c r="GRB200" s="627"/>
      <c r="GRC200" s="627"/>
      <c r="GRD200" s="627"/>
      <c r="GRE200" s="627"/>
      <c r="GRF200" s="627"/>
      <c r="GRG200" s="627"/>
      <c r="GRH200" s="627"/>
      <c r="GRI200" s="627"/>
      <c r="GRJ200" s="627"/>
      <c r="GRK200" s="627"/>
      <c r="GRL200" s="627"/>
      <c r="GRM200" s="627"/>
      <c r="GRN200" s="627"/>
      <c r="GRO200" s="627"/>
      <c r="GRP200" s="627"/>
      <c r="GRQ200" s="627"/>
      <c r="GRR200" s="627"/>
      <c r="GRS200" s="627"/>
      <c r="GRT200" s="627"/>
      <c r="GRU200" s="627"/>
      <c r="GRV200" s="627"/>
      <c r="GRW200" s="627"/>
      <c r="GRX200" s="627"/>
      <c r="GRY200" s="627"/>
      <c r="GRZ200" s="627"/>
      <c r="GSA200" s="627"/>
      <c r="GSB200" s="627"/>
      <c r="GSC200" s="627"/>
      <c r="GSD200" s="627"/>
      <c r="GSE200" s="627"/>
      <c r="GSF200" s="627"/>
      <c r="GSG200" s="627"/>
      <c r="GSH200" s="627"/>
      <c r="GSI200" s="627"/>
      <c r="GSJ200" s="627"/>
      <c r="GSK200" s="627"/>
      <c r="GSL200" s="627"/>
      <c r="GSM200" s="627"/>
      <c r="GSN200" s="627"/>
      <c r="GSO200" s="627"/>
      <c r="GSP200" s="627"/>
      <c r="GSQ200" s="627"/>
      <c r="GSR200" s="627"/>
      <c r="GSS200" s="627"/>
      <c r="GST200" s="627"/>
      <c r="GSU200" s="627"/>
      <c r="GSV200" s="627"/>
      <c r="GSW200" s="627"/>
      <c r="GSX200" s="627"/>
      <c r="GSY200" s="627"/>
      <c r="GSZ200" s="627"/>
      <c r="GTA200" s="627"/>
      <c r="GTB200" s="627"/>
      <c r="GTC200" s="627"/>
      <c r="GTD200" s="627"/>
      <c r="GTE200" s="627"/>
      <c r="GTF200" s="627"/>
      <c r="GTG200" s="627"/>
      <c r="GTH200" s="627"/>
      <c r="GTI200" s="627"/>
      <c r="GTJ200" s="627"/>
      <c r="GTK200" s="627"/>
      <c r="GTL200" s="627"/>
      <c r="GTM200" s="627"/>
      <c r="GTN200" s="627"/>
      <c r="GTO200" s="627"/>
      <c r="GTP200" s="627"/>
      <c r="GTQ200" s="627"/>
      <c r="GTR200" s="627"/>
      <c r="GTS200" s="627"/>
      <c r="GTT200" s="627"/>
      <c r="GTU200" s="627"/>
      <c r="GTV200" s="627"/>
      <c r="GTW200" s="627"/>
      <c r="GTX200" s="627"/>
      <c r="GTY200" s="627"/>
      <c r="GTZ200" s="627"/>
      <c r="GUA200" s="627"/>
      <c r="GUB200" s="627"/>
      <c r="GUC200" s="627"/>
      <c r="GUD200" s="627"/>
      <c r="GUE200" s="627"/>
      <c r="GUF200" s="627"/>
      <c r="GUG200" s="627"/>
      <c r="GUH200" s="627"/>
      <c r="GUI200" s="627"/>
      <c r="GUJ200" s="627"/>
      <c r="GUK200" s="627"/>
      <c r="GUL200" s="627"/>
      <c r="GUM200" s="627"/>
      <c r="GUN200" s="627"/>
      <c r="GUO200" s="627"/>
      <c r="GUP200" s="627"/>
      <c r="GUQ200" s="627"/>
      <c r="GUR200" s="627"/>
      <c r="GUS200" s="627"/>
      <c r="GUT200" s="627"/>
      <c r="GUU200" s="627"/>
      <c r="GUV200" s="627"/>
      <c r="GUW200" s="627"/>
      <c r="GUX200" s="627"/>
      <c r="GUY200" s="627"/>
      <c r="GUZ200" s="627"/>
      <c r="GVA200" s="627"/>
      <c r="GVB200" s="627"/>
      <c r="GVC200" s="627"/>
      <c r="GVD200" s="627"/>
      <c r="GVE200" s="627"/>
      <c r="GVF200" s="627"/>
      <c r="GVG200" s="627"/>
      <c r="GVH200" s="627"/>
      <c r="GVI200" s="627"/>
      <c r="GVJ200" s="627"/>
      <c r="GVK200" s="627"/>
      <c r="GVL200" s="627"/>
      <c r="GVM200" s="627"/>
      <c r="GVN200" s="627"/>
      <c r="GVO200" s="627"/>
      <c r="GVP200" s="627"/>
      <c r="GVQ200" s="627"/>
      <c r="GVR200" s="627"/>
      <c r="GVS200" s="627"/>
      <c r="GVT200" s="627"/>
      <c r="GVU200" s="627"/>
      <c r="GVV200" s="627"/>
      <c r="GVW200" s="627"/>
      <c r="GVX200" s="627"/>
      <c r="GVY200" s="627"/>
      <c r="GVZ200" s="627"/>
      <c r="GWA200" s="627"/>
      <c r="GWB200" s="627"/>
      <c r="GWC200" s="627"/>
      <c r="GWD200" s="627"/>
      <c r="GWE200" s="627"/>
      <c r="GWF200" s="627"/>
      <c r="GWG200" s="627"/>
      <c r="GWH200" s="627"/>
      <c r="GWI200" s="627"/>
      <c r="GWJ200" s="627"/>
      <c r="GWK200" s="627"/>
      <c r="GWL200" s="627"/>
      <c r="GWM200" s="627"/>
      <c r="GWN200" s="627"/>
      <c r="GWO200" s="627"/>
      <c r="GWP200" s="627"/>
      <c r="GWQ200" s="627"/>
      <c r="GWR200" s="627"/>
      <c r="GWS200" s="627"/>
      <c r="GWT200" s="627"/>
      <c r="GWU200" s="627"/>
      <c r="GWV200" s="627"/>
      <c r="GWW200" s="627"/>
      <c r="GWX200" s="627"/>
      <c r="GWY200" s="627"/>
      <c r="GWZ200" s="627"/>
      <c r="GXA200" s="627"/>
      <c r="GXB200" s="627"/>
      <c r="GXC200" s="627"/>
      <c r="GXD200" s="627"/>
      <c r="GXE200" s="627"/>
      <c r="GXF200" s="627"/>
      <c r="GXG200" s="627"/>
      <c r="GXH200" s="627"/>
      <c r="GXI200" s="627"/>
      <c r="GXJ200" s="627"/>
      <c r="GXK200" s="627"/>
      <c r="GXL200" s="627"/>
      <c r="GXM200" s="627"/>
      <c r="GXN200" s="627"/>
      <c r="GXO200" s="627"/>
      <c r="GXP200" s="627"/>
      <c r="GXQ200" s="627"/>
      <c r="GXR200" s="627"/>
      <c r="GXS200" s="627"/>
      <c r="GXT200" s="627"/>
      <c r="GXU200" s="627"/>
      <c r="GXV200" s="627"/>
      <c r="GXW200" s="627"/>
      <c r="GXX200" s="627"/>
      <c r="GXY200" s="627"/>
      <c r="GXZ200" s="627"/>
      <c r="GYA200" s="627"/>
      <c r="GYB200" s="627"/>
      <c r="GYC200" s="627"/>
      <c r="GYD200" s="627"/>
      <c r="GYE200" s="627"/>
      <c r="GYF200" s="627"/>
      <c r="GYG200" s="627"/>
      <c r="GYH200" s="627"/>
      <c r="GYI200" s="627"/>
      <c r="GYJ200" s="627"/>
      <c r="GYK200" s="627"/>
      <c r="GYL200" s="627"/>
      <c r="GYM200" s="627"/>
      <c r="GYN200" s="627"/>
      <c r="GYO200" s="627"/>
      <c r="GYP200" s="627"/>
      <c r="GYQ200" s="627"/>
      <c r="GYR200" s="627"/>
      <c r="GYS200" s="627"/>
      <c r="GYT200" s="627"/>
      <c r="GYU200" s="627"/>
      <c r="GYV200" s="627"/>
      <c r="GYW200" s="627"/>
      <c r="GYX200" s="627"/>
      <c r="GYY200" s="627"/>
      <c r="GYZ200" s="627"/>
      <c r="GZA200" s="627"/>
      <c r="GZB200" s="627"/>
      <c r="GZC200" s="627"/>
      <c r="GZD200" s="627"/>
      <c r="GZE200" s="627"/>
      <c r="GZF200" s="627"/>
      <c r="GZG200" s="627"/>
      <c r="GZH200" s="627"/>
      <c r="GZI200" s="627"/>
      <c r="GZJ200" s="627"/>
      <c r="GZK200" s="627"/>
      <c r="GZL200" s="627"/>
      <c r="GZM200" s="627"/>
      <c r="GZN200" s="627"/>
      <c r="GZO200" s="627"/>
      <c r="GZP200" s="627"/>
      <c r="GZQ200" s="627"/>
      <c r="GZR200" s="627"/>
      <c r="GZS200" s="627"/>
      <c r="GZT200" s="627"/>
      <c r="GZU200" s="627"/>
      <c r="GZV200" s="627"/>
      <c r="GZW200" s="627"/>
      <c r="GZX200" s="627"/>
      <c r="GZY200" s="627"/>
      <c r="GZZ200" s="627"/>
      <c r="HAA200" s="627"/>
      <c r="HAB200" s="627"/>
      <c r="HAC200" s="627"/>
      <c r="HAD200" s="627"/>
      <c r="HAE200" s="627"/>
      <c r="HAF200" s="627"/>
      <c r="HAG200" s="627"/>
      <c r="HAH200" s="627"/>
      <c r="HAI200" s="627"/>
      <c r="HAJ200" s="627"/>
      <c r="HAK200" s="627"/>
      <c r="HAL200" s="627"/>
      <c r="HAM200" s="627"/>
      <c r="HAN200" s="627"/>
      <c r="HAO200" s="627"/>
      <c r="HAP200" s="627"/>
      <c r="HAQ200" s="627"/>
      <c r="HAR200" s="627"/>
      <c r="HAS200" s="627"/>
      <c r="HAT200" s="627"/>
      <c r="HAU200" s="627"/>
      <c r="HAV200" s="627"/>
      <c r="HAW200" s="627"/>
      <c r="HAX200" s="627"/>
      <c r="HAY200" s="627"/>
      <c r="HAZ200" s="627"/>
      <c r="HBA200" s="627"/>
      <c r="HBB200" s="627"/>
      <c r="HBC200" s="627"/>
      <c r="HBD200" s="627"/>
      <c r="HBE200" s="627"/>
      <c r="HBF200" s="627"/>
      <c r="HBG200" s="627"/>
      <c r="HBH200" s="627"/>
      <c r="HBI200" s="627"/>
      <c r="HBJ200" s="627"/>
      <c r="HBK200" s="627"/>
      <c r="HBL200" s="627"/>
      <c r="HBM200" s="627"/>
      <c r="HBN200" s="627"/>
      <c r="HBO200" s="627"/>
      <c r="HBP200" s="627"/>
      <c r="HBQ200" s="627"/>
      <c r="HBR200" s="627"/>
      <c r="HBS200" s="627"/>
      <c r="HBT200" s="627"/>
      <c r="HBU200" s="627"/>
      <c r="HBV200" s="627"/>
      <c r="HBW200" s="627"/>
      <c r="HBX200" s="627"/>
      <c r="HBY200" s="627"/>
      <c r="HBZ200" s="627"/>
      <c r="HCA200" s="627"/>
      <c r="HCB200" s="627"/>
      <c r="HCC200" s="627"/>
      <c r="HCD200" s="627"/>
      <c r="HCE200" s="627"/>
      <c r="HCF200" s="627"/>
      <c r="HCG200" s="627"/>
      <c r="HCH200" s="627"/>
      <c r="HCI200" s="627"/>
      <c r="HCJ200" s="627"/>
      <c r="HCK200" s="627"/>
      <c r="HCL200" s="627"/>
      <c r="HCM200" s="627"/>
      <c r="HCN200" s="627"/>
      <c r="HCO200" s="627"/>
      <c r="HCP200" s="627"/>
      <c r="HCQ200" s="627"/>
      <c r="HCR200" s="627"/>
      <c r="HCS200" s="627"/>
      <c r="HCT200" s="627"/>
      <c r="HCU200" s="627"/>
      <c r="HCV200" s="627"/>
      <c r="HCW200" s="627"/>
      <c r="HCX200" s="627"/>
      <c r="HCY200" s="627"/>
      <c r="HCZ200" s="627"/>
      <c r="HDA200" s="627"/>
      <c r="HDB200" s="627"/>
      <c r="HDC200" s="627"/>
      <c r="HDD200" s="627"/>
      <c r="HDE200" s="627"/>
      <c r="HDF200" s="627"/>
      <c r="HDG200" s="627"/>
      <c r="HDH200" s="627"/>
      <c r="HDI200" s="627"/>
      <c r="HDJ200" s="627"/>
      <c r="HDK200" s="627"/>
      <c r="HDL200" s="627"/>
      <c r="HDM200" s="627"/>
      <c r="HDN200" s="627"/>
      <c r="HDO200" s="627"/>
      <c r="HDP200" s="627"/>
      <c r="HDQ200" s="627"/>
      <c r="HDR200" s="627"/>
      <c r="HDS200" s="627"/>
      <c r="HDT200" s="627"/>
      <c r="HDU200" s="627"/>
      <c r="HDV200" s="627"/>
      <c r="HDW200" s="627"/>
      <c r="HDX200" s="627"/>
      <c r="HDY200" s="627"/>
      <c r="HDZ200" s="627"/>
      <c r="HEA200" s="627"/>
      <c r="HEB200" s="627"/>
      <c r="HEC200" s="627"/>
      <c r="HED200" s="627"/>
      <c r="HEE200" s="627"/>
      <c r="HEF200" s="627"/>
      <c r="HEG200" s="627"/>
      <c r="HEH200" s="627"/>
      <c r="HEI200" s="627"/>
      <c r="HEJ200" s="627"/>
      <c r="HEK200" s="627"/>
      <c r="HEL200" s="627"/>
      <c r="HEM200" s="627"/>
      <c r="HEN200" s="627"/>
      <c r="HEO200" s="627"/>
      <c r="HEP200" s="627"/>
      <c r="HEQ200" s="627"/>
      <c r="HER200" s="627"/>
      <c r="HES200" s="627"/>
      <c r="HET200" s="627"/>
      <c r="HEU200" s="627"/>
      <c r="HEV200" s="627"/>
      <c r="HEW200" s="627"/>
      <c r="HEX200" s="627"/>
      <c r="HEY200" s="627"/>
      <c r="HEZ200" s="627"/>
      <c r="HFA200" s="627"/>
      <c r="HFB200" s="627"/>
      <c r="HFC200" s="627"/>
      <c r="HFD200" s="627"/>
      <c r="HFE200" s="627"/>
      <c r="HFF200" s="627"/>
      <c r="HFG200" s="627"/>
      <c r="HFH200" s="627"/>
      <c r="HFI200" s="627"/>
      <c r="HFJ200" s="627"/>
      <c r="HFK200" s="627"/>
      <c r="HFL200" s="627"/>
      <c r="HFM200" s="627"/>
      <c r="HFN200" s="627"/>
      <c r="HFO200" s="627"/>
      <c r="HFP200" s="627"/>
      <c r="HFQ200" s="627"/>
      <c r="HFR200" s="627"/>
      <c r="HFS200" s="627"/>
      <c r="HFT200" s="627"/>
      <c r="HFU200" s="627"/>
      <c r="HFV200" s="627"/>
      <c r="HFW200" s="627"/>
      <c r="HFX200" s="627"/>
      <c r="HFY200" s="627"/>
      <c r="HFZ200" s="627"/>
      <c r="HGA200" s="627"/>
      <c r="HGB200" s="627"/>
      <c r="HGC200" s="627"/>
      <c r="HGD200" s="627"/>
      <c r="HGE200" s="627"/>
      <c r="HGF200" s="627"/>
      <c r="HGG200" s="627"/>
      <c r="HGH200" s="627"/>
      <c r="HGI200" s="627"/>
      <c r="HGJ200" s="627"/>
      <c r="HGK200" s="627"/>
      <c r="HGL200" s="627"/>
      <c r="HGM200" s="627"/>
      <c r="HGN200" s="627"/>
      <c r="HGO200" s="627"/>
      <c r="HGP200" s="627"/>
      <c r="HGQ200" s="627"/>
      <c r="HGR200" s="627"/>
      <c r="HGS200" s="627"/>
      <c r="HGT200" s="627"/>
      <c r="HGU200" s="627"/>
      <c r="HGV200" s="627"/>
      <c r="HGW200" s="627"/>
      <c r="HGX200" s="627"/>
      <c r="HGY200" s="627"/>
      <c r="HGZ200" s="627"/>
      <c r="HHA200" s="627"/>
      <c r="HHB200" s="627"/>
      <c r="HHC200" s="627"/>
      <c r="HHD200" s="627"/>
      <c r="HHE200" s="627"/>
      <c r="HHF200" s="627"/>
      <c r="HHG200" s="627"/>
      <c r="HHH200" s="627"/>
      <c r="HHI200" s="627"/>
      <c r="HHJ200" s="627"/>
      <c r="HHK200" s="627"/>
      <c r="HHL200" s="627"/>
      <c r="HHM200" s="627"/>
      <c r="HHN200" s="627"/>
      <c r="HHO200" s="627"/>
      <c r="HHP200" s="627"/>
      <c r="HHQ200" s="627"/>
      <c r="HHR200" s="627"/>
      <c r="HHS200" s="627"/>
      <c r="HHT200" s="627"/>
      <c r="HHU200" s="627"/>
      <c r="HHV200" s="627"/>
      <c r="HHW200" s="627"/>
      <c r="HHX200" s="627"/>
      <c r="HHY200" s="627"/>
      <c r="HHZ200" s="627"/>
      <c r="HIA200" s="627"/>
      <c r="HIB200" s="627"/>
      <c r="HIC200" s="627"/>
      <c r="HID200" s="627"/>
      <c r="HIE200" s="627"/>
      <c r="HIF200" s="627"/>
      <c r="HIG200" s="627"/>
      <c r="HIH200" s="627"/>
      <c r="HII200" s="627"/>
      <c r="HIJ200" s="627"/>
      <c r="HIK200" s="627"/>
      <c r="HIL200" s="627"/>
      <c r="HIM200" s="627"/>
      <c r="HIN200" s="627"/>
      <c r="HIO200" s="627"/>
      <c r="HIP200" s="627"/>
      <c r="HIQ200" s="627"/>
      <c r="HIR200" s="627"/>
      <c r="HIS200" s="627"/>
      <c r="HIT200" s="627"/>
      <c r="HIU200" s="627"/>
      <c r="HIV200" s="627"/>
      <c r="HIW200" s="627"/>
      <c r="HIX200" s="627"/>
      <c r="HIY200" s="627"/>
      <c r="HIZ200" s="627"/>
      <c r="HJA200" s="627"/>
      <c r="HJB200" s="627"/>
      <c r="HJC200" s="627"/>
      <c r="HJD200" s="627"/>
      <c r="HJE200" s="627"/>
      <c r="HJF200" s="627"/>
      <c r="HJG200" s="627"/>
      <c r="HJH200" s="627"/>
      <c r="HJI200" s="627"/>
      <c r="HJJ200" s="627"/>
      <c r="HJK200" s="627"/>
      <c r="HJL200" s="627"/>
      <c r="HJM200" s="627"/>
      <c r="HJN200" s="627"/>
      <c r="HJO200" s="627"/>
      <c r="HJP200" s="627"/>
      <c r="HJQ200" s="627"/>
      <c r="HJR200" s="627"/>
      <c r="HJS200" s="627"/>
      <c r="HJT200" s="627"/>
      <c r="HJU200" s="627"/>
      <c r="HJV200" s="627"/>
      <c r="HJW200" s="627"/>
      <c r="HJX200" s="627"/>
      <c r="HJY200" s="627"/>
      <c r="HJZ200" s="627"/>
      <c r="HKA200" s="627"/>
      <c r="HKB200" s="627"/>
      <c r="HKC200" s="627"/>
      <c r="HKD200" s="627"/>
      <c r="HKE200" s="627"/>
      <c r="HKF200" s="627"/>
      <c r="HKG200" s="627"/>
      <c r="HKH200" s="627"/>
      <c r="HKI200" s="627"/>
      <c r="HKJ200" s="627"/>
      <c r="HKK200" s="627"/>
      <c r="HKL200" s="627"/>
      <c r="HKM200" s="627"/>
      <c r="HKN200" s="627"/>
      <c r="HKO200" s="627"/>
      <c r="HKP200" s="627"/>
      <c r="HKQ200" s="627"/>
      <c r="HKR200" s="627"/>
      <c r="HKS200" s="627"/>
      <c r="HKT200" s="627"/>
      <c r="HKU200" s="627"/>
      <c r="HKV200" s="627"/>
      <c r="HKW200" s="627"/>
      <c r="HKX200" s="627"/>
      <c r="HKY200" s="627"/>
      <c r="HKZ200" s="627"/>
      <c r="HLA200" s="627"/>
      <c r="HLB200" s="627"/>
      <c r="HLC200" s="627"/>
      <c r="HLD200" s="627"/>
      <c r="HLE200" s="627"/>
      <c r="HLF200" s="627"/>
      <c r="HLG200" s="627"/>
      <c r="HLH200" s="627"/>
      <c r="HLI200" s="627"/>
      <c r="HLJ200" s="627"/>
      <c r="HLK200" s="627"/>
      <c r="HLL200" s="627"/>
      <c r="HLM200" s="627"/>
      <c r="HLN200" s="627"/>
      <c r="HLO200" s="627"/>
      <c r="HLP200" s="627"/>
      <c r="HLQ200" s="627"/>
      <c r="HLR200" s="627"/>
      <c r="HLS200" s="627"/>
      <c r="HLT200" s="627"/>
      <c r="HLU200" s="627"/>
      <c r="HLV200" s="627"/>
      <c r="HLW200" s="627"/>
      <c r="HLX200" s="627"/>
      <c r="HLY200" s="627"/>
      <c r="HLZ200" s="627"/>
      <c r="HMA200" s="627"/>
      <c r="HMB200" s="627"/>
      <c r="HMC200" s="627"/>
      <c r="HMD200" s="627"/>
      <c r="HME200" s="627"/>
      <c r="HMF200" s="627"/>
      <c r="HMG200" s="627"/>
      <c r="HMH200" s="627"/>
      <c r="HMI200" s="627"/>
      <c r="HMJ200" s="627"/>
      <c r="HMK200" s="627"/>
      <c r="HML200" s="627"/>
      <c r="HMM200" s="627"/>
      <c r="HMN200" s="627"/>
      <c r="HMO200" s="627"/>
      <c r="HMP200" s="627"/>
      <c r="HMQ200" s="627"/>
      <c r="HMR200" s="627"/>
      <c r="HMS200" s="627"/>
      <c r="HMT200" s="627"/>
      <c r="HMU200" s="627"/>
      <c r="HMV200" s="627"/>
      <c r="HMW200" s="627"/>
      <c r="HMX200" s="627"/>
      <c r="HMY200" s="627"/>
      <c r="HMZ200" s="627"/>
      <c r="HNA200" s="627"/>
      <c r="HNB200" s="627"/>
      <c r="HNC200" s="627"/>
      <c r="HND200" s="627"/>
      <c r="HNE200" s="627"/>
      <c r="HNF200" s="627"/>
      <c r="HNG200" s="627"/>
      <c r="HNH200" s="627"/>
      <c r="HNI200" s="627"/>
      <c r="HNJ200" s="627"/>
      <c r="HNK200" s="627"/>
      <c r="HNL200" s="627"/>
      <c r="HNM200" s="627"/>
      <c r="HNN200" s="627"/>
      <c r="HNO200" s="627"/>
      <c r="HNP200" s="627"/>
      <c r="HNQ200" s="627"/>
      <c r="HNR200" s="627"/>
      <c r="HNS200" s="627"/>
      <c r="HNT200" s="627"/>
      <c r="HNU200" s="627"/>
      <c r="HNV200" s="627"/>
      <c r="HNW200" s="627"/>
      <c r="HNX200" s="627"/>
      <c r="HNY200" s="627"/>
      <c r="HNZ200" s="627"/>
      <c r="HOA200" s="627"/>
      <c r="HOB200" s="627"/>
      <c r="HOC200" s="627"/>
      <c r="HOD200" s="627"/>
      <c r="HOE200" s="627"/>
      <c r="HOF200" s="627"/>
      <c r="HOG200" s="627"/>
      <c r="HOH200" s="627"/>
      <c r="HOI200" s="627"/>
      <c r="HOJ200" s="627"/>
      <c r="HOK200" s="627"/>
      <c r="HOL200" s="627"/>
      <c r="HOM200" s="627"/>
      <c r="HON200" s="627"/>
      <c r="HOO200" s="627"/>
      <c r="HOP200" s="627"/>
      <c r="HOQ200" s="627"/>
      <c r="HOR200" s="627"/>
      <c r="HOS200" s="627"/>
      <c r="HOT200" s="627"/>
      <c r="HOU200" s="627"/>
      <c r="HOV200" s="627"/>
      <c r="HOW200" s="627"/>
      <c r="HOX200" s="627"/>
      <c r="HOY200" s="627"/>
      <c r="HOZ200" s="627"/>
      <c r="HPA200" s="627"/>
      <c r="HPB200" s="627"/>
      <c r="HPC200" s="627"/>
      <c r="HPD200" s="627"/>
      <c r="HPE200" s="627"/>
      <c r="HPF200" s="627"/>
      <c r="HPG200" s="627"/>
      <c r="HPH200" s="627"/>
      <c r="HPI200" s="627"/>
      <c r="HPJ200" s="627"/>
      <c r="HPK200" s="627"/>
      <c r="HPL200" s="627"/>
      <c r="HPM200" s="627"/>
      <c r="HPN200" s="627"/>
      <c r="HPO200" s="627"/>
      <c r="HPP200" s="627"/>
      <c r="HPQ200" s="627"/>
      <c r="HPR200" s="627"/>
      <c r="HPS200" s="627"/>
      <c r="HPT200" s="627"/>
      <c r="HPU200" s="627"/>
      <c r="HPV200" s="627"/>
      <c r="HPW200" s="627"/>
      <c r="HPX200" s="627"/>
      <c r="HPY200" s="627"/>
      <c r="HPZ200" s="627"/>
      <c r="HQA200" s="627"/>
      <c r="HQB200" s="627"/>
      <c r="HQC200" s="627"/>
      <c r="HQD200" s="627"/>
      <c r="HQE200" s="627"/>
      <c r="HQF200" s="627"/>
      <c r="HQG200" s="627"/>
      <c r="HQH200" s="627"/>
      <c r="HQI200" s="627"/>
      <c r="HQJ200" s="627"/>
      <c r="HQK200" s="627"/>
      <c r="HQL200" s="627"/>
      <c r="HQM200" s="627"/>
      <c r="HQN200" s="627"/>
      <c r="HQO200" s="627"/>
      <c r="HQP200" s="627"/>
      <c r="HQQ200" s="627"/>
      <c r="HQR200" s="627"/>
      <c r="HQS200" s="627"/>
      <c r="HQT200" s="627"/>
      <c r="HQU200" s="627"/>
      <c r="HQV200" s="627"/>
      <c r="HQW200" s="627"/>
      <c r="HQX200" s="627"/>
      <c r="HQY200" s="627"/>
      <c r="HQZ200" s="627"/>
      <c r="HRA200" s="627"/>
      <c r="HRB200" s="627"/>
      <c r="HRC200" s="627"/>
      <c r="HRD200" s="627"/>
      <c r="HRE200" s="627"/>
      <c r="HRF200" s="627"/>
      <c r="HRG200" s="627"/>
      <c r="HRH200" s="627"/>
      <c r="HRI200" s="627"/>
      <c r="HRJ200" s="627"/>
      <c r="HRK200" s="627"/>
      <c r="HRL200" s="627"/>
      <c r="HRM200" s="627"/>
      <c r="HRN200" s="627"/>
      <c r="HRO200" s="627"/>
      <c r="HRP200" s="627"/>
      <c r="HRQ200" s="627"/>
      <c r="HRR200" s="627"/>
      <c r="HRS200" s="627"/>
      <c r="HRT200" s="627"/>
      <c r="HRU200" s="627"/>
      <c r="HRV200" s="627"/>
      <c r="HRW200" s="627"/>
      <c r="HRX200" s="627"/>
      <c r="HRY200" s="627"/>
      <c r="HRZ200" s="627"/>
      <c r="HSA200" s="627"/>
      <c r="HSB200" s="627"/>
      <c r="HSC200" s="627"/>
      <c r="HSD200" s="627"/>
      <c r="HSE200" s="627"/>
      <c r="HSF200" s="627"/>
      <c r="HSG200" s="627"/>
      <c r="HSH200" s="627"/>
      <c r="HSI200" s="627"/>
      <c r="HSJ200" s="627"/>
      <c r="HSK200" s="627"/>
      <c r="HSL200" s="627"/>
      <c r="HSM200" s="627"/>
      <c r="HSN200" s="627"/>
      <c r="HSO200" s="627"/>
      <c r="HSP200" s="627"/>
      <c r="HSQ200" s="627"/>
      <c r="HSR200" s="627"/>
      <c r="HSS200" s="627"/>
      <c r="HST200" s="627"/>
      <c r="HSU200" s="627"/>
      <c r="HSV200" s="627"/>
      <c r="HSW200" s="627"/>
      <c r="HSX200" s="627"/>
      <c r="HSY200" s="627"/>
      <c r="HSZ200" s="627"/>
      <c r="HTA200" s="627"/>
      <c r="HTB200" s="627"/>
      <c r="HTC200" s="627"/>
      <c r="HTD200" s="627"/>
      <c r="HTE200" s="627"/>
      <c r="HTF200" s="627"/>
      <c r="HTG200" s="627"/>
      <c r="HTH200" s="627"/>
      <c r="HTI200" s="627"/>
      <c r="HTJ200" s="627"/>
      <c r="HTK200" s="627"/>
      <c r="HTL200" s="627"/>
      <c r="HTM200" s="627"/>
      <c r="HTN200" s="627"/>
      <c r="HTO200" s="627"/>
      <c r="HTP200" s="627"/>
      <c r="HTQ200" s="627"/>
      <c r="HTR200" s="627"/>
      <c r="HTS200" s="627"/>
      <c r="HTT200" s="627"/>
      <c r="HTU200" s="627"/>
      <c r="HTV200" s="627"/>
      <c r="HTW200" s="627"/>
      <c r="HTX200" s="627"/>
      <c r="HTY200" s="627"/>
      <c r="HTZ200" s="627"/>
      <c r="HUA200" s="627"/>
      <c r="HUB200" s="627"/>
      <c r="HUC200" s="627"/>
      <c r="HUD200" s="627"/>
      <c r="HUE200" s="627"/>
      <c r="HUF200" s="627"/>
      <c r="HUG200" s="627"/>
      <c r="HUH200" s="627"/>
      <c r="HUI200" s="627"/>
      <c r="HUJ200" s="627"/>
      <c r="HUK200" s="627"/>
      <c r="HUL200" s="627"/>
      <c r="HUM200" s="627"/>
      <c r="HUN200" s="627"/>
      <c r="HUO200" s="627"/>
      <c r="HUP200" s="627"/>
      <c r="HUQ200" s="627"/>
      <c r="HUR200" s="627"/>
      <c r="HUS200" s="627"/>
      <c r="HUT200" s="627"/>
      <c r="HUU200" s="627"/>
      <c r="HUV200" s="627"/>
      <c r="HUW200" s="627"/>
      <c r="HUX200" s="627"/>
      <c r="HUY200" s="627"/>
      <c r="HUZ200" s="627"/>
      <c r="HVA200" s="627"/>
      <c r="HVB200" s="627"/>
      <c r="HVC200" s="627"/>
      <c r="HVD200" s="627"/>
      <c r="HVE200" s="627"/>
      <c r="HVF200" s="627"/>
      <c r="HVG200" s="627"/>
      <c r="HVH200" s="627"/>
      <c r="HVI200" s="627"/>
      <c r="HVJ200" s="627"/>
      <c r="HVK200" s="627"/>
      <c r="HVL200" s="627"/>
      <c r="HVM200" s="627"/>
      <c r="HVN200" s="627"/>
      <c r="HVO200" s="627"/>
      <c r="HVP200" s="627"/>
      <c r="HVQ200" s="627"/>
      <c r="HVR200" s="627"/>
      <c r="HVS200" s="627"/>
      <c r="HVT200" s="627"/>
      <c r="HVU200" s="627"/>
      <c r="HVV200" s="627"/>
      <c r="HVW200" s="627"/>
      <c r="HVX200" s="627"/>
      <c r="HVY200" s="627"/>
      <c r="HVZ200" s="627"/>
      <c r="HWA200" s="627"/>
      <c r="HWB200" s="627"/>
      <c r="HWC200" s="627"/>
      <c r="HWD200" s="627"/>
      <c r="HWE200" s="627"/>
      <c r="HWF200" s="627"/>
      <c r="HWG200" s="627"/>
      <c r="HWH200" s="627"/>
      <c r="HWI200" s="627"/>
      <c r="HWJ200" s="627"/>
      <c r="HWK200" s="627"/>
      <c r="HWL200" s="627"/>
      <c r="HWM200" s="627"/>
      <c r="HWN200" s="627"/>
      <c r="HWO200" s="627"/>
      <c r="HWP200" s="627"/>
      <c r="HWQ200" s="627"/>
      <c r="HWR200" s="627"/>
      <c r="HWS200" s="627"/>
      <c r="HWT200" s="627"/>
      <c r="HWU200" s="627"/>
      <c r="HWV200" s="627"/>
      <c r="HWW200" s="627"/>
      <c r="HWX200" s="627"/>
      <c r="HWY200" s="627"/>
      <c r="HWZ200" s="627"/>
      <c r="HXA200" s="627"/>
      <c r="HXB200" s="627"/>
      <c r="HXC200" s="627"/>
      <c r="HXD200" s="627"/>
      <c r="HXE200" s="627"/>
      <c r="HXF200" s="627"/>
      <c r="HXG200" s="627"/>
      <c r="HXH200" s="627"/>
      <c r="HXI200" s="627"/>
      <c r="HXJ200" s="627"/>
      <c r="HXK200" s="627"/>
      <c r="HXL200" s="627"/>
      <c r="HXM200" s="627"/>
      <c r="HXN200" s="627"/>
      <c r="HXO200" s="627"/>
      <c r="HXP200" s="627"/>
      <c r="HXQ200" s="627"/>
      <c r="HXR200" s="627"/>
      <c r="HXS200" s="627"/>
      <c r="HXT200" s="627"/>
      <c r="HXU200" s="627"/>
      <c r="HXV200" s="627"/>
      <c r="HXW200" s="627"/>
      <c r="HXX200" s="627"/>
      <c r="HXY200" s="627"/>
      <c r="HXZ200" s="627"/>
      <c r="HYA200" s="627"/>
      <c r="HYB200" s="627"/>
      <c r="HYC200" s="627"/>
      <c r="HYD200" s="627"/>
      <c r="HYE200" s="627"/>
      <c r="HYF200" s="627"/>
      <c r="HYG200" s="627"/>
      <c r="HYH200" s="627"/>
      <c r="HYI200" s="627"/>
      <c r="HYJ200" s="627"/>
      <c r="HYK200" s="627"/>
      <c r="HYL200" s="627"/>
      <c r="HYM200" s="627"/>
      <c r="HYN200" s="627"/>
      <c r="HYO200" s="627"/>
      <c r="HYP200" s="627"/>
      <c r="HYQ200" s="627"/>
      <c r="HYR200" s="627"/>
      <c r="HYS200" s="627"/>
      <c r="HYT200" s="627"/>
      <c r="HYU200" s="627"/>
      <c r="HYV200" s="627"/>
      <c r="HYW200" s="627"/>
      <c r="HYX200" s="627"/>
      <c r="HYY200" s="627"/>
      <c r="HYZ200" s="627"/>
      <c r="HZA200" s="627"/>
      <c r="HZB200" s="627"/>
      <c r="HZC200" s="627"/>
      <c r="HZD200" s="627"/>
      <c r="HZE200" s="627"/>
      <c r="HZF200" s="627"/>
      <c r="HZG200" s="627"/>
      <c r="HZH200" s="627"/>
      <c r="HZI200" s="627"/>
      <c r="HZJ200" s="627"/>
      <c r="HZK200" s="627"/>
      <c r="HZL200" s="627"/>
      <c r="HZM200" s="627"/>
      <c r="HZN200" s="627"/>
      <c r="HZO200" s="627"/>
      <c r="HZP200" s="627"/>
      <c r="HZQ200" s="627"/>
      <c r="HZR200" s="627"/>
      <c r="HZS200" s="627"/>
      <c r="HZT200" s="627"/>
      <c r="HZU200" s="627"/>
      <c r="HZV200" s="627"/>
      <c r="HZW200" s="627"/>
      <c r="HZX200" s="627"/>
      <c r="HZY200" s="627"/>
      <c r="HZZ200" s="627"/>
      <c r="IAA200" s="627"/>
      <c r="IAB200" s="627"/>
      <c r="IAC200" s="627"/>
      <c r="IAD200" s="627"/>
      <c r="IAE200" s="627"/>
      <c r="IAF200" s="627"/>
      <c r="IAG200" s="627"/>
      <c r="IAH200" s="627"/>
      <c r="IAI200" s="627"/>
      <c r="IAJ200" s="627"/>
      <c r="IAK200" s="627"/>
      <c r="IAL200" s="627"/>
      <c r="IAM200" s="627"/>
      <c r="IAN200" s="627"/>
      <c r="IAO200" s="627"/>
      <c r="IAP200" s="627"/>
      <c r="IAQ200" s="627"/>
      <c r="IAR200" s="627"/>
      <c r="IAS200" s="627"/>
      <c r="IAT200" s="627"/>
      <c r="IAU200" s="627"/>
      <c r="IAV200" s="627"/>
      <c r="IAW200" s="627"/>
      <c r="IAX200" s="627"/>
      <c r="IAY200" s="627"/>
      <c r="IAZ200" s="627"/>
      <c r="IBA200" s="627"/>
      <c r="IBB200" s="627"/>
      <c r="IBC200" s="627"/>
      <c r="IBD200" s="627"/>
      <c r="IBE200" s="627"/>
      <c r="IBF200" s="627"/>
      <c r="IBG200" s="627"/>
      <c r="IBH200" s="627"/>
      <c r="IBI200" s="627"/>
      <c r="IBJ200" s="627"/>
      <c r="IBK200" s="627"/>
      <c r="IBL200" s="627"/>
      <c r="IBM200" s="627"/>
      <c r="IBN200" s="627"/>
      <c r="IBO200" s="627"/>
      <c r="IBP200" s="627"/>
      <c r="IBQ200" s="627"/>
      <c r="IBR200" s="627"/>
      <c r="IBS200" s="627"/>
      <c r="IBT200" s="627"/>
      <c r="IBU200" s="627"/>
      <c r="IBV200" s="627"/>
      <c r="IBW200" s="627"/>
      <c r="IBX200" s="627"/>
      <c r="IBY200" s="627"/>
      <c r="IBZ200" s="627"/>
      <c r="ICA200" s="627"/>
      <c r="ICB200" s="627"/>
      <c r="ICC200" s="627"/>
      <c r="ICD200" s="627"/>
      <c r="ICE200" s="627"/>
      <c r="ICF200" s="627"/>
      <c r="ICG200" s="627"/>
      <c r="ICH200" s="627"/>
      <c r="ICI200" s="627"/>
      <c r="ICJ200" s="627"/>
      <c r="ICK200" s="627"/>
      <c r="ICL200" s="627"/>
      <c r="ICM200" s="627"/>
      <c r="ICN200" s="627"/>
      <c r="ICO200" s="627"/>
      <c r="ICP200" s="627"/>
      <c r="ICQ200" s="627"/>
      <c r="ICR200" s="627"/>
      <c r="ICS200" s="627"/>
      <c r="ICT200" s="627"/>
      <c r="ICU200" s="627"/>
      <c r="ICV200" s="627"/>
      <c r="ICW200" s="627"/>
      <c r="ICX200" s="627"/>
      <c r="ICY200" s="627"/>
      <c r="ICZ200" s="627"/>
      <c r="IDA200" s="627"/>
      <c r="IDB200" s="627"/>
      <c r="IDC200" s="627"/>
      <c r="IDD200" s="627"/>
      <c r="IDE200" s="627"/>
      <c r="IDF200" s="627"/>
      <c r="IDG200" s="627"/>
      <c r="IDH200" s="627"/>
      <c r="IDI200" s="627"/>
      <c r="IDJ200" s="627"/>
      <c r="IDK200" s="627"/>
      <c r="IDL200" s="627"/>
      <c r="IDM200" s="627"/>
      <c r="IDN200" s="627"/>
      <c r="IDO200" s="627"/>
      <c r="IDP200" s="627"/>
      <c r="IDQ200" s="627"/>
      <c r="IDR200" s="627"/>
      <c r="IDS200" s="627"/>
      <c r="IDT200" s="627"/>
      <c r="IDU200" s="627"/>
      <c r="IDV200" s="627"/>
      <c r="IDW200" s="627"/>
      <c r="IDX200" s="627"/>
      <c r="IDY200" s="627"/>
      <c r="IDZ200" s="627"/>
      <c r="IEA200" s="627"/>
      <c r="IEB200" s="627"/>
      <c r="IEC200" s="627"/>
      <c r="IED200" s="627"/>
      <c r="IEE200" s="627"/>
      <c r="IEF200" s="627"/>
      <c r="IEG200" s="627"/>
      <c r="IEH200" s="627"/>
      <c r="IEI200" s="627"/>
      <c r="IEJ200" s="627"/>
      <c r="IEK200" s="627"/>
      <c r="IEL200" s="627"/>
      <c r="IEM200" s="627"/>
      <c r="IEN200" s="627"/>
      <c r="IEO200" s="627"/>
      <c r="IEP200" s="627"/>
      <c r="IEQ200" s="627"/>
      <c r="IER200" s="627"/>
      <c r="IES200" s="627"/>
      <c r="IET200" s="627"/>
      <c r="IEU200" s="627"/>
      <c r="IEV200" s="627"/>
      <c r="IEW200" s="627"/>
      <c r="IEX200" s="627"/>
      <c r="IEY200" s="627"/>
      <c r="IEZ200" s="627"/>
      <c r="IFA200" s="627"/>
      <c r="IFB200" s="627"/>
      <c r="IFC200" s="627"/>
      <c r="IFD200" s="627"/>
      <c r="IFE200" s="627"/>
      <c r="IFF200" s="627"/>
      <c r="IFG200" s="627"/>
      <c r="IFH200" s="627"/>
      <c r="IFI200" s="627"/>
      <c r="IFJ200" s="627"/>
      <c r="IFK200" s="627"/>
      <c r="IFL200" s="627"/>
      <c r="IFM200" s="627"/>
      <c r="IFN200" s="627"/>
      <c r="IFO200" s="627"/>
      <c r="IFP200" s="627"/>
      <c r="IFQ200" s="627"/>
      <c r="IFR200" s="627"/>
      <c r="IFS200" s="627"/>
      <c r="IFT200" s="627"/>
      <c r="IFU200" s="627"/>
      <c r="IFV200" s="627"/>
      <c r="IFW200" s="627"/>
      <c r="IFX200" s="627"/>
      <c r="IFY200" s="627"/>
      <c r="IFZ200" s="627"/>
      <c r="IGA200" s="627"/>
      <c r="IGB200" s="627"/>
      <c r="IGC200" s="627"/>
      <c r="IGD200" s="627"/>
      <c r="IGE200" s="627"/>
      <c r="IGF200" s="627"/>
      <c r="IGG200" s="627"/>
      <c r="IGH200" s="627"/>
      <c r="IGI200" s="627"/>
      <c r="IGJ200" s="627"/>
      <c r="IGK200" s="627"/>
      <c r="IGL200" s="627"/>
      <c r="IGM200" s="627"/>
      <c r="IGN200" s="627"/>
      <c r="IGO200" s="627"/>
      <c r="IGP200" s="627"/>
      <c r="IGQ200" s="627"/>
      <c r="IGR200" s="627"/>
      <c r="IGS200" s="627"/>
      <c r="IGT200" s="627"/>
      <c r="IGU200" s="627"/>
      <c r="IGV200" s="627"/>
      <c r="IGW200" s="627"/>
      <c r="IGX200" s="627"/>
      <c r="IGY200" s="627"/>
      <c r="IGZ200" s="627"/>
      <c r="IHA200" s="627"/>
      <c r="IHB200" s="627"/>
      <c r="IHC200" s="627"/>
      <c r="IHD200" s="627"/>
      <c r="IHE200" s="627"/>
      <c r="IHF200" s="627"/>
      <c r="IHG200" s="627"/>
      <c r="IHH200" s="627"/>
      <c r="IHI200" s="627"/>
      <c r="IHJ200" s="627"/>
      <c r="IHK200" s="627"/>
      <c r="IHL200" s="627"/>
      <c r="IHM200" s="627"/>
      <c r="IHN200" s="627"/>
      <c r="IHO200" s="627"/>
      <c r="IHP200" s="627"/>
      <c r="IHQ200" s="627"/>
      <c r="IHR200" s="627"/>
      <c r="IHS200" s="627"/>
      <c r="IHT200" s="627"/>
      <c r="IHU200" s="627"/>
      <c r="IHV200" s="627"/>
      <c r="IHW200" s="627"/>
      <c r="IHX200" s="627"/>
      <c r="IHY200" s="627"/>
      <c r="IHZ200" s="627"/>
      <c r="IIA200" s="627"/>
      <c r="IIB200" s="627"/>
      <c r="IIC200" s="627"/>
      <c r="IID200" s="627"/>
      <c r="IIE200" s="627"/>
      <c r="IIF200" s="627"/>
      <c r="IIG200" s="627"/>
      <c r="IIH200" s="627"/>
      <c r="III200" s="627"/>
      <c r="IIJ200" s="627"/>
      <c r="IIK200" s="627"/>
      <c r="IIL200" s="627"/>
      <c r="IIM200" s="627"/>
      <c r="IIN200" s="627"/>
      <c r="IIO200" s="627"/>
      <c r="IIP200" s="627"/>
      <c r="IIQ200" s="627"/>
      <c r="IIR200" s="627"/>
      <c r="IIS200" s="627"/>
      <c r="IIT200" s="627"/>
      <c r="IIU200" s="627"/>
      <c r="IIV200" s="627"/>
      <c r="IIW200" s="627"/>
      <c r="IIX200" s="627"/>
      <c r="IIY200" s="627"/>
      <c r="IIZ200" s="627"/>
      <c r="IJA200" s="627"/>
      <c r="IJB200" s="627"/>
      <c r="IJC200" s="627"/>
      <c r="IJD200" s="627"/>
      <c r="IJE200" s="627"/>
      <c r="IJF200" s="627"/>
      <c r="IJG200" s="627"/>
      <c r="IJH200" s="627"/>
      <c r="IJI200" s="627"/>
      <c r="IJJ200" s="627"/>
      <c r="IJK200" s="627"/>
      <c r="IJL200" s="627"/>
      <c r="IJM200" s="627"/>
      <c r="IJN200" s="627"/>
      <c r="IJO200" s="627"/>
      <c r="IJP200" s="627"/>
      <c r="IJQ200" s="627"/>
      <c r="IJR200" s="627"/>
      <c r="IJS200" s="627"/>
      <c r="IJT200" s="627"/>
      <c r="IJU200" s="627"/>
      <c r="IJV200" s="627"/>
      <c r="IJW200" s="627"/>
      <c r="IJX200" s="627"/>
      <c r="IJY200" s="627"/>
      <c r="IJZ200" s="627"/>
      <c r="IKA200" s="627"/>
      <c r="IKB200" s="627"/>
      <c r="IKC200" s="627"/>
      <c r="IKD200" s="627"/>
      <c r="IKE200" s="627"/>
      <c r="IKF200" s="627"/>
      <c r="IKG200" s="627"/>
      <c r="IKH200" s="627"/>
      <c r="IKI200" s="627"/>
      <c r="IKJ200" s="627"/>
      <c r="IKK200" s="627"/>
      <c r="IKL200" s="627"/>
      <c r="IKM200" s="627"/>
      <c r="IKN200" s="627"/>
      <c r="IKO200" s="627"/>
      <c r="IKP200" s="627"/>
      <c r="IKQ200" s="627"/>
      <c r="IKR200" s="627"/>
      <c r="IKS200" s="627"/>
      <c r="IKT200" s="627"/>
      <c r="IKU200" s="627"/>
      <c r="IKV200" s="627"/>
      <c r="IKW200" s="627"/>
      <c r="IKX200" s="627"/>
      <c r="IKY200" s="627"/>
      <c r="IKZ200" s="627"/>
      <c r="ILA200" s="627"/>
      <c r="ILB200" s="627"/>
      <c r="ILC200" s="627"/>
      <c r="ILD200" s="627"/>
      <c r="ILE200" s="627"/>
      <c r="ILF200" s="627"/>
      <c r="ILG200" s="627"/>
      <c r="ILH200" s="627"/>
      <c r="ILI200" s="627"/>
      <c r="ILJ200" s="627"/>
      <c r="ILK200" s="627"/>
      <c r="ILL200" s="627"/>
      <c r="ILM200" s="627"/>
      <c r="ILN200" s="627"/>
      <c r="ILO200" s="627"/>
      <c r="ILP200" s="627"/>
      <c r="ILQ200" s="627"/>
      <c r="ILR200" s="627"/>
      <c r="ILS200" s="627"/>
      <c r="ILT200" s="627"/>
      <c r="ILU200" s="627"/>
      <c r="ILV200" s="627"/>
      <c r="ILW200" s="627"/>
      <c r="ILX200" s="627"/>
      <c r="ILY200" s="627"/>
      <c r="ILZ200" s="627"/>
      <c r="IMA200" s="627"/>
      <c r="IMB200" s="627"/>
      <c r="IMC200" s="627"/>
      <c r="IMD200" s="627"/>
      <c r="IME200" s="627"/>
      <c r="IMF200" s="627"/>
      <c r="IMG200" s="627"/>
      <c r="IMH200" s="627"/>
      <c r="IMI200" s="627"/>
      <c r="IMJ200" s="627"/>
      <c r="IMK200" s="627"/>
      <c r="IML200" s="627"/>
      <c r="IMM200" s="627"/>
      <c r="IMN200" s="627"/>
      <c r="IMO200" s="627"/>
      <c r="IMP200" s="627"/>
      <c r="IMQ200" s="627"/>
      <c r="IMR200" s="627"/>
      <c r="IMS200" s="627"/>
      <c r="IMT200" s="627"/>
      <c r="IMU200" s="627"/>
      <c r="IMV200" s="627"/>
      <c r="IMW200" s="627"/>
      <c r="IMX200" s="627"/>
      <c r="IMY200" s="627"/>
      <c r="IMZ200" s="627"/>
      <c r="INA200" s="627"/>
      <c r="INB200" s="627"/>
      <c r="INC200" s="627"/>
      <c r="IND200" s="627"/>
      <c r="INE200" s="627"/>
      <c r="INF200" s="627"/>
      <c r="ING200" s="627"/>
      <c r="INH200" s="627"/>
      <c r="INI200" s="627"/>
      <c r="INJ200" s="627"/>
      <c r="INK200" s="627"/>
      <c r="INL200" s="627"/>
      <c r="INM200" s="627"/>
      <c r="INN200" s="627"/>
      <c r="INO200" s="627"/>
      <c r="INP200" s="627"/>
      <c r="INQ200" s="627"/>
      <c r="INR200" s="627"/>
      <c r="INS200" s="627"/>
      <c r="INT200" s="627"/>
      <c r="INU200" s="627"/>
      <c r="INV200" s="627"/>
      <c r="INW200" s="627"/>
      <c r="INX200" s="627"/>
      <c r="INY200" s="627"/>
      <c r="INZ200" s="627"/>
      <c r="IOA200" s="627"/>
      <c r="IOB200" s="627"/>
      <c r="IOC200" s="627"/>
      <c r="IOD200" s="627"/>
      <c r="IOE200" s="627"/>
      <c r="IOF200" s="627"/>
      <c r="IOG200" s="627"/>
      <c r="IOH200" s="627"/>
      <c r="IOI200" s="627"/>
      <c r="IOJ200" s="627"/>
      <c r="IOK200" s="627"/>
      <c r="IOL200" s="627"/>
      <c r="IOM200" s="627"/>
      <c r="ION200" s="627"/>
      <c r="IOO200" s="627"/>
      <c r="IOP200" s="627"/>
      <c r="IOQ200" s="627"/>
      <c r="IOR200" s="627"/>
      <c r="IOS200" s="627"/>
      <c r="IOT200" s="627"/>
      <c r="IOU200" s="627"/>
      <c r="IOV200" s="627"/>
      <c r="IOW200" s="627"/>
      <c r="IOX200" s="627"/>
      <c r="IOY200" s="627"/>
      <c r="IOZ200" s="627"/>
      <c r="IPA200" s="627"/>
      <c r="IPB200" s="627"/>
      <c r="IPC200" s="627"/>
      <c r="IPD200" s="627"/>
      <c r="IPE200" s="627"/>
      <c r="IPF200" s="627"/>
      <c r="IPG200" s="627"/>
      <c r="IPH200" s="627"/>
      <c r="IPI200" s="627"/>
      <c r="IPJ200" s="627"/>
      <c r="IPK200" s="627"/>
      <c r="IPL200" s="627"/>
      <c r="IPM200" s="627"/>
      <c r="IPN200" s="627"/>
      <c r="IPO200" s="627"/>
      <c r="IPP200" s="627"/>
      <c r="IPQ200" s="627"/>
      <c r="IPR200" s="627"/>
      <c r="IPS200" s="627"/>
      <c r="IPT200" s="627"/>
      <c r="IPU200" s="627"/>
      <c r="IPV200" s="627"/>
      <c r="IPW200" s="627"/>
      <c r="IPX200" s="627"/>
      <c r="IPY200" s="627"/>
      <c r="IPZ200" s="627"/>
      <c r="IQA200" s="627"/>
      <c r="IQB200" s="627"/>
      <c r="IQC200" s="627"/>
      <c r="IQD200" s="627"/>
      <c r="IQE200" s="627"/>
      <c r="IQF200" s="627"/>
      <c r="IQG200" s="627"/>
      <c r="IQH200" s="627"/>
      <c r="IQI200" s="627"/>
      <c r="IQJ200" s="627"/>
      <c r="IQK200" s="627"/>
      <c r="IQL200" s="627"/>
      <c r="IQM200" s="627"/>
      <c r="IQN200" s="627"/>
      <c r="IQO200" s="627"/>
      <c r="IQP200" s="627"/>
      <c r="IQQ200" s="627"/>
      <c r="IQR200" s="627"/>
      <c r="IQS200" s="627"/>
      <c r="IQT200" s="627"/>
      <c r="IQU200" s="627"/>
      <c r="IQV200" s="627"/>
      <c r="IQW200" s="627"/>
      <c r="IQX200" s="627"/>
      <c r="IQY200" s="627"/>
      <c r="IQZ200" s="627"/>
      <c r="IRA200" s="627"/>
      <c r="IRB200" s="627"/>
      <c r="IRC200" s="627"/>
      <c r="IRD200" s="627"/>
      <c r="IRE200" s="627"/>
      <c r="IRF200" s="627"/>
      <c r="IRG200" s="627"/>
      <c r="IRH200" s="627"/>
      <c r="IRI200" s="627"/>
      <c r="IRJ200" s="627"/>
      <c r="IRK200" s="627"/>
      <c r="IRL200" s="627"/>
      <c r="IRM200" s="627"/>
      <c r="IRN200" s="627"/>
      <c r="IRO200" s="627"/>
      <c r="IRP200" s="627"/>
      <c r="IRQ200" s="627"/>
      <c r="IRR200" s="627"/>
      <c r="IRS200" s="627"/>
      <c r="IRT200" s="627"/>
      <c r="IRU200" s="627"/>
      <c r="IRV200" s="627"/>
      <c r="IRW200" s="627"/>
      <c r="IRX200" s="627"/>
      <c r="IRY200" s="627"/>
      <c r="IRZ200" s="627"/>
      <c r="ISA200" s="627"/>
      <c r="ISB200" s="627"/>
      <c r="ISC200" s="627"/>
      <c r="ISD200" s="627"/>
      <c r="ISE200" s="627"/>
      <c r="ISF200" s="627"/>
      <c r="ISG200" s="627"/>
      <c r="ISH200" s="627"/>
      <c r="ISI200" s="627"/>
      <c r="ISJ200" s="627"/>
      <c r="ISK200" s="627"/>
      <c r="ISL200" s="627"/>
      <c r="ISM200" s="627"/>
      <c r="ISN200" s="627"/>
      <c r="ISO200" s="627"/>
      <c r="ISP200" s="627"/>
      <c r="ISQ200" s="627"/>
      <c r="ISR200" s="627"/>
      <c r="ISS200" s="627"/>
      <c r="IST200" s="627"/>
      <c r="ISU200" s="627"/>
      <c r="ISV200" s="627"/>
      <c r="ISW200" s="627"/>
      <c r="ISX200" s="627"/>
      <c r="ISY200" s="627"/>
      <c r="ISZ200" s="627"/>
      <c r="ITA200" s="627"/>
      <c r="ITB200" s="627"/>
      <c r="ITC200" s="627"/>
      <c r="ITD200" s="627"/>
      <c r="ITE200" s="627"/>
      <c r="ITF200" s="627"/>
      <c r="ITG200" s="627"/>
      <c r="ITH200" s="627"/>
      <c r="ITI200" s="627"/>
      <c r="ITJ200" s="627"/>
      <c r="ITK200" s="627"/>
      <c r="ITL200" s="627"/>
      <c r="ITM200" s="627"/>
      <c r="ITN200" s="627"/>
      <c r="ITO200" s="627"/>
      <c r="ITP200" s="627"/>
      <c r="ITQ200" s="627"/>
      <c r="ITR200" s="627"/>
      <c r="ITS200" s="627"/>
      <c r="ITT200" s="627"/>
      <c r="ITU200" s="627"/>
      <c r="ITV200" s="627"/>
      <c r="ITW200" s="627"/>
      <c r="ITX200" s="627"/>
      <c r="ITY200" s="627"/>
      <c r="ITZ200" s="627"/>
      <c r="IUA200" s="627"/>
      <c r="IUB200" s="627"/>
      <c r="IUC200" s="627"/>
      <c r="IUD200" s="627"/>
      <c r="IUE200" s="627"/>
      <c r="IUF200" s="627"/>
      <c r="IUG200" s="627"/>
      <c r="IUH200" s="627"/>
      <c r="IUI200" s="627"/>
      <c r="IUJ200" s="627"/>
      <c r="IUK200" s="627"/>
      <c r="IUL200" s="627"/>
      <c r="IUM200" s="627"/>
      <c r="IUN200" s="627"/>
      <c r="IUO200" s="627"/>
      <c r="IUP200" s="627"/>
      <c r="IUQ200" s="627"/>
      <c r="IUR200" s="627"/>
      <c r="IUS200" s="627"/>
      <c r="IUT200" s="627"/>
      <c r="IUU200" s="627"/>
      <c r="IUV200" s="627"/>
      <c r="IUW200" s="627"/>
      <c r="IUX200" s="627"/>
      <c r="IUY200" s="627"/>
      <c r="IUZ200" s="627"/>
      <c r="IVA200" s="627"/>
      <c r="IVB200" s="627"/>
      <c r="IVC200" s="627"/>
      <c r="IVD200" s="627"/>
      <c r="IVE200" s="627"/>
      <c r="IVF200" s="627"/>
      <c r="IVG200" s="627"/>
      <c r="IVH200" s="627"/>
      <c r="IVI200" s="627"/>
      <c r="IVJ200" s="627"/>
      <c r="IVK200" s="627"/>
      <c r="IVL200" s="627"/>
      <c r="IVM200" s="627"/>
      <c r="IVN200" s="627"/>
      <c r="IVO200" s="627"/>
      <c r="IVP200" s="627"/>
      <c r="IVQ200" s="627"/>
      <c r="IVR200" s="627"/>
      <c r="IVS200" s="627"/>
      <c r="IVT200" s="627"/>
      <c r="IVU200" s="627"/>
      <c r="IVV200" s="627"/>
      <c r="IVW200" s="627"/>
      <c r="IVX200" s="627"/>
      <c r="IVY200" s="627"/>
      <c r="IVZ200" s="627"/>
      <c r="IWA200" s="627"/>
      <c r="IWB200" s="627"/>
      <c r="IWC200" s="627"/>
      <c r="IWD200" s="627"/>
      <c r="IWE200" s="627"/>
      <c r="IWF200" s="627"/>
      <c r="IWG200" s="627"/>
      <c r="IWH200" s="627"/>
      <c r="IWI200" s="627"/>
      <c r="IWJ200" s="627"/>
      <c r="IWK200" s="627"/>
      <c r="IWL200" s="627"/>
      <c r="IWM200" s="627"/>
      <c r="IWN200" s="627"/>
      <c r="IWO200" s="627"/>
      <c r="IWP200" s="627"/>
      <c r="IWQ200" s="627"/>
      <c r="IWR200" s="627"/>
      <c r="IWS200" s="627"/>
      <c r="IWT200" s="627"/>
      <c r="IWU200" s="627"/>
      <c r="IWV200" s="627"/>
      <c r="IWW200" s="627"/>
      <c r="IWX200" s="627"/>
      <c r="IWY200" s="627"/>
      <c r="IWZ200" s="627"/>
      <c r="IXA200" s="627"/>
      <c r="IXB200" s="627"/>
      <c r="IXC200" s="627"/>
      <c r="IXD200" s="627"/>
      <c r="IXE200" s="627"/>
      <c r="IXF200" s="627"/>
      <c r="IXG200" s="627"/>
      <c r="IXH200" s="627"/>
      <c r="IXI200" s="627"/>
      <c r="IXJ200" s="627"/>
      <c r="IXK200" s="627"/>
      <c r="IXL200" s="627"/>
      <c r="IXM200" s="627"/>
      <c r="IXN200" s="627"/>
      <c r="IXO200" s="627"/>
      <c r="IXP200" s="627"/>
      <c r="IXQ200" s="627"/>
      <c r="IXR200" s="627"/>
      <c r="IXS200" s="627"/>
      <c r="IXT200" s="627"/>
      <c r="IXU200" s="627"/>
      <c r="IXV200" s="627"/>
      <c r="IXW200" s="627"/>
      <c r="IXX200" s="627"/>
      <c r="IXY200" s="627"/>
      <c r="IXZ200" s="627"/>
      <c r="IYA200" s="627"/>
      <c r="IYB200" s="627"/>
      <c r="IYC200" s="627"/>
      <c r="IYD200" s="627"/>
      <c r="IYE200" s="627"/>
      <c r="IYF200" s="627"/>
      <c r="IYG200" s="627"/>
      <c r="IYH200" s="627"/>
      <c r="IYI200" s="627"/>
      <c r="IYJ200" s="627"/>
      <c r="IYK200" s="627"/>
      <c r="IYL200" s="627"/>
      <c r="IYM200" s="627"/>
      <c r="IYN200" s="627"/>
      <c r="IYO200" s="627"/>
      <c r="IYP200" s="627"/>
      <c r="IYQ200" s="627"/>
      <c r="IYR200" s="627"/>
      <c r="IYS200" s="627"/>
      <c r="IYT200" s="627"/>
      <c r="IYU200" s="627"/>
      <c r="IYV200" s="627"/>
      <c r="IYW200" s="627"/>
      <c r="IYX200" s="627"/>
      <c r="IYY200" s="627"/>
      <c r="IYZ200" s="627"/>
      <c r="IZA200" s="627"/>
      <c r="IZB200" s="627"/>
      <c r="IZC200" s="627"/>
      <c r="IZD200" s="627"/>
      <c r="IZE200" s="627"/>
      <c r="IZF200" s="627"/>
      <c r="IZG200" s="627"/>
      <c r="IZH200" s="627"/>
      <c r="IZI200" s="627"/>
      <c r="IZJ200" s="627"/>
      <c r="IZK200" s="627"/>
      <c r="IZL200" s="627"/>
      <c r="IZM200" s="627"/>
      <c r="IZN200" s="627"/>
      <c r="IZO200" s="627"/>
      <c r="IZP200" s="627"/>
      <c r="IZQ200" s="627"/>
      <c r="IZR200" s="627"/>
      <c r="IZS200" s="627"/>
      <c r="IZT200" s="627"/>
      <c r="IZU200" s="627"/>
      <c r="IZV200" s="627"/>
      <c r="IZW200" s="627"/>
      <c r="IZX200" s="627"/>
      <c r="IZY200" s="627"/>
      <c r="IZZ200" s="627"/>
      <c r="JAA200" s="627"/>
      <c r="JAB200" s="627"/>
      <c r="JAC200" s="627"/>
      <c r="JAD200" s="627"/>
      <c r="JAE200" s="627"/>
      <c r="JAF200" s="627"/>
      <c r="JAG200" s="627"/>
      <c r="JAH200" s="627"/>
      <c r="JAI200" s="627"/>
      <c r="JAJ200" s="627"/>
      <c r="JAK200" s="627"/>
      <c r="JAL200" s="627"/>
      <c r="JAM200" s="627"/>
      <c r="JAN200" s="627"/>
      <c r="JAO200" s="627"/>
      <c r="JAP200" s="627"/>
      <c r="JAQ200" s="627"/>
      <c r="JAR200" s="627"/>
      <c r="JAS200" s="627"/>
      <c r="JAT200" s="627"/>
      <c r="JAU200" s="627"/>
      <c r="JAV200" s="627"/>
      <c r="JAW200" s="627"/>
      <c r="JAX200" s="627"/>
      <c r="JAY200" s="627"/>
      <c r="JAZ200" s="627"/>
      <c r="JBA200" s="627"/>
      <c r="JBB200" s="627"/>
      <c r="JBC200" s="627"/>
      <c r="JBD200" s="627"/>
      <c r="JBE200" s="627"/>
      <c r="JBF200" s="627"/>
      <c r="JBG200" s="627"/>
      <c r="JBH200" s="627"/>
      <c r="JBI200" s="627"/>
      <c r="JBJ200" s="627"/>
      <c r="JBK200" s="627"/>
      <c r="JBL200" s="627"/>
      <c r="JBM200" s="627"/>
      <c r="JBN200" s="627"/>
      <c r="JBO200" s="627"/>
      <c r="JBP200" s="627"/>
      <c r="JBQ200" s="627"/>
      <c r="JBR200" s="627"/>
      <c r="JBS200" s="627"/>
      <c r="JBT200" s="627"/>
      <c r="JBU200" s="627"/>
      <c r="JBV200" s="627"/>
      <c r="JBW200" s="627"/>
      <c r="JBX200" s="627"/>
      <c r="JBY200" s="627"/>
      <c r="JBZ200" s="627"/>
      <c r="JCA200" s="627"/>
      <c r="JCB200" s="627"/>
      <c r="JCC200" s="627"/>
      <c r="JCD200" s="627"/>
      <c r="JCE200" s="627"/>
      <c r="JCF200" s="627"/>
      <c r="JCG200" s="627"/>
      <c r="JCH200" s="627"/>
      <c r="JCI200" s="627"/>
      <c r="JCJ200" s="627"/>
      <c r="JCK200" s="627"/>
      <c r="JCL200" s="627"/>
      <c r="JCM200" s="627"/>
      <c r="JCN200" s="627"/>
      <c r="JCO200" s="627"/>
      <c r="JCP200" s="627"/>
      <c r="JCQ200" s="627"/>
      <c r="JCR200" s="627"/>
      <c r="JCS200" s="627"/>
      <c r="JCT200" s="627"/>
      <c r="JCU200" s="627"/>
      <c r="JCV200" s="627"/>
      <c r="JCW200" s="627"/>
      <c r="JCX200" s="627"/>
      <c r="JCY200" s="627"/>
      <c r="JCZ200" s="627"/>
      <c r="JDA200" s="627"/>
      <c r="JDB200" s="627"/>
      <c r="JDC200" s="627"/>
      <c r="JDD200" s="627"/>
      <c r="JDE200" s="627"/>
      <c r="JDF200" s="627"/>
      <c r="JDG200" s="627"/>
      <c r="JDH200" s="627"/>
      <c r="JDI200" s="627"/>
      <c r="JDJ200" s="627"/>
      <c r="JDK200" s="627"/>
      <c r="JDL200" s="627"/>
      <c r="JDM200" s="627"/>
      <c r="JDN200" s="627"/>
      <c r="JDO200" s="627"/>
      <c r="JDP200" s="627"/>
      <c r="JDQ200" s="627"/>
      <c r="JDR200" s="627"/>
      <c r="JDS200" s="627"/>
      <c r="JDT200" s="627"/>
      <c r="JDU200" s="627"/>
      <c r="JDV200" s="627"/>
      <c r="JDW200" s="627"/>
      <c r="JDX200" s="627"/>
      <c r="JDY200" s="627"/>
      <c r="JDZ200" s="627"/>
      <c r="JEA200" s="627"/>
      <c r="JEB200" s="627"/>
      <c r="JEC200" s="627"/>
      <c r="JED200" s="627"/>
      <c r="JEE200" s="627"/>
      <c r="JEF200" s="627"/>
      <c r="JEG200" s="627"/>
      <c r="JEH200" s="627"/>
      <c r="JEI200" s="627"/>
      <c r="JEJ200" s="627"/>
      <c r="JEK200" s="627"/>
      <c r="JEL200" s="627"/>
      <c r="JEM200" s="627"/>
      <c r="JEN200" s="627"/>
      <c r="JEO200" s="627"/>
      <c r="JEP200" s="627"/>
      <c r="JEQ200" s="627"/>
      <c r="JER200" s="627"/>
      <c r="JES200" s="627"/>
      <c r="JET200" s="627"/>
      <c r="JEU200" s="627"/>
      <c r="JEV200" s="627"/>
      <c r="JEW200" s="627"/>
      <c r="JEX200" s="627"/>
      <c r="JEY200" s="627"/>
      <c r="JEZ200" s="627"/>
      <c r="JFA200" s="627"/>
      <c r="JFB200" s="627"/>
      <c r="JFC200" s="627"/>
      <c r="JFD200" s="627"/>
      <c r="JFE200" s="627"/>
      <c r="JFF200" s="627"/>
      <c r="JFG200" s="627"/>
      <c r="JFH200" s="627"/>
      <c r="JFI200" s="627"/>
      <c r="JFJ200" s="627"/>
      <c r="JFK200" s="627"/>
      <c r="JFL200" s="627"/>
      <c r="JFM200" s="627"/>
      <c r="JFN200" s="627"/>
      <c r="JFO200" s="627"/>
      <c r="JFP200" s="627"/>
      <c r="JFQ200" s="627"/>
      <c r="JFR200" s="627"/>
      <c r="JFS200" s="627"/>
      <c r="JFT200" s="627"/>
      <c r="JFU200" s="627"/>
      <c r="JFV200" s="627"/>
      <c r="JFW200" s="627"/>
      <c r="JFX200" s="627"/>
      <c r="JFY200" s="627"/>
      <c r="JFZ200" s="627"/>
      <c r="JGA200" s="627"/>
      <c r="JGB200" s="627"/>
      <c r="JGC200" s="627"/>
      <c r="JGD200" s="627"/>
      <c r="JGE200" s="627"/>
      <c r="JGF200" s="627"/>
      <c r="JGG200" s="627"/>
      <c r="JGH200" s="627"/>
      <c r="JGI200" s="627"/>
      <c r="JGJ200" s="627"/>
      <c r="JGK200" s="627"/>
      <c r="JGL200" s="627"/>
      <c r="JGM200" s="627"/>
      <c r="JGN200" s="627"/>
      <c r="JGO200" s="627"/>
      <c r="JGP200" s="627"/>
      <c r="JGQ200" s="627"/>
      <c r="JGR200" s="627"/>
      <c r="JGS200" s="627"/>
      <c r="JGT200" s="627"/>
      <c r="JGU200" s="627"/>
      <c r="JGV200" s="627"/>
      <c r="JGW200" s="627"/>
      <c r="JGX200" s="627"/>
      <c r="JGY200" s="627"/>
      <c r="JGZ200" s="627"/>
      <c r="JHA200" s="627"/>
      <c r="JHB200" s="627"/>
      <c r="JHC200" s="627"/>
      <c r="JHD200" s="627"/>
      <c r="JHE200" s="627"/>
      <c r="JHF200" s="627"/>
      <c r="JHG200" s="627"/>
      <c r="JHH200" s="627"/>
      <c r="JHI200" s="627"/>
      <c r="JHJ200" s="627"/>
      <c r="JHK200" s="627"/>
      <c r="JHL200" s="627"/>
      <c r="JHM200" s="627"/>
      <c r="JHN200" s="627"/>
      <c r="JHO200" s="627"/>
      <c r="JHP200" s="627"/>
      <c r="JHQ200" s="627"/>
      <c r="JHR200" s="627"/>
      <c r="JHS200" s="627"/>
      <c r="JHT200" s="627"/>
      <c r="JHU200" s="627"/>
      <c r="JHV200" s="627"/>
      <c r="JHW200" s="627"/>
      <c r="JHX200" s="627"/>
      <c r="JHY200" s="627"/>
      <c r="JHZ200" s="627"/>
      <c r="JIA200" s="627"/>
      <c r="JIB200" s="627"/>
      <c r="JIC200" s="627"/>
      <c r="JID200" s="627"/>
      <c r="JIE200" s="627"/>
      <c r="JIF200" s="627"/>
      <c r="JIG200" s="627"/>
      <c r="JIH200" s="627"/>
      <c r="JII200" s="627"/>
      <c r="JIJ200" s="627"/>
      <c r="JIK200" s="627"/>
      <c r="JIL200" s="627"/>
      <c r="JIM200" s="627"/>
      <c r="JIN200" s="627"/>
      <c r="JIO200" s="627"/>
      <c r="JIP200" s="627"/>
      <c r="JIQ200" s="627"/>
      <c r="JIR200" s="627"/>
      <c r="JIS200" s="627"/>
      <c r="JIT200" s="627"/>
      <c r="JIU200" s="627"/>
      <c r="JIV200" s="627"/>
      <c r="JIW200" s="627"/>
      <c r="JIX200" s="627"/>
      <c r="JIY200" s="627"/>
      <c r="JIZ200" s="627"/>
      <c r="JJA200" s="627"/>
      <c r="JJB200" s="627"/>
      <c r="JJC200" s="627"/>
      <c r="JJD200" s="627"/>
      <c r="JJE200" s="627"/>
      <c r="JJF200" s="627"/>
      <c r="JJG200" s="627"/>
      <c r="JJH200" s="627"/>
      <c r="JJI200" s="627"/>
      <c r="JJJ200" s="627"/>
      <c r="JJK200" s="627"/>
      <c r="JJL200" s="627"/>
      <c r="JJM200" s="627"/>
      <c r="JJN200" s="627"/>
      <c r="JJO200" s="627"/>
      <c r="JJP200" s="627"/>
      <c r="JJQ200" s="627"/>
      <c r="JJR200" s="627"/>
      <c r="JJS200" s="627"/>
      <c r="JJT200" s="627"/>
      <c r="JJU200" s="627"/>
      <c r="JJV200" s="627"/>
      <c r="JJW200" s="627"/>
      <c r="JJX200" s="627"/>
      <c r="JJY200" s="627"/>
      <c r="JJZ200" s="627"/>
      <c r="JKA200" s="627"/>
      <c r="JKB200" s="627"/>
      <c r="JKC200" s="627"/>
      <c r="JKD200" s="627"/>
      <c r="JKE200" s="627"/>
      <c r="JKF200" s="627"/>
      <c r="JKG200" s="627"/>
      <c r="JKH200" s="627"/>
      <c r="JKI200" s="627"/>
      <c r="JKJ200" s="627"/>
      <c r="JKK200" s="627"/>
      <c r="JKL200" s="627"/>
      <c r="JKM200" s="627"/>
      <c r="JKN200" s="627"/>
      <c r="JKO200" s="627"/>
      <c r="JKP200" s="627"/>
      <c r="JKQ200" s="627"/>
      <c r="JKR200" s="627"/>
      <c r="JKS200" s="627"/>
      <c r="JKT200" s="627"/>
      <c r="JKU200" s="627"/>
      <c r="JKV200" s="627"/>
      <c r="JKW200" s="627"/>
      <c r="JKX200" s="627"/>
      <c r="JKY200" s="627"/>
      <c r="JKZ200" s="627"/>
      <c r="JLA200" s="627"/>
      <c r="JLB200" s="627"/>
      <c r="JLC200" s="627"/>
      <c r="JLD200" s="627"/>
      <c r="JLE200" s="627"/>
      <c r="JLF200" s="627"/>
      <c r="JLG200" s="627"/>
      <c r="JLH200" s="627"/>
      <c r="JLI200" s="627"/>
      <c r="JLJ200" s="627"/>
      <c r="JLK200" s="627"/>
      <c r="JLL200" s="627"/>
      <c r="JLM200" s="627"/>
      <c r="JLN200" s="627"/>
      <c r="JLO200" s="627"/>
      <c r="JLP200" s="627"/>
      <c r="JLQ200" s="627"/>
      <c r="JLR200" s="627"/>
      <c r="JLS200" s="627"/>
      <c r="JLT200" s="627"/>
      <c r="JLU200" s="627"/>
      <c r="JLV200" s="627"/>
      <c r="JLW200" s="627"/>
      <c r="JLX200" s="627"/>
      <c r="JLY200" s="627"/>
      <c r="JLZ200" s="627"/>
      <c r="JMA200" s="627"/>
      <c r="JMB200" s="627"/>
      <c r="JMC200" s="627"/>
      <c r="JMD200" s="627"/>
      <c r="JME200" s="627"/>
      <c r="JMF200" s="627"/>
      <c r="JMG200" s="627"/>
      <c r="JMH200" s="627"/>
      <c r="JMI200" s="627"/>
      <c r="JMJ200" s="627"/>
      <c r="JMK200" s="627"/>
      <c r="JML200" s="627"/>
      <c r="JMM200" s="627"/>
      <c r="JMN200" s="627"/>
      <c r="JMO200" s="627"/>
      <c r="JMP200" s="627"/>
      <c r="JMQ200" s="627"/>
      <c r="JMR200" s="627"/>
      <c r="JMS200" s="627"/>
      <c r="JMT200" s="627"/>
      <c r="JMU200" s="627"/>
      <c r="JMV200" s="627"/>
      <c r="JMW200" s="627"/>
      <c r="JMX200" s="627"/>
      <c r="JMY200" s="627"/>
      <c r="JMZ200" s="627"/>
      <c r="JNA200" s="627"/>
      <c r="JNB200" s="627"/>
      <c r="JNC200" s="627"/>
      <c r="JND200" s="627"/>
      <c r="JNE200" s="627"/>
      <c r="JNF200" s="627"/>
      <c r="JNG200" s="627"/>
      <c r="JNH200" s="627"/>
      <c r="JNI200" s="627"/>
      <c r="JNJ200" s="627"/>
      <c r="JNK200" s="627"/>
      <c r="JNL200" s="627"/>
      <c r="JNM200" s="627"/>
      <c r="JNN200" s="627"/>
      <c r="JNO200" s="627"/>
      <c r="JNP200" s="627"/>
      <c r="JNQ200" s="627"/>
      <c r="JNR200" s="627"/>
      <c r="JNS200" s="627"/>
      <c r="JNT200" s="627"/>
      <c r="JNU200" s="627"/>
      <c r="JNV200" s="627"/>
      <c r="JNW200" s="627"/>
      <c r="JNX200" s="627"/>
      <c r="JNY200" s="627"/>
      <c r="JNZ200" s="627"/>
      <c r="JOA200" s="627"/>
      <c r="JOB200" s="627"/>
      <c r="JOC200" s="627"/>
      <c r="JOD200" s="627"/>
      <c r="JOE200" s="627"/>
      <c r="JOF200" s="627"/>
      <c r="JOG200" s="627"/>
      <c r="JOH200" s="627"/>
      <c r="JOI200" s="627"/>
      <c r="JOJ200" s="627"/>
      <c r="JOK200" s="627"/>
      <c r="JOL200" s="627"/>
      <c r="JOM200" s="627"/>
      <c r="JON200" s="627"/>
      <c r="JOO200" s="627"/>
      <c r="JOP200" s="627"/>
      <c r="JOQ200" s="627"/>
      <c r="JOR200" s="627"/>
      <c r="JOS200" s="627"/>
      <c r="JOT200" s="627"/>
      <c r="JOU200" s="627"/>
      <c r="JOV200" s="627"/>
      <c r="JOW200" s="627"/>
      <c r="JOX200" s="627"/>
      <c r="JOY200" s="627"/>
      <c r="JOZ200" s="627"/>
      <c r="JPA200" s="627"/>
      <c r="JPB200" s="627"/>
      <c r="JPC200" s="627"/>
      <c r="JPD200" s="627"/>
      <c r="JPE200" s="627"/>
      <c r="JPF200" s="627"/>
      <c r="JPG200" s="627"/>
      <c r="JPH200" s="627"/>
      <c r="JPI200" s="627"/>
      <c r="JPJ200" s="627"/>
      <c r="JPK200" s="627"/>
      <c r="JPL200" s="627"/>
      <c r="JPM200" s="627"/>
      <c r="JPN200" s="627"/>
      <c r="JPO200" s="627"/>
      <c r="JPP200" s="627"/>
      <c r="JPQ200" s="627"/>
      <c r="JPR200" s="627"/>
      <c r="JPS200" s="627"/>
      <c r="JPT200" s="627"/>
      <c r="JPU200" s="627"/>
      <c r="JPV200" s="627"/>
      <c r="JPW200" s="627"/>
      <c r="JPX200" s="627"/>
      <c r="JPY200" s="627"/>
      <c r="JPZ200" s="627"/>
      <c r="JQA200" s="627"/>
      <c r="JQB200" s="627"/>
      <c r="JQC200" s="627"/>
      <c r="JQD200" s="627"/>
      <c r="JQE200" s="627"/>
      <c r="JQF200" s="627"/>
      <c r="JQG200" s="627"/>
      <c r="JQH200" s="627"/>
      <c r="JQI200" s="627"/>
      <c r="JQJ200" s="627"/>
      <c r="JQK200" s="627"/>
      <c r="JQL200" s="627"/>
      <c r="JQM200" s="627"/>
      <c r="JQN200" s="627"/>
      <c r="JQO200" s="627"/>
      <c r="JQP200" s="627"/>
      <c r="JQQ200" s="627"/>
      <c r="JQR200" s="627"/>
      <c r="JQS200" s="627"/>
      <c r="JQT200" s="627"/>
      <c r="JQU200" s="627"/>
      <c r="JQV200" s="627"/>
      <c r="JQW200" s="627"/>
      <c r="JQX200" s="627"/>
      <c r="JQY200" s="627"/>
      <c r="JQZ200" s="627"/>
      <c r="JRA200" s="627"/>
      <c r="JRB200" s="627"/>
      <c r="JRC200" s="627"/>
      <c r="JRD200" s="627"/>
      <c r="JRE200" s="627"/>
      <c r="JRF200" s="627"/>
      <c r="JRG200" s="627"/>
      <c r="JRH200" s="627"/>
      <c r="JRI200" s="627"/>
      <c r="JRJ200" s="627"/>
      <c r="JRK200" s="627"/>
      <c r="JRL200" s="627"/>
      <c r="JRM200" s="627"/>
      <c r="JRN200" s="627"/>
      <c r="JRO200" s="627"/>
      <c r="JRP200" s="627"/>
      <c r="JRQ200" s="627"/>
      <c r="JRR200" s="627"/>
      <c r="JRS200" s="627"/>
      <c r="JRT200" s="627"/>
      <c r="JRU200" s="627"/>
      <c r="JRV200" s="627"/>
      <c r="JRW200" s="627"/>
      <c r="JRX200" s="627"/>
      <c r="JRY200" s="627"/>
      <c r="JRZ200" s="627"/>
      <c r="JSA200" s="627"/>
      <c r="JSB200" s="627"/>
      <c r="JSC200" s="627"/>
      <c r="JSD200" s="627"/>
      <c r="JSE200" s="627"/>
      <c r="JSF200" s="627"/>
      <c r="JSG200" s="627"/>
      <c r="JSH200" s="627"/>
      <c r="JSI200" s="627"/>
      <c r="JSJ200" s="627"/>
      <c r="JSK200" s="627"/>
      <c r="JSL200" s="627"/>
      <c r="JSM200" s="627"/>
      <c r="JSN200" s="627"/>
      <c r="JSO200" s="627"/>
      <c r="JSP200" s="627"/>
      <c r="JSQ200" s="627"/>
      <c r="JSR200" s="627"/>
      <c r="JSS200" s="627"/>
      <c r="JST200" s="627"/>
      <c r="JSU200" s="627"/>
      <c r="JSV200" s="627"/>
      <c r="JSW200" s="627"/>
      <c r="JSX200" s="627"/>
      <c r="JSY200" s="627"/>
      <c r="JSZ200" s="627"/>
      <c r="JTA200" s="627"/>
      <c r="JTB200" s="627"/>
      <c r="JTC200" s="627"/>
      <c r="JTD200" s="627"/>
      <c r="JTE200" s="627"/>
      <c r="JTF200" s="627"/>
      <c r="JTG200" s="627"/>
      <c r="JTH200" s="627"/>
      <c r="JTI200" s="627"/>
      <c r="JTJ200" s="627"/>
      <c r="JTK200" s="627"/>
      <c r="JTL200" s="627"/>
      <c r="JTM200" s="627"/>
      <c r="JTN200" s="627"/>
      <c r="JTO200" s="627"/>
      <c r="JTP200" s="627"/>
      <c r="JTQ200" s="627"/>
      <c r="JTR200" s="627"/>
      <c r="JTS200" s="627"/>
      <c r="JTT200" s="627"/>
      <c r="JTU200" s="627"/>
      <c r="JTV200" s="627"/>
      <c r="JTW200" s="627"/>
      <c r="JTX200" s="627"/>
      <c r="JTY200" s="627"/>
      <c r="JTZ200" s="627"/>
      <c r="JUA200" s="627"/>
      <c r="JUB200" s="627"/>
      <c r="JUC200" s="627"/>
      <c r="JUD200" s="627"/>
      <c r="JUE200" s="627"/>
      <c r="JUF200" s="627"/>
      <c r="JUG200" s="627"/>
      <c r="JUH200" s="627"/>
      <c r="JUI200" s="627"/>
      <c r="JUJ200" s="627"/>
      <c r="JUK200" s="627"/>
      <c r="JUL200" s="627"/>
      <c r="JUM200" s="627"/>
      <c r="JUN200" s="627"/>
      <c r="JUO200" s="627"/>
      <c r="JUP200" s="627"/>
      <c r="JUQ200" s="627"/>
      <c r="JUR200" s="627"/>
      <c r="JUS200" s="627"/>
      <c r="JUT200" s="627"/>
      <c r="JUU200" s="627"/>
      <c r="JUV200" s="627"/>
      <c r="JUW200" s="627"/>
      <c r="JUX200" s="627"/>
      <c r="JUY200" s="627"/>
      <c r="JUZ200" s="627"/>
      <c r="JVA200" s="627"/>
      <c r="JVB200" s="627"/>
      <c r="JVC200" s="627"/>
      <c r="JVD200" s="627"/>
      <c r="JVE200" s="627"/>
      <c r="JVF200" s="627"/>
      <c r="JVG200" s="627"/>
      <c r="JVH200" s="627"/>
      <c r="JVI200" s="627"/>
      <c r="JVJ200" s="627"/>
      <c r="JVK200" s="627"/>
      <c r="JVL200" s="627"/>
      <c r="JVM200" s="627"/>
      <c r="JVN200" s="627"/>
      <c r="JVO200" s="627"/>
      <c r="JVP200" s="627"/>
      <c r="JVQ200" s="627"/>
      <c r="JVR200" s="627"/>
      <c r="JVS200" s="627"/>
      <c r="JVT200" s="627"/>
      <c r="JVU200" s="627"/>
      <c r="JVV200" s="627"/>
      <c r="JVW200" s="627"/>
      <c r="JVX200" s="627"/>
      <c r="JVY200" s="627"/>
      <c r="JVZ200" s="627"/>
      <c r="JWA200" s="627"/>
      <c r="JWB200" s="627"/>
      <c r="JWC200" s="627"/>
      <c r="JWD200" s="627"/>
      <c r="JWE200" s="627"/>
      <c r="JWF200" s="627"/>
      <c r="JWG200" s="627"/>
      <c r="JWH200" s="627"/>
      <c r="JWI200" s="627"/>
      <c r="JWJ200" s="627"/>
      <c r="JWK200" s="627"/>
      <c r="JWL200" s="627"/>
      <c r="JWM200" s="627"/>
      <c r="JWN200" s="627"/>
      <c r="JWO200" s="627"/>
      <c r="JWP200" s="627"/>
      <c r="JWQ200" s="627"/>
      <c r="JWR200" s="627"/>
      <c r="JWS200" s="627"/>
      <c r="JWT200" s="627"/>
      <c r="JWU200" s="627"/>
      <c r="JWV200" s="627"/>
      <c r="JWW200" s="627"/>
      <c r="JWX200" s="627"/>
      <c r="JWY200" s="627"/>
      <c r="JWZ200" s="627"/>
      <c r="JXA200" s="627"/>
      <c r="JXB200" s="627"/>
      <c r="JXC200" s="627"/>
      <c r="JXD200" s="627"/>
      <c r="JXE200" s="627"/>
      <c r="JXF200" s="627"/>
      <c r="JXG200" s="627"/>
      <c r="JXH200" s="627"/>
      <c r="JXI200" s="627"/>
      <c r="JXJ200" s="627"/>
      <c r="JXK200" s="627"/>
      <c r="JXL200" s="627"/>
      <c r="JXM200" s="627"/>
      <c r="JXN200" s="627"/>
      <c r="JXO200" s="627"/>
      <c r="JXP200" s="627"/>
      <c r="JXQ200" s="627"/>
      <c r="JXR200" s="627"/>
      <c r="JXS200" s="627"/>
      <c r="JXT200" s="627"/>
      <c r="JXU200" s="627"/>
      <c r="JXV200" s="627"/>
      <c r="JXW200" s="627"/>
      <c r="JXX200" s="627"/>
      <c r="JXY200" s="627"/>
      <c r="JXZ200" s="627"/>
      <c r="JYA200" s="627"/>
      <c r="JYB200" s="627"/>
      <c r="JYC200" s="627"/>
      <c r="JYD200" s="627"/>
      <c r="JYE200" s="627"/>
      <c r="JYF200" s="627"/>
      <c r="JYG200" s="627"/>
      <c r="JYH200" s="627"/>
      <c r="JYI200" s="627"/>
      <c r="JYJ200" s="627"/>
      <c r="JYK200" s="627"/>
      <c r="JYL200" s="627"/>
      <c r="JYM200" s="627"/>
      <c r="JYN200" s="627"/>
      <c r="JYO200" s="627"/>
      <c r="JYP200" s="627"/>
      <c r="JYQ200" s="627"/>
      <c r="JYR200" s="627"/>
      <c r="JYS200" s="627"/>
      <c r="JYT200" s="627"/>
      <c r="JYU200" s="627"/>
      <c r="JYV200" s="627"/>
      <c r="JYW200" s="627"/>
      <c r="JYX200" s="627"/>
      <c r="JYY200" s="627"/>
      <c r="JYZ200" s="627"/>
      <c r="JZA200" s="627"/>
      <c r="JZB200" s="627"/>
      <c r="JZC200" s="627"/>
      <c r="JZD200" s="627"/>
      <c r="JZE200" s="627"/>
      <c r="JZF200" s="627"/>
      <c r="JZG200" s="627"/>
      <c r="JZH200" s="627"/>
      <c r="JZI200" s="627"/>
      <c r="JZJ200" s="627"/>
      <c r="JZK200" s="627"/>
      <c r="JZL200" s="627"/>
      <c r="JZM200" s="627"/>
      <c r="JZN200" s="627"/>
      <c r="JZO200" s="627"/>
      <c r="JZP200" s="627"/>
      <c r="JZQ200" s="627"/>
      <c r="JZR200" s="627"/>
      <c r="JZS200" s="627"/>
      <c r="JZT200" s="627"/>
      <c r="JZU200" s="627"/>
      <c r="JZV200" s="627"/>
      <c r="JZW200" s="627"/>
      <c r="JZX200" s="627"/>
      <c r="JZY200" s="627"/>
      <c r="JZZ200" s="627"/>
      <c r="KAA200" s="627"/>
      <c r="KAB200" s="627"/>
      <c r="KAC200" s="627"/>
      <c r="KAD200" s="627"/>
      <c r="KAE200" s="627"/>
      <c r="KAF200" s="627"/>
      <c r="KAG200" s="627"/>
      <c r="KAH200" s="627"/>
      <c r="KAI200" s="627"/>
      <c r="KAJ200" s="627"/>
      <c r="KAK200" s="627"/>
      <c r="KAL200" s="627"/>
      <c r="KAM200" s="627"/>
      <c r="KAN200" s="627"/>
      <c r="KAO200" s="627"/>
      <c r="KAP200" s="627"/>
      <c r="KAQ200" s="627"/>
      <c r="KAR200" s="627"/>
      <c r="KAS200" s="627"/>
      <c r="KAT200" s="627"/>
      <c r="KAU200" s="627"/>
      <c r="KAV200" s="627"/>
      <c r="KAW200" s="627"/>
      <c r="KAX200" s="627"/>
      <c r="KAY200" s="627"/>
      <c r="KAZ200" s="627"/>
      <c r="KBA200" s="627"/>
      <c r="KBB200" s="627"/>
      <c r="KBC200" s="627"/>
      <c r="KBD200" s="627"/>
      <c r="KBE200" s="627"/>
      <c r="KBF200" s="627"/>
      <c r="KBG200" s="627"/>
      <c r="KBH200" s="627"/>
      <c r="KBI200" s="627"/>
      <c r="KBJ200" s="627"/>
      <c r="KBK200" s="627"/>
      <c r="KBL200" s="627"/>
      <c r="KBM200" s="627"/>
      <c r="KBN200" s="627"/>
      <c r="KBO200" s="627"/>
      <c r="KBP200" s="627"/>
      <c r="KBQ200" s="627"/>
      <c r="KBR200" s="627"/>
      <c r="KBS200" s="627"/>
      <c r="KBT200" s="627"/>
      <c r="KBU200" s="627"/>
      <c r="KBV200" s="627"/>
      <c r="KBW200" s="627"/>
      <c r="KBX200" s="627"/>
      <c r="KBY200" s="627"/>
      <c r="KBZ200" s="627"/>
      <c r="KCA200" s="627"/>
      <c r="KCB200" s="627"/>
      <c r="KCC200" s="627"/>
      <c r="KCD200" s="627"/>
      <c r="KCE200" s="627"/>
      <c r="KCF200" s="627"/>
      <c r="KCG200" s="627"/>
      <c r="KCH200" s="627"/>
      <c r="KCI200" s="627"/>
      <c r="KCJ200" s="627"/>
      <c r="KCK200" s="627"/>
      <c r="KCL200" s="627"/>
      <c r="KCM200" s="627"/>
      <c r="KCN200" s="627"/>
      <c r="KCO200" s="627"/>
      <c r="KCP200" s="627"/>
      <c r="KCQ200" s="627"/>
      <c r="KCR200" s="627"/>
      <c r="KCS200" s="627"/>
      <c r="KCT200" s="627"/>
      <c r="KCU200" s="627"/>
      <c r="KCV200" s="627"/>
      <c r="KCW200" s="627"/>
      <c r="KCX200" s="627"/>
      <c r="KCY200" s="627"/>
      <c r="KCZ200" s="627"/>
      <c r="KDA200" s="627"/>
      <c r="KDB200" s="627"/>
      <c r="KDC200" s="627"/>
      <c r="KDD200" s="627"/>
      <c r="KDE200" s="627"/>
      <c r="KDF200" s="627"/>
      <c r="KDG200" s="627"/>
      <c r="KDH200" s="627"/>
      <c r="KDI200" s="627"/>
      <c r="KDJ200" s="627"/>
      <c r="KDK200" s="627"/>
      <c r="KDL200" s="627"/>
      <c r="KDM200" s="627"/>
      <c r="KDN200" s="627"/>
      <c r="KDO200" s="627"/>
      <c r="KDP200" s="627"/>
      <c r="KDQ200" s="627"/>
      <c r="KDR200" s="627"/>
      <c r="KDS200" s="627"/>
      <c r="KDT200" s="627"/>
      <c r="KDU200" s="627"/>
      <c r="KDV200" s="627"/>
      <c r="KDW200" s="627"/>
      <c r="KDX200" s="627"/>
      <c r="KDY200" s="627"/>
      <c r="KDZ200" s="627"/>
      <c r="KEA200" s="627"/>
      <c r="KEB200" s="627"/>
      <c r="KEC200" s="627"/>
      <c r="KED200" s="627"/>
      <c r="KEE200" s="627"/>
      <c r="KEF200" s="627"/>
      <c r="KEG200" s="627"/>
      <c r="KEH200" s="627"/>
      <c r="KEI200" s="627"/>
      <c r="KEJ200" s="627"/>
      <c r="KEK200" s="627"/>
      <c r="KEL200" s="627"/>
      <c r="KEM200" s="627"/>
      <c r="KEN200" s="627"/>
      <c r="KEO200" s="627"/>
      <c r="KEP200" s="627"/>
      <c r="KEQ200" s="627"/>
      <c r="KER200" s="627"/>
      <c r="KES200" s="627"/>
      <c r="KET200" s="627"/>
      <c r="KEU200" s="627"/>
      <c r="KEV200" s="627"/>
      <c r="KEW200" s="627"/>
      <c r="KEX200" s="627"/>
      <c r="KEY200" s="627"/>
      <c r="KEZ200" s="627"/>
      <c r="KFA200" s="627"/>
      <c r="KFB200" s="627"/>
      <c r="KFC200" s="627"/>
      <c r="KFD200" s="627"/>
      <c r="KFE200" s="627"/>
      <c r="KFF200" s="627"/>
      <c r="KFG200" s="627"/>
      <c r="KFH200" s="627"/>
      <c r="KFI200" s="627"/>
      <c r="KFJ200" s="627"/>
      <c r="KFK200" s="627"/>
      <c r="KFL200" s="627"/>
      <c r="KFM200" s="627"/>
      <c r="KFN200" s="627"/>
      <c r="KFO200" s="627"/>
      <c r="KFP200" s="627"/>
      <c r="KFQ200" s="627"/>
      <c r="KFR200" s="627"/>
      <c r="KFS200" s="627"/>
      <c r="KFT200" s="627"/>
      <c r="KFU200" s="627"/>
      <c r="KFV200" s="627"/>
      <c r="KFW200" s="627"/>
      <c r="KFX200" s="627"/>
      <c r="KFY200" s="627"/>
      <c r="KFZ200" s="627"/>
      <c r="KGA200" s="627"/>
      <c r="KGB200" s="627"/>
      <c r="KGC200" s="627"/>
      <c r="KGD200" s="627"/>
      <c r="KGE200" s="627"/>
      <c r="KGF200" s="627"/>
      <c r="KGG200" s="627"/>
      <c r="KGH200" s="627"/>
      <c r="KGI200" s="627"/>
      <c r="KGJ200" s="627"/>
      <c r="KGK200" s="627"/>
      <c r="KGL200" s="627"/>
      <c r="KGM200" s="627"/>
      <c r="KGN200" s="627"/>
      <c r="KGO200" s="627"/>
      <c r="KGP200" s="627"/>
      <c r="KGQ200" s="627"/>
      <c r="KGR200" s="627"/>
      <c r="KGS200" s="627"/>
      <c r="KGT200" s="627"/>
      <c r="KGU200" s="627"/>
      <c r="KGV200" s="627"/>
      <c r="KGW200" s="627"/>
      <c r="KGX200" s="627"/>
      <c r="KGY200" s="627"/>
      <c r="KGZ200" s="627"/>
      <c r="KHA200" s="627"/>
      <c r="KHB200" s="627"/>
      <c r="KHC200" s="627"/>
      <c r="KHD200" s="627"/>
      <c r="KHE200" s="627"/>
      <c r="KHF200" s="627"/>
      <c r="KHG200" s="627"/>
      <c r="KHH200" s="627"/>
      <c r="KHI200" s="627"/>
      <c r="KHJ200" s="627"/>
      <c r="KHK200" s="627"/>
      <c r="KHL200" s="627"/>
      <c r="KHM200" s="627"/>
      <c r="KHN200" s="627"/>
      <c r="KHO200" s="627"/>
      <c r="KHP200" s="627"/>
      <c r="KHQ200" s="627"/>
      <c r="KHR200" s="627"/>
      <c r="KHS200" s="627"/>
      <c r="KHT200" s="627"/>
      <c r="KHU200" s="627"/>
      <c r="KHV200" s="627"/>
      <c r="KHW200" s="627"/>
      <c r="KHX200" s="627"/>
      <c r="KHY200" s="627"/>
      <c r="KHZ200" s="627"/>
      <c r="KIA200" s="627"/>
      <c r="KIB200" s="627"/>
      <c r="KIC200" s="627"/>
      <c r="KID200" s="627"/>
      <c r="KIE200" s="627"/>
      <c r="KIF200" s="627"/>
      <c r="KIG200" s="627"/>
      <c r="KIH200" s="627"/>
      <c r="KII200" s="627"/>
      <c r="KIJ200" s="627"/>
      <c r="KIK200" s="627"/>
      <c r="KIL200" s="627"/>
      <c r="KIM200" s="627"/>
      <c r="KIN200" s="627"/>
      <c r="KIO200" s="627"/>
      <c r="KIP200" s="627"/>
      <c r="KIQ200" s="627"/>
      <c r="KIR200" s="627"/>
      <c r="KIS200" s="627"/>
      <c r="KIT200" s="627"/>
      <c r="KIU200" s="627"/>
      <c r="KIV200" s="627"/>
      <c r="KIW200" s="627"/>
      <c r="KIX200" s="627"/>
      <c r="KIY200" s="627"/>
      <c r="KIZ200" s="627"/>
      <c r="KJA200" s="627"/>
      <c r="KJB200" s="627"/>
      <c r="KJC200" s="627"/>
      <c r="KJD200" s="627"/>
      <c r="KJE200" s="627"/>
      <c r="KJF200" s="627"/>
      <c r="KJG200" s="627"/>
      <c r="KJH200" s="627"/>
      <c r="KJI200" s="627"/>
      <c r="KJJ200" s="627"/>
      <c r="KJK200" s="627"/>
      <c r="KJL200" s="627"/>
      <c r="KJM200" s="627"/>
      <c r="KJN200" s="627"/>
      <c r="KJO200" s="627"/>
      <c r="KJP200" s="627"/>
      <c r="KJQ200" s="627"/>
      <c r="KJR200" s="627"/>
      <c r="KJS200" s="627"/>
      <c r="KJT200" s="627"/>
      <c r="KJU200" s="627"/>
      <c r="KJV200" s="627"/>
      <c r="KJW200" s="627"/>
      <c r="KJX200" s="627"/>
      <c r="KJY200" s="627"/>
      <c r="KJZ200" s="627"/>
      <c r="KKA200" s="627"/>
      <c r="KKB200" s="627"/>
      <c r="KKC200" s="627"/>
      <c r="KKD200" s="627"/>
      <c r="KKE200" s="627"/>
      <c r="KKF200" s="627"/>
      <c r="KKG200" s="627"/>
      <c r="KKH200" s="627"/>
      <c r="KKI200" s="627"/>
      <c r="KKJ200" s="627"/>
      <c r="KKK200" s="627"/>
      <c r="KKL200" s="627"/>
      <c r="KKM200" s="627"/>
      <c r="KKN200" s="627"/>
      <c r="KKO200" s="627"/>
      <c r="KKP200" s="627"/>
      <c r="KKQ200" s="627"/>
      <c r="KKR200" s="627"/>
      <c r="KKS200" s="627"/>
      <c r="KKT200" s="627"/>
      <c r="KKU200" s="627"/>
      <c r="KKV200" s="627"/>
      <c r="KKW200" s="627"/>
      <c r="KKX200" s="627"/>
      <c r="KKY200" s="627"/>
      <c r="KKZ200" s="627"/>
      <c r="KLA200" s="627"/>
      <c r="KLB200" s="627"/>
      <c r="KLC200" s="627"/>
      <c r="KLD200" s="627"/>
      <c r="KLE200" s="627"/>
      <c r="KLF200" s="627"/>
      <c r="KLG200" s="627"/>
      <c r="KLH200" s="627"/>
      <c r="KLI200" s="627"/>
      <c r="KLJ200" s="627"/>
      <c r="KLK200" s="627"/>
      <c r="KLL200" s="627"/>
      <c r="KLM200" s="627"/>
      <c r="KLN200" s="627"/>
      <c r="KLO200" s="627"/>
      <c r="KLP200" s="627"/>
      <c r="KLQ200" s="627"/>
      <c r="KLR200" s="627"/>
      <c r="KLS200" s="627"/>
      <c r="KLT200" s="627"/>
      <c r="KLU200" s="627"/>
      <c r="KLV200" s="627"/>
      <c r="KLW200" s="627"/>
      <c r="KLX200" s="627"/>
      <c r="KLY200" s="627"/>
      <c r="KLZ200" s="627"/>
      <c r="KMA200" s="627"/>
      <c r="KMB200" s="627"/>
      <c r="KMC200" s="627"/>
      <c r="KMD200" s="627"/>
      <c r="KME200" s="627"/>
      <c r="KMF200" s="627"/>
      <c r="KMG200" s="627"/>
      <c r="KMH200" s="627"/>
      <c r="KMI200" s="627"/>
      <c r="KMJ200" s="627"/>
      <c r="KMK200" s="627"/>
      <c r="KML200" s="627"/>
      <c r="KMM200" s="627"/>
      <c r="KMN200" s="627"/>
      <c r="KMO200" s="627"/>
      <c r="KMP200" s="627"/>
      <c r="KMQ200" s="627"/>
      <c r="KMR200" s="627"/>
      <c r="KMS200" s="627"/>
      <c r="KMT200" s="627"/>
      <c r="KMU200" s="627"/>
      <c r="KMV200" s="627"/>
      <c r="KMW200" s="627"/>
      <c r="KMX200" s="627"/>
      <c r="KMY200" s="627"/>
      <c r="KMZ200" s="627"/>
      <c r="KNA200" s="627"/>
      <c r="KNB200" s="627"/>
      <c r="KNC200" s="627"/>
      <c r="KND200" s="627"/>
      <c r="KNE200" s="627"/>
      <c r="KNF200" s="627"/>
      <c r="KNG200" s="627"/>
      <c r="KNH200" s="627"/>
      <c r="KNI200" s="627"/>
      <c r="KNJ200" s="627"/>
      <c r="KNK200" s="627"/>
      <c r="KNL200" s="627"/>
      <c r="KNM200" s="627"/>
      <c r="KNN200" s="627"/>
      <c r="KNO200" s="627"/>
      <c r="KNP200" s="627"/>
      <c r="KNQ200" s="627"/>
      <c r="KNR200" s="627"/>
      <c r="KNS200" s="627"/>
      <c r="KNT200" s="627"/>
      <c r="KNU200" s="627"/>
      <c r="KNV200" s="627"/>
      <c r="KNW200" s="627"/>
      <c r="KNX200" s="627"/>
      <c r="KNY200" s="627"/>
      <c r="KNZ200" s="627"/>
      <c r="KOA200" s="627"/>
      <c r="KOB200" s="627"/>
      <c r="KOC200" s="627"/>
      <c r="KOD200" s="627"/>
      <c r="KOE200" s="627"/>
      <c r="KOF200" s="627"/>
      <c r="KOG200" s="627"/>
      <c r="KOH200" s="627"/>
      <c r="KOI200" s="627"/>
      <c r="KOJ200" s="627"/>
      <c r="KOK200" s="627"/>
      <c r="KOL200" s="627"/>
      <c r="KOM200" s="627"/>
      <c r="KON200" s="627"/>
      <c r="KOO200" s="627"/>
      <c r="KOP200" s="627"/>
      <c r="KOQ200" s="627"/>
      <c r="KOR200" s="627"/>
      <c r="KOS200" s="627"/>
      <c r="KOT200" s="627"/>
      <c r="KOU200" s="627"/>
      <c r="KOV200" s="627"/>
      <c r="KOW200" s="627"/>
      <c r="KOX200" s="627"/>
      <c r="KOY200" s="627"/>
      <c r="KOZ200" s="627"/>
      <c r="KPA200" s="627"/>
      <c r="KPB200" s="627"/>
      <c r="KPC200" s="627"/>
      <c r="KPD200" s="627"/>
      <c r="KPE200" s="627"/>
      <c r="KPF200" s="627"/>
      <c r="KPG200" s="627"/>
      <c r="KPH200" s="627"/>
      <c r="KPI200" s="627"/>
      <c r="KPJ200" s="627"/>
      <c r="KPK200" s="627"/>
      <c r="KPL200" s="627"/>
      <c r="KPM200" s="627"/>
      <c r="KPN200" s="627"/>
      <c r="KPO200" s="627"/>
      <c r="KPP200" s="627"/>
      <c r="KPQ200" s="627"/>
      <c r="KPR200" s="627"/>
      <c r="KPS200" s="627"/>
      <c r="KPT200" s="627"/>
      <c r="KPU200" s="627"/>
      <c r="KPV200" s="627"/>
      <c r="KPW200" s="627"/>
      <c r="KPX200" s="627"/>
      <c r="KPY200" s="627"/>
      <c r="KPZ200" s="627"/>
      <c r="KQA200" s="627"/>
      <c r="KQB200" s="627"/>
      <c r="KQC200" s="627"/>
      <c r="KQD200" s="627"/>
      <c r="KQE200" s="627"/>
      <c r="KQF200" s="627"/>
      <c r="KQG200" s="627"/>
      <c r="KQH200" s="627"/>
      <c r="KQI200" s="627"/>
      <c r="KQJ200" s="627"/>
      <c r="KQK200" s="627"/>
      <c r="KQL200" s="627"/>
      <c r="KQM200" s="627"/>
      <c r="KQN200" s="627"/>
      <c r="KQO200" s="627"/>
      <c r="KQP200" s="627"/>
      <c r="KQQ200" s="627"/>
      <c r="KQR200" s="627"/>
      <c r="KQS200" s="627"/>
      <c r="KQT200" s="627"/>
      <c r="KQU200" s="627"/>
      <c r="KQV200" s="627"/>
      <c r="KQW200" s="627"/>
      <c r="KQX200" s="627"/>
      <c r="KQY200" s="627"/>
      <c r="KQZ200" s="627"/>
      <c r="KRA200" s="627"/>
      <c r="KRB200" s="627"/>
      <c r="KRC200" s="627"/>
      <c r="KRD200" s="627"/>
      <c r="KRE200" s="627"/>
      <c r="KRF200" s="627"/>
      <c r="KRG200" s="627"/>
      <c r="KRH200" s="627"/>
      <c r="KRI200" s="627"/>
      <c r="KRJ200" s="627"/>
      <c r="KRK200" s="627"/>
      <c r="KRL200" s="627"/>
      <c r="KRM200" s="627"/>
      <c r="KRN200" s="627"/>
      <c r="KRO200" s="627"/>
      <c r="KRP200" s="627"/>
      <c r="KRQ200" s="627"/>
      <c r="KRR200" s="627"/>
      <c r="KRS200" s="627"/>
      <c r="KRT200" s="627"/>
      <c r="KRU200" s="627"/>
      <c r="KRV200" s="627"/>
      <c r="KRW200" s="627"/>
      <c r="KRX200" s="627"/>
      <c r="KRY200" s="627"/>
      <c r="KRZ200" s="627"/>
      <c r="KSA200" s="627"/>
      <c r="KSB200" s="627"/>
      <c r="KSC200" s="627"/>
      <c r="KSD200" s="627"/>
      <c r="KSE200" s="627"/>
      <c r="KSF200" s="627"/>
      <c r="KSG200" s="627"/>
      <c r="KSH200" s="627"/>
      <c r="KSI200" s="627"/>
      <c r="KSJ200" s="627"/>
      <c r="KSK200" s="627"/>
      <c r="KSL200" s="627"/>
      <c r="KSM200" s="627"/>
      <c r="KSN200" s="627"/>
      <c r="KSO200" s="627"/>
      <c r="KSP200" s="627"/>
      <c r="KSQ200" s="627"/>
      <c r="KSR200" s="627"/>
      <c r="KSS200" s="627"/>
      <c r="KST200" s="627"/>
      <c r="KSU200" s="627"/>
      <c r="KSV200" s="627"/>
      <c r="KSW200" s="627"/>
      <c r="KSX200" s="627"/>
      <c r="KSY200" s="627"/>
      <c r="KSZ200" s="627"/>
      <c r="KTA200" s="627"/>
      <c r="KTB200" s="627"/>
      <c r="KTC200" s="627"/>
      <c r="KTD200" s="627"/>
      <c r="KTE200" s="627"/>
      <c r="KTF200" s="627"/>
      <c r="KTG200" s="627"/>
      <c r="KTH200" s="627"/>
      <c r="KTI200" s="627"/>
      <c r="KTJ200" s="627"/>
      <c r="KTK200" s="627"/>
      <c r="KTL200" s="627"/>
      <c r="KTM200" s="627"/>
      <c r="KTN200" s="627"/>
      <c r="KTO200" s="627"/>
      <c r="KTP200" s="627"/>
      <c r="KTQ200" s="627"/>
      <c r="KTR200" s="627"/>
      <c r="KTS200" s="627"/>
      <c r="KTT200" s="627"/>
      <c r="KTU200" s="627"/>
      <c r="KTV200" s="627"/>
      <c r="KTW200" s="627"/>
      <c r="KTX200" s="627"/>
      <c r="KTY200" s="627"/>
      <c r="KTZ200" s="627"/>
      <c r="KUA200" s="627"/>
      <c r="KUB200" s="627"/>
      <c r="KUC200" s="627"/>
      <c r="KUD200" s="627"/>
      <c r="KUE200" s="627"/>
      <c r="KUF200" s="627"/>
      <c r="KUG200" s="627"/>
      <c r="KUH200" s="627"/>
      <c r="KUI200" s="627"/>
      <c r="KUJ200" s="627"/>
      <c r="KUK200" s="627"/>
      <c r="KUL200" s="627"/>
      <c r="KUM200" s="627"/>
      <c r="KUN200" s="627"/>
      <c r="KUO200" s="627"/>
      <c r="KUP200" s="627"/>
      <c r="KUQ200" s="627"/>
      <c r="KUR200" s="627"/>
      <c r="KUS200" s="627"/>
      <c r="KUT200" s="627"/>
      <c r="KUU200" s="627"/>
      <c r="KUV200" s="627"/>
      <c r="KUW200" s="627"/>
      <c r="KUX200" s="627"/>
      <c r="KUY200" s="627"/>
      <c r="KUZ200" s="627"/>
      <c r="KVA200" s="627"/>
      <c r="KVB200" s="627"/>
      <c r="KVC200" s="627"/>
      <c r="KVD200" s="627"/>
      <c r="KVE200" s="627"/>
      <c r="KVF200" s="627"/>
      <c r="KVG200" s="627"/>
      <c r="KVH200" s="627"/>
      <c r="KVI200" s="627"/>
      <c r="KVJ200" s="627"/>
      <c r="KVK200" s="627"/>
      <c r="KVL200" s="627"/>
      <c r="KVM200" s="627"/>
      <c r="KVN200" s="627"/>
      <c r="KVO200" s="627"/>
      <c r="KVP200" s="627"/>
      <c r="KVQ200" s="627"/>
      <c r="KVR200" s="627"/>
      <c r="KVS200" s="627"/>
      <c r="KVT200" s="627"/>
      <c r="KVU200" s="627"/>
      <c r="KVV200" s="627"/>
      <c r="KVW200" s="627"/>
      <c r="KVX200" s="627"/>
      <c r="KVY200" s="627"/>
      <c r="KVZ200" s="627"/>
      <c r="KWA200" s="627"/>
      <c r="KWB200" s="627"/>
      <c r="KWC200" s="627"/>
      <c r="KWD200" s="627"/>
      <c r="KWE200" s="627"/>
      <c r="KWF200" s="627"/>
      <c r="KWG200" s="627"/>
      <c r="KWH200" s="627"/>
      <c r="KWI200" s="627"/>
      <c r="KWJ200" s="627"/>
      <c r="KWK200" s="627"/>
      <c r="KWL200" s="627"/>
      <c r="KWM200" s="627"/>
      <c r="KWN200" s="627"/>
      <c r="KWO200" s="627"/>
      <c r="KWP200" s="627"/>
      <c r="KWQ200" s="627"/>
      <c r="KWR200" s="627"/>
      <c r="KWS200" s="627"/>
      <c r="KWT200" s="627"/>
      <c r="KWU200" s="627"/>
      <c r="KWV200" s="627"/>
      <c r="KWW200" s="627"/>
      <c r="KWX200" s="627"/>
      <c r="KWY200" s="627"/>
      <c r="KWZ200" s="627"/>
      <c r="KXA200" s="627"/>
      <c r="KXB200" s="627"/>
      <c r="KXC200" s="627"/>
      <c r="KXD200" s="627"/>
      <c r="KXE200" s="627"/>
      <c r="KXF200" s="627"/>
      <c r="KXG200" s="627"/>
      <c r="KXH200" s="627"/>
      <c r="KXI200" s="627"/>
      <c r="KXJ200" s="627"/>
      <c r="KXK200" s="627"/>
      <c r="KXL200" s="627"/>
      <c r="KXM200" s="627"/>
      <c r="KXN200" s="627"/>
      <c r="KXO200" s="627"/>
      <c r="KXP200" s="627"/>
      <c r="KXQ200" s="627"/>
      <c r="KXR200" s="627"/>
      <c r="KXS200" s="627"/>
      <c r="KXT200" s="627"/>
      <c r="KXU200" s="627"/>
      <c r="KXV200" s="627"/>
      <c r="KXW200" s="627"/>
      <c r="KXX200" s="627"/>
      <c r="KXY200" s="627"/>
      <c r="KXZ200" s="627"/>
      <c r="KYA200" s="627"/>
      <c r="KYB200" s="627"/>
      <c r="KYC200" s="627"/>
      <c r="KYD200" s="627"/>
      <c r="KYE200" s="627"/>
      <c r="KYF200" s="627"/>
      <c r="KYG200" s="627"/>
      <c r="KYH200" s="627"/>
      <c r="KYI200" s="627"/>
      <c r="KYJ200" s="627"/>
      <c r="KYK200" s="627"/>
      <c r="KYL200" s="627"/>
      <c r="KYM200" s="627"/>
      <c r="KYN200" s="627"/>
      <c r="KYO200" s="627"/>
      <c r="KYP200" s="627"/>
      <c r="KYQ200" s="627"/>
      <c r="KYR200" s="627"/>
      <c r="KYS200" s="627"/>
      <c r="KYT200" s="627"/>
      <c r="KYU200" s="627"/>
      <c r="KYV200" s="627"/>
      <c r="KYW200" s="627"/>
      <c r="KYX200" s="627"/>
      <c r="KYY200" s="627"/>
      <c r="KYZ200" s="627"/>
      <c r="KZA200" s="627"/>
      <c r="KZB200" s="627"/>
      <c r="KZC200" s="627"/>
      <c r="KZD200" s="627"/>
      <c r="KZE200" s="627"/>
      <c r="KZF200" s="627"/>
      <c r="KZG200" s="627"/>
      <c r="KZH200" s="627"/>
      <c r="KZI200" s="627"/>
      <c r="KZJ200" s="627"/>
      <c r="KZK200" s="627"/>
      <c r="KZL200" s="627"/>
      <c r="KZM200" s="627"/>
      <c r="KZN200" s="627"/>
      <c r="KZO200" s="627"/>
      <c r="KZP200" s="627"/>
      <c r="KZQ200" s="627"/>
      <c r="KZR200" s="627"/>
      <c r="KZS200" s="627"/>
      <c r="KZT200" s="627"/>
      <c r="KZU200" s="627"/>
      <c r="KZV200" s="627"/>
      <c r="KZW200" s="627"/>
      <c r="KZX200" s="627"/>
      <c r="KZY200" s="627"/>
      <c r="KZZ200" s="627"/>
      <c r="LAA200" s="627"/>
      <c r="LAB200" s="627"/>
      <c r="LAC200" s="627"/>
      <c r="LAD200" s="627"/>
      <c r="LAE200" s="627"/>
      <c r="LAF200" s="627"/>
      <c r="LAG200" s="627"/>
      <c r="LAH200" s="627"/>
      <c r="LAI200" s="627"/>
      <c r="LAJ200" s="627"/>
      <c r="LAK200" s="627"/>
      <c r="LAL200" s="627"/>
      <c r="LAM200" s="627"/>
      <c r="LAN200" s="627"/>
      <c r="LAO200" s="627"/>
      <c r="LAP200" s="627"/>
      <c r="LAQ200" s="627"/>
      <c r="LAR200" s="627"/>
      <c r="LAS200" s="627"/>
      <c r="LAT200" s="627"/>
      <c r="LAU200" s="627"/>
      <c r="LAV200" s="627"/>
      <c r="LAW200" s="627"/>
      <c r="LAX200" s="627"/>
      <c r="LAY200" s="627"/>
      <c r="LAZ200" s="627"/>
      <c r="LBA200" s="627"/>
      <c r="LBB200" s="627"/>
      <c r="LBC200" s="627"/>
      <c r="LBD200" s="627"/>
      <c r="LBE200" s="627"/>
      <c r="LBF200" s="627"/>
      <c r="LBG200" s="627"/>
      <c r="LBH200" s="627"/>
      <c r="LBI200" s="627"/>
      <c r="LBJ200" s="627"/>
      <c r="LBK200" s="627"/>
      <c r="LBL200" s="627"/>
      <c r="LBM200" s="627"/>
      <c r="LBN200" s="627"/>
      <c r="LBO200" s="627"/>
      <c r="LBP200" s="627"/>
      <c r="LBQ200" s="627"/>
      <c r="LBR200" s="627"/>
      <c r="LBS200" s="627"/>
      <c r="LBT200" s="627"/>
      <c r="LBU200" s="627"/>
      <c r="LBV200" s="627"/>
      <c r="LBW200" s="627"/>
      <c r="LBX200" s="627"/>
      <c r="LBY200" s="627"/>
      <c r="LBZ200" s="627"/>
      <c r="LCA200" s="627"/>
      <c r="LCB200" s="627"/>
      <c r="LCC200" s="627"/>
      <c r="LCD200" s="627"/>
      <c r="LCE200" s="627"/>
      <c r="LCF200" s="627"/>
      <c r="LCG200" s="627"/>
      <c r="LCH200" s="627"/>
      <c r="LCI200" s="627"/>
      <c r="LCJ200" s="627"/>
      <c r="LCK200" s="627"/>
      <c r="LCL200" s="627"/>
      <c r="LCM200" s="627"/>
      <c r="LCN200" s="627"/>
      <c r="LCO200" s="627"/>
      <c r="LCP200" s="627"/>
      <c r="LCQ200" s="627"/>
      <c r="LCR200" s="627"/>
      <c r="LCS200" s="627"/>
      <c r="LCT200" s="627"/>
      <c r="LCU200" s="627"/>
      <c r="LCV200" s="627"/>
      <c r="LCW200" s="627"/>
      <c r="LCX200" s="627"/>
      <c r="LCY200" s="627"/>
      <c r="LCZ200" s="627"/>
      <c r="LDA200" s="627"/>
      <c r="LDB200" s="627"/>
      <c r="LDC200" s="627"/>
      <c r="LDD200" s="627"/>
      <c r="LDE200" s="627"/>
      <c r="LDF200" s="627"/>
      <c r="LDG200" s="627"/>
      <c r="LDH200" s="627"/>
      <c r="LDI200" s="627"/>
      <c r="LDJ200" s="627"/>
      <c r="LDK200" s="627"/>
      <c r="LDL200" s="627"/>
      <c r="LDM200" s="627"/>
      <c r="LDN200" s="627"/>
      <c r="LDO200" s="627"/>
      <c r="LDP200" s="627"/>
      <c r="LDQ200" s="627"/>
      <c r="LDR200" s="627"/>
      <c r="LDS200" s="627"/>
      <c r="LDT200" s="627"/>
      <c r="LDU200" s="627"/>
      <c r="LDV200" s="627"/>
      <c r="LDW200" s="627"/>
      <c r="LDX200" s="627"/>
      <c r="LDY200" s="627"/>
      <c r="LDZ200" s="627"/>
      <c r="LEA200" s="627"/>
      <c r="LEB200" s="627"/>
      <c r="LEC200" s="627"/>
      <c r="LED200" s="627"/>
      <c r="LEE200" s="627"/>
      <c r="LEF200" s="627"/>
      <c r="LEG200" s="627"/>
      <c r="LEH200" s="627"/>
      <c r="LEI200" s="627"/>
      <c r="LEJ200" s="627"/>
      <c r="LEK200" s="627"/>
      <c r="LEL200" s="627"/>
      <c r="LEM200" s="627"/>
      <c r="LEN200" s="627"/>
      <c r="LEO200" s="627"/>
      <c r="LEP200" s="627"/>
      <c r="LEQ200" s="627"/>
      <c r="LER200" s="627"/>
      <c r="LES200" s="627"/>
      <c r="LET200" s="627"/>
      <c r="LEU200" s="627"/>
      <c r="LEV200" s="627"/>
      <c r="LEW200" s="627"/>
      <c r="LEX200" s="627"/>
      <c r="LEY200" s="627"/>
      <c r="LEZ200" s="627"/>
      <c r="LFA200" s="627"/>
      <c r="LFB200" s="627"/>
      <c r="LFC200" s="627"/>
      <c r="LFD200" s="627"/>
      <c r="LFE200" s="627"/>
      <c r="LFF200" s="627"/>
      <c r="LFG200" s="627"/>
      <c r="LFH200" s="627"/>
      <c r="LFI200" s="627"/>
      <c r="LFJ200" s="627"/>
      <c r="LFK200" s="627"/>
      <c r="LFL200" s="627"/>
      <c r="LFM200" s="627"/>
      <c r="LFN200" s="627"/>
      <c r="LFO200" s="627"/>
      <c r="LFP200" s="627"/>
      <c r="LFQ200" s="627"/>
      <c r="LFR200" s="627"/>
      <c r="LFS200" s="627"/>
      <c r="LFT200" s="627"/>
      <c r="LFU200" s="627"/>
      <c r="LFV200" s="627"/>
      <c r="LFW200" s="627"/>
      <c r="LFX200" s="627"/>
      <c r="LFY200" s="627"/>
      <c r="LFZ200" s="627"/>
      <c r="LGA200" s="627"/>
      <c r="LGB200" s="627"/>
      <c r="LGC200" s="627"/>
      <c r="LGD200" s="627"/>
      <c r="LGE200" s="627"/>
      <c r="LGF200" s="627"/>
      <c r="LGG200" s="627"/>
      <c r="LGH200" s="627"/>
      <c r="LGI200" s="627"/>
      <c r="LGJ200" s="627"/>
      <c r="LGK200" s="627"/>
      <c r="LGL200" s="627"/>
      <c r="LGM200" s="627"/>
      <c r="LGN200" s="627"/>
      <c r="LGO200" s="627"/>
      <c r="LGP200" s="627"/>
      <c r="LGQ200" s="627"/>
      <c r="LGR200" s="627"/>
      <c r="LGS200" s="627"/>
      <c r="LGT200" s="627"/>
      <c r="LGU200" s="627"/>
      <c r="LGV200" s="627"/>
      <c r="LGW200" s="627"/>
      <c r="LGX200" s="627"/>
      <c r="LGY200" s="627"/>
      <c r="LGZ200" s="627"/>
      <c r="LHA200" s="627"/>
      <c r="LHB200" s="627"/>
      <c r="LHC200" s="627"/>
      <c r="LHD200" s="627"/>
      <c r="LHE200" s="627"/>
      <c r="LHF200" s="627"/>
      <c r="LHG200" s="627"/>
      <c r="LHH200" s="627"/>
      <c r="LHI200" s="627"/>
      <c r="LHJ200" s="627"/>
      <c r="LHK200" s="627"/>
      <c r="LHL200" s="627"/>
      <c r="LHM200" s="627"/>
      <c r="LHN200" s="627"/>
      <c r="LHO200" s="627"/>
      <c r="LHP200" s="627"/>
      <c r="LHQ200" s="627"/>
      <c r="LHR200" s="627"/>
      <c r="LHS200" s="627"/>
      <c r="LHT200" s="627"/>
      <c r="LHU200" s="627"/>
      <c r="LHV200" s="627"/>
      <c r="LHW200" s="627"/>
      <c r="LHX200" s="627"/>
      <c r="LHY200" s="627"/>
      <c r="LHZ200" s="627"/>
      <c r="LIA200" s="627"/>
      <c r="LIB200" s="627"/>
      <c r="LIC200" s="627"/>
      <c r="LID200" s="627"/>
      <c r="LIE200" s="627"/>
      <c r="LIF200" s="627"/>
      <c r="LIG200" s="627"/>
      <c r="LIH200" s="627"/>
      <c r="LII200" s="627"/>
      <c r="LIJ200" s="627"/>
      <c r="LIK200" s="627"/>
      <c r="LIL200" s="627"/>
      <c r="LIM200" s="627"/>
      <c r="LIN200" s="627"/>
      <c r="LIO200" s="627"/>
      <c r="LIP200" s="627"/>
      <c r="LIQ200" s="627"/>
      <c r="LIR200" s="627"/>
      <c r="LIS200" s="627"/>
      <c r="LIT200" s="627"/>
      <c r="LIU200" s="627"/>
      <c r="LIV200" s="627"/>
      <c r="LIW200" s="627"/>
      <c r="LIX200" s="627"/>
      <c r="LIY200" s="627"/>
      <c r="LIZ200" s="627"/>
      <c r="LJA200" s="627"/>
      <c r="LJB200" s="627"/>
      <c r="LJC200" s="627"/>
      <c r="LJD200" s="627"/>
      <c r="LJE200" s="627"/>
      <c r="LJF200" s="627"/>
      <c r="LJG200" s="627"/>
      <c r="LJH200" s="627"/>
      <c r="LJI200" s="627"/>
      <c r="LJJ200" s="627"/>
      <c r="LJK200" s="627"/>
      <c r="LJL200" s="627"/>
      <c r="LJM200" s="627"/>
      <c r="LJN200" s="627"/>
      <c r="LJO200" s="627"/>
      <c r="LJP200" s="627"/>
      <c r="LJQ200" s="627"/>
      <c r="LJR200" s="627"/>
      <c r="LJS200" s="627"/>
      <c r="LJT200" s="627"/>
      <c r="LJU200" s="627"/>
      <c r="LJV200" s="627"/>
      <c r="LJW200" s="627"/>
      <c r="LJX200" s="627"/>
      <c r="LJY200" s="627"/>
      <c r="LJZ200" s="627"/>
      <c r="LKA200" s="627"/>
      <c r="LKB200" s="627"/>
      <c r="LKC200" s="627"/>
      <c r="LKD200" s="627"/>
      <c r="LKE200" s="627"/>
      <c r="LKF200" s="627"/>
      <c r="LKG200" s="627"/>
      <c r="LKH200" s="627"/>
      <c r="LKI200" s="627"/>
      <c r="LKJ200" s="627"/>
      <c r="LKK200" s="627"/>
      <c r="LKL200" s="627"/>
      <c r="LKM200" s="627"/>
      <c r="LKN200" s="627"/>
      <c r="LKO200" s="627"/>
      <c r="LKP200" s="627"/>
      <c r="LKQ200" s="627"/>
      <c r="LKR200" s="627"/>
      <c r="LKS200" s="627"/>
      <c r="LKT200" s="627"/>
      <c r="LKU200" s="627"/>
      <c r="LKV200" s="627"/>
      <c r="LKW200" s="627"/>
      <c r="LKX200" s="627"/>
      <c r="LKY200" s="627"/>
      <c r="LKZ200" s="627"/>
      <c r="LLA200" s="627"/>
      <c r="LLB200" s="627"/>
      <c r="LLC200" s="627"/>
      <c r="LLD200" s="627"/>
      <c r="LLE200" s="627"/>
      <c r="LLF200" s="627"/>
      <c r="LLG200" s="627"/>
      <c r="LLH200" s="627"/>
      <c r="LLI200" s="627"/>
      <c r="LLJ200" s="627"/>
      <c r="LLK200" s="627"/>
      <c r="LLL200" s="627"/>
      <c r="LLM200" s="627"/>
      <c r="LLN200" s="627"/>
      <c r="LLO200" s="627"/>
      <c r="LLP200" s="627"/>
      <c r="LLQ200" s="627"/>
      <c r="LLR200" s="627"/>
      <c r="LLS200" s="627"/>
      <c r="LLT200" s="627"/>
      <c r="LLU200" s="627"/>
      <c r="LLV200" s="627"/>
      <c r="LLW200" s="627"/>
      <c r="LLX200" s="627"/>
      <c r="LLY200" s="627"/>
      <c r="LLZ200" s="627"/>
      <c r="LMA200" s="627"/>
      <c r="LMB200" s="627"/>
      <c r="LMC200" s="627"/>
      <c r="LMD200" s="627"/>
      <c r="LME200" s="627"/>
      <c r="LMF200" s="627"/>
      <c r="LMG200" s="627"/>
      <c r="LMH200" s="627"/>
      <c r="LMI200" s="627"/>
      <c r="LMJ200" s="627"/>
      <c r="LMK200" s="627"/>
      <c r="LML200" s="627"/>
      <c r="LMM200" s="627"/>
      <c r="LMN200" s="627"/>
      <c r="LMO200" s="627"/>
      <c r="LMP200" s="627"/>
      <c r="LMQ200" s="627"/>
      <c r="LMR200" s="627"/>
      <c r="LMS200" s="627"/>
      <c r="LMT200" s="627"/>
      <c r="LMU200" s="627"/>
      <c r="LMV200" s="627"/>
      <c r="LMW200" s="627"/>
      <c r="LMX200" s="627"/>
      <c r="LMY200" s="627"/>
      <c r="LMZ200" s="627"/>
      <c r="LNA200" s="627"/>
      <c r="LNB200" s="627"/>
      <c r="LNC200" s="627"/>
      <c r="LND200" s="627"/>
      <c r="LNE200" s="627"/>
      <c r="LNF200" s="627"/>
      <c r="LNG200" s="627"/>
      <c r="LNH200" s="627"/>
      <c r="LNI200" s="627"/>
      <c r="LNJ200" s="627"/>
      <c r="LNK200" s="627"/>
      <c r="LNL200" s="627"/>
      <c r="LNM200" s="627"/>
      <c r="LNN200" s="627"/>
      <c r="LNO200" s="627"/>
      <c r="LNP200" s="627"/>
      <c r="LNQ200" s="627"/>
      <c r="LNR200" s="627"/>
      <c r="LNS200" s="627"/>
      <c r="LNT200" s="627"/>
      <c r="LNU200" s="627"/>
      <c r="LNV200" s="627"/>
      <c r="LNW200" s="627"/>
      <c r="LNX200" s="627"/>
      <c r="LNY200" s="627"/>
      <c r="LNZ200" s="627"/>
      <c r="LOA200" s="627"/>
      <c r="LOB200" s="627"/>
      <c r="LOC200" s="627"/>
      <c r="LOD200" s="627"/>
      <c r="LOE200" s="627"/>
      <c r="LOF200" s="627"/>
      <c r="LOG200" s="627"/>
      <c r="LOH200" s="627"/>
      <c r="LOI200" s="627"/>
      <c r="LOJ200" s="627"/>
      <c r="LOK200" s="627"/>
      <c r="LOL200" s="627"/>
      <c r="LOM200" s="627"/>
      <c r="LON200" s="627"/>
      <c r="LOO200" s="627"/>
      <c r="LOP200" s="627"/>
      <c r="LOQ200" s="627"/>
      <c r="LOR200" s="627"/>
      <c r="LOS200" s="627"/>
      <c r="LOT200" s="627"/>
      <c r="LOU200" s="627"/>
      <c r="LOV200" s="627"/>
      <c r="LOW200" s="627"/>
      <c r="LOX200" s="627"/>
      <c r="LOY200" s="627"/>
      <c r="LOZ200" s="627"/>
      <c r="LPA200" s="627"/>
      <c r="LPB200" s="627"/>
      <c r="LPC200" s="627"/>
      <c r="LPD200" s="627"/>
      <c r="LPE200" s="627"/>
      <c r="LPF200" s="627"/>
      <c r="LPG200" s="627"/>
      <c r="LPH200" s="627"/>
      <c r="LPI200" s="627"/>
      <c r="LPJ200" s="627"/>
      <c r="LPK200" s="627"/>
      <c r="LPL200" s="627"/>
      <c r="LPM200" s="627"/>
      <c r="LPN200" s="627"/>
      <c r="LPO200" s="627"/>
      <c r="LPP200" s="627"/>
      <c r="LPQ200" s="627"/>
      <c r="LPR200" s="627"/>
      <c r="LPS200" s="627"/>
      <c r="LPT200" s="627"/>
      <c r="LPU200" s="627"/>
      <c r="LPV200" s="627"/>
      <c r="LPW200" s="627"/>
      <c r="LPX200" s="627"/>
      <c r="LPY200" s="627"/>
      <c r="LPZ200" s="627"/>
      <c r="LQA200" s="627"/>
      <c r="LQB200" s="627"/>
      <c r="LQC200" s="627"/>
      <c r="LQD200" s="627"/>
      <c r="LQE200" s="627"/>
      <c r="LQF200" s="627"/>
      <c r="LQG200" s="627"/>
      <c r="LQH200" s="627"/>
      <c r="LQI200" s="627"/>
      <c r="LQJ200" s="627"/>
      <c r="LQK200" s="627"/>
      <c r="LQL200" s="627"/>
      <c r="LQM200" s="627"/>
      <c r="LQN200" s="627"/>
      <c r="LQO200" s="627"/>
      <c r="LQP200" s="627"/>
      <c r="LQQ200" s="627"/>
      <c r="LQR200" s="627"/>
      <c r="LQS200" s="627"/>
      <c r="LQT200" s="627"/>
      <c r="LQU200" s="627"/>
      <c r="LQV200" s="627"/>
      <c r="LQW200" s="627"/>
      <c r="LQX200" s="627"/>
      <c r="LQY200" s="627"/>
      <c r="LQZ200" s="627"/>
      <c r="LRA200" s="627"/>
      <c r="LRB200" s="627"/>
      <c r="LRC200" s="627"/>
      <c r="LRD200" s="627"/>
      <c r="LRE200" s="627"/>
      <c r="LRF200" s="627"/>
      <c r="LRG200" s="627"/>
      <c r="LRH200" s="627"/>
      <c r="LRI200" s="627"/>
      <c r="LRJ200" s="627"/>
      <c r="LRK200" s="627"/>
      <c r="LRL200" s="627"/>
      <c r="LRM200" s="627"/>
      <c r="LRN200" s="627"/>
      <c r="LRO200" s="627"/>
      <c r="LRP200" s="627"/>
      <c r="LRQ200" s="627"/>
      <c r="LRR200" s="627"/>
      <c r="LRS200" s="627"/>
      <c r="LRT200" s="627"/>
      <c r="LRU200" s="627"/>
      <c r="LRV200" s="627"/>
      <c r="LRW200" s="627"/>
      <c r="LRX200" s="627"/>
      <c r="LRY200" s="627"/>
      <c r="LRZ200" s="627"/>
      <c r="LSA200" s="627"/>
      <c r="LSB200" s="627"/>
      <c r="LSC200" s="627"/>
      <c r="LSD200" s="627"/>
      <c r="LSE200" s="627"/>
      <c r="LSF200" s="627"/>
      <c r="LSG200" s="627"/>
      <c r="LSH200" s="627"/>
      <c r="LSI200" s="627"/>
      <c r="LSJ200" s="627"/>
      <c r="LSK200" s="627"/>
      <c r="LSL200" s="627"/>
      <c r="LSM200" s="627"/>
      <c r="LSN200" s="627"/>
      <c r="LSO200" s="627"/>
      <c r="LSP200" s="627"/>
      <c r="LSQ200" s="627"/>
      <c r="LSR200" s="627"/>
      <c r="LSS200" s="627"/>
      <c r="LST200" s="627"/>
      <c r="LSU200" s="627"/>
      <c r="LSV200" s="627"/>
      <c r="LSW200" s="627"/>
      <c r="LSX200" s="627"/>
      <c r="LSY200" s="627"/>
      <c r="LSZ200" s="627"/>
      <c r="LTA200" s="627"/>
      <c r="LTB200" s="627"/>
      <c r="LTC200" s="627"/>
      <c r="LTD200" s="627"/>
      <c r="LTE200" s="627"/>
      <c r="LTF200" s="627"/>
      <c r="LTG200" s="627"/>
      <c r="LTH200" s="627"/>
      <c r="LTI200" s="627"/>
      <c r="LTJ200" s="627"/>
      <c r="LTK200" s="627"/>
      <c r="LTL200" s="627"/>
      <c r="LTM200" s="627"/>
      <c r="LTN200" s="627"/>
      <c r="LTO200" s="627"/>
      <c r="LTP200" s="627"/>
      <c r="LTQ200" s="627"/>
      <c r="LTR200" s="627"/>
      <c r="LTS200" s="627"/>
      <c r="LTT200" s="627"/>
      <c r="LTU200" s="627"/>
      <c r="LTV200" s="627"/>
      <c r="LTW200" s="627"/>
      <c r="LTX200" s="627"/>
      <c r="LTY200" s="627"/>
      <c r="LTZ200" s="627"/>
      <c r="LUA200" s="627"/>
      <c r="LUB200" s="627"/>
      <c r="LUC200" s="627"/>
      <c r="LUD200" s="627"/>
      <c r="LUE200" s="627"/>
      <c r="LUF200" s="627"/>
      <c r="LUG200" s="627"/>
      <c r="LUH200" s="627"/>
      <c r="LUI200" s="627"/>
      <c r="LUJ200" s="627"/>
      <c r="LUK200" s="627"/>
      <c r="LUL200" s="627"/>
      <c r="LUM200" s="627"/>
      <c r="LUN200" s="627"/>
      <c r="LUO200" s="627"/>
      <c r="LUP200" s="627"/>
      <c r="LUQ200" s="627"/>
      <c r="LUR200" s="627"/>
      <c r="LUS200" s="627"/>
      <c r="LUT200" s="627"/>
      <c r="LUU200" s="627"/>
      <c r="LUV200" s="627"/>
      <c r="LUW200" s="627"/>
      <c r="LUX200" s="627"/>
      <c r="LUY200" s="627"/>
      <c r="LUZ200" s="627"/>
      <c r="LVA200" s="627"/>
      <c r="LVB200" s="627"/>
      <c r="LVC200" s="627"/>
      <c r="LVD200" s="627"/>
      <c r="LVE200" s="627"/>
      <c r="LVF200" s="627"/>
      <c r="LVG200" s="627"/>
      <c r="LVH200" s="627"/>
      <c r="LVI200" s="627"/>
      <c r="LVJ200" s="627"/>
      <c r="LVK200" s="627"/>
      <c r="LVL200" s="627"/>
      <c r="LVM200" s="627"/>
      <c r="LVN200" s="627"/>
      <c r="LVO200" s="627"/>
      <c r="LVP200" s="627"/>
      <c r="LVQ200" s="627"/>
      <c r="LVR200" s="627"/>
      <c r="LVS200" s="627"/>
      <c r="LVT200" s="627"/>
      <c r="LVU200" s="627"/>
      <c r="LVV200" s="627"/>
      <c r="LVW200" s="627"/>
      <c r="LVX200" s="627"/>
      <c r="LVY200" s="627"/>
      <c r="LVZ200" s="627"/>
      <c r="LWA200" s="627"/>
      <c r="LWB200" s="627"/>
      <c r="LWC200" s="627"/>
      <c r="LWD200" s="627"/>
      <c r="LWE200" s="627"/>
      <c r="LWF200" s="627"/>
      <c r="LWG200" s="627"/>
      <c r="LWH200" s="627"/>
      <c r="LWI200" s="627"/>
      <c r="LWJ200" s="627"/>
      <c r="LWK200" s="627"/>
      <c r="LWL200" s="627"/>
      <c r="LWM200" s="627"/>
      <c r="LWN200" s="627"/>
      <c r="LWO200" s="627"/>
      <c r="LWP200" s="627"/>
      <c r="LWQ200" s="627"/>
      <c r="LWR200" s="627"/>
      <c r="LWS200" s="627"/>
      <c r="LWT200" s="627"/>
      <c r="LWU200" s="627"/>
      <c r="LWV200" s="627"/>
      <c r="LWW200" s="627"/>
      <c r="LWX200" s="627"/>
      <c r="LWY200" s="627"/>
      <c r="LWZ200" s="627"/>
      <c r="LXA200" s="627"/>
      <c r="LXB200" s="627"/>
      <c r="LXC200" s="627"/>
      <c r="LXD200" s="627"/>
      <c r="LXE200" s="627"/>
      <c r="LXF200" s="627"/>
      <c r="LXG200" s="627"/>
      <c r="LXH200" s="627"/>
      <c r="LXI200" s="627"/>
      <c r="LXJ200" s="627"/>
      <c r="LXK200" s="627"/>
      <c r="LXL200" s="627"/>
      <c r="LXM200" s="627"/>
      <c r="LXN200" s="627"/>
      <c r="LXO200" s="627"/>
      <c r="LXP200" s="627"/>
      <c r="LXQ200" s="627"/>
      <c r="LXR200" s="627"/>
      <c r="LXS200" s="627"/>
      <c r="LXT200" s="627"/>
      <c r="LXU200" s="627"/>
      <c r="LXV200" s="627"/>
      <c r="LXW200" s="627"/>
      <c r="LXX200" s="627"/>
      <c r="LXY200" s="627"/>
      <c r="LXZ200" s="627"/>
      <c r="LYA200" s="627"/>
      <c r="LYB200" s="627"/>
      <c r="LYC200" s="627"/>
      <c r="LYD200" s="627"/>
      <c r="LYE200" s="627"/>
      <c r="LYF200" s="627"/>
      <c r="LYG200" s="627"/>
      <c r="LYH200" s="627"/>
      <c r="LYI200" s="627"/>
      <c r="LYJ200" s="627"/>
      <c r="LYK200" s="627"/>
      <c r="LYL200" s="627"/>
      <c r="LYM200" s="627"/>
      <c r="LYN200" s="627"/>
      <c r="LYO200" s="627"/>
      <c r="LYP200" s="627"/>
      <c r="LYQ200" s="627"/>
      <c r="LYR200" s="627"/>
      <c r="LYS200" s="627"/>
      <c r="LYT200" s="627"/>
      <c r="LYU200" s="627"/>
      <c r="LYV200" s="627"/>
      <c r="LYW200" s="627"/>
      <c r="LYX200" s="627"/>
      <c r="LYY200" s="627"/>
      <c r="LYZ200" s="627"/>
      <c r="LZA200" s="627"/>
      <c r="LZB200" s="627"/>
      <c r="LZC200" s="627"/>
      <c r="LZD200" s="627"/>
      <c r="LZE200" s="627"/>
      <c r="LZF200" s="627"/>
      <c r="LZG200" s="627"/>
      <c r="LZH200" s="627"/>
      <c r="LZI200" s="627"/>
      <c r="LZJ200" s="627"/>
      <c r="LZK200" s="627"/>
      <c r="LZL200" s="627"/>
      <c r="LZM200" s="627"/>
      <c r="LZN200" s="627"/>
      <c r="LZO200" s="627"/>
      <c r="LZP200" s="627"/>
      <c r="LZQ200" s="627"/>
      <c r="LZR200" s="627"/>
      <c r="LZS200" s="627"/>
      <c r="LZT200" s="627"/>
      <c r="LZU200" s="627"/>
      <c r="LZV200" s="627"/>
      <c r="LZW200" s="627"/>
      <c r="LZX200" s="627"/>
      <c r="LZY200" s="627"/>
      <c r="LZZ200" s="627"/>
      <c r="MAA200" s="627"/>
      <c r="MAB200" s="627"/>
      <c r="MAC200" s="627"/>
      <c r="MAD200" s="627"/>
      <c r="MAE200" s="627"/>
      <c r="MAF200" s="627"/>
      <c r="MAG200" s="627"/>
      <c r="MAH200" s="627"/>
      <c r="MAI200" s="627"/>
      <c r="MAJ200" s="627"/>
      <c r="MAK200" s="627"/>
      <c r="MAL200" s="627"/>
      <c r="MAM200" s="627"/>
      <c r="MAN200" s="627"/>
      <c r="MAO200" s="627"/>
      <c r="MAP200" s="627"/>
      <c r="MAQ200" s="627"/>
      <c r="MAR200" s="627"/>
      <c r="MAS200" s="627"/>
      <c r="MAT200" s="627"/>
      <c r="MAU200" s="627"/>
      <c r="MAV200" s="627"/>
      <c r="MAW200" s="627"/>
      <c r="MAX200" s="627"/>
      <c r="MAY200" s="627"/>
      <c r="MAZ200" s="627"/>
      <c r="MBA200" s="627"/>
      <c r="MBB200" s="627"/>
      <c r="MBC200" s="627"/>
      <c r="MBD200" s="627"/>
      <c r="MBE200" s="627"/>
      <c r="MBF200" s="627"/>
      <c r="MBG200" s="627"/>
      <c r="MBH200" s="627"/>
      <c r="MBI200" s="627"/>
      <c r="MBJ200" s="627"/>
      <c r="MBK200" s="627"/>
      <c r="MBL200" s="627"/>
      <c r="MBM200" s="627"/>
      <c r="MBN200" s="627"/>
      <c r="MBO200" s="627"/>
      <c r="MBP200" s="627"/>
      <c r="MBQ200" s="627"/>
      <c r="MBR200" s="627"/>
      <c r="MBS200" s="627"/>
      <c r="MBT200" s="627"/>
      <c r="MBU200" s="627"/>
      <c r="MBV200" s="627"/>
      <c r="MBW200" s="627"/>
      <c r="MBX200" s="627"/>
      <c r="MBY200" s="627"/>
      <c r="MBZ200" s="627"/>
      <c r="MCA200" s="627"/>
      <c r="MCB200" s="627"/>
      <c r="MCC200" s="627"/>
      <c r="MCD200" s="627"/>
      <c r="MCE200" s="627"/>
      <c r="MCF200" s="627"/>
      <c r="MCG200" s="627"/>
      <c r="MCH200" s="627"/>
      <c r="MCI200" s="627"/>
      <c r="MCJ200" s="627"/>
      <c r="MCK200" s="627"/>
      <c r="MCL200" s="627"/>
      <c r="MCM200" s="627"/>
      <c r="MCN200" s="627"/>
      <c r="MCO200" s="627"/>
      <c r="MCP200" s="627"/>
      <c r="MCQ200" s="627"/>
      <c r="MCR200" s="627"/>
      <c r="MCS200" s="627"/>
      <c r="MCT200" s="627"/>
      <c r="MCU200" s="627"/>
      <c r="MCV200" s="627"/>
      <c r="MCW200" s="627"/>
      <c r="MCX200" s="627"/>
      <c r="MCY200" s="627"/>
      <c r="MCZ200" s="627"/>
      <c r="MDA200" s="627"/>
      <c r="MDB200" s="627"/>
      <c r="MDC200" s="627"/>
      <c r="MDD200" s="627"/>
      <c r="MDE200" s="627"/>
      <c r="MDF200" s="627"/>
      <c r="MDG200" s="627"/>
      <c r="MDH200" s="627"/>
      <c r="MDI200" s="627"/>
      <c r="MDJ200" s="627"/>
      <c r="MDK200" s="627"/>
      <c r="MDL200" s="627"/>
      <c r="MDM200" s="627"/>
      <c r="MDN200" s="627"/>
      <c r="MDO200" s="627"/>
      <c r="MDP200" s="627"/>
      <c r="MDQ200" s="627"/>
      <c r="MDR200" s="627"/>
      <c r="MDS200" s="627"/>
      <c r="MDT200" s="627"/>
      <c r="MDU200" s="627"/>
      <c r="MDV200" s="627"/>
      <c r="MDW200" s="627"/>
      <c r="MDX200" s="627"/>
      <c r="MDY200" s="627"/>
      <c r="MDZ200" s="627"/>
      <c r="MEA200" s="627"/>
      <c r="MEB200" s="627"/>
      <c r="MEC200" s="627"/>
      <c r="MED200" s="627"/>
      <c r="MEE200" s="627"/>
      <c r="MEF200" s="627"/>
      <c r="MEG200" s="627"/>
      <c r="MEH200" s="627"/>
      <c r="MEI200" s="627"/>
      <c r="MEJ200" s="627"/>
      <c r="MEK200" s="627"/>
      <c r="MEL200" s="627"/>
      <c r="MEM200" s="627"/>
      <c r="MEN200" s="627"/>
      <c r="MEO200" s="627"/>
      <c r="MEP200" s="627"/>
      <c r="MEQ200" s="627"/>
      <c r="MER200" s="627"/>
      <c r="MES200" s="627"/>
      <c r="MET200" s="627"/>
      <c r="MEU200" s="627"/>
      <c r="MEV200" s="627"/>
      <c r="MEW200" s="627"/>
      <c r="MEX200" s="627"/>
      <c r="MEY200" s="627"/>
      <c r="MEZ200" s="627"/>
      <c r="MFA200" s="627"/>
      <c r="MFB200" s="627"/>
      <c r="MFC200" s="627"/>
      <c r="MFD200" s="627"/>
      <c r="MFE200" s="627"/>
      <c r="MFF200" s="627"/>
      <c r="MFG200" s="627"/>
      <c r="MFH200" s="627"/>
      <c r="MFI200" s="627"/>
      <c r="MFJ200" s="627"/>
      <c r="MFK200" s="627"/>
      <c r="MFL200" s="627"/>
      <c r="MFM200" s="627"/>
      <c r="MFN200" s="627"/>
      <c r="MFO200" s="627"/>
      <c r="MFP200" s="627"/>
      <c r="MFQ200" s="627"/>
      <c r="MFR200" s="627"/>
      <c r="MFS200" s="627"/>
      <c r="MFT200" s="627"/>
      <c r="MFU200" s="627"/>
      <c r="MFV200" s="627"/>
      <c r="MFW200" s="627"/>
      <c r="MFX200" s="627"/>
      <c r="MFY200" s="627"/>
      <c r="MFZ200" s="627"/>
      <c r="MGA200" s="627"/>
      <c r="MGB200" s="627"/>
      <c r="MGC200" s="627"/>
      <c r="MGD200" s="627"/>
      <c r="MGE200" s="627"/>
      <c r="MGF200" s="627"/>
      <c r="MGG200" s="627"/>
      <c r="MGH200" s="627"/>
      <c r="MGI200" s="627"/>
      <c r="MGJ200" s="627"/>
      <c r="MGK200" s="627"/>
      <c r="MGL200" s="627"/>
      <c r="MGM200" s="627"/>
      <c r="MGN200" s="627"/>
      <c r="MGO200" s="627"/>
      <c r="MGP200" s="627"/>
      <c r="MGQ200" s="627"/>
      <c r="MGR200" s="627"/>
      <c r="MGS200" s="627"/>
      <c r="MGT200" s="627"/>
      <c r="MGU200" s="627"/>
      <c r="MGV200" s="627"/>
      <c r="MGW200" s="627"/>
      <c r="MGX200" s="627"/>
      <c r="MGY200" s="627"/>
      <c r="MGZ200" s="627"/>
      <c r="MHA200" s="627"/>
      <c r="MHB200" s="627"/>
      <c r="MHC200" s="627"/>
      <c r="MHD200" s="627"/>
      <c r="MHE200" s="627"/>
      <c r="MHF200" s="627"/>
      <c r="MHG200" s="627"/>
      <c r="MHH200" s="627"/>
      <c r="MHI200" s="627"/>
      <c r="MHJ200" s="627"/>
      <c r="MHK200" s="627"/>
      <c r="MHL200" s="627"/>
      <c r="MHM200" s="627"/>
      <c r="MHN200" s="627"/>
      <c r="MHO200" s="627"/>
      <c r="MHP200" s="627"/>
      <c r="MHQ200" s="627"/>
      <c r="MHR200" s="627"/>
      <c r="MHS200" s="627"/>
      <c r="MHT200" s="627"/>
      <c r="MHU200" s="627"/>
      <c r="MHV200" s="627"/>
      <c r="MHW200" s="627"/>
      <c r="MHX200" s="627"/>
      <c r="MHY200" s="627"/>
      <c r="MHZ200" s="627"/>
      <c r="MIA200" s="627"/>
      <c r="MIB200" s="627"/>
      <c r="MIC200" s="627"/>
      <c r="MID200" s="627"/>
      <c r="MIE200" s="627"/>
      <c r="MIF200" s="627"/>
      <c r="MIG200" s="627"/>
      <c r="MIH200" s="627"/>
      <c r="MII200" s="627"/>
      <c r="MIJ200" s="627"/>
      <c r="MIK200" s="627"/>
      <c r="MIL200" s="627"/>
      <c r="MIM200" s="627"/>
      <c r="MIN200" s="627"/>
      <c r="MIO200" s="627"/>
      <c r="MIP200" s="627"/>
      <c r="MIQ200" s="627"/>
      <c r="MIR200" s="627"/>
      <c r="MIS200" s="627"/>
      <c r="MIT200" s="627"/>
      <c r="MIU200" s="627"/>
      <c r="MIV200" s="627"/>
      <c r="MIW200" s="627"/>
      <c r="MIX200" s="627"/>
      <c r="MIY200" s="627"/>
      <c r="MIZ200" s="627"/>
      <c r="MJA200" s="627"/>
      <c r="MJB200" s="627"/>
      <c r="MJC200" s="627"/>
      <c r="MJD200" s="627"/>
      <c r="MJE200" s="627"/>
      <c r="MJF200" s="627"/>
      <c r="MJG200" s="627"/>
      <c r="MJH200" s="627"/>
      <c r="MJI200" s="627"/>
      <c r="MJJ200" s="627"/>
      <c r="MJK200" s="627"/>
      <c r="MJL200" s="627"/>
      <c r="MJM200" s="627"/>
      <c r="MJN200" s="627"/>
      <c r="MJO200" s="627"/>
      <c r="MJP200" s="627"/>
      <c r="MJQ200" s="627"/>
      <c r="MJR200" s="627"/>
      <c r="MJS200" s="627"/>
      <c r="MJT200" s="627"/>
      <c r="MJU200" s="627"/>
      <c r="MJV200" s="627"/>
      <c r="MJW200" s="627"/>
      <c r="MJX200" s="627"/>
      <c r="MJY200" s="627"/>
      <c r="MJZ200" s="627"/>
      <c r="MKA200" s="627"/>
      <c r="MKB200" s="627"/>
      <c r="MKC200" s="627"/>
      <c r="MKD200" s="627"/>
      <c r="MKE200" s="627"/>
      <c r="MKF200" s="627"/>
      <c r="MKG200" s="627"/>
      <c r="MKH200" s="627"/>
      <c r="MKI200" s="627"/>
      <c r="MKJ200" s="627"/>
      <c r="MKK200" s="627"/>
      <c r="MKL200" s="627"/>
      <c r="MKM200" s="627"/>
      <c r="MKN200" s="627"/>
      <c r="MKO200" s="627"/>
      <c r="MKP200" s="627"/>
      <c r="MKQ200" s="627"/>
      <c r="MKR200" s="627"/>
      <c r="MKS200" s="627"/>
      <c r="MKT200" s="627"/>
      <c r="MKU200" s="627"/>
      <c r="MKV200" s="627"/>
      <c r="MKW200" s="627"/>
      <c r="MKX200" s="627"/>
      <c r="MKY200" s="627"/>
      <c r="MKZ200" s="627"/>
      <c r="MLA200" s="627"/>
      <c r="MLB200" s="627"/>
      <c r="MLC200" s="627"/>
      <c r="MLD200" s="627"/>
      <c r="MLE200" s="627"/>
      <c r="MLF200" s="627"/>
      <c r="MLG200" s="627"/>
      <c r="MLH200" s="627"/>
      <c r="MLI200" s="627"/>
      <c r="MLJ200" s="627"/>
      <c r="MLK200" s="627"/>
      <c r="MLL200" s="627"/>
      <c r="MLM200" s="627"/>
      <c r="MLN200" s="627"/>
      <c r="MLO200" s="627"/>
      <c r="MLP200" s="627"/>
      <c r="MLQ200" s="627"/>
      <c r="MLR200" s="627"/>
      <c r="MLS200" s="627"/>
      <c r="MLT200" s="627"/>
      <c r="MLU200" s="627"/>
      <c r="MLV200" s="627"/>
      <c r="MLW200" s="627"/>
      <c r="MLX200" s="627"/>
      <c r="MLY200" s="627"/>
      <c r="MLZ200" s="627"/>
      <c r="MMA200" s="627"/>
      <c r="MMB200" s="627"/>
      <c r="MMC200" s="627"/>
      <c r="MMD200" s="627"/>
      <c r="MME200" s="627"/>
      <c r="MMF200" s="627"/>
      <c r="MMG200" s="627"/>
      <c r="MMH200" s="627"/>
      <c r="MMI200" s="627"/>
      <c r="MMJ200" s="627"/>
      <c r="MMK200" s="627"/>
      <c r="MML200" s="627"/>
      <c r="MMM200" s="627"/>
      <c r="MMN200" s="627"/>
      <c r="MMO200" s="627"/>
      <c r="MMP200" s="627"/>
      <c r="MMQ200" s="627"/>
      <c r="MMR200" s="627"/>
      <c r="MMS200" s="627"/>
      <c r="MMT200" s="627"/>
      <c r="MMU200" s="627"/>
      <c r="MMV200" s="627"/>
      <c r="MMW200" s="627"/>
      <c r="MMX200" s="627"/>
      <c r="MMY200" s="627"/>
      <c r="MMZ200" s="627"/>
      <c r="MNA200" s="627"/>
      <c r="MNB200" s="627"/>
      <c r="MNC200" s="627"/>
      <c r="MND200" s="627"/>
      <c r="MNE200" s="627"/>
      <c r="MNF200" s="627"/>
      <c r="MNG200" s="627"/>
      <c r="MNH200" s="627"/>
      <c r="MNI200" s="627"/>
      <c r="MNJ200" s="627"/>
      <c r="MNK200" s="627"/>
      <c r="MNL200" s="627"/>
      <c r="MNM200" s="627"/>
      <c r="MNN200" s="627"/>
      <c r="MNO200" s="627"/>
      <c r="MNP200" s="627"/>
      <c r="MNQ200" s="627"/>
      <c r="MNR200" s="627"/>
      <c r="MNS200" s="627"/>
      <c r="MNT200" s="627"/>
      <c r="MNU200" s="627"/>
      <c r="MNV200" s="627"/>
      <c r="MNW200" s="627"/>
      <c r="MNX200" s="627"/>
      <c r="MNY200" s="627"/>
      <c r="MNZ200" s="627"/>
      <c r="MOA200" s="627"/>
      <c r="MOB200" s="627"/>
      <c r="MOC200" s="627"/>
      <c r="MOD200" s="627"/>
      <c r="MOE200" s="627"/>
      <c r="MOF200" s="627"/>
      <c r="MOG200" s="627"/>
      <c r="MOH200" s="627"/>
      <c r="MOI200" s="627"/>
      <c r="MOJ200" s="627"/>
      <c r="MOK200" s="627"/>
      <c r="MOL200" s="627"/>
      <c r="MOM200" s="627"/>
      <c r="MON200" s="627"/>
      <c r="MOO200" s="627"/>
      <c r="MOP200" s="627"/>
      <c r="MOQ200" s="627"/>
      <c r="MOR200" s="627"/>
      <c r="MOS200" s="627"/>
      <c r="MOT200" s="627"/>
      <c r="MOU200" s="627"/>
      <c r="MOV200" s="627"/>
      <c r="MOW200" s="627"/>
      <c r="MOX200" s="627"/>
      <c r="MOY200" s="627"/>
      <c r="MOZ200" s="627"/>
      <c r="MPA200" s="627"/>
      <c r="MPB200" s="627"/>
      <c r="MPC200" s="627"/>
      <c r="MPD200" s="627"/>
      <c r="MPE200" s="627"/>
      <c r="MPF200" s="627"/>
      <c r="MPG200" s="627"/>
      <c r="MPH200" s="627"/>
      <c r="MPI200" s="627"/>
      <c r="MPJ200" s="627"/>
      <c r="MPK200" s="627"/>
      <c r="MPL200" s="627"/>
      <c r="MPM200" s="627"/>
      <c r="MPN200" s="627"/>
      <c r="MPO200" s="627"/>
      <c r="MPP200" s="627"/>
      <c r="MPQ200" s="627"/>
      <c r="MPR200" s="627"/>
      <c r="MPS200" s="627"/>
      <c r="MPT200" s="627"/>
      <c r="MPU200" s="627"/>
      <c r="MPV200" s="627"/>
      <c r="MPW200" s="627"/>
      <c r="MPX200" s="627"/>
      <c r="MPY200" s="627"/>
      <c r="MPZ200" s="627"/>
      <c r="MQA200" s="627"/>
      <c r="MQB200" s="627"/>
      <c r="MQC200" s="627"/>
      <c r="MQD200" s="627"/>
      <c r="MQE200" s="627"/>
      <c r="MQF200" s="627"/>
      <c r="MQG200" s="627"/>
      <c r="MQH200" s="627"/>
      <c r="MQI200" s="627"/>
      <c r="MQJ200" s="627"/>
      <c r="MQK200" s="627"/>
      <c r="MQL200" s="627"/>
      <c r="MQM200" s="627"/>
      <c r="MQN200" s="627"/>
      <c r="MQO200" s="627"/>
      <c r="MQP200" s="627"/>
      <c r="MQQ200" s="627"/>
      <c r="MQR200" s="627"/>
      <c r="MQS200" s="627"/>
      <c r="MQT200" s="627"/>
      <c r="MQU200" s="627"/>
      <c r="MQV200" s="627"/>
      <c r="MQW200" s="627"/>
      <c r="MQX200" s="627"/>
      <c r="MQY200" s="627"/>
      <c r="MQZ200" s="627"/>
      <c r="MRA200" s="627"/>
      <c r="MRB200" s="627"/>
      <c r="MRC200" s="627"/>
      <c r="MRD200" s="627"/>
      <c r="MRE200" s="627"/>
      <c r="MRF200" s="627"/>
      <c r="MRG200" s="627"/>
      <c r="MRH200" s="627"/>
      <c r="MRI200" s="627"/>
      <c r="MRJ200" s="627"/>
      <c r="MRK200" s="627"/>
      <c r="MRL200" s="627"/>
      <c r="MRM200" s="627"/>
      <c r="MRN200" s="627"/>
      <c r="MRO200" s="627"/>
      <c r="MRP200" s="627"/>
      <c r="MRQ200" s="627"/>
      <c r="MRR200" s="627"/>
      <c r="MRS200" s="627"/>
      <c r="MRT200" s="627"/>
      <c r="MRU200" s="627"/>
      <c r="MRV200" s="627"/>
      <c r="MRW200" s="627"/>
      <c r="MRX200" s="627"/>
      <c r="MRY200" s="627"/>
      <c r="MRZ200" s="627"/>
      <c r="MSA200" s="627"/>
      <c r="MSB200" s="627"/>
      <c r="MSC200" s="627"/>
      <c r="MSD200" s="627"/>
      <c r="MSE200" s="627"/>
      <c r="MSF200" s="627"/>
      <c r="MSG200" s="627"/>
      <c r="MSH200" s="627"/>
      <c r="MSI200" s="627"/>
      <c r="MSJ200" s="627"/>
      <c r="MSK200" s="627"/>
      <c r="MSL200" s="627"/>
      <c r="MSM200" s="627"/>
      <c r="MSN200" s="627"/>
      <c r="MSO200" s="627"/>
      <c r="MSP200" s="627"/>
      <c r="MSQ200" s="627"/>
      <c r="MSR200" s="627"/>
      <c r="MSS200" s="627"/>
      <c r="MST200" s="627"/>
      <c r="MSU200" s="627"/>
      <c r="MSV200" s="627"/>
      <c r="MSW200" s="627"/>
      <c r="MSX200" s="627"/>
      <c r="MSY200" s="627"/>
      <c r="MSZ200" s="627"/>
      <c r="MTA200" s="627"/>
      <c r="MTB200" s="627"/>
      <c r="MTC200" s="627"/>
      <c r="MTD200" s="627"/>
      <c r="MTE200" s="627"/>
      <c r="MTF200" s="627"/>
      <c r="MTG200" s="627"/>
      <c r="MTH200" s="627"/>
      <c r="MTI200" s="627"/>
      <c r="MTJ200" s="627"/>
      <c r="MTK200" s="627"/>
      <c r="MTL200" s="627"/>
      <c r="MTM200" s="627"/>
      <c r="MTN200" s="627"/>
      <c r="MTO200" s="627"/>
      <c r="MTP200" s="627"/>
      <c r="MTQ200" s="627"/>
      <c r="MTR200" s="627"/>
      <c r="MTS200" s="627"/>
      <c r="MTT200" s="627"/>
      <c r="MTU200" s="627"/>
      <c r="MTV200" s="627"/>
      <c r="MTW200" s="627"/>
      <c r="MTX200" s="627"/>
      <c r="MTY200" s="627"/>
      <c r="MTZ200" s="627"/>
      <c r="MUA200" s="627"/>
      <c r="MUB200" s="627"/>
      <c r="MUC200" s="627"/>
      <c r="MUD200" s="627"/>
      <c r="MUE200" s="627"/>
      <c r="MUF200" s="627"/>
      <c r="MUG200" s="627"/>
      <c r="MUH200" s="627"/>
      <c r="MUI200" s="627"/>
      <c r="MUJ200" s="627"/>
      <c r="MUK200" s="627"/>
      <c r="MUL200" s="627"/>
      <c r="MUM200" s="627"/>
      <c r="MUN200" s="627"/>
      <c r="MUO200" s="627"/>
      <c r="MUP200" s="627"/>
      <c r="MUQ200" s="627"/>
      <c r="MUR200" s="627"/>
      <c r="MUS200" s="627"/>
      <c r="MUT200" s="627"/>
      <c r="MUU200" s="627"/>
      <c r="MUV200" s="627"/>
      <c r="MUW200" s="627"/>
      <c r="MUX200" s="627"/>
      <c r="MUY200" s="627"/>
      <c r="MUZ200" s="627"/>
      <c r="MVA200" s="627"/>
      <c r="MVB200" s="627"/>
      <c r="MVC200" s="627"/>
      <c r="MVD200" s="627"/>
      <c r="MVE200" s="627"/>
      <c r="MVF200" s="627"/>
      <c r="MVG200" s="627"/>
      <c r="MVH200" s="627"/>
      <c r="MVI200" s="627"/>
      <c r="MVJ200" s="627"/>
      <c r="MVK200" s="627"/>
      <c r="MVL200" s="627"/>
      <c r="MVM200" s="627"/>
      <c r="MVN200" s="627"/>
      <c r="MVO200" s="627"/>
      <c r="MVP200" s="627"/>
      <c r="MVQ200" s="627"/>
      <c r="MVR200" s="627"/>
      <c r="MVS200" s="627"/>
      <c r="MVT200" s="627"/>
      <c r="MVU200" s="627"/>
      <c r="MVV200" s="627"/>
      <c r="MVW200" s="627"/>
      <c r="MVX200" s="627"/>
      <c r="MVY200" s="627"/>
      <c r="MVZ200" s="627"/>
      <c r="MWA200" s="627"/>
      <c r="MWB200" s="627"/>
      <c r="MWC200" s="627"/>
      <c r="MWD200" s="627"/>
      <c r="MWE200" s="627"/>
      <c r="MWF200" s="627"/>
      <c r="MWG200" s="627"/>
      <c r="MWH200" s="627"/>
      <c r="MWI200" s="627"/>
      <c r="MWJ200" s="627"/>
      <c r="MWK200" s="627"/>
      <c r="MWL200" s="627"/>
      <c r="MWM200" s="627"/>
      <c r="MWN200" s="627"/>
      <c r="MWO200" s="627"/>
      <c r="MWP200" s="627"/>
      <c r="MWQ200" s="627"/>
      <c r="MWR200" s="627"/>
      <c r="MWS200" s="627"/>
      <c r="MWT200" s="627"/>
      <c r="MWU200" s="627"/>
      <c r="MWV200" s="627"/>
      <c r="MWW200" s="627"/>
      <c r="MWX200" s="627"/>
      <c r="MWY200" s="627"/>
      <c r="MWZ200" s="627"/>
      <c r="MXA200" s="627"/>
      <c r="MXB200" s="627"/>
      <c r="MXC200" s="627"/>
      <c r="MXD200" s="627"/>
      <c r="MXE200" s="627"/>
      <c r="MXF200" s="627"/>
      <c r="MXG200" s="627"/>
      <c r="MXH200" s="627"/>
      <c r="MXI200" s="627"/>
      <c r="MXJ200" s="627"/>
      <c r="MXK200" s="627"/>
      <c r="MXL200" s="627"/>
      <c r="MXM200" s="627"/>
      <c r="MXN200" s="627"/>
      <c r="MXO200" s="627"/>
      <c r="MXP200" s="627"/>
      <c r="MXQ200" s="627"/>
      <c r="MXR200" s="627"/>
      <c r="MXS200" s="627"/>
      <c r="MXT200" s="627"/>
      <c r="MXU200" s="627"/>
      <c r="MXV200" s="627"/>
      <c r="MXW200" s="627"/>
      <c r="MXX200" s="627"/>
      <c r="MXY200" s="627"/>
      <c r="MXZ200" s="627"/>
      <c r="MYA200" s="627"/>
      <c r="MYB200" s="627"/>
      <c r="MYC200" s="627"/>
      <c r="MYD200" s="627"/>
      <c r="MYE200" s="627"/>
      <c r="MYF200" s="627"/>
      <c r="MYG200" s="627"/>
      <c r="MYH200" s="627"/>
      <c r="MYI200" s="627"/>
      <c r="MYJ200" s="627"/>
      <c r="MYK200" s="627"/>
      <c r="MYL200" s="627"/>
      <c r="MYM200" s="627"/>
      <c r="MYN200" s="627"/>
      <c r="MYO200" s="627"/>
      <c r="MYP200" s="627"/>
      <c r="MYQ200" s="627"/>
      <c r="MYR200" s="627"/>
      <c r="MYS200" s="627"/>
      <c r="MYT200" s="627"/>
      <c r="MYU200" s="627"/>
      <c r="MYV200" s="627"/>
      <c r="MYW200" s="627"/>
      <c r="MYX200" s="627"/>
      <c r="MYY200" s="627"/>
      <c r="MYZ200" s="627"/>
      <c r="MZA200" s="627"/>
      <c r="MZB200" s="627"/>
      <c r="MZC200" s="627"/>
      <c r="MZD200" s="627"/>
      <c r="MZE200" s="627"/>
      <c r="MZF200" s="627"/>
      <c r="MZG200" s="627"/>
      <c r="MZH200" s="627"/>
      <c r="MZI200" s="627"/>
      <c r="MZJ200" s="627"/>
      <c r="MZK200" s="627"/>
      <c r="MZL200" s="627"/>
      <c r="MZM200" s="627"/>
      <c r="MZN200" s="627"/>
      <c r="MZO200" s="627"/>
      <c r="MZP200" s="627"/>
      <c r="MZQ200" s="627"/>
      <c r="MZR200" s="627"/>
      <c r="MZS200" s="627"/>
      <c r="MZT200" s="627"/>
      <c r="MZU200" s="627"/>
      <c r="MZV200" s="627"/>
      <c r="MZW200" s="627"/>
      <c r="MZX200" s="627"/>
      <c r="MZY200" s="627"/>
      <c r="MZZ200" s="627"/>
      <c r="NAA200" s="627"/>
      <c r="NAB200" s="627"/>
      <c r="NAC200" s="627"/>
      <c r="NAD200" s="627"/>
      <c r="NAE200" s="627"/>
      <c r="NAF200" s="627"/>
      <c r="NAG200" s="627"/>
      <c r="NAH200" s="627"/>
      <c r="NAI200" s="627"/>
      <c r="NAJ200" s="627"/>
      <c r="NAK200" s="627"/>
      <c r="NAL200" s="627"/>
      <c r="NAM200" s="627"/>
      <c r="NAN200" s="627"/>
      <c r="NAO200" s="627"/>
      <c r="NAP200" s="627"/>
      <c r="NAQ200" s="627"/>
      <c r="NAR200" s="627"/>
      <c r="NAS200" s="627"/>
      <c r="NAT200" s="627"/>
      <c r="NAU200" s="627"/>
      <c r="NAV200" s="627"/>
      <c r="NAW200" s="627"/>
      <c r="NAX200" s="627"/>
      <c r="NAY200" s="627"/>
      <c r="NAZ200" s="627"/>
      <c r="NBA200" s="627"/>
      <c r="NBB200" s="627"/>
      <c r="NBC200" s="627"/>
      <c r="NBD200" s="627"/>
      <c r="NBE200" s="627"/>
      <c r="NBF200" s="627"/>
      <c r="NBG200" s="627"/>
      <c r="NBH200" s="627"/>
      <c r="NBI200" s="627"/>
      <c r="NBJ200" s="627"/>
      <c r="NBK200" s="627"/>
      <c r="NBL200" s="627"/>
      <c r="NBM200" s="627"/>
      <c r="NBN200" s="627"/>
      <c r="NBO200" s="627"/>
      <c r="NBP200" s="627"/>
      <c r="NBQ200" s="627"/>
      <c r="NBR200" s="627"/>
      <c r="NBS200" s="627"/>
      <c r="NBT200" s="627"/>
      <c r="NBU200" s="627"/>
      <c r="NBV200" s="627"/>
      <c r="NBW200" s="627"/>
      <c r="NBX200" s="627"/>
      <c r="NBY200" s="627"/>
      <c r="NBZ200" s="627"/>
      <c r="NCA200" s="627"/>
      <c r="NCB200" s="627"/>
      <c r="NCC200" s="627"/>
      <c r="NCD200" s="627"/>
      <c r="NCE200" s="627"/>
      <c r="NCF200" s="627"/>
      <c r="NCG200" s="627"/>
      <c r="NCH200" s="627"/>
      <c r="NCI200" s="627"/>
      <c r="NCJ200" s="627"/>
      <c r="NCK200" s="627"/>
      <c r="NCL200" s="627"/>
      <c r="NCM200" s="627"/>
      <c r="NCN200" s="627"/>
      <c r="NCO200" s="627"/>
      <c r="NCP200" s="627"/>
      <c r="NCQ200" s="627"/>
      <c r="NCR200" s="627"/>
      <c r="NCS200" s="627"/>
      <c r="NCT200" s="627"/>
      <c r="NCU200" s="627"/>
      <c r="NCV200" s="627"/>
      <c r="NCW200" s="627"/>
      <c r="NCX200" s="627"/>
      <c r="NCY200" s="627"/>
      <c r="NCZ200" s="627"/>
      <c r="NDA200" s="627"/>
      <c r="NDB200" s="627"/>
      <c r="NDC200" s="627"/>
      <c r="NDD200" s="627"/>
      <c r="NDE200" s="627"/>
      <c r="NDF200" s="627"/>
      <c r="NDG200" s="627"/>
      <c r="NDH200" s="627"/>
      <c r="NDI200" s="627"/>
      <c r="NDJ200" s="627"/>
      <c r="NDK200" s="627"/>
      <c r="NDL200" s="627"/>
      <c r="NDM200" s="627"/>
      <c r="NDN200" s="627"/>
      <c r="NDO200" s="627"/>
      <c r="NDP200" s="627"/>
      <c r="NDQ200" s="627"/>
      <c r="NDR200" s="627"/>
      <c r="NDS200" s="627"/>
      <c r="NDT200" s="627"/>
      <c r="NDU200" s="627"/>
      <c r="NDV200" s="627"/>
      <c r="NDW200" s="627"/>
      <c r="NDX200" s="627"/>
      <c r="NDY200" s="627"/>
      <c r="NDZ200" s="627"/>
      <c r="NEA200" s="627"/>
      <c r="NEB200" s="627"/>
      <c r="NEC200" s="627"/>
      <c r="NED200" s="627"/>
      <c r="NEE200" s="627"/>
      <c r="NEF200" s="627"/>
      <c r="NEG200" s="627"/>
      <c r="NEH200" s="627"/>
      <c r="NEI200" s="627"/>
      <c r="NEJ200" s="627"/>
      <c r="NEK200" s="627"/>
      <c r="NEL200" s="627"/>
      <c r="NEM200" s="627"/>
      <c r="NEN200" s="627"/>
      <c r="NEO200" s="627"/>
      <c r="NEP200" s="627"/>
      <c r="NEQ200" s="627"/>
      <c r="NER200" s="627"/>
      <c r="NES200" s="627"/>
      <c r="NET200" s="627"/>
      <c r="NEU200" s="627"/>
      <c r="NEV200" s="627"/>
      <c r="NEW200" s="627"/>
      <c r="NEX200" s="627"/>
      <c r="NEY200" s="627"/>
      <c r="NEZ200" s="627"/>
      <c r="NFA200" s="627"/>
      <c r="NFB200" s="627"/>
      <c r="NFC200" s="627"/>
      <c r="NFD200" s="627"/>
      <c r="NFE200" s="627"/>
      <c r="NFF200" s="627"/>
      <c r="NFG200" s="627"/>
      <c r="NFH200" s="627"/>
      <c r="NFI200" s="627"/>
      <c r="NFJ200" s="627"/>
      <c r="NFK200" s="627"/>
      <c r="NFL200" s="627"/>
      <c r="NFM200" s="627"/>
      <c r="NFN200" s="627"/>
      <c r="NFO200" s="627"/>
      <c r="NFP200" s="627"/>
      <c r="NFQ200" s="627"/>
      <c r="NFR200" s="627"/>
      <c r="NFS200" s="627"/>
      <c r="NFT200" s="627"/>
      <c r="NFU200" s="627"/>
      <c r="NFV200" s="627"/>
      <c r="NFW200" s="627"/>
      <c r="NFX200" s="627"/>
      <c r="NFY200" s="627"/>
      <c r="NFZ200" s="627"/>
      <c r="NGA200" s="627"/>
      <c r="NGB200" s="627"/>
      <c r="NGC200" s="627"/>
      <c r="NGD200" s="627"/>
      <c r="NGE200" s="627"/>
      <c r="NGF200" s="627"/>
      <c r="NGG200" s="627"/>
      <c r="NGH200" s="627"/>
      <c r="NGI200" s="627"/>
      <c r="NGJ200" s="627"/>
      <c r="NGK200" s="627"/>
      <c r="NGL200" s="627"/>
      <c r="NGM200" s="627"/>
      <c r="NGN200" s="627"/>
      <c r="NGO200" s="627"/>
      <c r="NGP200" s="627"/>
      <c r="NGQ200" s="627"/>
      <c r="NGR200" s="627"/>
      <c r="NGS200" s="627"/>
      <c r="NGT200" s="627"/>
      <c r="NGU200" s="627"/>
      <c r="NGV200" s="627"/>
      <c r="NGW200" s="627"/>
      <c r="NGX200" s="627"/>
      <c r="NGY200" s="627"/>
      <c r="NGZ200" s="627"/>
      <c r="NHA200" s="627"/>
      <c r="NHB200" s="627"/>
      <c r="NHC200" s="627"/>
      <c r="NHD200" s="627"/>
      <c r="NHE200" s="627"/>
      <c r="NHF200" s="627"/>
      <c r="NHG200" s="627"/>
      <c r="NHH200" s="627"/>
      <c r="NHI200" s="627"/>
      <c r="NHJ200" s="627"/>
      <c r="NHK200" s="627"/>
      <c r="NHL200" s="627"/>
      <c r="NHM200" s="627"/>
      <c r="NHN200" s="627"/>
      <c r="NHO200" s="627"/>
      <c r="NHP200" s="627"/>
      <c r="NHQ200" s="627"/>
      <c r="NHR200" s="627"/>
      <c r="NHS200" s="627"/>
      <c r="NHT200" s="627"/>
      <c r="NHU200" s="627"/>
      <c r="NHV200" s="627"/>
      <c r="NHW200" s="627"/>
      <c r="NHX200" s="627"/>
      <c r="NHY200" s="627"/>
      <c r="NHZ200" s="627"/>
      <c r="NIA200" s="627"/>
      <c r="NIB200" s="627"/>
      <c r="NIC200" s="627"/>
      <c r="NID200" s="627"/>
      <c r="NIE200" s="627"/>
      <c r="NIF200" s="627"/>
      <c r="NIG200" s="627"/>
      <c r="NIH200" s="627"/>
      <c r="NII200" s="627"/>
      <c r="NIJ200" s="627"/>
      <c r="NIK200" s="627"/>
      <c r="NIL200" s="627"/>
      <c r="NIM200" s="627"/>
      <c r="NIN200" s="627"/>
      <c r="NIO200" s="627"/>
      <c r="NIP200" s="627"/>
      <c r="NIQ200" s="627"/>
      <c r="NIR200" s="627"/>
      <c r="NIS200" s="627"/>
      <c r="NIT200" s="627"/>
      <c r="NIU200" s="627"/>
      <c r="NIV200" s="627"/>
      <c r="NIW200" s="627"/>
      <c r="NIX200" s="627"/>
      <c r="NIY200" s="627"/>
      <c r="NIZ200" s="627"/>
      <c r="NJA200" s="627"/>
      <c r="NJB200" s="627"/>
      <c r="NJC200" s="627"/>
      <c r="NJD200" s="627"/>
      <c r="NJE200" s="627"/>
      <c r="NJF200" s="627"/>
      <c r="NJG200" s="627"/>
      <c r="NJH200" s="627"/>
      <c r="NJI200" s="627"/>
      <c r="NJJ200" s="627"/>
      <c r="NJK200" s="627"/>
      <c r="NJL200" s="627"/>
      <c r="NJM200" s="627"/>
      <c r="NJN200" s="627"/>
      <c r="NJO200" s="627"/>
      <c r="NJP200" s="627"/>
      <c r="NJQ200" s="627"/>
      <c r="NJR200" s="627"/>
      <c r="NJS200" s="627"/>
      <c r="NJT200" s="627"/>
      <c r="NJU200" s="627"/>
      <c r="NJV200" s="627"/>
      <c r="NJW200" s="627"/>
      <c r="NJX200" s="627"/>
      <c r="NJY200" s="627"/>
      <c r="NJZ200" s="627"/>
      <c r="NKA200" s="627"/>
      <c r="NKB200" s="627"/>
      <c r="NKC200" s="627"/>
      <c r="NKD200" s="627"/>
      <c r="NKE200" s="627"/>
      <c r="NKF200" s="627"/>
      <c r="NKG200" s="627"/>
      <c r="NKH200" s="627"/>
      <c r="NKI200" s="627"/>
      <c r="NKJ200" s="627"/>
      <c r="NKK200" s="627"/>
      <c r="NKL200" s="627"/>
      <c r="NKM200" s="627"/>
      <c r="NKN200" s="627"/>
      <c r="NKO200" s="627"/>
      <c r="NKP200" s="627"/>
      <c r="NKQ200" s="627"/>
      <c r="NKR200" s="627"/>
      <c r="NKS200" s="627"/>
      <c r="NKT200" s="627"/>
      <c r="NKU200" s="627"/>
      <c r="NKV200" s="627"/>
      <c r="NKW200" s="627"/>
      <c r="NKX200" s="627"/>
      <c r="NKY200" s="627"/>
      <c r="NKZ200" s="627"/>
      <c r="NLA200" s="627"/>
      <c r="NLB200" s="627"/>
      <c r="NLC200" s="627"/>
      <c r="NLD200" s="627"/>
      <c r="NLE200" s="627"/>
      <c r="NLF200" s="627"/>
      <c r="NLG200" s="627"/>
      <c r="NLH200" s="627"/>
      <c r="NLI200" s="627"/>
      <c r="NLJ200" s="627"/>
      <c r="NLK200" s="627"/>
      <c r="NLL200" s="627"/>
      <c r="NLM200" s="627"/>
      <c r="NLN200" s="627"/>
      <c r="NLO200" s="627"/>
      <c r="NLP200" s="627"/>
      <c r="NLQ200" s="627"/>
      <c r="NLR200" s="627"/>
      <c r="NLS200" s="627"/>
      <c r="NLT200" s="627"/>
      <c r="NLU200" s="627"/>
      <c r="NLV200" s="627"/>
      <c r="NLW200" s="627"/>
      <c r="NLX200" s="627"/>
      <c r="NLY200" s="627"/>
      <c r="NLZ200" s="627"/>
      <c r="NMA200" s="627"/>
      <c r="NMB200" s="627"/>
      <c r="NMC200" s="627"/>
      <c r="NMD200" s="627"/>
      <c r="NME200" s="627"/>
      <c r="NMF200" s="627"/>
      <c r="NMG200" s="627"/>
      <c r="NMH200" s="627"/>
      <c r="NMI200" s="627"/>
      <c r="NMJ200" s="627"/>
      <c r="NMK200" s="627"/>
      <c r="NML200" s="627"/>
      <c r="NMM200" s="627"/>
      <c r="NMN200" s="627"/>
      <c r="NMO200" s="627"/>
      <c r="NMP200" s="627"/>
      <c r="NMQ200" s="627"/>
      <c r="NMR200" s="627"/>
      <c r="NMS200" s="627"/>
      <c r="NMT200" s="627"/>
      <c r="NMU200" s="627"/>
      <c r="NMV200" s="627"/>
      <c r="NMW200" s="627"/>
      <c r="NMX200" s="627"/>
      <c r="NMY200" s="627"/>
      <c r="NMZ200" s="627"/>
      <c r="NNA200" s="627"/>
      <c r="NNB200" s="627"/>
      <c r="NNC200" s="627"/>
      <c r="NND200" s="627"/>
      <c r="NNE200" s="627"/>
      <c r="NNF200" s="627"/>
      <c r="NNG200" s="627"/>
      <c r="NNH200" s="627"/>
      <c r="NNI200" s="627"/>
      <c r="NNJ200" s="627"/>
      <c r="NNK200" s="627"/>
      <c r="NNL200" s="627"/>
      <c r="NNM200" s="627"/>
      <c r="NNN200" s="627"/>
      <c r="NNO200" s="627"/>
      <c r="NNP200" s="627"/>
      <c r="NNQ200" s="627"/>
      <c r="NNR200" s="627"/>
      <c r="NNS200" s="627"/>
      <c r="NNT200" s="627"/>
      <c r="NNU200" s="627"/>
      <c r="NNV200" s="627"/>
      <c r="NNW200" s="627"/>
      <c r="NNX200" s="627"/>
      <c r="NNY200" s="627"/>
      <c r="NNZ200" s="627"/>
      <c r="NOA200" s="627"/>
      <c r="NOB200" s="627"/>
      <c r="NOC200" s="627"/>
      <c r="NOD200" s="627"/>
      <c r="NOE200" s="627"/>
      <c r="NOF200" s="627"/>
      <c r="NOG200" s="627"/>
      <c r="NOH200" s="627"/>
      <c r="NOI200" s="627"/>
      <c r="NOJ200" s="627"/>
      <c r="NOK200" s="627"/>
      <c r="NOL200" s="627"/>
      <c r="NOM200" s="627"/>
      <c r="NON200" s="627"/>
      <c r="NOO200" s="627"/>
      <c r="NOP200" s="627"/>
      <c r="NOQ200" s="627"/>
      <c r="NOR200" s="627"/>
      <c r="NOS200" s="627"/>
      <c r="NOT200" s="627"/>
      <c r="NOU200" s="627"/>
      <c r="NOV200" s="627"/>
      <c r="NOW200" s="627"/>
      <c r="NOX200" s="627"/>
      <c r="NOY200" s="627"/>
      <c r="NOZ200" s="627"/>
      <c r="NPA200" s="627"/>
      <c r="NPB200" s="627"/>
      <c r="NPC200" s="627"/>
      <c r="NPD200" s="627"/>
      <c r="NPE200" s="627"/>
      <c r="NPF200" s="627"/>
      <c r="NPG200" s="627"/>
      <c r="NPH200" s="627"/>
      <c r="NPI200" s="627"/>
      <c r="NPJ200" s="627"/>
      <c r="NPK200" s="627"/>
      <c r="NPL200" s="627"/>
      <c r="NPM200" s="627"/>
      <c r="NPN200" s="627"/>
      <c r="NPO200" s="627"/>
      <c r="NPP200" s="627"/>
      <c r="NPQ200" s="627"/>
      <c r="NPR200" s="627"/>
      <c r="NPS200" s="627"/>
      <c r="NPT200" s="627"/>
      <c r="NPU200" s="627"/>
      <c r="NPV200" s="627"/>
      <c r="NPW200" s="627"/>
      <c r="NPX200" s="627"/>
      <c r="NPY200" s="627"/>
      <c r="NPZ200" s="627"/>
      <c r="NQA200" s="627"/>
      <c r="NQB200" s="627"/>
      <c r="NQC200" s="627"/>
      <c r="NQD200" s="627"/>
      <c r="NQE200" s="627"/>
      <c r="NQF200" s="627"/>
      <c r="NQG200" s="627"/>
      <c r="NQH200" s="627"/>
      <c r="NQI200" s="627"/>
      <c r="NQJ200" s="627"/>
      <c r="NQK200" s="627"/>
      <c r="NQL200" s="627"/>
      <c r="NQM200" s="627"/>
      <c r="NQN200" s="627"/>
      <c r="NQO200" s="627"/>
      <c r="NQP200" s="627"/>
      <c r="NQQ200" s="627"/>
      <c r="NQR200" s="627"/>
      <c r="NQS200" s="627"/>
      <c r="NQT200" s="627"/>
      <c r="NQU200" s="627"/>
      <c r="NQV200" s="627"/>
      <c r="NQW200" s="627"/>
      <c r="NQX200" s="627"/>
      <c r="NQY200" s="627"/>
      <c r="NQZ200" s="627"/>
      <c r="NRA200" s="627"/>
      <c r="NRB200" s="627"/>
      <c r="NRC200" s="627"/>
      <c r="NRD200" s="627"/>
      <c r="NRE200" s="627"/>
      <c r="NRF200" s="627"/>
      <c r="NRG200" s="627"/>
      <c r="NRH200" s="627"/>
      <c r="NRI200" s="627"/>
      <c r="NRJ200" s="627"/>
      <c r="NRK200" s="627"/>
      <c r="NRL200" s="627"/>
      <c r="NRM200" s="627"/>
      <c r="NRN200" s="627"/>
      <c r="NRO200" s="627"/>
      <c r="NRP200" s="627"/>
      <c r="NRQ200" s="627"/>
      <c r="NRR200" s="627"/>
      <c r="NRS200" s="627"/>
      <c r="NRT200" s="627"/>
      <c r="NRU200" s="627"/>
      <c r="NRV200" s="627"/>
      <c r="NRW200" s="627"/>
      <c r="NRX200" s="627"/>
      <c r="NRY200" s="627"/>
      <c r="NRZ200" s="627"/>
      <c r="NSA200" s="627"/>
      <c r="NSB200" s="627"/>
      <c r="NSC200" s="627"/>
      <c r="NSD200" s="627"/>
      <c r="NSE200" s="627"/>
      <c r="NSF200" s="627"/>
      <c r="NSG200" s="627"/>
      <c r="NSH200" s="627"/>
      <c r="NSI200" s="627"/>
      <c r="NSJ200" s="627"/>
      <c r="NSK200" s="627"/>
      <c r="NSL200" s="627"/>
      <c r="NSM200" s="627"/>
      <c r="NSN200" s="627"/>
      <c r="NSO200" s="627"/>
      <c r="NSP200" s="627"/>
      <c r="NSQ200" s="627"/>
      <c r="NSR200" s="627"/>
      <c r="NSS200" s="627"/>
      <c r="NST200" s="627"/>
      <c r="NSU200" s="627"/>
      <c r="NSV200" s="627"/>
      <c r="NSW200" s="627"/>
      <c r="NSX200" s="627"/>
      <c r="NSY200" s="627"/>
      <c r="NSZ200" s="627"/>
      <c r="NTA200" s="627"/>
      <c r="NTB200" s="627"/>
      <c r="NTC200" s="627"/>
      <c r="NTD200" s="627"/>
      <c r="NTE200" s="627"/>
      <c r="NTF200" s="627"/>
      <c r="NTG200" s="627"/>
      <c r="NTH200" s="627"/>
      <c r="NTI200" s="627"/>
      <c r="NTJ200" s="627"/>
      <c r="NTK200" s="627"/>
      <c r="NTL200" s="627"/>
      <c r="NTM200" s="627"/>
      <c r="NTN200" s="627"/>
      <c r="NTO200" s="627"/>
      <c r="NTP200" s="627"/>
      <c r="NTQ200" s="627"/>
      <c r="NTR200" s="627"/>
      <c r="NTS200" s="627"/>
      <c r="NTT200" s="627"/>
      <c r="NTU200" s="627"/>
      <c r="NTV200" s="627"/>
      <c r="NTW200" s="627"/>
      <c r="NTX200" s="627"/>
      <c r="NTY200" s="627"/>
      <c r="NTZ200" s="627"/>
      <c r="NUA200" s="627"/>
      <c r="NUB200" s="627"/>
      <c r="NUC200" s="627"/>
      <c r="NUD200" s="627"/>
      <c r="NUE200" s="627"/>
      <c r="NUF200" s="627"/>
      <c r="NUG200" s="627"/>
      <c r="NUH200" s="627"/>
      <c r="NUI200" s="627"/>
      <c r="NUJ200" s="627"/>
      <c r="NUK200" s="627"/>
      <c r="NUL200" s="627"/>
      <c r="NUM200" s="627"/>
      <c r="NUN200" s="627"/>
      <c r="NUO200" s="627"/>
      <c r="NUP200" s="627"/>
      <c r="NUQ200" s="627"/>
      <c r="NUR200" s="627"/>
      <c r="NUS200" s="627"/>
      <c r="NUT200" s="627"/>
      <c r="NUU200" s="627"/>
      <c r="NUV200" s="627"/>
      <c r="NUW200" s="627"/>
      <c r="NUX200" s="627"/>
      <c r="NUY200" s="627"/>
      <c r="NUZ200" s="627"/>
      <c r="NVA200" s="627"/>
      <c r="NVB200" s="627"/>
      <c r="NVC200" s="627"/>
      <c r="NVD200" s="627"/>
      <c r="NVE200" s="627"/>
      <c r="NVF200" s="627"/>
      <c r="NVG200" s="627"/>
      <c r="NVH200" s="627"/>
      <c r="NVI200" s="627"/>
      <c r="NVJ200" s="627"/>
      <c r="NVK200" s="627"/>
      <c r="NVL200" s="627"/>
      <c r="NVM200" s="627"/>
      <c r="NVN200" s="627"/>
      <c r="NVO200" s="627"/>
      <c r="NVP200" s="627"/>
      <c r="NVQ200" s="627"/>
      <c r="NVR200" s="627"/>
      <c r="NVS200" s="627"/>
      <c r="NVT200" s="627"/>
      <c r="NVU200" s="627"/>
      <c r="NVV200" s="627"/>
      <c r="NVW200" s="627"/>
      <c r="NVX200" s="627"/>
      <c r="NVY200" s="627"/>
      <c r="NVZ200" s="627"/>
      <c r="NWA200" s="627"/>
      <c r="NWB200" s="627"/>
      <c r="NWC200" s="627"/>
      <c r="NWD200" s="627"/>
      <c r="NWE200" s="627"/>
      <c r="NWF200" s="627"/>
      <c r="NWG200" s="627"/>
      <c r="NWH200" s="627"/>
      <c r="NWI200" s="627"/>
      <c r="NWJ200" s="627"/>
      <c r="NWK200" s="627"/>
      <c r="NWL200" s="627"/>
      <c r="NWM200" s="627"/>
      <c r="NWN200" s="627"/>
      <c r="NWO200" s="627"/>
      <c r="NWP200" s="627"/>
      <c r="NWQ200" s="627"/>
      <c r="NWR200" s="627"/>
      <c r="NWS200" s="627"/>
      <c r="NWT200" s="627"/>
      <c r="NWU200" s="627"/>
      <c r="NWV200" s="627"/>
      <c r="NWW200" s="627"/>
      <c r="NWX200" s="627"/>
      <c r="NWY200" s="627"/>
      <c r="NWZ200" s="627"/>
      <c r="NXA200" s="627"/>
      <c r="NXB200" s="627"/>
      <c r="NXC200" s="627"/>
      <c r="NXD200" s="627"/>
      <c r="NXE200" s="627"/>
      <c r="NXF200" s="627"/>
      <c r="NXG200" s="627"/>
      <c r="NXH200" s="627"/>
      <c r="NXI200" s="627"/>
      <c r="NXJ200" s="627"/>
      <c r="NXK200" s="627"/>
      <c r="NXL200" s="627"/>
      <c r="NXM200" s="627"/>
      <c r="NXN200" s="627"/>
      <c r="NXO200" s="627"/>
      <c r="NXP200" s="627"/>
      <c r="NXQ200" s="627"/>
      <c r="NXR200" s="627"/>
      <c r="NXS200" s="627"/>
      <c r="NXT200" s="627"/>
      <c r="NXU200" s="627"/>
      <c r="NXV200" s="627"/>
      <c r="NXW200" s="627"/>
      <c r="NXX200" s="627"/>
      <c r="NXY200" s="627"/>
      <c r="NXZ200" s="627"/>
      <c r="NYA200" s="627"/>
      <c r="NYB200" s="627"/>
      <c r="NYC200" s="627"/>
      <c r="NYD200" s="627"/>
      <c r="NYE200" s="627"/>
      <c r="NYF200" s="627"/>
      <c r="NYG200" s="627"/>
      <c r="NYH200" s="627"/>
      <c r="NYI200" s="627"/>
      <c r="NYJ200" s="627"/>
      <c r="NYK200" s="627"/>
      <c r="NYL200" s="627"/>
      <c r="NYM200" s="627"/>
      <c r="NYN200" s="627"/>
      <c r="NYO200" s="627"/>
      <c r="NYP200" s="627"/>
      <c r="NYQ200" s="627"/>
      <c r="NYR200" s="627"/>
      <c r="NYS200" s="627"/>
      <c r="NYT200" s="627"/>
      <c r="NYU200" s="627"/>
      <c r="NYV200" s="627"/>
      <c r="NYW200" s="627"/>
      <c r="NYX200" s="627"/>
      <c r="NYY200" s="627"/>
      <c r="NYZ200" s="627"/>
      <c r="NZA200" s="627"/>
      <c r="NZB200" s="627"/>
      <c r="NZC200" s="627"/>
      <c r="NZD200" s="627"/>
      <c r="NZE200" s="627"/>
      <c r="NZF200" s="627"/>
      <c r="NZG200" s="627"/>
      <c r="NZH200" s="627"/>
      <c r="NZI200" s="627"/>
      <c r="NZJ200" s="627"/>
      <c r="NZK200" s="627"/>
      <c r="NZL200" s="627"/>
      <c r="NZM200" s="627"/>
      <c r="NZN200" s="627"/>
      <c r="NZO200" s="627"/>
      <c r="NZP200" s="627"/>
      <c r="NZQ200" s="627"/>
      <c r="NZR200" s="627"/>
      <c r="NZS200" s="627"/>
      <c r="NZT200" s="627"/>
      <c r="NZU200" s="627"/>
      <c r="NZV200" s="627"/>
      <c r="NZW200" s="627"/>
      <c r="NZX200" s="627"/>
      <c r="NZY200" s="627"/>
      <c r="NZZ200" s="627"/>
      <c r="OAA200" s="627"/>
      <c r="OAB200" s="627"/>
      <c r="OAC200" s="627"/>
      <c r="OAD200" s="627"/>
      <c r="OAE200" s="627"/>
      <c r="OAF200" s="627"/>
      <c r="OAG200" s="627"/>
      <c r="OAH200" s="627"/>
      <c r="OAI200" s="627"/>
      <c r="OAJ200" s="627"/>
      <c r="OAK200" s="627"/>
      <c r="OAL200" s="627"/>
      <c r="OAM200" s="627"/>
      <c r="OAN200" s="627"/>
      <c r="OAO200" s="627"/>
      <c r="OAP200" s="627"/>
      <c r="OAQ200" s="627"/>
      <c r="OAR200" s="627"/>
      <c r="OAS200" s="627"/>
      <c r="OAT200" s="627"/>
      <c r="OAU200" s="627"/>
      <c r="OAV200" s="627"/>
      <c r="OAW200" s="627"/>
      <c r="OAX200" s="627"/>
      <c r="OAY200" s="627"/>
      <c r="OAZ200" s="627"/>
      <c r="OBA200" s="627"/>
      <c r="OBB200" s="627"/>
      <c r="OBC200" s="627"/>
      <c r="OBD200" s="627"/>
      <c r="OBE200" s="627"/>
      <c r="OBF200" s="627"/>
      <c r="OBG200" s="627"/>
      <c r="OBH200" s="627"/>
      <c r="OBI200" s="627"/>
      <c r="OBJ200" s="627"/>
      <c r="OBK200" s="627"/>
      <c r="OBL200" s="627"/>
      <c r="OBM200" s="627"/>
      <c r="OBN200" s="627"/>
      <c r="OBO200" s="627"/>
      <c r="OBP200" s="627"/>
      <c r="OBQ200" s="627"/>
      <c r="OBR200" s="627"/>
      <c r="OBS200" s="627"/>
      <c r="OBT200" s="627"/>
      <c r="OBU200" s="627"/>
      <c r="OBV200" s="627"/>
      <c r="OBW200" s="627"/>
      <c r="OBX200" s="627"/>
      <c r="OBY200" s="627"/>
      <c r="OBZ200" s="627"/>
      <c r="OCA200" s="627"/>
      <c r="OCB200" s="627"/>
      <c r="OCC200" s="627"/>
      <c r="OCD200" s="627"/>
      <c r="OCE200" s="627"/>
      <c r="OCF200" s="627"/>
      <c r="OCG200" s="627"/>
      <c r="OCH200" s="627"/>
      <c r="OCI200" s="627"/>
      <c r="OCJ200" s="627"/>
      <c r="OCK200" s="627"/>
      <c r="OCL200" s="627"/>
      <c r="OCM200" s="627"/>
      <c r="OCN200" s="627"/>
      <c r="OCO200" s="627"/>
      <c r="OCP200" s="627"/>
      <c r="OCQ200" s="627"/>
      <c r="OCR200" s="627"/>
      <c r="OCS200" s="627"/>
      <c r="OCT200" s="627"/>
      <c r="OCU200" s="627"/>
      <c r="OCV200" s="627"/>
      <c r="OCW200" s="627"/>
      <c r="OCX200" s="627"/>
      <c r="OCY200" s="627"/>
      <c r="OCZ200" s="627"/>
      <c r="ODA200" s="627"/>
      <c r="ODB200" s="627"/>
      <c r="ODC200" s="627"/>
      <c r="ODD200" s="627"/>
      <c r="ODE200" s="627"/>
      <c r="ODF200" s="627"/>
      <c r="ODG200" s="627"/>
      <c r="ODH200" s="627"/>
      <c r="ODI200" s="627"/>
      <c r="ODJ200" s="627"/>
      <c r="ODK200" s="627"/>
      <c r="ODL200" s="627"/>
      <c r="ODM200" s="627"/>
      <c r="ODN200" s="627"/>
      <c r="ODO200" s="627"/>
      <c r="ODP200" s="627"/>
      <c r="ODQ200" s="627"/>
      <c r="ODR200" s="627"/>
      <c r="ODS200" s="627"/>
      <c r="ODT200" s="627"/>
      <c r="ODU200" s="627"/>
      <c r="ODV200" s="627"/>
      <c r="ODW200" s="627"/>
      <c r="ODX200" s="627"/>
      <c r="ODY200" s="627"/>
      <c r="ODZ200" s="627"/>
      <c r="OEA200" s="627"/>
      <c r="OEB200" s="627"/>
      <c r="OEC200" s="627"/>
      <c r="OED200" s="627"/>
      <c r="OEE200" s="627"/>
      <c r="OEF200" s="627"/>
      <c r="OEG200" s="627"/>
      <c r="OEH200" s="627"/>
      <c r="OEI200" s="627"/>
      <c r="OEJ200" s="627"/>
      <c r="OEK200" s="627"/>
      <c r="OEL200" s="627"/>
      <c r="OEM200" s="627"/>
      <c r="OEN200" s="627"/>
      <c r="OEO200" s="627"/>
      <c r="OEP200" s="627"/>
      <c r="OEQ200" s="627"/>
      <c r="OER200" s="627"/>
      <c r="OES200" s="627"/>
      <c r="OET200" s="627"/>
      <c r="OEU200" s="627"/>
      <c r="OEV200" s="627"/>
      <c r="OEW200" s="627"/>
      <c r="OEX200" s="627"/>
      <c r="OEY200" s="627"/>
      <c r="OEZ200" s="627"/>
      <c r="OFA200" s="627"/>
      <c r="OFB200" s="627"/>
      <c r="OFC200" s="627"/>
      <c r="OFD200" s="627"/>
      <c r="OFE200" s="627"/>
      <c r="OFF200" s="627"/>
      <c r="OFG200" s="627"/>
      <c r="OFH200" s="627"/>
      <c r="OFI200" s="627"/>
      <c r="OFJ200" s="627"/>
      <c r="OFK200" s="627"/>
      <c r="OFL200" s="627"/>
      <c r="OFM200" s="627"/>
      <c r="OFN200" s="627"/>
      <c r="OFO200" s="627"/>
      <c r="OFP200" s="627"/>
      <c r="OFQ200" s="627"/>
      <c r="OFR200" s="627"/>
      <c r="OFS200" s="627"/>
      <c r="OFT200" s="627"/>
      <c r="OFU200" s="627"/>
      <c r="OFV200" s="627"/>
      <c r="OFW200" s="627"/>
      <c r="OFX200" s="627"/>
      <c r="OFY200" s="627"/>
      <c r="OFZ200" s="627"/>
      <c r="OGA200" s="627"/>
      <c r="OGB200" s="627"/>
      <c r="OGC200" s="627"/>
      <c r="OGD200" s="627"/>
      <c r="OGE200" s="627"/>
      <c r="OGF200" s="627"/>
      <c r="OGG200" s="627"/>
      <c r="OGH200" s="627"/>
      <c r="OGI200" s="627"/>
      <c r="OGJ200" s="627"/>
      <c r="OGK200" s="627"/>
      <c r="OGL200" s="627"/>
      <c r="OGM200" s="627"/>
      <c r="OGN200" s="627"/>
      <c r="OGO200" s="627"/>
      <c r="OGP200" s="627"/>
      <c r="OGQ200" s="627"/>
      <c r="OGR200" s="627"/>
      <c r="OGS200" s="627"/>
      <c r="OGT200" s="627"/>
      <c r="OGU200" s="627"/>
      <c r="OGV200" s="627"/>
      <c r="OGW200" s="627"/>
      <c r="OGX200" s="627"/>
      <c r="OGY200" s="627"/>
      <c r="OGZ200" s="627"/>
      <c r="OHA200" s="627"/>
      <c r="OHB200" s="627"/>
      <c r="OHC200" s="627"/>
      <c r="OHD200" s="627"/>
      <c r="OHE200" s="627"/>
      <c r="OHF200" s="627"/>
      <c r="OHG200" s="627"/>
      <c r="OHH200" s="627"/>
      <c r="OHI200" s="627"/>
      <c r="OHJ200" s="627"/>
      <c r="OHK200" s="627"/>
      <c r="OHL200" s="627"/>
      <c r="OHM200" s="627"/>
      <c r="OHN200" s="627"/>
      <c r="OHO200" s="627"/>
      <c r="OHP200" s="627"/>
      <c r="OHQ200" s="627"/>
      <c r="OHR200" s="627"/>
      <c r="OHS200" s="627"/>
      <c r="OHT200" s="627"/>
      <c r="OHU200" s="627"/>
      <c r="OHV200" s="627"/>
      <c r="OHW200" s="627"/>
      <c r="OHX200" s="627"/>
      <c r="OHY200" s="627"/>
      <c r="OHZ200" s="627"/>
      <c r="OIA200" s="627"/>
      <c r="OIB200" s="627"/>
      <c r="OIC200" s="627"/>
      <c r="OID200" s="627"/>
      <c r="OIE200" s="627"/>
      <c r="OIF200" s="627"/>
      <c r="OIG200" s="627"/>
      <c r="OIH200" s="627"/>
      <c r="OII200" s="627"/>
      <c r="OIJ200" s="627"/>
      <c r="OIK200" s="627"/>
      <c r="OIL200" s="627"/>
      <c r="OIM200" s="627"/>
      <c r="OIN200" s="627"/>
      <c r="OIO200" s="627"/>
      <c r="OIP200" s="627"/>
      <c r="OIQ200" s="627"/>
      <c r="OIR200" s="627"/>
      <c r="OIS200" s="627"/>
      <c r="OIT200" s="627"/>
      <c r="OIU200" s="627"/>
      <c r="OIV200" s="627"/>
      <c r="OIW200" s="627"/>
      <c r="OIX200" s="627"/>
      <c r="OIY200" s="627"/>
      <c r="OIZ200" s="627"/>
      <c r="OJA200" s="627"/>
      <c r="OJB200" s="627"/>
      <c r="OJC200" s="627"/>
      <c r="OJD200" s="627"/>
      <c r="OJE200" s="627"/>
      <c r="OJF200" s="627"/>
      <c r="OJG200" s="627"/>
      <c r="OJH200" s="627"/>
      <c r="OJI200" s="627"/>
      <c r="OJJ200" s="627"/>
      <c r="OJK200" s="627"/>
      <c r="OJL200" s="627"/>
      <c r="OJM200" s="627"/>
      <c r="OJN200" s="627"/>
      <c r="OJO200" s="627"/>
      <c r="OJP200" s="627"/>
      <c r="OJQ200" s="627"/>
      <c r="OJR200" s="627"/>
      <c r="OJS200" s="627"/>
      <c r="OJT200" s="627"/>
      <c r="OJU200" s="627"/>
      <c r="OJV200" s="627"/>
      <c r="OJW200" s="627"/>
      <c r="OJX200" s="627"/>
      <c r="OJY200" s="627"/>
      <c r="OJZ200" s="627"/>
      <c r="OKA200" s="627"/>
      <c r="OKB200" s="627"/>
      <c r="OKC200" s="627"/>
      <c r="OKD200" s="627"/>
      <c r="OKE200" s="627"/>
      <c r="OKF200" s="627"/>
      <c r="OKG200" s="627"/>
      <c r="OKH200" s="627"/>
      <c r="OKI200" s="627"/>
      <c r="OKJ200" s="627"/>
      <c r="OKK200" s="627"/>
      <c r="OKL200" s="627"/>
      <c r="OKM200" s="627"/>
      <c r="OKN200" s="627"/>
      <c r="OKO200" s="627"/>
      <c r="OKP200" s="627"/>
      <c r="OKQ200" s="627"/>
      <c r="OKR200" s="627"/>
      <c r="OKS200" s="627"/>
      <c r="OKT200" s="627"/>
      <c r="OKU200" s="627"/>
      <c r="OKV200" s="627"/>
      <c r="OKW200" s="627"/>
      <c r="OKX200" s="627"/>
      <c r="OKY200" s="627"/>
      <c r="OKZ200" s="627"/>
      <c r="OLA200" s="627"/>
      <c r="OLB200" s="627"/>
      <c r="OLC200" s="627"/>
      <c r="OLD200" s="627"/>
      <c r="OLE200" s="627"/>
      <c r="OLF200" s="627"/>
      <c r="OLG200" s="627"/>
      <c r="OLH200" s="627"/>
      <c r="OLI200" s="627"/>
      <c r="OLJ200" s="627"/>
      <c r="OLK200" s="627"/>
      <c r="OLL200" s="627"/>
      <c r="OLM200" s="627"/>
      <c r="OLN200" s="627"/>
      <c r="OLO200" s="627"/>
      <c r="OLP200" s="627"/>
      <c r="OLQ200" s="627"/>
      <c r="OLR200" s="627"/>
      <c r="OLS200" s="627"/>
      <c r="OLT200" s="627"/>
      <c r="OLU200" s="627"/>
      <c r="OLV200" s="627"/>
      <c r="OLW200" s="627"/>
      <c r="OLX200" s="627"/>
      <c r="OLY200" s="627"/>
      <c r="OLZ200" s="627"/>
      <c r="OMA200" s="627"/>
      <c r="OMB200" s="627"/>
      <c r="OMC200" s="627"/>
      <c r="OMD200" s="627"/>
      <c r="OME200" s="627"/>
      <c r="OMF200" s="627"/>
      <c r="OMG200" s="627"/>
      <c r="OMH200" s="627"/>
      <c r="OMI200" s="627"/>
      <c r="OMJ200" s="627"/>
      <c r="OMK200" s="627"/>
      <c r="OML200" s="627"/>
      <c r="OMM200" s="627"/>
      <c r="OMN200" s="627"/>
      <c r="OMO200" s="627"/>
      <c r="OMP200" s="627"/>
      <c r="OMQ200" s="627"/>
      <c r="OMR200" s="627"/>
      <c r="OMS200" s="627"/>
      <c r="OMT200" s="627"/>
      <c r="OMU200" s="627"/>
      <c r="OMV200" s="627"/>
      <c r="OMW200" s="627"/>
      <c r="OMX200" s="627"/>
      <c r="OMY200" s="627"/>
      <c r="OMZ200" s="627"/>
      <c r="ONA200" s="627"/>
      <c r="ONB200" s="627"/>
      <c r="ONC200" s="627"/>
      <c r="OND200" s="627"/>
      <c r="ONE200" s="627"/>
      <c r="ONF200" s="627"/>
      <c r="ONG200" s="627"/>
      <c r="ONH200" s="627"/>
      <c r="ONI200" s="627"/>
      <c r="ONJ200" s="627"/>
      <c r="ONK200" s="627"/>
      <c r="ONL200" s="627"/>
      <c r="ONM200" s="627"/>
      <c r="ONN200" s="627"/>
      <c r="ONO200" s="627"/>
      <c r="ONP200" s="627"/>
      <c r="ONQ200" s="627"/>
      <c r="ONR200" s="627"/>
      <c r="ONS200" s="627"/>
      <c r="ONT200" s="627"/>
      <c r="ONU200" s="627"/>
      <c r="ONV200" s="627"/>
      <c r="ONW200" s="627"/>
      <c r="ONX200" s="627"/>
      <c r="ONY200" s="627"/>
      <c r="ONZ200" s="627"/>
      <c r="OOA200" s="627"/>
      <c r="OOB200" s="627"/>
      <c r="OOC200" s="627"/>
      <c r="OOD200" s="627"/>
      <c r="OOE200" s="627"/>
      <c r="OOF200" s="627"/>
      <c r="OOG200" s="627"/>
      <c r="OOH200" s="627"/>
      <c r="OOI200" s="627"/>
      <c r="OOJ200" s="627"/>
      <c r="OOK200" s="627"/>
      <c r="OOL200" s="627"/>
      <c r="OOM200" s="627"/>
      <c r="OON200" s="627"/>
      <c r="OOO200" s="627"/>
      <c r="OOP200" s="627"/>
      <c r="OOQ200" s="627"/>
      <c r="OOR200" s="627"/>
      <c r="OOS200" s="627"/>
      <c r="OOT200" s="627"/>
      <c r="OOU200" s="627"/>
      <c r="OOV200" s="627"/>
      <c r="OOW200" s="627"/>
      <c r="OOX200" s="627"/>
      <c r="OOY200" s="627"/>
      <c r="OOZ200" s="627"/>
      <c r="OPA200" s="627"/>
      <c r="OPB200" s="627"/>
      <c r="OPC200" s="627"/>
      <c r="OPD200" s="627"/>
      <c r="OPE200" s="627"/>
      <c r="OPF200" s="627"/>
      <c r="OPG200" s="627"/>
      <c r="OPH200" s="627"/>
      <c r="OPI200" s="627"/>
      <c r="OPJ200" s="627"/>
      <c r="OPK200" s="627"/>
      <c r="OPL200" s="627"/>
      <c r="OPM200" s="627"/>
      <c r="OPN200" s="627"/>
      <c r="OPO200" s="627"/>
      <c r="OPP200" s="627"/>
      <c r="OPQ200" s="627"/>
      <c r="OPR200" s="627"/>
      <c r="OPS200" s="627"/>
      <c r="OPT200" s="627"/>
      <c r="OPU200" s="627"/>
      <c r="OPV200" s="627"/>
      <c r="OPW200" s="627"/>
      <c r="OPX200" s="627"/>
      <c r="OPY200" s="627"/>
      <c r="OPZ200" s="627"/>
      <c r="OQA200" s="627"/>
      <c r="OQB200" s="627"/>
      <c r="OQC200" s="627"/>
      <c r="OQD200" s="627"/>
      <c r="OQE200" s="627"/>
      <c r="OQF200" s="627"/>
      <c r="OQG200" s="627"/>
      <c r="OQH200" s="627"/>
      <c r="OQI200" s="627"/>
      <c r="OQJ200" s="627"/>
      <c r="OQK200" s="627"/>
      <c r="OQL200" s="627"/>
      <c r="OQM200" s="627"/>
      <c r="OQN200" s="627"/>
      <c r="OQO200" s="627"/>
      <c r="OQP200" s="627"/>
      <c r="OQQ200" s="627"/>
      <c r="OQR200" s="627"/>
      <c r="OQS200" s="627"/>
      <c r="OQT200" s="627"/>
      <c r="OQU200" s="627"/>
      <c r="OQV200" s="627"/>
      <c r="OQW200" s="627"/>
      <c r="OQX200" s="627"/>
      <c r="OQY200" s="627"/>
      <c r="OQZ200" s="627"/>
      <c r="ORA200" s="627"/>
      <c r="ORB200" s="627"/>
      <c r="ORC200" s="627"/>
      <c r="ORD200" s="627"/>
      <c r="ORE200" s="627"/>
      <c r="ORF200" s="627"/>
      <c r="ORG200" s="627"/>
      <c r="ORH200" s="627"/>
      <c r="ORI200" s="627"/>
      <c r="ORJ200" s="627"/>
      <c r="ORK200" s="627"/>
      <c r="ORL200" s="627"/>
      <c r="ORM200" s="627"/>
      <c r="ORN200" s="627"/>
      <c r="ORO200" s="627"/>
      <c r="ORP200" s="627"/>
      <c r="ORQ200" s="627"/>
      <c r="ORR200" s="627"/>
      <c r="ORS200" s="627"/>
      <c r="ORT200" s="627"/>
      <c r="ORU200" s="627"/>
      <c r="ORV200" s="627"/>
      <c r="ORW200" s="627"/>
      <c r="ORX200" s="627"/>
      <c r="ORY200" s="627"/>
      <c r="ORZ200" s="627"/>
      <c r="OSA200" s="627"/>
      <c r="OSB200" s="627"/>
      <c r="OSC200" s="627"/>
      <c r="OSD200" s="627"/>
      <c r="OSE200" s="627"/>
      <c r="OSF200" s="627"/>
      <c r="OSG200" s="627"/>
      <c r="OSH200" s="627"/>
      <c r="OSI200" s="627"/>
      <c r="OSJ200" s="627"/>
      <c r="OSK200" s="627"/>
      <c r="OSL200" s="627"/>
      <c r="OSM200" s="627"/>
      <c r="OSN200" s="627"/>
      <c r="OSO200" s="627"/>
      <c r="OSP200" s="627"/>
      <c r="OSQ200" s="627"/>
      <c r="OSR200" s="627"/>
      <c r="OSS200" s="627"/>
      <c r="OST200" s="627"/>
      <c r="OSU200" s="627"/>
      <c r="OSV200" s="627"/>
      <c r="OSW200" s="627"/>
      <c r="OSX200" s="627"/>
      <c r="OSY200" s="627"/>
      <c r="OSZ200" s="627"/>
      <c r="OTA200" s="627"/>
      <c r="OTB200" s="627"/>
      <c r="OTC200" s="627"/>
      <c r="OTD200" s="627"/>
      <c r="OTE200" s="627"/>
      <c r="OTF200" s="627"/>
      <c r="OTG200" s="627"/>
      <c r="OTH200" s="627"/>
      <c r="OTI200" s="627"/>
      <c r="OTJ200" s="627"/>
      <c r="OTK200" s="627"/>
      <c r="OTL200" s="627"/>
      <c r="OTM200" s="627"/>
      <c r="OTN200" s="627"/>
      <c r="OTO200" s="627"/>
      <c r="OTP200" s="627"/>
      <c r="OTQ200" s="627"/>
      <c r="OTR200" s="627"/>
      <c r="OTS200" s="627"/>
      <c r="OTT200" s="627"/>
      <c r="OTU200" s="627"/>
      <c r="OTV200" s="627"/>
      <c r="OTW200" s="627"/>
      <c r="OTX200" s="627"/>
      <c r="OTY200" s="627"/>
      <c r="OTZ200" s="627"/>
      <c r="OUA200" s="627"/>
      <c r="OUB200" s="627"/>
      <c r="OUC200" s="627"/>
      <c r="OUD200" s="627"/>
      <c r="OUE200" s="627"/>
      <c r="OUF200" s="627"/>
      <c r="OUG200" s="627"/>
      <c r="OUH200" s="627"/>
      <c r="OUI200" s="627"/>
      <c r="OUJ200" s="627"/>
      <c r="OUK200" s="627"/>
      <c r="OUL200" s="627"/>
      <c r="OUM200" s="627"/>
      <c r="OUN200" s="627"/>
      <c r="OUO200" s="627"/>
      <c r="OUP200" s="627"/>
      <c r="OUQ200" s="627"/>
      <c r="OUR200" s="627"/>
      <c r="OUS200" s="627"/>
      <c r="OUT200" s="627"/>
      <c r="OUU200" s="627"/>
      <c r="OUV200" s="627"/>
      <c r="OUW200" s="627"/>
      <c r="OUX200" s="627"/>
      <c r="OUY200" s="627"/>
      <c r="OUZ200" s="627"/>
      <c r="OVA200" s="627"/>
      <c r="OVB200" s="627"/>
      <c r="OVC200" s="627"/>
      <c r="OVD200" s="627"/>
      <c r="OVE200" s="627"/>
      <c r="OVF200" s="627"/>
      <c r="OVG200" s="627"/>
      <c r="OVH200" s="627"/>
      <c r="OVI200" s="627"/>
      <c r="OVJ200" s="627"/>
      <c r="OVK200" s="627"/>
      <c r="OVL200" s="627"/>
      <c r="OVM200" s="627"/>
      <c r="OVN200" s="627"/>
      <c r="OVO200" s="627"/>
      <c r="OVP200" s="627"/>
      <c r="OVQ200" s="627"/>
      <c r="OVR200" s="627"/>
      <c r="OVS200" s="627"/>
      <c r="OVT200" s="627"/>
      <c r="OVU200" s="627"/>
      <c r="OVV200" s="627"/>
      <c r="OVW200" s="627"/>
      <c r="OVX200" s="627"/>
      <c r="OVY200" s="627"/>
      <c r="OVZ200" s="627"/>
      <c r="OWA200" s="627"/>
      <c r="OWB200" s="627"/>
      <c r="OWC200" s="627"/>
      <c r="OWD200" s="627"/>
      <c r="OWE200" s="627"/>
      <c r="OWF200" s="627"/>
      <c r="OWG200" s="627"/>
      <c r="OWH200" s="627"/>
      <c r="OWI200" s="627"/>
      <c r="OWJ200" s="627"/>
      <c r="OWK200" s="627"/>
      <c r="OWL200" s="627"/>
      <c r="OWM200" s="627"/>
      <c r="OWN200" s="627"/>
      <c r="OWO200" s="627"/>
      <c r="OWP200" s="627"/>
      <c r="OWQ200" s="627"/>
      <c r="OWR200" s="627"/>
      <c r="OWS200" s="627"/>
      <c r="OWT200" s="627"/>
      <c r="OWU200" s="627"/>
      <c r="OWV200" s="627"/>
      <c r="OWW200" s="627"/>
      <c r="OWX200" s="627"/>
      <c r="OWY200" s="627"/>
      <c r="OWZ200" s="627"/>
      <c r="OXA200" s="627"/>
      <c r="OXB200" s="627"/>
      <c r="OXC200" s="627"/>
      <c r="OXD200" s="627"/>
      <c r="OXE200" s="627"/>
      <c r="OXF200" s="627"/>
      <c r="OXG200" s="627"/>
      <c r="OXH200" s="627"/>
      <c r="OXI200" s="627"/>
      <c r="OXJ200" s="627"/>
      <c r="OXK200" s="627"/>
      <c r="OXL200" s="627"/>
      <c r="OXM200" s="627"/>
      <c r="OXN200" s="627"/>
      <c r="OXO200" s="627"/>
      <c r="OXP200" s="627"/>
      <c r="OXQ200" s="627"/>
      <c r="OXR200" s="627"/>
      <c r="OXS200" s="627"/>
      <c r="OXT200" s="627"/>
      <c r="OXU200" s="627"/>
      <c r="OXV200" s="627"/>
      <c r="OXW200" s="627"/>
      <c r="OXX200" s="627"/>
      <c r="OXY200" s="627"/>
      <c r="OXZ200" s="627"/>
      <c r="OYA200" s="627"/>
      <c r="OYB200" s="627"/>
      <c r="OYC200" s="627"/>
      <c r="OYD200" s="627"/>
      <c r="OYE200" s="627"/>
      <c r="OYF200" s="627"/>
      <c r="OYG200" s="627"/>
      <c r="OYH200" s="627"/>
      <c r="OYI200" s="627"/>
      <c r="OYJ200" s="627"/>
      <c r="OYK200" s="627"/>
      <c r="OYL200" s="627"/>
      <c r="OYM200" s="627"/>
      <c r="OYN200" s="627"/>
      <c r="OYO200" s="627"/>
      <c r="OYP200" s="627"/>
      <c r="OYQ200" s="627"/>
      <c r="OYR200" s="627"/>
      <c r="OYS200" s="627"/>
      <c r="OYT200" s="627"/>
      <c r="OYU200" s="627"/>
      <c r="OYV200" s="627"/>
      <c r="OYW200" s="627"/>
      <c r="OYX200" s="627"/>
      <c r="OYY200" s="627"/>
      <c r="OYZ200" s="627"/>
      <c r="OZA200" s="627"/>
      <c r="OZB200" s="627"/>
      <c r="OZC200" s="627"/>
      <c r="OZD200" s="627"/>
      <c r="OZE200" s="627"/>
      <c r="OZF200" s="627"/>
      <c r="OZG200" s="627"/>
      <c r="OZH200" s="627"/>
      <c r="OZI200" s="627"/>
      <c r="OZJ200" s="627"/>
      <c r="OZK200" s="627"/>
      <c r="OZL200" s="627"/>
      <c r="OZM200" s="627"/>
      <c r="OZN200" s="627"/>
      <c r="OZO200" s="627"/>
      <c r="OZP200" s="627"/>
      <c r="OZQ200" s="627"/>
      <c r="OZR200" s="627"/>
      <c r="OZS200" s="627"/>
      <c r="OZT200" s="627"/>
      <c r="OZU200" s="627"/>
      <c r="OZV200" s="627"/>
      <c r="OZW200" s="627"/>
      <c r="OZX200" s="627"/>
      <c r="OZY200" s="627"/>
      <c r="OZZ200" s="627"/>
      <c r="PAA200" s="627"/>
      <c r="PAB200" s="627"/>
      <c r="PAC200" s="627"/>
      <c r="PAD200" s="627"/>
      <c r="PAE200" s="627"/>
      <c r="PAF200" s="627"/>
      <c r="PAG200" s="627"/>
      <c r="PAH200" s="627"/>
      <c r="PAI200" s="627"/>
      <c r="PAJ200" s="627"/>
      <c r="PAK200" s="627"/>
      <c r="PAL200" s="627"/>
      <c r="PAM200" s="627"/>
      <c r="PAN200" s="627"/>
      <c r="PAO200" s="627"/>
      <c r="PAP200" s="627"/>
      <c r="PAQ200" s="627"/>
      <c r="PAR200" s="627"/>
      <c r="PAS200" s="627"/>
      <c r="PAT200" s="627"/>
      <c r="PAU200" s="627"/>
      <c r="PAV200" s="627"/>
      <c r="PAW200" s="627"/>
      <c r="PAX200" s="627"/>
      <c r="PAY200" s="627"/>
      <c r="PAZ200" s="627"/>
      <c r="PBA200" s="627"/>
      <c r="PBB200" s="627"/>
      <c r="PBC200" s="627"/>
      <c r="PBD200" s="627"/>
      <c r="PBE200" s="627"/>
      <c r="PBF200" s="627"/>
      <c r="PBG200" s="627"/>
      <c r="PBH200" s="627"/>
      <c r="PBI200" s="627"/>
      <c r="PBJ200" s="627"/>
      <c r="PBK200" s="627"/>
      <c r="PBL200" s="627"/>
      <c r="PBM200" s="627"/>
      <c r="PBN200" s="627"/>
      <c r="PBO200" s="627"/>
      <c r="PBP200" s="627"/>
      <c r="PBQ200" s="627"/>
      <c r="PBR200" s="627"/>
      <c r="PBS200" s="627"/>
      <c r="PBT200" s="627"/>
      <c r="PBU200" s="627"/>
      <c r="PBV200" s="627"/>
      <c r="PBW200" s="627"/>
      <c r="PBX200" s="627"/>
      <c r="PBY200" s="627"/>
      <c r="PBZ200" s="627"/>
      <c r="PCA200" s="627"/>
      <c r="PCB200" s="627"/>
      <c r="PCC200" s="627"/>
      <c r="PCD200" s="627"/>
      <c r="PCE200" s="627"/>
      <c r="PCF200" s="627"/>
      <c r="PCG200" s="627"/>
      <c r="PCH200" s="627"/>
      <c r="PCI200" s="627"/>
      <c r="PCJ200" s="627"/>
      <c r="PCK200" s="627"/>
      <c r="PCL200" s="627"/>
      <c r="PCM200" s="627"/>
      <c r="PCN200" s="627"/>
      <c r="PCO200" s="627"/>
      <c r="PCP200" s="627"/>
      <c r="PCQ200" s="627"/>
      <c r="PCR200" s="627"/>
      <c r="PCS200" s="627"/>
      <c r="PCT200" s="627"/>
      <c r="PCU200" s="627"/>
      <c r="PCV200" s="627"/>
      <c r="PCW200" s="627"/>
      <c r="PCX200" s="627"/>
      <c r="PCY200" s="627"/>
      <c r="PCZ200" s="627"/>
      <c r="PDA200" s="627"/>
      <c r="PDB200" s="627"/>
      <c r="PDC200" s="627"/>
      <c r="PDD200" s="627"/>
      <c r="PDE200" s="627"/>
      <c r="PDF200" s="627"/>
      <c r="PDG200" s="627"/>
      <c r="PDH200" s="627"/>
      <c r="PDI200" s="627"/>
      <c r="PDJ200" s="627"/>
      <c r="PDK200" s="627"/>
      <c r="PDL200" s="627"/>
      <c r="PDM200" s="627"/>
      <c r="PDN200" s="627"/>
      <c r="PDO200" s="627"/>
      <c r="PDP200" s="627"/>
      <c r="PDQ200" s="627"/>
      <c r="PDR200" s="627"/>
      <c r="PDS200" s="627"/>
      <c r="PDT200" s="627"/>
      <c r="PDU200" s="627"/>
      <c r="PDV200" s="627"/>
      <c r="PDW200" s="627"/>
      <c r="PDX200" s="627"/>
      <c r="PDY200" s="627"/>
      <c r="PDZ200" s="627"/>
      <c r="PEA200" s="627"/>
      <c r="PEB200" s="627"/>
      <c r="PEC200" s="627"/>
      <c r="PED200" s="627"/>
      <c r="PEE200" s="627"/>
      <c r="PEF200" s="627"/>
      <c r="PEG200" s="627"/>
      <c r="PEH200" s="627"/>
      <c r="PEI200" s="627"/>
      <c r="PEJ200" s="627"/>
      <c r="PEK200" s="627"/>
      <c r="PEL200" s="627"/>
      <c r="PEM200" s="627"/>
      <c r="PEN200" s="627"/>
      <c r="PEO200" s="627"/>
      <c r="PEP200" s="627"/>
      <c r="PEQ200" s="627"/>
      <c r="PER200" s="627"/>
      <c r="PES200" s="627"/>
      <c r="PET200" s="627"/>
      <c r="PEU200" s="627"/>
      <c r="PEV200" s="627"/>
      <c r="PEW200" s="627"/>
      <c r="PEX200" s="627"/>
      <c r="PEY200" s="627"/>
      <c r="PEZ200" s="627"/>
      <c r="PFA200" s="627"/>
      <c r="PFB200" s="627"/>
      <c r="PFC200" s="627"/>
      <c r="PFD200" s="627"/>
      <c r="PFE200" s="627"/>
      <c r="PFF200" s="627"/>
      <c r="PFG200" s="627"/>
      <c r="PFH200" s="627"/>
      <c r="PFI200" s="627"/>
      <c r="PFJ200" s="627"/>
      <c r="PFK200" s="627"/>
      <c r="PFL200" s="627"/>
      <c r="PFM200" s="627"/>
      <c r="PFN200" s="627"/>
      <c r="PFO200" s="627"/>
      <c r="PFP200" s="627"/>
      <c r="PFQ200" s="627"/>
      <c r="PFR200" s="627"/>
      <c r="PFS200" s="627"/>
      <c r="PFT200" s="627"/>
      <c r="PFU200" s="627"/>
      <c r="PFV200" s="627"/>
      <c r="PFW200" s="627"/>
      <c r="PFX200" s="627"/>
      <c r="PFY200" s="627"/>
      <c r="PFZ200" s="627"/>
      <c r="PGA200" s="627"/>
      <c r="PGB200" s="627"/>
      <c r="PGC200" s="627"/>
      <c r="PGD200" s="627"/>
      <c r="PGE200" s="627"/>
      <c r="PGF200" s="627"/>
      <c r="PGG200" s="627"/>
      <c r="PGH200" s="627"/>
      <c r="PGI200" s="627"/>
      <c r="PGJ200" s="627"/>
      <c r="PGK200" s="627"/>
      <c r="PGL200" s="627"/>
      <c r="PGM200" s="627"/>
      <c r="PGN200" s="627"/>
      <c r="PGO200" s="627"/>
      <c r="PGP200" s="627"/>
      <c r="PGQ200" s="627"/>
      <c r="PGR200" s="627"/>
      <c r="PGS200" s="627"/>
      <c r="PGT200" s="627"/>
      <c r="PGU200" s="627"/>
      <c r="PGV200" s="627"/>
      <c r="PGW200" s="627"/>
      <c r="PGX200" s="627"/>
      <c r="PGY200" s="627"/>
      <c r="PGZ200" s="627"/>
      <c r="PHA200" s="627"/>
      <c r="PHB200" s="627"/>
      <c r="PHC200" s="627"/>
      <c r="PHD200" s="627"/>
      <c r="PHE200" s="627"/>
      <c r="PHF200" s="627"/>
      <c r="PHG200" s="627"/>
      <c r="PHH200" s="627"/>
      <c r="PHI200" s="627"/>
      <c r="PHJ200" s="627"/>
      <c r="PHK200" s="627"/>
      <c r="PHL200" s="627"/>
      <c r="PHM200" s="627"/>
      <c r="PHN200" s="627"/>
      <c r="PHO200" s="627"/>
      <c r="PHP200" s="627"/>
      <c r="PHQ200" s="627"/>
      <c r="PHR200" s="627"/>
      <c r="PHS200" s="627"/>
      <c r="PHT200" s="627"/>
      <c r="PHU200" s="627"/>
      <c r="PHV200" s="627"/>
      <c r="PHW200" s="627"/>
      <c r="PHX200" s="627"/>
      <c r="PHY200" s="627"/>
      <c r="PHZ200" s="627"/>
      <c r="PIA200" s="627"/>
      <c r="PIB200" s="627"/>
      <c r="PIC200" s="627"/>
      <c r="PID200" s="627"/>
      <c r="PIE200" s="627"/>
      <c r="PIF200" s="627"/>
      <c r="PIG200" s="627"/>
      <c r="PIH200" s="627"/>
      <c r="PII200" s="627"/>
      <c r="PIJ200" s="627"/>
      <c r="PIK200" s="627"/>
      <c r="PIL200" s="627"/>
      <c r="PIM200" s="627"/>
      <c r="PIN200" s="627"/>
      <c r="PIO200" s="627"/>
      <c r="PIP200" s="627"/>
      <c r="PIQ200" s="627"/>
      <c r="PIR200" s="627"/>
      <c r="PIS200" s="627"/>
      <c r="PIT200" s="627"/>
      <c r="PIU200" s="627"/>
      <c r="PIV200" s="627"/>
      <c r="PIW200" s="627"/>
      <c r="PIX200" s="627"/>
      <c r="PIY200" s="627"/>
      <c r="PIZ200" s="627"/>
      <c r="PJA200" s="627"/>
      <c r="PJB200" s="627"/>
      <c r="PJC200" s="627"/>
      <c r="PJD200" s="627"/>
      <c r="PJE200" s="627"/>
      <c r="PJF200" s="627"/>
      <c r="PJG200" s="627"/>
      <c r="PJH200" s="627"/>
      <c r="PJI200" s="627"/>
      <c r="PJJ200" s="627"/>
      <c r="PJK200" s="627"/>
      <c r="PJL200" s="627"/>
      <c r="PJM200" s="627"/>
      <c r="PJN200" s="627"/>
      <c r="PJO200" s="627"/>
      <c r="PJP200" s="627"/>
      <c r="PJQ200" s="627"/>
      <c r="PJR200" s="627"/>
      <c r="PJS200" s="627"/>
      <c r="PJT200" s="627"/>
      <c r="PJU200" s="627"/>
      <c r="PJV200" s="627"/>
      <c r="PJW200" s="627"/>
      <c r="PJX200" s="627"/>
      <c r="PJY200" s="627"/>
      <c r="PJZ200" s="627"/>
      <c r="PKA200" s="627"/>
      <c r="PKB200" s="627"/>
      <c r="PKC200" s="627"/>
      <c r="PKD200" s="627"/>
      <c r="PKE200" s="627"/>
      <c r="PKF200" s="627"/>
      <c r="PKG200" s="627"/>
      <c r="PKH200" s="627"/>
      <c r="PKI200" s="627"/>
      <c r="PKJ200" s="627"/>
      <c r="PKK200" s="627"/>
      <c r="PKL200" s="627"/>
      <c r="PKM200" s="627"/>
      <c r="PKN200" s="627"/>
      <c r="PKO200" s="627"/>
      <c r="PKP200" s="627"/>
      <c r="PKQ200" s="627"/>
      <c r="PKR200" s="627"/>
      <c r="PKS200" s="627"/>
      <c r="PKT200" s="627"/>
      <c r="PKU200" s="627"/>
      <c r="PKV200" s="627"/>
      <c r="PKW200" s="627"/>
      <c r="PKX200" s="627"/>
      <c r="PKY200" s="627"/>
      <c r="PKZ200" s="627"/>
      <c r="PLA200" s="627"/>
      <c r="PLB200" s="627"/>
      <c r="PLC200" s="627"/>
      <c r="PLD200" s="627"/>
      <c r="PLE200" s="627"/>
      <c r="PLF200" s="627"/>
      <c r="PLG200" s="627"/>
      <c r="PLH200" s="627"/>
      <c r="PLI200" s="627"/>
      <c r="PLJ200" s="627"/>
      <c r="PLK200" s="627"/>
      <c r="PLL200" s="627"/>
      <c r="PLM200" s="627"/>
      <c r="PLN200" s="627"/>
      <c r="PLO200" s="627"/>
      <c r="PLP200" s="627"/>
      <c r="PLQ200" s="627"/>
      <c r="PLR200" s="627"/>
      <c r="PLS200" s="627"/>
      <c r="PLT200" s="627"/>
      <c r="PLU200" s="627"/>
      <c r="PLV200" s="627"/>
      <c r="PLW200" s="627"/>
      <c r="PLX200" s="627"/>
      <c r="PLY200" s="627"/>
      <c r="PLZ200" s="627"/>
      <c r="PMA200" s="627"/>
      <c r="PMB200" s="627"/>
      <c r="PMC200" s="627"/>
      <c r="PMD200" s="627"/>
      <c r="PME200" s="627"/>
      <c r="PMF200" s="627"/>
      <c r="PMG200" s="627"/>
      <c r="PMH200" s="627"/>
      <c r="PMI200" s="627"/>
      <c r="PMJ200" s="627"/>
      <c r="PMK200" s="627"/>
      <c r="PML200" s="627"/>
      <c r="PMM200" s="627"/>
      <c r="PMN200" s="627"/>
      <c r="PMO200" s="627"/>
      <c r="PMP200" s="627"/>
      <c r="PMQ200" s="627"/>
      <c r="PMR200" s="627"/>
      <c r="PMS200" s="627"/>
      <c r="PMT200" s="627"/>
      <c r="PMU200" s="627"/>
      <c r="PMV200" s="627"/>
      <c r="PMW200" s="627"/>
      <c r="PMX200" s="627"/>
      <c r="PMY200" s="627"/>
      <c r="PMZ200" s="627"/>
      <c r="PNA200" s="627"/>
      <c r="PNB200" s="627"/>
      <c r="PNC200" s="627"/>
      <c r="PND200" s="627"/>
      <c r="PNE200" s="627"/>
      <c r="PNF200" s="627"/>
      <c r="PNG200" s="627"/>
      <c r="PNH200" s="627"/>
      <c r="PNI200" s="627"/>
      <c r="PNJ200" s="627"/>
      <c r="PNK200" s="627"/>
      <c r="PNL200" s="627"/>
      <c r="PNM200" s="627"/>
      <c r="PNN200" s="627"/>
      <c r="PNO200" s="627"/>
      <c r="PNP200" s="627"/>
      <c r="PNQ200" s="627"/>
      <c r="PNR200" s="627"/>
      <c r="PNS200" s="627"/>
      <c r="PNT200" s="627"/>
      <c r="PNU200" s="627"/>
      <c r="PNV200" s="627"/>
      <c r="PNW200" s="627"/>
      <c r="PNX200" s="627"/>
      <c r="PNY200" s="627"/>
      <c r="PNZ200" s="627"/>
      <c r="POA200" s="627"/>
      <c r="POB200" s="627"/>
      <c r="POC200" s="627"/>
      <c r="POD200" s="627"/>
      <c r="POE200" s="627"/>
      <c r="POF200" s="627"/>
      <c r="POG200" s="627"/>
      <c r="POH200" s="627"/>
      <c r="POI200" s="627"/>
      <c r="POJ200" s="627"/>
      <c r="POK200" s="627"/>
      <c r="POL200" s="627"/>
      <c r="POM200" s="627"/>
      <c r="PON200" s="627"/>
      <c r="POO200" s="627"/>
      <c r="POP200" s="627"/>
      <c r="POQ200" s="627"/>
      <c r="POR200" s="627"/>
      <c r="POS200" s="627"/>
      <c r="POT200" s="627"/>
      <c r="POU200" s="627"/>
      <c r="POV200" s="627"/>
      <c r="POW200" s="627"/>
      <c r="POX200" s="627"/>
      <c r="POY200" s="627"/>
      <c r="POZ200" s="627"/>
      <c r="PPA200" s="627"/>
      <c r="PPB200" s="627"/>
      <c r="PPC200" s="627"/>
      <c r="PPD200" s="627"/>
      <c r="PPE200" s="627"/>
      <c r="PPF200" s="627"/>
      <c r="PPG200" s="627"/>
      <c r="PPH200" s="627"/>
      <c r="PPI200" s="627"/>
      <c r="PPJ200" s="627"/>
      <c r="PPK200" s="627"/>
      <c r="PPL200" s="627"/>
      <c r="PPM200" s="627"/>
      <c r="PPN200" s="627"/>
      <c r="PPO200" s="627"/>
      <c r="PPP200" s="627"/>
      <c r="PPQ200" s="627"/>
      <c r="PPR200" s="627"/>
      <c r="PPS200" s="627"/>
      <c r="PPT200" s="627"/>
      <c r="PPU200" s="627"/>
      <c r="PPV200" s="627"/>
      <c r="PPW200" s="627"/>
      <c r="PPX200" s="627"/>
      <c r="PPY200" s="627"/>
      <c r="PPZ200" s="627"/>
      <c r="PQA200" s="627"/>
      <c r="PQB200" s="627"/>
      <c r="PQC200" s="627"/>
      <c r="PQD200" s="627"/>
      <c r="PQE200" s="627"/>
      <c r="PQF200" s="627"/>
      <c r="PQG200" s="627"/>
      <c r="PQH200" s="627"/>
      <c r="PQI200" s="627"/>
      <c r="PQJ200" s="627"/>
      <c r="PQK200" s="627"/>
      <c r="PQL200" s="627"/>
      <c r="PQM200" s="627"/>
      <c r="PQN200" s="627"/>
      <c r="PQO200" s="627"/>
      <c r="PQP200" s="627"/>
      <c r="PQQ200" s="627"/>
      <c r="PQR200" s="627"/>
      <c r="PQS200" s="627"/>
      <c r="PQT200" s="627"/>
      <c r="PQU200" s="627"/>
      <c r="PQV200" s="627"/>
      <c r="PQW200" s="627"/>
      <c r="PQX200" s="627"/>
      <c r="PQY200" s="627"/>
      <c r="PQZ200" s="627"/>
      <c r="PRA200" s="627"/>
      <c r="PRB200" s="627"/>
      <c r="PRC200" s="627"/>
      <c r="PRD200" s="627"/>
      <c r="PRE200" s="627"/>
      <c r="PRF200" s="627"/>
      <c r="PRG200" s="627"/>
      <c r="PRH200" s="627"/>
      <c r="PRI200" s="627"/>
      <c r="PRJ200" s="627"/>
      <c r="PRK200" s="627"/>
      <c r="PRL200" s="627"/>
      <c r="PRM200" s="627"/>
      <c r="PRN200" s="627"/>
      <c r="PRO200" s="627"/>
      <c r="PRP200" s="627"/>
      <c r="PRQ200" s="627"/>
      <c r="PRR200" s="627"/>
      <c r="PRS200" s="627"/>
      <c r="PRT200" s="627"/>
      <c r="PRU200" s="627"/>
      <c r="PRV200" s="627"/>
      <c r="PRW200" s="627"/>
      <c r="PRX200" s="627"/>
      <c r="PRY200" s="627"/>
      <c r="PRZ200" s="627"/>
      <c r="PSA200" s="627"/>
      <c r="PSB200" s="627"/>
      <c r="PSC200" s="627"/>
      <c r="PSD200" s="627"/>
      <c r="PSE200" s="627"/>
      <c r="PSF200" s="627"/>
      <c r="PSG200" s="627"/>
      <c r="PSH200" s="627"/>
      <c r="PSI200" s="627"/>
      <c r="PSJ200" s="627"/>
      <c r="PSK200" s="627"/>
      <c r="PSL200" s="627"/>
      <c r="PSM200" s="627"/>
      <c r="PSN200" s="627"/>
      <c r="PSO200" s="627"/>
      <c r="PSP200" s="627"/>
      <c r="PSQ200" s="627"/>
      <c r="PSR200" s="627"/>
      <c r="PSS200" s="627"/>
      <c r="PST200" s="627"/>
      <c r="PSU200" s="627"/>
      <c r="PSV200" s="627"/>
      <c r="PSW200" s="627"/>
      <c r="PSX200" s="627"/>
      <c r="PSY200" s="627"/>
      <c r="PSZ200" s="627"/>
      <c r="PTA200" s="627"/>
      <c r="PTB200" s="627"/>
      <c r="PTC200" s="627"/>
      <c r="PTD200" s="627"/>
      <c r="PTE200" s="627"/>
      <c r="PTF200" s="627"/>
      <c r="PTG200" s="627"/>
      <c r="PTH200" s="627"/>
      <c r="PTI200" s="627"/>
      <c r="PTJ200" s="627"/>
      <c r="PTK200" s="627"/>
      <c r="PTL200" s="627"/>
      <c r="PTM200" s="627"/>
      <c r="PTN200" s="627"/>
      <c r="PTO200" s="627"/>
      <c r="PTP200" s="627"/>
      <c r="PTQ200" s="627"/>
      <c r="PTR200" s="627"/>
      <c r="PTS200" s="627"/>
      <c r="PTT200" s="627"/>
      <c r="PTU200" s="627"/>
      <c r="PTV200" s="627"/>
      <c r="PTW200" s="627"/>
      <c r="PTX200" s="627"/>
      <c r="PTY200" s="627"/>
      <c r="PTZ200" s="627"/>
      <c r="PUA200" s="627"/>
      <c r="PUB200" s="627"/>
      <c r="PUC200" s="627"/>
      <c r="PUD200" s="627"/>
      <c r="PUE200" s="627"/>
      <c r="PUF200" s="627"/>
      <c r="PUG200" s="627"/>
      <c r="PUH200" s="627"/>
      <c r="PUI200" s="627"/>
      <c r="PUJ200" s="627"/>
      <c r="PUK200" s="627"/>
      <c r="PUL200" s="627"/>
      <c r="PUM200" s="627"/>
      <c r="PUN200" s="627"/>
      <c r="PUO200" s="627"/>
      <c r="PUP200" s="627"/>
      <c r="PUQ200" s="627"/>
      <c r="PUR200" s="627"/>
      <c r="PUS200" s="627"/>
      <c r="PUT200" s="627"/>
      <c r="PUU200" s="627"/>
      <c r="PUV200" s="627"/>
      <c r="PUW200" s="627"/>
      <c r="PUX200" s="627"/>
      <c r="PUY200" s="627"/>
      <c r="PUZ200" s="627"/>
      <c r="PVA200" s="627"/>
      <c r="PVB200" s="627"/>
      <c r="PVC200" s="627"/>
      <c r="PVD200" s="627"/>
      <c r="PVE200" s="627"/>
      <c r="PVF200" s="627"/>
      <c r="PVG200" s="627"/>
      <c r="PVH200" s="627"/>
      <c r="PVI200" s="627"/>
      <c r="PVJ200" s="627"/>
      <c r="PVK200" s="627"/>
      <c r="PVL200" s="627"/>
      <c r="PVM200" s="627"/>
      <c r="PVN200" s="627"/>
      <c r="PVO200" s="627"/>
      <c r="PVP200" s="627"/>
      <c r="PVQ200" s="627"/>
      <c r="PVR200" s="627"/>
      <c r="PVS200" s="627"/>
      <c r="PVT200" s="627"/>
      <c r="PVU200" s="627"/>
      <c r="PVV200" s="627"/>
      <c r="PVW200" s="627"/>
      <c r="PVX200" s="627"/>
      <c r="PVY200" s="627"/>
      <c r="PVZ200" s="627"/>
      <c r="PWA200" s="627"/>
      <c r="PWB200" s="627"/>
      <c r="PWC200" s="627"/>
      <c r="PWD200" s="627"/>
      <c r="PWE200" s="627"/>
      <c r="PWF200" s="627"/>
      <c r="PWG200" s="627"/>
      <c r="PWH200" s="627"/>
      <c r="PWI200" s="627"/>
      <c r="PWJ200" s="627"/>
      <c r="PWK200" s="627"/>
      <c r="PWL200" s="627"/>
      <c r="PWM200" s="627"/>
      <c r="PWN200" s="627"/>
      <c r="PWO200" s="627"/>
      <c r="PWP200" s="627"/>
      <c r="PWQ200" s="627"/>
      <c r="PWR200" s="627"/>
      <c r="PWS200" s="627"/>
      <c r="PWT200" s="627"/>
      <c r="PWU200" s="627"/>
      <c r="PWV200" s="627"/>
      <c r="PWW200" s="627"/>
      <c r="PWX200" s="627"/>
      <c r="PWY200" s="627"/>
      <c r="PWZ200" s="627"/>
      <c r="PXA200" s="627"/>
      <c r="PXB200" s="627"/>
      <c r="PXC200" s="627"/>
      <c r="PXD200" s="627"/>
      <c r="PXE200" s="627"/>
      <c r="PXF200" s="627"/>
      <c r="PXG200" s="627"/>
      <c r="PXH200" s="627"/>
      <c r="PXI200" s="627"/>
      <c r="PXJ200" s="627"/>
      <c r="PXK200" s="627"/>
      <c r="PXL200" s="627"/>
      <c r="PXM200" s="627"/>
      <c r="PXN200" s="627"/>
      <c r="PXO200" s="627"/>
      <c r="PXP200" s="627"/>
      <c r="PXQ200" s="627"/>
      <c r="PXR200" s="627"/>
      <c r="PXS200" s="627"/>
      <c r="PXT200" s="627"/>
      <c r="PXU200" s="627"/>
      <c r="PXV200" s="627"/>
      <c r="PXW200" s="627"/>
      <c r="PXX200" s="627"/>
      <c r="PXY200" s="627"/>
      <c r="PXZ200" s="627"/>
      <c r="PYA200" s="627"/>
      <c r="PYB200" s="627"/>
      <c r="PYC200" s="627"/>
      <c r="PYD200" s="627"/>
      <c r="PYE200" s="627"/>
      <c r="PYF200" s="627"/>
      <c r="PYG200" s="627"/>
      <c r="PYH200" s="627"/>
      <c r="PYI200" s="627"/>
      <c r="PYJ200" s="627"/>
      <c r="PYK200" s="627"/>
      <c r="PYL200" s="627"/>
      <c r="PYM200" s="627"/>
      <c r="PYN200" s="627"/>
      <c r="PYO200" s="627"/>
      <c r="PYP200" s="627"/>
      <c r="PYQ200" s="627"/>
      <c r="PYR200" s="627"/>
      <c r="PYS200" s="627"/>
      <c r="PYT200" s="627"/>
      <c r="PYU200" s="627"/>
      <c r="PYV200" s="627"/>
      <c r="PYW200" s="627"/>
      <c r="PYX200" s="627"/>
      <c r="PYY200" s="627"/>
      <c r="PYZ200" s="627"/>
      <c r="PZA200" s="627"/>
      <c r="PZB200" s="627"/>
      <c r="PZC200" s="627"/>
      <c r="PZD200" s="627"/>
      <c r="PZE200" s="627"/>
      <c r="PZF200" s="627"/>
      <c r="PZG200" s="627"/>
      <c r="PZH200" s="627"/>
      <c r="PZI200" s="627"/>
      <c r="PZJ200" s="627"/>
      <c r="PZK200" s="627"/>
      <c r="PZL200" s="627"/>
      <c r="PZM200" s="627"/>
      <c r="PZN200" s="627"/>
      <c r="PZO200" s="627"/>
      <c r="PZP200" s="627"/>
      <c r="PZQ200" s="627"/>
      <c r="PZR200" s="627"/>
      <c r="PZS200" s="627"/>
      <c r="PZT200" s="627"/>
      <c r="PZU200" s="627"/>
      <c r="PZV200" s="627"/>
      <c r="PZW200" s="627"/>
      <c r="PZX200" s="627"/>
      <c r="PZY200" s="627"/>
      <c r="PZZ200" s="627"/>
      <c r="QAA200" s="627"/>
      <c r="QAB200" s="627"/>
      <c r="QAC200" s="627"/>
      <c r="QAD200" s="627"/>
      <c r="QAE200" s="627"/>
      <c r="QAF200" s="627"/>
      <c r="QAG200" s="627"/>
      <c r="QAH200" s="627"/>
      <c r="QAI200" s="627"/>
      <c r="QAJ200" s="627"/>
      <c r="QAK200" s="627"/>
      <c r="QAL200" s="627"/>
      <c r="QAM200" s="627"/>
      <c r="QAN200" s="627"/>
      <c r="QAO200" s="627"/>
      <c r="QAP200" s="627"/>
      <c r="QAQ200" s="627"/>
      <c r="QAR200" s="627"/>
      <c r="QAS200" s="627"/>
      <c r="QAT200" s="627"/>
      <c r="QAU200" s="627"/>
      <c r="QAV200" s="627"/>
      <c r="QAW200" s="627"/>
      <c r="QAX200" s="627"/>
      <c r="QAY200" s="627"/>
      <c r="QAZ200" s="627"/>
      <c r="QBA200" s="627"/>
      <c r="QBB200" s="627"/>
      <c r="QBC200" s="627"/>
      <c r="QBD200" s="627"/>
      <c r="QBE200" s="627"/>
      <c r="QBF200" s="627"/>
      <c r="QBG200" s="627"/>
      <c r="QBH200" s="627"/>
      <c r="QBI200" s="627"/>
      <c r="QBJ200" s="627"/>
      <c r="QBK200" s="627"/>
      <c r="QBL200" s="627"/>
      <c r="QBM200" s="627"/>
      <c r="QBN200" s="627"/>
      <c r="QBO200" s="627"/>
      <c r="QBP200" s="627"/>
      <c r="QBQ200" s="627"/>
      <c r="QBR200" s="627"/>
      <c r="QBS200" s="627"/>
      <c r="QBT200" s="627"/>
      <c r="QBU200" s="627"/>
      <c r="QBV200" s="627"/>
      <c r="QBW200" s="627"/>
      <c r="QBX200" s="627"/>
      <c r="QBY200" s="627"/>
      <c r="QBZ200" s="627"/>
      <c r="QCA200" s="627"/>
      <c r="QCB200" s="627"/>
      <c r="QCC200" s="627"/>
      <c r="QCD200" s="627"/>
      <c r="QCE200" s="627"/>
      <c r="QCF200" s="627"/>
      <c r="QCG200" s="627"/>
      <c r="QCH200" s="627"/>
      <c r="QCI200" s="627"/>
      <c r="QCJ200" s="627"/>
      <c r="QCK200" s="627"/>
      <c r="QCL200" s="627"/>
      <c r="QCM200" s="627"/>
      <c r="QCN200" s="627"/>
      <c r="QCO200" s="627"/>
      <c r="QCP200" s="627"/>
      <c r="QCQ200" s="627"/>
      <c r="QCR200" s="627"/>
      <c r="QCS200" s="627"/>
      <c r="QCT200" s="627"/>
      <c r="QCU200" s="627"/>
      <c r="QCV200" s="627"/>
      <c r="QCW200" s="627"/>
      <c r="QCX200" s="627"/>
      <c r="QCY200" s="627"/>
      <c r="QCZ200" s="627"/>
      <c r="QDA200" s="627"/>
      <c r="QDB200" s="627"/>
      <c r="QDC200" s="627"/>
      <c r="QDD200" s="627"/>
      <c r="QDE200" s="627"/>
      <c r="QDF200" s="627"/>
      <c r="QDG200" s="627"/>
      <c r="QDH200" s="627"/>
      <c r="QDI200" s="627"/>
      <c r="QDJ200" s="627"/>
      <c r="QDK200" s="627"/>
      <c r="QDL200" s="627"/>
      <c r="QDM200" s="627"/>
      <c r="QDN200" s="627"/>
      <c r="QDO200" s="627"/>
      <c r="QDP200" s="627"/>
      <c r="QDQ200" s="627"/>
      <c r="QDR200" s="627"/>
      <c r="QDS200" s="627"/>
      <c r="QDT200" s="627"/>
      <c r="QDU200" s="627"/>
      <c r="QDV200" s="627"/>
      <c r="QDW200" s="627"/>
      <c r="QDX200" s="627"/>
      <c r="QDY200" s="627"/>
      <c r="QDZ200" s="627"/>
      <c r="QEA200" s="627"/>
      <c r="QEB200" s="627"/>
      <c r="QEC200" s="627"/>
      <c r="QED200" s="627"/>
      <c r="QEE200" s="627"/>
      <c r="QEF200" s="627"/>
      <c r="QEG200" s="627"/>
      <c r="QEH200" s="627"/>
      <c r="QEI200" s="627"/>
      <c r="QEJ200" s="627"/>
      <c r="QEK200" s="627"/>
      <c r="QEL200" s="627"/>
      <c r="QEM200" s="627"/>
      <c r="QEN200" s="627"/>
      <c r="QEO200" s="627"/>
      <c r="QEP200" s="627"/>
      <c r="QEQ200" s="627"/>
      <c r="QER200" s="627"/>
      <c r="QES200" s="627"/>
      <c r="QET200" s="627"/>
      <c r="QEU200" s="627"/>
      <c r="QEV200" s="627"/>
      <c r="QEW200" s="627"/>
      <c r="QEX200" s="627"/>
      <c r="QEY200" s="627"/>
      <c r="QEZ200" s="627"/>
      <c r="QFA200" s="627"/>
      <c r="QFB200" s="627"/>
      <c r="QFC200" s="627"/>
      <c r="QFD200" s="627"/>
      <c r="QFE200" s="627"/>
      <c r="QFF200" s="627"/>
      <c r="QFG200" s="627"/>
      <c r="QFH200" s="627"/>
      <c r="QFI200" s="627"/>
      <c r="QFJ200" s="627"/>
      <c r="QFK200" s="627"/>
      <c r="QFL200" s="627"/>
      <c r="QFM200" s="627"/>
      <c r="QFN200" s="627"/>
      <c r="QFO200" s="627"/>
      <c r="QFP200" s="627"/>
      <c r="QFQ200" s="627"/>
      <c r="QFR200" s="627"/>
      <c r="QFS200" s="627"/>
      <c r="QFT200" s="627"/>
      <c r="QFU200" s="627"/>
      <c r="QFV200" s="627"/>
      <c r="QFW200" s="627"/>
      <c r="QFX200" s="627"/>
      <c r="QFY200" s="627"/>
      <c r="QFZ200" s="627"/>
      <c r="QGA200" s="627"/>
      <c r="QGB200" s="627"/>
      <c r="QGC200" s="627"/>
      <c r="QGD200" s="627"/>
      <c r="QGE200" s="627"/>
      <c r="QGF200" s="627"/>
      <c r="QGG200" s="627"/>
      <c r="QGH200" s="627"/>
      <c r="QGI200" s="627"/>
      <c r="QGJ200" s="627"/>
      <c r="QGK200" s="627"/>
      <c r="QGL200" s="627"/>
      <c r="QGM200" s="627"/>
      <c r="QGN200" s="627"/>
      <c r="QGO200" s="627"/>
      <c r="QGP200" s="627"/>
      <c r="QGQ200" s="627"/>
      <c r="QGR200" s="627"/>
      <c r="QGS200" s="627"/>
      <c r="QGT200" s="627"/>
      <c r="QGU200" s="627"/>
      <c r="QGV200" s="627"/>
      <c r="QGW200" s="627"/>
      <c r="QGX200" s="627"/>
      <c r="QGY200" s="627"/>
      <c r="QGZ200" s="627"/>
      <c r="QHA200" s="627"/>
      <c r="QHB200" s="627"/>
      <c r="QHC200" s="627"/>
      <c r="QHD200" s="627"/>
      <c r="QHE200" s="627"/>
      <c r="QHF200" s="627"/>
      <c r="QHG200" s="627"/>
      <c r="QHH200" s="627"/>
      <c r="QHI200" s="627"/>
      <c r="QHJ200" s="627"/>
      <c r="QHK200" s="627"/>
      <c r="QHL200" s="627"/>
      <c r="QHM200" s="627"/>
      <c r="QHN200" s="627"/>
      <c r="QHO200" s="627"/>
      <c r="QHP200" s="627"/>
      <c r="QHQ200" s="627"/>
      <c r="QHR200" s="627"/>
      <c r="QHS200" s="627"/>
      <c r="QHT200" s="627"/>
      <c r="QHU200" s="627"/>
      <c r="QHV200" s="627"/>
      <c r="QHW200" s="627"/>
      <c r="QHX200" s="627"/>
      <c r="QHY200" s="627"/>
      <c r="QHZ200" s="627"/>
      <c r="QIA200" s="627"/>
      <c r="QIB200" s="627"/>
      <c r="QIC200" s="627"/>
      <c r="QID200" s="627"/>
      <c r="QIE200" s="627"/>
      <c r="QIF200" s="627"/>
      <c r="QIG200" s="627"/>
      <c r="QIH200" s="627"/>
      <c r="QII200" s="627"/>
      <c r="QIJ200" s="627"/>
      <c r="QIK200" s="627"/>
      <c r="QIL200" s="627"/>
      <c r="QIM200" s="627"/>
      <c r="QIN200" s="627"/>
      <c r="QIO200" s="627"/>
      <c r="QIP200" s="627"/>
      <c r="QIQ200" s="627"/>
      <c r="QIR200" s="627"/>
      <c r="QIS200" s="627"/>
      <c r="QIT200" s="627"/>
      <c r="QIU200" s="627"/>
      <c r="QIV200" s="627"/>
      <c r="QIW200" s="627"/>
      <c r="QIX200" s="627"/>
      <c r="QIY200" s="627"/>
      <c r="QIZ200" s="627"/>
      <c r="QJA200" s="627"/>
      <c r="QJB200" s="627"/>
      <c r="QJC200" s="627"/>
      <c r="QJD200" s="627"/>
      <c r="QJE200" s="627"/>
      <c r="QJF200" s="627"/>
      <c r="QJG200" s="627"/>
      <c r="QJH200" s="627"/>
      <c r="QJI200" s="627"/>
      <c r="QJJ200" s="627"/>
      <c r="QJK200" s="627"/>
      <c r="QJL200" s="627"/>
      <c r="QJM200" s="627"/>
      <c r="QJN200" s="627"/>
      <c r="QJO200" s="627"/>
      <c r="QJP200" s="627"/>
      <c r="QJQ200" s="627"/>
      <c r="QJR200" s="627"/>
      <c r="QJS200" s="627"/>
      <c r="QJT200" s="627"/>
      <c r="QJU200" s="627"/>
      <c r="QJV200" s="627"/>
      <c r="QJW200" s="627"/>
      <c r="QJX200" s="627"/>
      <c r="QJY200" s="627"/>
      <c r="QJZ200" s="627"/>
      <c r="QKA200" s="627"/>
      <c r="QKB200" s="627"/>
      <c r="QKC200" s="627"/>
      <c r="QKD200" s="627"/>
      <c r="QKE200" s="627"/>
      <c r="QKF200" s="627"/>
      <c r="QKG200" s="627"/>
      <c r="QKH200" s="627"/>
      <c r="QKI200" s="627"/>
      <c r="QKJ200" s="627"/>
      <c r="QKK200" s="627"/>
      <c r="QKL200" s="627"/>
      <c r="QKM200" s="627"/>
      <c r="QKN200" s="627"/>
      <c r="QKO200" s="627"/>
      <c r="QKP200" s="627"/>
      <c r="QKQ200" s="627"/>
      <c r="QKR200" s="627"/>
      <c r="QKS200" s="627"/>
      <c r="QKT200" s="627"/>
      <c r="QKU200" s="627"/>
      <c r="QKV200" s="627"/>
      <c r="QKW200" s="627"/>
      <c r="QKX200" s="627"/>
      <c r="QKY200" s="627"/>
      <c r="QKZ200" s="627"/>
      <c r="QLA200" s="627"/>
      <c r="QLB200" s="627"/>
      <c r="QLC200" s="627"/>
      <c r="QLD200" s="627"/>
      <c r="QLE200" s="627"/>
      <c r="QLF200" s="627"/>
      <c r="QLG200" s="627"/>
      <c r="QLH200" s="627"/>
      <c r="QLI200" s="627"/>
      <c r="QLJ200" s="627"/>
      <c r="QLK200" s="627"/>
      <c r="QLL200" s="627"/>
      <c r="QLM200" s="627"/>
      <c r="QLN200" s="627"/>
      <c r="QLO200" s="627"/>
      <c r="QLP200" s="627"/>
      <c r="QLQ200" s="627"/>
      <c r="QLR200" s="627"/>
      <c r="QLS200" s="627"/>
      <c r="QLT200" s="627"/>
      <c r="QLU200" s="627"/>
      <c r="QLV200" s="627"/>
      <c r="QLW200" s="627"/>
      <c r="QLX200" s="627"/>
      <c r="QLY200" s="627"/>
      <c r="QLZ200" s="627"/>
      <c r="QMA200" s="627"/>
      <c r="QMB200" s="627"/>
      <c r="QMC200" s="627"/>
      <c r="QMD200" s="627"/>
      <c r="QME200" s="627"/>
      <c r="QMF200" s="627"/>
      <c r="QMG200" s="627"/>
      <c r="QMH200" s="627"/>
      <c r="QMI200" s="627"/>
      <c r="QMJ200" s="627"/>
      <c r="QMK200" s="627"/>
      <c r="QML200" s="627"/>
      <c r="QMM200" s="627"/>
      <c r="QMN200" s="627"/>
      <c r="QMO200" s="627"/>
      <c r="QMP200" s="627"/>
      <c r="QMQ200" s="627"/>
      <c r="QMR200" s="627"/>
      <c r="QMS200" s="627"/>
      <c r="QMT200" s="627"/>
      <c r="QMU200" s="627"/>
      <c r="QMV200" s="627"/>
      <c r="QMW200" s="627"/>
      <c r="QMX200" s="627"/>
      <c r="QMY200" s="627"/>
      <c r="QMZ200" s="627"/>
      <c r="QNA200" s="627"/>
      <c r="QNB200" s="627"/>
      <c r="QNC200" s="627"/>
      <c r="QND200" s="627"/>
      <c r="QNE200" s="627"/>
      <c r="QNF200" s="627"/>
      <c r="QNG200" s="627"/>
      <c r="QNH200" s="627"/>
      <c r="QNI200" s="627"/>
      <c r="QNJ200" s="627"/>
      <c r="QNK200" s="627"/>
      <c r="QNL200" s="627"/>
      <c r="QNM200" s="627"/>
      <c r="QNN200" s="627"/>
      <c r="QNO200" s="627"/>
      <c r="QNP200" s="627"/>
      <c r="QNQ200" s="627"/>
      <c r="QNR200" s="627"/>
      <c r="QNS200" s="627"/>
      <c r="QNT200" s="627"/>
      <c r="QNU200" s="627"/>
      <c r="QNV200" s="627"/>
      <c r="QNW200" s="627"/>
      <c r="QNX200" s="627"/>
      <c r="QNY200" s="627"/>
      <c r="QNZ200" s="627"/>
      <c r="QOA200" s="627"/>
      <c r="QOB200" s="627"/>
      <c r="QOC200" s="627"/>
      <c r="QOD200" s="627"/>
      <c r="QOE200" s="627"/>
      <c r="QOF200" s="627"/>
      <c r="QOG200" s="627"/>
      <c r="QOH200" s="627"/>
      <c r="QOI200" s="627"/>
      <c r="QOJ200" s="627"/>
      <c r="QOK200" s="627"/>
      <c r="QOL200" s="627"/>
      <c r="QOM200" s="627"/>
      <c r="QON200" s="627"/>
      <c r="QOO200" s="627"/>
      <c r="QOP200" s="627"/>
      <c r="QOQ200" s="627"/>
      <c r="QOR200" s="627"/>
      <c r="QOS200" s="627"/>
      <c r="QOT200" s="627"/>
      <c r="QOU200" s="627"/>
      <c r="QOV200" s="627"/>
      <c r="QOW200" s="627"/>
      <c r="QOX200" s="627"/>
      <c r="QOY200" s="627"/>
      <c r="QOZ200" s="627"/>
      <c r="QPA200" s="627"/>
      <c r="QPB200" s="627"/>
      <c r="QPC200" s="627"/>
      <c r="QPD200" s="627"/>
      <c r="QPE200" s="627"/>
      <c r="QPF200" s="627"/>
      <c r="QPG200" s="627"/>
      <c r="QPH200" s="627"/>
      <c r="QPI200" s="627"/>
      <c r="QPJ200" s="627"/>
      <c r="QPK200" s="627"/>
      <c r="QPL200" s="627"/>
      <c r="QPM200" s="627"/>
      <c r="QPN200" s="627"/>
      <c r="QPO200" s="627"/>
      <c r="QPP200" s="627"/>
      <c r="QPQ200" s="627"/>
      <c r="QPR200" s="627"/>
      <c r="QPS200" s="627"/>
      <c r="QPT200" s="627"/>
      <c r="QPU200" s="627"/>
      <c r="QPV200" s="627"/>
      <c r="QPW200" s="627"/>
      <c r="QPX200" s="627"/>
      <c r="QPY200" s="627"/>
      <c r="QPZ200" s="627"/>
      <c r="QQA200" s="627"/>
      <c r="QQB200" s="627"/>
      <c r="QQC200" s="627"/>
      <c r="QQD200" s="627"/>
      <c r="QQE200" s="627"/>
      <c r="QQF200" s="627"/>
      <c r="QQG200" s="627"/>
      <c r="QQH200" s="627"/>
      <c r="QQI200" s="627"/>
      <c r="QQJ200" s="627"/>
      <c r="QQK200" s="627"/>
      <c r="QQL200" s="627"/>
      <c r="QQM200" s="627"/>
      <c r="QQN200" s="627"/>
      <c r="QQO200" s="627"/>
      <c r="QQP200" s="627"/>
      <c r="QQQ200" s="627"/>
      <c r="QQR200" s="627"/>
      <c r="QQS200" s="627"/>
      <c r="QQT200" s="627"/>
      <c r="QQU200" s="627"/>
      <c r="QQV200" s="627"/>
      <c r="QQW200" s="627"/>
      <c r="QQX200" s="627"/>
      <c r="QQY200" s="627"/>
      <c r="QQZ200" s="627"/>
      <c r="QRA200" s="627"/>
      <c r="QRB200" s="627"/>
      <c r="QRC200" s="627"/>
      <c r="QRD200" s="627"/>
      <c r="QRE200" s="627"/>
      <c r="QRF200" s="627"/>
      <c r="QRG200" s="627"/>
      <c r="QRH200" s="627"/>
      <c r="QRI200" s="627"/>
      <c r="QRJ200" s="627"/>
      <c r="QRK200" s="627"/>
      <c r="QRL200" s="627"/>
      <c r="QRM200" s="627"/>
      <c r="QRN200" s="627"/>
      <c r="QRO200" s="627"/>
      <c r="QRP200" s="627"/>
      <c r="QRQ200" s="627"/>
      <c r="QRR200" s="627"/>
      <c r="QRS200" s="627"/>
      <c r="QRT200" s="627"/>
      <c r="QRU200" s="627"/>
      <c r="QRV200" s="627"/>
      <c r="QRW200" s="627"/>
      <c r="QRX200" s="627"/>
      <c r="QRY200" s="627"/>
      <c r="QRZ200" s="627"/>
      <c r="QSA200" s="627"/>
      <c r="QSB200" s="627"/>
      <c r="QSC200" s="627"/>
      <c r="QSD200" s="627"/>
      <c r="QSE200" s="627"/>
      <c r="QSF200" s="627"/>
      <c r="QSG200" s="627"/>
      <c r="QSH200" s="627"/>
      <c r="QSI200" s="627"/>
      <c r="QSJ200" s="627"/>
      <c r="QSK200" s="627"/>
      <c r="QSL200" s="627"/>
      <c r="QSM200" s="627"/>
      <c r="QSN200" s="627"/>
      <c r="QSO200" s="627"/>
      <c r="QSP200" s="627"/>
      <c r="QSQ200" s="627"/>
      <c r="QSR200" s="627"/>
      <c r="QSS200" s="627"/>
      <c r="QST200" s="627"/>
      <c r="QSU200" s="627"/>
      <c r="QSV200" s="627"/>
      <c r="QSW200" s="627"/>
      <c r="QSX200" s="627"/>
      <c r="QSY200" s="627"/>
      <c r="QSZ200" s="627"/>
      <c r="QTA200" s="627"/>
      <c r="QTB200" s="627"/>
      <c r="QTC200" s="627"/>
      <c r="QTD200" s="627"/>
      <c r="QTE200" s="627"/>
      <c r="QTF200" s="627"/>
      <c r="QTG200" s="627"/>
      <c r="QTH200" s="627"/>
      <c r="QTI200" s="627"/>
      <c r="QTJ200" s="627"/>
      <c r="QTK200" s="627"/>
      <c r="QTL200" s="627"/>
      <c r="QTM200" s="627"/>
      <c r="QTN200" s="627"/>
      <c r="QTO200" s="627"/>
      <c r="QTP200" s="627"/>
      <c r="QTQ200" s="627"/>
      <c r="QTR200" s="627"/>
      <c r="QTS200" s="627"/>
      <c r="QTT200" s="627"/>
      <c r="QTU200" s="627"/>
      <c r="QTV200" s="627"/>
      <c r="QTW200" s="627"/>
      <c r="QTX200" s="627"/>
      <c r="QTY200" s="627"/>
      <c r="QTZ200" s="627"/>
      <c r="QUA200" s="627"/>
      <c r="QUB200" s="627"/>
      <c r="QUC200" s="627"/>
      <c r="QUD200" s="627"/>
      <c r="QUE200" s="627"/>
      <c r="QUF200" s="627"/>
      <c r="QUG200" s="627"/>
      <c r="QUH200" s="627"/>
      <c r="QUI200" s="627"/>
      <c r="QUJ200" s="627"/>
      <c r="QUK200" s="627"/>
      <c r="QUL200" s="627"/>
      <c r="QUM200" s="627"/>
      <c r="QUN200" s="627"/>
      <c r="QUO200" s="627"/>
      <c r="QUP200" s="627"/>
      <c r="QUQ200" s="627"/>
      <c r="QUR200" s="627"/>
      <c r="QUS200" s="627"/>
      <c r="QUT200" s="627"/>
      <c r="QUU200" s="627"/>
      <c r="QUV200" s="627"/>
      <c r="QUW200" s="627"/>
      <c r="QUX200" s="627"/>
      <c r="QUY200" s="627"/>
      <c r="QUZ200" s="627"/>
      <c r="QVA200" s="627"/>
      <c r="QVB200" s="627"/>
      <c r="QVC200" s="627"/>
      <c r="QVD200" s="627"/>
      <c r="QVE200" s="627"/>
      <c r="QVF200" s="627"/>
      <c r="QVG200" s="627"/>
      <c r="QVH200" s="627"/>
      <c r="QVI200" s="627"/>
      <c r="QVJ200" s="627"/>
      <c r="QVK200" s="627"/>
      <c r="QVL200" s="627"/>
      <c r="QVM200" s="627"/>
      <c r="QVN200" s="627"/>
      <c r="QVO200" s="627"/>
      <c r="QVP200" s="627"/>
      <c r="QVQ200" s="627"/>
      <c r="QVR200" s="627"/>
      <c r="QVS200" s="627"/>
      <c r="QVT200" s="627"/>
      <c r="QVU200" s="627"/>
      <c r="QVV200" s="627"/>
      <c r="QVW200" s="627"/>
      <c r="QVX200" s="627"/>
      <c r="QVY200" s="627"/>
      <c r="QVZ200" s="627"/>
      <c r="QWA200" s="627"/>
      <c r="QWB200" s="627"/>
      <c r="QWC200" s="627"/>
      <c r="QWD200" s="627"/>
      <c r="QWE200" s="627"/>
      <c r="QWF200" s="627"/>
      <c r="QWG200" s="627"/>
      <c r="QWH200" s="627"/>
      <c r="QWI200" s="627"/>
      <c r="QWJ200" s="627"/>
      <c r="QWK200" s="627"/>
      <c r="QWL200" s="627"/>
      <c r="QWM200" s="627"/>
      <c r="QWN200" s="627"/>
      <c r="QWO200" s="627"/>
      <c r="QWP200" s="627"/>
      <c r="QWQ200" s="627"/>
      <c r="QWR200" s="627"/>
      <c r="QWS200" s="627"/>
      <c r="QWT200" s="627"/>
      <c r="QWU200" s="627"/>
      <c r="QWV200" s="627"/>
      <c r="QWW200" s="627"/>
      <c r="QWX200" s="627"/>
      <c r="QWY200" s="627"/>
      <c r="QWZ200" s="627"/>
      <c r="QXA200" s="627"/>
      <c r="QXB200" s="627"/>
      <c r="QXC200" s="627"/>
      <c r="QXD200" s="627"/>
      <c r="QXE200" s="627"/>
      <c r="QXF200" s="627"/>
      <c r="QXG200" s="627"/>
      <c r="QXH200" s="627"/>
      <c r="QXI200" s="627"/>
      <c r="QXJ200" s="627"/>
      <c r="QXK200" s="627"/>
      <c r="QXL200" s="627"/>
      <c r="QXM200" s="627"/>
      <c r="QXN200" s="627"/>
      <c r="QXO200" s="627"/>
      <c r="QXP200" s="627"/>
      <c r="QXQ200" s="627"/>
      <c r="QXR200" s="627"/>
      <c r="QXS200" s="627"/>
      <c r="QXT200" s="627"/>
      <c r="QXU200" s="627"/>
      <c r="QXV200" s="627"/>
      <c r="QXW200" s="627"/>
      <c r="QXX200" s="627"/>
      <c r="QXY200" s="627"/>
      <c r="QXZ200" s="627"/>
      <c r="QYA200" s="627"/>
      <c r="QYB200" s="627"/>
      <c r="QYC200" s="627"/>
      <c r="QYD200" s="627"/>
      <c r="QYE200" s="627"/>
      <c r="QYF200" s="627"/>
      <c r="QYG200" s="627"/>
      <c r="QYH200" s="627"/>
      <c r="QYI200" s="627"/>
      <c r="QYJ200" s="627"/>
      <c r="QYK200" s="627"/>
      <c r="QYL200" s="627"/>
      <c r="QYM200" s="627"/>
      <c r="QYN200" s="627"/>
      <c r="QYO200" s="627"/>
      <c r="QYP200" s="627"/>
      <c r="QYQ200" s="627"/>
      <c r="QYR200" s="627"/>
      <c r="QYS200" s="627"/>
      <c r="QYT200" s="627"/>
      <c r="QYU200" s="627"/>
      <c r="QYV200" s="627"/>
      <c r="QYW200" s="627"/>
      <c r="QYX200" s="627"/>
      <c r="QYY200" s="627"/>
      <c r="QYZ200" s="627"/>
      <c r="QZA200" s="627"/>
      <c r="QZB200" s="627"/>
      <c r="QZC200" s="627"/>
      <c r="QZD200" s="627"/>
      <c r="QZE200" s="627"/>
      <c r="QZF200" s="627"/>
      <c r="QZG200" s="627"/>
      <c r="QZH200" s="627"/>
      <c r="QZI200" s="627"/>
      <c r="QZJ200" s="627"/>
      <c r="QZK200" s="627"/>
      <c r="QZL200" s="627"/>
      <c r="QZM200" s="627"/>
      <c r="QZN200" s="627"/>
      <c r="QZO200" s="627"/>
      <c r="QZP200" s="627"/>
      <c r="QZQ200" s="627"/>
      <c r="QZR200" s="627"/>
      <c r="QZS200" s="627"/>
      <c r="QZT200" s="627"/>
      <c r="QZU200" s="627"/>
      <c r="QZV200" s="627"/>
      <c r="QZW200" s="627"/>
      <c r="QZX200" s="627"/>
      <c r="QZY200" s="627"/>
      <c r="QZZ200" s="627"/>
      <c r="RAA200" s="627"/>
      <c r="RAB200" s="627"/>
      <c r="RAC200" s="627"/>
      <c r="RAD200" s="627"/>
      <c r="RAE200" s="627"/>
      <c r="RAF200" s="627"/>
      <c r="RAG200" s="627"/>
      <c r="RAH200" s="627"/>
      <c r="RAI200" s="627"/>
      <c r="RAJ200" s="627"/>
      <c r="RAK200" s="627"/>
      <c r="RAL200" s="627"/>
      <c r="RAM200" s="627"/>
      <c r="RAN200" s="627"/>
      <c r="RAO200" s="627"/>
      <c r="RAP200" s="627"/>
      <c r="RAQ200" s="627"/>
      <c r="RAR200" s="627"/>
      <c r="RAS200" s="627"/>
      <c r="RAT200" s="627"/>
      <c r="RAU200" s="627"/>
      <c r="RAV200" s="627"/>
      <c r="RAW200" s="627"/>
      <c r="RAX200" s="627"/>
      <c r="RAY200" s="627"/>
      <c r="RAZ200" s="627"/>
      <c r="RBA200" s="627"/>
      <c r="RBB200" s="627"/>
      <c r="RBC200" s="627"/>
      <c r="RBD200" s="627"/>
      <c r="RBE200" s="627"/>
      <c r="RBF200" s="627"/>
      <c r="RBG200" s="627"/>
      <c r="RBH200" s="627"/>
      <c r="RBI200" s="627"/>
      <c r="RBJ200" s="627"/>
      <c r="RBK200" s="627"/>
      <c r="RBL200" s="627"/>
      <c r="RBM200" s="627"/>
      <c r="RBN200" s="627"/>
      <c r="RBO200" s="627"/>
      <c r="RBP200" s="627"/>
      <c r="RBQ200" s="627"/>
      <c r="RBR200" s="627"/>
      <c r="RBS200" s="627"/>
      <c r="RBT200" s="627"/>
      <c r="RBU200" s="627"/>
      <c r="RBV200" s="627"/>
      <c r="RBW200" s="627"/>
      <c r="RBX200" s="627"/>
      <c r="RBY200" s="627"/>
      <c r="RBZ200" s="627"/>
      <c r="RCA200" s="627"/>
      <c r="RCB200" s="627"/>
      <c r="RCC200" s="627"/>
      <c r="RCD200" s="627"/>
      <c r="RCE200" s="627"/>
      <c r="RCF200" s="627"/>
      <c r="RCG200" s="627"/>
      <c r="RCH200" s="627"/>
      <c r="RCI200" s="627"/>
      <c r="RCJ200" s="627"/>
      <c r="RCK200" s="627"/>
      <c r="RCL200" s="627"/>
      <c r="RCM200" s="627"/>
      <c r="RCN200" s="627"/>
      <c r="RCO200" s="627"/>
      <c r="RCP200" s="627"/>
      <c r="RCQ200" s="627"/>
      <c r="RCR200" s="627"/>
      <c r="RCS200" s="627"/>
      <c r="RCT200" s="627"/>
      <c r="RCU200" s="627"/>
      <c r="RCV200" s="627"/>
      <c r="RCW200" s="627"/>
      <c r="RCX200" s="627"/>
      <c r="RCY200" s="627"/>
      <c r="RCZ200" s="627"/>
      <c r="RDA200" s="627"/>
      <c r="RDB200" s="627"/>
      <c r="RDC200" s="627"/>
      <c r="RDD200" s="627"/>
      <c r="RDE200" s="627"/>
      <c r="RDF200" s="627"/>
      <c r="RDG200" s="627"/>
      <c r="RDH200" s="627"/>
      <c r="RDI200" s="627"/>
      <c r="RDJ200" s="627"/>
      <c r="RDK200" s="627"/>
      <c r="RDL200" s="627"/>
      <c r="RDM200" s="627"/>
      <c r="RDN200" s="627"/>
      <c r="RDO200" s="627"/>
      <c r="RDP200" s="627"/>
      <c r="RDQ200" s="627"/>
      <c r="RDR200" s="627"/>
      <c r="RDS200" s="627"/>
      <c r="RDT200" s="627"/>
      <c r="RDU200" s="627"/>
      <c r="RDV200" s="627"/>
      <c r="RDW200" s="627"/>
      <c r="RDX200" s="627"/>
      <c r="RDY200" s="627"/>
      <c r="RDZ200" s="627"/>
      <c r="REA200" s="627"/>
      <c r="REB200" s="627"/>
      <c r="REC200" s="627"/>
      <c r="RED200" s="627"/>
      <c r="REE200" s="627"/>
      <c r="REF200" s="627"/>
      <c r="REG200" s="627"/>
      <c r="REH200" s="627"/>
      <c r="REI200" s="627"/>
      <c r="REJ200" s="627"/>
      <c r="REK200" s="627"/>
      <c r="REL200" s="627"/>
      <c r="REM200" s="627"/>
      <c r="REN200" s="627"/>
      <c r="REO200" s="627"/>
      <c r="REP200" s="627"/>
      <c r="REQ200" s="627"/>
      <c r="RER200" s="627"/>
      <c r="RES200" s="627"/>
      <c r="RET200" s="627"/>
      <c r="REU200" s="627"/>
      <c r="REV200" s="627"/>
      <c r="REW200" s="627"/>
      <c r="REX200" s="627"/>
      <c r="REY200" s="627"/>
      <c r="REZ200" s="627"/>
      <c r="RFA200" s="627"/>
      <c r="RFB200" s="627"/>
      <c r="RFC200" s="627"/>
      <c r="RFD200" s="627"/>
      <c r="RFE200" s="627"/>
      <c r="RFF200" s="627"/>
      <c r="RFG200" s="627"/>
      <c r="RFH200" s="627"/>
      <c r="RFI200" s="627"/>
      <c r="RFJ200" s="627"/>
      <c r="RFK200" s="627"/>
      <c r="RFL200" s="627"/>
      <c r="RFM200" s="627"/>
      <c r="RFN200" s="627"/>
      <c r="RFO200" s="627"/>
      <c r="RFP200" s="627"/>
      <c r="RFQ200" s="627"/>
      <c r="RFR200" s="627"/>
      <c r="RFS200" s="627"/>
      <c r="RFT200" s="627"/>
      <c r="RFU200" s="627"/>
      <c r="RFV200" s="627"/>
      <c r="RFW200" s="627"/>
      <c r="RFX200" s="627"/>
      <c r="RFY200" s="627"/>
      <c r="RFZ200" s="627"/>
      <c r="RGA200" s="627"/>
      <c r="RGB200" s="627"/>
      <c r="RGC200" s="627"/>
      <c r="RGD200" s="627"/>
      <c r="RGE200" s="627"/>
      <c r="RGF200" s="627"/>
      <c r="RGG200" s="627"/>
      <c r="RGH200" s="627"/>
      <c r="RGI200" s="627"/>
      <c r="RGJ200" s="627"/>
      <c r="RGK200" s="627"/>
      <c r="RGL200" s="627"/>
      <c r="RGM200" s="627"/>
      <c r="RGN200" s="627"/>
      <c r="RGO200" s="627"/>
      <c r="RGP200" s="627"/>
      <c r="RGQ200" s="627"/>
      <c r="RGR200" s="627"/>
      <c r="RGS200" s="627"/>
      <c r="RGT200" s="627"/>
      <c r="RGU200" s="627"/>
      <c r="RGV200" s="627"/>
      <c r="RGW200" s="627"/>
      <c r="RGX200" s="627"/>
      <c r="RGY200" s="627"/>
      <c r="RGZ200" s="627"/>
      <c r="RHA200" s="627"/>
      <c r="RHB200" s="627"/>
      <c r="RHC200" s="627"/>
      <c r="RHD200" s="627"/>
      <c r="RHE200" s="627"/>
      <c r="RHF200" s="627"/>
      <c r="RHG200" s="627"/>
      <c r="RHH200" s="627"/>
      <c r="RHI200" s="627"/>
      <c r="RHJ200" s="627"/>
      <c r="RHK200" s="627"/>
      <c r="RHL200" s="627"/>
      <c r="RHM200" s="627"/>
      <c r="RHN200" s="627"/>
      <c r="RHO200" s="627"/>
      <c r="RHP200" s="627"/>
      <c r="RHQ200" s="627"/>
      <c r="RHR200" s="627"/>
      <c r="RHS200" s="627"/>
      <c r="RHT200" s="627"/>
      <c r="RHU200" s="627"/>
      <c r="RHV200" s="627"/>
      <c r="RHW200" s="627"/>
      <c r="RHX200" s="627"/>
      <c r="RHY200" s="627"/>
      <c r="RHZ200" s="627"/>
      <c r="RIA200" s="627"/>
      <c r="RIB200" s="627"/>
      <c r="RIC200" s="627"/>
      <c r="RID200" s="627"/>
      <c r="RIE200" s="627"/>
      <c r="RIF200" s="627"/>
      <c r="RIG200" s="627"/>
      <c r="RIH200" s="627"/>
      <c r="RII200" s="627"/>
      <c r="RIJ200" s="627"/>
      <c r="RIK200" s="627"/>
      <c r="RIL200" s="627"/>
      <c r="RIM200" s="627"/>
      <c r="RIN200" s="627"/>
      <c r="RIO200" s="627"/>
      <c r="RIP200" s="627"/>
      <c r="RIQ200" s="627"/>
      <c r="RIR200" s="627"/>
      <c r="RIS200" s="627"/>
      <c r="RIT200" s="627"/>
      <c r="RIU200" s="627"/>
      <c r="RIV200" s="627"/>
      <c r="RIW200" s="627"/>
      <c r="RIX200" s="627"/>
      <c r="RIY200" s="627"/>
      <c r="RIZ200" s="627"/>
      <c r="RJA200" s="627"/>
      <c r="RJB200" s="627"/>
      <c r="RJC200" s="627"/>
      <c r="RJD200" s="627"/>
      <c r="RJE200" s="627"/>
      <c r="RJF200" s="627"/>
      <c r="RJG200" s="627"/>
      <c r="RJH200" s="627"/>
      <c r="RJI200" s="627"/>
      <c r="RJJ200" s="627"/>
      <c r="RJK200" s="627"/>
      <c r="RJL200" s="627"/>
      <c r="RJM200" s="627"/>
      <c r="RJN200" s="627"/>
      <c r="RJO200" s="627"/>
      <c r="RJP200" s="627"/>
      <c r="RJQ200" s="627"/>
      <c r="RJR200" s="627"/>
      <c r="RJS200" s="627"/>
      <c r="RJT200" s="627"/>
      <c r="RJU200" s="627"/>
      <c r="RJV200" s="627"/>
      <c r="RJW200" s="627"/>
      <c r="RJX200" s="627"/>
      <c r="RJY200" s="627"/>
      <c r="RJZ200" s="627"/>
      <c r="RKA200" s="627"/>
      <c r="RKB200" s="627"/>
      <c r="RKC200" s="627"/>
      <c r="RKD200" s="627"/>
      <c r="RKE200" s="627"/>
      <c r="RKF200" s="627"/>
      <c r="RKG200" s="627"/>
      <c r="RKH200" s="627"/>
      <c r="RKI200" s="627"/>
      <c r="RKJ200" s="627"/>
      <c r="RKK200" s="627"/>
      <c r="RKL200" s="627"/>
      <c r="RKM200" s="627"/>
      <c r="RKN200" s="627"/>
      <c r="RKO200" s="627"/>
      <c r="RKP200" s="627"/>
      <c r="RKQ200" s="627"/>
      <c r="RKR200" s="627"/>
      <c r="RKS200" s="627"/>
      <c r="RKT200" s="627"/>
      <c r="RKU200" s="627"/>
      <c r="RKV200" s="627"/>
      <c r="RKW200" s="627"/>
      <c r="RKX200" s="627"/>
      <c r="RKY200" s="627"/>
      <c r="RKZ200" s="627"/>
      <c r="RLA200" s="627"/>
      <c r="RLB200" s="627"/>
      <c r="RLC200" s="627"/>
      <c r="RLD200" s="627"/>
      <c r="RLE200" s="627"/>
      <c r="RLF200" s="627"/>
      <c r="RLG200" s="627"/>
      <c r="RLH200" s="627"/>
      <c r="RLI200" s="627"/>
      <c r="RLJ200" s="627"/>
      <c r="RLK200" s="627"/>
      <c r="RLL200" s="627"/>
      <c r="RLM200" s="627"/>
      <c r="RLN200" s="627"/>
      <c r="RLO200" s="627"/>
      <c r="RLP200" s="627"/>
      <c r="RLQ200" s="627"/>
      <c r="RLR200" s="627"/>
      <c r="RLS200" s="627"/>
      <c r="RLT200" s="627"/>
      <c r="RLU200" s="627"/>
      <c r="RLV200" s="627"/>
      <c r="RLW200" s="627"/>
      <c r="RLX200" s="627"/>
      <c r="RLY200" s="627"/>
      <c r="RLZ200" s="627"/>
      <c r="RMA200" s="627"/>
      <c r="RMB200" s="627"/>
      <c r="RMC200" s="627"/>
      <c r="RMD200" s="627"/>
      <c r="RME200" s="627"/>
      <c r="RMF200" s="627"/>
      <c r="RMG200" s="627"/>
      <c r="RMH200" s="627"/>
      <c r="RMI200" s="627"/>
      <c r="RMJ200" s="627"/>
      <c r="RMK200" s="627"/>
      <c r="RML200" s="627"/>
      <c r="RMM200" s="627"/>
      <c r="RMN200" s="627"/>
      <c r="RMO200" s="627"/>
      <c r="RMP200" s="627"/>
      <c r="RMQ200" s="627"/>
      <c r="RMR200" s="627"/>
      <c r="RMS200" s="627"/>
      <c r="RMT200" s="627"/>
      <c r="RMU200" s="627"/>
      <c r="RMV200" s="627"/>
      <c r="RMW200" s="627"/>
      <c r="RMX200" s="627"/>
      <c r="RMY200" s="627"/>
      <c r="RMZ200" s="627"/>
      <c r="RNA200" s="627"/>
      <c r="RNB200" s="627"/>
      <c r="RNC200" s="627"/>
      <c r="RND200" s="627"/>
      <c r="RNE200" s="627"/>
      <c r="RNF200" s="627"/>
      <c r="RNG200" s="627"/>
      <c r="RNH200" s="627"/>
      <c r="RNI200" s="627"/>
      <c r="RNJ200" s="627"/>
      <c r="RNK200" s="627"/>
      <c r="RNL200" s="627"/>
      <c r="RNM200" s="627"/>
      <c r="RNN200" s="627"/>
      <c r="RNO200" s="627"/>
      <c r="RNP200" s="627"/>
      <c r="RNQ200" s="627"/>
      <c r="RNR200" s="627"/>
      <c r="RNS200" s="627"/>
      <c r="RNT200" s="627"/>
      <c r="RNU200" s="627"/>
      <c r="RNV200" s="627"/>
      <c r="RNW200" s="627"/>
      <c r="RNX200" s="627"/>
      <c r="RNY200" s="627"/>
      <c r="RNZ200" s="627"/>
      <c r="ROA200" s="627"/>
      <c r="ROB200" s="627"/>
      <c r="ROC200" s="627"/>
      <c r="ROD200" s="627"/>
      <c r="ROE200" s="627"/>
      <c r="ROF200" s="627"/>
      <c r="ROG200" s="627"/>
      <c r="ROH200" s="627"/>
      <c r="ROI200" s="627"/>
      <c r="ROJ200" s="627"/>
      <c r="ROK200" s="627"/>
      <c r="ROL200" s="627"/>
      <c r="ROM200" s="627"/>
      <c r="RON200" s="627"/>
      <c r="ROO200" s="627"/>
      <c r="ROP200" s="627"/>
      <c r="ROQ200" s="627"/>
      <c r="ROR200" s="627"/>
      <c r="ROS200" s="627"/>
      <c r="ROT200" s="627"/>
      <c r="ROU200" s="627"/>
      <c r="ROV200" s="627"/>
      <c r="ROW200" s="627"/>
      <c r="ROX200" s="627"/>
      <c r="ROY200" s="627"/>
      <c r="ROZ200" s="627"/>
      <c r="RPA200" s="627"/>
      <c r="RPB200" s="627"/>
      <c r="RPC200" s="627"/>
      <c r="RPD200" s="627"/>
      <c r="RPE200" s="627"/>
      <c r="RPF200" s="627"/>
      <c r="RPG200" s="627"/>
      <c r="RPH200" s="627"/>
      <c r="RPI200" s="627"/>
      <c r="RPJ200" s="627"/>
      <c r="RPK200" s="627"/>
      <c r="RPL200" s="627"/>
      <c r="RPM200" s="627"/>
      <c r="RPN200" s="627"/>
      <c r="RPO200" s="627"/>
      <c r="RPP200" s="627"/>
      <c r="RPQ200" s="627"/>
      <c r="RPR200" s="627"/>
      <c r="RPS200" s="627"/>
      <c r="RPT200" s="627"/>
      <c r="RPU200" s="627"/>
      <c r="RPV200" s="627"/>
      <c r="RPW200" s="627"/>
      <c r="RPX200" s="627"/>
      <c r="RPY200" s="627"/>
      <c r="RPZ200" s="627"/>
      <c r="RQA200" s="627"/>
      <c r="RQB200" s="627"/>
      <c r="RQC200" s="627"/>
      <c r="RQD200" s="627"/>
      <c r="RQE200" s="627"/>
      <c r="RQF200" s="627"/>
      <c r="RQG200" s="627"/>
      <c r="RQH200" s="627"/>
      <c r="RQI200" s="627"/>
      <c r="RQJ200" s="627"/>
      <c r="RQK200" s="627"/>
      <c r="RQL200" s="627"/>
      <c r="RQM200" s="627"/>
      <c r="RQN200" s="627"/>
      <c r="RQO200" s="627"/>
      <c r="RQP200" s="627"/>
      <c r="RQQ200" s="627"/>
      <c r="RQR200" s="627"/>
      <c r="RQS200" s="627"/>
      <c r="RQT200" s="627"/>
      <c r="RQU200" s="627"/>
      <c r="RQV200" s="627"/>
      <c r="RQW200" s="627"/>
      <c r="RQX200" s="627"/>
      <c r="RQY200" s="627"/>
      <c r="RQZ200" s="627"/>
      <c r="RRA200" s="627"/>
      <c r="RRB200" s="627"/>
      <c r="RRC200" s="627"/>
      <c r="RRD200" s="627"/>
      <c r="RRE200" s="627"/>
      <c r="RRF200" s="627"/>
      <c r="RRG200" s="627"/>
      <c r="RRH200" s="627"/>
      <c r="RRI200" s="627"/>
      <c r="RRJ200" s="627"/>
      <c r="RRK200" s="627"/>
      <c r="RRL200" s="627"/>
      <c r="RRM200" s="627"/>
      <c r="RRN200" s="627"/>
      <c r="RRO200" s="627"/>
      <c r="RRP200" s="627"/>
      <c r="RRQ200" s="627"/>
      <c r="RRR200" s="627"/>
      <c r="RRS200" s="627"/>
      <c r="RRT200" s="627"/>
      <c r="RRU200" s="627"/>
      <c r="RRV200" s="627"/>
      <c r="RRW200" s="627"/>
      <c r="RRX200" s="627"/>
      <c r="RRY200" s="627"/>
      <c r="RRZ200" s="627"/>
      <c r="RSA200" s="627"/>
      <c r="RSB200" s="627"/>
      <c r="RSC200" s="627"/>
      <c r="RSD200" s="627"/>
      <c r="RSE200" s="627"/>
      <c r="RSF200" s="627"/>
      <c r="RSG200" s="627"/>
      <c r="RSH200" s="627"/>
      <c r="RSI200" s="627"/>
      <c r="RSJ200" s="627"/>
      <c r="RSK200" s="627"/>
      <c r="RSL200" s="627"/>
      <c r="RSM200" s="627"/>
      <c r="RSN200" s="627"/>
      <c r="RSO200" s="627"/>
      <c r="RSP200" s="627"/>
      <c r="RSQ200" s="627"/>
      <c r="RSR200" s="627"/>
      <c r="RSS200" s="627"/>
      <c r="RST200" s="627"/>
      <c r="RSU200" s="627"/>
      <c r="RSV200" s="627"/>
      <c r="RSW200" s="627"/>
      <c r="RSX200" s="627"/>
      <c r="RSY200" s="627"/>
      <c r="RSZ200" s="627"/>
      <c r="RTA200" s="627"/>
      <c r="RTB200" s="627"/>
      <c r="RTC200" s="627"/>
      <c r="RTD200" s="627"/>
      <c r="RTE200" s="627"/>
      <c r="RTF200" s="627"/>
      <c r="RTG200" s="627"/>
      <c r="RTH200" s="627"/>
      <c r="RTI200" s="627"/>
      <c r="RTJ200" s="627"/>
      <c r="RTK200" s="627"/>
      <c r="RTL200" s="627"/>
      <c r="RTM200" s="627"/>
      <c r="RTN200" s="627"/>
      <c r="RTO200" s="627"/>
      <c r="RTP200" s="627"/>
      <c r="RTQ200" s="627"/>
      <c r="RTR200" s="627"/>
      <c r="RTS200" s="627"/>
      <c r="RTT200" s="627"/>
      <c r="RTU200" s="627"/>
      <c r="RTV200" s="627"/>
      <c r="RTW200" s="627"/>
      <c r="RTX200" s="627"/>
      <c r="RTY200" s="627"/>
      <c r="RTZ200" s="627"/>
      <c r="RUA200" s="627"/>
      <c r="RUB200" s="627"/>
      <c r="RUC200" s="627"/>
      <c r="RUD200" s="627"/>
      <c r="RUE200" s="627"/>
      <c r="RUF200" s="627"/>
      <c r="RUG200" s="627"/>
      <c r="RUH200" s="627"/>
      <c r="RUI200" s="627"/>
      <c r="RUJ200" s="627"/>
      <c r="RUK200" s="627"/>
      <c r="RUL200" s="627"/>
      <c r="RUM200" s="627"/>
      <c r="RUN200" s="627"/>
      <c r="RUO200" s="627"/>
      <c r="RUP200" s="627"/>
      <c r="RUQ200" s="627"/>
      <c r="RUR200" s="627"/>
      <c r="RUS200" s="627"/>
      <c r="RUT200" s="627"/>
      <c r="RUU200" s="627"/>
      <c r="RUV200" s="627"/>
      <c r="RUW200" s="627"/>
      <c r="RUX200" s="627"/>
      <c r="RUY200" s="627"/>
      <c r="RUZ200" s="627"/>
      <c r="RVA200" s="627"/>
      <c r="RVB200" s="627"/>
      <c r="RVC200" s="627"/>
      <c r="RVD200" s="627"/>
      <c r="RVE200" s="627"/>
      <c r="RVF200" s="627"/>
      <c r="RVG200" s="627"/>
      <c r="RVH200" s="627"/>
      <c r="RVI200" s="627"/>
      <c r="RVJ200" s="627"/>
      <c r="RVK200" s="627"/>
      <c r="RVL200" s="627"/>
      <c r="RVM200" s="627"/>
      <c r="RVN200" s="627"/>
      <c r="RVO200" s="627"/>
      <c r="RVP200" s="627"/>
      <c r="RVQ200" s="627"/>
      <c r="RVR200" s="627"/>
      <c r="RVS200" s="627"/>
      <c r="RVT200" s="627"/>
      <c r="RVU200" s="627"/>
      <c r="RVV200" s="627"/>
      <c r="RVW200" s="627"/>
      <c r="RVX200" s="627"/>
      <c r="RVY200" s="627"/>
      <c r="RVZ200" s="627"/>
      <c r="RWA200" s="627"/>
      <c r="RWB200" s="627"/>
      <c r="RWC200" s="627"/>
      <c r="RWD200" s="627"/>
      <c r="RWE200" s="627"/>
      <c r="RWF200" s="627"/>
      <c r="RWG200" s="627"/>
      <c r="RWH200" s="627"/>
      <c r="RWI200" s="627"/>
      <c r="RWJ200" s="627"/>
      <c r="RWK200" s="627"/>
      <c r="RWL200" s="627"/>
      <c r="RWM200" s="627"/>
      <c r="RWN200" s="627"/>
      <c r="RWO200" s="627"/>
      <c r="RWP200" s="627"/>
      <c r="RWQ200" s="627"/>
      <c r="RWR200" s="627"/>
      <c r="RWS200" s="627"/>
      <c r="RWT200" s="627"/>
      <c r="RWU200" s="627"/>
      <c r="RWV200" s="627"/>
      <c r="RWW200" s="627"/>
      <c r="RWX200" s="627"/>
      <c r="RWY200" s="627"/>
      <c r="RWZ200" s="627"/>
      <c r="RXA200" s="627"/>
      <c r="RXB200" s="627"/>
      <c r="RXC200" s="627"/>
      <c r="RXD200" s="627"/>
      <c r="RXE200" s="627"/>
      <c r="RXF200" s="627"/>
      <c r="RXG200" s="627"/>
      <c r="RXH200" s="627"/>
      <c r="RXI200" s="627"/>
      <c r="RXJ200" s="627"/>
      <c r="RXK200" s="627"/>
      <c r="RXL200" s="627"/>
      <c r="RXM200" s="627"/>
      <c r="RXN200" s="627"/>
      <c r="RXO200" s="627"/>
      <c r="RXP200" s="627"/>
      <c r="RXQ200" s="627"/>
      <c r="RXR200" s="627"/>
      <c r="RXS200" s="627"/>
      <c r="RXT200" s="627"/>
      <c r="RXU200" s="627"/>
      <c r="RXV200" s="627"/>
      <c r="RXW200" s="627"/>
      <c r="RXX200" s="627"/>
      <c r="RXY200" s="627"/>
      <c r="RXZ200" s="627"/>
      <c r="RYA200" s="627"/>
      <c r="RYB200" s="627"/>
      <c r="RYC200" s="627"/>
      <c r="RYD200" s="627"/>
      <c r="RYE200" s="627"/>
      <c r="RYF200" s="627"/>
      <c r="RYG200" s="627"/>
      <c r="RYH200" s="627"/>
      <c r="RYI200" s="627"/>
      <c r="RYJ200" s="627"/>
      <c r="RYK200" s="627"/>
      <c r="RYL200" s="627"/>
      <c r="RYM200" s="627"/>
      <c r="RYN200" s="627"/>
      <c r="RYO200" s="627"/>
      <c r="RYP200" s="627"/>
      <c r="RYQ200" s="627"/>
      <c r="RYR200" s="627"/>
      <c r="RYS200" s="627"/>
      <c r="RYT200" s="627"/>
      <c r="RYU200" s="627"/>
      <c r="RYV200" s="627"/>
      <c r="RYW200" s="627"/>
      <c r="RYX200" s="627"/>
      <c r="RYY200" s="627"/>
      <c r="RYZ200" s="627"/>
      <c r="RZA200" s="627"/>
      <c r="RZB200" s="627"/>
      <c r="RZC200" s="627"/>
      <c r="RZD200" s="627"/>
      <c r="RZE200" s="627"/>
      <c r="RZF200" s="627"/>
      <c r="RZG200" s="627"/>
      <c r="RZH200" s="627"/>
      <c r="RZI200" s="627"/>
      <c r="RZJ200" s="627"/>
      <c r="RZK200" s="627"/>
      <c r="RZL200" s="627"/>
      <c r="RZM200" s="627"/>
      <c r="RZN200" s="627"/>
      <c r="RZO200" s="627"/>
      <c r="RZP200" s="627"/>
      <c r="RZQ200" s="627"/>
      <c r="RZR200" s="627"/>
      <c r="RZS200" s="627"/>
      <c r="RZT200" s="627"/>
      <c r="RZU200" s="627"/>
      <c r="RZV200" s="627"/>
      <c r="RZW200" s="627"/>
      <c r="RZX200" s="627"/>
      <c r="RZY200" s="627"/>
      <c r="RZZ200" s="627"/>
      <c r="SAA200" s="627"/>
      <c r="SAB200" s="627"/>
      <c r="SAC200" s="627"/>
      <c r="SAD200" s="627"/>
      <c r="SAE200" s="627"/>
      <c r="SAF200" s="627"/>
      <c r="SAG200" s="627"/>
      <c r="SAH200" s="627"/>
      <c r="SAI200" s="627"/>
      <c r="SAJ200" s="627"/>
      <c r="SAK200" s="627"/>
      <c r="SAL200" s="627"/>
      <c r="SAM200" s="627"/>
      <c r="SAN200" s="627"/>
      <c r="SAO200" s="627"/>
      <c r="SAP200" s="627"/>
      <c r="SAQ200" s="627"/>
      <c r="SAR200" s="627"/>
      <c r="SAS200" s="627"/>
      <c r="SAT200" s="627"/>
      <c r="SAU200" s="627"/>
      <c r="SAV200" s="627"/>
      <c r="SAW200" s="627"/>
      <c r="SAX200" s="627"/>
      <c r="SAY200" s="627"/>
      <c r="SAZ200" s="627"/>
      <c r="SBA200" s="627"/>
      <c r="SBB200" s="627"/>
      <c r="SBC200" s="627"/>
      <c r="SBD200" s="627"/>
      <c r="SBE200" s="627"/>
      <c r="SBF200" s="627"/>
      <c r="SBG200" s="627"/>
      <c r="SBH200" s="627"/>
      <c r="SBI200" s="627"/>
      <c r="SBJ200" s="627"/>
      <c r="SBK200" s="627"/>
      <c r="SBL200" s="627"/>
      <c r="SBM200" s="627"/>
      <c r="SBN200" s="627"/>
      <c r="SBO200" s="627"/>
      <c r="SBP200" s="627"/>
      <c r="SBQ200" s="627"/>
      <c r="SBR200" s="627"/>
      <c r="SBS200" s="627"/>
      <c r="SBT200" s="627"/>
      <c r="SBU200" s="627"/>
      <c r="SBV200" s="627"/>
      <c r="SBW200" s="627"/>
      <c r="SBX200" s="627"/>
      <c r="SBY200" s="627"/>
      <c r="SBZ200" s="627"/>
      <c r="SCA200" s="627"/>
      <c r="SCB200" s="627"/>
      <c r="SCC200" s="627"/>
      <c r="SCD200" s="627"/>
      <c r="SCE200" s="627"/>
      <c r="SCF200" s="627"/>
      <c r="SCG200" s="627"/>
      <c r="SCH200" s="627"/>
      <c r="SCI200" s="627"/>
      <c r="SCJ200" s="627"/>
      <c r="SCK200" s="627"/>
      <c r="SCL200" s="627"/>
      <c r="SCM200" s="627"/>
      <c r="SCN200" s="627"/>
      <c r="SCO200" s="627"/>
      <c r="SCP200" s="627"/>
      <c r="SCQ200" s="627"/>
      <c r="SCR200" s="627"/>
      <c r="SCS200" s="627"/>
      <c r="SCT200" s="627"/>
      <c r="SCU200" s="627"/>
      <c r="SCV200" s="627"/>
      <c r="SCW200" s="627"/>
      <c r="SCX200" s="627"/>
      <c r="SCY200" s="627"/>
      <c r="SCZ200" s="627"/>
      <c r="SDA200" s="627"/>
      <c r="SDB200" s="627"/>
      <c r="SDC200" s="627"/>
      <c r="SDD200" s="627"/>
      <c r="SDE200" s="627"/>
      <c r="SDF200" s="627"/>
      <c r="SDG200" s="627"/>
      <c r="SDH200" s="627"/>
      <c r="SDI200" s="627"/>
      <c r="SDJ200" s="627"/>
      <c r="SDK200" s="627"/>
      <c r="SDL200" s="627"/>
      <c r="SDM200" s="627"/>
      <c r="SDN200" s="627"/>
      <c r="SDO200" s="627"/>
      <c r="SDP200" s="627"/>
      <c r="SDQ200" s="627"/>
      <c r="SDR200" s="627"/>
      <c r="SDS200" s="627"/>
      <c r="SDT200" s="627"/>
      <c r="SDU200" s="627"/>
      <c r="SDV200" s="627"/>
      <c r="SDW200" s="627"/>
      <c r="SDX200" s="627"/>
      <c r="SDY200" s="627"/>
      <c r="SDZ200" s="627"/>
      <c r="SEA200" s="627"/>
      <c r="SEB200" s="627"/>
      <c r="SEC200" s="627"/>
      <c r="SED200" s="627"/>
      <c r="SEE200" s="627"/>
      <c r="SEF200" s="627"/>
      <c r="SEG200" s="627"/>
      <c r="SEH200" s="627"/>
      <c r="SEI200" s="627"/>
      <c r="SEJ200" s="627"/>
      <c r="SEK200" s="627"/>
      <c r="SEL200" s="627"/>
      <c r="SEM200" s="627"/>
      <c r="SEN200" s="627"/>
      <c r="SEO200" s="627"/>
      <c r="SEP200" s="627"/>
      <c r="SEQ200" s="627"/>
      <c r="SER200" s="627"/>
      <c r="SES200" s="627"/>
      <c r="SET200" s="627"/>
      <c r="SEU200" s="627"/>
      <c r="SEV200" s="627"/>
      <c r="SEW200" s="627"/>
      <c r="SEX200" s="627"/>
      <c r="SEY200" s="627"/>
      <c r="SEZ200" s="627"/>
      <c r="SFA200" s="627"/>
      <c r="SFB200" s="627"/>
      <c r="SFC200" s="627"/>
      <c r="SFD200" s="627"/>
      <c r="SFE200" s="627"/>
      <c r="SFF200" s="627"/>
      <c r="SFG200" s="627"/>
      <c r="SFH200" s="627"/>
      <c r="SFI200" s="627"/>
      <c r="SFJ200" s="627"/>
      <c r="SFK200" s="627"/>
      <c r="SFL200" s="627"/>
      <c r="SFM200" s="627"/>
      <c r="SFN200" s="627"/>
      <c r="SFO200" s="627"/>
      <c r="SFP200" s="627"/>
      <c r="SFQ200" s="627"/>
      <c r="SFR200" s="627"/>
      <c r="SFS200" s="627"/>
      <c r="SFT200" s="627"/>
      <c r="SFU200" s="627"/>
      <c r="SFV200" s="627"/>
      <c r="SFW200" s="627"/>
      <c r="SFX200" s="627"/>
      <c r="SFY200" s="627"/>
      <c r="SFZ200" s="627"/>
      <c r="SGA200" s="627"/>
      <c r="SGB200" s="627"/>
      <c r="SGC200" s="627"/>
      <c r="SGD200" s="627"/>
      <c r="SGE200" s="627"/>
      <c r="SGF200" s="627"/>
      <c r="SGG200" s="627"/>
      <c r="SGH200" s="627"/>
      <c r="SGI200" s="627"/>
      <c r="SGJ200" s="627"/>
      <c r="SGK200" s="627"/>
      <c r="SGL200" s="627"/>
      <c r="SGM200" s="627"/>
      <c r="SGN200" s="627"/>
      <c r="SGO200" s="627"/>
      <c r="SGP200" s="627"/>
      <c r="SGQ200" s="627"/>
      <c r="SGR200" s="627"/>
      <c r="SGS200" s="627"/>
      <c r="SGT200" s="627"/>
      <c r="SGU200" s="627"/>
      <c r="SGV200" s="627"/>
      <c r="SGW200" s="627"/>
      <c r="SGX200" s="627"/>
      <c r="SGY200" s="627"/>
      <c r="SGZ200" s="627"/>
      <c r="SHA200" s="627"/>
      <c r="SHB200" s="627"/>
      <c r="SHC200" s="627"/>
      <c r="SHD200" s="627"/>
      <c r="SHE200" s="627"/>
      <c r="SHF200" s="627"/>
      <c r="SHG200" s="627"/>
      <c r="SHH200" s="627"/>
      <c r="SHI200" s="627"/>
      <c r="SHJ200" s="627"/>
      <c r="SHK200" s="627"/>
      <c r="SHL200" s="627"/>
      <c r="SHM200" s="627"/>
      <c r="SHN200" s="627"/>
      <c r="SHO200" s="627"/>
      <c r="SHP200" s="627"/>
      <c r="SHQ200" s="627"/>
      <c r="SHR200" s="627"/>
      <c r="SHS200" s="627"/>
      <c r="SHT200" s="627"/>
      <c r="SHU200" s="627"/>
      <c r="SHV200" s="627"/>
      <c r="SHW200" s="627"/>
      <c r="SHX200" s="627"/>
      <c r="SHY200" s="627"/>
      <c r="SHZ200" s="627"/>
      <c r="SIA200" s="627"/>
      <c r="SIB200" s="627"/>
      <c r="SIC200" s="627"/>
      <c r="SID200" s="627"/>
      <c r="SIE200" s="627"/>
      <c r="SIF200" s="627"/>
      <c r="SIG200" s="627"/>
      <c r="SIH200" s="627"/>
      <c r="SII200" s="627"/>
      <c r="SIJ200" s="627"/>
      <c r="SIK200" s="627"/>
      <c r="SIL200" s="627"/>
      <c r="SIM200" s="627"/>
      <c r="SIN200" s="627"/>
      <c r="SIO200" s="627"/>
      <c r="SIP200" s="627"/>
      <c r="SIQ200" s="627"/>
      <c r="SIR200" s="627"/>
      <c r="SIS200" s="627"/>
      <c r="SIT200" s="627"/>
      <c r="SIU200" s="627"/>
      <c r="SIV200" s="627"/>
      <c r="SIW200" s="627"/>
      <c r="SIX200" s="627"/>
      <c r="SIY200" s="627"/>
      <c r="SIZ200" s="627"/>
      <c r="SJA200" s="627"/>
      <c r="SJB200" s="627"/>
      <c r="SJC200" s="627"/>
      <c r="SJD200" s="627"/>
      <c r="SJE200" s="627"/>
      <c r="SJF200" s="627"/>
      <c r="SJG200" s="627"/>
      <c r="SJH200" s="627"/>
      <c r="SJI200" s="627"/>
      <c r="SJJ200" s="627"/>
      <c r="SJK200" s="627"/>
      <c r="SJL200" s="627"/>
      <c r="SJM200" s="627"/>
      <c r="SJN200" s="627"/>
      <c r="SJO200" s="627"/>
      <c r="SJP200" s="627"/>
      <c r="SJQ200" s="627"/>
      <c r="SJR200" s="627"/>
      <c r="SJS200" s="627"/>
      <c r="SJT200" s="627"/>
      <c r="SJU200" s="627"/>
      <c r="SJV200" s="627"/>
      <c r="SJW200" s="627"/>
      <c r="SJX200" s="627"/>
      <c r="SJY200" s="627"/>
      <c r="SJZ200" s="627"/>
      <c r="SKA200" s="627"/>
      <c r="SKB200" s="627"/>
      <c r="SKC200" s="627"/>
      <c r="SKD200" s="627"/>
      <c r="SKE200" s="627"/>
      <c r="SKF200" s="627"/>
      <c r="SKG200" s="627"/>
      <c r="SKH200" s="627"/>
      <c r="SKI200" s="627"/>
      <c r="SKJ200" s="627"/>
      <c r="SKK200" s="627"/>
      <c r="SKL200" s="627"/>
      <c r="SKM200" s="627"/>
      <c r="SKN200" s="627"/>
      <c r="SKO200" s="627"/>
      <c r="SKP200" s="627"/>
      <c r="SKQ200" s="627"/>
      <c r="SKR200" s="627"/>
      <c r="SKS200" s="627"/>
      <c r="SKT200" s="627"/>
      <c r="SKU200" s="627"/>
      <c r="SKV200" s="627"/>
      <c r="SKW200" s="627"/>
      <c r="SKX200" s="627"/>
      <c r="SKY200" s="627"/>
      <c r="SKZ200" s="627"/>
      <c r="SLA200" s="627"/>
      <c r="SLB200" s="627"/>
      <c r="SLC200" s="627"/>
      <c r="SLD200" s="627"/>
      <c r="SLE200" s="627"/>
      <c r="SLF200" s="627"/>
      <c r="SLG200" s="627"/>
      <c r="SLH200" s="627"/>
      <c r="SLI200" s="627"/>
      <c r="SLJ200" s="627"/>
      <c r="SLK200" s="627"/>
      <c r="SLL200" s="627"/>
      <c r="SLM200" s="627"/>
      <c r="SLN200" s="627"/>
      <c r="SLO200" s="627"/>
      <c r="SLP200" s="627"/>
      <c r="SLQ200" s="627"/>
      <c r="SLR200" s="627"/>
      <c r="SLS200" s="627"/>
      <c r="SLT200" s="627"/>
      <c r="SLU200" s="627"/>
      <c r="SLV200" s="627"/>
      <c r="SLW200" s="627"/>
      <c r="SLX200" s="627"/>
      <c r="SLY200" s="627"/>
      <c r="SLZ200" s="627"/>
      <c r="SMA200" s="627"/>
      <c r="SMB200" s="627"/>
      <c r="SMC200" s="627"/>
      <c r="SMD200" s="627"/>
      <c r="SME200" s="627"/>
      <c r="SMF200" s="627"/>
      <c r="SMG200" s="627"/>
      <c r="SMH200" s="627"/>
      <c r="SMI200" s="627"/>
      <c r="SMJ200" s="627"/>
      <c r="SMK200" s="627"/>
      <c r="SML200" s="627"/>
      <c r="SMM200" s="627"/>
      <c r="SMN200" s="627"/>
      <c r="SMO200" s="627"/>
      <c r="SMP200" s="627"/>
      <c r="SMQ200" s="627"/>
      <c r="SMR200" s="627"/>
      <c r="SMS200" s="627"/>
      <c r="SMT200" s="627"/>
      <c r="SMU200" s="627"/>
      <c r="SMV200" s="627"/>
      <c r="SMW200" s="627"/>
      <c r="SMX200" s="627"/>
      <c r="SMY200" s="627"/>
      <c r="SMZ200" s="627"/>
      <c r="SNA200" s="627"/>
      <c r="SNB200" s="627"/>
      <c r="SNC200" s="627"/>
      <c r="SND200" s="627"/>
      <c r="SNE200" s="627"/>
      <c r="SNF200" s="627"/>
      <c r="SNG200" s="627"/>
      <c r="SNH200" s="627"/>
      <c r="SNI200" s="627"/>
      <c r="SNJ200" s="627"/>
      <c r="SNK200" s="627"/>
      <c r="SNL200" s="627"/>
      <c r="SNM200" s="627"/>
      <c r="SNN200" s="627"/>
      <c r="SNO200" s="627"/>
      <c r="SNP200" s="627"/>
      <c r="SNQ200" s="627"/>
      <c r="SNR200" s="627"/>
      <c r="SNS200" s="627"/>
      <c r="SNT200" s="627"/>
      <c r="SNU200" s="627"/>
      <c r="SNV200" s="627"/>
      <c r="SNW200" s="627"/>
      <c r="SNX200" s="627"/>
      <c r="SNY200" s="627"/>
      <c r="SNZ200" s="627"/>
      <c r="SOA200" s="627"/>
      <c r="SOB200" s="627"/>
      <c r="SOC200" s="627"/>
      <c r="SOD200" s="627"/>
      <c r="SOE200" s="627"/>
      <c r="SOF200" s="627"/>
      <c r="SOG200" s="627"/>
      <c r="SOH200" s="627"/>
      <c r="SOI200" s="627"/>
      <c r="SOJ200" s="627"/>
      <c r="SOK200" s="627"/>
      <c r="SOL200" s="627"/>
      <c r="SOM200" s="627"/>
      <c r="SON200" s="627"/>
      <c r="SOO200" s="627"/>
      <c r="SOP200" s="627"/>
      <c r="SOQ200" s="627"/>
      <c r="SOR200" s="627"/>
      <c r="SOS200" s="627"/>
      <c r="SOT200" s="627"/>
      <c r="SOU200" s="627"/>
      <c r="SOV200" s="627"/>
      <c r="SOW200" s="627"/>
      <c r="SOX200" s="627"/>
      <c r="SOY200" s="627"/>
      <c r="SOZ200" s="627"/>
      <c r="SPA200" s="627"/>
      <c r="SPB200" s="627"/>
      <c r="SPC200" s="627"/>
      <c r="SPD200" s="627"/>
      <c r="SPE200" s="627"/>
      <c r="SPF200" s="627"/>
      <c r="SPG200" s="627"/>
      <c r="SPH200" s="627"/>
      <c r="SPI200" s="627"/>
      <c r="SPJ200" s="627"/>
      <c r="SPK200" s="627"/>
      <c r="SPL200" s="627"/>
      <c r="SPM200" s="627"/>
      <c r="SPN200" s="627"/>
      <c r="SPO200" s="627"/>
      <c r="SPP200" s="627"/>
      <c r="SPQ200" s="627"/>
      <c r="SPR200" s="627"/>
      <c r="SPS200" s="627"/>
      <c r="SPT200" s="627"/>
      <c r="SPU200" s="627"/>
      <c r="SPV200" s="627"/>
      <c r="SPW200" s="627"/>
      <c r="SPX200" s="627"/>
      <c r="SPY200" s="627"/>
      <c r="SPZ200" s="627"/>
      <c r="SQA200" s="627"/>
      <c r="SQB200" s="627"/>
      <c r="SQC200" s="627"/>
      <c r="SQD200" s="627"/>
      <c r="SQE200" s="627"/>
      <c r="SQF200" s="627"/>
      <c r="SQG200" s="627"/>
      <c r="SQH200" s="627"/>
      <c r="SQI200" s="627"/>
      <c r="SQJ200" s="627"/>
      <c r="SQK200" s="627"/>
      <c r="SQL200" s="627"/>
      <c r="SQM200" s="627"/>
      <c r="SQN200" s="627"/>
      <c r="SQO200" s="627"/>
      <c r="SQP200" s="627"/>
      <c r="SQQ200" s="627"/>
      <c r="SQR200" s="627"/>
      <c r="SQS200" s="627"/>
      <c r="SQT200" s="627"/>
      <c r="SQU200" s="627"/>
      <c r="SQV200" s="627"/>
      <c r="SQW200" s="627"/>
      <c r="SQX200" s="627"/>
      <c r="SQY200" s="627"/>
      <c r="SQZ200" s="627"/>
      <c r="SRA200" s="627"/>
      <c r="SRB200" s="627"/>
      <c r="SRC200" s="627"/>
      <c r="SRD200" s="627"/>
      <c r="SRE200" s="627"/>
      <c r="SRF200" s="627"/>
      <c r="SRG200" s="627"/>
      <c r="SRH200" s="627"/>
      <c r="SRI200" s="627"/>
      <c r="SRJ200" s="627"/>
      <c r="SRK200" s="627"/>
      <c r="SRL200" s="627"/>
      <c r="SRM200" s="627"/>
      <c r="SRN200" s="627"/>
      <c r="SRO200" s="627"/>
      <c r="SRP200" s="627"/>
      <c r="SRQ200" s="627"/>
      <c r="SRR200" s="627"/>
      <c r="SRS200" s="627"/>
      <c r="SRT200" s="627"/>
      <c r="SRU200" s="627"/>
      <c r="SRV200" s="627"/>
      <c r="SRW200" s="627"/>
      <c r="SRX200" s="627"/>
      <c r="SRY200" s="627"/>
      <c r="SRZ200" s="627"/>
      <c r="SSA200" s="627"/>
      <c r="SSB200" s="627"/>
      <c r="SSC200" s="627"/>
      <c r="SSD200" s="627"/>
      <c r="SSE200" s="627"/>
      <c r="SSF200" s="627"/>
      <c r="SSG200" s="627"/>
      <c r="SSH200" s="627"/>
      <c r="SSI200" s="627"/>
      <c r="SSJ200" s="627"/>
      <c r="SSK200" s="627"/>
      <c r="SSL200" s="627"/>
      <c r="SSM200" s="627"/>
      <c r="SSN200" s="627"/>
      <c r="SSO200" s="627"/>
      <c r="SSP200" s="627"/>
      <c r="SSQ200" s="627"/>
      <c r="SSR200" s="627"/>
      <c r="SSS200" s="627"/>
      <c r="SST200" s="627"/>
      <c r="SSU200" s="627"/>
      <c r="SSV200" s="627"/>
      <c r="SSW200" s="627"/>
      <c r="SSX200" s="627"/>
      <c r="SSY200" s="627"/>
      <c r="SSZ200" s="627"/>
      <c r="STA200" s="627"/>
      <c r="STB200" s="627"/>
      <c r="STC200" s="627"/>
      <c r="STD200" s="627"/>
      <c r="STE200" s="627"/>
      <c r="STF200" s="627"/>
      <c r="STG200" s="627"/>
      <c r="STH200" s="627"/>
      <c r="STI200" s="627"/>
      <c r="STJ200" s="627"/>
      <c r="STK200" s="627"/>
      <c r="STL200" s="627"/>
      <c r="STM200" s="627"/>
      <c r="STN200" s="627"/>
      <c r="STO200" s="627"/>
      <c r="STP200" s="627"/>
      <c r="STQ200" s="627"/>
      <c r="STR200" s="627"/>
      <c r="STS200" s="627"/>
      <c r="STT200" s="627"/>
      <c r="STU200" s="627"/>
      <c r="STV200" s="627"/>
      <c r="STW200" s="627"/>
      <c r="STX200" s="627"/>
      <c r="STY200" s="627"/>
      <c r="STZ200" s="627"/>
      <c r="SUA200" s="627"/>
      <c r="SUB200" s="627"/>
      <c r="SUC200" s="627"/>
      <c r="SUD200" s="627"/>
      <c r="SUE200" s="627"/>
      <c r="SUF200" s="627"/>
      <c r="SUG200" s="627"/>
      <c r="SUH200" s="627"/>
      <c r="SUI200" s="627"/>
      <c r="SUJ200" s="627"/>
      <c r="SUK200" s="627"/>
      <c r="SUL200" s="627"/>
      <c r="SUM200" s="627"/>
      <c r="SUN200" s="627"/>
      <c r="SUO200" s="627"/>
      <c r="SUP200" s="627"/>
      <c r="SUQ200" s="627"/>
      <c r="SUR200" s="627"/>
      <c r="SUS200" s="627"/>
      <c r="SUT200" s="627"/>
      <c r="SUU200" s="627"/>
      <c r="SUV200" s="627"/>
      <c r="SUW200" s="627"/>
      <c r="SUX200" s="627"/>
      <c r="SUY200" s="627"/>
      <c r="SUZ200" s="627"/>
      <c r="SVA200" s="627"/>
      <c r="SVB200" s="627"/>
      <c r="SVC200" s="627"/>
      <c r="SVD200" s="627"/>
      <c r="SVE200" s="627"/>
      <c r="SVF200" s="627"/>
      <c r="SVG200" s="627"/>
      <c r="SVH200" s="627"/>
      <c r="SVI200" s="627"/>
      <c r="SVJ200" s="627"/>
      <c r="SVK200" s="627"/>
      <c r="SVL200" s="627"/>
      <c r="SVM200" s="627"/>
      <c r="SVN200" s="627"/>
      <c r="SVO200" s="627"/>
      <c r="SVP200" s="627"/>
      <c r="SVQ200" s="627"/>
      <c r="SVR200" s="627"/>
      <c r="SVS200" s="627"/>
      <c r="SVT200" s="627"/>
      <c r="SVU200" s="627"/>
      <c r="SVV200" s="627"/>
      <c r="SVW200" s="627"/>
      <c r="SVX200" s="627"/>
      <c r="SVY200" s="627"/>
      <c r="SVZ200" s="627"/>
      <c r="SWA200" s="627"/>
      <c r="SWB200" s="627"/>
      <c r="SWC200" s="627"/>
      <c r="SWD200" s="627"/>
      <c r="SWE200" s="627"/>
      <c r="SWF200" s="627"/>
      <c r="SWG200" s="627"/>
      <c r="SWH200" s="627"/>
      <c r="SWI200" s="627"/>
      <c r="SWJ200" s="627"/>
      <c r="SWK200" s="627"/>
      <c r="SWL200" s="627"/>
      <c r="SWM200" s="627"/>
      <c r="SWN200" s="627"/>
      <c r="SWO200" s="627"/>
      <c r="SWP200" s="627"/>
      <c r="SWQ200" s="627"/>
      <c r="SWR200" s="627"/>
      <c r="SWS200" s="627"/>
      <c r="SWT200" s="627"/>
      <c r="SWU200" s="627"/>
      <c r="SWV200" s="627"/>
      <c r="SWW200" s="627"/>
      <c r="SWX200" s="627"/>
      <c r="SWY200" s="627"/>
      <c r="SWZ200" s="627"/>
      <c r="SXA200" s="627"/>
      <c r="SXB200" s="627"/>
      <c r="SXC200" s="627"/>
      <c r="SXD200" s="627"/>
      <c r="SXE200" s="627"/>
      <c r="SXF200" s="627"/>
      <c r="SXG200" s="627"/>
      <c r="SXH200" s="627"/>
      <c r="SXI200" s="627"/>
      <c r="SXJ200" s="627"/>
      <c r="SXK200" s="627"/>
      <c r="SXL200" s="627"/>
      <c r="SXM200" s="627"/>
      <c r="SXN200" s="627"/>
      <c r="SXO200" s="627"/>
      <c r="SXP200" s="627"/>
      <c r="SXQ200" s="627"/>
      <c r="SXR200" s="627"/>
      <c r="SXS200" s="627"/>
      <c r="SXT200" s="627"/>
      <c r="SXU200" s="627"/>
      <c r="SXV200" s="627"/>
      <c r="SXW200" s="627"/>
      <c r="SXX200" s="627"/>
      <c r="SXY200" s="627"/>
      <c r="SXZ200" s="627"/>
      <c r="SYA200" s="627"/>
      <c r="SYB200" s="627"/>
      <c r="SYC200" s="627"/>
      <c r="SYD200" s="627"/>
      <c r="SYE200" s="627"/>
      <c r="SYF200" s="627"/>
      <c r="SYG200" s="627"/>
      <c r="SYH200" s="627"/>
      <c r="SYI200" s="627"/>
      <c r="SYJ200" s="627"/>
      <c r="SYK200" s="627"/>
      <c r="SYL200" s="627"/>
      <c r="SYM200" s="627"/>
      <c r="SYN200" s="627"/>
      <c r="SYO200" s="627"/>
      <c r="SYP200" s="627"/>
      <c r="SYQ200" s="627"/>
      <c r="SYR200" s="627"/>
      <c r="SYS200" s="627"/>
      <c r="SYT200" s="627"/>
      <c r="SYU200" s="627"/>
      <c r="SYV200" s="627"/>
      <c r="SYW200" s="627"/>
      <c r="SYX200" s="627"/>
      <c r="SYY200" s="627"/>
      <c r="SYZ200" s="627"/>
      <c r="SZA200" s="627"/>
      <c r="SZB200" s="627"/>
      <c r="SZC200" s="627"/>
      <c r="SZD200" s="627"/>
      <c r="SZE200" s="627"/>
      <c r="SZF200" s="627"/>
      <c r="SZG200" s="627"/>
      <c r="SZH200" s="627"/>
      <c r="SZI200" s="627"/>
      <c r="SZJ200" s="627"/>
      <c r="SZK200" s="627"/>
      <c r="SZL200" s="627"/>
      <c r="SZM200" s="627"/>
      <c r="SZN200" s="627"/>
      <c r="SZO200" s="627"/>
      <c r="SZP200" s="627"/>
      <c r="SZQ200" s="627"/>
      <c r="SZR200" s="627"/>
      <c r="SZS200" s="627"/>
      <c r="SZT200" s="627"/>
      <c r="SZU200" s="627"/>
      <c r="SZV200" s="627"/>
      <c r="SZW200" s="627"/>
      <c r="SZX200" s="627"/>
      <c r="SZY200" s="627"/>
      <c r="SZZ200" s="627"/>
      <c r="TAA200" s="627"/>
      <c r="TAB200" s="627"/>
      <c r="TAC200" s="627"/>
      <c r="TAD200" s="627"/>
      <c r="TAE200" s="627"/>
      <c r="TAF200" s="627"/>
      <c r="TAG200" s="627"/>
      <c r="TAH200" s="627"/>
      <c r="TAI200" s="627"/>
      <c r="TAJ200" s="627"/>
      <c r="TAK200" s="627"/>
      <c r="TAL200" s="627"/>
      <c r="TAM200" s="627"/>
      <c r="TAN200" s="627"/>
      <c r="TAO200" s="627"/>
      <c r="TAP200" s="627"/>
      <c r="TAQ200" s="627"/>
      <c r="TAR200" s="627"/>
      <c r="TAS200" s="627"/>
      <c r="TAT200" s="627"/>
      <c r="TAU200" s="627"/>
      <c r="TAV200" s="627"/>
      <c r="TAW200" s="627"/>
      <c r="TAX200" s="627"/>
      <c r="TAY200" s="627"/>
      <c r="TAZ200" s="627"/>
      <c r="TBA200" s="627"/>
      <c r="TBB200" s="627"/>
      <c r="TBC200" s="627"/>
      <c r="TBD200" s="627"/>
      <c r="TBE200" s="627"/>
      <c r="TBF200" s="627"/>
      <c r="TBG200" s="627"/>
      <c r="TBH200" s="627"/>
      <c r="TBI200" s="627"/>
      <c r="TBJ200" s="627"/>
      <c r="TBK200" s="627"/>
      <c r="TBL200" s="627"/>
      <c r="TBM200" s="627"/>
      <c r="TBN200" s="627"/>
      <c r="TBO200" s="627"/>
      <c r="TBP200" s="627"/>
      <c r="TBQ200" s="627"/>
      <c r="TBR200" s="627"/>
      <c r="TBS200" s="627"/>
      <c r="TBT200" s="627"/>
      <c r="TBU200" s="627"/>
      <c r="TBV200" s="627"/>
      <c r="TBW200" s="627"/>
      <c r="TBX200" s="627"/>
      <c r="TBY200" s="627"/>
      <c r="TBZ200" s="627"/>
      <c r="TCA200" s="627"/>
      <c r="TCB200" s="627"/>
      <c r="TCC200" s="627"/>
      <c r="TCD200" s="627"/>
      <c r="TCE200" s="627"/>
      <c r="TCF200" s="627"/>
      <c r="TCG200" s="627"/>
      <c r="TCH200" s="627"/>
      <c r="TCI200" s="627"/>
      <c r="TCJ200" s="627"/>
      <c r="TCK200" s="627"/>
      <c r="TCL200" s="627"/>
      <c r="TCM200" s="627"/>
      <c r="TCN200" s="627"/>
      <c r="TCO200" s="627"/>
      <c r="TCP200" s="627"/>
      <c r="TCQ200" s="627"/>
      <c r="TCR200" s="627"/>
      <c r="TCS200" s="627"/>
      <c r="TCT200" s="627"/>
      <c r="TCU200" s="627"/>
      <c r="TCV200" s="627"/>
      <c r="TCW200" s="627"/>
      <c r="TCX200" s="627"/>
      <c r="TCY200" s="627"/>
      <c r="TCZ200" s="627"/>
      <c r="TDA200" s="627"/>
      <c r="TDB200" s="627"/>
      <c r="TDC200" s="627"/>
      <c r="TDD200" s="627"/>
      <c r="TDE200" s="627"/>
      <c r="TDF200" s="627"/>
      <c r="TDG200" s="627"/>
      <c r="TDH200" s="627"/>
      <c r="TDI200" s="627"/>
      <c r="TDJ200" s="627"/>
      <c r="TDK200" s="627"/>
      <c r="TDL200" s="627"/>
      <c r="TDM200" s="627"/>
      <c r="TDN200" s="627"/>
      <c r="TDO200" s="627"/>
      <c r="TDP200" s="627"/>
      <c r="TDQ200" s="627"/>
      <c r="TDR200" s="627"/>
      <c r="TDS200" s="627"/>
      <c r="TDT200" s="627"/>
      <c r="TDU200" s="627"/>
      <c r="TDV200" s="627"/>
      <c r="TDW200" s="627"/>
      <c r="TDX200" s="627"/>
      <c r="TDY200" s="627"/>
      <c r="TDZ200" s="627"/>
      <c r="TEA200" s="627"/>
      <c r="TEB200" s="627"/>
      <c r="TEC200" s="627"/>
      <c r="TED200" s="627"/>
      <c r="TEE200" s="627"/>
      <c r="TEF200" s="627"/>
      <c r="TEG200" s="627"/>
      <c r="TEH200" s="627"/>
      <c r="TEI200" s="627"/>
      <c r="TEJ200" s="627"/>
      <c r="TEK200" s="627"/>
      <c r="TEL200" s="627"/>
      <c r="TEM200" s="627"/>
      <c r="TEN200" s="627"/>
      <c r="TEO200" s="627"/>
      <c r="TEP200" s="627"/>
      <c r="TEQ200" s="627"/>
      <c r="TER200" s="627"/>
      <c r="TES200" s="627"/>
      <c r="TET200" s="627"/>
      <c r="TEU200" s="627"/>
      <c r="TEV200" s="627"/>
      <c r="TEW200" s="627"/>
      <c r="TEX200" s="627"/>
      <c r="TEY200" s="627"/>
      <c r="TEZ200" s="627"/>
      <c r="TFA200" s="627"/>
      <c r="TFB200" s="627"/>
      <c r="TFC200" s="627"/>
      <c r="TFD200" s="627"/>
      <c r="TFE200" s="627"/>
      <c r="TFF200" s="627"/>
      <c r="TFG200" s="627"/>
      <c r="TFH200" s="627"/>
      <c r="TFI200" s="627"/>
      <c r="TFJ200" s="627"/>
      <c r="TFK200" s="627"/>
      <c r="TFL200" s="627"/>
      <c r="TFM200" s="627"/>
      <c r="TFN200" s="627"/>
      <c r="TFO200" s="627"/>
      <c r="TFP200" s="627"/>
      <c r="TFQ200" s="627"/>
      <c r="TFR200" s="627"/>
      <c r="TFS200" s="627"/>
      <c r="TFT200" s="627"/>
      <c r="TFU200" s="627"/>
      <c r="TFV200" s="627"/>
      <c r="TFW200" s="627"/>
      <c r="TFX200" s="627"/>
      <c r="TFY200" s="627"/>
      <c r="TFZ200" s="627"/>
      <c r="TGA200" s="627"/>
      <c r="TGB200" s="627"/>
      <c r="TGC200" s="627"/>
      <c r="TGD200" s="627"/>
      <c r="TGE200" s="627"/>
      <c r="TGF200" s="627"/>
      <c r="TGG200" s="627"/>
      <c r="TGH200" s="627"/>
      <c r="TGI200" s="627"/>
      <c r="TGJ200" s="627"/>
      <c r="TGK200" s="627"/>
      <c r="TGL200" s="627"/>
      <c r="TGM200" s="627"/>
      <c r="TGN200" s="627"/>
      <c r="TGO200" s="627"/>
      <c r="TGP200" s="627"/>
      <c r="TGQ200" s="627"/>
      <c r="TGR200" s="627"/>
      <c r="TGS200" s="627"/>
      <c r="TGT200" s="627"/>
      <c r="TGU200" s="627"/>
      <c r="TGV200" s="627"/>
      <c r="TGW200" s="627"/>
      <c r="TGX200" s="627"/>
      <c r="TGY200" s="627"/>
      <c r="TGZ200" s="627"/>
      <c r="THA200" s="627"/>
      <c r="THB200" s="627"/>
      <c r="THC200" s="627"/>
      <c r="THD200" s="627"/>
      <c r="THE200" s="627"/>
      <c r="THF200" s="627"/>
      <c r="THG200" s="627"/>
      <c r="THH200" s="627"/>
      <c r="THI200" s="627"/>
      <c r="THJ200" s="627"/>
      <c r="THK200" s="627"/>
      <c r="THL200" s="627"/>
      <c r="THM200" s="627"/>
      <c r="THN200" s="627"/>
      <c r="THO200" s="627"/>
      <c r="THP200" s="627"/>
      <c r="THQ200" s="627"/>
      <c r="THR200" s="627"/>
      <c r="THS200" s="627"/>
      <c r="THT200" s="627"/>
      <c r="THU200" s="627"/>
      <c r="THV200" s="627"/>
      <c r="THW200" s="627"/>
      <c r="THX200" s="627"/>
      <c r="THY200" s="627"/>
      <c r="THZ200" s="627"/>
      <c r="TIA200" s="627"/>
      <c r="TIB200" s="627"/>
      <c r="TIC200" s="627"/>
      <c r="TID200" s="627"/>
      <c r="TIE200" s="627"/>
      <c r="TIF200" s="627"/>
      <c r="TIG200" s="627"/>
      <c r="TIH200" s="627"/>
      <c r="TII200" s="627"/>
      <c r="TIJ200" s="627"/>
      <c r="TIK200" s="627"/>
      <c r="TIL200" s="627"/>
      <c r="TIM200" s="627"/>
      <c r="TIN200" s="627"/>
      <c r="TIO200" s="627"/>
      <c r="TIP200" s="627"/>
      <c r="TIQ200" s="627"/>
      <c r="TIR200" s="627"/>
      <c r="TIS200" s="627"/>
      <c r="TIT200" s="627"/>
      <c r="TIU200" s="627"/>
      <c r="TIV200" s="627"/>
      <c r="TIW200" s="627"/>
      <c r="TIX200" s="627"/>
      <c r="TIY200" s="627"/>
      <c r="TIZ200" s="627"/>
      <c r="TJA200" s="627"/>
      <c r="TJB200" s="627"/>
      <c r="TJC200" s="627"/>
      <c r="TJD200" s="627"/>
      <c r="TJE200" s="627"/>
      <c r="TJF200" s="627"/>
      <c r="TJG200" s="627"/>
      <c r="TJH200" s="627"/>
      <c r="TJI200" s="627"/>
      <c r="TJJ200" s="627"/>
      <c r="TJK200" s="627"/>
      <c r="TJL200" s="627"/>
      <c r="TJM200" s="627"/>
      <c r="TJN200" s="627"/>
      <c r="TJO200" s="627"/>
      <c r="TJP200" s="627"/>
      <c r="TJQ200" s="627"/>
      <c r="TJR200" s="627"/>
      <c r="TJS200" s="627"/>
      <c r="TJT200" s="627"/>
      <c r="TJU200" s="627"/>
      <c r="TJV200" s="627"/>
      <c r="TJW200" s="627"/>
      <c r="TJX200" s="627"/>
      <c r="TJY200" s="627"/>
      <c r="TJZ200" s="627"/>
      <c r="TKA200" s="627"/>
      <c r="TKB200" s="627"/>
      <c r="TKC200" s="627"/>
      <c r="TKD200" s="627"/>
      <c r="TKE200" s="627"/>
      <c r="TKF200" s="627"/>
      <c r="TKG200" s="627"/>
      <c r="TKH200" s="627"/>
      <c r="TKI200" s="627"/>
      <c r="TKJ200" s="627"/>
      <c r="TKK200" s="627"/>
      <c r="TKL200" s="627"/>
      <c r="TKM200" s="627"/>
      <c r="TKN200" s="627"/>
      <c r="TKO200" s="627"/>
      <c r="TKP200" s="627"/>
      <c r="TKQ200" s="627"/>
      <c r="TKR200" s="627"/>
      <c r="TKS200" s="627"/>
      <c r="TKT200" s="627"/>
      <c r="TKU200" s="627"/>
      <c r="TKV200" s="627"/>
      <c r="TKW200" s="627"/>
      <c r="TKX200" s="627"/>
      <c r="TKY200" s="627"/>
      <c r="TKZ200" s="627"/>
      <c r="TLA200" s="627"/>
      <c r="TLB200" s="627"/>
      <c r="TLC200" s="627"/>
      <c r="TLD200" s="627"/>
      <c r="TLE200" s="627"/>
      <c r="TLF200" s="627"/>
      <c r="TLG200" s="627"/>
      <c r="TLH200" s="627"/>
      <c r="TLI200" s="627"/>
      <c r="TLJ200" s="627"/>
      <c r="TLK200" s="627"/>
      <c r="TLL200" s="627"/>
      <c r="TLM200" s="627"/>
      <c r="TLN200" s="627"/>
      <c r="TLO200" s="627"/>
      <c r="TLP200" s="627"/>
      <c r="TLQ200" s="627"/>
      <c r="TLR200" s="627"/>
      <c r="TLS200" s="627"/>
      <c r="TLT200" s="627"/>
      <c r="TLU200" s="627"/>
      <c r="TLV200" s="627"/>
      <c r="TLW200" s="627"/>
      <c r="TLX200" s="627"/>
      <c r="TLY200" s="627"/>
      <c r="TLZ200" s="627"/>
      <c r="TMA200" s="627"/>
      <c r="TMB200" s="627"/>
      <c r="TMC200" s="627"/>
      <c r="TMD200" s="627"/>
      <c r="TME200" s="627"/>
      <c r="TMF200" s="627"/>
      <c r="TMG200" s="627"/>
      <c r="TMH200" s="627"/>
      <c r="TMI200" s="627"/>
      <c r="TMJ200" s="627"/>
      <c r="TMK200" s="627"/>
      <c r="TML200" s="627"/>
      <c r="TMM200" s="627"/>
      <c r="TMN200" s="627"/>
      <c r="TMO200" s="627"/>
      <c r="TMP200" s="627"/>
      <c r="TMQ200" s="627"/>
      <c r="TMR200" s="627"/>
      <c r="TMS200" s="627"/>
      <c r="TMT200" s="627"/>
      <c r="TMU200" s="627"/>
      <c r="TMV200" s="627"/>
      <c r="TMW200" s="627"/>
      <c r="TMX200" s="627"/>
      <c r="TMY200" s="627"/>
      <c r="TMZ200" s="627"/>
      <c r="TNA200" s="627"/>
      <c r="TNB200" s="627"/>
      <c r="TNC200" s="627"/>
      <c r="TND200" s="627"/>
      <c r="TNE200" s="627"/>
      <c r="TNF200" s="627"/>
      <c r="TNG200" s="627"/>
      <c r="TNH200" s="627"/>
      <c r="TNI200" s="627"/>
      <c r="TNJ200" s="627"/>
      <c r="TNK200" s="627"/>
      <c r="TNL200" s="627"/>
      <c r="TNM200" s="627"/>
      <c r="TNN200" s="627"/>
      <c r="TNO200" s="627"/>
      <c r="TNP200" s="627"/>
      <c r="TNQ200" s="627"/>
      <c r="TNR200" s="627"/>
      <c r="TNS200" s="627"/>
      <c r="TNT200" s="627"/>
      <c r="TNU200" s="627"/>
      <c r="TNV200" s="627"/>
      <c r="TNW200" s="627"/>
      <c r="TNX200" s="627"/>
      <c r="TNY200" s="627"/>
      <c r="TNZ200" s="627"/>
      <c r="TOA200" s="627"/>
      <c r="TOB200" s="627"/>
      <c r="TOC200" s="627"/>
      <c r="TOD200" s="627"/>
      <c r="TOE200" s="627"/>
      <c r="TOF200" s="627"/>
      <c r="TOG200" s="627"/>
      <c r="TOH200" s="627"/>
      <c r="TOI200" s="627"/>
      <c r="TOJ200" s="627"/>
      <c r="TOK200" s="627"/>
      <c r="TOL200" s="627"/>
      <c r="TOM200" s="627"/>
      <c r="TON200" s="627"/>
      <c r="TOO200" s="627"/>
      <c r="TOP200" s="627"/>
      <c r="TOQ200" s="627"/>
      <c r="TOR200" s="627"/>
      <c r="TOS200" s="627"/>
      <c r="TOT200" s="627"/>
      <c r="TOU200" s="627"/>
      <c r="TOV200" s="627"/>
      <c r="TOW200" s="627"/>
      <c r="TOX200" s="627"/>
      <c r="TOY200" s="627"/>
      <c r="TOZ200" s="627"/>
      <c r="TPA200" s="627"/>
      <c r="TPB200" s="627"/>
      <c r="TPC200" s="627"/>
      <c r="TPD200" s="627"/>
      <c r="TPE200" s="627"/>
      <c r="TPF200" s="627"/>
      <c r="TPG200" s="627"/>
      <c r="TPH200" s="627"/>
      <c r="TPI200" s="627"/>
      <c r="TPJ200" s="627"/>
      <c r="TPK200" s="627"/>
      <c r="TPL200" s="627"/>
      <c r="TPM200" s="627"/>
      <c r="TPN200" s="627"/>
      <c r="TPO200" s="627"/>
      <c r="TPP200" s="627"/>
      <c r="TPQ200" s="627"/>
      <c r="TPR200" s="627"/>
      <c r="TPS200" s="627"/>
      <c r="TPT200" s="627"/>
      <c r="TPU200" s="627"/>
      <c r="TPV200" s="627"/>
      <c r="TPW200" s="627"/>
      <c r="TPX200" s="627"/>
      <c r="TPY200" s="627"/>
      <c r="TPZ200" s="627"/>
      <c r="TQA200" s="627"/>
      <c r="TQB200" s="627"/>
      <c r="TQC200" s="627"/>
      <c r="TQD200" s="627"/>
      <c r="TQE200" s="627"/>
      <c r="TQF200" s="627"/>
      <c r="TQG200" s="627"/>
      <c r="TQH200" s="627"/>
      <c r="TQI200" s="627"/>
      <c r="TQJ200" s="627"/>
      <c r="TQK200" s="627"/>
      <c r="TQL200" s="627"/>
      <c r="TQM200" s="627"/>
      <c r="TQN200" s="627"/>
      <c r="TQO200" s="627"/>
      <c r="TQP200" s="627"/>
      <c r="TQQ200" s="627"/>
      <c r="TQR200" s="627"/>
      <c r="TQS200" s="627"/>
      <c r="TQT200" s="627"/>
      <c r="TQU200" s="627"/>
      <c r="TQV200" s="627"/>
      <c r="TQW200" s="627"/>
      <c r="TQX200" s="627"/>
      <c r="TQY200" s="627"/>
      <c r="TQZ200" s="627"/>
      <c r="TRA200" s="627"/>
      <c r="TRB200" s="627"/>
      <c r="TRC200" s="627"/>
      <c r="TRD200" s="627"/>
      <c r="TRE200" s="627"/>
      <c r="TRF200" s="627"/>
      <c r="TRG200" s="627"/>
      <c r="TRH200" s="627"/>
      <c r="TRI200" s="627"/>
      <c r="TRJ200" s="627"/>
      <c r="TRK200" s="627"/>
      <c r="TRL200" s="627"/>
      <c r="TRM200" s="627"/>
      <c r="TRN200" s="627"/>
      <c r="TRO200" s="627"/>
      <c r="TRP200" s="627"/>
      <c r="TRQ200" s="627"/>
      <c r="TRR200" s="627"/>
      <c r="TRS200" s="627"/>
      <c r="TRT200" s="627"/>
      <c r="TRU200" s="627"/>
      <c r="TRV200" s="627"/>
      <c r="TRW200" s="627"/>
      <c r="TRX200" s="627"/>
      <c r="TRY200" s="627"/>
      <c r="TRZ200" s="627"/>
      <c r="TSA200" s="627"/>
      <c r="TSB200" s="627"/>
      <c r="TSC200" s="627"/>
      <c r="TSD200" s="627"/>
      <c r="TSE200" s="627"/>
      <c r="TSF200" s="627"/>
      <c r="TSG200" s="627"/>
      <c r="TSH200" s="627"/>
      <c r="TSI200" s="627"/>
      <c r="TSJ200" s="627"/>
      <c r="TSK200" s="627"/>
      <c r="TSL200" s="627"/>
      <c r="TSM200" s="627"/>
      <c r="TSN200" s="627"/>
      <c r="TSO200" s="627"/>
      <c r="TSP200" s="627"/>
      <c r="TSQ200" s="627"/>
      <c r="TSR200" s="627"/>
      <c r="TSS200" s="627"/>
      <c r="TST200" s="627"/>
      <c r="TSU200" s="627"/>
      <c r="TSV200" s="627"/>
      <c r="TSW200" s="627"/>
      <c r="TSX200" s="627"/>
      <c r="TSY200" s="627"/>
      <c r="TSZ200" s="627"/>
      <c r="TTA200" s="627"/>
      <c r="TTB200" s="627"/>
      <c r="TTC200" s="627"/>
      <c r="TTD200" s="627"/>
      <c r="TTE200" s="627"/>
      <c r="TTF200" s="627"/>
      <c r="TTG200" s="627"/>
      <c r="TTH200" s="627"/>
      <c r="TTI200" s="627"/>
      <c r="TTJ200" s="627"/>
      <c r="TTK200" s="627"/>
      <c r="TTL200" s="627"/>
      <c r="TTM200" s="627"/>
      <c r="TTN200" s="627"/>
      <c r="TTO200" s="627"/>
      <c r="TTP200" s="627"/>
      <c r="TTQ200" s="627"/>
      <c r="TTR200" s="627"/>
      <c r="TTS200" s="627"/>
      <c r="TTT200" s="627"/>
      <c r="TTU200" s="627"/>
      <c r="TTV200" s="627"/>
      <c r="TTW200" s="627"/>
      <c r="TTX200" s="627"/>
      <c r="TTY200" s="627"/>
      <c r="TTZ200" s="627"/>
      <c r="TUA200" s="627"/>
      <c r="TUB200" s="627"/>
      <c r="TUC200" s="627"/>
      <c r="TUD200" s="627"/>
      <c r="TUE200" s="627"/>
      <c r="TUF200" s="627"/>
      <c r="TUG200" s="627"/>
      <c r="TUH200" s="627"/>
      <c r="TUI200" s="627"/>
      <c r="TUJ200" s="627"/>
      <c r="TUK200" s="627"/>
      <c r="TUL200" s="627"/>
      <c r="TUM200" s="627"/>
      <c r="TUN200" s="627"/>
      <c r="TUO200" s="627"/>
      <c r="TUP200" s="627"/>
      <c r="TUQ200" s="627"/>
      <c r="TUR200" s="627"/>
      <c r="TUS200" s="627"/>
      <c r="TUT200" s="627"/>
      <c r="TUU200" s="627"/>
      <c r="TUV200" s="627"/>
      <c r="TUW200" s="627"/>
      <c r="TUX200" s="627"/>
      <c r="TUY200" s="627"/>
      <c r="TUZ200" s="627"/>
      <c r="TVA200" s="627"/>
      <c r="TVB200" s="627"/>
      <c r="TVC200" s="627"/>
      <c r="TVD200" s="627"/>
      <c r="TVE200" s="627"/>
      <c r="TVF200" s="627"/>
      <c r="TVG200" s="627"/>
      <c r="TVH200" s="627"/>
      <c r="TVI200" s="627"/>
      <c r="TVJ200" s="627"/>
      <c r="TVK200" s="627"/>
      <c r="TVL200" s="627"/>
      <c r="TVM200" s="627"/>
      <c r="TVN200" s="627"/>
      <c r="TVO200" s="627"/>
      <c r="TVP200" s="627"/>
      <c r="TVQ200" s="627"/>
      <c r="TVR200" s="627"/>
      <c r="TVS200" s="627"/>
      <c r="TVT200" s="627"/>
      <c r="TVU200" s="627"/>
      <c r="TVV200" s="627"/>
      <c r="TVW200" s="627"/>
      <c r="TVX200" s="627"/>
      <c r="TVY200" s="627"/>
      <c r="TVZ200" s="627"/>
      <c r="TWA200" s="627"/>
      <c r="TWB200" s="627"/>
      <c r="TWC200" s="627"/>
      <c r="TWD200" s="627"/>
      <c r="TWE200" s="627"/>
      <c r="TWF200" s="627"/>
      <c r="TWG200" s="627"/>
      <c r="TWH200" s="627"/>
      <c r="TWI200" s="627"/>
      <c r="TWJ200" s="627"/>
      <c r="TWK200" s="627"/>
      <c r="TWL200" s="627"/>
      <c r="TWM200" s="627"/>
      <c r="TWN200" s="627"/>
      <c r="TWO200" s="627"/>
      <c r="TWP200" s="627"/>
      <c r="TWQ200" s="627"/>
      <c r="TWR200" s="627"/>
      <c r="TWS200" s="627"/>
      <c r="TWT200" s="627"/>
      <c r="TWU200" s="627"/>
      <c r="TWV200" s="627"/>
      <c r="TWW200" s="627"/>
      <c r="TWX200" s="627"/>
      <c r="TWY200" s="627"/>
      <c r="TWZ200" s="627"/>
      <c r="TXA200" s="627"/>
      <c r="TXB200" s="627"/>
      <c r="TXC200" s="627"/>
      <c r="TXD200" s="627"/>
      <c r="TXE200" s="627"/>
      <c r="TXF200" s="627"/>
      <c r="TXG200" s="627"/>
      <c r="TXH200" s="627"/>
      <c r="TXI200" s="627"/>
      <c r="TXJ200" s="627"/>
      <c r="TXK200" s="627"/>
      <c r="TXL200" s="627"/>
      <c r="TXM200" s="627"/>
      <c r="TXN200" s="627"/>
      <c r="TXO200" s="627"/>
      <c r="TXP200" s="627"/>
      <c r="TXQ200" s="627"/>
      <c r="TXR200" s="627"/>
      <c r="TXS200" s="627"/>
      <c r="TXT200" s="627"/>
      <c r="TXU200" s="627"/>
      <c r="TXV200" s="627"/>
      <c r="TXW200" s="627"/>
      <c r="TXX200" s="627"/>
      <c r="TXY200" s="627"/>
      <c r="TXZ200" s="627"/>
      <c r="TYA200" s="627"/>
      <c r="TYB200" s="627"/>
      <c r="TYC200" s="627"/>
      <c r="TYD200" s="627"/>
      <c r="TYE200" s="627"/>
      <c r="TYF200" s="627"/>
      <c r="TYG200" s="627"/>
      <c r="TYH200" s="627"/>
      <c r="TYI200" s="627"/>
      <c r="TYJ200" s="627"/>
      <c r="TYK200" s="627"/>
      <c r="TYL200" s="627"/>
      <c r="TYM200" s="627"/>
      <c r="TYN200" s="627"/>
      <c r="TYO200" s="627"/>
      <c r="TYP200" s="627"/>
      <c r="TYQ200" s="627"/>
      <c r="TYR200" s="627"/>
      <c r="TYS200" s="627"/>
      <c r="TYT200" s="627"/>
      <c r="TYU200" s="627"/>
      <c r="TYV200" s="627"/>
      <c r="TYW200" s="627"/>
      <c r="TYX200" s="627"/>
      <c r="TYY200" s="627"/>
      <c r="TYZ200" s="627"/>
      <c r="TZA200" s="627"/>
      <c r="TZB200" s="627"/>
      <c r="TZC200" s="627"/>
      <c r="TZD200" s="627"/>
      <c r="TZE200" s="627"/>
      <c r="TZF200" s="627"/>
      <c r="TZG200" s="627"/>
      <c r="TZH200" s="627"/>
      <c r="TZI200" s="627"/>
      <c r="TZJ200" s="627"/>
      <c r="TZK200" s="627"/>
      <c r="TZL200" s="627"/>
      <c r="TZM200" s="627"/>
      <c r="TZN200" s="627"/>
      <c r="TZO200" s="627"/>
      <c r="TZP200" s="627"/>
      <c r="TZQ200" s="627"/>
      <c r="TZR200" s="627"/>
      <c r="TZS200" s="627"/>
      <c r="TZT200" s="627"/>
      <c r="TZU200" s="627"/>
      <c r="TZV200" s="627"/>
      <c r="TZW200" s="627"/>
      <c r="TZX200" s="627"/>
      <c r="TZY200" s="627"/>
      <c r="TZZ200" s="627"/>
      <c r="UAA200" s="627"/>
      <c r="UAB200" s="627"/>
      <c r="UAC200" s="627"/>
      <c r="UAD200" s="627"/>
      <c r="UAE200" s="627"/>
      <c r="UAF200" s="627"/>
      <c r="UAG200" s="627"/>
      <c r="UAH200" s="627"/>
      <c r="UAI200" s="627"/>
      <c r="UAJ200" s="627"/>
      <c r="UAK200" s="627"/>
      <c r="UAL200" s="627"/>
      <c r="UAM200" s="627"/>
      <c r="UAN200" s="627"/>
      <c r="UAO200" s="627"/>
      <c r="UAP200" s="627"/>
      <c r="UAQ200" s="627"/>
      <c r="UAR200" s="627"/>
      <c r="UAS200" s="627"/>
      <c r="UAT200" s="627"/>
      <c r="UAU200" s="627"/>
      <c r="UAV200" s="627"/>
      <c r="UAW200" s="627"/>
      <c r="UAX200" s="627"/>
      <c r="UAY200" s="627"/>
      <c r="UAZ200" s="627"/>
      <c r="UBA200" s="627"/>
      <c r="UBB200" s="627"/>
      <c r="UBC200" s="627"/>
      <c r="UBD200" s="627"/>
      <c r="UBE200" s="627"/>
      <c r="UBF200" s="627"/>
      <c r="UBG200" s="627"/>
      <c r="UBH200" s="627"/>
      <c r="UBI200" s="627"/>
      <c r="UBJ200" s="627"/>
      <c r="UBK200" s="627"/>
      <c r="UBL200" s="627"/>
      <c r="UBM200" s="627"/>
      <c r="UBN200" s="627"/>
      <c r="UBO200" s="627"/>
      <c r="UBP200" s="627"/>
      <c r="UBQ200" s="627"/>
      <c r="UBR200" s="627"/>
      <c r="UBS200" s="627"/>
      <c r="UBT200" s="627"/>
      <c r="UBU200" s="627"/>
      <c r="UBV200" s="627"/>
      <c r="UBW200" s="627"/>
      <c r="UBX200" s="627"/>
      <c r="UBY200" s="627"/>
      <c r="UBZ200" s="627"/>
      <c r="UCA200" s="627"/>
      <c r="UCB200" s="627"/>
      <c r="UCC200" s="627"/>
      <c r="UCD200" s="627"/>
      <c r="UCE200" s="627"/>
      <c r="UCF200" s="627"/>
      <c r="UCG200" s="627"/>
      <c r="UCH200" s="627"/>
      <c r="UCI200" s="627"/>
      <c r="UCJ200" s="627"/>
      <c r="UCK200" s="627"/>
      <c r="UCL200" s="627"/>
      <c r="UCM200" s="627"/>
      <c r="UCN200" s="627"/>
      <c r="UCO200" s="627"/>
      <c r="UCP200" s="627"/>
      <c r="UCQ200" s="627"/>
      <c r="UCR200" s="627"/>
      <c r="UCS200" s="627"/>
      <c r="UCT200" s="627"/>
      <c r="UCU200" s="627"/>
      <c r="UCV200" s="627"/>
      <c r="UCW200" s="627"/>
      <c r="UCX200" s="627"/>
      <c r="UCY200" s="627"/>
      <c r="UCZ200" s="627"/>
      <c r="UDA200" s="627"/>
      <c r="UDB200" s="627"/>
      <c r="UDC200" s="627"/>
      <c r="UDD200" s="627"/>
      <c r="UDE200" s="627"/>
      <c r="UDF200" s="627"/>
      <c r="UDG200" s="627"/>
      <c r="UDH200" s="627"/>
      <c r="UDI200" s="627"/>
      <c r="UDJ200" s="627"/>
      <c r="UDK200" s="627"/>
      <c r="UDL200" s="627"/>
      <c r="UDM200" s="627"/>
      <c r="UDN200" s="627"/>
      <c r="UDO200" s="627"/>
      <c r="UDP200" s="627"/>
      <c r="UDQ200" s="627"/>
      <c r="UDR200" s="627"/>
      <c r="UDS200" s="627"/>
      <c r="UDT200" s="627"/>
      <c r="UDU200" s="627"/>
      <c r="UDV200" s="627"/>
      <c r="UDW200" s="627"/>
      <c r="UDX200" s="627"/>
      <c r="UDY200" s="627"/>
      <c r="UDZ200" s="627"/>
      <c r="UEA200" s="627"/>
      <c r="UEB200" s="627"/>
      <c r="UEC200" s="627"/>
      <c r="UED200" s="627"/>
      <c r="UEE200" s="627"/>
      <c r="UEF200" s="627"/>
      <c r="UEG200" s="627"/>
      <c r="UEH200" s="627"/>
      <c r="UEI200" s="627"/>
      <c r="UEJ200" s="627"/>
      <c r="UEK200" s="627"/>
      <c r="UEL200" s="627"/>
      <c r="UEM200" s="627"/>
      <c r="UEN200" s="627"/>
      <c r="UEO200" s="627"/>
      <c r="UEP200" s="627"/>
      <c r="UEQ200" s="627"/>
      <c r="UER200" s="627"/>
      <c r="UES200" s="627"/>
      <c r="UET200" s="627"/>
      <c r="UEU200" s="627"/>
      <c r="UEV200" s="627"/>
      <c r="UEW200" s="627"/>
      <c r="UEX200" s="627"/>
      <c r="UEY200" s="627"/>
      <c r="UEZ200" s="627"/>
      <c r="UFA200" s="627"/>
      <c r="UFB200" s="627"/>
      <c r="UFC200" s="627"/>
      <c r="UFD200" s="627"/>
      <c r="UFE200" s="627"/>
      <c r="UFF200" s="627"/>
      <c r="UFG200" s="627"/>
      <c r="UFH200" s="627"/>
      <c r="UFI200" s="627"/>
      <c r="UFJ200" s="627"/>
      <c r="UFK200" s="627"/>
      <c r="UFL200" s="627"/>
      <c r="UFM200" s="627"/>
      <c r="UFN200" s="627"/>
      <c r="UFO200" s="627"/>
      <c r="UFP200" s="627"/>
      <c r="UFQ200" s="627"/>
      <c r="UFR200" s="627"/>
      <c r="UFS200" s="627"/>
      <c r="UFT200" s="627"/>
      <c r="UFU200" s="627"/>
      <c r="UFV200" s="627"/>
      <c r="UFW200" s="627"/>
      <c r="UFX200" s="627"/>
      <c r="UFY200" s="627"/>
      <c r="UFZ200" s="627"/>
      <c r="UGA200" s="627"/>
      <c r="UGB200" s="627"/>
      <c r="UGC200" s="627"/>
      <c r="UGD200" s="627"/>
      <c r="UGE200" s="627"/>
      <c r="UGF200" s="627"/>
      <c r="UGG200" s="627"/>
      <c r="UGH200" s="627"/>
      <c r="UGI200" s="627"/>
      <c r="UGJ200" s="627"/>
      <c r="UGK200" s="627"/>
      <c r="UGL200" s="627"/>
      <c r="UGM200" s="627"/>
      <c r="UGN200" s="627"/>
      <c r="UGO200" s="627"/>
      <c r="UGP200" s="627"/>
      <c r="UGQ200" s="627"/>
      <c r="UGR200" s="627"/>
      <c r="UGS200" s="627"/>
      <c r="UGT200" s="627"/>
      <c r="UGU200" s="627"/>
      <c r="UGV200" s="627"/>
      <c r="UGW200" s="627"/>
      <c r="UGX200" s="627"/>
      <c r="UGY200" s="627"/>
      <c r="UGZ200" s="627"/>
      <c r="UHA200" s="627"/>
      <c r="UHB200" s="627"/>
      <c r="UHC200" s="627"/>
      <c r="UHD200" s="627"/>
      <c r="UHE200" s="627"/>
      <c r="UHF200" s="627"/>
      <c r="UHG200" s="627"/>
      <c r="UHH200" s="627"/>
      <c r="UHI200" s="627"/>
      <c r="UHJ200" s="627"/>
      <c r="UHK200" s="627"/>
      <c r="UHL200" s="627"/>
      <c r="UHM200" s="627"/>
      <c r="UHN200" s="627"/>
      <c r="UHO200" s="627"/>
      <c r="UHP200" s="627"/>
      <c r="UHQ200" s="627"/>
      <c r="UHR200" s="627"/>
      <c r="UHS200" s="627"/>
      <c r="UHT200" s="627"/>
      <c r="UHU200" s="627"/>
      <c r="UHV200" s="627"/>
      <c r="UHW200" s="627"/>
      <c r="UHX200" s="627"/>
      <c r="UHY200" s="627"/>
      <c r="UHZ200" s="627"/>
      <c r="UIA200" s="627"/>
      <c r="UIB200" s="627"/>
      <c r="UIC200" s="627"/>
      <c r="UID200" s="627"/>
      <c r="UIE200" s="627"/>
      <c r="UIF200" s="627"/>
      <c r="UIG200" s="627"/>
      <c r="UIH200" s="627"/>
      <c r="UII200" s="627"/>
      <c r="UIJ200" s="627"/>
      <c r="UIK200" s="627"/>
      <c r="UIL200" s="627"/>
      <c r="UIM200" s="627"/>
      <c r="UIN200" s="627"/>
      <c r="UIO200" s="627"/>
      <c r="UIP200" s="627"/>
      <c r="UIQ200" s="627"/>
      <c r="UIR200" s="627"/>
      <c r="UIS200" s="627"/>
      <c r="UIT200" s="627"/>
      <c r="UIU200" s="627"/>
      <c r="UIV200" s="627"/>
      <c r="UIW200" s="627"/>
      <c r="UIX200" s="627"/>
      <c r="UIY200" s="627"/>
      <c r="UIZ200" s="627"/>
      <c r="UJA200" s="627"/>
      <c r="UJB200" s="627"/>
      <c r="UJC200" s="627"/>
      <c r="UJD200" s="627"/>
      <c r="UJE200" s="627"/>
      <c r="UJF200" s="627"/>
      <c r="UJG200" s="627"/>
      <c r="UJH200" s="627"/>
      <c r="UJI200" s="627"/>
      <c r="UJJ200" s="627"/>
      <c r="UJK200" s="627"/>
      <c r="UJL200" s="627"/>
      <c r="UJM200" s="627"/>
      <c r="UJN200" s="627"/>
      <c r="UJO200" s="627"/>
      <c r="UJP200" s="627"/>
      <c r="UJQ200" s="627"/>
      <c r="UJR200" s="627"/>
      <c r="UJS200" s="627"/>
      <c r="UJT200" s="627"/>
      <c r="UJU200" s="627"/>
      <c r="UJV200" s="627"/>
      <c r="UJW200" s="627"/>
      <c r="UJX200" s="627"/>
      <c r="UJY200" s="627"/>
      <c r="UJZ200" s="627"/>
      <c r="UKA200" s="627"/>
      <c r="UKB200" s="627"/>
      <c r="UKC200" s="627"/>
      <c r="UKD200" s="627"/>
      <c r="UKE200" s="627"/>
      <c r="UKF200" s="627"/>
      <c r="UKG200" s="627"/>
      <c r="UKH200" s="627"/>
      <c r="UKI200" s="627"/>
      <c r="UKJ200" s="627"/>
      <c r="UKK200" s="627"/>
      <c r="UKL200" s="627"/>
      <c r="UKM200" s="627"/>
      <c r="UKN200" s="627"/>
      <c r="UKO200" s="627"/>
      <c r="UKP200" s="627"/>
      <c r="UKQ200" s="627"/>
      <c r="UKR200" s="627"/>
      <c r="UKS200" s="627"/>
      <c r="UKT200" s="627"/>
      <c r="UKU200" s="627"/>
      <c r="UKV200" s="627"/>
      <c r="UKW200" s="627"/>
      <c r="UKX200" s="627"/>
      <c r="UKY200" s="627"/>
      <c r="UKZ200" s="627"/>
      <c r="ULA200" s="627"/>
      <c r="ULB200" s="627"/>
      <c r="ULC200" s="627"/>
      <c r="ULD200" s="627"/>
      <c r="ULE200" s="627"/>
      <c r="ULF200" s="627"/>
      <c r="ULG200" s="627"/>
      <c r="ULH200" s="627"/>
      <c r="ULI200" s="627"/>
      <c r="ULJ200" s="627"/>
      <c r="ULK200" s="627"/>
      <c r="ULL200" s="627"/>
      <c r="ULM200" s="627"/>
      <c r="ULN200" s="627"/>
      <c r="ULO200" s="627"/>
      <c r="ULP200" s="627"/>
      <c r="ULQ200" s="627"/>
      <c r="ULR200" s="627"/>
      <c r="ULS200" s="627"/>
      <c r="ULT200" s="627"/>
      <c r="ULU200" s="627"/>
      <c r="ULV200" s="627"/>
      <c r="ULW200" s="627"/>
      <c r="ULX200" s="627"/>
      <c r="ULY200" s="627"/>
      <c r="ULZ200" s="627"/>
      <c r="UMA200" s="627"/>
      <c r="UMB200" s="627"/>
      <c r="UMC200" s="627"/>
      <c r="UMD200" s="627"/>
      <c r="UME200" s="627"/>
      <c r="UMF200" s="627"/>
      <c r="UMG200" s="627"/>
      <c r="UMH200" s="627"/>
      <c r="UMI200" s="627"/>
      <c r="UMJ200" s="627"/>
      <c r="UMK200" s="627"/>
      <c r="UML200" s="627"/>
      <c r="UMM200" s="627"/>
      <c r="UMN200" s="627"/>
      <c r="UMO200" s="627"/>
      <c r="UMP200" s="627"/>
      <c r="UMQ200" s="627"/>
      <c r="UMR200" s="627"/>
      <c r="UMS200" s="627"/>
      <c r="UMT200" s="627"/>
      <c r="UMU200" s="627"/>
      <c r="UMV200" s="627"/>
      <c r="UMW200" s="627"/>
      <c r="UMX200" s="627"/>
      <c r="UMY200" s="627"/>
      <c r="UMZ200" s="627"/>
      <c r="UNA200" s="627"/>
      <c r="UNB200" s="627"/>
      <c r="UNC200" s="627"/>
      <c r="UND200" s="627"/>
      <c r="UNE200" s="627"/>
      <c r="UNF200" s="627"/>
      <c r="UNG200" s="627"/>
      <c r="UNH200" s="627"/>
      <c r="UNI200" s="627"/>
      <c r="UNJ200" s="627"/>
      <c r="UNK200" s="627"/>
      <c r="UNL200" s="627"/>
      <c r="UNM200" s="627"/>
      <c r="UNN200" s="627"/>
      <c r="UNO200" s="627"/>
      <c r="UNP200" s="627"/>
      <c r="UNQ200" s="627"/>
      <c r="UNR200" s="627"/>
      <c r="UNS200" s="627"/>
      <c r="UNT200" s="627"/>
      <c r="UNU200" s="627"/>
      <c r="UNV200" s="627"/>
      <c r="UNW200" s="627"/>
      <c r="UNX200" s="627"/>
      <c r="UNY200" s="627"/>
      <c r="UNZ200" s="627"/>
      <c r="UOA200" s="627"/>
      <c r="UOB200" s="627"/>
      <c r="UOC200" s="627"/>
      <c r="UOD200" s="627"/>
      <c r="UOE200" s="627"/>
      <c r="UOF200" s="627"/>
      <c r="UOG200" s="627"/>
      <c r="UOH200" s="627"/>
      <c r="UOI200" s="627"/>
      <c r="UOJ200" s="627"/>
      <c r="UOK200" s="627"/>
      <c r="UOL200" s="627"/>
      <c r="UOM200" s="627"/>
      <c r="UON200" s="627"/>
      <c r="UOO200" s="627"/>
      <c r="UOP200" s="627"/>
      <c r="UOQ200" s="627"/>
      <c r="UOR200" s="627"/>
      <c r="UOS200" s="627"/>
      <c r="UOT200" s="627"/>
      <c r="UOU200" s="627"/>
      <c r="UOV200" s="627"/>
      <c r="UOW200" s="627"/>
      <c r="UOX200" s="627"/>
      <c r="UOY200" s="627"/>
      <c r="UOZ200" s="627"/>
      <c r="UPA200" s="627"/>
      <c r="UPB200" s="627"/>
      <c r="UPC200" s="627"/>
      <c r="UPD200" s="627"/>
      <c r="UPE200" s="627"/>
      <c r="UPF200" s="627"/>
      <c r="UPG200" s="627"/>
      <c r="UPH200" s="627"/>
      <c r="UPI200" s="627"/>
      <c r="UPJ200" s="627"/>
      <c r="UPK200" s="627"/>
      <c r="UPL200" s="627"/>
      <c r="UPM200" s="627"/>
      <c r="UPN200" s="627"/>
      <c r="UPO200" s="627"/>
      <c r="UPP200" s="627"/>
      <c r="UPQ200" s="627"/>
      <c r="UPR200" s="627"/>
      <c r="UPS200" s="627"/>
      <c r="UPT200" s="627"/>
      <c r="UPU200" s="627"/>
      <c r="UPV200" s="627"/>
      <c r="UPW200" s="627"/>
      <c r="UPX200" s="627"/>
      <c r="UPY200" s="627"/>
      <c r="UPZ200" s="627"/>
      <c r="UQA200" s="627"/>
      <c r="UQB200" s="627"/>
      <c r="UQC200" s="627"/>
      <c r="UQD200" s="627"/>
      <c r="UQE200" s="627"/>
      <c r="UQF200" s="627"/>
      <c r="UQG200" s="627"/>
      <c r="UQH200" s="627"/>
      <c r="UQI200" s="627"/>
      <c r="UQJ200" s="627"/>
      <c r="UQK200" s="627"/>
      <c r="UQL200" s="627"/>
      <c r="UQM200" s="627"/>
      <c r="UQN200" s="627"/>
      <c r="UQO200" s="627"/>
      <c r="UQP200" s="627"/>
      <c r="UQQ200" s="627"/>
      <c r="UQR200" s="627"/>
      <c r="UQS200" s="627"/>
      <c r="UQT200" s="627"/>
      <c r="UQU200" s="627"/>
      <c r="UQV200" s="627"/>
      <c r="UQW200" s="627"/>
      <c r="UQX200" s="627"/>
      <c r="UQY200" s="627"/>
      <c r="UQZ200" s="627"/>
      <c r="URA200" s="627"/>
      <c r="URB200" s="627"/>
      <c r="URC200" s="627"/>
      <c r="URD200" s="627"/>
      <c r="URE200" s="627"/>
      <c r="URF200" s="627"/>
      <c r="URG200" s="627"/>
      <c r="URH200" s="627"/>
      <c r="URI200" s="627"/>
      <c r="URJ200" s="627"/>
      <c r="URK200" s="627"/>
      <c r="URL200" s="627"/>
      <c r="URM200" s="627"/>
      <c r="URN200" s="627"/>
      <c r="URO200" s="627"/>
      <c r="URP200" s="627"/>
      <c r="URQ200" s="627"/>
      <c r="URR200" s="627"/>
      <c r="URS200" s="627"/>
      <c r="URT200" s="627"/>
      <c r="URU200" s="627"/>
      <c r="URV200" s="627"/>
      <c r="URW200" s="627"/>
      <c r="URX200" s="627"/>
      <c r="URY200" s="627"/>
      <c r="URZ200" s="627"/>
      <c r="USA200" s="627"/>
      <c r="USB200" s="627"/>
      <c r="USC200" s="627"/>
      <c r="USD200" s="627"/>
      <c r="USE200" s="627"/>
      <c r="USF200" s="627"/>
      <c r="USG200" s="627"/>
      <c r="USH200" s="627"/>
      <c r="USI200" s="627"/>
      <c r="USJ200" s="627"/>
      <c r="USK200" s="627"/>
      <c r="USL200" s="627"/>
      <c r="USM200" s="627"/>
      <c r="USN200" s="627"/>
      <c r="USO200" s="627"/>
      <c r="USP200" s="627"/>
      <c r="USQ200" s="627"/>
      <c r="USR200" s="627"/>
      <c r="USS200" s="627"/>
      <c r="UST200" s="627"/>
      <c r="USU200" s="627"/>
      <c r="USV200" s="627"/>
      <c r="USW200" s="627"/>
      <c r="USX200" s="627"/>
      <c r="USY200" s="627"/>
      <c r="USZ200" s="627"/>
      <c r="UTA200" s="627"/>
      <c r="UTB200" s="627"/>
      <c r="UTC200" s="627"/>
      <c r="UTD200" s="627"/>
      <c r="UTE200" s="627"/>
      <c r="UTF200" s="627"/>
      <c r="UTG200" s="627"/>
      <c r="UTH200" s="627"/>
      <c r="UTI200" s="627"/>
      <c r="UTJ200" s="627"/>
      <c r="UTK200" s="627"/>
      <c r="UTL200" s="627"/>
      <c r="UTM200" s="627"/>
      <c r="UTN200" s="627"/>
      <c r="UTO200" s="627"/>
      <c r="UTP200" s="627"/>
      <c r="UTQ200" s="627"/>
      <c r="UTR200" s="627"/>
      <c r="UTS200" s="627"/>
      <c r="UTT200" s="627"/>
      <c r="UTU200" s="627"/>
      <c r="UTV200" s="627"/>
      <c r="UTW200" s="627"/>
      <c r="UTX200" s="627"/>
      <c r="UTY200" s="627"/>
      <c r="UTZ200" s="627"/>
      <c r="UUA200" s="627"/>
      <c r="UUB200" s="627"/>
      <c r="UUC200" s="627"/>
      <c r="UUD200" s="627"/>
      <c r="UUE200" s="627"/>
      <c r="UUF200" s="627"/>
      <c r="UUG200" s="627"/>
      <c r="UUH200" s="627"/>
      <c r="UUI200" s="627"/>
      <c r="UUJ200" s="627"/>
      <c r="UUK200" s="627"/>
      <c r="UUL200" s="627"/>
      <c r="UUM200" s="627"/>
      <c r="UUN200" s="627"/>
      <c r="UUO200" s="627"/>
      <c r="UUP200" s="627"/>
      <c r="UUQ200" s="627"/>
      <c r="UUR200" s="627"/>
      <c r="UUS200" s="627"/>
      <c r="UUT200" s="627"/>
      <c r="UUU200" s="627"/>
      <c r="UUV200" s="627"/>
      <c r="UUW200" s="627"/>
      <c r="UUX200" s="627"/>
      <c r="UUY200" s="627"/>
      <c r="UUZ200" s="627"/>
      <c r="UVA200" s="627"/>
      <c r="UVB200" s="627"/>
      <c r="UVC200" s="627"/>
      <c r="UVD200" s="627"/>
      <c r="UVE200" s="627"/>
      <c r="UVF200" s="627"/>
      <c r="UVG200" s="627"/>
      <c r="UVH200" s="627"/>
      <c r="UVI200" s="627"/>
      <c r="UVJ200" s="627"/>
      <c r="UVK200" s="627"/>
      <c r="UVL200" s="627"/>
      <c r="UVM200" s="627"/>
      <c r="UVN200" s="627"/>
      <c r="UVO200" s="627"/>
      <c r="UVP200" s="627"/>
      <c r="UVQ200" s="627"/>
      <c r="UVR200" s="627"/>
      <c r="UVS200" s="627"/>
      <c r="UVT200" s="627"/>
      <c r="UVU200" s="627"/>
      <c r="UVV200" s="627"/>
      <c r="UVW200" s="627"/>
      <c r="UVX200" s="627"/>
      <c r="UVY200" s="627"/>
      <c r="UVZ200" s="627"/>
      <c r="UWA200" s="627"/>
      <c r="UWB200" s="627"/>
      <c r="UWC200" s="627"/>
      <c r="UWD200" s="627"/>
      <c r="UWE200" s="627"/>
      <c r="UWF200" s="627"/>
      <c r="UWG200" s="627"/>
      <c r="UWH200" s="627"/>
      <c r="UWI200" s="627"/>
      <c r="UWJ200" s="627"/>
      <c r="UWK200" s="627"/>
      <c r="UWL200" s="627"/>
      <c r="UWM200" s="627"/>
      <c r="UWN200" s="627"/>
      <c r="UWO200" s="627"/>
      <c r="UWP200" s="627"/>
      <c r="UWQ200" s="627"/>
      <c r="UWR200" s="627"/>
      <c r="UWS200" s="627"/>
      <c r="UWT200" s="627"/>
      <c r="UWU200" s="627"/>
      <c r="UWV200" s="627"/>
      <c r="UWW200" s="627"/>
      <c r="UWX200" s="627"/>
      <c r="UWY200" s="627"/>
      <c r="UWZ200" s="627"/>
      <c r="UXA200" s="627"/>
      <c r="UXB200" s="627"/>
      <c r="UXC200" s="627"/>
      <c r="UXD200" s="627"/>
      <c r="UXE200" s="627"/>
      <c r="UXF200" s="627"/>
      <c r="UXG200" s="627"/>
      <c r="UXH200" s="627"/>
      <c r="UXI200" s="627"/>
      <c r="UXJ200" s="627"/>
      <c r="UXK200" s="627"/>
      <c r="UXL200" s="627"/>
      <c r="UXM200" s="627"/>
      <c r="UXN200" s="627"/>
      <c r="UXO200" s="627"/>
      <c r="UXP200" s="627"/>
      <c r="UXQ200" s="627"/>
      <c r="UXR200" s="627"/>
      <c r="UXS200" s="627"/>
      <c r="UXT200" s="627"/>
      <c r="UXU200" s="627"/>
      <c r="UXV200" s="627"/>
      <c r="UXW200" s="627"/>
      <c r="UXX200" s="627"/>
      <c r="UXY200" s="627"/>
      <c r="UXZ200" s="627"/>
      <c r="UYA200" s="627"/>
      <c r="UYB200" s="627"/>
      <c r="UYC200" s="627"/>
      <c r="UYD200" s="627"/>
      <c r="UYE200" s="627"/>
      <c r="UYF200" s="627"/>
      <c r="UYG200" s="627"/>
      <c r="UYH200" s="627"/>
      <c r="UYI200" s="627"/>
      <c r="UYJ200" s="627"/>
      <c r="UYK200" s="627"/>
      <c r="UYL200" s="627"/>
      <c r="UYM200" s="627"/>
      <c r="UYN200" s="627"/>
      <c r="UYO200" s="627"/>
      <c r="UYP200" s="627"/>
      <c r="UYQ200" s="627"/>
      <c r="UYR200" s="627"/>
      <c r="UYS200" s="627"/>
      <c r="UYT200" s="627"/>
      <c r="UYU200" s="627"/>
      <c r="UYV200" s="627"/>
      <c r="UYW200" s="627"/>
      <c r="UYX200" s="627"/>
      <c r="UYY200" s="627"/>
      <c r="UYZ200" s="627"/>
      <c r="UZA200" s="627"/>
      <c r="UZB200" s="627"/>
      <c r="UZC200" s="627"/>
      <c r="UZD200" s="627"/>
      <c r="UZE200" s="627"/>
      <c r="UZF200" s="627"/>
      <c r="UZG200" s="627"/>
      <c r="UZH200" s="627"/>
      <c r="UZI200" s="627"/>
      <c r="UZJ200" s="627"/>
      <c r="UZK200" s="627"/>
      <c r="UZL200" s="627"/>
      <c r="UZM200" s="627"/>
      <c r="UZN200" s="627"/>
      <c r="UZO200" s="627"/>
      <c r="UZP200" s="627"/>
      <c r="UZQ200" s="627"/>
      <c r="UZR200" s="627"/>
      <c r="UZS200" s="627"/>
      <c r="UZT200" s="627"/>
      <c r="UZU200" s="627"/>
      <c r="UZV200" s="627"/>
      <c r="UZW200" s="627"/>
      <c r="UZX200" s="627"/>
      <c r="UZY200" s="627"/>
      <c r="UZZ200" s="627"/>
      <c r="VAA200" s="627"/>
      <c r="VAB200" s="627"/>
      <c r="VAC200" s="627"/>
      <c r="VAD200" s="627"/>
      <c r="VAE200" s="627"/>
      <c r="VAF200" s="627"/>
      <c r="VAG200" s="627"/>
      <c r="VAH200" s="627"/>
      <c r="VAI200" s="627"/>
      <c r="VAJ200" s="627"/>
      <c r="VAK200" s="627"/>
      <c r="VAL200" s="627"/>
      <c r="VAM200" s="627"/>
      <c r="VAN200" s="627"/>
      <c r="VAO200" s="627"/>
      <c r="VAP200" s="627"/>
      <c r="VAQ200" s="627"/>
      <c r="VAR200" s="627"/>
      <c r="VAS200" s="627"/>
      <c r="VAT200" s="627"/>
      <c r="VAU200" s="627"/>
      <c r="VAV200" s="627"/>
      <c r="VAW200" s="627"/>
      <c r="VAX200" s="627"/>
      <c r="VAY200" s="627"/>
      <c r="VAZ200" s="627"/>
      <c r="VBA200" s="627"/>
      <c r="VBB200" s="627"/>
      <c r="VBC200" s="627"/>
      <c r="VBD200" s="627"/>
      <c r="VBE200" s="627"/>
      <c r="VBF200" s="627"/>
      <c r="VBG200" s="627"/>
      <c r="VBH200" s="627"/>
      <c r="VBI200" s="627"/>
      <c r="VBJ200" s="627"/>
      <c r="VBK200" s="627"/>
      <c r="VBL200" s="627"/>
      <c r="VBM200" s="627"/>
      <c r="VBN200" s="627"/>
      <c r="VBO200" s="627"/>
      <c r="VBP200" s="627"/>
      <c r="VBQ200" s="627"/>
      <c r="VBR200" s="627"/>
      <c r="VBS200" s="627"/>
      <c r="VBT200" s="627"/>
      <c r="VBU200" s="627"/>
      <c r="VBV200" s="627"/>
      <c r="VBW200" s="627"/>
      <c r="VBX200" s="627"/>
      <c r="VBY200" s="627"/>
      <c r="VBZ200" s="627"/>
      <c r="VCA200" s="627"/>
      <c r="VCB200" s="627"/>
      <c r="VCC200" s="627"/>
      <c r="VCD200" s="627"/>
      <c r="VCE200" s="627"/>
      <c r="VCF200" s="627"/>
      <c r="VCG200" s="627"/>
      <c r="VCH200" s="627"/>
      <c r="VCI200" s="627"/>
      <c r="VCJ200" s="627"/>
      <c r="VCK200" s="627"/>
      <c r="VCL200" s="627"/>
      <c r="VCM200" s="627"/>
      <c r="VCN200" s="627"/>
      <c r="VCO200" s="627"/>
      <c r="VCP200" s="627"/>
      <c r="VCQ200" s="627"/>
      <c r="VCR200" s="627"/>
      <c r="VCS200" s="627"/>
      <c r="VCT200" s="627"/>
      <c r="VCU200" s="627"/>
      <c r="VCV200" s="627"/>
      <c r="VCW200" s="627"/>
      <c r="VCX200" s="627"/>
      <c r="VCY200" s="627"/>
      <c r="VCZ200" s="627"/>
      <c r="VDA200" s="627"/>
      <c r="VDB200" s="627"/>
      <c r="VDC200" s="627"/>
      <c r="VDD200" s="627"/>
      <c r="VDE200" s="627"/>
      <c r="VDF200" s="627"/>
      <c r="VDG200" s="627"/>
      <c r="VDH200" s="627"/>
      <c r="VDI200" s="627"/>
      <c r="VDJ200" s="627"/>
      <c r="VDK200" s="627"/>
      <c r="VDL200" s="627"/>
      <c r="VDM200" s="627"/>
      <c r="VDN200" s="627"/>
      <c r="VDO200" s="627"/>
      <c r="VDP200" s="627"/>
      <c r="VDQ200" s="627"/>
      <c r="VDR200" s="627"/>
      <c r="VDS200" s="627"/>
      <c r="VDT200" s="627"/>
      <c r="VDU200" s="627"/>
      <c r="VDV200" s="627"/>
      <c r="VDW200" s="627"/>
      <c r="VDX200" s="627"/>
      <c r="VDY200" s="627"/>
      <c r="VDZ200" s="627"/>
      <c r="VEA200" s="627"/>
      <c r="VEB200" s="627"/>
      <c r="VEC200" s="627"/>
      <c r="VED200" s="627"/>
      <c r="VEE200" s="627"/>
      <c r="VEF200" s="627"/>
      <c r="VEG200" s="627"/>
      <c r="VEH200" s="627"/>
      <c r="VEI200" s="627"/>
      <c r="VEJ200" s="627"/>
      <c r="VEK200" s="627"/>
      <c r="VEL200" s="627"/>
      <c r="VEM200" s="627"/>
      <c r="VEN200" s="627"/>
      <c r="VEO200" s="627"/>
      <c r="VEP200" s="627"/>
      <c r="VEQ200" s="627"/>
      <c r="VER200" s="627"/>
      <c r="VES200" s="627"/>
      <c r="VET200" s="627"/>
      <c r="VEU200" s="627"/>
      <c r="VEV200" s="627"/>
      <c r="VEW200" s="627"/>
      <c r="VEX200" s="627"/>
      <c r="VEY200" s="627"/>
      <c r="VEZ200" s="627"/>
      <c r="VFA200" s="627"/>
      <c r="VFB200" s="627"/>
      <c r="VFC200" s="627"/>
      <c r="VFD200" s="627"/>
      <c r="VFE200" s="627"/>
      <c r="VFF200" s="627"/>
      <c r="VFG200" s="627"/>
      <c r="VFH200" s="627"/>
      <c r="VFI200" s="627"/>
      <c r="VFJ200" s="627"/>
      <c r="VFK200" s="627"/>
      <c r="VFL200" s="627"/>
      <c r="VFM200" s="627"/>
      <c r="VFN200" s="627"/>
      <c r="VFO200" s="627"/>
      <c r="VFP200" s="627"/>
      <c r="VFQ200" s="627"/>
      <c r="VFR200" s="627"/>
      <c r="VFS200" s="627"/>
      <c r="VFT200" s="627"/>
      <c r="VFU200" s="627"/>
      <c r="VFV200" s="627"/>
      <c r="VFW200" s="627"/>
      <c r="VFX200" s="627"/>
      <c r="VFY200" s="627"/>
      <c r="VFZ200" s="627"/>
      <c r="VGA200" s="627"/>
      <c r="VGB200" s="627"/>
      <c r="VGC200" s="627"/>
      <c r="VGD200" s="627"/>
      <c r="VGE200" s="627"/>
      <c r="VGF200" s="627"/>
      <c r="VGG200" s="627"/>
      <c r="VGH200" s="627"/>
      <c r="VGI200" s="627"/>
      <c r="VGJ200" s="627"/>
      <c r="VGK200" s="627"/>
      <c r="VGL200" s="627"/>
      <c r="VGM200" s="627"/>
      <c r="VGN200" s="627"/>
      <c r="VGO200" s="627"/>
      <c r="VGP200" s="627"/>
      <c r="VGQ200" s="627"/>
      <c r="VGR200" s="627"/>
      <c r="VGS200" s="627"/>
      <c r="VGT200" s="627"/>
      <c r="VGU200" s="627"/>
      <c r="VGV200" s="627"/>
      <c r="VGW200" s="627"/>
      <c r="VGX200" s="627"/>
      <c r="VGY200" s="627"/>
      <c r="VGZ200" s="627"/>
      <c r="VHA200" s="627"/>
      <c r="VHB200" s="627"/>
      <c r="VHC200" s="627"/>
      <c r="VHD200" s="627"/>
      <c r="VHE200" s="627"/>
      <c r="VHF200" s="627"/>
      <c r="VHG200" s="627"/>
      <c r="VHH200" s="627"/>
      <c r="VHI200" s="627"/>
      <c r="VHJ200" s="627"/>
      <c r="VHK200" s="627"/>
      <c r="VHL200" s="627"/>
      <c r="VHM200" s="627"/>
      <c r="VHN200" s="627"/>
      <c r="VHO200" s="627"/>
      <c r="VHP200" s="627"/>
      <c r="VHQ200" s="627"/>
      <c r="VHR200" s="627"/>
      <c r="VHS200" s="627"/>
      <c r="VHT200" s="627"/>
      <c r="VHU200" s="627"/>
      <c r="VHV200" s="627"/>
      <c r="VHW200" s="627"/>
      <c r="VHX200" s="627"/>
      <c r="VHY200" s="627"/>
      <c r="VHZ200" s="627"/>
      <c r="VIA200" s="627"/>
      <c r="VIB200" s="627"/>
      <c r="VIC200" s="627"/>
      <c r="VID200" s="627"/>
      <c r="VIE200" s="627"/>
      <c r="VIF200" s="627"/>
      <c r="VIG200" s="627"/>
      <c r="VIH200" s="627"/>
      <c r="VII200" s="627"/>
      <c r="VIJ200" s="627"/>
      <c r="VIK200" s="627"/>
      <c r="VIL200" s="627"/>
      <c r="VIM200" s="627"/>
      <c r="VIN200" s="627"/>
      <c r="VIO200" s="627"/>
      <c r="VIP200" s="627"/>
      <c r="VIQ200" s="627"/>
      <c r="VIR200" s="627"/>
      <c r="VIS200" s="627"/>
      <c r="VIT200" s="627"/>
      <c r="VIU200" s="627"/>
      <c r="VIV200" s="627"/>
      <c r="VIW200" s="627"/>
      <c r="VIX200" s="627"/>
      <c r="VIY200" s="627"/>
      <c r="VIZ200" s="627"/>
      <c r="VJA200" s="627"/>
      <c r="VJB200" s="627"/>
      <c r="VJC200" s="627"/>
      <c r="VJD200" s="627"/>
      <c r="VJE200" s="627"/>
      <c r="VJF200" s="627"/>
      <c r="VJG200" s="627"/>
      <c r="VJH200" s="627"/>
      <c r="VJI200" s="627"/>
      <c r="VJJ200" s="627"/>
      <c r="VJK200" s="627"/>
      <c r="VJL200" s="627"/>
      <c r="VJM200" s="627"/>
      <c r="VJN200" s="627"/>
      <c r="VJO200" s="627"/>
      <c r="VJP200" s="627"/>
      <c r="VJQ200" s="627"/>
      <c r="VJR200" s="627"/>
      <c r="VJS200" s="627"/>
      <c r="VJT200" s="627"/>
      <c r="VJU200" s="627"/>
      <c r="VJV200" s="627"/>
      <c r="VJW200" s="627"/>
      <c r="VJX200" s="627"/>
      <c r="VJY200" s="627"/>
      <c r="VJZ200" s="627"/>
      <c r="VKA200" s="627"/>
      <c r="VKB200" s="627"/>
      <c r="VKC200" s="627"/>
      <c r="VKD200" s="627"/>
      <c r="VKE200" s="627"/>
      <c r="VKF200" s="627"/>
      <c r="VKG200" s="627"/>
      <c r="VKH200" s="627"/>
      <c r="VKI200" s="627"/>
      <c r="VKJ200" s="627"/>
      <c r="VKK200" s="627"/>
      <c r="VKL200" s="627"/>
      <c r="VKM200" s="627"/>
      <c r="VKN200" s="627"/>
      <c r="VKO200" s="627"/>
      <c r="VKP200" s="627"/>
      <c r="VKQ200" s="627"/>
      <c r="VKR200" s="627"/>
      <c r="VKS200" s="627"/>
      <c r="VKT200" s="627"/>
      <c r="VKU200" s="627"/>
      <c r="VKV200" s="627"/>
      <c r="VKW200" s="627"/>
      <c r="VKX200" s="627"/>
      <c r="VKY200" s="627"/>
      <c r="VKZ200" s="627"/>
      <c r="VLA200" s="627"/>
      <c r="VLB200" s="627"/>
      <c r="VLC200" s="627"/>
      <c r="VLD200" s="627"/>
      <c r="VLE200" s="627"/>
      <c r="VLF200" s="627"/>
      <c r="VLG200" s="627"/>
      <c r="VLH200" s="627"/>
      <c r="VLI200" s="627"/>
      <c r="VLJ200" s="627"/>
      <c r="VLK200" s="627"/>
      <c r="VLL200" s="627"/>
      <c r="VLM200" s="627"/>
      <c r="VLN200" s="627"/>
      <c r="VLO200" s="627"/>
      <c r="VLP200" s="627"/>
      <c r="VLQ200" s="627"/>
      <c r="VLR200" s="627"/>
      <c r="VLS200" s="627"/>
      <c r="VLT200" s="627"/>
      <c r="VLU200" s="627"/>
      <c r="VLV200" s="627"/>
      <c r="VLW200" s="627"/>
      <c r="VLX200" s="627"/>
      <c r="VLY200" s="627"/>
      <c r="VLZ200" s="627"/>
      <c r="VMA200" s="627"/>
      <c r="VMB200" s="627"/>
      <c r="VMC200" s="627"/>
      <c r="VMD200" s="627"/>
      <c r="VME200" s="627"/>
      <c r="VMF200" s="627"/>
      <c r="VMG200" s="627"/>
      <c r="VMH200" s="627"/>
      <c r="VMI200" s="627"/>
      <c r="VMJ200" s="627"/>
      <c r="VMK200" s="627"/>
      <c r="VML200" s="627"/>
      <c r="VMM200" s="627"/>
      <c r="VMN200" s="627"/>
      <c r="VMO200" s="627"/>
      <c r="VMP200" s="627"/>
      <c r="VMQ200" s="627"/>
      <c r="VMR200" s="627"/>
      <c r="VMS200" s="627"/>
      <c r="VMT200" s="627"/>
      <c r="VMU200" s="627"/>
      <c r="VMV200" s="627"/>
      <c r="VMW200" s="627"/>
      <c r="VMX200" s="627"/>
      <c r="VMY200" s="627"/>
      <c r="VMZ200" s="627"/>
      <c r="VNA200" s="627"/>
      <c r="VNB200" s="627"/>
      <c r="VNC200" s="627"/>
      <c r="VND200" s="627"/>
      <c r="VNE200" s="627"/>
      <c r="VNF200" s="627"/>
      <c r="VNG200" s="627"/>
      <c r="VNH200" s="627"/>
      <c r="VNI200" s="627"/>
      <c r="VNJ200" s="627"/>
      <c r="VNK200" s="627"/>
      <c r="VNL200" s="627"/>
      <c r="VNM200" s="627"/>
      <c r="VNN200" s="627"/>
      <c r="VNO200" s="627"/>
      <c r="VNP200" s="627"/>
      <c r="VNQ200" s="627"/>
      <c r="VNR200" s="627"/>
      <c r="VNS200" s="627"/>
      <c r="VNT200" s="627"/>
      <c r="VNU200" s="627"/>
      <c r="VNV200" s="627"/>
      <c r="VNW200" s="627"/>
      <c r="VNX200" s="627"/>
      <c r="VNY200" s="627"/>
      <c r="VNZ200" s="627"/>
      <c r="VOA200" s="627"/>
      <c r="VOB200" s="627"/>
      <c r="VOC200" s="627"/>
      <c r="VOD200" s="627"/>
      <c r="VOE200" s="627"/>
      <c r="VOF200" s="627"/>
      <c r="VOG200" s="627"/>
      <c r="VOH200" s="627"/>
      <c r="VOI200" s="627"/>
      <c r="VOJ200" s="627"/>
      <c r="VOK200" s="627"/>
      <c r="VOL200" s="627"/>
      <c r="VOM200" s="627"/>
      <c r="VON200" s="627"/>
      <c r="VOO200" s="627"/>
      <c r="VOP200" s="627"/>
      <c r="VOQ200" s="627"/>
      <c r="VOR200" s="627"/>
      <c r="VOS200" s="627"/>
      <c r="VOT200" s="627"/>
      <c r="VOU200" s="627"/>
      <c r="VOV200" s="627"/>
      <c r="VOW200" s="627"/>
      <c r="VOX200" s="627"/>
      <c r="VOY200" s="627"/>
      <c r="VOZ200" s="627"/>
      <c r="VPA200" s="627"/>
      <c r="VPB200" s="627"/>
      <c r="VPC200" s="627"/>
      <c r="VPD200" s="627"/>
      <c r="VPE200" s="627"/>
      <c r="VPF200" s="627"/>
      <c r="VPG200" s="627"/>
      <c r="VPH200" s="627"/>
      <c r="VPI200" s="627"/>
      <c r="VPJ200" s="627"/>
      <c r="VPK200" s="627"/>
      <c r="VPL200" s="627"/>
      <c r="VPM200" s="627"/>
      <c r="VPN200" s="627"/>
      <c r="VPO200" s="627"/>
      <c r="VPP200" s="627"/>
      <c r="VPQ200" s="627"/>
      <c r="VPR200" s="627"/>
      <c r="VPS200" s="627"/>
      <c r="VPT200" s="627"/>
      <c r="VPU200" s="627"/>
      <c r="VPV200" s="627"/>
      <c r="VPW200" s="627"/>
      <c r="VPX200" s="627"/>
      <c r="VPY200" s="627"/>
      <c r="VPZ200" s="627"/>
      <c r="VQA200" s="627"/>
      <c r="VQB200" s="627"/>
      <c r="VQC200" s="627"/>
      <c r="VQD200" s="627"/>
      <c r="VQE200" s="627"/>
      <c r="VQF200" s="627"/>
      <c r="VQG200" s="627"/>
      <c r="VQH200" s="627"/>
      <c r="VQI200" s="627"/>
      <c r="VQJ200" s="627"/>
      <c r="VQK200" s="627"/>
      <c r="VQL200" s="627"/>
      <c r="VQM200" s="627"/>
      <c r="VQN200" s="627"/>
      <c r="VQO200" s="627"/>
      <c r="VQP200" s="627"/>
      <c r="VQQ200" s="627"/>
      <c r="VQR200" s="627"/>
      <c r="VQS200" s="627"/>
      <c r="VQT200" s="627"/>
      <c r="VQU200" s="627"/>
      <c r="VQV200" s="627"/>
      <c r="VQW200" s="627"/>
      <c r="VQX200" s="627"/>
      <c r="VQY200" s="627"/>
      <c r="VQZ200" s="627"/>
      <c r="VRA200" s="627"/>
      <c r="VRB200" s="627"/>
      <c r="VRC200" s="627"/>
      <c r="VRD200" s="627"/>
      <c r="VRE200" s="627"/>
      <c r="VRF200" s="627"/>
      <c r="VRG200" s="627"/>
      <c r="VRH200" s="627"/>
      <c r="VRI200" s="627"/>
      <c r="VRJ200" s="627"/>
      <c r="VRK200" s="627"/>
      <c r="VRL200" s="627"/>
      <c r="VRM200" s="627"/>
      <c r="VRN200" s="627"/>
      <c r="VRO200" s="627"/>
      <c r="VRP200" s="627"/>
      <c r="VRQ200" s="627"/>
      <c r="VRR200" s="627"/>
      <c r="VRS200" s="627"/>
      <c r="VRT200" s="627"/>
      <c r="VRU200" s="627"/>
      <c r="VRV200" s="627"/>
      <c r="VRW200" s="627"/>
      <c r="VRX200" s="627"/>
      <c r="VRY200" s="627"/>
      <c r="VRZ200" s="627"/>
      <c r="VSA200" s="627"/>
      <c r="VSB200" s="627"/>
      <c r="VSC200" s="627"/>
      <c r="VSD200" s="627"/>
      <c r="VSE200" s="627"/>
      <c r="VSF200" s="627"/>
      <c r="VSG200" s="627"/>
      <c r="VSH200" s="627"/>
      <c r="VSI200" s="627"/>
      <c r="VSJ200" s="627"/>
      <c r="VSK200" s="627"/>
      <c r="VSL200" s="627"/>
      <c r="VSM200" s="627"/>
      <c r="VSN200" s="627"/>
      <c r="VSO200" s="627"/>
      <c r="VSP200" s="627"/>
      <c r="VSQ200" s="627"/>
      <c r="VSR200" s="627"/>
      <c r="VSS200" s="627"/>
      <c r="VST200" s="627"/>
      <c r="VSU200" s="627"/>
      <c r="VSV200" s="627"/>
      <c r="VSW200" s="627"/>
      <c r="VSX200" s="627"/>
      <c r="VSY200" s="627"/>
      <c r="VSZ200" s="627"/>
      <c r="VTA200" s="627"/>
      <c r="VTB200" s="627"/>
      <c r="VTC200" s="627"/>
      <c r="VTD200" s="627"/>
      <c r="VTE200" s="627"/>
      <c r="VTF200" s="627"/>
      <c r="VTG200" s="627"/>
      <c r="VTH200" s="627"/>
      <c r="VTI200" s="627"/>
      <c r="VTJ200" s="627"/>
      <c r="VTK200" s="627"/>
      <c r="VTL200" s="627"/>
      <c r="VTM200" s="627"/>
      <c r="VTN200" s="627"/>
      <c r="VTO200" s="627"/>
      <c r="VTP200" s="627"/>
      <c r="VTQ200" s="627"/>
      <c r="VTR200" s="627"/>
      <c r="VTS200" s="627"/>
      <c r="VTT200" s="627"/>
      <c r="VTU200" s="627"/>
      <c r="VTV200" s="627"/>
      <c r="VTW200" s="627"/>
      <c r="VTX200" s="627"/>
      <c r="VTY200" s="627"/>
      <c r="VTZ200" s="627"/>
      <c r="VUA200" s="627"/>
      <c r="VUB200" s="627"/>
      <c r="VUC200" s="627"/>
      <c r="VUD200" s="627"/>
      <c r="VUE200" s="627"/>
      <c r="VUF200" s="627"/>
      <c r="VUG200" s="627"/>
      <c r="VUH200" s="627"/>
      <c r="VUI200" s="627"/>
      <c r="VUJ200" s="627"/>
      <c r="VUK200" s="627"/>
      <c r="VUL200" s="627"/>
      <c r="VUM200" s="627"/>
      <c r="VUN200" s="627"/>
      <c r="VUO200" s="627"/>
      <c r="VUP200" s="627"/>
      <c r="VUQ200" s="627"/>
      <c r="VUR200" s="627"/>
      <c r="VUS200" s="627"/>
      <c r="VUT200" s="627"/>
      <c r="VUU200" s="627"/>
      <c r="VUV200" s="627"/>
      <c r="VUW200" s="627"/>
      <c r="VUX200" s="627"/>
      <c r="VUY200" s="627"/>
      <c r="VUZ200" s="627"/>
      <c r="VVA200" s="627"/>
      <c r="VVB200" s="627"/>
      <c r="VVC200" s="627"/>
      <c r="VVD200" s="627"/>
      <c r="VVE200" s="627"/>
      <c r="VVF200" s="627"/>
      <c r="VVG200" s="627"/>
      <c r="VVH200" s="627"/>
      <c r="VVI200" s="627"/>
      <c r="VVJ200" s="627"/>
      <c r="VVK200" s="627"/>
      <c r="VVL200" s="627"/>
      <c r="VVM200" s="627"/>
      <c r="VVN200" s="627"/>
      <c r="VVO200" s="627"/>
      <c r="VVP200" s="627"/>
      <c r="VVQ200" s="627"/>
      <c r="VVR200" s="627"/>
      <c r="VVS200" s="627"/>
      <c r="VVT200" s="627"/>
      <c r="VVU200" s="627"/>
      <c r="VVV200" s="627"/>
      <c r="VVW200" s="627"/>
      <c r="VVX200" s="627"/>
      <c r="VVY200" s="627"/>
      <c r="VVZ200" s="627"/>
      <c r="VWA200" s="627"/>
      <c r="VWB200" s="627"/>
      <c r="VWC200" s="627"/>
      <c r="VWD200" s="627"/>
      <c r="VWE200" s="627"/>
      <c r="VWF200" s="627"/>
      <c r="VWG200" s="627"/>
      <c r="VWH200" s="627"/>
      <c r="VWI200" s="627"/>
      <c r="VWJ200" s="627"/>
      <c r="VWK200" s="627"/>
      <c r="VWL200" s="627"/>
      <c r="VWM200" s="627"/>
      <c r="VWN200" s="627"/>
      <c r="VWO200" s="627"/>
      <c r="VWP200" s="627"/>
      <c r="VWQ200" s="627"/>
      <c r="VWR200" s="627"/>
      <c r="VWS200" s="627"/>
      <c r="VWT200" s="627"/>
      <c r="VWU200" s="627"/>
      <c r="VWV200" s="627"/>
      <c r="VWW200" s="627"/>
      <c r="VWX200" s="627"/>
      <c r="VWY200" s="627"/>
      <c r="VWZ200" s="627"/>
      <c r="VXA200" s="627"/>
      <c r="VXB200" s="627"/>
      <c r="VXC200" s="627"/>
      <c r="VXD200" s="627"/>
      <c r="VXE200" s="627"/>
      <c r="VXF200" s="627"/>
      <c r="VXG200" s="627"/>
      <c r="VXH200" s="627"/>
      <c r="VXI200" s="627"/>
      <c r="VXJ200" s="627"/>
      <c r="VXK200" s="627"/>
      <c r="VXL200" s="627"/>
      <c r="VXM200" s="627"/>
      <c r="VXN200" s="627"/>
      <c r="VXO200" s="627"/>
      <c r="VXP200" s="627"/>
      <c r="VXQ200" s="627"/>
      <c r="VXR200" s="627"/>
      <c r="VXS200" s="627"/>
      <c r="VXT200" s="627"/>
      <c r="VXU200" s="627"/>
      <c r="VXV200" s="627"/>
      <c r="VXW200" s="627"/>
      <c r="VXX200" s="627"/>
      <c r="VXY200" s="627"/>
      <c r="VXZ200" s="627"/>
      <c r="VYA200" s="627"/>
      <c r="VYB200" s="627"/>
      <c r="VYC200" s="627"/>
      <c r="VYD200" s="627"/>
      <c r="VYE200" s="627"/>
      <c r="VYF200" s="627"/>
      <c r="VYG200" s="627"/>
      <c r="VYH200" s="627"/>
      <c r="VYI200" s="627"/>
      <c r="VYJ200" s="627"/>
      <c r="VYK200" s="627"/>
      <c r="VYL200" s="627"/>
      <c r="VYM200" s="627"/>
      <c r="VYN200" s="627"/>
      <c r="VYO200" s="627"/>
      <c r="VYP200" s="627"/>
      <c r="VYQ200" s="627"/>
      <c r="VYR200" s="627"/>
      <c r="VYS200" s="627"/>
      <c r="VYT200" s="627"/>
      <c r="VYU200" s="627"/>
      <c r="VYV200" s="627"/>
      <c r="VYW200" s="627"/>
      <c r="VYX200" s="627"/>
      <c r="VYY200" s="627"/>
      <c r="VYZ200" s="627"/>
      <c r="VZA200" s="627"/>
      <c r="VZB200" s="627"/>
      <c r="VZC200" s="627"/>
      <c r="VZD200" s="627"/>
      <c r="VZE200" s="627"/>
      <c r="VZF200" s="627"/>
      <c r="VZG200" s="627"/>
      <c r="VZH200" s="627"/>
      <c r="VZI200" s="627"/>
      <c r="VZJ200" s="627"/>
      <c r="VZK200" s="627"/>
      <c r="VZL200" s="627"/>
      <c r="VZM200" s="627"/>
      <c r="VZN200" s="627"/>
      <c r="VZO200" s="627"/>
      <c r="VZP200" s="627"/>
      <c r="VZQ200" s="627"/>
      <c r="VZR200" s="627"/>
      <c r="VZS200" s="627"/>
      <c r="VZT200" s="627"/>
      <c r="VZU200" s="627"/>
      <c r="VZV200" s="627"/>
      <c r="VZW200" s="627"/>
      <c r="VZX200" s="627"/>
      <c r="VZY200" s="627"/>
      <c r="VZZ200" s="627"/>
      <c r="WAA200" s="627"/>
      <c r="WAB200" s="627"/>
      <c r="WAC200" s="627"/>
      <c r="WAD200" s="627"/>
      <c r="WAE200" s="627"/>
      <c r="WAF200" s="627"/>
      <c r="WAG200" s="627"/>
      <c r="WAH200" s="627"/>
      <c r="WAI200" s="627"/>
      <c r="WAJ200" s="627"/>
      <c r="WAK200" s="627"/>
      <c r="WAL200" s="627"/>
      <c r="WAM200" s="627"/>
      <c r="WAN200" s="627"/>
      <c r="WAO200" s="627"/>
      <c r="WAP200" s="627"/>
      <c r="WAQ200" s="627"/>
      <c r="WAR200" s="627"/>
      <c r="WAS200" s="627"/>
      <c r="WAT200" s="627"/>
      <c r="WAU200" s="627"/>
      <c r="WAV200" s="627"/>
      <c r="WAW200" s="627"/>
      <c r="WAX200" s="627"/>
      <c r="WAY200" s="627"/>
      <c r="WAZ200" s="627"/>
      <c r="WBA200" s="627"/>
      <c r="WBB200" s="627"/>
      <c r="WBC200" s="627"/>
      <c r="WBD200" s="627"/>
      <c r="WBE200" s="627"/>
      <c r="WBF200" s="627"/>
      <c r="WBG200" s="627"/>
      <c r="WBH200" s="627"/>
      <c r="WBI200" s="627"/>
      <c r="WBJ200" s="627"/>
      <c r="WBK200" s="627"/>
      <c r="WBL200" s="627"/>
      <c r="WBM200" s="627"/>
      <c r="WBN200" s="627"/>
      <c r="WBO200" s="627"/>
      <c r="WBP200" s="627"/>
      <c r="WBQ200" s="627"/>
      <c r="WBR200" s="627"/>
      <c r="WBS200" s="627"/>
      <c r="WBT200" s="627"/>
      <c r="WBU200" s="627"/>
      <c r="WBV200" s="627"/>
      <c r="WBW200" s="627"/>
      <c r="WBX200" s="627"/>
      <c r="WBY200" s="627"/>
      <c r="WBZ200" s="627"/>
      <c r="WCA200" s="627"/>
      <c r="WCB200" s="627"/>
      <c r="WCC200" s="627"/>
      <c r="WCD200" s="627"/>
      <c r="WCE200" s="627"/>
      <c r="WCF200" s="627"/>
      <c r="WCG200" s="627"/>
      <c r="WCH200" s="627"/>
      <c r="WCI200" s="627"/>
      <c r="WCJ200" s="627"/>
      <c r="WCK200" s="627"/>
      <c r="WCL200" s="627"/>
      <c r="WCM200" s="627"/>
      <c r="WCN200" s="627"/>
      <c r="WCO200" s="627"/>
      <c r="WCP200" s="627"/>
      <c r="WCQ200" s="627"/>
      <c r="WCR200" s="627"/>
      <c r="WCS200" s="627"/>
      <c r="WCT200" s="627"/>
      <c r="WCU200" s="627"/>
      <c r="WCV200" s="627"/>
      <c r="WCW200" s="627"/>
      <c r="WCX200" s="627"/>
      <c r="WCY200" s="627"/>
      <c r="WCZ200" s="627"/>
      <c r="WDA200" s="627"/>
      <c r="WDB200" s="627"/>
      <c r="WDC200" s="627"/>
      <c r="WDD200" s="627"/>
      <c r="WDE200" s="627"/>
      <c r="WDF200" s="627"/>
      <c r="WDG200" s="627"/>
      <c r="WDH200" s="627"/>
      <c r="WDI200" s="627"/>
      <c r="WDJ200" s="627"/>
      <c r="WDK200" s="627"/>
      <c r="WDL200" s="627"/>
      <c r="WDM200" s="627"/>
      <c r="WDN200" s="627"/>
      <c r="WDO200" s="627"/>
      <c r="WDP200" s="627"/>
      <c r="WDQ200" s="627"/>
      <c r="WDR200" s="627"/>
      <c r="WDS200" s="627"/>
      <c r="WDT200" s="627"/>
      <c r="WDU200" s="627"/>
      <c r="WDV200" s="627"/>
      <c r="WDW200" s="627"/>
      <c r="WDX200" s="627"/>
      <c r="WDY200" s="627"/>
      <c r="WDZ200" s="627"/>
      <c r="WEA200" s="627"/>
      <c r="WEB200" s="627"/>
      <c r="WEC200" s="627"/>
      <c r="WED200" s="627"/>
      <c r="WEE200" s="627"/>
      <c r="WEF200" s="627"/>
      <c r="WEG200" s="627"/>
      <c r="WEH200" s="627"/>
      <c r="WEI200" s="627"/>
      <c r="WEJ200" s="627"/>
      <c r="WEK200" s="627"/>
      <c r="WEL200" s="627"/>
      <c r="WEM200" s="627"/>
      <c r="WEN200" s="627"/>
      <c r="WEO200" s="627"/>
      <c r="WEP200" s="627"/>
      <c r="WEQ200" s="627"/>
      <c r="WER200" s="627"/>
      <c r="WES200" s="627"/>
      <c r="WET200" s="627"/>
      <c r="WEU200" s="627"/>
      <c r="WEV200" s="627"/>
      <c r="WEW200" s="627"/>
      <c r="WEX200" s="627"/>
      <c r="WEY200" s="627"/>
      <c r="WEZ200" s="627"/>
      <c r="WFA200" s="627"/>
      <c r="WFB200" s="627"/>
      <c r="WFC200" s="627"/>
      <c r="WFD200" s="627"/>
      <c r="WFE200" s="627"/>
      <c r="WFF200" s="627"/>
      <c r="WFG200" s="627"/>
      <c r="WFH200" s="627"/>
      <c r="WFI200" s="627"/>
      <c r="WFJ200" s="627"/>
      <c r="WFK200" s="627"/>
      <c r="WFL200" s="627"/>
      <c r="WFM200" s="627"/>
      <c r="WFN200" s="627"/>
      <c r="WFO200" s="627"/>
      <c r="WFP200" s="627"/>
      <c r="WFQ200" s="627"/>
      <c r="WFR200" s="627"/>
      <c r="WFS200" s="627"/>
      <c r="WFT200" s="627"/>
      <c r="WFU200" s="627"/>
      <c r="WFV200" s="627"/>
      <c r="WFW200" s="627"/>
      <c r="WFX200" s="627"/>
      <c r="WFY200" s="627"/>
      <c r="WFZ200" s="627"/>
      <c r="WGA200" s="627"/>
      <c r="WGB200" s="627"/>
      <c r="WGC200" s="627"/>
      <c r="WGD200" s="627"/>
      <c r="WGE200" s="627"/>
      <c r="WGF200" s="627"/>
      <c r="WGG200" s="627"/>
      <c r="WGH200" s="627"/>
      <c r="WGI200" s="627"/>
      <c r="WGJ200" s="627"/>
      <c r="WGK200" s="627"/>
      <c r="WGL200" s="627"/>
      <c r="WGM200" s="627"/>
      <c r="WGN200" s="627"/>
      <c r="WGO200" s="627"/>
      <c r="WGP200" s="627"/>
      <c r="WGQ200" s="627"/>
      <c r="WGR200" s="627"/>
      <c r="WGS200" s="627"/>
      <c r="WGT200" s="627"/>
      <c r="WGU200" s="627"/>
      <c r="WGV200" s="627"/>
      <c r="WGW200" s="627"/>
      <c r="WGX200" s="627"/>
      <c r="WGY200" s="627"/>
      <c r="WGZ200" s="627"/>
      <c r="WHA200" s="627"/>
      <c r="WHB200" s="627"/>
      <c r="WHC200" s="627"/>
      <c r="WHD200" s="627"/>
      <c r="WHE200" s="627"/>
      <c r="WHF200" s="627"/>
      <c r="WHG200" s="627"/>
      <c r="WHH200" s="627"/>
      <c r="WHI200" s="627"/>
      <c r="WHJ200" s="627"/>
      <c r="WHK200" s="627"/>
      <c r="WHL200" s="627"/>
      <c r="WHM200" s="627"/>
      <c r="WHN200" s="627"/>
      <c r="WHO200" s="627"/>
      <c r="WHP200" s="627"/>
      <c r="WHQ200" s="627"/>
      <c r="WHR200" s="627"/>
      <c r="WHS200" s="627"/>
      <c r="WHT200" s="627"/>
      <c r="WHU200" s="627"/>
      <c r="WHV200" s="627"/>
      <c r="WHW200" s="627"/>
      <c r="WHX200" s="627"/>
      <c r="WHY200" s="627"/>
      <c r="WHZ200" s="627"/>
      <c r="WIA200" s="627"/>
      <c r="WIB200" s="627"/>
      <c r="WIC200" s="627"/>
      <c r="WID200" s="627"/>
      <c r="WIE200" s="627"/>
      <c r="WIF200" s="627"/>
      <c r="WIG200" s="627"/>
      <c r="WIH200" s="627"/>
      <c r="WII200" s="627"/>
      <c r="WIJ200" s="627"/>
      <c r="WIK200" s="627"/>
      <c r="WIL200" s="627"/>
      <c r="WIM200" s="627"/>
      <c r="WIN200" s="627"/>
      <c r="WIO200" s="627"/>
      <c r="WIP200" s="627"/>
      <c r="WIQ200" s="627"/>
      <c r="WIR200" s="627"/>
      <c r="WIS200" s="627"/>
      <c r="WIT200" s="627"/>
      <c r="WIU200" s="627"/>
      <c r="WIV200" s="627"/>
      <c r="WIW200" s="627"/>
      <c r="WIX200" s="627"/>
      <c r="WIY200" s="627"/>
      <c r="WIZ200" s="627"/>
      <c r="WJA200" s="627"/>
      <c r="WJB200" s="627"/>
      <c r="WJC200" s="627"/>
      <c r="WJD200" s="627"/>
      <c r="WJE200" s="627"/>
      <c r="WJF200" s="627"/>
      <c r="WJG200" s="627"/>
      <c r="WJH200" s="627"/>
      <c r="WJI200" s="627"/>
      <c r="WJJ200" s="627"/>
      <c r="WJK200" s="627"/>
      <c r="WJL200" s="627"/>
      <c r="WJM200" s="627"/>
      <c r="WJN200" s="627"/>
      <c r="WJO200" s="627"/>
      <c r="WJP200" s="627"/>
      <c r="WJQ200" s="627"/>
      <c r="WJR200" s="627"/>
      <c r="WJS200" s="627"/>
      <c r="WJT200" s="627"/>
      <c r="WJU200" s="627"/>
      <c r="WJV200" s="627"/>
      <c r="WJW200" s="627"/>
      <c r="WJX200" s="627"/>
      <c r="WJY200" s="627"/>
      <c r="WJZ200" s="627"/>
      <c r="WKA200" s="627"/>
      <c r="WKB200" s="627"/>
      <c r="WKC200" s="627"/>
      <c r="WKD200" s="627"/>
      <c r="WKE200" s="627"/>
      <c r="WKF200" s="627"/>
      <c r="WKG200" s="627"/>
      <c r="WKH200" s="627"/>
      <c r="WKI200" s="627"/>
      <c r="WKJ200" s="627"/>
      <c r="WKK200" s="627"/>
      <c r="WKL200" s="627"/>
      <c r="WKM200" s="627"/>
      <c r="WKN200" s="627"/>
      <c r="WKO200" s="627"/>
      <c r="WKP200" s="627"/>
      <c r="WKQ200" s="627"/>
      <c r="WKR200" s="627"/>
      <c r="WKS200" s="627"/>
      <c r="WKT200" s="627"/>
      <c r="WKU200" s="627"/>
      <c r="WKV200" s="627"/>
      <c r="WKW200" s="627"/>
      <c r="WKX200" s="627"/>
      <c r="WKY200" s="627"/>
      <c r="WKZ200" s="627"/>
      <c r="WLA200" s="627"/>
      <c r="WLB200" s="627"/>
      <c r="WLC200" s="627"/>
      <c r="WLD200" s="627"/>
      <c r="WLE200" s="627"/>
      <c r="WLF200" s="627"/>
      <c r="WLG200" s="627"/>
      <c r="WLH200" s="627"/>
      <c r="WLI200" s="627"/>
      <c r="WLJ200" s="627"/>
      <c r="WLK200" s="627"/>
      <c r="WLL200" s="627"/>
      <c r="WLM200" s="627"/>
      <c r="WLN200" s="627"/>
      <c r="WLO200" s="627"/>
      <c r="WLP200" s="627"/>
      <c r="WLQ200" s="627"/>
      <c r="WLR200" s="627"/>
      <c r="WLS200" s="627"/>
      <c r="WLT200" s="627"/>
      <c r="WLU200" s="627"/>
      <c r="WLV200" s="627"/>
      <c r="WLW200" s="627"/>
      <c r="WLX200" s="627"/>
      <c r="WLY200" s="627"/>
      <c r="WLZ200" s="627"/>
      <c r="WMA200" s="627"/>
      <c r="WMB200" s="627"/>
      <c r="WMC200" s="627"/>
      <c r="WMD200" s="627"/>
      <c r="WME200" s="627"/>
      <c r="WMF200" s="627"/>
      <c r="WMG200" s="627"/>
      <c r="WMH200" s="627"/>
      <c r="WMI200" s="627"/>
      <c r="WMJ200" s="627"/>
      <c r="WMK200" s="627"/>
      <c r="WML200" s="627"/>
      <c r="WMM200" s="627"/>
      <c r="WMN200" s="627"/>
      <c r="WMO200" s="627"/>
      <c r="WMP200" s="627"/>
      <c r="WMQ200" s="627"/>
      <c r="WMR200" s="627"/>
      <c r="WMS200" s="627"/>
      <c r="WMT200" s="627"/>
      <c r="WMU200" s="627"/>
      <c r="WMV200" s="627"/>
      <c r="WMW200" s="627"/>
      <c r="WMX200" s="627"/>
      <c r="WMY200" s="627"/>
      <c r="WMZ200" s="627"/>
      <c r="WNA200" s="627"/>
      <c r="WNB200" s="627"/>
      <c r="WNC200" s="627"/>
      <c r="WND200" s="627"/>
      <c r="WNE200" s="627"/>
      <c r="WNF200" s="627"/>
      <c r="WNG200" s="627"/>
      <c r="WNH200" s="627"/>
      <c r="WNI200" s="627"/>
      <c r="WNJ200" s="627"/>
      <c r="WNK200" s="627"/>
      <c r="WNL200" s="627"/>
      <c r="WNM200" s="627"/>
      <c r="WNN200" s="627"/>
      <c r="WNO200" s="627"/>
      <c r="WNP200" s="627"/>
      <c r="WNQ200" s="627"/>
      <c r="WNR200" s="627"/>
      <c r="WNS200" s="627"/>
      <c r="WNT200" s="627"/>
      <c r="WNU200" s="627"/>
      <c r="WNV200" s="627"/>
      <c r="WNW200" s="627"/>
      <c r="WNX200" s="627"/>
      <c r="WNY200" s="627"/>
      <c r="WNZ200" s="627"/>
      <c r="WOA200" s="627"/>
      <c r="WOB200" s="627"/>
      <c r="WOC200" s="627"/>
      <c r="WOD200" s="627"/>
      <c r="WOE200" s="627"/>
      <c r="WOF200" s="627"/>
      <c r="WOG200" s="627"/>
      <c r="WOH200" s="627"/>
      <c r="WOI200" s="627"/>
      <c r="WOJ200" s="627"/>
      <c r="WOK200" s="627"/>
      <c r="WOL200" s="627"/>
      <c r="WOM200" s="627"/>
      <c r="WON200" s="627"/>
      <c r="WOO200" s="627"/>
      <c r="WOP200" s="627"/>
      <c r="WOQ200" s="627"/>
      <c r="WOR200" s="627"/>
      <c r="WOS200" s="627"/>
      <c r="WOT200" s="627"/>
      <c r="WOU200" s="627"/>
      <c r="WOV200" s="627"/>
      <c r="WOW200" s="627"/>
      <c r="WOX200" s="627"/>
      <c r="WOY200" s="627"/>
      <c r="WOZ200" s="627"/>
      <c r="WPA200" s="627"/>
      <c r="WPB200" s="627"/>
      <c r="WPC200" s="627"/>
      <c r="WPD200" s="627"/>
      <c r="WPE200" s="627"/>
      <c r="WPF200" s="627"/>
      <c r="WPG200" s="627"/>
      <c r="WPH200" s="627"/>
      <c r="WPI200" s="627"/>
      <c r="WPJ200" s="627"/>
      <c r="WPK200" s="627"/>
      <c r="WPL200" s="627"/>
      <c r="WPM200" s="627"/>
      <c r="WPN200" s="627"/>
      <c r="WPO200" s="627"/>
      <c r="WPP200" s="627"/>
      <c r="WPQ200" s="627"/>
      <c r="WPR200" s="627"/>
      <c r="WPS200" s="627"/>
      <c r="WPT200" s="627"/>
      <c r="WPU200" s="627"/>
      <c r="WPV200" s="627"/>
      <c r="WPW200" s="627"/>
      <c r="WPX200" s="627"/>
      <c r="WPY200" s="627"/>
      <c r="WPZ200" s="627"/>
      <c r="WQA200" s="627"/>
      <c r="WQB200" s="627"/>
      <c r="WQC200" s="627"/>
      <c r="WQD200" s="627"/>
      <c r="WQE200" s="627"/>
      <c r="WQF200" s="627"/>
      <c r="WQG200" s="627"/>
      <c r="WQH200" s="627"/>
      <c r="WQI200" s="627"/>
      <c r="WQJ200" s="627"/>
      <c r="WQK200" s="627"/>
      <c r="WQL200" s="627"/>
      <c r="WQM200" s="627"/>
      <c r="WQN200" s="627"/>
      <c r="WQO200" s="627"/>
      <c r="WQP200" s="627"/>
      <c r="WQQ200" s="627"/>
      <c r="WQR200" s="627"/>
      <c r="WQS200" s="627"/>
      <c r="WQT200" s="627"/>
      <c r="WQU200" s="627"/>
      <c r="WQV200" s="627"/>
      <c r="WQW200" s="627"/>
      <c r="WQX200" s="627"/>
      <c r="WQY200" s="627"/>
      <c r="WQZ200" s="627"/>
      <c r="WRA200" s="627"/>
      <c r="WRB200" s="627"/>
      <c r="WRC200" s="627"/>
      <c r="WRD200" s="627"/>
      <c r="WRE200" s="627"/>
      <c r="WRF200" s="627"/>
      <c r="WRG200" s="627"/>
      <c r="WRH200" s="627"/>
      <c r="WRI200" s="627"/>
      <c r="WRJ200" s="627"/>
      <c r="WRK200" s="627"/>
      <c r="WRL200" s="627"/>
      <c r="WRM200" s="627"/>
      <c r="WRN200" s="627"/>
      <c r="WRO200" s="627"/>
      <c r="WRP200" s="627"/>
      <c r="WRQ200" s="627"/>
      <c r="WRR200" s="627"/>
      <c r="WRS200" s="627"/>
      <c r="WRT200" s="627"/>
      <c r="WRU200" s="627"/>
      <c r="WRV200" s="627"/>
      <c r="WRW200" s="627"/>
      <c r="WRX200" s="627"/>
      <c r="WRY200" s="627"/>
      <c r="WRZ200" s="627"/>
      <c r="WSA200" s="627"/>
      <c r="WSB200" s="627"/>
      <c r="WSC200" s="627"/>
      <c r="WSD200" s="627"/>
      <c r="WSE200" s="627"/>
      <c r="WSF200" s="627"/>
      <c r="WSG200" s="627"/>
      <c r="WSH200" s="627"/>
      <c r="WSI200" s="627"/>
      <c r="WSJ200" s="627"/>
      <c r="WSK200" s="627"/>
      <c r="WSL200" s="627"/>
      <c r="WSM200" s="627"/>
      <c r="WSN200" s="627"/>
      <c r="WSO200" s="627"/>
      <c r="WSP200" s="627"/>
      <c r="WSQ200" s="627"/>
      <c r="WSR200" s="627"/>
      <c r="WSS200" s="627"/>
      <c r="WST200" s="627"/>
      <c r="WSU200" s="627"/>
      <c r="WSV200" s="627"/>
      <c r="WSW200" s="627"/>
      <c r="WSX200" s="627"/>
      <c r="WSY200" s="627"/>
      <c r="WSZ200" s="627"/>
      <c r="WTA200" s="627"/>
      <c r="WTB200" s="627"/>
      <c r="WTC200" s="627"/>
      <c r="WTD200" s="627"/>
      <c r="WTE200" s="627"/>
      <c r="WTF200" s="627"/>
      <c r="WTG200" s="627"/>
      <c r="WTH200" s="627"/>
      <c r="WTI200" s="627"/>
      <c r="WTJ200" s="627"/>
      <c r="WTK200" s="627"/>
      <c r="WTL200" s="627"/>
      <c r="WTM200" s="627"/>
      <c r="WTN200" s="627"/>
      <c r="WTO200" s="627"/>
      <c r="WTP200" s="627"/>
      <c r="WTQ200" s="627"/>
      <c r="WTR200" s="627"/>
      <c r="WTS200" s="627"/>
      <c r="WTT200" s="627"/>
      <c r="WTU200" s="627"/>
      <c r="WTV200" s="627"/>
      <c r="WTW200" s="627"/>
      <c r="WTX200" s="627"/>
      <c r="WTY200" s="627"/>
      <c r="WTZ200" s="627"/>
      <c r="WUA200" s="627"/>
      <c r="WUB200" s="627"/>
      <c r="WUC200" s="627"/>
      <c r="WUD200" s="627"/>
      <c r="WUE200" s="627"/>
      <c r="WUF200" s="627"/>
      <c r="WUG200" s="627"/>
      <c r="WUH200" s="627"/>
      <c r="WUI200" s="627"/>
      <c r="WUJ200" s="627"/>
      <c r="WUK200" s="627"/>
      <c r="WUL200" s="627"/>
      <c r="WUM200" s="627"/>
      <c r="WUN200" s="627"/>
      <c r="WUO200" s="627"/>
      <c r="WUP200" s="627"/>
      <c r="WUQ200" s="627"/>
      <c r="WUR200" s="627"/>
      <c r="WUS200" s="627"/>
    </row>
    <row r="201" spans="1:16113" s="627" customFormat="1" ht="25.5" x14ac:dyDescent="0.25">
      <c r="A201" s="656" t="s">
        <v>475</v>
      </c>
      <c r="B201" s="546" t="s">
        <v>476</v>
      </c>
      <c r="C201" s="625" t="s">
        <v>199</v>
      </c>
      <c r="D201" s="617">
        <v>691</v>
      </c>
      <c r="E201" s="641">
        <v>667</v>
      </c>
      <c r="F201" s="641">
        <v>667</v>
      </c>
      <c r="G201" s="641">
        <v>667</v>
      </c>
      <c r="H201" s="642">
        <v>667</v>
      </c>
      <c r="I201" s="643">
        <f t="shared" si="154"/>
        <v>1</v>
      </c>
      <c r="J201" s="644">
        <f t="shared" si="155"/>
        <v>1</v>
      </c>
      <c r="K201" s="617">
        <v>888</v>
      </c>
      <c r="L201" s="641">
        <v>880</v>
      </c>
      <c r="M201" s="641">
        <v>880</v>
      </c>
      <c r="N201" s="641">
        <v>880</v>
      </c>
      <c r="O201" s="642">
        <v>590</v>
      </c>
      <c r="P201" s="643">
        <f t="shared" si="200"/>
        <v>1</v>
      </c>
      <c r="Q201" s="644">
        <f t="shared" si="201"/>
        <v>1</v>
      </c>
      <c r="R201" s="617">
        <v>513</v>
      </c>
      <c r="S201" s="641">
        <v>513</v>
      </c>
      <c r="T201" s="641">
        <v>513</v>
      </c>
      <c r="U201" s="641">
        <v>513</v>
      </c>
      <c r="V201" s="642">
        <v>513</v>
      </c>
      <c r="W201" s="643">
        <f t="shared" si="152"/>
        <v>1</v>
      </c>
      <c r="X201" s="644">
        <f t="shared" si="153"/>
        <v>1</v>
      </c>
      <c r="Y201" s="617">
        <v>396</v>
      </c>
      <c r="Z201" s="641">
        <v>392</v>
      </c>
      <c r="AA201" s="641">
        <v>392</v>
      </c>
      <c r="AB201" s="641">
        <v>392</v>
      </c>
      <c r="AC201" s="642">
        <v>392</v>
      </c>
      <c r="AD201" s="643">
        <f t="shared" si="202"/>
        <v>1</v>
      </c>
      <c r="AE201" s="644">
        <f t="shared" si="203"/>
        <v>1</v>
      </c>
      <c r="AF201" s="617">
        <v>520</v>
      </c>
      <c r="AG201" s="641">
        <v>519</v>
      </c>
      <c r="AH201" s="641">
        <v>519</v>
      </c>
      <c r="AI201" s="641">
        <v>519</v>
      </c>
      <c r="AJ201" s="642">
        <v>519</v>
      </c>
      <c r="AK201" s="643">
        <f t="shared" si="204"/>
        <v>1</v>
      </c>
      <c r="AL201" s="644">
        <f t="shared" si="205"/>
        <v>1</v>
      </c>
      <c r="AM201" s="617">
        <v>378</v>
      </c>
      <c r="AN201" s="641">
        <v>378</v>
      </c>
      <c r="AO201" s="641">
        <v>378</v>
      </c>
      <c r="AP201" s="641">
        <v>378</v>
      </c>
      <c r="AQ201" s="642">
        <v>378</v>
      </c>
      <c r="AR201" s="643">
        <f t="shared" si="206"/>
        <v>1</v>
      </c>
      <c r="AS201" s="644">
        <f t="shared" si="207"/>
        <v>1</v>
      </c>
      <c r="AT201" s="617">
        <v>358</v>
      </c>
      <c r="AU201" s="641">
        <v>356</v>
      </c>
      <c r="AV201" s="641">
        <v>356</v>
      </c>
      <c r="AW201" s="641">
        <v>356</v>
      </c>
      <c r="AX201" s="642">
        <v>356</v>
      </c>
      <c r="AY201" s="643">
        <f t="shared" ref="AY201" si="224">AW201/AU201</f>
        <v>1</v>
      </c>
      <c r="AZ201" s="644">
        <f t="shared" ref="AZ201" si="225">AW201/AV201</f>
        <v>1</v>
      </c>
      <c r="BA201" s="617" t="s">
        <v>67</v>
      </c>
      <c r="BB201" s="641" t="s">
        <v>67</v>
      </c>
      <c r="BC201" s="641" t="s">
        <v>67</v>
      </c>
      <c r="BD201" s="641" t="s">
        <v>67</v>
      </c>
      <c r="BE201" s="642" t="s">
        <v>67</v>
      </c>
      <c r="BF201" s="643" t="s">
        <v>67</v>
      </c>
      <c r="BG201" s="644" t="s">
        <v>67</v>
      </c>
      <c r="BH201" s="617" t="s">
        <v>67</v>
      </c>
      <c r="BI201" s="641" t="s">
        <v>67</v>
      </c>
      <c r="BJ201" s="641" t="s">
        <v>67</v>
      </c>
      <c r="BK201" s="641" t="s">
        <v>67</v>
      </c>
      <c r="BL201" s="642" t="s">
        <v>67</v>
      </c>
      <c r="BM201" s="643" t="s">
        <v>67</v>
      </c>
      <c r="BN201" s="644" t="s">
        <v>67</v>
      </c>
      <c r="BO201" s="617" t="s">
        <v>67</v>
      </c>
      <c r="BP201" s="641" t="s">
        <v>67</v>
      </c>
      <c r="BQ201" s="641" t="s">
        <v>67</v>
      </c>
      <c r="BR201" s="641" t="s">
        <v>67</v>
      </c>
      <c r="BS201" s="642" t="s">
        <v>67</v>
      </c>
      <c r="BT201" s="643" t="s">
        <v>67</v>
      </c>
      <c r="BU201" s="644" t="s">
        <v>67</v>
      </c>
      <c r="BV201" s="617" t="s">
        <v>67</v>
      </c>
      <c r="BW201" s="641" t="s">
        <v>67</v>
      </c>
      <c r="BX201" s="641" t="s">
        <v>67</v>
      </c>
      <c r="BY201" s="641" t="s">
        <v>67</v>
      </c>
      <c r="BZ201" s="642" t="s">
        <v>67</v>
      </c>
      <c r="CA201" s="643" t="s">
        <v>67</v>
      </c>
      <c r="CB201" s="644" t="s">
        <v>67</v>
      </c>
      <c r="CC201" s="617" t="s">
        <v>67</v>
      </c>
      <c r="CD201" s="618" t="s">
        <v>67</v>
      </c>
      <c r="CE201" s="618" t="s">
        <v>67</v>
      </c>
      <c r="CF201" s="618" t="s">
        <v>67</v>
      </c>
      <c r="CG201" s="619" t="s">
        <v>67</v>
      </c>
      <c r="CH201" s="643" t="s">
        <v>67</v>
      </c>
      <c r="CI201" s="644" t="s">
        <v>67</v>
      </c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  <c r="IL201" s="4"/>
      <c r="IM201" s="4"/>
      <c r="IN201" s="4"/>
      <c r="IO201" s="4"/>
      <c r="IP201" s="4"/>
      <c r="IQ201" s="4"/>
      <c r="IR201" s="4"/>
      <c r="IS201" s="4"/>
      <c r="IT201" s="4"/>
      <c r="IU201" s="4"/>
      <c r="IV201" s="4"/>
      <c r="IW201" s="4"/>
      <c r="IX201" s="4"/>
      <c r="IY201" s="4"/>
      <c r="IZ201" s="4"/>
      <c r="JA201" s="4"/>
      <c r="JB201" s="4"/>
      <c r="JC201" s="4"/>
      <c r="JD201" s="4"/>
      <c r="JE201" s="4"/>
      <c r="JF201" s="4"/>
      <c r="JG201" s="4"/>
      <c r="JH201" s="4"/>
      <c r="JI201" s="4"/>
      <c r="JJ201" s="4"/>
      <c r="JK201" s="4"/>
      <c r="JL201" s="4"/>
      <c r="JM201" s="4"/>
      <c r="JN201" s="4"/>
      <c r="JO201" s="4"/>
      <c r="JP201" s="4"/>
      <c r="JQ201" s="4"/>
      <c r="JR201" s="4"/>
      <c r="JS201" s="4"/>
      <c r="JT201" s="4"/>
      <c r="JU201" s="4"/>
      <c r="JV201" s="4"/>
      <c r="JW201" s="4"/>
      <c r="JX201" s="4"/>
      <c r="JY201" s="4"/>
      <c r="JZ201" s="4"/>
      <c r="KA201" s="4"/>
      <c r="KB201" s="4"/>
      <c r="KC201" s="4"/>
      <c r="KD201" s="4"/>
      <c r="KE201" s="4"/>
      <c r="KF201" s="4"/>
      <c r="KG201" s="4"/>
      <c r="KH201" s="4"/>
      <c r="KI201" s="4"/>
      <c r="KJ201" s="4"/>
      <c r="KK201" s="4"/>
      <c r="KL201" s="4"/>
      <c r="KM201" s="4"/>
      <c r="KN201" s="4"/>
      <c r="KO201" s="4"/>
      <c r="KP201" s="4"/>
      <c r="KQ201" s="4"/>
      <c r="KR201" s="4"/>
      <c r="KS201" s="4"/>
      <c r="KT201" s="4"/>
      <c r="KU201" s="4"/>
      <c r="KV201" s="4"/>
      <c r="KW201" s="4"/>
      <c r="KX201" s="4"/>
      <c r="KY201" s="4"/>
      <c r="KZ201" s="4"/>
      <c r="LA201" s="4"/>
      <c r="LB201" s="4"/>
      <c r="LC201" s="4"/>
      <c r="LD201" s="4"/>
      <c r="LE201" s="4"/>
      <c r="LF201" s="4"/>
      <c r="LG201" s="4"/>
      <c r="LH201" s="4"/>
      <c r="LI201" s="4"/>
      <c r="LJ201" s="4"/>
      <c r="LK201" s="4"/>
      <c r="LL201" s="4"/>
      <c r="LM201" s="4"/>
      <c r="LN201" s="4"/>
      <c r="LO201" s="4"/>
      <c r="LP201" s="4"/>
      <c r="LQ201" s="4"/>
      <c r="LR201" s="4"/>
      <c r="LS201" s="4"/>
      <c r="LT201" s="4"/>
      <c r="LU201" s="4"/>
      <c r="LV201" s="4"/>
      <c r="LW201" s="4"/>
      <c r="LX201" s="4"/>
      <c r="LY201" s="4"/>
      <c r="LZ201" s="4"/>
      <c r="MA201" s="4"/>
      <c r="MB201" s="4"/>
      <c r="MC201" s="4"/>
      <c r="MD201" s="4"/>
      <c r="ME201" s="4"/>
      <c r="MF201" s="4"/>
      <c r="MG201" s="4"/>
      <c r="MH201" s="4"/>
      <c r="MI201" s="4"/>
      <c r="MJ201" s="4"/>
      <c r="MK201" s="4"/>
      <c r="ML201" s="4"/>
      <c r="MM201" s="4"/>
      <c r="MN201" s="4"/>
      <c r="MO201" s="4"/>
      <c r="MP201" s="4"/>
      <c r="MQ201" s="4"/>
      <c r="MR201" s="4"/>
      <c r="MS201" s="4"/>
      <c r="MT201" s="4"/>
      <c r="MU201" s="4"/>
      <c r="MV201" s="4"/>
      <c r="MW201" s="4"/>
      <c r="MX201" s="4"/>
      <c r="MY201" s="4"/>
      <c r="MZ201" s="4"/>
      <c r="NA201" s="4"/>
      <c r="NB201" s="4"/>
      <c r="NC201" s="4"/>
      <c r="ND201" s="4"/>
      <c r="NE201" s="4"/>
      <c r="NF201" s="4"/>
      <c r="NG201" s="4"/>
      <c r="NH201" s="4"/>
      <c r="NI201" s="4"/>
      <c r="NJ201" s="4"/>
      <c r="NK201" s="4"/>
      <c r="NL201" s="4"/>
      <c r="NM201" s="4"/>
      <c r="NN201" s="4"/>
      <c r="NO201" s="4"/>
      <c r="NP201" s="4"/>
      <c r="NQ201" s="4"/>
      <c r="NR201" s="4"/>
      <c r="NS201" s="4"/>
      <c r="NT201" s="4"/>
      <c r="NU201" s="4"/>
      <c r="NV201" s="4"/>
      <c r="NW201" s="4"/>
      <c r="NX201" s="4"/>
      <c r="NY201" s="4"/>
      <c r="NZ201" s="4"/>
      <c r="OA201" s="4"/>
      <c r="OB201" s="4"/>
      <c r="OC201" s="4"/>
      <c r="OD201" s="4"/>
      <c r="OE201" s="4"/>
      <c r="OF201" s="4"/>
      <c r="OG201" s="4"/>
      <c r="OH201" s="4"/>
      <c r="OI201" s="4"/>
      <c r="OJ201" s="4"/>
      <c r="OK201" s="4"/>
      <c r="OL201" s="4"/>
      <c r="OM201" s="4"/>
      <c r="ON201" s="4"/>
      <c r="OO201" s="4"/>
      <c r="OP201" s="4"/>
      <c r="OQ201" s="4"/>
      <c r="OR201" s="4"/>
      <c r="OS201" s="4"/>
      <c r="OT201" s="4"/>
      <c r="OU201" s="4"/>
      <c r="OV201" s="4"/>
      <c r="OW201" s="4"/>
      <c r="OX201" s="4"/>
      <c r="OY201" s="4"/>
      <c r="OZ201" s="4"/>
      <c r="PA201" s="4"/>
      <c r="PB201" s="4"/>
      <c r="PC201" s="4"/>
      <c r="PD201" s="4"/>
      <c r="PE201" s="4"/>
      <c r="PF201" s="4"/>
      <c r="PG201" s="4"/>
      <c r="PH201" s="4"/>
      <c r="PI201" s="4"/>
      <c r="PJ201" s="4"/>
      <c r="PK201" s="4"/>
      <c r="PL201" s="4"/>
      <c r="PM201" s="4"/>
      <c r="PN201" s="4"/>
      <c r="PO201" s="4"/>
      <c r="PP201" s="4"/>
      <c r="PQ201" s="4"/>
      <c r="PR201" s="4"/>
      <c r="PS201" s="4"/>
      <c r="PT201" s="4"/>
      <c r="PU201" s="4"/>
      <c r="PV201" s="4"/>
      <c r="PW201" s="4"/>
      <c r="PX201" s="4"/>
      <c r="PY201" s="4"/>
      <c r="PZ201" s="4"/>
      <c r="QA201" s="4"/>
      <c r="QB201" s="4"/>
      <c r="QC201" s="4"/>
      <c r="QD201" s="4"/>
      <c r="QE201" s="4"/>
      <c r="QF201" s="4"/>
      <c r="QG201" s="4"/>
      <c r="QH201" s="4"/>
      <c r="QI201" s="4"/>
      <c r="QJ201" s="4"/>
      <c r="QK201" s="4"/>
      <c r="QL201" s="4"/>
      <c r="QM201" s="4"/>
      <c r="QN201" s="4"/>
      <c r="QO201" s="4"/>
      <c r="QP201" s="4"/>
      <c r="QQ201" s="4"/>
      <c r="QR201" s="4"/>
      <c r="QS201" s="4"/>
      <c r="QT201" s="4"/>
      <c r="QU201" s="4"/>
      <c r="QV201" s="4"/>
      <c r="QW201" s="4"/>
      <c r="QX201" s="4"/>
      <c r="QY201" s="4"/>
      <c r="QZ201" s="4"/>
      <c r="RA201" s="4"/>
      <c r="RB201" s="4"/>
      <c r="RC201" s="4"/>
      <c r="RD201" s="4"/>
      <c r="RE201" s="4"/>
      <c r="RF201" s="4"/>
      <c r="RG201" s="4"/>
      <c r="RH201" s="4"/>
      <c r="RI201" s="4"/>
      <c r="RJ201" s="4"/>
      <c r="RK201" s="4"/>
      <c r="RL201" s="4"/>
      <c r="RM201" s="4"/>
      <c r="RN201" s="4"/>
      <c r="RO201" s="4"/>
      <c r="RP201" s="4"/>
      <c r="RQ201" s="4"/>
      <c r="RR201" s="4"/>
      <c r="RS201" s="4"/>
      <c r="RT201" s="4"/>
      <c r="RU201" s="4"/>
      <c r="RV201" s="4"/>
      <c r="RW201" s="4"/>
      <c r="RX201" s="4"/>
      <c r="RY201" s="4"/>
      <c r="RZ201" s="4"/>
      <c r="SA201" s="4"/>
      <c r="SB201" s="4"/>
      <c r="SC201" s="4"/>
      <c r="SD201" s="4"/>
      <c r="SE201" s="4"/>
      <c r="SF201" s="4"/>
      <c r="SG201" s="4"/>
      <c r="SH201" s="4"/>
      <c r="SI201" s="4"/>
      <c r="SJ201" s="4"/>
      <c r="SK201" s="4"/>
      <c r="SL201" s="4"/>
      <c r="SM201" s="4"/>
      <c r="SN201" s="4"/>
      <c r="SO201" s="4"/>
      <c r="SP201" s="4"/>
      <c r="SQ201" s="4"/>
      <c r="SR201" s="4"/>
      <c r="SS201" s="4"/>
      <c r="ST201" s="4"/>
      <c r="SU201" s="4"/>
      <c r="SV201" s="4"/>
      <c r="SW201" s="4"/>
      <c r="SX201" s="4"/>
      <c r="SY201" s="4"/>
      <c r="SZ201" s="4"/>
      <c r="TA201" s="4"/>
      <c r="TB201" s="4"/>
      <c r="TC201" s="4"/>
      <c r="TD201" s="4"/>
      <c r="TE201" s="4"/>
      <c r="TF201" s="4"/>
      <c r="TG201" s="4"/>
      <c r="TH201" s="4"/>
      <c r="TI201" s="4"/>
      <c r="TJ201" s="4"/>
      <c r="TK201" s="4"/>
      <c r="TL201" s="4"/>
      <c r="TM201" s="4"/>
      <c r="TN201" s="4"/>
      <c r="TO201" s="4"/>
      <c r="TP201" s="4"/>
      <c r="TQ201" s="4"/>
      <c r="TR201" s="4"/>
      <c r="TS201" s="4"/>
      <c r="TT201" s="4"/>
      <c r="TU201" s="4"/>
      <c r="TV201" s="4"/>
      <c r="TW201" s="4"/>
      <c r="TX201" s="4"/>
      <c r="TY201" s="4"/>
      <c r="TZ201" s="4"/>
      <c r="UA201" s="4"/>
      <c r="UB201" s="4"/>
      <c r="UC201" s="4"/>
      <c r="UD201" s="4"/>
      <c r="UE201" s="4"/>
      <c r="UF201" s="4"/>
      <c r="UG201" s="4"/>
      <c r="UH201" s="4"/>
      <c r="UI201" s="4"/>
      <c r="UJ201" s="4"/>
      <c r="UK201" s="4"/>
      <c r="UL201" s="4"/>
      <c r="UM201" s="4"/>
      <c r="UN201" s="4"/>
      <c r="UO201" s="4"/>
      <c r="UP201" s="4"/>
      <c r="UQ201" s="4"/>
      <c r="UR201" s="4"/>
      <c r="US201" s="4"/>
      <c r="UT201" s="4"/>
      <c r="UU201" s="4"/>
      <c r="UV201" s="4"/>
      <c r="UW201" s="4"/>
      <c r="UX201" s="4"/>
      <c r="UY201" s="4"/>
      <c r="UZ201" s="4"/>
      <c r="VA201" s="4"/>
      <c r="VB201" s="4"/>
      <c r="VC201" s="4"/>
      <c r="VD201" s="4"/>
      <c r="VE201" s="4"/>
      <c r="VF201" s="4"/>
      <c r="VG201" s="4"/>
      <c r="VH201" s="4"/>
      <c r="VI201" s="4"/>
      <c r="VJ201" s="4"/>
      <c r="VK201" s="4"/>
      <c r="VL201" s="4"/>
      <c r="VM201" s="4"/>
      <c r="VN201" s="4"/>
      <c r="VO201" s="4"/>
      <c r="VP201" s="4"/>
      <c r="VQ201" s="4"/>
      <c r="VR201" s="4"/>
      <c r="VS201" s="4"/>
      <c r="VT201" s="4"/>
      <c r="VU201" s="4"/>
      <c r="VV201" s="4"/>
      <c r="VW201" s="4"/>
      <c r="VX201" s="4"/>
      <c r="VY201" s="4"/>
      <c r="VZ201" s="4"/>
      <c r="WA201" s="4"/>
      <c r="WB201" s="4"/>
      <c r="WC201" s="4"/>
      <c r="WD201" s="4"/>
      <c r="WE201" s="4"/>
      <c r="WF201" s="4"/>
      <c r="WG201" s="4"/>
      <c r="WH201" s="4"/>
      <c r="WI201" s="4"/>
      <c r="WJ201" s="4"/>
      <c r="WK201" s="4"/>
      <c r="WL201" s="4"/>
      <c r="WM201" s="4"/>
      <c r="WN201" s="4"/>
      <c r="WO201" s="4"/>
      <c r="WP201" s="4"/>
      <c r="WQ201" s="4"/>
      <c r="WR201" s="4"/>
      <c r="WS201" s="4"/>
      <c r="WT201" s="4"/>
      <c r="WU201" s="4"/>
      <c r="WV201" s="4"/>
      <c r="WW201" s="4"/>
      <c r="WX201" s="4"/>
      <c r="WY201" s="4"/>
      <c r="WZ201" s="4"/>
      <c r="XA201" s="4"/>
      <c r="XB201" s="4"/>
      <c r="XC201" s="4"/>
      <c r="XD201" s="4"/>
      <c r="XE201" s="4"/>
      <c r="XF201" s="4"/>
      <c r="XG201" s="4"/>
      <c r="XH201" s="4"/>
      <c r="XI201" s="4"/>
      <c r="XJ201" s="4"/>
      <c r="XK201" s="4"/>
      <c r="XL201" s="4"/>
      <c r="XM201" s="4"/>
      <c r="XN201" s="4"/>
      <c r="XO201" s="4"/>
      <c r="XP201" s="4"/>
      <c r="XQ201" s="4"/>
      <c r="XR201" s="4"/>
      <c r="XS201" s="4"/>
      <c r="XT201" s="4"/>
      <c r="XU201" s="4"/>
      <c r="XV201" s="4"/>
      <c r="XW201" s="4"/>
      <c r="XX201" s="4"/>
      <c r="XY201" s="4"/>
      <c r="XZ201" s="4"/>
      <c r="YA201" s="4"/>
      <c r="YB201" s="4"/>
      <c r="YC201" s="4"/>
      <c r="YD201" s="4"/>
      <c r="YE201" s="4"/>
      <c r="YF201" s="4"/>
      <c r="YG201" s="4"/>
      <c r="YH201" s="4"/>
      <c r="YI201" s="4"/>
      <c r="YJ201" s="4"/>
      <c r="YK201" s="4"/>
      <c r="YL201" s="4"/>
      <c r="YM201" s="4"/>
      <c r="YN201" s="4"/>
      <c r="YO201" s="4"/>
      <c r="YP201" s="4"/>
      <c r="YQ201" s="4"/>
      <c r="YR201" s="4"/>
      <c r="YS201" s="4"/>
      <c r="YT201" s="4"/>
      <c r="YU201" s="4"/>
      <c r="YV201" s="4"/>
      <c r="YW201" s="4"/>
      <c r="YX201" s="4"/>
      <c r="YY201" s="4"/>
      <c r="YZ201" s="4"/>
      <c r="ZA201" s="4"/>
      <c r="ZB201" s="4"/>
      <c r="ZC201" s="4"/>
      <c r="ZD201" s="4"/>
      <c r="ZE201" s="4"/>
      <c r="ZF201" s="4"/>
      <c r="ZG201" s="4"/>
      <c r="ZH201" s="4"/>
      <c r="ZI201" s="4"/>
      <c r="ZJ201" s="4"/>
      <c r="ZK201" s="4"/>
      <c r="ZL201" s="4"/>
      <c r="ZM201" s="4"/>
      <c r="ZN201" s="4"/>
      <c r="ZO201" s="4"/>
      <c r="ZP201" s="4"/>
      <c r="ZQ201" s="4"/>
      <c r="ZR201" s="4"/>
      <c r="ZS201" s="4"/>
      <c r="ZT201" s="4"/>
      <c r="ZU201" s="4"/>
      <c r="ZV201" s="4"/>
      <c r="ZW201" s="4"/>
      <c r="ZX201" s="4"/>
      <c r="ZY201" s="4"/>
      <c r="ZZ201" s="4"/>
      <c r="AAA201" s="4"/>
      <c r="AAB201" s="4"/>
      <c r="AAC201" s="4"/>
      <c r="AAD201" s="4"/>
      <c r="AAE201" s="4"/>
      <c r="AAF201" s="4"/>
      <c r="AAG201" s="4"/>
      <c r="AAH201" s="4"/>
      <c r="AAI201" s="4"/>
      <c r="AAJ201" s="4"/>
      <c r="AAK201" s="4"/>
      <c r="AAL201" s="4"/>
      <c r="AAM201" s="4"/>
      <c r="AAN201" s="4"/>
      <c r="AAO201" s="4"/>
      <c r="AAP201" s="4"/>
      <c r="AAQ201" s="4"/>
      <c r="AAR201" s="4"/>
      <c r="AAS201" s="4"/>
      <c r="AAT201" s="4"/>
      <c r="AAU201" s="4"/>
      <c r="AAV201" s="4"/>
      <c r="AAW201" s="4"/>
      <c r="AAX201" s="4"/>
      <c r="AAY201" s="4"/>
      <c r="AAZ201" s="4"/>
      <c r="ABA201" s="4"/>
      <c r="ABB201" s="4"/>
      <c r="ABC201" s="4"/>
      <c r="ABD201" s="4"/>
      <c r="ABE201" s="4"/>
      <c r="ABF201" s="4"/>
      <c r="ABG201" s="4"/>
      <c r="ABH201" s="4"/>
      <c r="ABI201" s="4"/>
      <c r="ABJ201" s="4"/>
      <c r="ABK201" s="4"/>
      <c r="ABL201" s="4"/>
      <c r="ABM201" s="4"/>
      <c r="ABN201" s="4"/>
      <c r="ABO201" s="4"/>
      <c r="ABP201" s="4"/>
      <c r="ABQ201" s="4"/>
      <c r="ABR201" s="4"/>
      <c r="ABS201" s="4"/>
      <c r="ABT201" s="4"/>
      <c r="ABU201" s="4"/>
      <c r="ABV201" s="4"/>
      <c r="ABW201" s="4"/>
      <c r="ABX201" s="4"/>
      <c r="ABY201" s="4"/>
      <c r="ABZ201" s="4"/>
      <c r="ACA201" s="4"/>
      <c r="ACB201" s="4"/>
      <c r="ACC201" s="4"/>
      <c r="ACD201" s="4"/>
      <c r="ACE201" s="4"/>
      <c r="ACF201" s="4"/>
      <c r="ACG201" s="4"/>
      <c r="ACH201" s="4"/>
      <c r="ACI201" s="4"/>
      <c r="ACJ201" s="4"/>
      <c r="ACK201" s="4"/>
      <c r="ACL201" s="4"/>
      <c r="ACM201" s="4"/>
      <c r="ACN201" s="4"/>
      <c r="ACO201" s="4"/>
      <c r="ACP201" s="4"/>
      <c r="ACQ201" s="4"/>
      <c r="ACR201" s="4"/>
      <c r="ACS201" s="4"/>
      <c r="ACT201" s="4"/>
      <c r="ACU201" s="4"/>
      <c r="ACV201" s="4"/>
      <c r="ACW201" s="4"/>
      <c r="ACX201" s="4"/>
      <c r="ACY201" s="4"/>
      <c r="ACZ201" s="4"/>
      <c r="ADA201" s="4"/>
      <c r="ADB201" s="4"/>
      <c r="ADC201" s="4"/>
      <c r="ADD201" s="4"/>
      <c r="ADE201" s="4"/>
      <c r="ADF201" s="4"/>
      <c r="ADG201" s="4"/>
      <c r="ADH201" s="4"/>
      <c r="ADI201" s="4"/>
      <c r="ADJ201" s="4"/>
      <c r="ADK201" s="4"/>
      <c r="ADL201" s="4"/>
      <c r="ADM201" s="4"/>
      <c r="ADN201" s="4"/>
      <c r="ADO201" s="4"/>
      <c r="ADP201" s="4"/>
      <c r="ADQ201" s="4"/>
      <c r="ADR201" s="4"/>
      <c r="ADS201" s="4"/>
      <c r="ADT201" s="4"/>
      <c r="ADU201" s="4"/>
      <c r="ADV201" s="4"/>
      <c r="ADW201" s="4"/>
      <c r="ADX201" s="4"/>
      <c r="ADY201" s="4"/>
      <c r="ADZ201" s="4"/>
      <c r="AEA201" s="4"/>
      <c r="AEB201" s="4"/>
      <c r="AEC201" s="4"/>
      <c r="AED201" s="4"/>
      <c r="AEE201" s="4"/>
      <c r="AEF201" s="4"/>
      <c r="AEG201" s="4"/>
      <c r="AEH201" s="4"/>
      <c r="AEI201" s="4"/>
      <c r="AEJ201" s="4"/>
      <c r="AEK201" s="4"/>
      <c r="AEL201" s="4"/>
      <c r="AEM201" s="4"/>
      <c r="AEN201" s="4"/>
      <c r="AEO201" s="4"/>
      <c r="AEP201" s="4"/>
      <c r="AEQ201" s="4"/>
      <c r="AER201" s="4"/>
      <c r="AES201" s="4"/>
      <c r="AET201" s="4"/>
      <c r="AEU201" s="4"/>
      <c r="AEV201" s="4"/>
      <c r="AEW201" s="4"/>
      <c r="AEX201" s="4"/>
      <c r="AEY201" s="4"/>
      <c r="AEZ201" s="4"/>
      <c r="AFA201" s="4"/>
      <c r="AFB201" s="4"/>
      <c r="AFC201" s="4"/>
      <c r="AFD201" s="4"/>
      <c r="AFE201" s="4"/>
      <c r="AFF201" s="4"/>
      <c r="AFG201" s="4"/>
      <c r="AFH201" s="4"/>
      <c r="AFI201" s="4"/>
      <c r="AFJ201" s="4"/>
      <c r="AFK201" s="4"/>
      <c r="AFL201" s="4"/>
      <c r="AFM201" s="4"/>
      <c r="AFN201" s="4"/>
      <c r="AFO201" s="4"/>
      <c r="AFP201" s="4"/>
      <c r="AFQ201" s="4"/>
      <c r="AFR201" s="4"/>
      <c r="AFS201" s="4"/>
      <c r="AFT201" s="4"/>
      <c r="AFU201" s="4"/>
      <c r="AFV201" s="4"/>
      <c r="AFW201" s="4"/>
      <c r="AFX201" s="4"/>
      <c r="AFY201" s="4"/>
      <c r="AFZ201" s="4"/>
      <c r="AGA201" s="4"/>
      <c r="AGB201" s="4"/>
      <c r="AGC201" s="4"/>
      <c r="AGD201" s="4"/>
      <c r="AGE201" s="4"/>
      <c r="AGF201" s="4"/>
      <c r="AGG201" s="4"/>
      <c r="AGH201" s="4"/>
      <c r="AGI201" s="4"/>
      <c r="AGJ201" s="4"/>
      <c r="AGK201" s="4"/>
      <c r="AGL201" s="4"/>
      <c r="AGM201" s="4"/>
      <c r="AGN201" s="4"/>
      <c r="AGO201" s="4"/>
      <c r="AGP201" s="4"/>
      <c r="AGQ201" s="4"/>
      <c r="AGR201" s="4"/>
      <c r="AGS201" s="4"/>
      <c r="AGT201" s="4"/>
      <c r="AGU201" s="4"/>
      <c r="AGV201" s="4"/>
      <c r="AGW201" s="4"/>
      <c r="AGX201" s="4"/>
      <c r="AGY201" s="4"/>
      <c r="AGZ201" s="4"/>
      <c r="AHA201" s="4"/>
      <c r="AHB201" s="4"/>
      <c r="AHC201" s="4"/>
      <c r="AHD201" s="4"/>
      <c r="AHE201" s="4"/>
      <c r="AHF201" s="4"/>
      <c r="AHG201" s="4"/>
      <c r="AHH201" s="4"/>
      <c r="AHI201" s="4"/>
      <c r="AHJ201" s="4"/>
      <c r="AHK201" s="4"/>
      <c r="AHL201" s="4"/>
      <c r="AHM201" s="4"/>
      <c r="AHN201" s="4"/>
      <c r="AHO201" s="4"/>
      <c r="AHP201" s="4"/>
      <c r="AHQ201" s="4"/>
      <c r="AHR201" s="4"/>
      <c r="AHS201" s="4"/>
      <c r="AHT201" s="4"/>
      <c r="AHU201" s="4"/>
      <c r="AHV201" s="4"/>
      <c r="AHW201" s="4"/>
      <c r="AHX201" s="4"/>
      <c r="AHY201" s="4"/>
      <c r="AHZ201" s="4"/>
      <c r="AIA201" s="4"/>
      <c r="AIB201" s="4"/>
      <c r="AIC201" s="4"/>
      <c r="AID201" s="4"/>
      <c r="AIE201" s="4"/>
      <c r="AIF201" s="4"/>
      <c r="AIG201" s="4"/>
      <c r="AIH201" s="4"/>
      <c r="AII201" s="4"/>
      <c r="AIJ201" s="4"/>
      <c r="AIK201" s="4"/>
      <c r="AIL201" s="4"/>
      <c r="AIM201" s="4"/>
      <c r="AIN201" s="4"/>
      <c r="AIO201" s="4"/>
      <c r="AIP201" s="4"/>
      <c r="AIQ201" s="4"/>
      <c r="AIR201" s="4"/>
      <c r="AIS201" s="4"/>
      <c r="AIT201" s="4"/>
      <c r="AIU201" s="4"/>
      <c r="AIV201" s="4"/>
      <c r="AIW201" s="4"/>
      <c r="AIX201" s="4"/>
      <c r="AIY201" s="4"/>
      <c r="AIZ201" s="4"/>
      <c r="AJA201" s="4"/>
      <c r="AJB201" s="4"/>
      <c r="AJC201" s="4"/>
      <c r="AJD201" s="4"/>
      <c r="AJE201" s="4"/>
      <c r="AJF201" s="4"/>
      <c r="AJG201" s="4"/>
      <c r="AJH201" s="4"/>
      <c r="AJI201" s="4"/>
      <c r="AJJ201" s="4"/>
      <c r="AJK201" s="4"/>
      <c r="AJL201" s="4"/>
      <c r="AJM201" s="4"/>
      <c r="AJN201" s="4"/>
      <c r="AJO201" s="4"/>
      <c r="AJP201" s="4"/>
      <c r="AJQ201" s="4"/>
      <c r="AJR201" s="4"/>
      <c r="AJS201" s="4"/>
      <c r="AJT201" s="4"/>
      <c r="AJU201" s="4"/>
      <c r="AJV201" s="4"/>
      <c r="AJW201" s="4"/>
      <c r="AJX201" s="4"/>
      <c r="AJY201" s="4"/>
      <c r="AJZ201" s="4"/>
      <c r="AKA201" s="4"/>
      <c r="AKB201" s="4"/>
      <c r="AKC201" s="4"/>
      <c r="AKD201" s="4"/>
      <c r="AKE201" s="4"/>
      <c r="AKF201" s="4"/>
      <c r="AKG201" s="4"/>
      <c r="AKH201" s="4"/>
      <c r="AKI201" s="4"/>
      <c r="AKJ201" s="4"/>
      <c r="AKK201" s="4"/>
      <c r="AKL201" s="4"/>
      <c r="AKM201" s="4"/>
      <c r="AKN201" s="4"/>
      <c r="AKO201" s="4"/>
      <c r="AKP201" s="4"/>
      <c r="AKQ201" s="4"/>
      <c r="AKR201" s="4"/>
      <c r="AKS201" s="4"/>
      <c r="AKT201" s="4"/>
      <c r="AKU201" s="4"/>
      <c r="AKV201" s="4"/>
      <c r="AKW201" s="4"/>
      <c r="AKX201" s="4"/>
      <c r="AKY201" s="4"/>
      <c r="AKZ201" s="4"/>
      <c r="ALA201" s="4"/>
      <c r="ALB201" s="4"/>
      <c r="ALC201" s="4"/>
      <c r="ALD201" s="4"/>
      <c r="ALE201" s="4"/>
      <c r="ALF201" s="4"/>
      <c r="ALG201" s="4"/>
      <c r="ALH201" s="4"/>
      <c r="ALI201" s="4"/>
      <c r="ALJ201" s="4"/>
      <c r="ALK201" s="4"/>
      <c r="ALL201" s="4"/>
      <c r="ALM201" s="4"/>
      <c r="ALN201" s="4"/>
      <c r="ALO201" s="4"/>
      <c r="ALP201" s="4"/>
      <c r="ALQ201" s="4"/>
      <c r="ALR201" s="4"/>
      <c r="ALS201" s="4"/>
      <c r="ALT201" s="4"/>
      <c r="ALU201" s="4"/>
      <c r="ALV201" s="4"/>
      <c r="ALW201" s="4"/>
      <c r="ALX201" s="4"/>
      <c r="ALY201" s="4"/>
      <c r="ALZ201" s="4"/>
      <c r="AMA201" s="4"/>
      <c r="AMB201" s="4"/>
      <c r="AMC201" s="4"/>
      <c r="AMD201" s="4"/>
      <c r="AME201" s="4"/>
      <c r="AMF201" s="4"/>
      <c r="AMG201" s="4"/>
      <c r="AMH201" s="4"/>
      <c r="AMI201" s="4"/>
      <c r="AMJ201" s="4"/>
      <c r="AMK201" s="4"/>
      <c r="AML201" s="4"/>
      <c r="AMM201" s="4"/>
      <c r="AMN201" s="4"/>
      <c r="AMO201" s="4"/>
      <c r="AMP201" s="4"/>
      <c r="AMQ201" s="4"/>
      <c r="AMR201" s="4"/>
      <c r="AMS201" s="4"/>
      <c r="AMT201" s="4"/>
      <c r="AMU201" s="4"/>
      <c r="AMV201" s="4"/>
      <c r="AMW201" s="4"/>
      <c r="AMX201" s="4"/>
      <c r="AMY201" s="4"/>
      <c r="AMZ201" s="4"/>
      <c r="ANA201" s="4"/>
      <c r="ANB201" s="4"/>
      <c r="ANC201" s="4"/>
      <c r="AND201" s="4"/>
      <c r="ANE201" s="4"/>
      <c r="ANF201" s="4"/>
      <c r="ANG201" s="4"/>
      <c r="ANH201" s="4"/>
      <c r="ANI201" s="4"/>
      <c r="ANJ201" s="4"/>
      <c r="ANK201" s="4"/>
      <c r="ANL201" s="4"/>
      <c r="ANM201" s="4"/>
      <c r="ANN201" s="4"/>
      <c r="ANO201" s="4"/>
      <c r="ANP201" s="4"/>
      <c r="ANQ201" s="4"/>
      <c r="ANR201" s="4"/>
      <c r="ANS201" s="4"/>
      <c r="ANT201" s="4"/>
      <c r="ANU201" s="4"/>
      <c r="ANV201" s="4"/>
      <c r="ANW201" s="4"/>
      <c r="ANX201" s="4"/>
      <c r="ANY201" s="4"/>
      <c r="ANZ201" s="4"/>
      <c r="AOA201" s="4"/>
      <c r="AOB201" s="4"/>
      <c r="AOC201" s="4"/>
      <c r="AOD201" s="4"/>
      <c r="AOE201" s="4"/>
      <c r="AOF201" s="4"/>
      <c r="AOG201" s="4"/>
      <c r="AOH201" s="4"/>
      <c r="AOI201" s="4"/>
      <c r="AOJ201" s="4"/>
      <c r="AOK201" s="4"/>
      <c r="AOL201" s="4"/>
      <c r="AOM201" s="4"/>
      <c r="AON201" s="4"/>
      <c r="AOO201" s="4"/>
      <c r="AOP201" s="4"/>
      <c r="AOQ201" s="4"/>
      <c r="AOR201" s="4"/>
      <c r="AOS201" s="4"/>
      <c r="AOT201" s="4"/>
      <c r="AOU201" s="4"/>
      <c r="AOV201" s="4"/>
      <c r="AOW201" s="4"/>
      <c r="AOX201" s="4"/>
      <c r="AOY201" s="4"/>
      <c r="AOZ201" s="4"/>
      <c r="APA201" s="4"/>
      <c r="APB201" s="4"/>
      <c r="APC201" s="4"/>
      <c r="APD201" s="4"/>
      <c r="APE201" s="4"/>
      <c r="APF201" s="4"/>
      <c r="APG201" s="4"/>
      <c r="APH201" s="4"/>
      <c r="API201" s="4"/>
      <c r="APJ201" s="4"/>
      <c r="APK201" s="4"/>
      <c r="APL201" s="4"/>
      <c r="APM201" s="4"/>
      <c r="APN201" s="4"/>
      <c r="APO201" s="4"/>
      <c r="APP201" s="4"/>
      <c r="APQ201" s="4"/>
      <c r="APR201" s="4"/>
      <c r="APS201" s="4"/>
      <c r="APT201" s="4"/>
      <c r="APU201" s="4"/>
      <c r="APV201" s="4"/>
      <c r="APW201" s="4"/>
      <c r="APX201" s="4"/>
      <c r="APY201" s="4"/>
      <c r="APZ201" s="4"/>
      <c r="AQA201" s="4"/>
      <c r="AQB201" s="4"/>
      <c r="AQC201" s="4"/>
      <c r="AQD201" s="4"/>
      <c r="AQE201" s="4"/>
      <c r="AQF201" s="4"/>
      <c r="AQG201" s="4"/>
      <c r="AQH201" s="4"/>
      <c r="AQI201" s="4"/>
      <c r="AQJ201" s="4"/>
      <c r="AQK201" s="4"/>
      <c r="AQL201" s="4"/>
      <c r="AQM201" s="4"/>
      <c r="AQN201" s="4"/>
      <c r="AQO201" s="4"/>
      <c r="AQP201" s="4"/>
      <c r="AQQ201" s="4"/>
      <c r="AQR201" s="4"/>
      <c r="AQS201" s="4"/>
      <c r="AQT201" s="4"/>
      <c r="AQU201" s="4"/>
      <c r="AQV201" s="4"/>
      <c r="AQW201" s="4"/>
      <c r="AQX201" s="4"/>
      <c r="AQY201" s="4"/>
      <c r="AQZ201" s="4"/>
      <c r="ARA201" s="4"/>
      <c r="ARB201" s="4"/>
      <c r="ARC201" s="4"/>
      <c r="ARD201" s="4"/>
      <c r="ARE201" s="4"/>
      <c r="ARF201" s="4"/>
      <c r="ARG201" s="4"/>
      <c r="ARH201" s="4"/>
      <c r="ARI201" s="4"/>
      <c r="ARJ201" s="4"/>
      <c r="ARK201" s="4"/>
      <c r="ARL201" s="4"/>
      <c r="ARM201" s="4"/>
      <c r="ARN201" s="4"/>
      <c r="ARO201" s="4"/>
      <c r="ARP201" s="4"/>
      <c r="ARQ201" s="4"/>
      <c r="ARR201" s="4"/>
      <c r="ARS201" s="4"/>
      <c r="ART201" s="4"/>
      <c r="ARU201" s="4"/>
      <c r="ARV201" s="4"/>
      <c r="ARW201" s="4"/>
      <c r="ARX201" s="4"/>
      <c r="ARY201" s="4"/>
      <c r="ARZ201" s="4"/>
      <c r="ASA201" s="4"/>
      <c r="ASB201" s="4"/>
      <c r="ASC201" s="4"/>
      <c r="ASD201" s="4"/>
      <c r="ASE201" s="4"/>
      <c r="ASF201" s="4"/>
      <c r="ASG201" s="4"/>
      <c r="ASH201" s="4"/>
      <c r="ASI201" s="4"/>
      <c r="ASJ201" s="4"/>
      <c r="ASK201" s="4"/>
      <c r="ASL201" s="4"/>
      <c r="ASM201" s="4"/>
      <c r="ASN201" s="4"/>
      <c r="ASO201" s="4"/>
      <c r="ASP201" s="4"/>
      <c r="ASQ201" s="4"/>
      <c r="ASR201" s="4"/>
      <c r="ASS201" s="4"/>
      <c r="AST201" s="4"/>
      <c r="ASU201" s="4"/>
      <c r="ASV201" s="4"/>
      <c r="ASW201" s="4"/>
      <c r="ASX201" s="4"/>
      <c r="ASY201" s="4"/>
      <c r="ASZ201" s="4"/>
      <c r="ATA201" s="4"/>
      <c r="ATB201" s="4"/>
      <c r="ATC201" s="4"/>
      <c r="ATD201" s="4"/>
      <c r="ATE201" s="4"/>
      <c r="ATF201" s="4"/>
      <c r="ATG201" s="4"/>
      <c r="ATH201" s="4"/>
      <c r="ATI201" s="4"/>
      <c r="ATJ201" s="4"/>
      <c r="ATK201" s="4"/>
      <c r="ATL201" s="4"/>
      <c r="ATM201" s="4"/>
      <c r="ATN201" s="4"/>
      <c r="ATO201" s="4"/>
      <c r="ATP201" s="4"/>
      <c r="ATQ201" s="4"/>
      <c r="ATR201" s="4"/>
      <c r="ATS201" s="4"/>
      <c r="ATT201" s="4"/>
      <c r="ATU201" s="4"/>
      <c r="ATV201" s="4"/>
      <c r="ATW201" s="4"/>
      <c r="ATX201" s="4"/>
      <c r="ATY201" s="4"/>
      <c r="ATZ201" s="4"/>
      <c r="AUA201" s="4"/>
      <c r="AUB201" s="4"/>
      <c r="AUC201" s="4"/>
      <c r="AUD201" s="4"/>
      <c r="AUE201" s="4"/>
      <c r="AUF201" s="4"/>
      <c r="AUG201" s="4"/>
      <c r="AUH201" s="4"/>
      <c r="AUI201" s="4"/>
      <c r="AUJ201" s="4"/>
      <c r="AUK201" s="4"/>
      <c r="AUL201" s="4"/>
      <c r="AUM201" s="4"/>
      <c r="AUN201" s="4"/>
      <c r="AUO201" s="4"/>
      <c r="AUP201" s="4"/>
      <c r="AUQ201" s="4"/>
      <c r="AUR201" s="4"/>
      <c r="AUS201" s="4"/>
      <c r="AUT201" s="4"/>
      <c r="AUU201" s="4"/>
      <c r="AUV201" s="4"/>
      <c r="AUW201" s="4"/>
      <c r="AUX201" s="4"/>
      <c r="AUY201" s="4"/>
      <c r="AUZ201" s="4"/>
      <c r="AVA201" s="4"/>
      <c r="AVB201" s="4"/>
      <c r="AVC201" s="4"/>
      <c r="AVD201" s="4"/>
      <c r="AVE201" s="4"/>
      <c r="AVF201" s="4"/>
      <c r="AVG201" s="4"/>
      <c r="AVH201" s="4"/>
      <c r="AVI201" s="4"/>
      <c r="AVJ201" s="4"/>
      <c r="AVK201" s="4"/>
      <c r="AVL201" s="4"/>
      <c r="AVM201" s="4"/>
      <c r="AVN201" s="4"/>
      <c r="AVO201" s="4"/>
      <c r="AVP201" s="4"/>
      <c r="AVQ201" s="4"/>
      <c r="AVR201" s="4"/>
      <c r="AVS201" s="4"/>
      <c r="AVT201" s="4"/>
      <c r="AVU201" s="4"/>
      <c r="AVV201" s="4"/>
      <c r="AVW201" s="4"/>
      <c r="AVX201" s="4"/>
      <c r="AVY201" s="4"/>
      <c r="AVZ201" s="4"/>
      <c r="AWA201" s="4"/>
      <c r="AWB201" s="4"/>
      <c r="AWC201" s="4"/>
      <c r="AWD201" s="4"/>
      <c r="AWE201" s="4"/>
      <c r="AWF201" s="4"/>
      <c r="AWG201" s="4"/>
      <c r="AWH201" s="4"/>
      <c r="AWI201" s="4"/>
      <c r="AWJ201" s="4"/>
      <c r="AWK201" s="4"/>
      <c r="AWL201" s="4"/>
      <c r="AWM201" s="4"/>
      <c r="AWN201" s="4"/>
      <c r="AWO201" s="4"/>
      <c r="AWP201" s="4"/>
      <c r="AWQ201" s="4"/>
      <c r="AWR201" s="4"/>
      <c r="AWS201" s="4"/>
      <c r="AWT201" s="4"/>
      <c r="AWU201" s="4"/>
      <c r="AWV201" s="4"/>
      <c r="AWW201" s="4"/>
      <c r="AWX201" s="4"/>
      <c r="AWY201" s="4"/>
      <c r="AWZ201" s="4"/>
      <c r="AXA201" s="4"/>
      <c r="AXB201" s="4"/>
      <c r="AXC201" s="4"/>
      <c r="AXD201" s="4"/>
      <c r="AXE201" s="4"/>
      <c r="AXF201" s="4"/>
      <c r="AXG201" s="4"/>
      <c r="AXH201" s="4"/>
      <c r="AXI201" s="4"/>
      <c r="AXJ201" s="4"/>
      <c r="AXK201" s="4"/>
      <c r="AXL201" s="4"/>
      <c r="AXM201" s="4"/>
      <c r="AXN201" s="4"/>
      <c r="AXO201" s="4"/>
      <c r="AXP201" s="4"/>
      <c r="AXQ201" s="4"/>
      <c r="AXR201" s="4"/>
      <c r="AXS201" s="4"/>
      <c r="AXT201" s="4"/>
      <c r="AXU201" s="4"/>
      <c r="AXV201" s="4"/>
      <c r="AXW201" s="4"/>
      <c r="AXX201" s="4"/>
      <c r="AXY201" s="4"/>
      <c r="AXZ201" s="4"/>
      <c r="AYA201" s="4"/>
      <c r="AYB201" s="4"/>
      <c r="AYC201" s="4"/>
      <c r="AYD201" s="4"/>
      <c r="AYE201" s="4"/>
      <c r="AYF201" s="4"/>
      <c r="AYG201" s="4"/>
      <c r="AYH201" s="4"/>
      <c r="AYI201" s="4"/>
      <c r="AYJ201" s="4"/>
      <c r="AYK201" s="4"/>
      <c r="AYL201" s="4"/>
      <c r="AYM201" s="4"/>
      <c r="AYN201" s="4"/>
      <c r="AYO201" s="4"/>
      <c r="AYP201" s="4"/>
      <c r="AYQ201" s="4"/>
      <c r="AYR201" s="4"/>
      <c r="AYS201" s="4"/>
      <c r="AYT201" s="4"/>
      <c r="AYU201" s="4"/>
      <c r="AYV201" s="4"/>
      <c r="AYW201" s="4"/>
      <c r="AYX201" s="4"/>
      <c r="AYY201" s="4"/>
      <c r="AYZ201" s="4"/>
      <c r="AZA201" s="4"/>
      <c r="AZB201" s="4"/>
      <c r="AZC201" s="4"/>
      <c r="AZD201" s="4"/>
      <c r="AZE201" s="4"/>
      <c r="AZF201" s="4"/>
      <c r="AZG201" s="4"/>
      <c r="AZH201" s="4"/>
      <c r="AZI201" s="4"/>
      <c r="AZJ201" s="4"/>
      <c r="AZK201" s="4"/>
      <c r="AZL201" s="4"/>
      <c r="AZM201" s="4"/>
      <c r="AZN201" s="4"/>
      <c r="AZO201" s="4"/>
      <c r="AZP201" s="4"/>
      <c r="AZQ201" s="4"/>
      <c r="AZR201" s="4"/>
      <c r="AZS201" s="4"/>
      <c r="AZT201" s="4"/>
      <c r="AZU201" s="4"/>
      <c r="AZV201" s="4"/>
      <c r="AZW201" s="4"/>
      <c r="AZX201" s="4"/>
      <c r="AZY201" s="4"/>
      <c r="AZZ201" s="4"/>
      <c r="BAA201" s="4"/>
      <c r="BAB201" s="4"/>
      <c r="BAC201" s="4"/>
      <c r="BAD201" s="4"/>
      <c r="BAE201" s="4"/>
      <c r="BAF201" s="4"/>
      <c r="BAG201" s="4"/>
      <c r="BAH201" s="4"/>
      <c r="BAI201" s="4"/>
      <c r="BAJ201" s="4"/>
      <c r="BAK201" s="4"/>
      <c r="BAL201" s="4"/>
      <c r="BAM201" s="4"/>
      <c r="BAN201" s="4"/>
      <c r="BAO201" s="4"/>
      <c r="BAP201" s="4"/>
      <c r="BAQ201" s="4"/>
      <c r="BAR201" s="4"/>
      <c r="BAS201" s="4"/>
      <c r="BAT201" s="4"/>
      <c r="BAU201" s="4"/>
      <c r="BAV201" s="4"/>
      <c r="BAW201" s="4"/>
      <c r="BAX201" s="4"/>
      <c r="BAY201" s="4"/>
      <c r="BAZ201" s="4"/>
      <c r="BBA201" s="4"/>
      <c r="BBB201" s="4"/>
      <c r="BBC201" s="4"/>
      <c r="BBD201" s="4"/>
      <c r="BBE201" s="4"/>
      <c r="BBF201" s="4"/>
      <c r="BBG201" s="4"/>
      <c r="BBH201" s="4"/>
      <c r="BBI201" s="4"/>
      <c r="BBJ201" s="4"/>
      <c r="BBK201" s="4"/>
      <c r="BBL201" s="4"/>
      <c r="BBM201" s="4"/>
      <c r="BBN201" s="4"/>
      <c r="BBO201" s="4"/>
      <c r="BBP201" s="4"/>
      <c r="BBQ201" s="4"/>
      <c r="BBR201" s="4"/>
      <c r="BBS201" s="4"/>
      <c r="BBT201" s="4"/>
      <c r="BBU201" s="4"/>
      <c r="BBV201" s="4"/>
      <c r="BBW201" s="4"/>
      <c r="BBX201" s="4"/>
      <c r="BBY201" s="4"/>
      <c r="BBZ201" s="4"/>
      <c r="BCA201" s="4"/>
      <c r="BCB201" s="4"/>
      <c r="BCC201" s="4"/>
      <c r="BCD201" s="4"/>
      <c r="BCE201" s="4"/>
      <c r="BCF201" s="4"/>
      <c r="BCG201" s="4"/>
      <c r="BCH201" s="4"/>
      <c r="BCI201" s="4"/>
      <c r="BCJ201" s="4"/>
      <c r="BCK201" s="4"/>
      <c r="BCL201" s="4"/>
      <c r="BCM201" s="4"/>
      <c r="BCN201" s="4"/>
      <c r="BCO201" s="4"/>
      <c r="BCP201" s="4"/>
      <c r="BCQ201" s="4"/>
      <c r="BCR201" s="4"/>
      <c r="BCS201" s="4"/>
      <c r="BCT201" s="4"/>
      <c r="BCU201" s="4"/>
      <c r="BCV201" s="4"/>
      <c r="BCW201" s="4"/>
      <c r="BCX201" s="4"/>
      <c r="BCY201" s="4"/>
      <c r="BCZ201" s="4"/>
      <c r="BDA201" s="4"/>
      <c r="BDB201" s="4"/>
      <c r="BDC201" s="4"/>
      <c r="BDD201" s="4"/>
      <c r="BDE201" s="4"/>
      <c r="BDF201" s="4"/>
      <c r="BDG201" s="4"/>
      <c r="BDH201" s="4"/>
      <c r="BDI201" s="4"/>
      <c r="BDJ201" s="4"/>
      <c r="BDK201" s="4"/>
      <c r="BDL201" s="4"/>
      <c r="BDM201" s="4"/>
      <c r="BDN201" s="4"/>
      <c r="BDO201" s="4"/>
      <c r="BDP201" s="4"/>
      <c r="BDQ201" s="4"/>
      <c r="BDR201" s="4"/>
      <c r="BDS201" s="4"/>
      <c r="BDT201" s="4"/>
      <c r="BDU201" s="4"/>
      <c r="BDV201" s="4"/>
      <c r="BDW201" s="4"/>
      <c r="BDX201" s="4"/>
      <c r="BDY201" s="4"/>
      <c r="BDZ201" s="4"/>
      <c r="BEA201" s="4"/>
      <c r="BEB201" s="4"/>
      <c r="BEC201" s="4"/>
      <c r="BED201" s="4"/>
      <c r="BEE201" s="4"/>
      <c r="BEF201" s="4"/>
      <c r="BEG201" s="4"/>
      <c r="BEH201" s="4"/>
      <c r="BEI201" s="4"/>
      <c r="BEJ201" s="4"/>
      <c r="BEK201" s="4"/>
      <c r="BEL201" s="4"/>
      <c r="BEM201" s="4"/>
      <c r="BEN201" s="4"/>
      <c r="BEO201" s="4"/>
      <c r="BEP201" s="4"/>
      <c r="BEQ201" s="4"/>
      <c r="BER201" s="4"/>
      <c r="BES201" s="4"/>
      <c r="BET201" s="4"/>
      <c r="BEU201" s="4"/>
      <c r="BEV201" s="4"/>
      <c r="BEW201" s="4"/>
      <c r="BEX201" s="4"/>
      <c r="BEY201" s="4"/>
      <c r="BEZ201" s="4"/>
      <c r="BFA201" s="4"/>
      <c r="BFB201" s="4"/>
      <c r="BFC201" s="4"/>
      <c r="BFD201" s="4"/>
      <c r="BFE201" s="4"/>
      <c r="BFF201" s="4"/>
      <c r="BFG201" s="4"/>
      <c r="BFH201" s="4"/>
      <c r="BFI201" s="4"/>
      <c r="BFJ201" s="4"/>
      <c r="BFK201" s="4"/>
      <c r="BFL201" s="4"/>
      <c r="BFM201" s="4"/>
      <c r="BFN201" s="4"/>
      <c r="BFO201" s="4"/>
      <c r="BFP201" s="4"/>
      <c r="BFQ201" s="4"/>
      <c r="BFR201" s="4"/>
      <c r="BFS201" s="4"/>
      <c r="BFT201" s="4"/>
      <c r="BFU201" s="4"/>
      <c r="BFV201" s="4"/>
      <c r="BFW201" s="4"/>
      <c r="BFX201" s="4"/>
      <c r="BFY201" s="4"/>
      <c r="BFZ201" s="4"/>
      <c r="BGA201" s="4"/>
      <c r="BGB201" s="4"/>
      <c r="BGC201" s="4"/>
      <c r="BGD201" s="4"/>
      <c r="BGE201" s="4"/>
      <c r="BGF201" s="4"/>
      <c r="BGG201" s="4"/>
      <c r="BGH201" s="4"/>
      <c r="BGI201" s="4"/>
      <c r="BGJ201" s="4"/>
      <c r="BGK201" s="4"/>
      <c r="BGL201" s="4"/>
      <c r="BGM201" s="4"/>
      <c r="BGN201" s="4"/>
      <c r="BGO201" s="4"/>
      <c r="BGP201" s="4"/>
      <c r="BGQ201" s="4"/>
      <c r="BGR201" s="4"/>
      <c r="BGS201" s="4"/>
      <c r="BGT201" s="4"/>
      <c r="BGU201" s="4"/>
      <c r="BGV201" s="4"/>
      <c r="BGW201" s="4"/>
      <c r="BGX201" s="4"/>
      <c r="BGY201" s="4"/>
      <c r="BGZ201" s="4"/>
      <c r="BHA201" s="4"/>
      <c r="BHB201" s="4"/>
      <c r="BHC201" s="4"/>
      <c r="BHD201" s="4"/>
      <c r="BHE201" s="4"/>
      <c r="BHF201" s="4"/>
      <c r="BHG201" s="4"/>
      <c r="BHH201" s="4"/>
      <c r="BHI201" s="4"/>
      <c r="BHJ201" s="4"/>
      <c r="BHK201" s="4"/>
      <c r="BHL201" s="4"/>
      <c r="BHM201" s="4"/>
      <c r="BHN201" s="4"/>
      <c r="BHO201" s="4"/>
      <c r="BHP201" s="4"/>
      <c r="BHQ201" s="4"/>
      <c r="BHR201" s="4"/>
      <c r="BHS201" s="4"/>
      <c r="BHT201" s="4"/>
      <c r="BHU201" s="4"/>
      <c r="BHV201" s="4"/>
      <c r="BHW201" s="4"/>
      <c r="BHX201" s="4"/>
      <c r="BHY201" s="4"/>
      <c r="BHZ201" s="4"/>
      <c r="BIA201" s="4"/>
      <c r="BIB201" s="4"/>
      <c r="BIC201" s="4"/>
      <c r="BID201" s="4"/>
      <c r="BIE201" s="4"/>
      <c r="BIF201" s="4"/>
      <c r="BIG201" s="4"/>
      <c r="BIH201" s="4"/>
      <c r="BII201" s="4"/>
      <c r="BIJ201" s="4"/>
      <c r="BIK201" s="4"/>
      <c r="BIL201" s="4"/>
      <c r="BIM201" s="4"/>
      <c r="BIN201" s="4"/>
      <c r="BIO201" s="4"/>
      <c r="BIP201" s="4"/>
      <c r="BIQ201" s="4"/>
      <c r="BIR201" s="4"/>
      <c r="BIS201" s="4"/>
      <c r="BIT201" s="4"/>
      <c r="BIU201" s="4"/>
      <c r="BIV201" s="4"/>
      <c r="BIW201" s="4"/>
      <c r="BIX201" s="4"/>
      <c r="BIY201" s="4"/>
      <c r="BIZ201" s="4"/>
      <c r="BJA201" s="4"/>
      <c r="BJB201" s="4"/>
      <c r="BJC201" s="4"/>
      <c r="BJD201" s="4"/>
      <c r="BJE201" s="4"/>
      <c r="BJF201" s="4"/>
      <c r="BJG201" s="4"/>
      <c r="BJH201" s="4"/>
      <c r="BJI201" s="4"/>
      <c r="BJJ201" s="4"/>
      <c r="BJK201" s="4"/>
      <c r="BJL201" s="4"/>
      <c r="BJM201" s="4"/>
      <c r="BJN201" s="4"/>
      <c r="BJO201" s="4"/>
      <c r="BJP201" s="4"/>
      <c r="BJQ201" s="4"/>
      <c r="BJR201" s="4"/>
      <c r="BJS201" s="4"/>
      <c r="BJT201" s="4"/>
      <c r="BJU201" s="4"/>
      <c r="BJV201" s="4"/>
      <c r="BJW201" s="4"/>
      <c r="BJX201" s="4"/>
      <c r="BJY201" s="4"/>
      <c r="BJZ201" s="4"/>
      <c r="BKA201" s="4"/>
      <c r="BKB201" s="4"/>
      <c r="BKC201" s="4"/>
      <c r="BKD201" s="4"/>
      <c r="BKE201" s="4"/>
      <c r="BKF201" s="4"/>
      <c r="BKG201" s="4"/>
      <c r="BKH201" s="4"/>
      <c r="BKI201" s="4"/>
      <c r="BKJ201" s="4"/>
      <c r="BKK201" s="4"/>
      <c r="BKL201" s="4"/>
      <c r="BKM201" s="4"/>
      <c r="BKN201" s="4"/>
      <c r="BKO201" s="4"/>
      <c r="BKP201" s="4"/>
      <c r="BKQ201" s="4"/>
      <c r="BKR201" s="4"/>
      <c r="BKS201" s="4"/>
      <c r="BKT201" s="4"/>
      <c r="BKU201" s="4"/>
      <c r="BKV201" s="4"/>
      <c r="BKW201" s="4"/>
      <c r="BKX201" s="4"/>
      <c r="BKY201" s="4"/>
      <c r="BKZ201" s="4"/>
      <c r="BLA201" s="4"/>
      <c r="BLB201" s="4"/>
      <c r="BLC201" s="4"/>
      <c r="BLD201" s="4"/>
      <c r="BLE201" s="4"/>
      <c r="BLF201" s="4"/>
      <c r="BLG201" s="4"/>
      <c r="BLH201" s="4"/>
      <c r="BLI201" s="4"/>
      <c r="BLJ201" s="4"/>
      <c r="BLK201" s="4"/>
      <c r="BLL201" s="4"/>
      <c r="BLM201" s="4"/>
      <c r="BLN201" s="4"/>
      <c r="BLO201" s="4"/>
      <c r="BLP201" s="4"/>
      <c r="BLQ201" s="4"/>
      <c r="BLR201" s="4"/>
      <c r="BLS201" s="4"/>
      <c r="BLT201" s="4"/>
      <c r="BLU201" s="4"/>
      <c r="BLV201" s="4"/>
      <c r="BLW201" s="4"/>
      <c r="BLX201" s="4"/>
      <c r="BLY201" s="4"/>
      <c r="BLZ201" s="4"/>
      <c r="BMA201" s="4"/>
      <c r="BMB201" s="4"/>
      <c r="BMC201" s="4"/>
      <c r="BMD201" s="4"/>
      <c r="BME201" s="4"/>
      <c r="BMF201" s="4"/>
      <c r="BMG201" s="4"/>
      <c r="BMH201" s="4"/>
      <c r="BMI201" s="4"/>
      <c r="BMJ201" s="4"/>
      <c r="BMK201" s="4"/>
      <c r="BML201" s="4"/>
      <c r="BMM201" s="4"/>
      <c r="BMN201" s="4"/>
      <c r="BMO201" s="4"/>
      <c r="BMP201" s="4"/>
      <c r="BMQ201" s="4"/>
      <c r="BMR201" s="4"/>
      <c r="BMS201" s="4"/>
      <c r="BMT201" s="4"/>
      <c r="BMU201" s="4"/>
      <c r="BMV201" s="4"/>
      <c r="BMW201" s="4"/>
      <c r="BMX201" s="4"/>
      <c r="BMY201" s="4"/>
      <c r="BMZ201" s="4"/>
      <c r="BNA201" s="4"/>
      <c r="BNB201" s="4"/>
      <c r="BNC201" s="4"/>
      <c r="BND201" s="4"/>
      <c r="BNE201" s="4"/>
      <c r="BNF201" s="4"/>
      <c r="BNG201" s="4"/>
      <c r="BNH201" s="4"/>
      <c r="BNI201" s="4"/>
      <c r="BNJ201" s="4"/>
      <c r="BNK201" s="4"/>
      <c r="BNL201" s="4"/>
      <c r="BNM201" s="4"/>
      <c r="BNN201" s="4"/>
      <c r="BNO201" s="4"/>
      <c r="BNP201" s="4"/>
      <c r="BNQ201" s="4"/>
      <c r="BNR201" s="4"/>
      <c r="BNS201" s="4"/>
      <c r="BNT201" s="4"/>
      <c r="BNU201" s="4"/>
      <c r="BNV201" s="4"/>
      <c r="BNW201" s="4"/>
      <c r="BNX201" s="4"/>
      <c r="BNY201" s="4"/>
      <c r="BNZ201" s="4"/>
      <c r="BOA201" s="4"/>
      <c r="BOB201" s="4"/>
      <c r="BOC201" s="4"/>
      <c r="BOD201" s="4"/>
      <c r="BOE201" s="4"/>
      <c r="BOF201" s="4"/>
      <c r="BOG201" s="4"/>
      <c r="BOH201" s="4"/>
      <c r="BOI201" s="4"/>
      <c r="BOJ201" s="4"/>
      <c r="BOK201" s="4"/>
      <c r="BOL201" s="4"/>
      <c r="BOM201" s="4"/>
      <c r="BON201" s="4"/>
      <c r="BOO201" s="4"/>
      <c r="BOP201" s="4"/>
      <c r="BOQ201" s="4"/>
      <c r="BOR201" s="4"/>
      <c r="BOS201" s="4"/>
      <c r="BOT201" s="4"/>
      <c r="BOU201" s="4"/>
      <c r="BOV201" s="4"/>
      <c r="BOW201" s="4"/>
      <c r="BOX201" s="4"/>
      <c r="BOY201" s="4"/>
      <c r="BOZ201" s="4"/>
      <c r="BPA201" s="4"/>
      <c r="BPB201" s="4"/>
      <c r="BPC201" s="4"/>
      <c r="BPD201" s="4"/>
      <c r="BPE201" s="4"/>
      <c r="BPF201" s="4"/>
      <c r="BPG201" s="4"/>
      <c r="BPH201" s="4"/>
      <c r="BPI201" s="4"/>
      <c r="BPJ201" s="4"/>
      <c r="BPK201" s="4"/>
      <c r="BPL201" s="4"/>
      <c r="BPM201" s="4"/>
      <c r="BPN201" s="4"/>
      <c r="BPO201" s="4"/>
      <c r="BPP201" s="4"/>
      <c r="BPQ201" s="4"/>
      <c r="BPR201" s="4"/>
      <c r="BPS201" s="4"/>
      <c r="BPT201" s="4"/>
      <c r="BPU201" s="4"/>
      <c r="BPV201" s="4"/>
      <c r="BPW201" s="4"/>
      <c r="BPX201" s="4"/>
      <c r="BPY201" s="4"/>
      <c r="BPZ201" s="4"/>
      <c r="BQA201" s="4"/>
      <c r="BQB201" s="4"/>
      <c r="BQC201" s="4"/>
      <c r="BQD201" s="4"/>
      <c r="BQE201" s="4"/>
      <c r="BQF201" s="4"/>
      <c r="BQG201" s="4"/>
      <c r="BQH201" s="4"/>
      <c r="BQI201" s="4"/>
      <c r="BQJ201" s="4"/>
      <c r="BQK201" s="4"/>
      <c r="BQL201" s="4"/>
      <c r="BQM201" s="4"/>
      <c r="BQN201" s="4"/>
      <c r="BQO201" s="4"/>
      <c r="BQP201" s="4"/>
      <c r="BQQ201" s="4"/>
      <c r="BQR201" s="4"/>
      <c r="BQS201" s="4"/>
      <c r="BQT201" s="4"/>
      <c r="BQU201" s="4"/>
      <c r="BQV201" s="4"/>
      <c r="BQW201" s="4"/>
      <c r="BQX201" s="4"/>
      <c r="BQY201" s="4"/>
      <c r="BQZ201" s="4"/>
      <c r="BRA201" s="4"/>
      <c r="BRB201" s="4"/>
      <c r="BRC201" s="4"/>
      <c r="BRD201" s="4"/>
      <c r="BRE201" s="4"/>
      <c r="BRF201" s="4"/>
      <c r="BRG201" s="4"/>
      <c r="BRH201" s="4"/>
      <c r="BRI201" s="4"/>
      <c r="BRJ201" s="4"/>
      <c r="BRK201" s="4"/>
      <c r="BRL201" s="4"/>
      <c r="BRM201" s="4"/>
      <c r="BRN201" s="4"/>
      <c r="BRO201" s="4"/>
      <c r="BRP201" s="4"/>
      <c r="BRQ201" s="4"/>
      <c r="BRR201" s="4"/>
      <c r="BRS201" s="4"/>
      <c r="BRT201" s="4"/>
      <c r="BRU201" s="4"/>
      <c r="BRV201" s="4"/>
      <c r="BRW201" s="4"/>
      <c r="BRX201" s="4"/>
      <c r="BRY201" s="4"/>
      <c r="BRZ201" s="4"/>
      <c r="BSA201" s="4"/>
      <c r="BSB201" s="4"/>
      <c r="BSC201" s="4"/>
      <c r="BSD201" s="4"/>
      <c r="BSE201" s="4"/>
      <c r="BSF201" s="4"/>
      <c r="BSG201" s="4"/>
      <c r="BSH201" s="4"/>
      <c r="BSI201" s="4"/>
      <c r="BSJ201" s="4"/>
      <c r="BSK201" s="4"/>
      <c r="BSL201" s="4"/>
      <c r="BSM201" s="4"/>
      <c r="BSN201" s="4"/>
      <c r="BSO201" s="4"/>
      <c r="BSP201" s="4"/>
      <c r="BSQ201" s="4"/>
      <c r="BSR201" s="4"/>
      <c r="BSS201" s="4"/>
      <c r="BST201" s="4"/>
      <c r="BSU201" s="4"/>
      <c r="BSV201" s="4"/>
      <c r="BSW201" s="4"/>
      <c r="BSX201" s="4"/>
      <c r="BSY201" s="4"/>
      <c r="BSZ201" s="4"/>
      <c r="BTA201" s="4"/>
      <c r="BTB201" s="4"/>
      <c r="BTC201" s="4"/>
      <c r="BTD201" s="4"/>
      <c r="BTE201" s="4"/>
      <c r="BTF201" s="4"/>
      <c r="BTG201" s="4"/>
      <c r="BTH201" s="4"/>
      <c r="BTI201" s="4"/>
      <c r="BTJ201" s="4"/>
      <c r="BTK201" s="4"/>
      <c r="BTL201" s="4"/>
      <c r="BTM201" s="4"/>
      <c r="BTN201" s="4"/>
      <c r="BTO201" s="4"/>
      <c r="BTP201" s="4"/>
      <c r="BTQ201" s="4"/>
      <c r="BTR201" s="4"/>
      <c r="BTS201" s="4"/>
      <c r="BTT201" s="4"/>
      <c r="BTU201" s="4"/>
      <c r="BTV201" s="4"/>
      <c r="BTW201" s="4"/>
      <c r="BTX201" s="4"/>
      <c r="BTY201" s="4"/>
      <c r="BTZ201" s="4"/>
      <c r="BUA201" s="4"/>
      <c r="BUB201" s="4"/>
      <c r="BUC201" s="4"/>
      <c r="BUD201" s="4"/>
      <c r="BUE201" s="4"/>
      <c r="BUF201" s="4"/>
      <c r="BUG201" s="4"/>
      <c r="BUH201" s="4"/>
      <c r="BUI201" s="4"/>
      <c r="BUJ201" s="4"/>
      <c r="BUK201" s="4"/>
      <c r="BUL201" s="4"/>
      <c r="BUM201" s="4"/>
      <c r="BUN201" s="4"/>
      <c r="BUO201" s="4"/>
      <c r="BUP201" s="4"/>
      <c r="BUQ201" s="4"/>
      <c r="BUR201" s="4"/>
      <c r="BUS201" s="4"/>
      <c r="BUT201" s="4"/>
      <c r="BUU201" s="4"/>
      <c r="BUV201" s="4"/>
      <c r="BUW201" s="4"/>
      <c r="BUX201" s="4"/>
      <c r="BUY201" s="4"/>
      <c r="BUZ201" s="4"/>
      <c r="BVA201" s="4"/>
      <c r="BVB201" s="4"/>
      <c r="BVC201" s="4"/>
      <c r="BVD201" s="4"/>
      <c r="BVE201" s="4"/>
      <c r="BVF201" s="4"/>
      <c r="BVG201" s="4"/>
      <c r="BVH201" s="4"/>
      <c r="BVI201" s="4"/>
      <c r="BVJ201" s="4"/>
      <c r="BVK201" s="4"/>
      <c r="BVL201" s="4"/>
      <c r="BVM201" s="4"/>
      <c r="BVN201" s="4"/>
      <c r="BVO201" s="4"/>
      <c r="BVP201" s="4"/>
      <c r="BVQ201" s="4"/>
      <c r="BVR201" s="4"/>
      <c r="BVS201" s="4"/>
      <c r="BVT201" s="4"/>
      <c r="BVU201" s="4"/>
      <c r="BVV201" s="4"/>
      <c r="BVW201" s="4"/>
      <c r="BVX201" s="4"/>
      <c r="BVY201" s="4"/>
      <c r="BVZ201" s="4"/>
      <c r="BWA201" s="4"/>
      <c r="BWB201" s="4"/>
      <c r="BWC201" s="4"/>
      <c r="BWD201" s="4"/>
      <c r="BWE201" s="4"/>
      <c r="BWF201" s="4"/>
      <c r="BWG201" s="4"/>
      <c r="BWH201" s="4"/>
      <c r="BWI201" s="4"/>
      <c r="BWJ201" s="4"/>
      <c r="BWK201" s="4"/>
      <c r="BWL201" s="4"/>
      <c r="BWM201" s="4"/>
      <c r="BWN201" s="4"/>
      <c r="BWO201" s="4"/>
      <c r="BWP201" s="4"/>
      <c r="BWQ201" s="4"/>
      <c r="BWR201" s="4"/>
      <c r="BWS201" s="4"/>
      <c r="BWT201" s="4"/>
      <c r="BWU201" s="4"/>
      <c r="BWV201" s="4"/>
      <c r="BWW201" s="4"/>
      <c r="BWX201" s="4"/>
      <c r="BWY201" s="4"/>
      <c r="BWZ201" s="4"/>
      <c r="BXA201" s="4"/>
      <c r="BXB201" s="4"/>
      <c r="BXC201" s="4"/>
      <c r="BXD201" s="4"/>
      <c r="BXE201" s="4"/>
      <c r="BXF201" s="4"/>
      <c r="BXG201" s="4"/>
      <c r="BXH201" s="4"/>
      <c r="BXI201" s="4"/>
      <c r="BXJ201" s="4"/>
      <c r="BXK201" s="4"/>
      <c r="BXL201" s="4"/>
      <c r="BXM201" s="4"/>
      <c r="BXN201" s="4"/>
      <c r="BXO201" s="4"/>
      <c r="BXP201" s="4"/>
      <c r="BXQ201" s="4"/>
      <c r="BXR201" s="4"/>
      <c r="BXS201" s="4"/>
      <c r="BXT201" s="4"/>
      <c r="BXU201" s="4"/>
      <c r="BXV201" s="4"/>
      <c r="BXW201" s="4"/>
      <c r="BXX201" s="4"/>
      <c r="BXY201" s="4"/>
      <c r="BXZ201" s="4"/>
      <c r="BYA201" s="4"/>
      <c r="BYB201" s="4"/>
      <c r="BYC201" s="4"/>
      <c r="BYD201" s="4"/>
      <c r="BYE201" s="4"/>
      <c r="BYF201" s="4"/>
      <c r="BYG201" s="4"/>
      <c r="BYH201" s="4"/>
      <c r="BYI201" s="4"/>
      <c r="BYJ201" s="4"/>
      <c r="BYK201" s="4"/>
      <c r="BYL201" s="4"/>
      <c r="BYM201" s="4"/>
      <c r="BYN201" s="4"/>
      <c r="BYO201" s="4"/>
      <c r="BYP201" s="4"/>
      <c r="BYQ201" s="4"/>
      <c r="BYR201" s="4"/>
      <c r="BYS201" s="4"/>
      <c r="BYT201" s="4"/>
      <c r="BYU201" s="4"/>
      <c r="BYV201" s="4"/>
      <c r="BYW201" s="4"/>
      <c r="BYX201" s="4"/>
      <c r="BYY201" s="4"/>
      <c r="BYZ201" s="4"/>
      <c r="BZA201" s="4"/>
      <c r="BZB201" s="4"/>
      <c r="BZC201" s="4"/>
      <c r="BZD201" s="4"/>
      <c r="BZE201" s="4"/>
      <c r="BZF201" s="4"/>
      <c r="BZG201" s="4"/>
      <c r="BZH201" s="4"/>
      <c r="BZI201" s="4"/>
      <c r="BZJ201" s="4"/>
      <c r="BZK201" s="4"/>
      <c r="BZL201" s="4"/>
      <c r="BZM201" s="4"/>
      <c r="BZN201" s="4"/>
      <c r="BZO201" s="4"/>
      <c r="BZP201" s="4"/>
      <c r="BZQ201" s="4"/>
      <c r="BZR201" s="4"/>
      <c r="BZS201" s="4"/>
      <c r="BZT201" s="4"/>
      <c r="BZU201" s="4"/>
      <c r="BZV201" s="4"/>
      <c r="BZW201" s="4"/>
      <c r="BZX201" s="4"/>
      <c r="BZY201" s="4"/>
      <c r="BZZ201" s="4"/>
      <c r="CAA201" s="4"/>
      <c r="CAB201" s="4"/>
      <c r="CAC201" s="4"/>
      <c r="CAD201" s="4"/>
      <c r="CAE201" s="4"/>
      <c r="CAF201" s="4"/>
      <c r="CAG201" s="4"/>
      <c r="CAH201" s="4"/>
      <c r="CAI201" s="4"/>
      <c r="CAJ201" s="4"/>
      <c r="CAK201" s="4"/>
      <c r="CAL201" s="4"/>
      <c r="CAM201" s="4"/>
      <c r="CAN201" s="4"/>
      <c r="CAO201" s="4"/>
      <c r="CAP201" s="4"/>
      <c r="CAQ201" s="4"/>
      <c r="CAR201" s="4"/>
      <c r="CAS201" s="4"/>
      <c r="CAT201" s="4"/>
      <c r="CAU201" s="4"/>
      <c r="CAV201" s="4"/>
      <c r="CAW201" s="4"/>
      <c r="CAX201" s="4"/>
      <c r="CAY201" s="4"/>
      <c r="CAZ201" s="4"/>
      <c r="CBA201" s="4"/>
      <c r="CBB201" s="4"/>
      <c r="CBC201" s="4"/>
      <c r="CBD201" s="4"/>
      <c r="CBE201" s="4"/>
      <c r="CBF201" s="4"/>
      <c r="CBG201" s="4"/>
      <c r="CBH201" s="4"/>
      <c r="CBI201" s="4"/>
      <c r="CBJ201" s="4"/>
      <c r="CBK201" s="4"/>
      <c r="CBL201" s="4"/>
      <c r="CBM201" s="4"/>
      <c r="CBN201" s="4"/>
      <c r="CBO201" s="4"/>
      <c r="CBP201" s="4"/>
      <c r="CBQ201" s="4"/>
      <c r="CBR201" s="4"/>
      <c r="CBS201" s="4"/>
      <c r="CBT201" s="4"/>
      <c r="CBU201" s="4"/>
      <c r="CBV201" s="4"/>
      <c r="CBW201" s="4"/>
      <c r="CBX201" s="4"/>
      <c r="CBY201" s="4"/>
      <c r="CBZ201" s="4"/>
      <c r="CCA201" s="4"/>
      <c r="CCB201" s="4"/>
      <c r="CCC201" s="4"/>
      <c r="CCD201" s="4"/>
      <c r="CCE201" s="4"/>
      <c r="CCF201" s="4"/>
      <c r="CCG201" s="4"/>
      <c r="CCH201" s="4"/>
      <c r="CCI201" s="4"/>
      <c r="CCJ201" s="4"/>
      <c r="CCK201" s="4"/>
      <c r="CCL201" s="4"/>
      <c r="CCM201" s="4"/>
      <c r="CCN201" s="4"/>
      <c r="CCO201" s="4"/>
      <c r="CCP201" s="4"/>
      <c r="CCQ201" s="4"/>
      <c r="CCR201" s="4"/>
      <c r="CCS201" s="4"/>
      <c r="CCT201" s="4"/>
      <c r="CCU201" s="4"/>
      <c r="CCV201" s="4"/>
      <c r="CCW201" s="4"/>
      <c r="CCX201" s="4"/>
      <c r="CCY201" s="4"/>
      <c r="CCZ201" s="4"/>
      <c r="CDA201" s="4"/>
      <c r="CDB201" s="4"/>
      <c r="CDC201" s="4"/>
      <c r="CDD201" s="4"/>
      <c r="CDE201" s="4"/>
      <c r="CDF201" s="4"/>
      <c r="CDG201" s="4"/>
      <c r="CDH201" s="4"/>
      <c r="CDI201" s="4"/>
      <c r="CDJ201" s="4"/>
      <c r="CDK201" s="4"/>
      <c r="CDL201" s="4"/>
      <c r="CDM201" s="4"/>
      <c r="CDN201" s="4"/>
      <c r="CDO201" s="4"/>
      <c r="CDP201" s="4"/>
      <c r="CDQ201" s="4"/>
      <c r="CDR201" s="4"/>
      <c r="CDS201" s="4"/>
      <c r="CDT201" s="4"/>
      <c r="CDU201" s="4"/>
      <c r="CDV201" s="4"/>
      <c r="CDW201" s="4"/>
      <c r="CDX201" s="4"/>
      <c r="CDY201" s="4"/>
      <c r="CDZ201" s="4"/>
      <c r="CEA201" s="4"/>
      <c r="CEB201" s="4"/>
      <c r="CEC201" s="4"/>
      <c r="CED201" s="4"/>
      <c r="CEE201" s="4"/>
      <c r="CEF201" s="4"/>
      <c r="CEG201" s="4"/>
      <c r="CEH201" s="4"/>
      <c r="CEI201" s="4"/>
      <c r="CEJ201" s="4"/>
      <c r="CEK201" s="4"/>
      <c r="CEL201" s="4"/>
      <c r="CEM201" s="4"/>
      <c r="CEN201" s="4"/>
      <c r="CEO201" s="4"/>
      <c r="CEP201" s="4"/>
      <c r="CEQ201" s="4"/>
      <c r="CER201" s="4"/>
      <c r="CES201" s="4"/>
      <c r="CET201" s="4"/>
      <c r="CEU201" s="4"/>
      <c r="CEV201" s="4"/>
      <c r="CEW201" s="4"/>
      <c r="CEX201" s="4"/>
      <c r="CEY201" s="4"/>
      <c r="CEZ201" s="4"/>
      <c r="CFA201" s="4"/>
      <c r="CFB201" s="4"/>
      <c r="CFC201" s="4"/>
      <c r="CFD201" s="4"/>
      <c r="CFE201" s="4"/>
      <c r="CFF201" s="4"/>
      <c r="CFG201" s="4"/>
      <c r="CFH201" s="4"/>
      <c r="CFI201" s="4"/>
      <c r="CFJ201" s="4"/>
      <c r="CFK201" s="4"/>
      <c r="CFL201" s="4"/>
      <c r="CFM201" s="4"/>
      <c r="CFN201" s="4"/>
      <c r="CFO201" s="4"/>
      <c r="CFP201" s="4"/>
      <c r="CFQ201" s="4"/>
      <c r="CFR201" s="4"/>
      <c r="CFS201" s="4"/>
      <c r="CFT201" s="4"/>
      <c r="CFU201" s="4"/>
      <c r="CFV201" s="4"/>
      <c r="CFW201" s="4"/>
      <c r="CFX201" s="4"/>
      <c r="CFY201" s="4"/>
      <c r="CFZ201" s="4"/>
      <c r="CGA201" s="4"/>
      <c r="CGB201" s="4"/>
      <c r="CGC201" s="4"/>
      <c r="CGD201" s="4"/>
      <c r="CGE201" s="4"/>
      <c r="CGF201" s="4"/>
      <c r="CGG201" s="4"/>
      <c r="CGH201" s="4"/>
      <c r="CGI201" s="4"/>
      <c r="CGJ201" s="4"/>
      <c r="CGK201" s="4"/>
      <c r="CGL201" s="4"/>
      <c r="CGM201" s="4"/>
      <c r="CGN201" s="4"/>
      <c r="CGO201" s="4"/>
      <c r="CGP201" s="4"/>
      <c r="CGQ201" s="4"/>
      <c r="CGR201" s="4"/>
      <c r="CGS201" s="4"/>
      <c r="CGT201" s="4"/>
      <c r="CGU201" s="4"/>
      <c r="CGV201" s="4"/>
      <c r="CGW201" s="4"/>
      <c r="CGX201" s="4"/>
      <c r="CGY201" s="4"/>
      <c r="CGZ201" s="4"/>
      <c r="CHA201" s="4"/>
      <c r="CHB201" s="4"/>
      <c r="CHC201" s="4"/>
      <c r="CHD201" s="4"/>
      <c r="CHE201" s="4"/>
      <c r="CHF201" s="4"/>
      <c r="CHG201" s="4"/>
      <c r="CHH201" s="4"/>
      <c r="CHI201" s="4"/>
      <c r="CHJ201" s="4"/>
      <c r="CHK201" s="4"/>
      <c r="CHL201" s="4"/>
      <c r="CHM201" s="4"/>
      <c r="CHN201" s="4"/>
      <c r="CHO201" s="4"/>
      <c r="CHP201" s="4"/>
      <c r="CHQ201" s="4"/>
      <c r="CHR201" s="4"/>
      <c r="CHS201" s="4"/>
      <c r="CHT201" s="4"/>
      <c r="CHU201" s="4"/>
      <c r="CHV201" s="4"/>
      <c r="CHW201" s="4"/>
      <c r="CHX201" s="4"/>
      <c r="CHY201" s="4"/>
      <c r="CHZ201" s="4"/>
      <c r="CIA201" s="4"/>
      <c r="CIB201" s="4"/>
      <c r="CIC201" s="4"/>
      <c r="CID201" s="4"/>
      <c r="CIE201" s="4"/>
      <c r="CIF201" s="4"/>
      <c r="CIG201" s="4"/>
      <c r="CIH201" s="4"/>
      <c r="CII201" s="4"/>
      <c r="CIJ201" s="4"/>
      <c r="CIK201" s="4"/>
      <c r="CIL201" s="4"/>
      <c r="CIM201" s="4"/>
      <c r="CIN201" s="4"/>
      <c r="CIO201" s="4"/>
      <c r="CIP201" s="4"/>
      <c r="CIQ201" s="4"/>
      <c r="CIR201" s="4"/>
      <c r="CIS201" s="4"/>
      <c r="CIT201" s="4"/>
      <c r="CIU201" s="4"/>
      <c r="CIV201" s="4"/>
      <c r="CIW201" s="4"/>
      <c r="CIX201" s="4"/>
      <c r="CIY201" s="4"/>
      <c r="CIZ201" s="4"/>
      <c r="CJA201" s="4"/>
      <c r="CJB201" s="4"/>
      <c r="CJC201" s="4"/>
      <c r="CJD201" s="4"/>
      <c r="CJE201" s="4"/>
      <c r="CJF201" s="4"/>
      <c r="CJG201" s="4"/>
      <c r="CJH201" s="4"/>
      <c r="CJI201" s="4"/>
      <c r="CJJ201" s="4"/>
      <c r="CJK201" s="4"/>
      <c r="CJL201" s="4"/>
      <c r="CJM201" s="4"/>
      <c r="CJN201" s="4"/>
      <c r="CJO201" s="4"/>
      <c r="CJP201" s="4"/>
      <c r="CJQ201" s="4"/>
      <c r="CJR201" s="4"/>
      <c r="CJS201" s="4"/>
      <c r="CJT201" s="4"/>
      <c r="CJU201" s="4"/>
      <c r="CJV201" s="4"/>
      <c r="CJW201" s="4"/>
      <c r="CJX201" s="4"/>
      <c r="CJY201" s="4"/>
      <c r="CJZ201" s="4"/>
      <c r="CKA201" s="4"/>
      <c r="CKB201" s="4"/>
      <c r="CKC201" s="4"/>
      <c r="CKD201" s="4"/>
      <c r="CKE201" s="4"/>
      <c r="CKF201" s="4"/>
      <c r="CKG201" s="4"/>
      <c r="CKH201" s="4"/>
      <c r="CKI201" s="4"/>
      <c r="CKJ201" s="4"/>
      <c r="CKK201" s="4"/>
      <c r="CKL201" s="4"/>
      <c r="CKM201" s="4"/>
      <c r="CKN201" s="4"/>
      <c r="CKO201" s="4"/>
      <c r="CKP201" s="4"/>
      <c r="CKQ201" s="4"/>
      <c r="CKR201" s="4"/>
      <c r="CKS201" s="4"/>
      <c r="CKT201" s="4"/>
      <c r="CKU201" s="4"/>
      <c r="CKV201" s="4"/>
      <c r="CKW201" s="4"/>
      <c r="CKX201" s="4"/>
      <c r="CKY201" s="4"/>
      <c r="CKZ201" s="4"/>
      <c r="CLA201" s="4"/>
      <c r="CLB201" s="4"/>
      <c r="CLC201" s="4"/>
      <c r="CLD201" s="4"/>
      <c r="CLE201" s="4"/>
      <c r="CLF201" s="4"/>
      <c r="CLG201" s="4"/>
      <c r="CLH201" s="4"/>
      <c r="CLI201" s="4"/>
      <c r="CLJ201" s="4"/>
      <c r="CLK201" s="4"/>
      <c r="CLL201" s="4"/>
      <c r="CLM201" s="4"/>
      <c r="CLN201" s="4"/>
      <c r="CLO201" s="4"/>
      <c r="CLP201" s="4"/>
      <c r="CLQ201" s="4"/>
      <c r="CLR201" s="4"/>
      <c r="CLS201" s="4"/>
      <c r="CLT201" s="4"/>
      <c r="CLU201" s="4"/>
      <c r="CLV201" s="4"/>
      <c r="CLW201" s="4"/>
      <c r="CLX201" s="4"/>
      <c r="CLY201" s="4"/>
      <c r="CLZ201" s="4"/>
      <c r="CMA201" s="4"/>
      <c r="CMB201" s="4"/>
      <c r="CMC201" s="4"/>
      <c r="CMD201" s="4"/>
      <c r="CME201" s="4"/>
      <c r="CMF201" s="4"/>
      <c r="CMG201" s="4"/>
      <c r="CMH201" s="4"/>
      <c r="CMI201" s="4"/>
      <c r="CMJ201" s="4"/>
      <c r="CMK201" s="4"/>
      <c r="CML201" s="4"/>
      <c r="CMM201" s="4"/>
      <c r="CMN201" s="4"/>
      <c r="CMO201" s="4"/>
      <c r="CMP201" s="4"/>
      <c r="CMQ201" s="4"/>
      <c r="CMR201" s="4"/>
      <c r="CMS201" s="4"/>
      <c r="CMT201" s="4"/>
      <c r="CMU201" s="4"/>
      <c r="CMV201" s="4"/>
      <c r="CMW201" s="4"/>
      <c r="CMX201" s="4"/>
      <c r="CMY201" s="4"/>
      <c r="CMZ201" s="4"/>
      <c r="CNA201" s="4"/>
      <c r="CNB201" s="4"/>
      <c r="CNC201" s="4"/>
      <c r="CND201" s="4"/>
      <c r="CNE201" s="4"/>
      <c r="CNF201" s="4"/>
      <c r="CNG201" s="4"/>
      <c r="CNH201" s="4"/>
      <c r="CNI201" s="4"/>
      <c r="CNJ201" s="4"/>
      <c r="CNK201" s="4"/>
      <c r="CNL201" s="4"/>
      <c r="CNM201" s="4"/>
      <c r="CNN201" s="4"/>
      <c r="CNO201" s="4"/>
      <c r="CNP201" s="4"/>
      <c r="CNQ201" s="4"/>
      <c r="CNR201" s="4"/>
      <c r="CNS201" s="4"/>
      <c r="CNT201" s="4"/>
      <c r="CNU201" s="4"/>
      <c r="CNV201" s="4"/>
      <c r="CNW201" s="4"/>
      <c r="CNX201" s="4"/>
      <c r="CNY201" s="4"/>
      <c r="CNZ201" s="4"/>
      <c r="COA201" s="4"/>
      <c r="COB201" s="4"/>
      <c r="COC201" s="4"/>
      <c r="COD201" s="4"/>
      <c r="COE201" s="4"/>
      <c r="COF201" s="4"/>
      <c r="COG201" s="4"/>
      <c r="COH201" s="4"/>
      <c r="COI201" s="4"/>
      <c r="COJ201" s="4"/>
      <c r="COK201" s="4"/>
      <c r="COL201" s="4"/>
      <c r="COM201" s="4"/>
      <c r="CON201" s="4"/>
      <c r="COO201" s="4"/>
      <c r="COP201" s="4"/>
      <c r="COQ201" s="4"/>
      <c r="COR201" s="4"/>
      <c r="COS201" s="4"/>
      <c r="COT201" s="4"/>
      <c r="COU201" s="4"/>
      <c r="COV201" s="4"/>
      <c r="COW201" s="4"/>
      <c r="COX201" s="4"/>
      <c r="COY201" s="4"/>
      <c r="COZ201" s="4"/>
      <c r="CPA201" s="4"/>
      <c r="CPB201" s="4"/>
      <c r="CPC201" s="4"/>
      <c r="CPD201" s="4"/>
      <c r="CPE201" s="4"/>
      <c r="CPF201" s="4"/>
      <c r="CPG201" s="4"/>
      <c r="CPH201" s="4"/>
      <c r="CPI201" s="4"/>
      <c r="CPJ201" s="4"/>
      <c r="CPK201" s="4"/>
      <c r="CPL201" s="4"/>
      <c r="CPM201" s="4"/>
      <c r="CPN201" s="4"/>
      <c r="CPO201" s="4"/>
      <c r="CPP201" s="4"/>
      <c r="CPQ201" s="4"/>
      <c r="CPR201" s="4"/>
      <c r="CPS201" s="4"/>
      <c r="CPT201" s="4"/>
      <c r="CPU201" s="4"/>
      <c r="CPV201" s="4"/>
      <c r="CPW201" s="4"/>
      <c r="CPX201" s="4"/>
      <c r="CPY201" s="4"/>
      <c r="CPZ201" s="4"/>
      <c r="CQA201" s="4"/>
      <c r="CQB201" s="4"/>
      <c r="CQC201" s="4"/>
      <c r="CQD201" s="4"/>
      <c r="CQE201" s="4"/>
      <c r="CQF201" s="4"/>
      <c r="CQG201" s="4"/>
      <c r="CQH201" s="4"/>
      <c r="CQI201" s="4"/>
      <c r="CQJ201" s="4"/>
      <c r="CQK201" s="4"/>
      <c r="CQL201" s="4"/>
      <c r="CQM201" s="4"/>
      <c r="CQN201" s="4"/>
      <c r="CQO201" s="4"/>
      <c r="CQP201" s="4"/>
      <c r="CQQ201" s="4"/>
      <c r="CQR201" s="4"/>
      <c r="CQS201" s="4"/>
      <c r="CQT201" s="4"/>
      <c r="CQU201" s="4"/>
      <c r="CQV201" s="4"/>
      <c r="CQW201" s="4"/>
      <c r="CQX201" s="4"/>
      <c r="CQY201" s="4"/>
      <c r="CQZ201" s="4"/>
      <c r="CRA201" s="4"/>
      <c r="CRB201" s="4"/>
      <c r="CRC201" s="4"/>
      <c r="CRD201" s="4"/>
      <c r="CRE201" s="4"/>
      <c r="CRF201" s="4"/>
      <c r="CRG201" s="4"/>
      <c r="CRH201" s="4"/>
      <c r="CRI201" s="4"/>
      <c r="CRJ201" s="4"/>
      <c r="CRK201" s="4"/>
      <c r="CRL201" s="4"/>
      <c r="CRM201" s="4"/>
      <c r="CRN201" s="4"/>
      <c r="CRO201" s="4"/>
      <c r="CRP201" s="4"/>
      <c r="CRQ201" s="4"/>
      <c r="CRR201" s="4"/>
      <c r="CRS201" s="4"/>
      <c r="CRT201" s="4"/>
      <c r="CRU201" s="4"/>
      <c r="CRV201" s="4"/>
      <c r="CRW201" s="4"/>
      <c r="CRX201" s="4"/>
      <c r="CRY201" s="4"/>
      <c r="CRZ201" s="4"/>
      <c r="CSA201" s="4"/>
      <c r="CSB201" s="4"/>
      <c r="CSC201" s="4"/>
      <c r="CSD201" s="4"/>
      <c r="CSE201" s="4"/>
      <c r="CSF201" s="4"/>
      <c r="CSG201" s="4"/>
      <c r="CSH201" s="4"/>
      <c r="CSI201" s="4"/>
      <c r="CSJ201" s="4"/>
      <c r="CSK201" s="4"/>
      <c r="CSL201" s="4"/>
      <c r="CSM201" s="4"/>
      <c r="CSN201" s="4"/>
      <c r="CSO201" s="4"/>
      <c r="CSP201" s="4"/>
      <c r="CSQ201" s="4"/>
      <c r="CSR201" s="4"/>
      <c r="CSS201" s="4"/>
      <c r="CST201" s="4"/>
      <c r="CSU201" s="4"/>
      <c r="CSV201" s="4"/>
      <c r="CSW201" s="4"/>
      <c r="CSX201" s="4"/>
      <c r="CSY201" s="4"/>
      <c r="CSZ201" s="4"/>
      <c r="CTA201" s="4"/>
      <c r="CTB201" s="4"/>
      <c r="CTC201" s="4"/>
      <c r="CTD201" s="4"/>
      <c r="CTE201" s="4"/>
      <c r="CTF201" s="4"/>
      <c r="CTG201" s="4"/>
      <c r="CTH201" s="4"/>
      <c r="CTI201" s="4"/>
      <c r="CTJ201" s="4"/>
      <c r="CTK201" s="4"/>
      <c r="CTL201" s="4"/>
      <c r="CTM201" s="4"/>
      <c r="CTN201" s="4"/>
      <c r="CTO201" s="4"/>
      <c r="CTP201" s="4"/>
      <c r="CTQ201" s="4"/>
      <c r="CTR201" s="4"/>
      <c r="CTS201" s="4"/>
      <c r="CTT201" s="4"/>
      <c r="CTU201" s="4"/>
      <c r="CTV201" s="4"/>
      <c r="CTW201" s="4"/>
      <c r="CTX201" s="4"/>
      <c r="CTY201" s="4"/>
      <c r="CTZ201" s="4"/>
      <c r="CUA201" s="4"/>
      <c r="CUB201" s="4"/>
      <c r="CUC201" s="4"/>
      <c r="CUD201" s="4"/>
      <c r="CUE201" s="4"/>
      <c r="CUF201" s="4"/>
      <c r="CUG201" s="4"/>
      <c r="CUH201" s="4"/>
      <c r="CUI201" s="4"/>
      <c r="CUJ201" s="4"/>
      <c r="CUK201" s="4"/>
      <c r="CUL201" s="4"/>
      <c r="CUM201" s="4"/>
      <c r="CUN201" s="4"/>
      <c r="CUO201" s="4"/>
      <c r="CUP201" s="4"/>
      <c r="CUQ201" s="4"/>
      <c r="CUR201" s="4"/>
      <c r="CUS201" s="4"/>
      <c r="CUT201" s="4"/>
      <c r="CUU201" s="4"/>
      <c r="CUV201" s="4"/>
      <c r="CUW201" s="4"/>
      <c r="CUX201" s="4"/>
      <c r="CUY201" s="4"/>
      <c r="CUZ201" s="4"/>
      <c r="CVA201" s="4"/>
      <c r="CVB201" s="4"/>
      <c r="CVC201" s="4"/>
      <c r="CVD201" s="4"/>
      <c r="CVE201" s="4"/>
      <c r="CVF201" s="4"/>
      <c r="CVG201" s="4"/>
      <c r="CVH201" s="4"/>
      <c r="CVI201" s="4"/>
      <c r="CVJ201" s="4"/>
      <c r="CVK201" s="4"/>
      <c r="CVL201" s="4"/>
      <c r="CVM201" s="4"/>
      <c r="CVN201" s="4"/>
      <c r="CVO201" s="4"/>
      <c r="CVP201" s="4"/>
      <c r="CVQ201" s="4"/>
      <c r="CVR201" s="4"/>
      <c r="CVS201" s="4"/>
      <c r="CVT201" s="4"/>
      <c r="CVU201" s="4"/>
      <c r="CVV201" s="4"/>
      <c r="CVW201" s="4"/>
      <c r="CVX201" s="4"/>
      <c r="CVY201" s="4"/>
      <c r="CVZ201" s="4"/>
      <c r="CWA201" s="4"/>
      <c r="CWB201" s="4"/>
      <c r="CWC201" s="4"/>
      <c r="CWD201" s="4"/>
      <c r="CWE201" s="4"/>
      <c r="CWF201" s="4"/>
      <c r="CWG201" s="4"/>
      <c r="CWH201" s="4"/>
      <c r="CWI201" s="4"/>
      <c r="CWJ201" s="4"/>
      <c r="CWK201" s="4"/>
      <c r="CWL201" s="4"/>
      <c r="CWM201" s="4"/>
      <c r="CWN201" s="4"/>
      <c r="CWO201" s="4"/>
      <c r="CWP201" s="4"/>
      <c r="CWQ201" s="4"/>
      <c r="CWR201" s="4"/>
      <c r="CWS201" s="4"/>
      <c r="CWT201" s="4"/>
      <c r="CWU201" s="4"/>
      <c r="CWV201" s="4"/>
      <c r="CWW201" s="4"/>
      <c r="CWX201" s="4"/>
      <c r="CWY201" s="4"/>
      <c r="CWZ201" s="4"/>
      <c r="CXA201" s="4"/>
      <c r="CXB201" s="4"/>
      <c r="CXC201" s="4"/>
      <c r="CXD201" s="4"/>
      <c r="CXE201" s="4"/>
      <c r="CXF201" s="4"/>
      <c r="CXG201" s="4"/>
      <c r="CXH201" s="4"/>
      <c r="CXI201" s="4"/>
      <c r="CXJ201" s="4"/>
      <c r="CXK201" s="4"/>
      <c r="CXL201" s="4"/>
      <c r="CXM201" s="4"/>
      <c r="CXN201" s="4"/>
      <c r="CXO201" s="4"/>
      <c r="CXP201" s="4"/>
      <c r="CXQ201" s="4"/>
      <c r="CXR201" s="4"/>
      <c r="CXS201" s="4"/>
      <c r="CXT201" s="4"/>
      <c r="CXU201" s="4"/>
      <c r="CXV201" s="4"/>
      <c r="CXW201" s="4"/>
      <c r="CXX201" s="4"/>
      <c r="CXY201" s="4"/>
      <c r="CXZ201" s="4"/>
      <c r="CYA201" s="4"/>
      <c r="CYB201" s="4"/>
      <c r="CYC201" s="4"/>
      <c r="CYD201" s="4"/>
      <c r="CYE201" s="4"/>
      <c r="CYF201" s="4"/>
      <c r="CYG201" s="4"/>
      <c r="CYH201" s="4"/>
      <c r="CYI201" s="4"/>
      <c r="CYJ201" s="4"/>
      <c r="CYK201" s="4"/>
      <c r="CYL201" s="4"/>
      <c r="CYM201" s="4"/>
      <c r="CYN201" s="4"/>
      <c r="CYO201" s="4"/>
      <c r="CYP201" s="4"/>
      <c r="CYQ201" s="4"/>
      <c r="CYR201" s="4"/>
      <c r="CYS201" s="4"/>
      <c r="CYT201" s="4"/>
      <c r="CYU201" s="4"/>
      <c r="CYV201" s="4"/>
      <c r="CYW201" s="4"/>
      <c r="CYX201" s="4"/>
      <c r="CYY201" s="4"/>
      <c r="CYZ201" s="4"/>
      <c r="CZA201" s="4"/>
      <c r="CZB201" s="4"/>
      <c r="CZC201" s="4"/>
      <c r="CZD201" s="4"/>
      <c r="CZE201" s="4"/>
      <c r="CZF201" s="4"/>
      <c r="CZG201" s="4"/>
      <c r="CZH201" s="4"/>
      <c r="CZI201" s="4"/>
      <c r="CZJ201" s="4"/>
      <c r="CZK201" s="4"/>
      <c r="CZL201" s="4"/>
      <c r="CZM201" s="4"/>
      <c r="CZN201" s="4"/>
      <c r="CZO201" s="4"/>
      <c r="CZP201" s="4"/>
      <c r="CZQ201" s="4"/>
      <c r="CZR201" s="4"/>
      <c r="CZS201" s="4"/>
      <c r="CZT201" s="4"/>
      <c r="CZU201" s="4"/>
      <c r="CZV201" s="4"/>
      <c r="CZW201" s="4"/>
      <c r="CZX201" s="4"/>
      <c r="CZY201" s="4"/>
      <c r="CZZ201" s="4"/>
      <c r="DAA201" s="4"/>
      <c r="DAB201" s="4"/>
      <c r="DAC201" s="4"/>
      <c r="DAD201" s="4"/>
      <c r="DAE201" s="4"/>
      <c r="DAF201" s="4"/>
      <c r="DAG201" s="4"/>
      <c r="DAH201" s="4"/>
      <c r="DAI201" s="4"/>
      <c r="DAJ201" s="4"/>
      <c r="DAK201" s="4"/>
      <c r="DAL201" s="4"/>
      <c r="DAM201" s="4"/>
      <c r="DAN201" s="4"/>
      <c r="DAO201" s="4"/>
      <c r="DAP201" s="4"/>
      <c r="DAQ201" s="4"/>
      <c r="DAR201" s="4"/>
      <c r="DAS201" s="4"/>
      <c r="DAT201" s="4"/>
      <c r="DAU201" s="4"/>
      <c r="DAV201" s="4"/>
      <c r="DAW201" s="4"/>
      <c r="DAX201" s="4"/>
      <c r="DAY201" s="4"/>
      <c r="DAZ201" s="4"/>
      <c r="DBA201" s="4"/>
      <c r="DBB201" s="4"/>
      <c r="DBC201" s="4"/>
      <c r="DBD201" s="4"/>
      <c r="DBE201" s="4"/>
      <c r="DBF201" s="4"/>
      <c r="DBG201" s="4"/>
      <c r="DBH201" s="4"/>
      <c r="DBI201" s="4"/>
      <c r="DBJ201" s="4"/>
      <c r="DBK201" s="4"/>
      <c r="DBL201" s="4"/>
      <c r="DBM201" s="4"/>
      <c r="DBN201" s="4"/>
      <c r="DBO201" s="4"/>
      <c r="DBP201" s="4"/>
      <c r="DBQ201" s="4"/>
      <c r="DBR201" s="4"/>
      <c r="DBS201" s="4"/>
      <c r="DBT201" s="4"/>
      <c r="DBU201" s="4"/>
      <c r="DBV201" s="4"/>
      <c r="DBW201" s="4"/>
      <c r="DBX201" s="4"/>
      <c r="DBY201" s="4"/>
      <c r="DBZ201" s="4"/>
      <c r="DCA201" s="4"/>
      <c r="DCB201" s="4"/>
      <c r="DCC201" s="4"/>
      <c r="DCD201" s="4"/>
      <c r="DCE201" s="4"/>
      <c r="DCF201" s="4"/>
      <c r="DCG201" s="4"/>
      <c r="DCH201" s="4"/>
      <c r="DCI201" s="4"/>
      <c r="DCJ201" s="4"/>
      <c r="DCK201" s="4"/>
      <c r="DCL201" s="4"/>
      <c r="DCM201" s="4"/>
      <c r="DCN201" s="4"/>
      <c r="DCO201" s="4"/>
      <c r="DCP201" s="4"/>
      <c r="DCQ201" s="4"/>
      <c r="DCR201" s="4"/>
      <c r="DCS201" s="4"/>
      <c r="DCT201" s="4"/>
      <c r="DCU201" s="4"/>
      <c r="DCV201" s="4"/>
      <c r="DCW201" s="4"/>
      <c r="DCX201" s="4"/>
      <c r="DCY201" s="4"/>
      <c r="DCZ201" s="4"/>
      <c r="DDA201" s="4"/>
      <c r="DDB201" s="4"/>
      <c r="DDC201" s="4"/>
      <c r="DDD201" s="4"/>
      <c r="DDE201" s="4"/>
      <c r="DDF201" s="4"/>
      <c r="DDG201" s="4"/>
      <c r="DDH201" s="4"/>
      <c r="DDI201" s="4"/>
      <c r="DDJ201" s="4"/>
      <c r="DDK201" s="4"/>
      <c r="DDL201" s="4"/>
      <c r="DDM201" s="4"/>
      <c r="DDN201" s="4"/>
      <c r="DDO201" s="4"/>
      <c r="DDP201" s="4"/>
      <c r="DDQ201" s="4"/>
      <c r="DDR201" s="4"/>
      <c r="DDS201" s="4"/>
      <c r="DDT201" s="4"/>
      <c r="DDU201" s="4"/>
      <c r="DDV201" s="4"/>
      <c r="DDW201" s="4"/>
      <c r="DDX201" s="4"/>
      <c r="DDY201" s="4"/>
      <c r="DDZ201" s="4"/>
      <c r="DEA201" s="4"/>
      <c r="DEB201" s="4"/>
      <c r="DEC201" s="4"/>
      <c r="DED201" s="4"/>
      <c r="DEE201" s="4"/>
      <c r="DEF201" s="4"/>
      <c r="DEG201" s="4"/>
      <c r="DEH201" s="4"/>
      <c r="DEI201" s="4"/>
      <c r="DEJ201" s="4"/>
      <c r="DEK201" s="4"/>
      <c r="DEL201" s="4"/>
      <c r="DEM201" s="4"/>
      <c r="DEN201" s="4"/>
      <c r="DEO201" s="4"/>
      <c r="DEP201" s="4"/>
      <c r="DEQ201" s="4"/>
      <c r="DER201" s="4"/>
      <c r="DES201" s="4"/>
      <c r="DET201" s="4"/>
      <c r="DEU201" s="4"/>
      <c r="DEV201" s="4"/>
      <c r="DEW201" s="4"/>
      <c r="DEX201" s="4"/>
      <c r="DEY201" s="4"/>
      <c r="DEZ201" s="4"/>
      <c r="DFA201" s="4"/>
      <c r="DFB201" s="4"/>
      <c r="DFC201" s="4"/>
      <c r="DFD201" s="4"/>
      <c r="DFE201" s="4"/>
      <c r="DFF201" s="4"/>
      <c r="DFG201" s="4"/>
      <c r="DFH201" s="4"/>
      <c r="DFI201" s="4"/>
      <c r="DFJ201" s="4"/>
      <c r="DFK201" s="4"/>
      <c r="DFL201" s="4"/>
      <c r="DFM201" s="4"/>
      <c r="DFN201" s="4"/>
      <c r="DFO201" s="4"/>
      <c r="DFP201" s="4"/>
      <c r="DFQ201" s="4"/>
      <c r="DFR201" s="4"/>
      <c r="DFS201" s="4"/>
      <c r="DFT201" s="4"/>
      <c r="DFU201" s="4"/>
      <c r="DFV201" s="4"/>
      <c r="DFW201" s="4"/>
      <c r="DFX201" s="4"/>
      <c r="DFY201" s="4"/>
      <c r="DFZ201" s="4"/>
      <c r="DGA201" s="4"/>
      <c r="DGB201" s="4"/>
      <c r="DGC201" s="4"/>
      <c r="DGD201" s="4"/>
      <c r="DGE201" s="4"/>
      <c r="DGF201" s="4"/>
      <c r="DGG201" s="4"/>
      <c r="DGH201" s="4"/>
      <c r="DGI201" s="4"/>
      <c r="DGJ201" s="4"/>
      <c r="DGK201" s="4"/>
      <c r="DGL201" s="4"/>
      <c r="DGM201" s="4"/>
      <c r="DGN201" s="4"/>
      <c r="DGO201" s="4"/>
      <c r="DGP201" s="4"/>
      <c r="DGQ201" s="4"/>
      <c r="DGR201" s="4"/>
      <c r="DGS201" s="4"/>
      <c r="DGT201" s="4"/>
      <c r="DGU201" s="4"/>
      <c r="DGV201" s="4"/>
      <c r="DGW201" s="4"/>
      <c r="DGX201" s="4"/>
      <c r="DGY201" s="4"/>
      <c r="DGZ201" s="4"/>
      <c r="DHA201" s="4"/>
      <c r="DHB201" s="4"/>
      <c r="DHC201" s="4"/>
      <c r="DHD201" s="4"/>
      <c r="DHE201" s="4"/>
      <c r="DHF201" s="4"/>
      <c r="DHG201" s="4"/>
      <c r="DHH201" s="4"/>
      <c r="DHI201" s="4"/>
      <c r="DHJ201" s="4"/>
      <c r="DHK201" s="4"/>
      <c r="DHL201" s="4"/>
      <c r="DHM201" s="4"/>
      <c r="DHN201" s="4"/>
      <c r="DHO201" s="4"/>
      <c r="DHP201" s="4"/>
      <c r="DHQ201" s="4"/>
      <c r="DHR201" s="4"/>
      <c r="DHS201" s="4"/>
      <c r="DHT201" s="4"/>
      <c r="DHU201" s="4"/>
      <c r="DHV201" s="4"/>
      <c r="DHW201" s="4"/>
      <c r="DHX201" s="4"/>
      <c r="DHY201" s="4"/>
      <c r="DHZ201" s="4"/>
      <c r="DIA201" s="4"/>
      <c r="DIB201" s="4"/>
      <c r="DIC201" s="4"/>
      <c r="DID201" s="4"/>
      <c r="DIE201" s="4"/>
      <c r="DIF201" s="4"/>
      <c r="DIG201" s="4"/>
      <c r="DIH201" s="4"/>
      <c r="DII201" s="4"/>
      <c r="DIJ201" s="4"/>
      <c r="DIK201" s="4"/>
      <c r="DIL201" s="4"/>
      <c r="DIM201" s="4"/>
      <c r="DIN201" s="4"/>
      <c r="DIO201" s="4"/>
      <c r="DIP201" s="4"/>
      <c r="DIQ201" s="4"/>
      <c r="DIR201" s="4"/>
      <c r="DIS201" s="4"/>
      <c r="DIT201" s="4"/>
      <c r="DIU201" s="4"/>
      <c r="DIV201" s="4"/>
      <c r="DIW201" s="4"/>
      <c r="DIX201" s="4"/>
      <c r="DIY201" s="4"/>
      <c r="DIZ201" s="4"/>
      <c r="DJA201" s="4"/>
      <c r="DJB201" s="4"/>
      <c r="DJC201" s="4"/>
      <c r="DJD201" s="4"/>
      <c r="DJE201" s="4"/>
      <c r="DJF201" s="4"/>
      <c r="DJG201" s="4"/>
      <c r="DJH201" s="4"/>
      <c r="DJI201" s="4"/>
      <c r="DJJ201" s="4"/>
      <c r="DJK201" s="4"/>
      <c r="DJL201" s="4"/>
      <c r="DJM201" s="4"/>
      <c r="DJN201" s="4"/>
      <c r="DJO201" s="4"/>
      <c r="DJP201" s="4"/>
      <c r="DJQ201" s="4"/>
      <c r="DJR201" s="4"/>
      <c r="DJS201" s="4"/>
      <c r="DJT201" s="4"/>
      <c r="DJU201" s="4"/>
      <c r="DJV201" s="4"/>
      <c r="DJW201" s="4"/>
      <c r="DJX201" s="4"/>
      <c r="DJY201" s="4"/>
      <c r="DJZ201" s="4"/>
      <c r="DKA201" s="4"/>
      <c r="DKB201" s="4"/>
      <c r="DKC201" s="4"/>
      <c r="DKD201" s="4"/>
      <c r="DKE201" s="4"/>
      <c r="DKF201" s="4"/>
      <c r="DKG201" s="4"/>
      <c r="DKH201" s="4"/>
      <c r="DKI201" s="4"/>
      <c r="DKJ201" s="4"/>
      <c r="DKK201" s="4"/>
      <c r="DKL201" s="4"/>
      <c r="DKM201" s="4"/>
      <c r="DKN201" s="4"/>
      <c r="DKO201" s="4"/>
      <c r="DKP201" s="4"/>
      <c r="DKQ201" s="4"/>
      <c r="DKR201" s="4"/>
      <c r="DKS201" s="4"/>
      <c r="DKT201" s="4"/>
      <c r="DKU201" s="4"/>
      <c r="DKV201" s="4"/>
      <c r="DKW201" s="4"/>
      <c r="DKX201" s="4"/>
      <c r="DKY201" s="4"/>
      <c r="DKZ201" s="4"/>
      <c r="DLA201" s="4"/>
      <c r="DLB201" s="4"/>
      <c r="DLC201" s="4"/>
      <c r="DLD201" s="4"/>
      <c r="DLE201" s="4"/>
      <c r="DLF201" s="4"/>
      <c r="DLG201" s="4"/>
      <c r="DLH201" s="4"/>
      <c r="DLI201" s="4"/>
      <c r="DLJ201" s="4"/>
      <c r="DLK201" s="4"/>
      <c r="DLL201" s="4"/>
      <c r="DLM201" s="4"/>
      <c r="DLN201" s="4"/>
      <c r="DLO201" s="4"/>
      <c r="DLP201" s="4"/>
      <c r="DLQ201" s="4"/>
      <c r="DLR201" s="4"/>
      <c r="DLS201" s="4"/>
      <c r="DLT201" s="4"/>
      <c r="DLU201" s="4"/>
      <c r="DLV201" s="4"/>
      <c r="DLW201" s="4"/>
      <c r="DLX201" s="4"/>
      <c r="DLY201" s="4"/>
      <c r="DLZ201" s="4"/>
      <c r="DMA201" s="4"/>
      <c r="DMB201" s="4"/>
      <c r="DMC201" s="4"/>
      <c r="DMD201" s="4"/>
      <c r="DME201" s="4"/>
      <c r="DMF201" s="4"/>
      <c r="DMG201" s="4"/>
      <c r="DMH201" s="4"/>
      <c r="DMI201" s="4"/>
      <c r="DMJ201" s="4"/>
      <c r="DMK201" s="4"/>
      <c r="DML201" s="4"/>
      <c r="DMM201" s="4"/>
      <c r="DMN201" s="4"/>
      <c r="DMO201" s="4"/>
      <c r="DMP201" s="4"/>
      <c r="DMQ201" s="4"/>
      <c r="DMR201" s="4"/>
      <c r="DMS201" s="4"/>
      <c r="DMT201" s="4"/>
      <c r="DMU201" s="4"/>
      <c r="DMV201" s="4"/>
      <c r="DMW201" s="4"/>
      <c r="DMX201" s="4"/>
      <c r="DMY201" s="4"/>
      <c r="DMZ201" s="4"/>
      <c r="DNA201" s="4"/>
      <c r="DNB201" s="4"/>
      <c r="DNC201" s="4"/>
      <c r="DND201" s="4"/>
      <c r="DNE201" s="4"/>
      <c r="DNF201" s="4"/>
      <c r="DNG201" s="4"/>
      <c r="DNH201" s="4"/>
      <c r="DNI201" s="4"/>
      <c r="DNJ201" s="4"/>
      <c r="DNK201" s="4"/>
      <c r="DNL201" s="4"/>
      <c r="DNM201" s="4"/>
      <c r="DNN201" s="4"/>
      <c r="DNO201" s="4"/>
      <c r="DNP201" s="4"/>
      <c r="DNQ201" s="4"/>
      <c r="DNR201" s="4"/>
      <c r="DNS201" s="4"/>
      <c r="DNT201" s="4"/>
      <c r="DNU201" s="4"/>
      <c r="DNV201" s="4"/>
      <c r="DNW201" s="4"/>
      <c r="DNX201" s="4"/>
      <c r="DNY201" s="4"/>
      <c r="DNZ201" s="4"/>
      <c r="DOA201" s="4"/>
      <c r="DOB201" s="4"/>
      <c r="DOC201" s="4"/>
      <c r="DOD201" s="4"/>
      <c r="DOE201" s="4"/>
      <c r="DOF201" s="4"/>
      <c r="DOG201" s="4"/>
      <c r="DOH201" s="4"/>
      <c r="DOI201" s="4"/>
      <c r="DOJ201" s="4"/>
      <c r="DOK201" s="4"/>
      <c r="DOL201" s="4"/>
      <c r="DOM201" s="4"/>
      <c r="DON201" s="4"/>
      <c r="DOO201" s="4"/>
      <c r="DOP201" s="4"/>
      <c r="DOQ201" s="4"/>
      <c r="DOR201" s="4"/>
      <c r="DOS201" s="4"/>
      <c r="DOT201" s="4"/>
      <c r="DOU201" s="4"/>
      <c r="DOV201" s="4"/>
      <c r="DOW201" s="4"/>
      <c r="DOX201" s="4"/>
      <c r="DOY201" s="4"/>
      <c r="DOZ201" s="4"/>
      <c r="DPA201" s="4"/>
      <c r="DPB201" s="4"/>
      <c r="DPC201" s="4"/>
      <c r="DPD201" s="4"/>
      <c r="DPE201" s="4"/>
      <c r="DPF201" s="4"/>
      <c r="DPG201" s="4"/>
      <c r="DPH201" s="4"/>
      <c r="DPI201" s="4"/>
      <c r="DPJ201" s="4"/>
      <c r="DPK201" s="4"/>
      <c r="DPL201" s="4"/>
      <c r="DPM201" s="4"/>
      <c r="DPN201" s="4"/>
      <c r="DPO201" s="4"/>
      <c r="DPP201" s="4"/>
      <c r="DPQ201" s="4"/>
      <c r="DPR201" s="4"/>
      <c r="DPS201" s="4"/>
      <c r="DPT201" s="4"/>
      <c r="DPU201" s="4"/>
      <c r="DPV201" s="4"/>
      <c r="DPW201" s="4"/>
      <c r="DPX201" s="4"/>
      <c r="DPY201" s="4"/>
      <c r="DPZ201" s="4"/>
      <c r="DQA201" s="4"/>
      <c r="DQB201" s="4"/>
      <c r="DQC201" s="4"/>
      <c r="DQD201" s="4"/>
      <c r="DQE201" s="4"/>
      <c r="DQF201" s="4"/>
      <c r="DQG201" s="4"/>
      <c r="DQH201" s="4"/>
      <c r="DQI201" s="4"/>
      <c r="DQJ201" s="4"/>
      <c r="DQK201" s="4"/>
      <c r="DQL201" s="4"/>
      <c r="DQM201" s="4"/>
      <c r="DQN201" s="4"/>
      <c r="DQO201" s="4"/>
      <c r="DQP201" s="4"/>
      <c r="DQQ201" s="4"/>
      <c r="DQR201" s="4"/>
      <c r="DQS201" s="4"/>
      <c r="DQT201" s="4"/>
      <c r="DQU201" s="4"/>
      <c r="DQV201" s="4"/>
      <c r="DQW201" s="4"/>
      <c r="DQX201" s="4"/>
      <c r="DQY201" s="4"/>
      <c r="DQZ201" s="4"/>
      <c r="DRA201" s="4"/>
      <c r="DRB201" s="4"/>
      <c r="DRC201" s="4"/>
      <c r="DRD201" s="4"/>
      <c r="DRE201" s="4"/>
      <c r="DRF201" s="4"/>
      <c r="DRG201" s="4"/>
      <c r="DRH201" s="4"/>
      <c r="DRI201" s="4"/>
      <c r="DRJ201" s="4"/>
      <c r="DRK201" s="4"/>
      <c r="DRL201" s="4"/>
      <c r="DRM201" s="4"/>
      <c r="DRN201" s="4"/>
      <c r="DRO201" s="4"/>
      <c r="DRP201" s="4"/>
      <c r="DRQ201" s="4"/>
      <c r="DRR201" s="4"/>
      <c r="DRS201" s="4"/>
      <c r="DRT201" s="4"/>
      <c r="DRU201" s="4"/>
      <c r="DRV201" s="4"/>
      <c r="DRW201" s="4"/>
      <c r="DRX201" s="4"/>
      <c r="DRY201" s="4"/>
      <c r="DRZ201" s="4"/>
      <c r="DSA201" s="4"/>
      <c r="DSB201" s="4"/>
      <c r="DSC201" s="4"/>
      <c r="DSD201" s="4"/>
      <c r="DSE201" s="4"/>
      <c r="DSF201" s="4"/>
      <c r="DSG201" s="4"/>
      <c r="DSH201" s="4"/>
      <c r="DSI201" s="4"/>
      <c r="DSJ201" s="4"/>
      <c r="DSK201" s="4"/>
      <c r="DSL201" s="4"/>
      <c r="DSM201" s="4"/>
      <c r="DSN201" s="4"/>
      <c r="DSO201" s="4"/>
      <c r="DSP201" s="4"/>
      <c r="DSQ201" s="4"/>
      <c r="DSR201" s="4"/>
      <c r="DSS201" s="4"/>
      <c r="DST201" s="4"/>
      <c r="DSU201" s="4"/>
      <c r="DSV201" s="4"/>
      <c r="DSW201" s="4"/>
      <c r="DSX201" s="4"/>
      <c r="DSY201" s="4"/>
      <c r="DSZ201" s="4"/>
      <c r="DTA201" s="4"/>
      <c r="DTB201" s="4"/>
      <c r="DTC201" s="4"/>
      <c r="DTD201" s="4"/>
      <c r="DTE201" s="4"/>
      <c r="DTF201" s="4"/>
      <c r="DTG201" s="4"/>
      <c r="DTH201" s="4"/>
      <c r="DTI201" s="4"/>
      <c r="DTJ201" s="4"/>
      <c r="DTK201" s="4"/>
      <c r="DTL201" s="4"/>
      <c r="DTM201" s="4"/>
      <c r="DTN201" s="4"/>
      <c r="DTO201" s="4"/>
      <c r="DTP201" s="4"/>
      <c r="DTQ201" s="4"/>
      <c r="DTR201" s="4"/>
      <c r="DTS201" s="4"/>
      <c r="DTT201" s="4"/>
      <c r="DTU201" s="4"/>
      <c r="DTV201" s="4"/>
      <c r="DTW201" s="4"/>
      <c r="DTX201" s="4"/>
      <c r="DTY201" s="4"/>
      <c r="DTZ201" s="4"/>
      <c r="DUA201" s="4"/>
      <c r="DUB201" s="4"/>
      <c r="DUC201" s="4"/>
      <c r="DUD201" s="4"/>
      <c r="DUE201" s="4"/>
      <c r="DUF201" s="4"/>
      <c r="DUG201" s="4"/>
      <c r="DUH201" s="4"/>
      <c r="DUI201" s="4"/>
      <c r="DUJ201" s="4"/>
      <c r="DUK201" s="4"/>
      <c r="DUL201" s="4"/>
      <c r="DUM201" s="4"/>
      <c r="DUN201" s="4"/>
      <c r="DUO201" s="4"/>
      <c r="DUP201" s="4"/>
      <c r="DUQ201" s="4"/>
      <c r="DUR201" s="4"/>
      <c r="DUS201" s="4"/>
      <c r="DUT201" s="4"/>
      <c r="DUU201" s="4"/>
      <c r="DUV201" s="4"/>
      <c r="DUW201" s="4"/>
      <c r="DUX201" s="4"/>
      <c r="DUY201" s="4"/>
      <c r="DUZ201" s="4"/>
      <c r="DVA201" s="4"/>
      <c r="DVB201" s="4"/>
      <c r="DVC201" s="4"/>
      <c r="DVD201" s="4"/>
      <c r="DVE201" s="4"/>
      <c r="DVF201" s="4"/>
      <c r="DVG201" s="4"/>
      <c r="DVH201" s="4"/>
      <c r="DVI201" s="4"/>
      <c r="DVJ201" s="4"/>
      <c r="DVK201" s="4"/>
      <c r="DVL201" s="4"/>
      <c r="DVM201" s="4"/>
      <c r="DVN201" s="4"/>
      <c r="DVO201" s="4"/>
      <c r="DVP201" s="4"/>
      <c r="DVQ201" s="4"/>
      <c r="DVR201" s="4"/>
      <c r="DVS201" s="4"/>
      <c r="DVT201" s="4"/>
      <c r="DVU201" s="4"/>
      <c r="DVV201" s="4"/>
      <c r="DVW201" s="4"/>
      <c r="DVX201" s="4"/>
      <c r="DVY201" s="4"/>
      <c r="DVZ201" s="4"/>
      <c r="DWA201" s="4"/>
      <c r="DWB201" s="4"/>
      <c r="DWC201" s="4"/>
      <c r="DWD201" s="4"/>
      <c r="DWE201" s="4"/>
      <c r="DWF201" s="4"/>
      <c r="DWG201" s="4"/>
      <c r="DWH201" s="4"/>
      <c r="DWI201" s="4"/>
      <c r="DWJ201" s="4"/>
      <c r="DWK201" s="4"/>
      <c r="DWL201" s="4"/>
      <c r="DWM201" s="4"/>
      <c r="DWN201" s="4"/>
      <c r="DWO201" s="4"/>
      <c r="DWP201" s="4"/>
      <c r="DWQ201" s="4"/>
      <c r="DWR201" s="4"/>
      <c r="DWS201" s="4"/>
      <c r="DWT201" s="4"/>
      <c r="DWU201" s="4"/>
      <c r="DWV201" s="4"/>
      <c r="DWW201" s="4"/>
      <c r="DWX201" s="4"/>
      <c r="DWY201" s="4"/>
      <c r="DWZ201" s="4"/>
      <c r="DXA201" s="4"/>
      <c r="DXB201" s="4"/>
      <c r="DXC201" s="4"/>
      <c r="DXD201" s="4"/>
      <c r="DXE201" s="4"/>
      <c r="DXF201" s="4"/>
      <c r="DXG201" s="4"/>
      <c r="DXH201" s="4"/>
      <c r="DXI201" s="4"/>
      <c r="DXJ201" s="4"/>
      <c r="DXK201" s="4"/>
      <c r="DXL201" s="4"/>
      <c r="DXM201" s="4"/>
      <c r="DXN201" s="4"/>
      <c r="DXO201" s="4"/>
      <c r="DXP201" s="4"/>
      <c r="DXQ201" s="4"/>
      <c r="DXR201" s="4"/>
      <c r="DXS201" s="4"/>
      <c r="DXT201" s="4"/>
      <c r="DXU201" s="4"/>
      <c r="DXV201" s="4"/>
      <c r="DXW201" s="4"/>
      <c r="DXX201" s="4"/>
      <c r="DXY201" s="4"/>
      <c r="DXZ201" s="4"/>
      <c r="DYA201" s="4"/>
      <c r="DYB201" s="4"/>
      <c r="DYC201" s="4"/>
      <c r="DYD201" s="4"/>
      <c r="DYE201" s="4"/>
      <c r="DYF201" s="4"/>
      <c r="DYG201" s="4"/>
      <c r="DYH201" s="4"/>
      <c r="DYI201" s="4"/>
      <c r="DYJ201" s="4"/>
      <c r="DYK201" s="4"/>
      <c r="DYL201" s="4"/>
      <c r="DYM201" s="4"/>
      <c r="DYN201" s="4"/>
      <c r="DYO201" s="4"/>
      <c r="DYP201" s="4"/>
      <c r="DYQ201" s="4"/>
      <c r="DYR201" s="4"/>
      <c r="DYS201" s="4"/>
      <c r="DYT201" s="4"/>
      <c r="DYU201" s="4"/>
      <c r="DYV201" s="4"/>
      <c r="DYW201" s="4"/>
      <c r="DYX201" s="4"/>
      <c r="DYY201" s="4"/>
      <c r="DYZ201" s="4"/>
      <c r="DZA201" s="4"/>
      <c r="DZB201" s="4"/>
      <c r="DZC201" s="4"/>
      <c r="DZD201" s="4"/>
      <c r="DZE201" s="4"/>
      <c r="DZF201" s="4"/>
      <c r="DZG201" s="4"/>
      <c r="DZH201" s="4"/>
      <c r="DZI201" s="4"/>
      <c r="DZJ201" s="4"/>
      <c r="DZK201" s="4"/>
      <c r="DZL201" s="4"/>
      <c r="DZM201" s="4"/>
      <c r="DZN201" s="4"/>
      <c r="DZO201" s="4"/>
      <c r="DZP201" s="4"/>
      <c r="DZQ201" s="4"/>
      <c r="DZR201" s="4"/>
      <c r="DZS201" s="4"/>
      <c r="DZT201" s="4"/>
      <c r="DZU201" s="4"/>
      <c r="DZV201" s="4"/>
      <c r="DZW201" s="4"/>
      <c r="DZX201" s="4"/>
      <c r="DZY201" s="4"/>
      <c r="DZZ201" s="4"/>
      <c r="EAA201" s="4"/>
      <c r="EAB201" s="4"/>
      <c r="EAC201" s="4"/>
      <c r="EAD201" s="4"/>
      <c r="EAE201" s="4"/>
      <c r="EAF201" s="4"/>
      <c r="EAG201" s="4"/>
      <c r="EAH201" s="4"/>
      <c r="EAI201" s="4"/>
      <c r="EAJ201" s="4"/>
      <c r="EAK201" s="4"/>
      <c r="EAL201" s="4"/>
      <c r="EAM201" s="4"/>
      <c r="EAN201" s="4"/>
      <c r="EAO201" s="4"/>
      <c r="EAP201" s="4"/>
      <c r="EAQ201" s="4"/>
      <c r="EAR201" s="4"/>
      <c r="EAS201" s="4"/>
      <c r="EAT201" s="4"/>
      <c r="EAU201" s="4"/>
      <c r="EAV201" s="4"/>
      <c r="EAW201" s="4"/>
      <c r="EAX201" s="4"/>
      <c r="EAY201" s="4"/>
      <c r="EAZ201" s="4"/>
      <c r="EBA201" s="4"/>
      <c r="EBB201" s="4"/>
      <c r="EBC201" s="4"/>
      <c r="EBD201" s="4"/>
      <c r="EBE201" s="4"/>
      <c r="EBF201" s="4"/>
      <c r="EBG201" s="4"/>
      <c r="EBH201" s="4"/>
      <c r="EBI201" s="4"/>
      <c r="EBJ201" s="4"/>
      <c r="EBK201" s="4"/>
      <c r="EBL201" s="4"/>
      <c r="EBM201" s="4"/>
      <c r="EBN201" s="4"/>
      <c r="EBO201" s="4"/>
      <c r="EBP201" s="4"/>
      <c r="EBQ201" s="4"/>
      <c r="EBR201" s="4"/>
      <c r="EBS201" s="4"/>
      <c r="EBT201" s="4"/>
      <c r="EBU201" s="4"/>
      <c r="EBV201" s="4"/>
      <c r="EBW201" s="4"/>
      <c r="EBX201" s="4"/>
      <c r="EBY201" s="4"/>
      <c r="EBZ201" s="4"/>
      <c r="ECA201" s="4"/>
      <c r="ECB201" s="4"/>
      <c r="ECC201" s="4"/>
      <c r="ECD201" s="4"/>
      <c r="ECE201" s="4"/>
      <c r="ECF201" s="4"/>
      <c r="ECG201" s="4"/>
      <c r="ECH201" s="4"/>
      <c r="ECI201" s="4"/>
      <c r="ECJ201" s="4"/>
      <c r="ECK201" s="4"/>
      <c r="ECL201" s="4"/>
      <c r="ECM201" s="4"/>
      <c r="ECN201" s="4"/>
      <c r="ECO201" s="4"/>
      <c r="ECP201" s="4"/>
      <c r="ECQ201" s="4"/>
      <c r="ECR201" s="4"/>
      <c r="ECS201" s="4"/>
      <c r="ECT201" s="4"/>
      <c r="ECU201" s="4"/>
      <c r="ECV201" s="4"/>
      <c r="ECW201" s="4"/>
      <c r="ECX201" s="4"/>
      <c r="ECY201" s="4"/>
      <c r="ECZ201" s="4"/>
      <c r="EDA201" s="4"/>
      <c r="EDB201" s="4"/>
      <c r="EDC201" s="4"/>
      <c r="EDD201" s="4"/>
      <c r="EDE201" s="4"/>
      <c r="EDF201" s="4"/>
      <c r="EDG201" s="4"/>
      <c r="EDH201" s="4"/>
      <c r="EDI201" s="4"/>
      <c r="EDJ201" s="4"/>
      <c r="EDK201" s="4"/>
      <c r="EDL201" s="4"/>
      <c r="EDM201" s="4"/>
      <c r="EDN201" s="4"/>
      <c r="EDO201" s="4"/>
      <c r="EDP201" s="4"/>
      <c r="EDQ201" s="4"/>
      <c r="EDR201" s="4"/>
      <c r="EDS201" s="4"/>
      <c r="EDT201" s="4"/>
      <c r="EDU201" s="4"/>
      <c r="EDV201" s="4"/>
      <c r="EDW201" s="4"/>
      <c r="EDX201" s="4"/>
      <c r="EDY201" s="4"/>
      <c r="EDZ201" s="4"/>
      <c r="EEA201" s="4"/>
      <c r="EEB201" s="4"/>
      <c r="EEC201" s="4"/>
      <c r="EED201" s="4"/>
      <c r="EEE201" s="4"/>
      <c r="EEF201" s="4"/>
      <c r="EEG201" s="4"/>
      <c r="EEH201" s="4"/>
      <c r="EEI201" s="4"/>
      <c r="EEJ201" s="4"/>
      <c r="EEK201" s="4"/>
      <c r="EEL201" s="4"/>
      <c r="EEM201" s="4"/>
      <c r="EEN201" s="4"/>
      <c r="EEO201" s="4"/>
      <c r="EEP201" s="4"/>
      <c r="EEQ201" s="4"/>
      <c r="EER201" s="4"/>
      <c r="EES201" s="4"/>
      <c r="EET201" s="4"/>
      <c r="EEU201" s="4"/>
      <c r="EEV201" s="4"/>
      <c r="EEW201" s="4"/>
      <c r="EEX201" s="4"/>
      <c r="EEY201" s="4"/>
      <c r="EEZ201" s="4"/>
      <c r="EFA201" s="4"/>
      <c r="EFB201" s="4"/>
      <c r="EFC201" s="4"/>
      <c r="EFD201" s="4"/>
      <c r="EFE201" s="4"/>
      <c r="EFF201" s="4"/>
      <c r="EFG201" s="4"/>
      <c r="EFH201" s="4"/>
      <c r="EFI201" s="4"/>
      <c r="EFJ201" s="4"/>
      <c r="EFK201" s="4"/>
      <c r="EFL201" s="4"/>
      <c r="EFM201" s="4"/>
      <c r="EFN201" s="4"/>
      <c r="EFO201" s="4"/>
      <c r="EFP201" s="4"/>
      <c r="EFQ201" s="4"/>
      <c r="EFR201" s="4"/>
      <c r="EFS201" s="4"/>
      <c r="EFT201" s="4"/>
      <c r="EFU201" s="4"/>
      <c r="EFV201" s="4"/>
      <c r="EFW201" s="4"/>
      <c r="EFX201" s="4"/>
      <c r="EFY201" s="4"/>
      <c r="EFZ201" s="4"/>
      <c r="EGA201" s="4"/>
      <c r="EGB201" s="4"/>
      <c r="EGC201" s="4"/>
      <c r="EGD201" s="4"/>
      <c r="EGE201" s="4"/>
      <c r="EGF201" s="4"/>
      <c r="EGG201" s="4"/>
      <c r="EGH201" s="4"/>
      <c r="EGI201" s="4"/>
      <c r="EGJ201" s="4"/>
      <c r="EGK201" s="4"/>
      <c r="EGL201" s="4"/>
      <c r="EGM201" s="4"/>
      <c r="EGN201" s="4"/>
      <c r="EGO201" s="4"/>
      <c r="EGP201" s="4"/>
      <c r="EGQ201" s="4"/>
      <c r="EGR201" s="4"/>
      <c r="EGS201" s="4"/>
      <c r="EGT201" s="4"/>
      <c r="EGU201" s="4"/>
      <c r="EGV201" s="4"/>
      <c r="EGW201" s="4"/>
      <c r="EGX201" s="4"/>
      <c r="EGY201" s="4"/>
      <c r="EGZ201" s="4"/>
      <c r="EHA201" s="4"/>
      <c r="EHB201" s="4"/>
      <c r="EHC201" s="4"/>
      <c r="EHD201" s="4"/>
      <c r="EHE201" s="4"/>
      <c r="EHF201" s="4"/>
      <c r="EHG201" s="4"/>
      <c r="EHH201" s="4"/>
      <c r="EHI201" s="4"/>
      <c r="EHJ201" s="4"/>
      <c r="EHK201" s="4"/>
      <c r="EHL201" s="4"/>
      <c r="EHM201" s="4"/>
      <c r="EHN201" s="4"/>
      <c r="EHO201" s="4"/>
      <c r="EHP201" s="4"/>
      <c r="EHQ201" s="4"/>
      <c r="EHR201" s="4"/>
      <c r="EHS201" s="4"/>
      <c r="EHT201" s="4"/>
      <c r="EHU201" s="4"/>
      <c r="EHV201" s="4"/>
      <c r="EHW201" s="4"/>
      <c r="EHX201" s="4"/>
      <c r="EHY201" s="4"/>
      <c r="EHZ201" s="4"/>
      <c r="EIA201" s="4"/>
      <c r="EIB201" s="4"/>
      <c r="EIC201" s="4"/>
      <c r="EID201" s="4"/>
      <c r="EIE201" s="4"/>
      <c r="EIF201" s="4"/>
      <c r="EIG201" s="4"/>
      <c r="EIH201" s="4"/>
      <c r="EII201" s="4"/>
      <c r="EIJ201" s="4"/>
      <c r="EIK201" s="4"/>
      <c r="EIL201" s="4"/>
      <c r="EIM201" s="4"/>
      <c r="EIN201" s="4"/>
      <c r="EIO201" s="4"/>
      <c r="EIP201" s="4"/>
      <c r="EIQ201" s="4"/>
      <c r="EIR201" s="4"/>
      <c r="EIS201" s="4"/>
      <c r="EIT201" s="4"/>
      <c r="EIU201" s="4"/>
      <c r="EIV201" s="4"/>
      <c r="EIW201" s="4"/>
      <c r="EIX201" s="4"/>
      <c r="EIY201" s="4"/>
      <c r="EIZ201" s="4"/>
      <c r="EJA201" s="4"/>
      <c r="EJB201" s="4"/>
      <c r="EJC201" s="4"/>
      <c r="EJD201" s="4"/>
      <c r="EJE201" s="4"/>
      <c r="EJF201" s="4"/>
      <c r="EJG201" s="4"/>
      <c r="EJH201" s="4"/>
      <c r="EJI201" s="4"/>
      <c r="EJJ201" s="4"/>
      <c r="EJK201" s="4"/>
      <c r="EJL201" s="4"/>
      <c r="EJM201" s="4"/>
      <c r="EJN201" s="4"/>
      <c r="EJO201" s="4"/>
      <c r="EJP201" s="4"/>
      <c r="EJQ201" s="4"/>
      <c r="EJR201" s="4"/>
      <c r="EJS201" s="4"/>
      <c r="EJT201" s="4"/>
      <c r="EJU201" s="4"/>
      <c r="EJV201" s="4"/>
      <c r="EJW201" s="4"/>
      <c r="EJX201" s="4"/>
      <c r="EJY201" s="4"/>
      <c r="EJZ201" s="4"/>
      <c r="EKA201" s="4"/>
      <c r="EKB201" s="4"/>
      <c r="EKC201" s="4"/>
      <c r="EKD201" s="4"/>
      <c r="EKE201" s="4"/>
      <c r="EKF201" s="4"/>
      <c r="EKG201" s="4"/>
      <c r="EKH201" s="4"/>
      <c r="EKI201" s="4"/>
      <c r="EKJ201" s="4"/>
      <c r="EKK201" s="4"/>
      <c r="EKL201" s="4"/>
      <c r="EKM201" s="4"/>
      <c r="EKN201" s="4"/>
      <c r="EKO201" s="4"/>
      <c r="EKP201" s="4"/>
      <c r="EKQ201" s="4"/>
      <c r="EKR201" s="4"/>
      <c r="EKS201" s="4"/>
      <c r="EKT201" s="4"/>
      <c r="EKU201" s="4"/>
      <c r="EKV201" s="4"/>
      <c r="EKW201" s="4"/>
      <c r="EKX201" s="4"/>
      <c r="EKY201" s="4"/>
      <c r="EKZ201" s="4"/>
      <c r="ELA201" s="4"/>
      <c r="ELB201" s="4"/>
      <c r="ELC201" s="4"/>
      <c r="ELD201" s="4"/>
      <c r="ELE201" s="4"/>
      <c r="ELF201" s="4"/>
      <c r="ELG201" s="4"/>
      <c r="ELH201" s="4"/>
      <c r="ELI201" s="4"/>
      <c r="ELJ201" s="4"/>
      <c r="ELK201" s="4"/>
      <c r="ELL201" s="4"/>
      <c r="ELM201" s="4"/>
      <c r="ELN201" s="4"/>
      <c r="ELO201" s="4"/>
      <c r="ELP201" s="4"/>
      <c r="ELQ201" s="4"/>
      <c r="ELR201" s="4"/>
      <c r="ELS201" s="4"/>
      <c r="ELT201" s="4"/>
      <c r="ELU201" s="4"/>
      <c r="ELV201" s="4"/>
      <c r="ELW201" s="4"/>
      <c r="ELX201" s="4"/>
      <c r="ELY201" s="4"/>
      <c r="ELZ201" s="4"/>
      <c r="EMA201" s="4"/>
      <c r="EMB201" s="4"/>
      <c r="EMC201" s="4"/>
      <c r="EMD201" s="4"/>
      <c r="EME201" s="4"/>
      <c r="EMF201" s="4"/>
      <c r="EMG201" s="4"/>
      <c r="EMH201" s="4"/>
      <c r="EMI201" s="4"/>
      <c r="EMJ201" s="4"/>
      <c r="EMK201" s="4"/>
      <c r="EML201" s="4"/>
      <c r="EMM201" s="4"/>
      <c r="EMN201" s="4"/>
      <c r="EMO201" s="4"/>
      <c r="EMP201" s="4"/>
      <c r="EMQ201" s="4"/>
      <c r="EMR201" s="4"/>
      <c r="EMS201" s="4"/>
      <c r="EMT201" s="4"/>
      <c r="EMU201" s="4"/>
      <c r="EMV201" s="4"/>
      <c r="EMW201" s="4"/>
      <c r="EMX201" s="4"/>
      <c r="EMY201" s="4"/>
      <c r="EMZ201" s="4"/>
      <c r="ENA201" s="4"/>
      <c r="ENB201" s="4"/>
      <c r="ENC201" s="4"/>
      <c r="END201" s="4"/>
      <c r="ENE201" s="4"/>
      <c r="ENF201" s="4"/>
      <c r="ENG201" s="4"/>
      <c r="ENH201" s="4"/>
      <c r="ENI201" s="4"/>
      <c r="ENJ201" s="4"/>
      <c r="ENK201" s="4"/>
      <c r="ENL201" s="4"/>
      <c r="ENM201" s="4"/>
      <c r="ENN201" s="4"/>
      <c r="ENO201" s="4"/>
      <c r="ENP201" s="4"/>
      <c r="ENQ201" s="4"/>
      <c r="ENR201" s="4"/>
      <c r="ENS201" s="4"/>
      <c r="ENT201" s="4"/>
      <c r="ENU201" s="4"/>
      <c r="ENV201" s="4"/>
      <c r="ENW201" s="4"/>
      <c r="ENX201" s="4"/>
      <c r="ENY201" s="4"/>
      <c r="ENZ201" s="4"/>
      <c r="EOA201" s="4"/>
      <c r="EOB201" s="4"/>
      <c r="EOC201" s="4"/>
      <c r="EOD201" s="4"/>
      <c r="EOE201" s="4"/>
      <c r="EOF201" s="4"/>
      <c r="EOG201" s="4"/>
      <c r="EOH201" s="4"/>
      <c r="EOI201" s="4"/>
      <c r="EOJ201" s="4"/>
      <c r="EOK201" s="4"/>
      <c r="EOL201" s="4"/>
      <c r="EOM201" s="4"/>
      <c r="EON201" s="4"/>
      <c r="EOO201" s="4"/>
      <c r="EOP201" s="4"/>
      <c r="EOQ201" s="4"/>
      <c r="EOR201" s="4"/>
      <c r="EOS201" s="4"/>
      <c r="EOT201" s="4"/>
      <c r="EOU201" s="4"/>
      <c r="EOV201" s="4"/>
      <c r="EOW201" s="4"/>
      <c r="EOX201" s="4"/>
      <c r="EOY201" s="4"/>
      <c r="EOZ201" s="4"/>
      <c r="EPA201" s="4"/>
      <c r="EPB201" s="4"/>
      <c r="EPC201" s="4"/>
      <c r="EPD201" s="4"/>
      <c r="EPE201" s="4"/>
      <c r="EPF201" s="4"/>
      <c r="EPG201" s="4"/>
      <c r="EPH201" s="4"/>
      <c r="EPI201" s="4"/>
      <c r="EPJ201" s="4"/>
      <c r="EPK201" s="4"/>
      <c r="EPL201" s="4"/>
      <c r="EPM201" s="4"/>
      <c r="EPN201" s="4"/>
      <c r="EPO201" s="4"/>
      <c r="EPP201" s="4"/>
      <c r="EPQ201" s="4"/>
      <c r="EPR201" s="4"/>
      <c r="EPS201" s="4"/>
      <c r="EPT201" s="4"/>
      <c r="EPU201" s="4"/>
      <c r="EPV201" s="4"/>
      <c r="EPW201" s="4"/>
      <c r="EPX201" s="4"/>
      <c r="EPY201" s="4"/>
      <c r="EPZ201" s="4"/>
      <c r="EQA201" s="4"/>
      <c r="EQB201" s="4"/>
      <c r="EQC201" s="4"/>
      <c r="EQD201" s="4"/>
      <c r="EQE201" s="4"/>
      <c r="EQF201" s="4"/>
      <c r="EQG201" s="4"/>
      <c r="EQH201" s="4"/>
      <c r="EQI201" s="4"/>
      <c r="EQJ201" s="4"/>
      <c r="EQK201" s="4"/>
      <c r="EQL201" s="4"/>
      <c r="EQM201" s="4"/>
      <c r="EQN201" s="4"/>
      <c r="EQO201" s="4"/>
      <c r="EQP201" s="4"/>
      <c r="EQQ201" s="4"/>
      <c r="EQR201" s="4"/>
      <c r="EQS201" s="4"/>
      <c r="EQT201" s="4"/>
      <c r="EQU201" s="4"/>
      <c r="EQV201" s="4"/>
      <c r="EQW201" s="4"/>
      <c r="EQX201" s="4"/>
      <c r="EQY201" s="4"/>
      <c r="EQZ201" s="4"/>
      <c r="ERA201" s="4"/>
      <c r="ERB201" s="4"/>
      <c r="ERC201" s="4"/>
      <c r="ERD201" s="4"/>
      <c r="ERE201" s="4"/>
      <c r="ERF201" s="4"/>
      <c r="ERG201" s="4"/>
      <c r="ERH201" s="4"/>
      <c r="ERI201" s="4"/>
      <c r="ERJ201" s="4"/>
      <c r="ERK201" s="4"/>
      <c r="ERL201" s="4"/>
      <c r="ERM201" s="4"/>
      <c r="ERN201" s="4"/>
      <c r="ERO201" s="4"/>
      <c r="ERP201" s="4"/>
      <c r="ERQ201" s="4"/>
      <c r="ERR201" s="4"/>
      <c r="ERS201" s="4"/>
      <c r="ERT201" s="4"/>
      <c r="ERU201" s="4"/>
      <c r="ERV201" s="4"/>
      <c r="ERW201" s="4"/>
      <c r="ERX201" s="4"/>
      <c r="ERY201" s="4"/>
      <c r="ERZ201" s="4"/>
      <c r="ESA201" s="4"/>
      <c r="ESB201" s="4"/>
      <c r="ESC201" s="4"/>
      <c r="ESD201" s="4"/>
      <c r="ESE201" s="4"/>
      <c r="ESF201" s="4"/>
      <c r="ESG201" s="4"/>
      <c r="ESH201" s="4"/>
      <c r="ESI201" s="4"/>
      <c r="ESJ201" s="4"/>
      <c r="ESK201" s="4"/>
      <c r="ESL201" s="4"/>
      <c r="ESM201" s="4"/>
      <c r="ESN201" s="4"/>
      <c r="ESO201" s="4"/>
      <c r="ESP201" s="4"/>
      <c r="ESQ201" s="4"/>
      <c r="ESR201" s="4"/>
      <c r="ESS201" s="4"/>
      <c r="EST201" s="4"/>
      <c r="ESU201" s="4"/>
      <c r="ESV201" s="4"/>
      <c r="ESW201" s="4"/>
      <c r="ESX201" s="4"/>
      <c r="ESY201" s="4"/>
      <c r="ESZ201" s="4"/>
      <c r="ETA201" s="4"/>
      <c r="ETB201" s="4"/>
      <c r="ETC201" s="4"/>
      <c r="ETD201" s="4"/>
      <c r="ETE201" s="4"/>
      <c r="ETF201" s="4"/>
      <c r="ETG201" s="4"/>
      <c r="ETH201" s="4"/>
      <c r="ETI201" s="4"/>
      <c r="ETJ201" s="4"/>
      <c r="ETK201" s="4"/>
      <c r="ETL201" s="4"/>
      <c r="ETM201" s="4"/>
      <c r="ETN201" s="4"/>
      <c r="ETO201" s="4"/>
      <c r="ETP201" s="4"/>
      <c r="ETQ201" s="4"/>
      <c r="ETR201" s="4"/>
      <c r="ETS201" s="4"/>
      <c r="ETT201" s="4"/>
      <c r="ETU201" s="4"/>
      <c r="ETV201" s="4"/>
      <c r="ETW201" s="4"/>
      <c r="ETX201" s="4"/>
      <c r="ETY201" s="4"/>
      <c r="ETZ201" s="4"/>
      <c r="EUA201" s="4"/>
      <c r="EUB201" s="4"/>
      <c r="EUC201" s="4"/>
      <c r="EUD201" s="4"/>
      <c r="EUE201" s="4"/>
      <c r="EUF201" s="4"/>
      <c r="EUG201" s="4"/>
      <c r="EUH201" s="4"/>
      <c r="EUI201" s="4"/>
      <c r="EUJ201" s="4"/>
      <c r="EUK201" s="4"/>
      <c r="EUL201" s="4"/>
      <c r="EUM201" s="4"/>
      <c r="EUN201" s="4"/>
      <c r="EUO201" s="4"/>
      <c r="EUP201" s="4"/>
      <c r="EUQ201" s="4"/>
      <c r="EUR201" s="4"/>
      <c r="EUS201" s="4"/>
      <c r="EUT201" s="4"/>
      <c r="EUU201" s="4"/>
      <c r="EUV201" s="4"/>
      <c r="EUW201" s="4"/>
      <c r="EUX201" s="4"/>
      <c r="EUY201" s="4"/>
      <c r="EUZ201" s="4"/>
      <c r="EVA201" s="4"/>
      <c r="EVB201" s="4"/>
      <c r="EVC201" s="4"/>
      <c r="EVD201" s="4"/>
      <c r="EVE201" s="4"/>
      <c r="EVF201" s="4"/>
      <c r="EVG201" s="4"/>
      <c r="EVH201" s="4"/>
      <c r="EVI201" s="4"/>
      <c r="EVJ201" s="4"/>
      <c r="EVK201" s="4"/>
      <c r="EVL201" s="4"/>
      <c r="EVM201" s="4"/>
      <c r="EVN201" s="4"/>
      <c r="EVO201" s="4"/>
      <c r="EVP201" s="4"/>
      <c r="EVQ201" s="4"/>
      <c r="EVR201" s="4"/>
      <c r="EVS201" s="4"/>
      <c r="EVT201" s="4"/>
      <c r="EVU201" s="4"/>
      <c r="EVV201" s="4"/>
      <c r="EVW201" s="4"/>
      <c r="EVX201" s="4"/>
      <c r="EVY201" s="4"/>
      <c r="EVZ201" s="4"/>
      <c r="EWA201" s="4"/>
      <c r="EWB201" s="4"/>
      <c r="EWC201" s="4"/>
      <c r="EWD201" s="4"/>
      <c r="EWE201" s="4"/>
      <c r="EWF201" s="4"/>
      <c r="EWG201" s="4"/>
      <c r="EWH201" s="4"/>
      <c r="EWI201" s="4"/>
      <c r="EWJ201" s="4"/>
      <c r="EWK201" s="4"/>
      <c r="EWL201" s="4"/>
      <c r="EWM201" s="4"/>
      <c r="EWN201" s="4"/>
      <c r="EWO201" s="4"/>
      <c r="EWP201" s="4"/>
      <c r="EWQ201" s="4"/>
      <c r="EWR201" s="4"/>
      <c r="EWS201" s="4"/>
      <c r="EWT201" s="4"/>
      <c r="EWU201" s="4"/>
      <c r="EWV201" s="4"/>
      <c r="EWW201" s="4"/>
      <c r="EWX201" s="4"/>
      <c r="EWY201" s="4"/>
      <c r="EWZ201" s="4"/>
      <c r="EXA201" s="4"/>
      <c r="EXB201" s="4"/>
      <c r="EXC201" s="4"/>
      <c r="EXD201" s="4"/>
      <c r="EXE201" s="4"/>
      <c r="EXF201" s="4"/>
      <c r="EXG201" s="4"/>
      <c r="EXH201" s="4"/>
      <c r="EXI201" s="4"/>
      <c r="EXJ201" s="4"/>
      <c r="EXK201" s="4"/>
      <c r="EXL201" s="4"/>
      <c r="EXM201" s="4"/>
      <c r="EXN201" s="4"/>
      <c r="EXO201" s="4"/>
      <c r="EXP201" s="4"/>
      <c r="EXQ201" s="4"/>
      <c r="EXR201" s="4"/>
      <c r="EXS201" s="4"/>
      <c r="EXT201" s="4"/>
      <c r="EXU201" s="4"/>
      <c r="EXV201" s="4"/>
      <c r="EXW201" s="4"/>
      <c r="EXX201" s="4"/>
      <c r="EXY201" s="4"/>
      <c r="EXZ201" s="4"/>
      <c r="EYA201" s="4"/>
      <c r="EYB201" s="4"/>
      <c r="EYC201" s="4"/>
      <c r="EYD201" s="4"/>
      <c r="EYE201" s="4"/>
      <c r="EYF201" s="4"/>
      <c r="EYG201" s="4"/>
      <c r="EYH201" s="4"/>
      <c r="EYI201" s="4"/>
      <c r="EYJ201" s="4"/>
      <c r="EYK201" s="4"/>
      <c r="EYL201" s="4"/>
      <c r="EYM201" s="4"/>
      <c r="EYN201" s="4"/>
      <c r="EYO201" s="4"/>
      <c r="EYP201" s="4"/>
      <c r="EYQ201" s="4"/>
      <c r="EYR201" s="4"/>
      <c r="EYS201" s="4"/>
      <c r="EYT201" s="4"/>
      <c r="EYU201" s="4"/>
      <c r="EYV201" s="4"/>
      <c r="EYW201" s="4"/>
      <c r="EYX201" s="4"/>
      <c r="EYY201" s="4"/>
      <c r="EYZ201" s="4"/>
      <c r="EZA201" s="4"/>
      <c r="EZB201" s="4"/>
      <c r="EZC201" s="4"/>
      <c r="EZD201" s="4"/>
      <c r="EZE201" s="4"/>
      <c r="EZF201" s="4"/>
      <c r="EZG201" s="4"/>
      <c r="EZH201" s="4"/>
      <c r="EZI201" s="4"/>
      <c r="EZJ201" s="4"/>
      <c r="EZK201" s="4"/>
      <c r="EZL201" s="4"/>
      <c r="EZM201" s="4"/>
      <c r="EZN201" s="4"/>
      <c r="EZO201" s="4"/>
      <c r="EZP201" s="4"/>
      <c r="EZQ201" s="4"/>
      <c r="EZR201" s="4"/>
      <c r="EZS201" s="4"/>
      <c r="EZT201" s="4"/>
      <c r="EZU201" s="4"/>
      <c r="EZV201" s="4"/>
      <c r="EZW201" s="4"/>
      <c r="EZX201" s="4"/>
      <c r="EZY201" s="4"/>
      <c r="EZZ201" s="4"/>
      <c r="FAA201" s="4"/>
      <c r="FAB201" s="4"/>
      <c r="FAC201" s="4"/>
      <c r="FAD201" s="4"/>
      <c r="FAE201" s="4"/>
      <c r="FAF201" s="4"/>
      <c r="FAG201" s="4"/>
      <c r="FAH201" s="4"/>
      <c r="FAI201" s="4"/>
      <c r="FAJ201" s="4"/>
      <c r="FAK201" s="4"/>
      <c r="FAL201" s="4"/>
      <c r="FAM201" s="4"/>
      <c r="FAN201" s="4"/>
      <c r="FAO201" s="4"/>
      <c r="FAP201" s="4"/>
      <c r="FAQ201" s="4"/>
      <c r="FAR201" s="4"/>
      <c r="FAS201" s="4"/>
      <c r="FAT201" s="4"/>
      <c r="FAU201" s="4"/>
      <c r="FAV201" s="4"/>
      <c r="FAW201" s="4"/>
      <c r="FAX201" s="4"/>
      <c r="FAY201" s="4"/>
      <c r="FAZ201" s="4"/>
      <c r="FBA201" s="4"/>
      <c r="FBB201" s="4"/>
      <c r="FBC201" s="4"/>
      <c r="FBD201" s="4"/>
      <c r="FBE201" s="4"/>
      <c r="FBF201" s="4"/>
      <c r="FBG201" s="4"/>
      <c r="FBH201" s="4"/>
      <c r="FBI201" s="4"/>
      <c r="FBJ201" s="4"/>
      <c r="FBK201" s="4"/>
      <c r="FBL201" s="4"/>
      <c r="FBM201" s="4"/>
      <c r="FBN201" s="4"/>
      <c r="FBO201" s="4"/>
      <c r="FBP201" s="4"/>
      <c r="FBQ201" s="4"/>
      <c r="FBR201" s="4"/>
      <c r="FBS201" s="4"/>
      <c r="FBT201" s="4"/>
      <c r="FBU201" s="4"/>
      <c r="FBV201" s="4"/>
      <c r="FBW201" s="4"/>
      <c r="FBX201" s="4"/>
      <c r="FBY201" s="4"/>
      <c r="FBZ201" s="4"/>
      <c r="FCA201" s="4"/>
      <c r="FCB201" s="4"/>
      <c r="FCC201" s="4"/>
      <c r="FCD201" s="4"/>
      <c r="FCE201" s="4"/>
      <c r="FCF201" s="4"/>
      <c r="FCG201" s="4"/>
      <c r="FCH201" s="4"/>
      <c r="FCI201" s="4"/>
      <c r="FCJ201" s="4"/>
      <c r="FCK201" s="4"/>
      <c r="FCL201" s="4"/>
      <c r="FCM201" s="4"/>
      <c r="FCN201" s="4"/>
      <c r="FCO201" s="4"/>
      <c r="FCP201" s="4"/>
      <c r="FCQ201" s="4"/>
      <c r="FCR201" s="4"/>
      <c r="FCS201" s="4"/>
      <c r="FCT201" s="4"/>
      <c r="FCU201" s="4"/>
      <c r="FCV201" s="4"/>
      <c r="FCW201" s="4"/>
      <c r="FCX201" s="4"/>
      <c r="FCY201" s="4"/>
      <c r="FCZ201" s="4"/>
      <c r="FDA201" s="4"/>
      <c r="FDB201" s="4"/>
      <c r="FDC201" s="4"/>
      <c r="FDD201" s="4"/>
      <c r="FDE201" s="4"/>
      <c r="FDF201" s="4"/>
      <c r="FDG201" s="4"/>
      <c r="FDH201" s="4"/>
      <c r="FDI201" s="4"/>
      <c r="FDJ201" s="4"/>
      <c r="FDK201" s="4"/>
      <c r="FDL201" s="4"/>
      <c r="FDM201" s="4"/>
      <c r="FDN201" s="4"/>
      <c r="FDO201" s="4"/>
      <c r="FDP201" s="4"/>
      <c r="FDQ201" s="4"/>
      <c r="FDR201" s="4"/>
      <c r="FDS201" s="4"/>
      <c r="FDT201" s="4"/>
      <c r="FDU201" s="4"/>
      <c r="FDV201" s="4"/>
      <c r="FDW201" s="4"/>
      <c r="FDX201" s="4"/>
      <c r="FDY201" s="4"/>
      <c r="FDZ201" s="4"/>
      <c r="FEA201" s="4"/>
      <c r="FEB201" s="4"/>
      <c r="FEC201" s="4"/>
      <c r="FED201" s="4"/>
      <c r="FEE201" s="4"/>
      <c r="FEF201" s="4"/>
      <c r="FEG201" s="4"/>
      <c r="FEH201" s="4"/>
      <c r="FEI201" s="4"/>
      <c r="FEJ201" s="4"/>
      <c r="FEK201" s="4"/>
      <c r="FEL201" s="4"/>
      <c r="FEM201" s="4"/>
      <c r="FEN201" s="4"/>
      <c r="FEO201" s="4"/>
      <c r="FEP201" s="4"/>
      <c r="FEQ201" s="4"/>
      <c r="FER201" s="4"/>
      <c r="FES201" s="4"/>
      <c r="FET201" s="4"/>
      <c r="FEU201" s="4"/>
      <c r="FEV201" s="4"/>
      <c r="FEW201" s="4"/>
      <c r="FEX201" s="4"/>
      <c r="FEY201" s="4"/>
      <c r="FEZ201" s="4"/>
      <c r="FFA201" s="4"/>
      <c r="FFB201" s="4"/>
      <c r="FFC201" s="4"/>
      <c r="FFD201" s="4"/>
      <c r="FFE201" s="4"/>
      <c r="FFF201" s="4"/>
      <c r="FFG201" s="4"/>
      <c r="FFH201" s="4"/>
      <c r="FFI201" s="4"/>
      <c r="FFJ201" s="4"/>
      <c r="FFK201" s="4"/>
      <c r="FFL201" s="4"/>
      <c r="FFM201" s="4"/>
      <c r="FFN201" s="4"/>
      <c r="FFO201" s="4"/>
      <c r="FFP201" s="4"/>
      <c r="FFQ201" s="4"/>
      <c r="FFR201" s="4"/>
      <c r="FFS201" s="4"/>
      <c r="FFT201" s="4"/>
      <c r="FFU201" s="4"/>
      <c r="FFV201" s="4"/>
      <c r="FFW201" s="4"/>
      <c r="FFX201" s="4"/>
      <c r="FFY201" s="4"/>
      <c r="FFZ201" s="4"/>
      <c r="FGA201" s="4"/>
      <c r="FGB201" s="4"/>
      <c r="FGC201" s="4"/>
      <c r="FGD201" s="4"/>
      <c r="FGE201" s="4"/>
      <c r="FGF201" s="4"/>
      <c r="FGG201" s="4"/>
      <c r="FGH201" s="4"/>
      <c r="FGI201" s="4"/>
      <c r="FGJ201" s="4"/>
      <c r="FGK201" s="4"/>
      <c r="FGL201" s="4"/>
      <c r="FGM201" s="4"/>
      <c r="FGN201" s="4"/>
      <c r="FGO201" s="4"/>
      <c r="FGP201" s="4"/>
      <c r="FGQ201" s="4"/>
      <c r="FGR201" s="4"/>
      <c r="FGS201" s="4"/>
      <c r="FGT201" s="4"/>
      <c r="FGU201" s="4"/>
      <c r="FGV201" s="4"/>
      <c r="FGW201" s="4"/>
      <c r="FGX201" s="4"/>
      <c r="FGY201" s="4"/>
      <c r="FGZ201" s="4"/>
      <c r="FHA201" s="4"/>
      <c r="FHB201" s="4"/>
      <c r="FHC201" s="4"/>
      <c r="FHD201" s="4"/>
      <c r="FHE201" s="4"/>
      <c r="FHF201" s="4"/>
      <c r="FHG201" s="4"/>
      <c r="FHH201" s="4"/>
      <c r="FHI201" s="4"/>
      <c r="FHJ201" s="4"/>
      <c r="FHK201" s="4"/>
      <c r="FHL201" s="4"/>
      <c r="FHM201" s="4"/>
      <c r="FHN201" s="4"/>
      <c r="FHO201" s="4"/>
      <c r="FHP201" s="4"/>
      <c r="FHQ201" s="4"/>
      <c r="FHR201" s="4"/>
      <c r="FHS201" s="4"/>
      <c r="FHT201" s="4"/>
      <c r="FHU201" s="4"/>
      <c r="FHV201" s="4"/>
      <c r="FHW201" s="4"/>
      <c r="FHX201" s="4"/>
      <c r="FHY201" s="4"/>
      <c r="FHZ201" s="4"/>
      <c r="FIA201" s="4"/>
      <c r="FIB201" s="4"/>
      <c r="FIC201" s="4"/>
      <c r="FID201" s="4"/>
      <c r="FIE201" s="4"/>
      <c r="FIF201" s="4"/>
      <c r="FIG201" s="4"/>
      <c r="FIH201" s="4"/>
      <c r="FII201" s="4"/>
      <c r="FIJ201" s="4"/>
      <c r="FIK201" s="4"/>
      <c r="FIL201" s="4"/>
      <c r="FIM201" s="4"/>
      <c r="FIN201" s="4"/>
      <c r="FIO201" s="4"/>
      <c r="FIP201" s="4"/>
      <c r="FIQ201" s="4"/>
      <c r="FIR201" s="4"/>
      <c r="FIS201" s="4"/>
      <c r="FIT201" s="4"/>
      <c r="FIU201" s="4"/>
      <c r="FIV201" s="4"/>
      <c r="FIW201" s="4"/>
      <c r="FIX201" s="4"/>
      <c r="FIY201" s="4"/>
      <c r="FIZ201" s="4"/>
      <c r="FJA201" s="4"/>
      <c r="FJB201" s="4"/>
      <c r="FJC201" s="4"/>
      <c r="FJD201" s="4"/>
      <c r="FJE201" s="4"/>
      <c r="FJF201" s="4"/>
      <c r="FJG201" s="4"/>
      <c r="FJH201" s="4"/>
      <c r="FJI201" s="4"/>
      <c r="FJJ201" s="4"/>
      <c r="FJK201" s="4"/>
      <c r="FJL201" s="4"/>
      <c r="FJM201" s="4"/>
      <c r="FJN201" s="4"/>
      <c r="FJO201" s="4"/>
      <c r="FJP201" s="4"/>
      <c r="FJQ201" s="4"/>
      <c r="FJR201" s="4"/>
      <c r="FJS201" s="4"/>
      <c r="FJT201" s="4"/>
      <c r="FJU201" s="4"/>
      <c r="FJV201" s="4"/>
      <c r="FJW201" s="4"/>
      <c r="FJX201" s="4"/>
      <c r="FJY201" s="4"/>
      <c r="FJZ201" s="4"/>
      <c r="FKA201" s="4"/>
      <c r="FKB201" s="4"/>
      <c r="FKC201" s="4"/>
      <c r="FKD201" s="4"/>
      <c r="FKE201" s="4"/>
      <c r="FKF201" s="4"/>
      <c r="FKG201" s="4"/>
      <c r="FKH201" s="4"/>
      <c r="FKI201" s="4"/>
      <c r="FKJ201" s="4"/>
      <c r="FKK201" s="4"/>
      <c r="FKL201" s="4"/>
      <c r="FKM201" s="4"/>
      <c r="FKN201" s="4"/>
      <c r="FKO201" s="4"/>
      <c r="FKP201" s="4"/>
      <c r="FKQ201" s="4"/>
      <c r="FKR201" s="4"/>
      <c r="FKS201" s="4"/>
      <c r="FKT201" s="4"/>
      <c r="FKU201" s="4"/>
      <c r="FKV201" s="4"/>
      <c r="FKW201" s="4"/>
      <c r="FKX201" s="4"/>
      <c r="FKY201" s="4"/>
      <c r="FKZ201" s="4"/>
      <c r="FLA201" s="4"/>
      <c r="FLB201" s="4"/>
      <c r="FLC201" s="4"/>
      <c r="FLD201" s="4"/>
      <c r="FLE201" s="4"/>
      <c r="FLF201" s="4"/>
      <c r="FLG201" s="4"/>
      <c r="FLH201" s="4"/>
      <c r="FLI201" s="4"/>
      <c r="FLJ201" s="4"/>
      <c r="FLK201" s="4"/>
      <c r="FLL201" s="4"/>
      <c r="FLM201" s="4"/>
      <c r="FLN201" s="4"/>
      <c r="FLO201" s="4"/>
      <c r="FLP201" s="4"/>
      <c r="FLQ201" s="4"/>
      <c r="FLR201" s="4"/>
      <c r="FLS201" s="4"/>
      <c r="FLT201" s="4"/>
      <c r="FLU201" s="4"/>
      <c r="FLV201" s="4"/>
      <c r="FLW201" s="4"/>
      <c r="FLX201" s="4"/>
      <c r="FLY201" s="4"/>
      <c r="FLZ201" s="4"/>
      <c r="FMA201" s="4"/>
      <c r="FMB201" s="4"/>
      <c r="FMC201" s="4"/>
      <c r="FMD201" s="4"/>
      <c r="FME201" s="4"/>
      <c r="FMF201" s="4"/>
      <c r="FMG201" s="4"/>
      <c r="FMH201" s="4"/>
      <c r="FMI201" s="4"/>
      <c r="FMJ201" s="4"/>
      <c r="FMK201" s="4"/>
      <c r="FML201" s="4"/>
      <c r="FMM201" s="4"/>
      <c r="FMN201" s="4"/>
      <c r="FMO201" s="4"/>
      <c r="FMP201" s="4"/>
      <c r="FMQ201" s="4"/>
      <c r="FMR201" s="4"/>
      <c r="FMS201" s="4"/>
      <c r="FMT201" s="4"/>
      <c r="FMU201" s="4"/>
      <c r="FMV201" s="4"/>
      <c r="FMW201" s="4"/>
      <c r="FMX201" s="4"/>
      <c r="FMY201" s="4"/>
      <c r="FMZ201" s="4"/>
      <c r="FNA201" s="4"/>
      <c r="FNB201" s="4"/>
      <c r="FNC201" s="4"/>
      <c r="FND201" s="4"/>
      <c r="FNE201" s="4"/>
      <c r="FNF201" s="4"/>
      <c r="FNG201" s="4"/>
      <c r="FNH201" s="4"/>
      <c r="FNI201" s="4"/>
      <c r="FNJ201" s="4"/>
      <c r="FNK201" s="4"/>
      <c r="FNL201" s="4"/>
      <c r="FNM201" s="4"/>
      <c r="FNN201" s="4"/>
      <c r="FNO201" s="4"/>
      <c r="FNP201" s="4"/>
      <c r="FNQ201" s="4"/>
      <c r="FNR201" s="4"/>
      <c r="FNS201" s="4"/>
      <c r="FNT201" s="4"/>
      <c r="FNU201" s="4"/>
      <c r="FNV201" s="4"/>
      <c r="FNW201" s="4"/>
      <c r="FNX201" s="4"/>
      <c r="FNY201" s="4"/>
      <c r="FNZ201" s="4"/>
      <c r="FOA201" s="4"/>
      <c r="FOB201" s="4"/>
      <c r="FOC201" s="4"/>
      <c r="FOD201" s="4"/>
      <c r="FOE201" s="4"/>
      <c r="FOF201" s="4"/>
      <c r="FOG201" s="4"/>
      <c r="FOH201" s="4"/>
      <c r="FOI201" s="4"/>
      <c r="FOJ201" s="4"/>
      <c r="FOK201" s="4"/>
      <c r="FOL201" s="4"/>
      <c r="FOM201" s="4"/>
      <c r="FON201" s="4"/>
      <c r="FOO201" s="4"/>
      <c r="FOP201" s="4"/>
      <c r="FOQ201" s="4"/>
      <c r="FOR201" s="4"/>
      <c r="FOS201" s="4"/>
      <c r="FOT201" s="4"/>
      <c r="FOU201" s="4"/>
      <c r="FOV201" s="4"/>
      <c r="FOW201" s="4"/>
      <c r="FOX201" s="4"/>
      <c r="FOY201" s="4"/>
      <c r="FOZ201" s="4"/>
      <c r="FPA201" s="4"/>
      <c r="FPB201" s="4"/>
      <c r="FPC201" s="4"/>
      <c r="FPD201" s="4"/>
      <c r="FPE201" s="4"/>
      <c r="FPF201" s="4"/>
      <c r="FPG201" s="4"/>
      <c r="FPH201" s="4"/>
      <c r="FPI201" s="4"/>
      <c r="FPJ201" s="4"/>
      <c r="FPK201" s="4"/>
      <c r="FPL201" s="4"/>
      <c r="FPM201" s="4"/>
      <c r="FPN201" s="4"/>
      <c r="FPO201" s="4"/>
      <c r="FPP201" s="4"/>
      <c r="FPQ201" s="4"/>
      <c r="FPR201" s="4"/>
      <c r="FPS201" s="4"/>
      <c r="FPT201" s="4"/>
      <c r="FPU201" s="4"/>
      <c r="FPV201" s="4"/>
      <c r="FPW201" s="4"/>
      <c r="FPX201" s="4"/>
      <c r="FPY201" s="4"/>
      <c r="FPZ201" s="4"/>
      <c r="FQA201" s="4"/>
      <c r="FQB201" s="4"/>
      <c r="FQC201" s="4"/>
      <c r="FQD201" s="4"/>
      <c r="FQE201" s="4"/>
      <c r="FQF201" s="4"/>
      <c r="FQG201" s="4"/>
      <c r="FQH201" s="4"/>
      <c r="FQI201" s="4"/>
      <c r="FQJ201" s="4"/>
      <c r="FQK201" s="4"/>
      <c r="FQL201" s="4"/>
      <c r="FQM201" s="4"/>
      <c r="FQN201" s="4"/>
      <c r="FQO201" s="4"/>
      <c r="FQP201" s="4"/>
      <c r="FQQ201" s="4"/>
      <c r="FQR201" s="4"/>
      <c r="FQS201" s="4"/>
      <c r="FQT201" s="4"/>
      <c r="FQU201" s="4"/>
      <c r="FQV201" s="4"/>
      <c r="FQW201" s="4"/>
      <c r="FQX201" s="4"/>
      <c r="FQY201" s="4"/>
      <c r="FQZ201" s="4"/>
      <c r="FRA201" s="4"/>
      <c r="FRB201" s="4"/>
      <c r="FRC201" s="4"/>
      <c r="FRD201" s="4"/>
      <c r="FRE201" s="4"/>
      <c r="FRF201" s="4"/>
      <c r="FRG201" s="4"/>
      <c r="FRH201" s="4"/>
      <c r="FRI201" s="4"/>
      <c r="FRJ201" s="4"/>
      <c r="FRK201" s="4"/>
      <c r="FRL201" s="4"/>
      <c r="FRM201" s="4"/>
      <c r="FRN201" s="4"/>
      <c r="FRO201" s="4"/>
      <c r="FRP201" s="4"/>
      <c r="FRQ201" s="4"/>
      <c r="FRR201" s="4"/>
      <c r="FRS201" s="4"/>
      <c r="FRT201" s="4"/>
      <c r="FRU201" s="4"/>
      <c r="FRV201" s="4"/>
      <c r="FRW201" s="4"/>
      <c r="FRX201" s="4"/>
      <c r="FRY201" s="4"/>
      <c r="FRZ201" s="4"/>
      <c r="FSA201" s="4"/>
      <c r="FSB201" s="4"/>
      <c r="FSC201" s="4"/>
      <c r="FSD201" s="4"/>
      <c r="FSE201" s="4"/>
      <c r="FSF201" s="4"/>
      <c r="FSG201" s="4"/>
      <c r="FSH201" s="4"/>
      <c r="FSI201" s="4"/>
      <c r="FSJ201" s="4"/>
      <c r="FSK201" s="4"/>
      <c r="FSL201" s="4"/>
      <c r="FSM201" s="4"/>
      <c r="FSN201" s="4"/>
      <c r="FSO201" s="4"/>
      <c r="FSP201" s="4"/>
      <c r="FSQ201" s="4"/>
      <c r="FSR201" s="4"/>
      <c r="FSS201" s="4"/>
      <c r="FST201" s="4"/>
      <c r="FSU201" s="4"/>
      <c r="FSV201" s="4"/>
      <c r="FSW201" s="4"/>
      <c r="FSX201" s="4"/>
      <c r="FSY201" s="4"/>
      <c r="FSZ201" s="4"/>
      <c r="FTA201" s="4"/>
      <c r="FTB201" s="4"/>
      <c r="FTC201" s="4"/>
      <c r="FTD201" s="4"/>
      <c r="FTE201" s="4"/>
      <c r="FTF201" s="4"/>
      <c r="FTG201" s="4"/>
      <c r="FTH201" s="4"/>
      <c r="FTI201" s="4"/>
      <c r="FTJ201" s="4"/>
      <c r="FTK201" s="4"/>
      <c r="FTL201" s="4"/>
      <c r="FTM201" s="4"/>
      <c r="FTN201" s="4"/>
      <c r="FTO201" s="4"/>
      <c r="FTP201" s="4"/>
      <c r="FTQ201" s="4"/>
      <c r="FTR201" s="4"/>
      <c r="FTS201" s="4"/>
      <c r="FTT201" s="4"/>
      <c r="FTU201" s="4"/>
      <c r="FTV201" s="4"/>
      <c r="FTW201" s="4"/>
      <c r="FTX201" s="4"/>
      <c r="FTY201" s="4"/>
      <c r="FTZ201" s="4"/>
      <c r="FUA201" s="4"/>
      <c r="FUB201" s="4"/>
      <c r="FUC201" s="4"/>
      <c r="FUD201" s="4"/>
      <c r="FUE201" s="4"/>
      <c r="FUF201" s="4"/>
      <c r="FUG201" s="4"/>
      <c r="FUH201" s="4"/>
      <c r="FUI201" s="4"/>
      <c r="FUJ201" s="4"/>
      <c r="FUK201" s="4"/>
      <c r="FUL201" s="4"/>
      <c r="FUM201" s="4"/>
      <c r="FUN201" s="4"/>
      <c r="FUO201" s="4"/>
      <c r="FUP201" s="4"/>
      <c r="FUQ201" s="4"/>
      <c r="FUR201" s="4"/>
      <c r="FUS201" s="4"/>
      <c r="FUT201" s="4"/>
      <c r="FUU201" s="4"/>
      <c r="FUV201" s="4"/>
      <c r="FUW201" s="4"/>
      <c r="FUX201" s="4"/>
      <c r="FUY201" s="4"/>
      <c r="FUZ201" s="4"/>
      <c r="FVA201" s="4"/>
      <c r="FVB201" s="4"/>
      <c r="FVC201" s="4"/>
      <c r="FVD201" s="4"/>
      <c r="FVE201" s="4"/>
      <c r="FVF201" s="4"/>
      <c r="FVG201" s="4"/>
      <c r="FVH201" s="4"/>
      <c r="FVI201" s="4"/>
      <c r="FVJ201" s="4"/>
      <c r="FVK201" s="4"/>
      <c r="FVL201" s="4"/>
      <c r="FVM201" s="4"/>
      <c r="FVN201" s="4"/>
      <c r="FVO201" s="4"/>
      <c r="FVP201" s="4"/>
      <c r="FVQ201" s="4"/>
      <c r="FVR201" s="4"/>
      <c r="FVS201" s="4"/>
      <c r="FVT201" s="4"/>
      <c r="FVU201" s="4"/>
      <c r="FVV201" s="4"/>
      <c r="FVW201" s="4"/>
      <c r="FVX201" s="4"/>
      <c r="FVY201" s="4"/>
      <c r="FVZ201" s="4"/>
      <c r="FWA201" s="4"/>
      <c r="FWB201" s="4"/>
      <c r="FWC201" s="4"/>
      <c r="FWD201" s="4"/>
      <c r="FWE201" s="4"/>
      <c r="FWF201" s="4"/>
      <c r="FWG201" s="4"/>
      <c r="FWH201" s="4"/>
      <c r="FWI201" s="4"/>
      <c r="FWJ201" s="4"/>
      <c r="FWK201" s="4"/>
      <c r="FWL201" s="4"/>
      <c r="FWM201" s="4"/>
      <c r="FWN201" s="4"/>
      <c r="FWO201" s="4"/>
      <c r="FWP201" s="4"/>
      <c r="FWQ201" s="4"/>
      <c r="FWR201" s="4"/>
      <c r="FWS201" s="4"/>
      <c r="FWT201" s="4"/>
      <c r="FWU201" s="4"/>
      <c r="FWV201" s="4"/>
      <c r="FWW201" s="4"/>
      <c r="FWX201" s="4"/>
      <c r="FWY201" s="4"/>
      <c r="FWZ201" s="4"/>
      <c r="FXA201" s="4"/>
      <c r="FXB201" s="4"/>
      <c r="FXC201" s="4"/>
      <c r="FXD201" s="4"/>
      <c r="FXE201" s="4"/>
      <c r="FXF201" s="4"/>
      <c r="FXG201" s="4"/>
      <c r="FXH201" s="4"/>
      <c r="FXI201" s="4"/>
      <c r="FXJ201" s="4"/>
      <c r="FXK201" s="4"/>
      <c r="FXL201" s="4"/>
      <c r="FXM201" s="4"/>
      <c r="FXN201" s="4"/>
      <c r="FXO201" s="4"/>
      <c r="FXP201" s="4"/>
      <c r="FXQ201" s="4"/>
      <c r="FXR201" s="4"/>
      <c r="FXS201" s="4"/>
      <c r="FXT201" s="4"/>
      <c r="FXU201" s="4"/>
      <c r="FXV201" s="4"/>
      <c r="FXW201" s="4"/>
      <c r="FXX201" s="4"/>
      <c r="FXY201" s="4"/>
      <c r="FXZ201" s="4"/>
      <c r="FYA201" s="4"/>
      <c r="FYB201" s="4"/>
      <c r="FYC201" s="4"/>
      <c r="FYD201" s="4"/>
      <c r="FYE201" s="4"/>
      <c r="FYF201" s="4"/>
      <c r="FYG201" s="4"/>
      <c r="FYH201" s="4"/>
      <c r="FYI201" s="4"/>
      <c r="FYJ201" s="4"/>
      <c r="FYK201" s="4"/>
      <c r="FYL201" s="4"/>
      <c r="FYM201" s="4"/>
      <c r="FYN201" s="4"/>
      <c r="FYO201" s="4"/>
      <c r="FYP201" s="4"/>
      <c r="FYQ201" s="4"/>
      <c r="FYR201" s="4"/>
      <c r="FYS201" s="4"/>
      <c r="FYT201" s="4"/>
      <c r="FYU201" s="4"/>
      <c r="FYV201" s="4"/>
      <c r="FYW201" s="4"/>
      <c r="FYX201" s="4"/>
      <c r="FYY201" s="4"/>
      <c r="FYZ201" s="4"/>
      <c r="FZA201" s="4"/>
      <c r="FZB201" s="4"/>
      <c r="FZC201" s="4"/>
      <c r="FZD201" s="4"/>
      <c r="FZE201" s="4"/>
      <c r="FZF201" s="4"/>
      <c r="FZG201" s="4"/>
      <c r="FZH201" s="4"/>
      <c r="FZI201" s="4"/>
      <c r="FZJ201" s="4"/>
      <c r="FZK201" s="4"/>
      <c r="FZL201" s="4"/>
      <c r="FZM201" s="4"/>
      <c r="FZN201" s="4"/>
      <c r="FZO201" s="4"/>
      <c r="FZP201" s="4"/>
      <c r="FZQ201" s="4"/>
      <c r="FZR201" s="4"/>
      <c r="FZS201" s="4"/>
      <c r="FZT201" s="4"/>
      <c r="FZU201" s="4"/>
      <c r="FZV201" s="4"/>
      <c r="FZW201" s="4"/>
      <c r="FZX201" s="4"/>
      <c r="FZY201" s="4"/>
      <c r="FZZ201" s="4"/>
      <c r="GAA201" s="4"/>
      <c r="GAB201" s="4"/>
      <c r="GAC201" s="4"/>
      <c r="GAD201" s="4"/>
      <c r="GAE201" s="4"/>
      <c r="GAF201" s="4"/>
      <c r="GAG201" s="4"/>
      <c r="GAH201" s="4"/>
      <c r="GAI201" s="4"/>
      <c r="GAJ201" s="4"/>
      <c r="GAK201" s="4"/>
      <c r="GAL201" s="4"/>
      <c r="GAM201" s="4"/>
      <c r="GAN201" s="4"/>
      <c r="GAO201" s="4"/>
      <c r="GAP201" s="4"/>
      <c r="GAQ201" s="4"/>
      <c r="GAR201" s="4"/>
      <c r="GAS201" s="4"/>
      <c r="GAT201" s="4"/>
      <c r="GAU201" s="4"/>
      <c r="GAV201" s="4"/>
      <c r="GAW201" s="4"/>
      <c r="GAX201" s="4"/>
      <c r="GAY201" s="4"/>
      <c r="GAZ201" s="4"/>
      <c r="GBA201" s="4"/>
      <c r="GBB201" s="4"/>
      <c r="GBC201" s="4"/>
      <c r="GBD201" s="4"/>
      <c r="GBE201" s="4"/>
      <c r="GBF201" s="4"/>
      <c r="GBG201" s="4"/>
      <c r="GBH201" s="4"/>
      <c r="GBI201" s="4"/>
      <c r="GBJ201" s="4"/>
      <c r="GBK201" s="4"/>
      <c r="GBL201" s="4"/>
      <c r="GBM201" s="4"/>
      <c r="GBN201" s="4"/>
      <c r="GBO201" s="4"/>
      <c r="GBP201" s="4"/>
      <c r="GBQ201" s="4"/>
      <c r="GBR201" s="4"/>
      <c r="GBS201" s="4"/>
      <c r="GBT201" s="4"/>
      <c r="GBU201" s="4"/>
      <c r="GBV201" s="4"/>
      <c r="GBW201" s="4"/>
      <c r="GBX201" s="4"/>
      <c r="GBY201" s="4"/>
      <c r="GBZ201" s="4"/>
      <c r="GCA201" s="4"/>
      <c r="GCB201" s="4"/>
      <c r="GCC201" s="4"/>
      <c r="GCD201" s="4"/>
      <c r="GCE201" s="4"/>
      <c r="GCF201" s="4"/>
      <c r="GCG201" s="4"/>
      <c r="GCH201" s="4"/>
      <c r="GCI201" s="4"/>
      <c r="GCJ201" s="4"/>
      <c r="GCK201" s="4"/>
      <c r="GCL201" s="4"/>
      <c r="GCM201" s="4"/>
      <c r="GCN201" s="4"/>
      <c r="GCO201" s="4"/>
      <c r="GCP201" s="4"/>
      <c r="GCQ201" s="4"/>
      <c r="GCR201" s="4"/>
      <c r="GCS201" s="4"/>
      <c r="GCT201" s="4"/>
      <c r="GCU201" s="4"/>
      <c r="GCV201" s="4"/>
      <c r="GCW201" s="4"/>
      <c r="GCX201" s="4"/>
      <c r="GCY201" s="4"/>
      <c r="GCZ201" s="4"/>
      <c r="GDA201" s="4"/>
      <c r="GDB201" s="4"/>
      <c r="GDC201" s="4"/>
      <c r="GDD201" s="4"/>
      <c r="GDE201" s="4"/>
      <c r="GDF201" s="4"/>
      <c r="GDG201" s="4"/>
      <c r="GDH201" s="4"/>
      <c r="GDI201" s="4"/>
      <c r="GDJ201" s="4"/>
      <c r="GDK201" s="4"/>
      <c r="GDL201" s="4"/>
      <c r="GDM201" s="4"/>
      <c r="GDN201" s="4"/>
      <c r="GDO201" s="4"/>
      <c r="GDP201" s="4"/>
      <c r="GDQ201" s="4"/>
      <c r="GDR201" s="4"/>
      <c r="GDS201" s="4"/>
      <c r="GDT201" s="4"/>
      <c r="GDU201" s="4"/>
      <c r="GDV201" s="4"/>
      <c r="GDW201" s="4"/>
      <c r="GDX201" s="4"/>
      <c r="GDY201" s="4"/>
      <c r="GDZ201" s="4"/>
      <c r="GEA201" s="4"/>
      <c r="GEB201" s="4"/>
      <c r="GEC201" s="4"/>
      <c r="GED201" s="4"/>
      <c r="GEE201" s="4"/>
      <c r="GEF201" s="4"/>
      <c r="GEG201" s="4"/>
      <c r="GEH201" s="4"/>
      <c r="GEI201" s="4"/>
      <c r="GEJ201" s="4"/>
      <c r="GEK201" s="4"/>
      <c r="GEL201" s="4"/>
      <c r="GEM201" s="4"/>
      <c r="GEN201" s="4"/>
      <c r="GEO201" s="4"/>
      <c r="GEP201" s="4"/>
      <c r="GEQ201" s="4"/>
      <c r="GER201" s="4"/>
      <c r="GES201" s="4"/>
      <c r="GET201" s="4"/>
      <c r="GEU201" s="4"/>
      <c r="GEV201" s="4"/>
      <c r="GEW201" s="4"/>
      <c r="GEX201" s="4"/>
      <c r="GEY201" s="4"/>
      <c r="GEZ201" s="4"/>
      <c r="GFA201" s="4"/>
      <c r="GFB201" s="4"/>
      <c r="GFC201" s="4"/>
      <c r="GFD201" s="4"/>
      <c r="GFE201" s="4"/>
      <c r="GFF201" s="4"/>
      <c r="GFG201" s="4"/>
      <c r="GFH201" s="4"/>
      <c r="GFI201" s="4"/>
      <c r="GFJ201" s="4"/>
      <c r="GFK201" s="4"/>
      <c r="GFL201" s="4"/>
      <c r="GFM201" s="4"/>
      <c r="GFN201" s="4"/>
      <c r="GFO201" s="4"/>
      <c r="GFP201" s="4"/>
      <c r="GFQ201" s="4"/>
      <c r="GFR201" s="4"/>
      <c r="GFS201" s="4"/>
      <c r="GFT201" s="4"/>
      <c r="GFU201" s="4"/>
      <c r="GFV201" s="4"/>
      <c r="GFW201" s="4"/>
      <c r="GFX201" s="4"/>
      <c r="GFY201" s="4"/>
      <c r="GFZ201" s="4"/>
      <c r="GGA201" s="4"/>
      <c r="GGB201" s="4"/>
      <c r="GGC201" s="4"/>
      <c r="GGD201" s="4"/>
      <c r="GGE201" s="4"/>
      <c r="GGF201" s="4"/>
      <c r="GGG201" s="4"/>
      <c r="GGH201" s="4"/>
      <c r="GGI201" s="4"/>
      <c r="GGJ201" s="4"/>
      <c r="GGK201" s="4"/>
      <c r="GGL201" s="4"/>
      <c r="GGM201" s="4"/>
      <c r="GGN201" s="4"/>
      <c r="GGO201" s="4"/>
      <c r="GGP201" s="4"/>
      <c r="GGQ201" s="4"/>
      <c r="GGR201" s="4"/>
      <c r="GGS201" s="4"/>
      <c r="GGT201" s="4"/>
      <c r="GGU201" s="4"/>
      <c r="GGV201" s="4"/>
      <c r="GGW201" s="4"/>
      <c r="GGX201" s="4"/>
      <c r="GGY201" s="4"/>
      <c r="GGZ201" s="4"/>
      <c r="GHA201" s="4"/>
      <c r="GHB201" s="4"/>
      <c r="GHC201" s="4"/>
      <c r="GHD201" s="4"/>
      <c r="GHE201" s="4"/>
      <c r="GHF201" s="4"/>
      <c r="GHG201" s="4"/>
      <c r="GHH201" s="4"/>
      <c r="GHI201" s="4"/>
      <c r="GHJ201" s="4"/>
      <c r="GHK201" s="4"/>
      <c r="GHL201" s="4"/>
      <c r="GHM201" s="4"/>
      <c r="GHN201" s="4"/>
      <c r="GHO201" s="4"/>
      <c r="GHP201" s="4"/>
      <c r="GHQ201" s="4"/>
      <c r="GHR201" s="4"/>
      <c r="GHS201" s="4"/>
      <c r="GHT201" s="4"/>
      <c r="GHU201" s="4"/>
      <c r="GHV201" s="4"/>
      <c r="GHW201" s="4"/>
      <c r="GHX201" s="4"/>
      <c r="GHY201" s="4"/>
      <c r="GHZ201" s="4"/>
      <c r="GIA201" s="4"/>
      <c r="GIB201" s="4"/>
      <c r="GIC201" s="4"/>
      <c r="GID201" s="4"/>
      <c r="GIE201" s="4"/>
      <c r="GIF201" s="4"/>
      <c r="GIG201" s="4"/>
      <c r="GIH201" s="4"/>
      <c r="GII201" s="4"/>
      <c r="GIJ201" s="4"/>
      <c r="GIK201" s="4"/>
      <c r="GIL201" s="4"/>
      <c r="GIM201" s="4"/>
      <c r="GIN201" s="4"/>
      <c r="GIO201" s="4"/>
      <c r="GIP201" s="4"/>
      <c r="GIQ201" s="4"/>
      <c r="GIR201" s="4"/>
      <c r="GIS201" s="4"/>
      <c r="GIT201" s="4"/>
      <c r="GIU201" s="4"/>
      <c r="GIV201" s="4"/>
      <c r="GIW201" s="4"/>
      <c r="GIX201" s="4"/>
      <c r="GIY201" s="4"/>
      <c r="GIZ201" s="4"/>
      <c r="GJA201" s="4"/>
      <c r="GJB201" s="4"/>
      <c r="GJC201" s="4"/>
      <c r="GJD201" s="4"/>
      <c r="GJE201" s="4"/>
      <c r="GJF201" s="4"/>
      <c r="GJG201" s="4"/>
      <c r="GJH201" s="4"/>
      <c r="GJI201" s="4"/>
      <c r="GJJ201" s="4"/>
      <c r="GJK201" s="4"/>
      <c r="GJL201" s="4"/>
      <c r="GJM201" s="4"/>
      <c r="GJN201" s="4"/>
      <c r="GJO201" s="4"/>
      <c r="GJP201" s="4"/>
      <c r="GJQ201" s="4"/>
      <c r="GJR201" s="4"/>
      <c r="GJS201" s="4"/>
      <c r="GJT201" s="4"/>
      <c r="GJU201" s="4"/>
      <c r="GJV201" s="4"/>
      <c r="GJW201" s="4"/>
      <c r="GJX201" s="4"/>
      <c r="GJY201" s="4"/>
      <c r="GJZ201" s="4"/>
      <c r="GKA201" s="4"/>
      <c r="GKB201" s="4"/>
      <c r="GKC201" s="4"/>
      <c r="GKD201" s="4"/>
      <c r="GKE201" s="4"/>
      <c r="GKF201" s="4"/>
      <c r="GKG201" s="4"/>
      <c r="GKH201" s="4"/>
      <c r="GKI201" s="4"/>
      <c r="GKJ201" s="4"/>
      <c r="GKK201" s="4"/>
      <c r="GKL201" s="4"/>
      <c r="GKM201" s="4"/>
      <c r="GKN201" s="4"/>
      <c r="GKO201" s="4"/>
      <c r="GKP201" s="4"/>
      <c r="GKQ201" s="4"/>
      <c r="GKR201" s="4"/>
      <c r="GKS201" s="4"/>
      <c r="GKT201" s="4"/>
      <c r="GKU201" s="4"/>
      <c r="GKV201" s="4"/>
      <c r="GKW201" s="4"/>
      <c r="GKX201" s="4"/>
      <c r="GKY201" s="4"/>
      <c r="GKZ201" s="4"/>
      <c r="GLA201" s="4"/>
      <c r="GLB201" s="4"/>
      <c r="GLC201" s="4"/>
      <c r="GLD201" s="4"/>
      <c r="GLE201" s="4"/>
      <c r="GLF201" s="4"/>
      <c r="GLG201" s="4"/>
      <c r="GLH201" s="4"/>
      <c r="GLI201" s="4"/>
      <c r="GLJ201" s="4"/>
      <c r="GLK201" s="4"/>
      <c r="GLL201" s="4"/>
      <c r="GLM201" s="4"/>
      <c r="GLN201" s="4"/>
      <c r="GLO201" s="4"/>
      <c r="GLP201" s="4"/>
      <c r="GLQ201" s="4"/>
      <c r="GLR201" s="4"/>
      <c r="GLS201" s="4"/>
      <c r="GLT201" s="4"/>
      <c r="GLU201" s="4"/>
      <c r="GLV201" s="4"/>
      <c r="GLW201" s="4"/>
      <c r="GLX201" s="4"/>
      <c r="GLY201" s="4"/>
      <c r="GLZ201" s="4"/>
      <c r="GMA201" s="4"/>
      <c r="GMB201" s="4"/>
      <c r="GMC201" s="4"/>
      <c r="GMD201" s="4"/>
      <c r="GME201" s="4"/>
      <c r="GMF201" s="4"/>
      <c r="GMG201" s="4"/>
      <c r="GMH201" s="4"/>
      <c r="GMI201" s="4"/>
      <c r="GMJ201" s="4"/>
      <c r="GMK201" s="4"/>
      <c r="GML201" s="4"/>
      <c r="GMM201" s="4"/>
      <c r="GMN201" s="4"/>
      <c r="GMO201" s="4"/>
      <c r="GMP201" s="4"/>
      <c r="GMQ201" s="4"/>
      <c r="GMR201" s="4"/>
      <c r="GMS201" s="4"/>
      <c r="GMT201" s="4"/>
      <c r="GMU201" s="4"/>
      <c r="GMV201" s="4"/>
      <c r="GMW201" s="4"/>
      <c r="GMX201" s="4"/>
      <c r="GMY201" s="4"/>
      <c r="GMZ201" s="4"/>
      <c r="GNA201" s="4"/>
      <c r="GNB201" s="4"/>
      <c r="GNC201" s="4"/>
      <c r="GND201" s="4"/>
      <c r="GNE201" s="4"/>
      <c r="GNF201" s="4"/>
      <c r="GNG201" s="4"/>
      <c r="GNH201" s="4"/>
      <c r="GNI201" s="4"/>
      <c r="GNJ201" s="4"/>
      <c r="GNK201" s="4"/>
      <c r="GNL201" s="4"/>
      <c r="GNM201" s="4"/>
      <c r="GNN201" s="4"/>
      <c r="GNO201" s="4"/>
      <c r="GNP201" s="4"/>
      <c r="GNQ201" s="4"/>
      <c r="GNR201" s="4"/>
      <c r="GNS201" s="4"/>
      <c r="GNT201" s="4"/>
      <c r="GNU201" s="4"/>
      <c r="GNV201" s="4"/>
      <c r="GNW201" s="4"/>
      <c r="GNX201" s="4"/>
      <c r="GNY201" s="4"/>
      <c r="GNZ201" s="4"/>
      <c r="GOA201" s="4"/>
      <c r="GOB201" s="4"/>
      <c r="GOC201" s="4"/>
      <c r="GOD201" s="4"/>
      <c r="GOE201" s="4"/>
      <c r="GOF201" s="4"/>
      <c r="GOG201" s="4"/>
      <c r="GOH201" s="4"/>
      <c r="GOI201" s="4"/>
      <c r="GOJ201" s="4"/>
      <c r="GOK201" s="4"/>
      <c r="GOL201" s="4"/>
      <c r="GOM201" s="4"/>
      <c r="GON201" s="4"/>
      <c r="GOO201" s="4"/>
      <c r="GOP201" s="4"/>
      <c r="GOQ201" s="4"/>
      <c r="GOR201" s="4"/>
      <c r="GOS201" s="4"/>
      <c r="GOT201" s="4"/>
      <c r="GOU201" s="4"/>
      <c r="GOV201" s="4"/>
      <c r="GOW201" s="4"/>
      <c r="GOX201" s="4"/>
      <c r="GOY201" s="4"/>
      <c r="GOZ201" s="4"/>
      <c r="GPA201" s="4"/>
      <c r="GPB201" s="4"/>
      <c r="GPC201" s="4"/>
      <c r="GPD201" s="4"/>
      <c r="GPE201" s="4"/>
      <c r="GPF201" s="4"/>
      <c r="GPG201" s="4"/>
      <c r="GPH201" s="4"/>
      <c r="GPI201" s="4"/>
      <c r="GPJ201" s="4"/>
      <c r="GPK201" s="4"/>
      <c r="GPL201" s="4"/>
      <c r="GPM201" s="4"/>
      <c r="GPN201" s="4"/>
      <c r="GPO201" s="4"/>
      <c r="GPP201" s="4"/>
      <c r="GPQ201" s="4"/>
      <c r="GPR201" s="4"/>
      <c r="GPS201" s="4"/>
      <c r="GPT201" s="4"/>
      <c r="GPU201" s="4"/>
      <c r="GPV201" s="4"/>
      <c r="GPW201" s="4"/>
      <c r="GPX201" s="4"/>
      <c r="GPY201" s="4"/>
      <c r="GPZ201" s="4"/>
      <c r="GQA201" s="4"/>
      <c r="GQB201" s="4"/>
      <c r="GQC201" s="4"/>
      <c r="GQD201" s="4"/>
      <c r="GQE201" s="4"/>
      <c r="GQF201" s="4"/>
      <c r="GQG201" s="4"/>
      <c r="GQH201" s="4"/>
      <c r="GQI201" s="4"/>
      <c r="GQJ201" s="4"/>
      <c r="GQK201" s="4"/>
      <c r="GQL201" s="4"/>
      <c r="GQM201" s="4"/>
      <c r="GQN201" s="4"/>
      <c r="GQO201" s="4"/>
      <c r="GQP201" s="4"/>
      <c r="GQQ201" s="4"/>
      <c r="GQR201" s="4"/>
      <c r="GQS201" s="4"/>
      <c r="GQT201" s="4"/>
      <c r="GQU201" s="4"/>
      <c r="GQV201" s="4"/>
      <c r="GQW201" s="4"/>
      <c r="GQX201" s="4"/>
      <c r="GQY201" s="4"/>
      <c r="GQZ201" s="4"/>
      <c r="GRA201" s="4"/>
      <c r="GRB201" s="4"/>
      <c r="GRC201" s="4"/>
      <c r="GRD201" s="4"/>
      <c r="GRE201" s="4"/>
      <c r="GRF201" s="4"/>
      <c r="GRG201" s="4"/>
      <c r="GRH201" s="4"/>
      <c r="GRI201" s="4"/>
      <c r="GRJ201" s="4"/>
      <c r="GRK201" s="4"/>
      <c r="GRL201" s="4"/>
      <c r="GRM201" s="4"/>
      <c r="GRN201" s="4"/>
      <c r="GRO201" s="4"/>
      <c r="GRP201" s="4"/>
      <c r="GRQ201" s="4"/>
      <c r="GRR201" s="4"/>
      <c r="GRS201" s="4"/>
      <c r="GRT201" s="4"/>
      <c r="GRU201" s="4"/>
      <c r="GRV201" s="4"/>
      <c r="GRW201" s="4"/>
      <c r="GRX201" s="4"/>
      <c r="GRY201" s="4"/>
      <c r="GRZ201" s="4"/>
      <c r="GSA201" s="4"/>
      <c r="GSB201" s="4"/>
      <c r="GSC201" s="4"/>
      <c r="GSD201" s="4"/>
      <c r="GSE201" s="4"/>
      <c r="GSF201" s="4"/>
      <c r="GSG201" s="4"/>
      <c r="GSH201" s="4"/>
      <c r="GSI201" s="4"/>
      <c r="GSJ201" s="4"/>
      <c r="GSK201" s="4"/>
      <c r="GSL201" s="4"/>
      <c r="GSM201" s="4"/>
      <c r="GSN201" s="4"/>
      <c r="GSO201" s="4"/>
      <c r="GSP201" s="4"/>
      <c r="GSQ201" s="4"/>
      <c r="GSR201" s="4"/>
      <c r="GSS201" s="4"/>
      <c r="GST201" s="4"/>
      <c r="GSU201" s="4"/>
      <c r="GSV201" s="4"/>
      <c r="GSW201" s="4"/>
      <c r="GSX201" s="4"/>
      <c r="GSY201" s="4"/>
      <c r="GSZ201" s="4"/>
      <c r="GTA201" s="4"/>
      <c r="GTB201" s="4"/>
      <c r="GTC201" s="4"/>
      <c r="GTD201" s="4"/>
      <c r="GTE201" s="4"/>
      <c r="GTF201" s="4"/>
      <c r="GTG201" s="4"/>
      <c r="GTH201" s="4"/>
      <c r="GTI201" s="4"/>
      <c r="GTJ201" s="4"/>
      <c r="GTK201" s="4"/>
      <c r="GTL201" s="4"/>
      <c r="GTM201" s="4"/>
      <c r="GTN201" s="4"/>
      <c r="GTO201" s="4"/>
      <c r="GTP201" s="4"/>
      <c r="GTQ201" s="4"/>
      <c r="GTR201" s="4"/>
      <c r="GTS201" s="4"/>
      <c r="GTT201" s="4"/>
      <c r="GTU201" s="4"/>
      <c r="GTV201" s="4"/>
      <c r="GTW201" s="4"/>
      <c r="GTX201" s="4"/>
      <c r="GTY201" s="4"/>
      <c r="GTZ201" s="4"/>
      <c r="GUA201" s="4"/>
      <c r="GUB201" s="4"/>
      <c r="GUC201" s="4"/>
      <c r="GUD201" s="4"/>
      <c r="GUE201" s="4"/>
      <c r="GUF201" s="4"/>
      <c r="GUG201" s="4"/>
      <c r="GUH201" s="4"/>
      <c r="GUI201" s="4"/>
      <c r="GUJ201" s="4"/>
      <c r="GUK201" s="4"/>
      <c r="GUL201" s="4"/>
      <c r="GUM201" s="4"/>
      <c r="GUN201" s="4"/>
      <c r="GUO201" s="4"/>
      <c r="GUP201" s="4"/>
      <c r="GUQ201" s="4"/>
      <c r="GUR201" s="4"/>
      <c r="GUS201" s="4"/>
      <c r="GUT201" s="4"/>
      <c r="GUU201" s="4"/>
      <c r="GUV201" s="4"/>
      <c r="GUW201" s="4"/>
      <c r="GUX201" s="4"/>
      <c r="GUY201" s="4"/>
      <c r="GUZ201" s="4"/>
      <c r="GVA201" s="4"/>
      <c r="GVB201" s="4"/>
      <c r="GVC201" s="4"/>
      <c r="GVD201" s="4"/>
      <c r="GVE201" s="4"/>
      <c r="GVF201" s="4"/>
      <c r="GVG201" s="4"/>
      <c r="GVH201" s="4"/>
      <c r="GVI201" s="4"/>
      <c r="GVJ201" s="4"/>
      <c r="GVK201" s="4"/>
      <c r="GVL201" s="4"/>
      <c r="GVM201" s="4"/>
      <c r="GVN201" s="4"/>
      <c r="GVO201" s="4"/>
      <c r="GVP201" s="4"/>
      <c r="GVQ201" s="4"/>
      <c r="GVR201" s="4"/>
      <c r="GVS201" s="4"/>
      <c r="GVT201" s="4"/>
      <c r="GVU201" s="4"/>
      <c r="GVV201" s="4"/>
      <c r="GVW201" s="4"/>
      <c r="GVX201" s="4"/>
      <c r="GVY201" s="4"/>
      <c r="GVZ201" s="4"/>
      <c r="GWA201" s="4"/>
      <c r="GWB201" s="4"/>
      <c r="GWC201" s="4"/>
      <c r="GWD201" s="4"/>
      <c r="GWE201" s="4"/>
      <c r="GWF201" s="4"/>
      <c r="GWG201" s="4"/>
      <c r="GWH201" s="4"/>
      <c r="GWI201" s="4"/>
      <c r="GWJ201" s="4"/>
      <c r="GWK201" s="4"/>
      <c r="GWL201" s="4"/>
      <c r="GWM201" s="4"/>
      <c r="GWN201" s="4"/>
      <c r="GWO201" s="4"/>
      <c r="GWP201" s="4"/>
      <c r="GWQ201" s="4"/>
      <c r="GWR201" s="4"/>
      <c r="GWS201" s="4"/>
      <c r="GWT201" s="4"/>
      <c r="GWU201" s="4"/>
      <c r="GWV201" s="4"/>
      <c r="GWW201" s="4"/>
      <c r="GWX201" s="4"/>
      <c r="GWY201" s="4"/>
      <c r="GWZ201" s="4"/>
      <c r="GXA201" s="4"/>
      <c r="GXB201" s="4"/>
      <c r="GXC201" s="4"/>
      <c r="GXD201" s="4"/>
      <c r="GXE201" s="4"/>
      <c r="GXF201" s="4"/>
      <c r="GXG201" s="4"/>
      <c r="GXH201" s="4"/>
      <c r="GXI201" s="4"/>
      <c r="GXJ201" s="4"/>
      <c r="GXK201" s="4"/>
      <c r="GXL201" s="4"/>
      <c r="GXM201" s="4"/>
      <c r="GXN201" s="4"/>
      <c r="GXO201" s="4"/>
      <c r="GXP201" s="4"/>
      <c r="GXQ201" s="4"/>
      <c r="GXR201" s="4"/>
      <c r="GXS201" s="4"/>
      <c r="GXT201" s="4"/>
      <c r="GXU201" s="4"/>
      <c r="GXV201" s="4"/>
      <c r="GXW201" s="4"/>
      <c r="GXX201" s="4"/>
      <c r="GXY201" s="4"/>
      <c r="GXZ201" s="4"/>
      <c r="GYA201" s="4"/>
      <c r="GYB201" s="4"/>
      <c r="GYC201" s="4"/>
      <c r="GYD201" s="4"/>
      <c r="GYE201" s="4"/>
      <c r="GYF201" s="4"/>
      <c r="GYG201" s="4"/>
      <c r="GYH201" s="4"/>
      <c r="GYI201" s="4"/>
      <c r="GYJ201" s="4"/>
      <c r="GYK201" s="4"/>
      <c r="GYL201" s="4"/>
      <c r="GYM201" s="4"/>
      <c r="GYN201" s="4"/>
      <c r="GYO201" s="4"/>
      <c r="GYP201" s="4"/>
      <c r="GYQ201" s="4"/>
      <c r="GYR201" s="4"/>
      <c r="GYS201" s="4"/>
      <c r="GYT201" s="4"/>
      <c r="GYU201" s="4"/>
      <c r="GYV201" s="4"/>
      <c r="GYW201" s="4"/>
      <c r="GYX201" s="4"/>
      <c r="GYY201" s="4"/>
      <c r="GYZ201" s="4"/>
      <c r="GZA201" s="4"/>
      <c r="GZB201" s="4"/>
      <c r="GZC201" s="4"/>
      <c r="GZD201" s="4"/>
      <c r="GZE201" s="4"/>
      <c r="GZF201" s="4"/>
      <c r="GZG201" s="4"/>
      <c r="GZH201" s="4"/>
      <c r="GZI201" s="4"/>
      <c r="GZJ201" s="4"/>
      <c r="GZK201" s="4"/>
      <c r="GZL201" s="4"/>
      <c r="GZM201" s="4"/>
      <c r="GZN201" s="4"/>
      <c r="GZO201" s="4"/>
      <c r="GZP201" s="4"/>
      <c r="GZQ201" s="4"/>
      <c r="GZR201" s="4"/>
      <c r="GZS201" s="4"/>
      <c r="GZT201" s="4"/>
      <c r="GZU201" s="4"/>
      <c r="GZV201" s="4"/>
      <c r="GZW201" s="4"/>
      <c r="GZX201" s="4"/>
      <c r="GZY201" s="4"/>
      <c r="GZZ201" s="4"/>
      <c r="HAA201" s="4"/>
      <c r="HAB201" s="4"/>
      <c r="HAC201" s="4"/>
      <c r="HAD201" s="4"/>
      <c r="HAE201" s="4"/>
      <c r="HAF201" s="4"/>
      <c r="HAG201" s="4"/>
      <c r="HAH201" s="4"/>
      <c r="HAI201" s="4"/>
      <c r="HAJ201" s="4"/>
      <c r="HAK201" s="4"/>
      <c r="HAL201" s="4"/>
      <c r="HAM201" s="4"/>
      <c r="HAN201" s="4"/>
      <c r="HAO201" s="4"/>
      <c r="HAP201" s="4"/>
      <c r="HAQ201" s="4"/>
      <c r="HAR201" s="4"/>
      <c r="HAS201" s="4"/>
      <c r="HAT201" s="4"/>
      <c r="HAU201" s="4"/>
      <c r="HAV201" s="4"/>
      <c r="HAW201" s="4"/>
      <c r="HAX201" s="4"/>
      <c r="HAY201" s="4"/>
      <c r="HAZ201" s="4"/>
      <c r="HBA201" s="4"/>
      <c r="HBB201" s="4"/>
      <c r="HBC201" s="4"/>
      <c r="HBD201" s="4"/>
      <c r="HBE201" s="4"/>
      <c r="HBF201" s="4"/>
      <c r="HBG201" s="4"/>
      <c r="HBH201" s="4"/>
      <c r="HBI201" s="4"/>
      <c r="HBJ201" s="4"/>
      <c r="HBK201" s="4"/>
      <c r="HBL201" s="4"/>
      <c r="HBM201" s="4"/>
      <c r="HBN201" s="4"/>
      <c r="HBO201" s="4"/>
      <c r="HBP201" s="4"/>
      <c r="HBQ201" s="4"/>
      <c r="HBR201" s="4"/>
      <c r="HBS201" s="4"/>
      <c r="HBT201" s="4"/>
      <c r="HBU201" s="4"/>
      <c r="HBV201" s="4"/>
      <c r="HBW201" s="4"/>
      <c r="HBX201" s="4"/>
      <c r="HBY201" s="4"/>
      <c r="HBZ201" s="4"/>
      <c r="HCA201" s="4"/>
      <c r="HCB201" s="4"/>
      <c r="HCC201" s="4"/>
      <c r="HCD201" s="4"/>
      <c r="HCE201" s="4"/>
      <c r="HCF201" s="4"/>
      <c r="HCG201" s="4"/>
      <c r="HCH201" s="4"/>
      <c r="HCI201" s="4"/>
      <c r="HCJ201" s="4"/>
      <c r="HCK201" s="4"/>
      <c r="HCL201" s="4"/>
      <c r="HCM201" s="4"/>
      <c r="HCN201" s="4"/>
      <c r="HCO201" s="4"/>
      <c r="HCP201" s="4"/>
      <c r="HCQ201" s="4"/>
      <c r="HCR201" s="4"/>
      <c r="HCS201" s="4"/>
      <c r="HCT201" s="4"/>
      <c r="HCU201" s="4"/>
      <c r="HCV201" s="4"/>
      <c r="HCW201" s="4"/>
      <c r="HCX201" s="4"/>
      <c r="HCY201" s="4"/>
      <c r="HCZ201" s="4"/>
      <c r="HDA201" s="4"/>
      <c r="HDB201" s="4"/>
      <c r="HDC201" s="4"/>
      <c r="HDD201" s="4"/>
      <c r="HDE201" s="4"/>
      <c r="HDF201" s="4"/>
      <c r="HDG201" s="4"/>
      <c r="HDH201" s="4"/>
      <c r="HDI201" s="4"/>
      <c r="HDJ201" s="4"/>
      <c r="HDK201" s="4"/>
      <c r="HDL201" s="4"/>
      <c r="HDM201" s="4"/>
      <c r="HDN201" s="4"/>
      <c r="HDO201" s="4"/>
      <c r="HDP201" s="4"/>
      <c r="HDQ201" s="4"/>
      <c r="HDR201" s="4"/>
      <c r="HDS201" s="4"/>
      <c r="HDT201" s="4"/>
      <c r="HDU201" s="4"/>
      <c r="HDV201" s="4"/>
      <c r="HDW201" s="4"/>
      <c r="HDX201" s="4"/>
      <c r="HDY201" s="4"/>
      <c r="HDZ201" s="4"/>
      <c r="HEA201" s="4"/>
      <c r="HEB201" s="4"/>
      <c r="HEC201" s="4"/>
      <c r="HED201" s="4"/>
      <c r="HEE201" s="4"/>
      <c r="HEF201" s="4"/>
      <c r="HEG201" s="4"/>
      <c r="HEH201" s="4"/>
      <c r="HEI201" s="4"/>
      <c r="HEJ201" s="4"/>
      <c r="HEK201" s="4"/>
      <c r="HEL201" s="4"/>
      <c r="HEM201" s="4"/>
      <c r="HEN201" s="4"/>
      <c r="HEO201" s="4"/>
      <c r="HEP201" s="4"/>
      <c r="HEQ201" s="4"/>
      <c r="HER201" s="4"/>
      <c r="HES201" s="4"/>
      <c r="HET201" s="4"/>
      <c r="HEU201" s="4"/>
      <c r="HEV201" s="4"/>
      <c r="HEW201" s="4"/>
      <c r="HEX201" s="4"/>
      <c r="HEY201" s="4"/>
      <c r="HEZ201" s="4"/>
      <c r="HFA201" s="4"/>
      <c r="HFB201" s="4"/>
      <c r="HFC201" s="4"/>
      <c r="HFD201" s="4"/>
      <c r="HFE201" s="4"/>
      <c r="HFF201" s="4"/>
      <c r="HFG201" s="4"/>
      <c r="HFH201" s="4"/>
      <c r="HFI201" s="4"/>
      <c r="HFJ201" s="4"/>
      <c r="HFK201" s="4"/>
      <c r="HFL201" s="4"/>
      <c r="HFM201" s="4"/>
      <c r="HFN201" s="4"/>
      <c r="HFO201" s="4"/>
      <c r="HFP201" s="4"/>
      <c r="HFQ201" s="4"/>
      <c r="HFR201" s="4"/>
      <c r="HFS201" s="4"/>
      <c r="HFT201" s="4"/>
      <c r="HFU201" s="4"/>
      <c r="HFV201" s="4"/>
      <c r="HFW201" s="4"/>
      <c r="HFX201" s="4"/>
      <c r="HFY201" s="4"/>
      <c r="HFZ201" s="4"/>
      <c r="HGA201" s="4"/>
      <c r="HGB201" s="4"/>
      <c r="HGC201" s="4"/>
      <c r="HGD201" s="4"/>
      <c r="HGE201" s="4"/>
      <c r="HGF201" s="4"/>
      <c r="HGG201" s="4"/>
      <c r="HGH201" s="4"/>
      <c r="HGI201" s="4"/>
      <c r="HGJ201" s="4"/>
      <c r="HGK201" s="4"/>
      <c r="HGL201" s="4"/>
      <c r="HGM201" s="4"/>
      <c r="HGN201" s="4"/>
      <c r="HGO201" s="4"/>
      <c r="HGP201" s="4"/>
      <c r="HGQ201" s="4"/>
      <c r="HGR201" s="4"/>
      <c r="HGS201" s="4"/>
      <c r="HGT201" s="4"/>
      <c r="HGU201" s="4"/>
      <c r="HGV201" s="4"/>
      <c r="HGW201" s="4"/>
      <c r="HGX201" s="4"/>
      <c r="HGY201" s="4"/>
      <c r="HGZ201" s="4"/>
      <c r="HHA201" s="4"/>
      <c r="HHB201" s="4"/>
      <c r="HHC201" s="4"/>
      <c r="HHD201" s="4"/>
      <c r="HHE201" s="4"/>
      <c r="HHF201" s="4"/>
      <c r="HHG201" s="4"/>
      <c r="HHH201" s="4"/>
      <c r="HHI201" s="4"/>
      <c r="HHJ201" s="4"/>
      <c r="HHK201" s="4"/>
      <c r="HHL201" s="4"/>
      <c r="HHM201" s="4"/>
      <c r="HHN201" s="4"/>
      <c r="HHO201" s="4"/>
      <c r="HHP201" s="4"/>
      <c r="HHQ201" s="4"/>
      <c r="HHR201" s="4"/>
      <c r="HHS201" s="4"/>
      <c r="HHT201" s="4"/>
      <c r="HHU201" s="4"/>
      <c r="HHV201" s="4"/>
      <c r="HHW201" s="4"/>
      <c r="HHX201" s="4"/>
      <c r="HHY201" s="4"/>
      <c r="HHZ201" s="4"/>
      <c r="HIA201" s="4"/>
      <c r="HIB201" s="4"/>
      <c r="HIC201" s="4"/>
      <c r="HID201" s="4"/>
      <c r="HIE201" s="4"/>
      <c r="HIF201" s="4"/>
      <c r="HIG201" s="4"/>
      <c r="HIH201" s="4"/>
      <c r="HII201" s="4"/>
      <c r="HIJ201" s="4"/>
      <c r="HIK201" s="4"/>
      <c r="HIL201" s="4"/>
      <c r="HIM201" s="4"/>
      <c r="HIN201" s="4"/>
      <c r="HIO201" s="4"/>
      <c r="HIP201" s="4"/>
      <c r="HIQ201" s="4"/>
      <c r="HIR201" s="4"/>
      <c r="HIS201" s="4"/>
      <c r="HIT201" s="4"/>
      <c r="HIU201" s="4"/>
      <c r="HIV201" s="4"/>
      <c r="HIW201" s="4"/>
      <c r="HIX201" s="4"/>
      <c r="HIY201" s="4"/>
      <c r="HIZ201" s="4"/>
      <c r="HJA201" s="4"/>
      <c r="HJB201" s="4"/>
      <c r="HJC201" s="4"/>
      <c r="HJD201" s="4"/>
      <c r="HJE201" s="4"/>
      <c r="HJF201" s="4"/>
      <c r="HJG201" s="4"/>
      <c r="HJH201" s="4"/>
      <c r="HJI201" s="4"/>
      <c r="HJJ201" s="4"/>
      <c r="HJK201" s="4"/>
      <c r="HJL201" s="4"/>
      <c r="HJM201" s="4"/>
      <c r="HJN201" s="4"/>
      <c r="HJO201" s="4"/>
      <c r="HJP201" s="4"/>
      <c r="HJQ201" s="4"/>
      <c r="HJR201" s="4"/>
      <c r="HJS201" s="4"/>
      <c r="HJT201" s="4"/>
      <c r="HJU201" s="4"/>
      <c r="HJV201" s="4"/>
      <c r="HJW201" s="4"/>
      <c r="HJX201" s="4"/>
      <c r="HJY201" s="4"/>
      <c r="HJZ201" s="4"/>
      <c r="HKA201" s="4"/>
      <c r="HKB201" s="4"/>
      <c r="HKC201" s="4"/>
      <c r="HKD201" s="4"/>
      <c r="HKE201" s="4"/>
      <c r="HKF201" s="4"/>
      <c r="HKG201" s="4"/>
      <c r="HKH201" s="4"/>
      <c r="HKI201" s="4"/>
      <c r="HKJ201" s="4"/>
      <c r="HKK201" s="4"/>
      <c r="HKL201" s="4"/>
      <c r="HKM201" s="4"/>
      <c r="HKN201" s="4"/>
      <c r="HKO201" s="4"/>
      <c r="HKP201" s="4"/>
      <c r="HKQ201" s="4"/>
      <c r="HKR201" s="4"/>
      <c r="HKS201" s="4"/>
      <c r="HKT201" s="4"/>
      <c r="HKU201" s="4"/>
      <c r="HKV201" s="4"/>
      <c r="HKW201" s="4"/>
      <c r="HKX201" s="4"/>
      <c r="HKY201" s="4"/>
      <c r="HKZ201" s="4"/>
      <c r="HLA201" s="4"/>
      <c r="HLB201" s="4"/>
      <c r="HLC201" s="4"/>
      <c r="HLD201" s="4"/>
      <c r="HLE201" s="4"/>
      <c r="HLF201" s="4"/>
      <c r="HLG201" s="4"/>
      <c r="HLH201" s="4"/>
      <c r="HLI201" s="4"/>
      <c r="HLJ201" s="4"/>
      <c r="HLK201" s="4"/>
      <c r="HLL201" s="4"/>
      <c r="HLM201" s="4"/>
      <c r="HLN201" s="4"/>
      <c r="HLO201" s="4"/>
      <c r="HLP201" s="4"/>
      <c r="HLQ201" s="4"/>
      <c r="HLR201" s="4"/>
      <c r="HLS201" s="4"/>
      <c r="HLT201" s="4"/>
      <c r="HLU201" s="4"/>
      <c r="HLV201" s="4"/>
      <c r="HLW201" s="4"/>
      <c r="HLX201" s="4"/>
      <c r="HLY201" s="4"/>
      <c r="HLZ201" s="4"/>
      <c r="HMA201" s="4"/>
      <c r="HMB201" s="4"/>
      <c r="HMC201" s="4"/>
      <c r="HMD201" s="4"/>
      <c r="HME201" s="4"/>
      <c r="HMF201" s="4"/>
      <c r="HMG201" s="4"/>
      <c r="HMH201" s="4"/>
      <c r="HMI201" s="4"/>
      <c r="HMJ201" s="4"/>
      <c r="HMK201" s="4"/>
      <c r="HML201" s="4"/>
      <c r="HMM201" s="4"/>
      <c r="HMN201" s="4"/>
      <c r="HMO201" s="4"/>
      <c r="HMP201" s="4"/>
      <c r="HMQ201" s="4"/>
      <c r="HMR201" s="4"/>
      <c r="HMS201" s="4"/>
      <c r="HMT201" s="4"/>
      <c r="HMU201" s="4"/>
      <c r="HMV201" s="4"/>
      <c r="HMW201" s="4"/>
      <c r="HMX201" s="4"/>
      <c r="HMY201" s="4"/>
      <c r="HMZ201" s="4"/>
      <c r="HNA201" s="4"/>
      <c r="HNB201" s="4"/>
      <c r="HNC201" s="4"/>
      <c r="HND201" s="4"/>
      <c r="HNE201" s="4"/>
      <c r="HNF201" s="4"/>
      <c r="HNG201" s="4"/>
      <c r="HNH201" s="4"/>
      <c r="HNI201" s="4"/>
      <c r="HNJ201" s="4"/>
      <c r="HNK201" s="4"/>
      <c r="HNL201" s="4"/>
      <c r="HNM201" s="4"/>
      <c r="HNN201" s="4"/>
      <c r="HNO201" s="4"/>
      <c r="HNP201" s="4"/>
      <c r="HNQ201" s="4"/>
      <c r="HNR201" s="4"/>
      <c r="HNS201" s="4"/>
      <c r="HNT201" s="4"/>
      <c r="HNU201" s="4"/>
      <c r="HNV201" s="4"/>
      <c r="HNW201" s="4"/>
      <c r="HNX201" s="4"/>
      <c r="HNY201" s="4"/>
      <c r="HNZ201" s="4"/>
      <c r="HOA201" s="4"/>
      <c r="HOB201" s="4"/>
      <c r="HOC201" s="4"/>
      <c r="HOD201" s="4"/>
      <c r="HOE201" s="4"/>
      <c r="HOF201" s="4"/>
      <c r="HOG201" s="4"/>
      <c r="HOH201" s="4"/>
      <c r="HOI201" s="4"/>
      <c r="HOJ201" s="4"/>
      <c r="HOK201" s="4"/>
      <c r="HOL201" s="4"/>
      <c r="HOM201" s="4"/>
      <c r="HON201" s="4"/>
      <c r="HOO201" s="4"/>
      <c r="HOP201" s="4"/>
      <c r="HOQ201" s="4"/>
      <c r="HOR201" s="4"/>
      <c r="HOS201" s="4"/>
      <c r="HOT201" s="4"/>
      <c r="HOU201" s="4"/>
      <c r="HOV201" s="4"/>
      <c r="HOW201" s="4"/>
      <c r="HOX201" s="4"/>
      <c r="HOY201" s="4"/>
      <c r="HOZ201" s="4"/>
      <c r="HPA201" s="4"/>
      <c r="HPB201" s="4"/>
      <c r="HPC201" s="4"/>
      <c r="HPD201" s="4"/>
      <c r="HPE201" s="4"/>
      <c r="HPF201" s="4"/>
      <c r="HPG201" s="4"/>
      <c r="HPH201" s="4"/>
      <c r="HPI201" s="4"/>
      <c r="HPJ201" s="4"/>
      <c r="HPK201" s="4"/>
      <c r="HPL201" s="4"/>
      <c r="HPM201" s="4"/>
      <c r="HPN201" s="4"/>
      <c r="HPO201" s="4"/>
      <c r="HPP201" s="4"/>
      <c r="HPQ201" s="4"/>
      <c r="HPR201" s="4"/>
      <c r="HPS201" s="4"/>
      <c r="HPT201" s="4"/>
      <c r="HPU201" s="4"/>
      <c r="HPV201" s="4"/>
      <c r="HPW201" s="4"/>
      <c r="HPX201" s="4"/>
      <c r="HPY201" s="4"/>
      <c r="HPZ201" s="4"/>
      <c r="HQA201" s="4"/>
      <c r="HQB201" s="4"/>
      <c r="HQC201" s="4"/>
      <c r="HQD201" s="4"/>
      <c r="HQE201" s="4"/>
      <c r="HQF201" s="4"/>
      <c r="HQG201" s="4"/>
      <c r="HQH201" s="4"/>
      <c r="HQI201" s="4"/>
      <c r="HQJ201" s="4"/>
      <c r="HQK201" s="4"/>
      <c r="HQL201" s="4"/>
      <c r="HQM201" s="4"/>
      <c r="HQN201" s="4"/>
      <c r="HQO201" s="4"/>
      <c r="HQP201" s="4"/>
      <c r="HQQ201" s="4"/>
      <c r="HQR201" s="4"/>
      <c r="HQS201" s="4"/>
      <c r="HQT201" s="4"/>
      <c r="HQU201" s="4"/>
      <c r="HQV201" s="4"/>
      <c r="HQW201" s="4"/>
      <c r="HQX201" s="4"/>
      <c r="HQY201" s="4"/>
      <c r="HQZ201" s="4"/>
      <c r="HRA201" s="4"/>
      <c r="HRB201" s="4"/>
      <c r="HRC201" s="4"/>
      <c r="HRD201" s="4"/>
      <c r="HRE201" s="4"/>
      <c r="HRF201" s="4"/>
      <c r="HRG201" s="4"/>
      <c r="HRH201" s="4"/>
      <c r="HRI201" s="4"/>
      <c r="HRJ201" s="4"/>
      <c r="HRK201" s="4"/>
      <c r="HRL201" s="4"/>
      <c r="HRM201" s="4"/>
      <c r="HRN201" s="4"/>
      <c r="HRO201" s="4"/>
      <c r="HRP201" s="4"/>
      <c r="HRQ201" s="4"/>
      <c r="HRR201" s="4"/>
      <c r="HRS201" s="4"/>
      <c r="HRT201" s="4"/>
      <c r="HRU201" s="4"/>
      <c r="HRV201" s="4"/>
      <c r="HRW201" s="4"/>
      <c r="HRX201" s="4"/>
      <c r="HRY201" s="4"/>
      <c r="HRZ201" s="4"/>
      <c r="HSA201" s="4"/>
      <c r="HSB201" s="4"/>
      <c r="HSC201" s="4"/>
      <c r="HSD201" s="4"/>
      <c r="HSE201" s="4"/>
      <c r="HSF201" s="4"/>
      <c r="HSG201" s="4"/>
      <c r="HSH201" s="4"/>
      <c r="HSI201" s="4"/>
      <c r="HSJ201" s="4"/>
      <c r="HSK201" s="4"/>
      <c r="HSL201" s="4"/>
      <c r="HSM201" s="4"/>
      <c r="HSN201" s="4"/>
      <c r="HSO201" s="4"/>
      <c r="HSP201" s="4"/>
      <c r="HSQ201" s="4"/>
      <c r="HSR201" s="4"/>
      <c r="HSS201" s="4"/>
      <c r="HST201" s="4"/>
      <c r="HSU201" s="4"/>
      <c r="HSV201" s="4"/>
      <c r="HSW201" s="4"/>
      <c r="HSX201" s="4"/>
      <c r="HSY201" s="4"/>
      <c r="HSZ201" s="4"/>
      <c r="HTA201" s="4"/>
      <c r="HTB201" s="4"/>
      <c r="HTC201" s="4"/>
      <c r="HTD201" s="4"/>
      <c r="HTE201" s="4"/>
      <c r="HTF201" s="4"/>
      <c r="HTG201" s="4"/>
      <c r="HTH201" s="4"/>
      <c r="HTI201" s="4"/>
      <c r="HTJ201" s="4"/>
      <c r="HTK201" s="4"/>
      <c r="HTL201" s="4"/>
      <c r="HTM201" s="4"/>
      <c r="HTN201" s="4"/>
      <c r="HTO201" s="4"/>
      <c r="HTP201" s="4"/>
      <c r="HTQ201" s="4"/>
      <c r="HTR201" s="4"/>
      <c r="HTS201" s="4"/>
      <c r="HTT201" s="4"/>
      <c r="HTU201" s="4"/>
      <c r="HTV201" s="4"/>
      <c r="HTW201" s="4"/>
      <c r="HTX201" s="4"/>
      <c r="HTY201" s="4"/>
      <c r="HTZ201" s="4"/>
      <c r="HUA201" s="4"/>
      <c r="HUB201" s="4"/>
      <c r="HUC201" s="4"/>
      <c r="HUD201" s="4"/>
      <c r="HUE201" s="4"/>
      <c r="HUF201" s="4"/>
      <c r="HUG201" s="4"/>
      <c r="HUH201" s="4"/>
      <c r="HUI201" s="4"/>
      <c r="HUJ201" s="4"/>
      <c r="HUK201" s="4"/>
      <c r="HUL201" s="4"/>
      <c r="HUM201" s="4"/>
      <c r="HUN201" s="4"/>
      <c r="HUO201" s="4"/>
      <c r="HUP201" s="4"/>
      <c r="HUQ201" s="4"/>
      <c r="HUR201" s="4"/>
      <c r="HUS201" s="4"/>
      <c r="HUT201" s="4"/>
      <c r="HUU201" s="4"/>
      <c r="HUV201" s="4"/>
      <c r="HUW201" s="4"/>
      <c r="HUX201" s="4"/>
      <c r="HUY201" s="4"/>
      <c r="HUZ201" s="4"/>
      <c r="HVA201" s="4"/>
      <c r="HVB201" s="4"/>
      <c r="HVC201" s="4"/>
      <c r="HVD201" s="4"/>
      <c r="HVE201" s="4"/>
      <c r="HVF201" s="4"/>
      <c r="HVG201" s="4"/>
      <c r="HVH201" s="4"/>
      <c r="HVI201" s="4"/>
      <c r="HVJ201" s="4"/>
      <c r="HVK201" s="4"/>
      <c r="HVL201" s="4"/>
      <c r="HVM201" s="4"/>
      <c r="HVN201" s="4"/>
      <c r="HVO201" s="4"/>
      <c r="HVP201" s="4"/>
      <c r="HVQ201" s="4"/>
      <c r="HVR201" s="4"/>
      <c r="HVS201" s="4"/>
      <c r="HVT201" s="4"/>
      <c r="HVU201" s="4"/>
      <c r="HVV201" s="4"/>
      <c r="HVW201" s="4"/>
      <c r="HVX201" s="4"/>
      <c r="HVY201" s="4"/>
      <c r="HVZ201" s="4"/>
      <c r="HWA201" s="4"/>
      <c r="HWB201" s="4"/>
      <c r="HWC201" s="4"/>
      <c r="HWD201" s="4"/>
      <c r="HWE201" s="4"/>
      <c r="HWF201" s="4"/>
      <c r="HWG201" s="4"/>
      <c r="HWH201" s="4"/>
      <c r="HWI201" s="4"/>
      <c r="HWJ201" s="4"/>
      <c r="HWK201" s="4"/>
      <c r="HWL201" s="4"/>
      <c r="HWM201" s="4"/>
      <c r="HWN201" s="4"/>
      <c r="HWO201" s="4"/>
      <c r="HWP201" s="4"/>
      <c r="HWQ201" s="4"/>
      <c r="HWR201" s="4"/>
      <c r="HWS201" s="4"/>
      <c r="HWT201" s="4"/>
      <c r="HWU201" s="4"/>
      <c r="HWV201" s="4"/>
      <c r="HWW201" s="4"/>
      <c r="HWX201" s="4"/>
      <c r="HWY201" s="4"/>
      <c r="HWZ201" s="4"/>
      <c r="HXA201" s="4"/>
      <c r="HXB201" s="4"/>
      <c r="HXC201" s="4"/>
      <c r="HXD201" s="4"/>
      <c r="HXE201" s="4"/>
      <c r="HXF201" s="4"/>
      <c r="HXG201" s="4"/>
      <c r="HXH201" s="4"/>
      <c r="HXI201" s="4"/>
      <c r="HXJ201" s="4"/>
      <c r="HXK201" s="4"/>
      <c r="HXL201" s="4"/>
      <c r="HXM201" s="4"/>
      <c r="HXN201" s="4"/>
      <c r="HXO201" s="4"/>
      <c r="HXP201" s="4"/>
      <c r="HXQ201" s="4"/>
      <c r="HXR201" s="4"/>
      <c r="HXS201" s="4"/>
      <c r="HXT201" s="4"/>
      <c r="HXU201" s="4"/>
      <c r="HXV201" s="4"/>
      <c r="HXW201" s="4"/>
      <c r="HXX201" s="4"/>
      <c r="HXY201" s="4"/>
      <c r="HXZ201" s="4"/>
      <c r="HYA201" s="4"/>
      <c r="HYB201" s="4"/>
      <c r="HYC201" s="4"/>
      <c r="HYD201" s="4"/>
      <c r="HYE201" s="4"/>
      <c r="HYF201" s="4"/>
      <c r="HYG201" s="4"/>
      <c r="HYH201" s="4"/>
      <c r="HYI201" s="4"/>
      <c r="HYJ201" s="4"/>
      <c r="HYK201" s="4"/>
      <c r="HYL201" s="4"/>
      <c r="HYM201" s="4"/>
      <c r="HYN201" s="4"/>
      <c r="HYO201" s="4"/>
      <c r="HYP201" s="4"/>
      <c r="HYQ201" s="4"/>
      <c r="HYR201" s="4"/>
      <c r="HYS201" s="4"/>
      <c r="HYT201" s="4"/>
      <c r="HYU201" s="4"/>
      <c r="HYV201" s="4"/>
      <c r="HYW201" s="4"/>
      <c r="HYX201" s="4"/>
      <c r="HYY201" s="4"/>
      <c r="HYZ201" s="4"/>
      <c r="HZA201" s="4"/>
      <c r="HZB201" s="4"/>
      <c r="HZC201" s="4"/>
      <c r="HZD201" s="4"/>
      <c r="HZE201" s="4"/>
      <c r="HZF201" s="4"/>
      <c r="HZG201" s="4"/>
      <c r="HZH201" s="4"/>
      <c r="HZI201" s="4"/>
      <c r="HZJ201" s="4"/>
      <c r="HZK201" s="4"/>
      <c r="HZL201" s="4"/>
      <c r="HZM201" s="4"/>
      <c r="HZN201" s="4"/>
      <c r="HZO201" s="4"/>
      <c r="HZP201" s="4"/>
      <c r="HZQ201" s="4"/>
      <c r="HZR201" s="4"/>
      <c r="HZS201" s="4"/>
      <c r="HZT201" s="4"/>
      <c r="HZU201" s="4"/>
      <c r="HZV201" s="4"/>
      <c r="HZW201" s="4"/>
      <c r="HZX201" s="4"/>
      <c r="HZY201" s="4"/>
      <c r="HZZ201" s="4"/>
      <c r="IAA201" s="4"/>
      <c r="IAB201" s="4"/>
      <c r="IAC201" s="4"/>
      <c r="IAD201" s="4"/>
      <c r="IAE201" s="4"/>
      <c r="IAF201" s="4"/>
      <c r="IAG201" s="4"/>
      <c r="IAH201" s="4"/>
      <c r="IAI201" s="4"/>
      <c r="IAJ201" s="4"/>
      <c r="IAK201" s="4"/>
      <c r="IAL201" s="4"/>
      <c r="IAM201" s="4"/>
      <c r="IAN201" s="4"/>
      <c r="IAO201" s="4"/>
      <c r="IAP201" s="4"/>
      <c r="IAQ201" s="4"/>
      <c r="IAR201" s="4"/>
      <c r="IAS201" s="4"/>
      <c r="IAT201" s="4"/>
      <c r="IAU201" s="4"/>
      <c r="IAV201" s="4"/>
      <c r="IAW201" s="4"/>
      <c r="IAX201" s="4"/>
      <c r="IAY201" s="4"/>
      <c r="IAZ201" s="4"/>
      <c r="IBA201" s="4"/>
      <c r="IBB201" s="4"/>
      <c r="IBC201" s="4"/>
      <c r="IBD201" s="4"/>
      <c r="IBE201" s="4"/>
      <c r="IBF201" s="4"/>
      <c r="IBG201" s="4"/>
      <c r="IBH201" s="4"/>
      <c r="IBI201" s="4"/>
      <c r="IBJ201" s="4"/>
      <c r="IBK201" s="4"/>
      <c r="IBL201" s="4"/>
      <c r="IBM201" s="4"/>
      <c r="IBN201" s="4"/>
      <c r="IBO201" s="4"/>
      <c r="IBP201" s="4"/>
      <c r="IBQ201" s="4"/>
      <c r="IBR201" s="4"/>
      <c r="IBS201" s="4"/>
      <c r="IBT201" s="4"/>
      <c r="IBU201" s="4"/>
      <c r="IBV201" s="4"/>
      <c r="IBW201" s="4"/>
      <c r="IBX201" s="4"/>
      <c r="IBY201" s="4"/>
      <c r="IBZ201" s="4"/>
      <c r="ICA201" s="4"/>
      <c r="ICB201" s="4"/>
      <c r="ICC201" s="4"/>
      <c r="ICD201" s="4"/>
      <c r="ICE201" s="4"/>
      <c r="ICF201" s="4"/>
      <c r="ICG201" s="4"/>
      <c r="ICH201" s="4"/>
      <c r="ICI201" s="4"/>
      <c r="ICJ201" s="4"/>
      <c r="ICK201" s="4"/>
      <c r="ICL201" s="4"/>
      <c r="ICM201" s="4"/>
      <c r="ICN201" s="4"/>
      <c r="ICO201" s="4"/>
      <c r="ICP201" s="4"/>
      <c r="ICQ201" s="4"/>
      <c r="ICR201" s="4"/>
      <c r="ICS201" s="4"/>
      <c r="ICT201" s="4"/>
      <c r="ICU201" s="4"/>
      <c r="ICV201" s="4"/>
      <c r="ICW201" s="4"/>
      <c r="ICX201" s="4"/>
      <c r="ICY201" s="4"/>
      <c r="ICZ201" s="4"/>
      <c r="IDA201" s="4"/>
      <c r="IDB201" s="4"/>
      <c r="IDC201" s="4"/>
      <c r="IDD201" s="4"/>
      <c r="IDE201" s="4"/>
      <c r="IDF201" s="4"/>
      <c r="IDG201" s="4"/>
      <c r="IDH201" s="4"/>
      <c r="IDI201" s="4"/>
      <c r="IDJ201" s="4"/>
      <c r="IDK201" s="4"/>
      <c r="IDL201" s="4"/>
      <c r="IDM201" s="4"/>
      <c r="IDN201" s="4"/>
      <c r="IDO201" s="4"/>
      <c r="IDP201" s="4"/>
      <c r="IDQ201" s="4"/>
      <c r="IDR201" s="4"/>
      <c r="IDS201" s="4"/>
      <c r="IDT201" s="4"/>
      <c r="IDU201" s="4"/>
      <c r="IDV201" s="4"/>
      <c r="IDW201" s="4"/>
      <c r="IDX201" s="4"/>
      <c r="IDY201" s="4"/>
      <c r="IDZ201" s="4"/>
      <c r="IEA201" s="4"/>
      <c r="IEB201" s="4"/>
      <c r="IEC201" s="4"/>
      <c r="IED201" s="4"/>
      <c r="IEE201" s="4"/>
      <c r="IEF201" s="4"/>
      <c r="IEG201" s="4"/>
      <c r="IEH201" s="4"/>
      <c r="IEI201" s="4"/>
      <c r="IEJ201" s="4"/>
      <c r="IEK201" s="4"/>
      <c r="IEL201" s="4"/>
      <c r="IEM201" s="4"/>
      <c r="IEN201" s="4"/>
      <c r="IEO201" s="4"/>
      <c r="IEP201" s="4"/>
      <c r="IEQ201" s="4"/>
      <c r="IER201" s="4"/>
      <c r="IES201" s="4"/>
      <c r="IET201" s="4"/>
      <c r="IEU201" s="4"/>
      <c r="IEV201" s="4"/>
      <c r="IEW201" s="4"/>
      <c r="IEX201" s="4"/>
      <c r="IEY201" s="4"/>
      <c r="IEZ201" s="4"/>
      <c r="IFA201" s="4"/>
      <c r="IFB201" s="4"/>
      <c r="IFC201" s="4"/>
      <c r="IFD201" s="4"/>
      <c r="IFE201" s="4"/>
      <c r="IFF201" s="4"/>
      <c r="IFG201" s="4"/>
      <c r="IFH201" s="4"/>
      <c r="IFI201" s="4"/>
      <c r="IFJ201" s="4"/>
      <c r="IFK201" s="4"/>
      <c r="IFL201" s="4"/>
      <c r="IFM201" s="4"/>
      <c r="IFN201" s="4"/>
      <c r="IFO201" s="4"/>
      <c r="IFP201" s="4"/>
      <c r="IFQ201" s="4"/>
      <c r="IFR201" s="4"/>
      <c r="IFS201" s="4"/>
      <c r="IFT201" s="4"/>
      <c r="IFU201" s="4"/>
      <c r="IFV201" s="4"/>
      <c r="IFW201" s="4"/>
      <c r="IFX201" s="4"/>
      <c r="IFY201" s="4"/>
      <c r="IFZ201" s="4"/>
      <c r="IGA201" s="4"/>
      <c r="IGB201" s="4"/>
      <c r="IGC201" s="4"/>
      <c r="IGD201" s="4"/>
      <c r="IGE201" s="4"/>
      <c r="IGF201" s="4"/>
      <c r="IGG201" s="4"/>
      <c r="IGH201" s="4"/>
      <c r="IGI201" s="4"/>
      <c r="IGJ201" s="4"/>
      <c r="IGK201" s="4"/>
      <c r="IGL201" s="4"/>
      <c r="IGM201" s="4"/>
      <c r="IGN201" s="4"/>
      <c r="IGO201" s="4"/>
      <c r="IGP201" s="4"/>
      <c r="IGQ201" s="4"/>
      <c r="IGR201" s="4"/>
      <c r="IGS201" s="4"/>
      <c r="IGT201" s="4"/>
      <c r="IGU201" s="4"/>
      <c r="IGV201" s="4"/>
      <c r="IGW201" s="4"/>
      <c r="IGX201" s="4"/>
      <c r="IGY201" s="4"/>
      <c r="IGZ201" s="4"/>
      <c r="IHA201" s="4"/>
      <c r="IHB201" s="4"/>
      <c r="IHC201" s="4"/>
      <c r="IHD201" s="4"/>
      <c r="IHE201" s="4"/>
      <c r="IHF201" s="4"/>
      <c r="IHG201" s="4"/>
      <c r="IHH201" s="4"/>
      <c r="IHI201" s="4"/>
      <c r="IHJ201" s="4"/>
      <c r="IHK201" s="4"/>
      <c r="IHL201" s="4"/>
      <c r="IHM201" s="4"/>
      <c r="IHN201" s="4"/>
      <c r="IHO201" s="4"/>
      <c r="IHP201" s="4"/>
      <c r="IHQ201" s="4"/>
      <c r="IHR201" s="4"/>
      <c r="IHS201" s="4"/>
      <c r="IHT201" s="4"/>
      <c r="IHU201" s="4"/>
      <c r="IHV201" s="4"/>
      <c r="IHW201" s="4"/>
      <c r="IHX201" s="4"/>
      <c r="IHY201" s="4"/>
      <c r="IHZ201" s="4"/>
      <c r="IIA201" s="4"/>
      <c r="IIB201" s="4"/>
      <c r="IIC201" s="4"/>
      <c r="IID201" s="4"/>
      <c r="IIE201" s="4"/>
      <c r="IIF201" s="4"/>
      <c r="IIG201" s="4"/>
      <c r="IIH201" s="4"/>
      <c r="III201" s="4"/>
      <c r="IIJ201" s="4"/>
      <c r="IIK201" s="4"/>
      <c r="IIL201" s="4"/>
      <c r="IIM201" s="4"/>
      <c r="IIN201" s="4"/>
      <c r="IIO201" s="4"/>
      <c r="IIP201" s="4"/>
      <c r="IIQ201" s="4"/>
      <c r="IIR201" s="4"/>
      <c r="IIS201" s="4"/>
      <c r="IIT201" s="4"/>
      <c r="IIU201" s="4"/>
      <c r="IIV201" s="4"/>
      <c r="IIW201" s="4"/>
      <c r="IIX201" s="4"/>
      <c r="IIY201" s="4"/>
      <c r="IIZ201" s="4"/>
      <c r="IJA201" s="4"/>
      <c r="IJB201" s="4"/>
      <c r="IJC201" s="4"/>
      <c r="IJD201" s="4"/>
      <c r="IJE201" s="4"/>
      <c r="IJF201" s="4"/>
      <c r="IJG201" s="4"/>
      <c r="IJH201" s="4"/>
      <c r="IJI201" s="4"/>
      <c r="IJJ201" s="4"/>
      <c r="IJK201" s="4"/>
      <c r="IJL201" s="4"/>
      <c r="IJM201" s="4"/>
      <c r="IJN201" s="4"/>
      <c r="IJO201" s="4"/>
      <c r="IJP201" s="4"/>
      <c r="IJQ201" s="4"/>
      <c r="IJR201" s="4"/>
      <c r="IJS201" s="4"/>
      <c r="IJT201" s="4"/>
      <c r="IJU201" s="4"/>
      <c r="IJV201" s="4"/>
      <c r="IJW201" s="4"/>
      <c r="IJX201" s="4"/>
      <c r="IJY201" s="4"/>
      <c r="IJZ201" s="4"/>
      <c r="IKA201" s="4"/>
      <c r="IKB201" s="4"/>
      <c r="IKC201" s="4"/>
      <c r="IKD201" s="4"/>
      <c r="IKE201" s="4"/>
      <c r="IKF201" s="4"/>
      <c r="IKG201" s="4"/>
      <c r="IKH201" s="4"/>
      <c r="IKI201" s="4"/>
      <c r="IKJ201" s="4"/>
      <c r="IKK201" s="4"/>
      <c r="IKL201" s="4"/>
      <c r="IKM201" s="4"/>
      <c r="IKN201" s="4"/>
      <c r="IKO201" s="4"/>
      <c r="IKP201" s="4"/>
      <c r="IKQ201" s="4"/>
      <c r="IKR201" s="4"/>
      <c r="IKS201" s="4"/>
      <c r="IKT201" s="4"/>
      <c r="IKU201" s="4"/>
      <c r="IKV201" s="4"/>
      <c r="IKW201" s="4"/>
      <c r="IKX201" s="4"/>
      <c r="IKY201" s="4"/>
      <c r="IKZ201" s="4"/>
      <c r="ILA201" s="4"/>
      <c r="ILB201" s="4"/>
      <c r="ILC201" s="4"/>
      <c r="ILD201" s="4"/>
      <c r="ILE201" s="4"/>
      <c r="ILF201" s="4"/>
      <c r="ILG201" s="4"/>
      <c r="ILH201" s="4"/>
      <c r="ILI201" s="4"/>
      <c r="ILJ201" s="4"/>
      <c r="ILK201" s="4"/>
      <c r="ILL201" s="4"/>
      <c r="ILM201" s="4"/>
      <c r="ILN201" s="4"/>
      <c r="ILO201" s="4"/>
      <c r="ILP201" s="4"/>
      <c r="ILQ201" s="4"/>
      <c r="ILR201" s="4"/>
      <c r="ILS201" s="4"/>
      <c r="ILT201" s="4"/>
      <c r="ILU201" s="4"/>
      <c r="ILV201" s="4"/>
      <c r="ILW201" s="4"/>
      <c r="ILX201" s="4"/>
      <c r="ILY201" s="4"/>
      <c r="ILZ201" s="4"/>
      <c r="IMA201" s="4"/>
      <c r="IMB201" s="4"/>
      <c r="IMC201" s="4"/>
      <c r="IMD201" s="4"/>
      <c r="IME201" s="4"/>
      <c r="IMF201" s="4"/>
      <c r="IMG201" s="4"/>
      <c r="IMH201" s="4"/>
      <c r="IMI201" s="4"/>
      <c r="IMJ201" s="4"/>
      <c r="IMK201" s="4"/>
      <c r="IML201" s="4"/>
      <c r="IMM201" s="4"/>
      <c r="IMN201" s="4"/>
      <c r="IMO201" s="4"/>
      <c r="IMP201" s="4"/>
      <c r="IMQ201" s="4"/>
      <c r="IMR201" s="4"/>
      <c r="IMS201" s="4"/>
      <c r="IMT201" s="4"/>
      <c r="IMU201" s="4"/>
      <c r="IMV201" s="4"/>
      <c r="IMW201" s="4"/>
      <c r="IMX201" s="4"/>
      <c r="IMY201" s="4"/>
      <c r="IMZ201" s="4"/>
      <c r="INA201" s="4"/>
      <c r="INB201" s="4"/>
      <c r="INC201" s="4"/>
      <c r="IND201" s="4"/>
      <c r="INE201" s="4"/>
      <c r="INF201" s="4"/>
      <c r="ING201" s="4"/>
      <c r="INH201" s="4"/>
      <c r="INI201" s="4"/>
      <c r="INJ201" s="4"/>
      <c r="INK201" s="4"/>
      <c r="INL201" s="4"/>
      <c r="INM201" s="4"/>
      <c r="INN201" s="4"/>
      <c r="INO201" s="4"/>
      <c r="INP201" s="4"/>
      <c r="INQ201" s="4"/>
      <c r="INR201" s="4"/>
      <c r="INS201" s="4"/>
      <c r="INT201" s="4"/>
      <c r="INU201" s="4"/>
      <c r="INV201" s="4"/>
      <c r="INW201" s="4"/>
      <c r="INX201" s="4"/>
      <c r="INY201" s="4"/>
      <c r="INZ201" s="4"/>
      <c r="IOA201" s="4"/>
      <c r="IOB201" s="4"/>
      <c r="IOC201" s="4"/>
      <c r="IOD201" s="4"/>
      <c r="IOE201" s="4"/>
      <c r="IOF201" s="4"/>
      <c r="IOG201" s="4"/>
      <c r="IOH201" s="4"/>
      <c r="IOI201" s="4"/>
      <c r="IOJ201" s="4"/>
      <c r="IOK201" s="4"/>
      <c r="IOL201" s="4"/>
      <c r="IOM201" s="4"/>
      <c r="ION201" s="4"/>
      <c r="IOO201" s="4"/>
      <c r="IOP201" s="4"/>
      <c r="IOQ201" s="4"/>
      <c r="IOR201" s="4"/>
      <c r="IOS201" s="4"/>
      <c r="IOT201" s="4"/>
      <c r="IOU201" s="4"/>
      <c r="IOV201" s="4"/>
      <c r="IOW201" s="4"/>
      <c r="IOX201" s="4"/>
      <c r="IOY201" s="4"/>
      <c r="IOZ201" s="4"/>
      <c r="IPA201" s="4"/>
      <c r="IPB201" s="4"/>
      <c r="IPC201" s="4"/>
      <c r="IPD201" s="4"/>
      <c r="IPE201" s="4"/>
      <c r="IPF201" s="4"/>
      <c r="IPG201" s="4"/>
      <c r="IPH201" s="4"/>
      <c r="IPI201" s="4"/>
      <c r="IPJ201" s="4"/>
      <c r="IPK201" s="4"/>
      <c r="IPL201" s="4"/>
      <c r="IPM201" s="4"/>
      <c r="IPN201" s="4"/>
      <c r="IPO201" s="4"/>
      <c r="IPP201" s="4"/>
      <c r="IPQ201" s="4"/>
      <c r="IPR201" s="4"/>
      <c r="IPS201" s="4"/>
      <c r="IPT201" s="4"/>
      <c r="IPU201" s="4"/>
      <c r="IPV201" s="4"/>
      <c r="IPW201" s="4"/>
      <c r="IPX201" s="4"/>
      <c r="IPY201" s="4"/>
      <c r="IPZ201" s="4"/>
      <c r="IQA201" s="4"/>
      <c r="IQB201" s="4"/>
      <c r="IQC201" s="4"/>
      <c r="IQD201" s="4"/>
      <c r="IQE201" s="4"/>
      <c r="IQF201" s="4"/>
      <c r="IQG201" s="4"/>
      <c r="IQH201" s="4"/>
      <c r="IQI201" s="4"/>
      <c r="IQJ201" s="4"/>
      <c r="IQK201" s="4"/>
      <c r="IQL201" s="4"/>
      <c r="IQM201" s="4"/>
      <c r="IQN201" s="4"/>
      <c r="IQO201" s="4"/>
      <c r="IQP201" s="4"/>
      <c r="IQQ201" s="4"/>
      <c r="IQR201" s="4"/>
      <c r="IQS201" s="4"/>
      <c r="IQT201" s="4"/>
      <c r="IQU201" s="4"/>
      <c r="IQV201" s="4"/>
      <c r="IQW201" s="4"/>
      <c r="IQX201" s="4"/>
      <c r="IQY201" s="4"/>
      <c r="IQZ201" s="4"/>
      <c r="IRA201" s="4"/>
      <c r="IRB201" s="4"/>
      <c r="IRC201" s="4"/>
      <c r="IRD201" s="4"/>
      <c r="IRE201" s="4"/>
      <c r="IRF201" s="4"/>
      <c r="IRG201" s="4"/>
      <c r="IRH201" s="4"/>
      <c r="IRI201" s="4"/>
      <c r="IRJ201" s="4"/>
      <c r="IRK201" s="4"/>
      <c r="IRL201" s="4"/>
      <c r="IRM201" s="4"/>
      <c r="IRN201" s="4"/>
      <c r="IRO201" s="4"/>
      <c r="IRP201" s="4"/>
      <c r="IRQ201" s="4"/>
      <c r="IRR201" s="4"/>
      <c r="IRS201" s="4"/>
      <c r="IRT201" s="4"/>
      <c r="IRU201" s="4"/>
      <c r="IRV201" s="4"/>
      <c r="IRW201" s="4"/>
      <c r="IRX201" s="4"/>
      <c r="IRY201" s="4"/>
      <c r="IRZ201" s="4"/>
      <c r="ISA201" s="4"/>
      <c r="ISB201" s="4"/>
      <c r="ISC201" s="4"/>
      <c r="ISD201" s="4"/>
      <c r="ISE201" s="4"/>
      <c r="ISF201" s="4"/>
      <c r="ISG201" s="4"/>
      <c r="ISH201" s="4"/>
      <c r="ISI201" s="4"/>
      <c r="ISJ201" s="4"/>
      <c r="ISK201" s="4"/>
      <c r="ISL201" s="4"/>
      <c r="ISM201" s="4"/>
      <c r="ISN201" s="4"/>
      <c r="ISO201" s="4"/>
      <c r="ISP201" s="4"/>
      <c r="ISQ201" s="4"/>
      <c r="ISR201" s="4"/>
      <c r="ISS201" s="4"/>
      <c r="IST201" s="4"/>
      <c r="ISU201" s="4"/>
      <c r="ISV201" s="4"/>
      <c r="ISW201" s="4"/>
      <c r="ISX201" s="4"/>
      <c r="ISY201" s="4"/>
      <c r="ISZ201" s="4"/>
      <c r="ITA201" s="4"/>
      <c r="ITB201" s="4"/>
      <c r="ITC201" s="4"/>
      <c r="ITD201" s="4"/>
      <c r="ITE201" s="4"/>
      <c r="ITF201" s="4"/>
      <c r="ITG201" s="4"/>
      <c r="ITH201" s="4"/>
      <c r="ITI201" s="4"/>
      <c r="ITJ201" s="4"/>
      <c r="ITK201" s="4"/>
      <c r="ITL201" s="4"/>
      <c r="ITM201" s="4"/>
      <c r="ITN201" s="4"/>
      <c r="ITO201" s="4"/>
      <c r="ITP201" s="4"/>
      <c r="ITQ201" s="4"/>
      <c r="ITR201" s="4"/>
      <c r="ITS201" s="4"/>
      <c r="ITT201" s="4"/>
      <c r="ITU201" s="4"/>
      <c r="ITV201" s="4"/>
      <c r="ITW201" s="4"/>
      <c r="ITX201" s="4"/>
      <c r="ITY201" s="4"/>
      <c r="ITZ201" s="4"/>
      <c r="IUA201" s="4"/>
      <c r="IUB201" s="4"/>
      <c r="IUC201" s="4"/>
      <c r="IUD201" s="4"/>
      <c r="IUE201" s="4"/>
      <c r="IUF201" s="4"/>
      <c r="IUG201" s="4"/>
      <c r="IUH201" s="4"/>
      <c r="IUI201" s="4"/>
      <c r="IUJ201" s="4"/>
      <c r="IUK201" s="4"/>
      <c r="IUL201" s="4"/>
      <c r="IUM201" s="4"/>
      <c r="IUN201" s="4"/>
      <c r="IUO201" s="4"/>
      <c r="IUP201" s="4"/>
      <c r="IUQ201" s="4"/>
      <c r="IUR201" s="4"/>
      <c r="IUS201" s="4"/>
      <c r="IUT201" s="4"/>
      <c r="IUU201" s="4"/>
      <c r="IUV201" s="4"/>
      <c r="IUW201" s="4"/>
      <c r="IUX201" s="4"/>
      <c r="IUY201" s="4"/>
      <c r="IUZ201" s="4"/>
      <c r="IVA201" s="4"/>
      <c r="IVB201" s="4"/>
      <c r="IVC201" s="4"/>
      <c r="IVD201" s="4"/>
      <c r="IVE201" s="4"/>
      <c r="IVF201" s="4"/>
      <c r="IVG201" s="4"/>
      <c r="IVH201" s="4"/>
      <c r="IVI201" s="4"/>
      <c r="IVJ201" s="4"/>
      <c r="IVK201" s="4"/>
      <c r="IVL201" s="4"/>
      <c r="IVM201" s="4"/>
      <c r="IVN201" s="4"/>
      <c r="IVO201" s="4"/>
      <c r="IVP201" s="4"/>
      <c r="IVQ201" s="4"/>
      <c r="IVR201" s="4"/>
      <c r="IVS201" s="4"/>
      <c r="IVT201" s="4"/>
      <c r="IVU201" s="4"/>
      <c r="IVV201" s="4"/>
      <c r="IVW201" s="4"/>
      <c r="IVX201" s="4"/>
      <c r="IVY201" s="4"/>
      <c r="IVZ201" s="4"/>
      <c r="IWA201" s="4"/>
      <c r="IWB201" s="4"/>
      <c r="IWC201" s="4"/>
      <c r="IWD201" s="4"/>
      <c r="IWE201" s="4"/>
      <c r="IWF201" s="4"/>
      <c r="IWG201" s="4"/>
      <c r="IWH201" s="4"/>
      <c r="IWI201" s="4"/>
      <c r="IWJ201" s="4"/>
      <c r="IWK201" s="4"/>
      <c r="IWL201" s="4"/>
      <c r="IWM201" s="4"/>
      <c r="IWN201" s="4"/>
      <c r="IWO201" s="4"/>
      <c r="IWP201" s="4"/>
      <c r="IWQ201" s="4"/>
      <c r="IWR201" s="4"/>
      <c r="IWS201" s="4"/>
      <c r="IWT201" s="4"/>
      <c r="IWU201" s="4"/>
      <c r="IWV201" s="4"/>
      <c r="IWW201" s="4"/>
      <c r="IWX201" s="4"/>
      <c r="IWY201" s="4"/>
      <c r="IWZ201" s="4"/>
      <c r="IXA201" s="4"/>
      <c r="IXB201" s="4"/>
      <c r="IXC201" s="4"/>
      <c r="IXD201" s="4"/>
      <c r="IXE201" s="4"/>
      <c r="IXF201" s="4"/>
      <c r="IXG201" s="4"/>
      <c r="IXH201" s="4"/>
      <c r="IXI201" s="4"/>
      <c r="IXJ201" s="4"/>
      <c r="IXK201" s="4"/>
      <c r="IXL201" s="4"/>
      <c r="IXM201" s="4"/>
      <c r="IXN201" s="4"/>
      <c r="IXO201" s="4"/>
      <c r="IXP201" s="4"/>
      <c r="IXQ201" s="4"/>
      <c r="IXR201" s="4"/>
      <c r="IXS201" s="4"/>
      <c r="IXT201" s="4"/>
      <c r="IXU201" s="4"/>
      <c r="IXV201" s="4"/>
      <c r="IXW201" s="4"/>
      <c r="IXX201" s="4"/>
      <c r="IXY201" s="4"/>
      <c r="IXZ201" s="4"/>
      <c r="IYA201" s="4"/>
      <c r="IYB201" s="4"/>
      <c r="IYC201" s="4"/>
      <c r="IYD201" s="4"/>
      <c r="IYE201" s="4"/>
      <c r="IYF201" s="4"/>
      <c r="IYG201" s="4"/>
      <c r="IYH201" s="4"/>
      <c r="IYI201" s="4"/>
      <c r="IYJ201" s="4"/>
      <c r="IYK201" s="4"/>
      <c r="IYL201" s="4"/>
      <c r="IYM201" s="4"/>
      <c r="IYN201" s="4"/>
      <c r="IYO201" s="4"/>
      <c r="IYP201" s="4"/>
      <c r="IYQ201" s="4"/>
      <c r="IYR201" s="4"/>
      <c r="IYS201" s="4"/>
      <c r="IYT201" s="4"/>
      <c r="IYU201" s="4"/>
      <c r="IYV201" s="4"/>
      <c r="IYW201" s="4"/>
      <c r="IYX201" s="4"/>
      <c r="IYY201" s="4"/>
      <c r="IYZ201" s="4"/>
      <c r="IZA201" s="4"/>
      <c r="IZB201" s="4"/>
      <c r="IZC201" s="4"/>
      <c r="IZD201" s="4"/>
      <c r="IZE201" s="4"/>
      <c r="IZF201" s="4"/>
      <c r="IZG201" s="4"/>
      <c r="IZH201" s="4"/>
      <c r="IZI201" s="4"/>
      <c r="IZJ201" s="4"/>
      <c r="IZK201" s="4"/>
      <c r="IZL201" s="4"/>
      <c r="IZM201" s="4"/>
      <c r="IZN201" s="4"/>
      <c r="IZO201" s="4"/>
      <c r="IZP201" s="4"/>
      <c r="IZQ201" s="4"/>
      <c r="IZR201" s="4"/>
      <c r="IZS201" s="4"/>
      <c r="IZT201" s="4"/>
      <c r="IZU201" s="4"/>
      <c r="IZV201" s="4"/>
      <c r="IZW201" s="4"/>
      <c r="IZX201" s="4"/>
      <c r="IZY201" s="4"/>
      <c r="IZZ201" s="4"/>
      <c r="JAA201" s="4"/>
      <c r="JAB201" s="4"/>
      <c r="JAC201" s="4"/>
      <c r="JAD201" s="4"/>
      <c r="JAE201" s="4"/>
      <c r="JAF201" s="4"/>
      <c r="JAG201" s="4"/>
      <c r="JAH201" s="4"/>
      <c r="JAI201" s="4"/>
      <c r="JAJ201" s="4"/>
      <c r="JAK201" s="4"/>
      <c r="JAL201" s="4"/>
      <c r="JAM201" s="4"/>
      <c r="JAN201" s="4"/>
      <c r="JAO201" s="4"/>
      <c r="JAP201" s="4"/>
      <c r="JAQ201" s="4"/>
      <c r="JAR201" s="4"/>
      <c r="JAS201" s="4"/>
      <c r="JAT201" s="4"/>
      <c r="JAU201" s="4"/>
      <c r="JAV201" s="4"/>
      <c r="JAW201" s="4"/>
      <c r="JAX201" s="4"/>
      <c r="JAY201" s="4"/>
      <c r="JAZ201" s="4"/>
      <c r="JBA201" s="4"/>
      <c r="JBB201" s="4"/>
      <c r="JBC201" s="4"/>
      <c r="JBD201" s="4"/>
      <c r="JBE201" s="4"/>
      <c r="JBF201" s="4"/>
      <c r="JBG201" s="4"/>
      <c r="JBH201" s="4"/>
      <c r="JBI201" s="4"/>
      <c r="JBJ201" s="4"/>
      <c r="JBK201" s="4"/>
      <c r="JBL201" s="4"/>
      <c r="JBM201" s="4"/>
      <c r="JBN201" s="4"/>
      <c r="JBO201" s="4"/>
      <c r="JBP201" s="4"/>
      <c r="JBQ201" s="4"/>
      <c r="JBR201" s="4"/>
      <c r="JBS201" s="4"/>
      <c r="JBT201" s="4"/>
      <c r="JBU201" s="4"/>
      <c r="JBV201" s="4"/>
      <c r="JBW201" s="4"/>
      <c r="JBX201" s="4"/>
      <c r="JBY201" s="4"/>
      <c r="JBZ201" s="4"/>
      <c r="JCA201" s="4"/>
      <c r="JCB201" s="4"/>
      <c r="JCC201" s="4"/>
      <c r="JCD201" s="4"/>
      <c r="JCE201" s="4"/>
      <c r="JCF201" s="4"/>
      <c r="JCG201" s="4"/>
      <c r="JCH201" s="4"/>
      <c r="JCI201" s="4"/>
      <c r="JCJ201" s="4"/>
      <c r="JCK201" s="4"/>
      <c r="JCL201" s="4"/>
      <c r="JCM201" s="4"/>
      <c r="JCN201" s="4"/>
      <c r="JCO201" s="4"/>
      <c r="JCP201" s="4"/>
      <c r="JCQ201" s="4"/>
      <c r="JCR201" s="4"/>
      <c r="JCS201" s="4"/>
      <c r="JCT201" s="4"/>
      <c r="JCU201" s="4"/>
      <c r="JCV201" s="4"/>
      <c r="JCW201" s="4"/>
      <c r="JCX201" s="4"/>
      <c r="JCY201" s="4"/>
      <c r="JCZ201" s="4"/>
      <c r="JDA201" s="4"/>
      <c r="JDB201" s="4"/>
      <c r="JDC201" s="4"/>
      <c r="JDD201" s="4"/>
      <c r="JDE201" s="4"/>
      <c r="JDF201" s="4"/>
      <c r="JDG201" s="4"/>
      <c r="JDH201" s="4"/>
      <c r="JDI201" s="4"/>
      <c r="JDJ201" s="4"/>
      <c r="JDK201" s="4"/>
      <c r="JDL201" s="4"/>
      <c r="JDM201" s="4"/>
      <c r="JDN201" s="4"/>
      <c r="JDO201" s="4"/>
      <c r="JDP201" s="4"/>
      <c r="JDQ201" s="4"/>
      <c r="JDR201" s="4"/>
      <c r="JDS201" s="4"/>
      <c r="JDT201" s="4"/>
      <c r="JDU201" s="4"/>
      <c r="JDV201" s="4"/>
      <c r="JDW201" s="4"/>
      <c r="JDX201" s="4"/>
      <c r="JDY201" s="4"/>
      <c r="JDZ201" s="4"/>
      <c r="JEA201" s="4"/>
      <c r="JEB201" s="4"/>
      <c r="JEC201" s="4"/>
      <c r="JED201" s="4"/>
      <c r="JEE201" s="4"/>
      <c r="JEF201" s="4"/>
      <c r="JEG201" s="4"/>
      <c r="JEH201" s="4"/>
      <c r="JEI201" s="4"/>
      <c r="JEJ201" s="4"/>
      <c r="JEK201" s="4"/>
      <c r="JEL201" s="4"/>
      <c r="JEM201" s="4"/>
      <c r="JEN201" s="4"/>
      <c r="JEO201" s="4"/>
      <c r="JEP201" s="4"/>
      <c r="JEQ201" s="4"/>
      <c r="JER201" s="4"/>
      <c r="JES201" s="4"/>
      <c r="JET201" s="4"/>
      <c r="JEU201" s="4"/>
      <c r="JEV201" s="4"/>
      <c r="JEW201" s="4"/>
      <c r="JEX201" s="4"/>
      <c r="JEY201" s="4"/>
      <c r="JEZ201" s="4"/>
      <c r="JFA201" s="4"/>
      <c r="JFB201" s="4"/>
      <c r="JFC201" s="4"/>
      <c r="JFD201" s="4"/>
      <c r="JFE201" s="4"/>
      <c r="JFF201" s="4"/>
      <c r="JFG201" s="4"/>
      <c r="JFH201" s="4"/>
      <c r="JFI201" s="4"/>
      <c r="JFJ201" s="4"/>
      <c r="JFK201" s="4"/>
      <c r="JFL201" s="4"/>
      <c r="JFM201" s="4"/>
      <c r="JFN201" s="4"/>
      <c r="JFO201" s="4"/>
      <c r="JFP201" s="4"/>
      <c r="JFQ201" s="4"/>
      <c r="JFR201" s="4"/>
      <c r="JFS201" s="4"/>
      <c r="JFT201" s="4"/>
      <c r="JFU201" s="4"/>
      <c r="JFV201" s="4"/>
      <c r="JFW201" s="4"/>
      <c r="JFX201" s="4"/>
      <c r="JFY201" s="4"/>
      <c r="JFZ201" s="4"/>
      <c r="JGA201" s="4"/>
      <c r="JGB201" s="4"/>
      <c r="JGC201" s="4"/>
      <c r="JGD201" s="4"/>
      <c r="JGE201" s="4"/>
      <c r="JGF201" s="4"/>
      <c r="JGG201" s="4"/>
      <c r="JGH201" s="4"/>
      <c r="JGI201" s="4"/>
      <c r="JGJ201" s="4"/>
      <c r="JGK201" s="4"/>
      <c r="JGL201" s="4"/>
      <c r="JGM201" s="4"/>
      <c r="JGN201" s="4"/>
      <c r="JGO201" s="4"/>
      <c r="JGP201" s="4"/>
      <c r="JGQ201" s="4"/>
      <c r="JGR201" s="4"/>
      <c r="JGS201" s="4"/>
      <c r="JGT201" s="4"/>
      <c r="JGU201" s="4"/>
      <c r="JGV201" s="4"/>
      <c r="JGW201" s="4"/>
      <c r="JGX201" s="4"/>
      <c r="JGY201" s="4"/>
      <c r="JGZ201" s="4"/>
      <c r="JHA201" s="4"/>
      <c r="JHB201" s="4"/>
      <c r="JHC201" s="4"/>
      <c r="JHD201" s="4"/>
      <c r="JHE201" s="4"/>
      <c r="JHF201" s="4"/>
      <c r="JHG201" s="4"/>
      <c r="JHH201" s="4"/>
      <c r="JHI201" s="4"/>
      <c r="JHJ201" s="4"/>
      <c r="JHK201" s="4"/>
      <c r="JHL201" s="4"/>
      <c r="JHM201" s="4"/>
      <c r="JHN201" s="4"/>
      <c r="JHO201" s="4"/>
      <c r="JHP201" s="4"/>
      <c r="JHQ201" s="4"/>
      <c r="JHR201" s="4"/>
      <c r="JHS201" s="4"/>
      <c r="JHT201" s="4"/>
      <c r="JHU201" s="4"/>
      <c r="JHV201" s="4"/>
      <c r="JHW201" s="4"/>
      <c r="JHX201" s="4"/>
      <c r="JHY201" s="4"/>
      <c r="JHZ201" s="4"/>
      <c r="JIA201" s="4"/>
      <c r="JIB201" s="4"/>
      <c r="JIC201" s="4"/>
      <c r="JID201" s="4"/>
      <c r="JIE201" s="4"/>
      <c r="JIF201" s="4"/>
      <c r="JIG201" s="4"/>
      <c r="JIH201" s="4"/>
      <c r="JII201" s="4"/>
      <c r="JIJ201" s="4"/>
      <c r="JIK201" s="4"/>
      <c r="JIL201" s="4"/>
      <c r="JIM201" s="4"/>
      <c r="JIN201" s="4"/>
      <c r="JIO201" s="4"/>
      <c r="JIP201" s="4"/>
      <c r="JIQ201" s="4"/>
      <c r="JIR201" s="4"/>
      <c r="JIS201" s="4"/>
      <c r="JIT201" s="4"/>
      <c r="JIU201" s="4"/>
      <c r="JIV201" s="4"/>
      <c r="JIW201" s="4"/>
      <c r="JIX201" s="4"/>
      <c r="JIY201" s="4"/>
      <c r="JIZ201" s="4"/>
      <c r="JJA201" s="4"/>
      <c r="JJB201" s="4"/>
      <c r="JJC201" s="4"/>
      <c r="JJD201" s="4"/>
      <c r="JJE201" s="4"/>
      <c r="JJF201" s="4"/>
      <c r="JJG201" s="4"/>
      <c r="JJH201" s="4"/>
      <c r="JJI201" s="4"/>
      <c r="JJJ201" s="4"/>
      <c r="JJK201" s="4"/>
      <c r="JJL201" s="4"/>
      <c r="JJM201" s="4"/>
      <c r="JJN201" s="4"/>
      <c r="JJO201" s="4"/>
      <c r="JJP201" s="4"/>
      <c r="JJQ201" s="4"/>
      <c r="JJR201" s="4"/>
      <c r="JJS201" s="4"/>
      <c r="JJT201" s="4"/>
      <c r="JJU201" s="4"/>
      <c r="JJV201" s="4"/>
      <c r="JJW201" s="4"/>
      <c r="JJX201" s="4"/>
      <c r="JJY201" s="4"/>
      <c r="JJZ201" s="4"/>
      <c r="JKA201" s="4"/>
      <c r="JKB201" s="4"/>
      <c r="JKC201" s="4"/>
      <c r="JKD201" s="4"/>
      <c r="JKE201" s="4"/>
      <c r="JKF201" s="4"/>
      <c r="JKG201" s="4"/>
      <c r="JKH201" s="4"/>
      <c r="JKI201" s="4"/>
      <c r="JKJ201" s="4"/>
      <c r="JKK201" s="4"/>
      <c r="JKL201" s="4"/>
      <c r="JKM201" s="4"/>
      <c r="JKN201" s="4"/>
      <c r="JKO201" s="4"/>
      <c r="JKP201" s="4"/>
      <c r="JKQ201" s="4"/>
      <c r="JKR201" s="4"/>
      <c r="JKS201" s="4"/>
      <c r="JKT201" s="4"/>
      <c r="JKU201" s="4"/>
      <c r="JKV201" s="4"/>
      <c r="JKW201" s="4"/>
      <c r="JKX201" s="4"/>
      <c r="JKY201" s="4"/>
      <c r="JKZ201" s="4"/>
      <c r="JLA201" s="4"/>
      <c r="JLB201" s="4"/>
      <c r="JLC201" s="4"/>
      <c r="JLD201" s="4"/>
      <c r="JLE201" s="4"/>
      <c r="JLF201" s="4"/>
      <c r="JLG201" s="4"/>
      <c r="JLH201" s="4"/>
      <c r="JLI201" s="4"/>
      <c r="JLJ201" s="4"/>
      <c r="JLK201" s="4"/>
      <c r="JLL201" s="4"/>
      <c r="JLM201" s="4"/>
      <c r="JLN201" s="4"/>
      <c r="JLO201" s="4"/>
      <c r="JLP201" s="4"/>
      <c r="JLQ201" s="4"/>
      <c r="JLR201" s="4"/>
      <c r="JLS201" s="4"/>
      <c r="JLT201" s="4"/>
      <c r="JLU201" s="4"/>
      <c r="JLV201" s="4"/>
      <c r="JLW201" s="4"/>
      <c r="JLX201" s="4"/>
      <c r="JLY201" s="4"/>
      <c r="JLZ201" s="4"/>
      <c r="JMA201" s="4"/>
      <c r="JMB201" s="4"/>
      <c r="JMC201" s="4"/>
      <c r="JMD201" s="4"/>
      <c r="JME201" s="4"/>
      <c r="JMF201" s="4"/>
      <c r="JMG201" s="4"/>
      <c r="JMH201" s="4"/>
      <c r="JMI201" s="4"/>
      <c r="JMJ201" s="4"/>
      <c r="JMK201" s="4"/>
      <c r="JML201" s="4"/>
      <c r="JMM201" s="4"/>
      <c r="JMN201" s="4"/>
      <c r="JMO201" s="4"/>
      <c r="JMP201" s="4"/>
      <c r="JMQ201" s="4"/>
      <c r="JMR201" s="4"/>
      <c r="JMS201" s="4"/>
      <c r="JMT201" s="4"/>
      <c r="JMU201" s="4"/>
      <c r="JMV201" s="4"/>
      <c r="JMW201" s="4"/>
      <c r="JMX201" s="4"/>
      <c r="JMY201" s="4"/>
      <c r="JMZ201" s="4"/>
      <c r="JNA201" s="4"/>
      <c r="JNB201" s="4"/>
      <c r="JNC201" s="4"/>
      <c r="JND201" s="4"/>
      <c r="JNE201" s="4"/>
      <c r="JNF201" s="4"/>
      <c r="JNG201" s="4"/>
      <c r="JNH201" s="4"/>
      <c r="JNI201" s="4"/>
      <c r="JNJ201" s="4"/>
      <c r="JNK201" s="4"/>
      <c r="JNL201" s="4"/>
      <c r="JNM201" s="4"/>
      <c r="JNN201" s="4"/>
      <c r="JNO201" s="4"/>
      <c r="JNP201" s="4"/>
      <c r="JNQ201" s="4"/>
      <c r="JNR201" s="4"/>
      <c r="JNS201" s="4"/>
      <c r="JNT201" s="4"/>
      <c r="JNU201" s="4"/>
      <c r="JNV201" s="4"/>
      <c r="JNW201" s="4"/>
      <c r="JNX201" s="4"/>
      <c r="JNY201" s="4"/>
      <c r="JNZ201" s="4"/>
      <c r="JOA201" s="4"/>
      <c r="JOB201" s="4"/>
      <c r="JOC201" s="4"/>
      <c r="JOD201" s="4"/>
      <c r="JOE201" s="4"/>
      <c r="JOF201" s="4"/>
      <c r="JOG201" s="4"/>
      <c r="JOH201" s="4"/>
      <c r="JOI201" s="4"/>
      <c r="JOJ201" s="4"/>
      <c r="JOK201" s="4"/>
      <c r="JOL201" s="4"/>
      <c r="JOM201" s="4"/>
      <c r="JON201" s="4"/>
      <c r="JOO201" s="4"/>
      <c r="JOP201" s="4"/>
      <c r="JOQ201" s="4"/>
      <c r="JOR201" s="4"/>
      <c r="JOS201" s="4"/>
      <c r="JOT201" s="4"/>
      <c r="JOU201" s="4"/>
      <c r="JOV201" s="4"/>
      <c r="JOW201" s="4"/>
      <c r="JOX201" s="4"/>
      <c r="JOY201" s="4"/>
      <c r="JOZ201" s="4"/>
      <c r="JPA201" s="4"/>
      <c r="JPB201" s="4"/>
      <c r="JPC201" s="4"/>
      <c r="JPD201" s="4"/>
      <c r="JPE201" s="4"/>
      <c r="JPF201" s="4"/>
      <c r="JPG201" s="4"/>
      <c r="JPH201" s="4"/>
      <c r="JPI201" s="4"/>
      <c r="JPJ201" s="4"/>
      <c r="JPK201" s="4"/>
      <c r="JPL201" s="4"/>
      <c r="JPM201" s="4"/>
      <c r="JPN201" s="4"/>
      <c r="JPO201" s="4"/>
      <c r="JPP201" s="4"/>
      <c r="JPQ201" s="4"/>
      <c r="JPR201" s="4"/>
      <c r="JPS201" s="4"/>
      <c r="JPT201" s="4"/>
      <c r="JPU201" s="4"/>
      <c r="JPV201" s="4"/>
      <c r="JPW201" s="4"/>
      <c r="JPX201" s="4"/>
      <c r="JPY201" s="4"/>
      <c r="JPZ201" s="4"/>
      <c r="JQA201" s="4"/>
      <c r="JQB201" s="4"/>
      <c r="JQC201" s="4"/>
      <c r="JQD201" s="4"/>
      <c r="JQE201" s="4"/>
      <c r="JQF201" s="4"/>
      <c r="JQG201" s="4"/>
      <c r="JQH201" s="4"/>
      <c r="JQI201" s="4"/>
      <c r="JQJ201" s="4"/>
      <c r="JQK201" s="4"/>
      <c r="JQL201" s="4"/>
      <c r="JQM201" s="4"/>
      <c r="JQN201" s="4"/>
      <c r="JQO201" s="4"/>
      <c r="JQP201" s="4"/>
      <c r="JQQ201" s="4"/>
      <c r="JQR201" s="4"/>
      <c r="JQS201" s="4"/>
      <c r="JQT201" s="4"/>
      <c r="JQU201" s="4"/>
      <c r="JQV201" s="4"/>
      <c r="JQW201" s="4"/>
      <c r="JQX201" s="4"/>
      <c r="JQY201" s="4"/>
      <c r="JQZ201" s="4"/>
      <c r="JRA201" s="4"/>
      <c r="JRB201" s="4"/>
      <c r="JRC201" s="4"/>
      <c r="JRD201" s="4"/>
      <c r="JRE201" s="4"/>
      <c r="JRF201" s="4"/>
      <c r="JRG201" s="4"/>
      <c r="JRH201" s="4"/>
      <c r="JRI201" s="4"/>
      <c r="JRJ201" s="4"/>
      <c r="JRK201" s="4"/>
      <c r="JRL201" s="4"/>
      <c r="JRM201" s="4"/>
      <c r="JRN201" s="4"/>
      <c r="JRO201" s="4"/>
      <c r="JRP201" s="4"/>
      <c r="JRQ201" s="4"/>
      <c r="JRR201" s="4"/>
      <c r="JRS201" s="4"/>
      <c r="JRT201" s="4"/>
      <c r="JRU201" s="4"/>
      <c r="JRV201" s="4"/>
      <c r="JRW201" s="4"/>
      <c r="JRX201" s="4"/>
      <c r="JRY201" s="4"/>
      <c r="JRZ201" s="4"/>
      <c r="JSA201" s="4"/>
      <c r="JSB201" s="4"/>
      <c r="JSC201" s="4"/>
      <c r="JSD201" s="4"/>
      <c r="JSE201" s="4"/>
      <c r="JSF201" s="4"/>
      <c r="JSG201" s="4"/>
      <c r="JSH201" s="4"/>
      <c r="JSI201" s="4"/>
      <c r="JSJ201" s="4"/>
      <c r="JSK201" s="4"/>
      <c r="JSL201" s="4"/>
      <c r="JSM201" s="4"/>
      <c r="JSN201" s="4"/>
      <c r="JSO201" s="4"/>
      <c r="JSP201" s="4"/>
      <c r="JSQ201" s="4"/>
      <c r="JSR201" s="4"/>
      <c r="JSS201" s="4"/>
      <c r="JST201" s="4"/>
      <c r="JSU201" s="4"/>
      <c r="JSV201" s="4"/>
      <c r="JSW201" s="4"/>
      <c r="JSX201" s="4"/>
      <c r="JSY201" s="4"/>
      <c r="JSZ201" s="4"/>
      <c r="JTA201" s="4"/>
      <c r="JTB201" s="4"/>
      <c r="JTC201" s="4"/>
      <c r="JTD201" s="4"/>
      <c r="JTE201" s="4"/>
      <c r="JTF201" s="4"/>
      <c r="JTG201" s="4"/>
      <c r="JTH201" s="4"/>
      <c r="JTI201" s="4"/>
      <c r="JTJ201" s="4"/>
      <c r="JTK201" s="4"/>
      <c r="JTL201" s="4"/>
      <c r="JTM201" s="4"/>
      <c r="JTN201" s="4"/>
      <c r="JTO201" s="4"/>
      <c r="JTP201" s="4"/>
      <c r="JTQ201" s="4"/>
      <c r="JTR201" s="4"/>
      <c r="JTS201" s="4"/>
      <c r="JTT201" s="4"/>
      <c r="JTU201" s="4"/>
      <c r="JTV201" s="4"/>
      <c r="JTW201" s="4"/>
      <c r="JTX201" s="4"/>
      <c r="JTY201" s="4"/>
      <c r="JTZ201" s="4"/>
      <c r="JUA201" s="4"/>
      <c r="JUB201" s="4"/>
      <c r="JUC201" s="4"/>
      <c r="JUD201" s="4"/>
      <c r="JUE201" s="4"/>
      <c r="JUF201" s="4"/>
      <c r="JUG201" s="4"/>
      <c r="JUH201" s="4"/>
      <c r="JUI201" s="4"/>
      <c r="JUJ201" s="4"/>
      <c r="JUK201" s="4"/>
      <c r="JUL201" s="4"/>
      <c r="JUM201" s="4"/>
      <c r="JUN201" s="4"/>
      <c r="JUO201" s="4"/>
      <c r="JUP201" s="4"/>
      <c r="JUQ201" s="4"/>
      <c r="JUR201" s="4"/>
      <c r="JUS201" s="4"/>
      <c r="JUT201" s="4"/>
      <c r="JUU201" s="4"/>
      <c r="JUV201" s="4"/>
      <c r="JUW201" s="4"/>
      <c r="JUX201" s="4"/>
      <c r="JUY201" s="4"/>
      <c r="JUZ201" s="4"/>
      <c r="JVA201" s="4"/>
      <c r="JVB201" s="4"/>
      <c r="JVC201" s="4"/>
      <c r="JVD201" s="4"/>
      <c r="JVE201" s="4"/>
      <c r="JVF201" s="4"/>
      <c r="JVG201" s="4"/>
      <c r="JVH201" s="4"/>
      <c r="JVI201" s="4"/>
      <c r="JVJ201" s="4"/>
      <c r="JVK201" s="4"/>
      <c r="JVL201" s="4"/>
      <c r="JVM201" s="4"/>
      <c r="JVN201" s="4"/>
      <c r="JVO201" s="4"/>
      <c r="JVP201" s="4"/>
      <c r="JVQ201" s="4"/>
      <c r="JVR201" s="4"/>
      <c r="JVS201" s="4"/>
      <c r="JVT201" s="4"/>
      <c r="JVU201" s="4"/>
      <c r="JVV201" s="4"/>
      <c r="JVW201" s="4"/>
      <c r="JVX201" s="4"/>
      <c r="JVY201" s="4"/>
      <c r="JVZ201" s="4"/>
      <c r="JWA201" s="4"/>
      <c r="JWB201" s="4"/>
      <c r="JWC201" s="4"/>
      <c r="JWD201" s="4"/>
      <c r="JWE201" s="4"/>
      <c r="JWF201" s="4"/>
      <c r="JWG201" s="4"/>
      <c r="JWH201" s="4"/>
      <c r="JWI201" s="4"/>
      <c r="JWJ201" s="4"/>
      <c r="JWK201" s="4"/>
      <c r="JWL201" s="4"/>
      <c r="JWM201" s="4"/>
      <c r="JWN201" s="4"/>
      <c r="JWO201" s="4"/>
      <c r="JWP201" s="4"/>
      <c r="JWQ201" s="4"/>
      <c r="JWR201" s="4"/>
      <c r="JWS201" s="4"/>
      <c r="JWT201" s="4"/>
      <c r="JWU201" s="4"/>
      <c r="JWV201" s="4"/>
      <c r="JWW201" s="4"/>
      <c r="JWX201" s="4"/>
      <c r="JWY201" s="4"/>
      <c r="JWZ201" s="4"/>
      <c r="JXA201" s="4"/>
      <c r="JXB201" s="4"/>
      <c r="JXC201" s="4"/>
      <c r="JXD201" s="4"/>
      <c r="JXE201" s="4"/>
      <c r="JXF201" s="4"/>
      <c r="JXG201" s="4"/>
      <c r="JXH201" s="4"/>
      <c r="JXI201" s="4"/>
      <c r="JXJ201" s="4"/>
      <c r="JXK201" s="4"/>
      <c r="JXL201" s="4"/>
      <c r="JXM201" s="4"/>
      <c r="JXN201" s="4"/>
      <c r="JXO201" s="4"/>
      <c r="JXP201" s="4"/>
      <c r="JXQ201" s="4"/>
      <c r="JXR201" s="4"/>
      <c r="JXS201" s="4"/>
      <c r="JXT201" s="4"/>
      <c r="JXU201" s="4"/>
      <c r="JXV201" s="4"/>
      <c r="JXW201" s="4"/>
      <c r="JXX201" s="4"/>
      <c r="JXY201" s="4"/>
      <c r="JXZ201" s="4"/>
      <c r="JYA201" s="4"/>
      <c r="JYB201" s="4"/>
      <c r="JYC201" s="4"/>
      <c r="JYD201" s="4"/>
      <c r="JYE201" s="4"/>
      <c r="JYF201" s="4"/>
      <c r="JYG201" s="4"/>
      <c r="JYH201" s="4"/>
      <c r="JYI201" s="4"/>
      <c r="JYJ201" s="4"/>
      <c r="JYK201" s="4"/>
      <c r="JYL201" s="4"/>
      <c r="JYM201" s="4"/>
      <c r="JYN201" s="4"/>
      <c r="JYO201" s="4"/>
      <c r="JYP201" s="4"/>
      <c r="JYQ201" s="4"/>
      <c r="JYR201" s="4"/>
      <c r="JYS201" s="4"/>
      <c r="JYT201" s="4"/>
      <c r="JYU201" s="4"/>
      <c r="JYV201" s="4"/>
      <c r="JYW201" s="4"/>
      <c r="JYX201" s="4"/>
      <c r="JYY201" s="4"/>
      <c r="JYZ201" s="4"/>
      <c r="JZA201" s="4"/>
      <c r="JZB201" s="4"/>
      <c r="JZC201" s="4"/>
      <c r="JZD201" s="4"/>
      <c r="JZE201" s="4"/>
      <c r="JZF201" s="4"/>
      <c r="JZG201" s="4"/>
      <c r="JZH201" s="4"/>
      <c r="JZI201" s="4"/>
      <c r="JZJ201" s="4"/>
      <c r="JZK201" s="4"/>
      <c r="JZL201" s="4"/>
      <c r="JZM201" s="4"/>
      <c r="JZN201" s="4"/>
      <c r="JZO201" s="4"/>
      <c r="JZP201" s="4"/>
      <c r="JZQ201" s="4"/>
      <c r="JZR201" s="4"/>
      <c r="JZS201" s="4"/>
      <c r="JZT201" s="4"/>
      <c r="JZU201" s="4"/>
      <c r="JZV201" s="4"/>
      <c r="JZW201" s="4"/>
      <c r="JZX201" s="4"/>
      <c r="JZY201" s="4"/>
      <c r="JZZ201" s="4"/>
      <c r="KAA201" s="4"/>
      <c r="KAB201" s="4"/>
      <c r="KAC201" s="4"/>
      <c r="KAD201" s="4"/>
      <c r="KAE201" s="4"/>
      <c r="KAF201" s="4"/>
      <c r="KAG201" s="4"/>
      <c r="KAH201" s="4"/>
      <c r="KAI201" s="4"/>
      <c r="KAJ201" s="4"/>
      <c r="KAK201" s="4"/>
      <c r="KAL201" s="4"/>
      <c r="KAM201" s="4"/>
      <c r="KAN201" s="4"/>
      <c r="KAO201" s="4"/>
      <c r="KAP201" s="4"/>
      <c r="KAQ201" s="4"/>
      <c r="KAR201" s="4"/>
      <c r="KAS201" s="4"/>
      <c r="KAT201" s="4"/>
      <c r="KAU201" s="4"/>
      <c r="KAV201" s="4"/>
      <c r="KAW201" s="4"/>
      <c r="KAX201" s="4"/>
      <c r="KAY201" s="4"/>
      <c r="KAZ201" s="4"/>
      <c r="KBA201" s="4"/>
      <c r="KBB201" s="4"/>
      <c r="KBC201" s="4"/>
      <c r="KBD201" s="4"/>
      <c r="KBE201" s="4"/>
      <c r="KBF201" s="4"/>
      <c r="KBG201" s="4"/>
      <c r="KBH201" s="4"/>
      <c r="KBI201" s="4"/>
      <c r="KBJ201" s="4"/>
      <c r="KBK201" s="4"/>
      <c r="KBL201" s="4"/>
      <c r="KBM201" s="4"/>
      <c r="KBN201" s="4"/>
      <c r="KBO201" s="4"/>
      <c r="KBP201" s="4"/>
      <c r="KBQ201" s="4"/>
      <c r="KBR201" s="4"/>
      <c r="KBS201" s="4"/>
      <c r="KBT201" s="4"/>
      <c r="KBU201" s="4"/>
      <c r="KBV201" s="4"/>
      <c r="KBW201" s="4"/>
      <c r="KBX201" s="4"/>
      <c r="KBY201" s="4"/>
      <c r="KBZ201" s="4"/>
      <c r="KCA201" s="4"/>
      <c r="KCB201" s="4"/>
      <c r="KCC201" s="4"/>
      <c r="KCD201" s="4"/>
      <c r="KCE201" s="4"/>
      <c r="KCF201" s="4"/>
      <c r="KCG201" s="4"/>
      <c r="KCH201" s="4"/>
      <c r="KCI201" s="4"/>
      <c r="KCJ201" s="4"/>
      <c r="KCK201" s="4"/>
      <c r="KCL201" s="4"/>
      <c r="KCM201" s="4"/>
      <c r="KCN201" s="4"/>
      <c r="KCO201" s="4"/>
      <c r="KCP201" s="4"/>
      <c r="KCQ201" s="4"/>
      <c r="KCR201" s="4"/>
      <c r="KCS201" s="4"/>
      <c r="KCT201" s="4"/>
      <c r="KCU201" s="4"/>
      <c r="KCV201" s="4"/>
      <c r="KCW201" s="4"/>
      <c r="KCX201" s="4"/>
      <c r="KCY201" s="4"/>
      <c r="KCZ201" s="4"/>
      <c r="KDA201" s="4"/>
      <c r="KDB201" s="4"/>
      <c r="KDC201" s="4"/>
      <c r="KDD201" s="4"/>
      <c r="KDE201" s="4"/>
      <c r="KDF201" s="4"/>
      <c r="KDG201" s="4"/>
      <c r="KDH201" s="4"/>
      <c r="KDI201" s="4"/>
      <c r="KDJ201" s="4"/>
      <c r="KDK201" s="4"/>
      <c r="KDL201" s="4"/>
      <c r="KDM201" s="4"/>
      <c r="KDN201" s="4"/>
      <c r="KDO201" s="4"/>
      <c r="KDP201" s="4"/>
      <c r="KDQ201" s="4"/>
      <c r="KDR201" s="4"/>
      <c r="KDS201" s="4"/>
      <c r="KDT201" s="4"/>
      <c r="KDU201" s="4"/>
      <c r="KDV201" s="4"/>
      <c r="KDW201" s="4"/>
      <c r="KDX201" s="4"/>
      <c r="KDY201" s="4"/>
      <c r="KDZ201" s="4"/>
      <c r="KEA201" s="4"/>
      <c r="KEB201" s="4"/>
      <c r="KEC201" s="4"/>
      <c r="KED201" s="4"/>
      <c r="KEE201" s="4"/>
      <c r="KEF201" s="4"/>
      <c r="KEG201" s="4"/>
      <c r="KEH201" s="4"/>
      <c r="KEI201" s="4"/>
      <c r="KEJ201" s="4"/>
      <c r="KEK201" s="4"/>
      <c r="KEL201" s="4"/>
      <c r="KEM201" s="4"/>
      <c r="KEN201" s="4"/>
      <c r="KEO201" s="4"/>
      <c r="KEP201" s="4"/>
      <c r="KEQ201" s="4"/>
      <c r="KER201" s="4"/>
      <c r="KES201" s="4"/>
      <c r="KET201" s="4"/>
      <c r="KEU201" s="4"/>
      <c r="KEV201" s="4"/>
      <c r="KEW201" s="4"/>
      <c r="KEX201" s="4"/>
      <c r="KEY201" s="4"/>
      <c r="KEZ201" s="4"/>
      <c r="KFA201" s="4"/>
      <c r="KFB201" s="4"/>
      <c r="KFC201" s="4"/>
      <c r="KFD201" s="4"/>
      <c r="KFE201" s="4"/>
      <c r="KFF201" s="4"/>
      <c r="KFG201" s="4"/>
      <c r="KFH201" s="4"/>
      <c r="KFI201" s="4"/>
      <c r="KFJ201" s="4"/>
      <c r="KFK201" s="4"/>
      <c r="KFL201" s="4"/>
      <c r="KFM201" s="4"/>
      <c r="KFN201" s="4"/>
      <c r="KFO201" s="4"/>
      <c r="KFP201" s="4"/>
      <c r="KFQ201" s="4"/>
      <c r="KFR201" s="4"/>
      <c r="KFS201" s="4"/>
      <c r="KFT201" s="4"/>
      <c r="KFU201" s="4"/>
      <c r="KFV201" s="4"/>
      <c r="KFW201" s="4"/>
      <c r="KFX201" s="4"/>
      <c r="KFY201" s="4"/>
      <c r="KFZ201" s="4"/>
      <c r="KGA201" s="4"/>
      <c r="KGB201" s="4"/>
      <c r="KGC201" s="4"/>
      <c r="KGD201" s="4"/>
      <c r="KGE201" s="4"/>
      <c r="KGF201" s="4"/>
      <c r="KGG201" s="4"/>
      <c r="KGH201" s="4"/>
      <c r="KGI201" s="4"/>
      <c r="KGJ201" s="4"/>
      <c r="KGK201" s="4"/>
      <c r="KGL201" s="4"/>
      <c r="KGM201" s="4"/>
      <c r="KGN201" s="4"/>
      <c r="KGO201" s="4"/>
      <c r="KGP201" s="4"/>
      <c r="KGQ201" s="4"/>
      <c r="KGR201" s="4"/>
      <c r="KGS201" s="4"/>
      <c r="KGT201" s="4"/>
      <c r="KGU201" s="4"/>
      <c r="KGV201" s="4"/>
      <c r="KGW201" s="4"/>
      <c r="KGX201" s="4"/>
      <c r="KGY201" s="4"/>
      <c r="KGZ201" s="4"/>
      <c r="KHA201" s="4"/>
      <c r="KHB201" s="4"/>
      <c r="KHC201" s="4"/>
      <c r="KHD201" s="4"/>
      <c r="KHE201" s="4"/>
      <c r="KHF201" s="4"/>
      <c r="KHG201" s="4"/>
      <c r="KHH201" s="4"/>
      <c r="KHI201" s="4"/>
      <c r="KHJ201" s="4"/>
      <c r="KHK201" s="4"/>
      <c r="KHL201" s="4"/>
      <c r="KHM201" s="4"/>
      <c r="KHN201" s="4"/>
      <c r="KHO201" s="4"/>
      <c r="KHP201" s="4"/>
      <c r="KHQ201" s="4"/>
      <c r="KHR201" s="4"/>
      <c r="KHS201" s="4"/>
      <c r="KHT201" s="4"/>
      <c r="KHU201" s="4"/>
      <c r="KHV201" s="4"/>
      <c r="KHW201" s="4"/>
      <c r="KHX201" s="4"/>
      <c r="KHY201" s="4"/>
      <c r="KHZ201" s="4"/>
      <c r="KIA201" s="4"/>
      <c r="KIB201" s="4"/>
      <c r="KIC201" s="4"/>
      <c r="KID201" s="4"/>
      <c r="KIE201" s="4"/>
      <c r="KIF201" s="4"/>
      <c r="KIG201" s="4"/>
      <c r="KIH201" s="4"/>
      <c r="KII201" s="4"/>
      <c r="KIJ201" s="4"/>
      <c r="KIK201" s="4"/>
      <c r="KIL201" s="4"/>
      <c r="KIM201" s="4"/>
      <c r="KIN201" s="4"/>
      <c r="KIO201" s="4"/>
      <c r="KIP201" s="4"/>
      <c r="KIQ201" s="4"/>
      <c r="KIR201" s="4"/>
      <c r="KIS201" s="4"/>
      <c r="KIT201" s="4"/>
      <c r="KIU201" s="4"/>
      <c r="KIV201" s="4"/>
      <c r="KIW201" s="4"/>
      <c r="KIX201" s="4"/>
      <c r="KIY201" s="4"/>
      <c r="KIZ201" s="4"/>
      <c r="KJA201" s="4"/>
      <c r="KJB201" s="4"/>
      <c r="KJC201" s="4"/>
      <c r="KJD201" s="4"/>
      <c r="KJE201" s="4"/>
      <c r="KJF201" s="4"/>
      <c r="KJG201" s="4"/>
      <c r="KJH201" s="4"/>
      <c r="KJI201" s="4"/>
      <c r="KJJ201" s="4"/>
      <c r="KJK201" s="4"/>
      <c r="KJL201" s="4"/>
      <c r="KJM201" s="4"/>
      <c r="KJN201" s="4"/>
      <c r="KJO201" s="4"/>
      <c r="KJP201" s="4"/>
      <c r="KJQ201" s="4"/>
      <c r="KJR201" s="4"/>
      <c r="KJS201" s="4"/>
      <c r="KJT201" s="4"/>
      <c r="KJU201" s="4"/>
      <c r="KJV201" s="4"/>
      <c r="KJW201" s="4"/>
      <c r="KJX201" s="4"/>
      <c r="KJY201" s="4"/>
      <c r="KJZ201" s="4"/>
      <c r="KKA201" s="4"/>
      <c r="KKB201" s="4"/>
      <c r="KKC201" s="4"/>
      <c r="KKD201" s="4"/>
      <c r="KKE201" s="4"/>
      <c r="KKF201" s="4"/>
      <c r="KKG201" s="4"/>
      <c r="KKH201" s="4"/>
      <c r="KKI201" s="4"/>
      <c r="KKJ201" s="4"/>
      <c r="KKK201" s="4"/>
      <c r="KKL201" s="4"/>
      <c r="KKM201" s="4"/>
      <c r="KKN201" s="4"/>
      <c r="KKO201" s="4"/>
      <c r="KKP201" s="4"/>
      <c r="KKQ201" s="4"/>
      <c r="KKR201" s="4"/>
      <c r="KKS201" s="4"/>
      <c r="KKT201" s="4"/>
      <c r="KKU201" s="4"/>
      <c r="KKV201" s="4"/>
      <c r="KKW201" s="4"/>
      <c r="KKX201" s="4"/>
      <c r="KKY201" s="4"/>
      <c r="KKZ201" s="4"/>
      <c r="KLA201" s="4"/>
      <c r="KLB201" s="4"/>
      <c r="KLC201" s="4"/>
      <c r="KLD201" s="4"/>
      <c r="KLE201" s="4"/>
      <c r="KLF201" s="4"/>
      <c r="KLG201" s="4"/>
      <c r="KLH201" s="4"/>
      <c r="KLI201" s="4"/>
      <c r="KLJ201" s="4"/>
      <c r="KLK201" s="4"/>
      <c r="KLL201" s="4"/>
      <c r="KLM201" s="4"/>
      <c r="KLN201" s="4"/>
      <c r="KLO201" s="4"/>
      <c r="KLP201" s="4"/>
      <c r="KLQ201" s="4"/>
      <c r="KLR201" s="4"/>
      <c r="KLS201" s="4"/>
      <c r="KLT201" s="4"/>
      <c r="KLU201" s="4"/>
      <c r="KLV201" s="4"/>
      <c r="KLW201" s="4"/>
      <c r="KLX201" s="4"/>
      <c r="KLY201" s="4"/>
      <c r="KLZ201" s="4"/>
      <c r="KMA201" s="4"/>
      <c r="KMB201" s="4"/>
      <c r="KMC201" s="4"/>
      <c r="KMD201" s="4"/>
      <c r="KME201" s="4"/>
      <c r="KMF201" s="4"/>
      <c r="KMG201" s="4"/>
      <c r="KMH201" s="4"/>
      <c r="KMI201" s="4"/>
      <c r="KMJ201" s="4"/>
      <c r="KMK201" s="4"/>
      <c r="KML201" s="4"/>
      <c r="KMM201" s="4"/>
      <c r="KMN201" s="4"/>
      <c r="KMO201" s="4"/>
      <c r="KMP201" s="4"/>
      <c r="KMQ201" s="4"/>
      <c r="KMR201" s="4"/>
      <c r="KMS201" s="4"/>
      <c r="KMT201" s="4"/>
      <c r="KMU201" s="4"/>
      <c r="KMV201" s="4"/>
      <c r="KMW201" s="4"/>
      <c r="KMX201" s="4"/>
      <c r="KMY201" s="4"/>
      <c r="KMZ201" s="4"/>
      <c r="KNA201" s="4"/>
      <c r="KNB201" s="4"/>
      <c r="KNC201" s="4"/>
      <c r="KND201" s="4"/>
      <c r="KNE201" s="4"/>
      <c r="KNF201" s="4"/>
      <c r="KNG201" s="4"/>
      <c r="KNH201" s="4"/>
      <c r="KNI201" s="4"/>
      <c r="KNJ201" s="4"/>
      <c r="KNK201" s="4"/>
      <c r="KNL201" s="4"/>
      <c r="KNM201" s="4"/>
      <c r="KNN201" s="4"/>
      <c r="KNO201" s="4"/>
      <c r="KNP201" s="4"/>
      <c r="KNQ201" s="4"/>
      <c r="KNR201" s="4"/>
      <c r="KNS201" s="4"/>
      <c r="KNT201" s="4"/>
      <c r="KNU201" s="4"/>
      <c r="KNV201" s="4"/>
      <c r="KNW201" s="4"/>
      <c r="KNX201" s="4"/>
      <c r="KNY201" s="4"/>
      <c r="KNZ201" s="4"/>
      <c r="KOA201" s="4"/>
      <c r="KOB201" s="4"/>
      <c r="KOC201" s="4"/>
      <c r="KOD201" s="4"/>
      <c r="KOE201" s="4"/>
      <c r="KOF201" s="4"/>
      <c r="KOG201" s="4"/>
      <c r="KOH201" s="4"/>
      <c r="KOI201" s="4"/>
      <c r="KOJ201" s="4"/>
      <c r="KOK201" s="4"/>
      <c r="KOL201" s="4"/>
      <c r="KOM201" s="4"/>
      <c r="KON201" s="4"/>
      <c r="KOO201" s="4"/>
      <c r="KOP201" s="4"/>
      <c r="KOQ201" s="4"/>
      <c r="KOR201" s="4"/>
      <c r="KOS201" s="4"/>
      <c r="KOT201" s="4"/>
      <c r="KOU201" s="4"/>
      <c r="KOV201" s="4"/>
      <c r="KOW201" s="4"/>
      <c r="KOX201" s="4"/>
      <c r="KOY201" s="4"/>
      <c r="KOZ201" s="4"/>
      <c r="KPA201" s="4"/>
      <c r="KPB201" s="4"/>
      <c r="KPC201" s="4"/>
      <c r="KPD201" s="4"/>
      <c r="KPE201" s="4"/>
      <c r="KPF201" s="4"/>
      <c r="KPG201" s="4"/>
      <c r="KPH201" s="4"/>
      <c r="KPI201" s="4"/>
      <c r="KPJ201" s="4"/>
      <c r="KPK201" s="4"/>
      <c r="KPL201" s="4"/>
      <c r="KPM201" s="4"/>
      <c r="KPN201" s="4"/>
      <c r="KPO201" s="4"/>
      <c r="KPP201" s="4"/>
      <c r="KPQ201" s="4"/>
      <c r="KPR201" s="4"/>
      <c r="KPS201" s="4"/>
      <c r="KPT201" s="4"/>
      <c r="KPU201" s="4"/>
      <c r="KPV201" s="4"/>
      <c r="KPW201" s="4"/>
      <c r="KPX201" s="4"/>
      <c r="KPY201" s="4"/>
      <c r="KPZ201" s="4"/>
      <c r="KQA201" s="4"/>
      <c r="KQB201" s="4"/>
      <c r="KQC201" s="4"/>
      <c r="KQD201" s="4"/>
      <c r="KQE201" s="4"/>
      <c r="KQF201" s="4"/>
      <c r="KQG201" s="4"/>
      <c r="KQH201" s="4"/>
      <c r="KQI201" s="4"/>
      <c r="KQJ201" s="4"/>
      <c r="KQK201" s="4"/>
      <c r="KQL201" s="4"/>
      <c r="KQM201" s="4"/>
      <c r="KQN201" s="4"/>
      <c r="KQO201" s="4"/>
      <c r="KQP201" s="4"/>
      <c r="KQQ201" s="4"/>
      <c r="KQR201" s="4"/>
      <c r="KQS201" s="4"/>
      <c r="KQT201" s="4"/>
      <c r="KQU201" s="4"/>
      <c r="KQV201" s="4"/>
      <c r="KQW201" s="4"/>
      <c r="KQX201" s="4"/>
      <c r="KQY201" s="4"/>
      <c r="KQZ201" s="4"/>
      <c r="KRA201" s="4"/>
      <c r="KRB201" s="4"/>
      <c r="KRC201" s="4"/>
      <c r="KRD201" s="4"/>
      <c r="KRE201" s="4"/>
      <c r="KRF201" s="4"/>
      <c r="KRG201" s="4"/>
      <c r="KRH201" s="4"/>
      <c r="KRI201" s="4"/>
      <c r="KRJ201" s="4"/>
      <c r="KRK201" s="4"/>
      <c r="KRL201" s="4"/>
      <c r="KRM201" s="4"/>
      <c r="KRN201" s="4"/>
      <c r="KRO201" s="4"/>
      <c r="KRP201" s="4"/>
      <c r="KRQ201" s="4"/>
      <c r="KRR201" s="4"/>
      <c r="KRS201" s="4"/>
      <c r="KRT201" s="4"/>
      <c r="KRU201" s="4"/>
      <c r="KRV201" s="4"/>
      <c r="KRW201" s="4"/>
      <c r="KRX201" s="4"/>
      <c r="KRY201" s="4"/>
      <c r="KRZ201" s="4"/>
      <c r="KSA201" s="4"/>
      <c r="KSB201" s="4"/>
      <c r="KSC201" s="4"/>
      <c r="KSD201" s="4"/>
      <c r="KSE201" s="4"/>
      <c r="KSF201" s="4"/>
      <c r="KSG201" s="4"/>
      <c r="KSH201" s="4"/>
      <c r="KSI201" s="4"/>
      <c r="KSJ201" s="4"/>
      <c r="KSK201" s="4"/>
      <c r="KSL201" s="4"/>
      <c r="KSM201" s="4"/>
      <c r="KSN201" s="4"/>
      <c r="KSO201" s="4"/>
      <c r="KSP201" s="4"/>
      <c r="KSQ201" s="4"/>
      <c r="KSR201" s="4"/>
      <c r="KSS201" s="4"/>
      <c r="KST201" s="4"/>
      <c r="KSU201" s="4"/>
      <c r="KSV201" s="4"/>
      <c r="KSW201" s="4"/>
      <c r="KSX201" s="4"/>
      <c r="KSY201" s="4"/>
      <c r="KSZ201" s="4"/>
      <c r="KTA201" s="4"/>
      <c r="KTB201" s="4"/>
      <c r="KTC201" s="4"/>
      <c r="KTD201" s="4"/>
      <c r="KTE201" s="4"/>
      <c r="KTF201" s="4"/>
      <c r="KTG201" s="4"/>
      <c r="KTH201" s="4"/>
      <c r="KTI201" s="4"/>
      <c r="KTJ201" s="4"/>
      <c r="KTK201" s="4"/>
      <c r="KTL201" s="4"/>
      <c r="KTM201" s="4"/>
      <c r="KTN201" s="4"/>
      <c r="KTO201" s="4"/>
      <c r="KTP201" s="4"/>
      <c r="KTQ201" s="4"/>
      <c r="KTR201" s="4"/>
      <c r="KTS201" s="4"/>
      <c r="KTT201" s="4"/>
      <c r="KTU201" s="4"/>
      <c r="KTV201" s="4"/>
      <c r="KTW201" s="4"/>
      <c r="KTX201" s="4"/>
      <c r="KTY201" s="4"/>
      <c r="KTZ201" s="4"/>
      <c r="KUA201" s="4"/>
      <c r="KUB201" s="4"/>
      <c r="KUC201" s="4"/>
      <c r="KUD201" s="4"/>
      <c r="KUE201" s="4"/>
      <c r="KUF201" s="4"/>
      <c r="KUG201" s="4"/>
      <c r="KUH201" s="4"/>
      <c r="KUI201" s="4"/>
      <c r="KUJ201" s="4"/>
      <c r="KUK201" s="4"/>
      <c r="KUL201" s="4"/>
      <c r="KUM201" s="4"/>
      <c r="KUN201" s="4"/>
      <c r="KUO201" s="4"/>
      <c r="KUP201" s="4"/>
      <c r="KUQ201" s="4"/>
      <c r="KUR201" s="4"/>
      <c r="KUS201" s="4"/>
      <c r="KUT201" s="4"/>
      <c r="KUU201" s="4"/>
      <c r="KUV201" s="4"/>
      <c r="KUW201" s="4"/>
      <c r="KUX201" s="4"/>
      <c r="KUY201" s="4"/>
      <c r="KUZ201" s="4"/>
      <c r="KVA201" s="4"/>
      <c r="KVB201" s="4"/>
      <c r="KVC201" s="4"/>
      <c r="KVD201" s="4"/>
      <c r="KVE201" s="4"/>
      <c r="KVF201" s="4"/>
      <c r="KVG201" s="4"/>
      <c r="KVH201" s="4"/>
      <c r="KVI201" s="4"/>
      <c r="KVJ201" s="4"/>
      <c r="KVK201" s="4"/>
      <c r="KVL201" s="4"/>
      <c r="KVM201" s="4"/>
      <c r="KVN201" s="4"/>
      <c r="KVO201" s="4"/>
      <c r="KVP201" s="4"/>
      <c r="KVQ201" s="4"/>
      <c r="KVR201" s="4"/>
      <c r="KVS201" s="4"/>
      <c r="KVT201" s="4"/>
      <c r="KVU201" s="4"/>
      <c r="KVV201" s="4"/>
      <c r="KVW201" s="4"/>
      <c r="KVX201" s="4"/>
      <c r="KVY201" s="4"/>
      <c r="KVZ201" s="4"/>
      <c r="KWA201" s="4"/>
      <c r="KWB201" s="4"/>
      <c r="KWC201" s="4"/>
      <c r="KWD201" s="4"/>
      <c r="KWE201" s="4"/>
      <c r="KWF201" s="4"/>
      <c r="KWG201" s="4"/>
      <c r="KWH201" s="4"/>
      <c r="KWI201" s="4"/>
      <c r="KWJ201" s="4"/>
      <c r="KWK201" s="4"/>
      <c r="KWL201" s="4"/>
      <c r="KWM201" s="4"/>
      <c r="KWN201" s="4"/>
      <c r="KWO201" s="4"/>
      <c r="KWP201" s="4"/>
      <c r="KWQ201" s="4"/>
      <c r="KWR201" s="4"/>
      <c r="KWS201" s="4"/>
      <c r="KWT201" s="4"/>
      <c r="KWU201" s="4"/>
      <c r="KWV201" s="4"/>
      <c r="KWW201" s="4"/>
      <c r="KWX201" s="4"/>
      <c r="KWY201" s="4"/>
      <c r="KWZ201" s="4"/>
      <c r="KXA201" s="4"/>
      <c r="KXB201" s="4"/>
      <c r="KXC201" s="4"/>
      <c r="KXD201" s="4"/>
      <c r="KXE201" s="4"/>
      <c r="KXF201" s="4"/>
      <c r="KXG201" s="4"/>
      <c r="KXH201" s="4"/>
      <c r="KXI201" s="4"/>
      <c r="KXJ201" s="4"/>
      <c r="KXK201" s="4"/>
      <c r="KXL201" s="4"/>
      <c r="KXM201" s="4"/>
      <c r="KXN201" s="4"/>
      <c r="KXO201" s="4"/>
      <c r="KXP201" s="4"/>
      <c r="KXQ201" s="4"/>
      <c r="KXR201" s="4"/>
      <c r="KXS201" s="4"/>
      <c r="KXT201" s="4"/>
      <c r="KXU201" s="4"/>
      <c r="KXV201" s="4"/>
      <c r="KXW201" s="4"/>
      <c r="KXX201" s="4"/>
      <c r="KXY201" s="4"/>
      <c r="KXZ201" s="4"/>
      <c r="KYA201" s="4"/>
      <c r="KYB201" s="4"/>
      <c r="KYC201" s="4"/>
      <c r="KYD201" s="4"/>
      <c r="KYE201" s="4"/>
      <c r="KYF201" s="4"/>
      <c r="KYG201" s="4"/>
      <c r="KYH201" s="4"/>
      <c r="KYI201" s="4"/>
      <c r="KYJ201" s="4"/>
      <c r="KYK201" s="4"/>
      <c r="KYL201" s="4"/>
      <c r="KYM201" s="4"/>
      <c r="KYN201" s="4"/>
      <c r="KYO201" s="4"/>
      <c r="KYP201" s="4"/>
      <c r="KYQ201" s="4"/>
      <c r="KYR201" s="4"/>
      <c r="KYS201" s="4"/>
      <c r="KYT201" s="4"/>
      <c r="KYU201" s="4"/>
      <c r="KYV201" s="4"/>
      <c r="KYW201" s="4"/>
      <c r="KYX201" s="4"/>
      <c r="KYY201" s="4"/>
      <c r="KYZ201" s="4"/>
      <c r="KZA201" s="4"/>
      <c r="KZB201" s="4"/>
      <c r="KZC201" s="4"/>
      <c r="KZD201" s="4"/>
      <c r="KZE201" s="4"/>
      <c r="KZF201" s="4"/>
      <c r="KZG201" s="4"/>
      <c r="KZH201" s="4"/>
      <c r="KZI201" s="4"/>
      <c r="KZJ201" s="4"/>
      <c r="KZK201" s="4"/>
      <c r="KZL201" s="4"/>
      <c r="KZM201" s="4"/>
      <c r="KZN201" s="4"/>
      <c r="KZO201" s="4"/>
      <c r="KZP201" s="4"/>
      <c r="KZQ201" s="4"/>
      <c r="KZR201" s="4"/>
      <c r="KZS201" s="4"/>
      <c r="KZT201" s="4"/>
      <c r="KZU201" s="4"/>
      <c r="KZV201" s="4"/>
      <c r="KZW201" s="4"/>
      <c r="KZX201" s="4"/>
      <c r="KZY201" s="4"/>
      <c r="KZZ201" s="4"/>
      <c r="LAA201" s="4"/>
      <c r="LAB201" s="4"/>
      <c r="LAC201" s="4"/>
      <c r="LAD201" s="4"/>
      <c r="LAE201" s="4"/>
      <c r="LAF201" s="4"/>
      <c r="LAG201" s="4"/>
      <c r="LAH201" s="4"/>
      <c r="LAI201" s="4"/>
      <c r="LAJ201" s="4"/>
      <c r="LAK201" s="4"/>
      <c r="LAL201" s="4"/>
      <c r="LAM201" s="4"/>
      <c r="LAN201" s="4"/>
      <c r="LAO201" s="4"/>
      <c r="LAP201" s="4"/>
      <c r="LAQ201" s="4"/>
      <c r="LAR201" s="4"/>
      <c r="LAS201" s="4"/>
      <c r="LAT201" s="4"/>
      <c r="LAU201" s="4"/>
      <c r="LAV201" s="4"/>
      <c r="LAW201" s="4"/>
      <c r="LAX201" s="4"/>
      <c r="LAY201" s="4"/>
      <c r="LAZ201" s="4"/>
      <c r="LBA201" s="4"/>
      <c r="LBB201" s="4"/>
      <c r="LBC201" s="4"/>
      <c r="LBD201" s="4"/>
      <c r="LBE201" s="4"/>
      <c r="LBF201" s="4"/>
      <c r="LBG201" s="4"/>
      <c r="LBH201" s="4"/>
      <c r="LBI201" s="4"/>
      <c r="LBJ201" s="4"/>
      <c r="LBK201" s="4"/>
      <c r="LBL201" s="4"/>
      <c r="LBM201" s="4"/>
      <c r="LBN201" s="4"/>
      <c r="LBO201" s="4"/>
      <c r="LBP201" s="4"/>
      <c r="LBQ201" s="4"/>
      <c r="LBR201" s="4"/>
      <c r="LBS201" s="4"/>
      <c r="LBT201" s="4"/>
      <c r="LBU201" s="4"/>
      <c r="LBV201" s="4"/>
      <c r="LBW201" s="4"/>
      <c r="LBX201" s="4"/>
      <c r="LBY201" s="4"/>
      <c r="LBZ201" s="4"/>
      <c r="LCA201" s="4"/>
      <c r="LCB201" s="4"/>
      <c r="LCC201" s="4"/>
      <c r="LCD201" s="4"/>
      <c r="LCE201" s="4"/>
      <c r="LCF201" s="4"/>
      <c r="LCG201" s="4"/>
      <c r="LCH201" s="4"/>
      <c r="LCI201" s="4"/>
      <c r="LCJ201" s="4"/>
      <c r="LCK201" s="4"/>
      <c r="LCL201" s="4"/>
      <c r="LCM201" s="4"/>
      <c r="LCN201" s="4"/>
      <c r="LCO201" s="4"/>
      <c r="LCP201" s="4"/>
      <c r="LCQ201" s="4"/>
      <c r="LCR201" s="4"/>
      <c r="LCS201" s="4"/>
      <c r="LCT201" s="4"/>
      <c r="LCU201" s="4"/>
      <c r="LCV201" s="4"/>
      <c r="LCW201" s="4"/>
      <c r="LCX201" s="4"/>
      <c r="LCY201" s="4"/>
      <c r="LCZ201" s="4"/>
      <c r="LDA201" s="4"/>
      <c r="LDB201" s="4"/>
      <c r="LDC201" s="4"/>
      <c r="LDD201" s="4"/>
      <c r="LDE201" s="4"/>
      <c r="LDF201" s="4"/>
      <c r="LDG201" s="4"/>
      <c r="LDH201" s="4"/>
      <c r="LDI201" s="4"/>
      <c r="LDJ201" s="4"/>
      <c r="LDK201" s="4"/>
      <c r="LDL201" s="4"/>
      <c r="LDM201" s="4"/>
      <c r="LDN201" s="4"/>
      <c r="LDO201" s="4"/>
      <c r="LDP201" s="4"/>
      <c r="LDQ201" s="4"/>
      <c r="LDR201" s="4"/>
      <c r="LDS201" s="4"/>
      <c r="LDT201" s="4"/>
      <c r="LDU201" s="4"/>
      <c r="LDV201" s="4"/>
      <c r="LDW201" s="4"/>
      <c r="LDX201" s="4"/>
      <c r="LDY201" s="4"/>
      <c r="LDZ201" s="4"/>
      <c r="LEA201" s="4"/>
      <c r="LEB201" s="4"/>
      <c r="LEC201" s="4"/>
      <c r="LED201" s="4"/>
      <c r="LEE201" s="4"/>
      <c r="LEF201" s="4"/>
      <c r="LEG201" s="4"/>
      <c r="LEH201" s="4"/>
      <c r="LEI201" s="4"/>
      <c r="LEJ201" s="4"/>
      <c r="LEK201" s="4"/>
      <c r="LEL201" s="4"/>
      <c r="LEM201" s="4"/>
      <c r="LEN201" s="4"/>
      <c r="LEO201" s="4"/>
      <c r="LEP201" s="4"/>
      <c r="LEQ201" s="4"/>
      <c r="LER201" s="4"/>
      <c r="LES201" s="4"/>
      <c r="LET201" s="4"/>
      <c r="LEU201" s="4"/>
      <c r="LEV201" s="4"/>
      <c r="LEW201" s="4"/>
      <c r="LEX201" s="4"/>
      <c r="LEY201" s="4"/>
      <c r="LEZ201" s="4"/>
      <c r="LFA201" s="4"/>
      <c r="LFB201" s="4"/>
      <c r="LFC201" s="4"/>
      <c r="LFD201" s="4"/>
      <c r="LFE201" s="4"/>
      <c r="LFF201" s="4"/>
      <c r="LFG201" s="4"/>
      <c r="LFH201" s="4"/>
      <c r="LFI201" s="4"/>
      <c r="LFJ201" s="4"/>
      <c r="LFK201" s="4"/>
      <c r="LFL201" s="4"/>
      <c r="LFM201" s="4"/>
      <c r="LFN201" s="4"/>
      <c r="LFO201" s="4"/>
      <c r="LFP201" s="4"/>
      <c r="LFQ201" s="4"/>
      <c r="LFR201" s="4"/>
      <c r="LFS201" s="4"/>
      <c r="LFT201" s="4"/>
      <c r="LFU201" s="4"/>
      <c r="LFV201" s="4"/>
      <c r="LFW201" s="4"/>
      <c r="LFX201" s="4"/>
      <c r="LFY201" s="4"/>
      <c r="LFZ201" s="4"/>
      <c r="LGA201" s="4"/>
      <c r="LGB201" s="4"/>
      <c r="LGC201" s="4"/>
      <c r="LGD201" s="4"/>
      <c r="LGE201" s="4"/>
      <c r="LGF201" s="4"/>
      <c r="LGG201" s="4"/>
      <c r="LGH201" s="4"/>
      <c r="LGI201" s="4"/>
      <c r="LGJ201" s="4"/>
      <c r="LGK201" s="4"/>
      <c r="LGL201" s="4"/>
      <c r="LGM201" s="4"/>
      <c r="LGN201" s="4"/>
      <c r="LGO201" s="4"/>
      <c r="LGP201" s="4"/>
      <c r="LGQ201" s="4"/>
      <c r="LGR201" s="4"/>
      <c r="LGS201" s="4"/>
      <c r="LGT201" s="4"/>
      <c r="LGU201" s="4"/>
      <c r="LGV201" s="4"/>
      <c r="LGW201" s="4"/>
      <c r="LGX201" s="4"/>
      <c r="LGY201" s="4"/>
      <c r="LGZ201" s="4"/>
      <c r="LHA201" s="4"/>
      <c r="LHB201" s="4"/>
      <c r="LHC201" s="4"/>
      <c r="LHD201" s="4"/>
      <c r="LHE201" s="4"/>
      <c r="LHF201" s="4"/>
      <c r="LHG201" s="4"/>
      <c r="LHH201" s="4"/>
      <c r="LHI201" s="4"/>
      <c r="LHJ201" s="4"/>
      <c r="LHK201" s="4"/>
      <c r="LHL201" s="4"/>
      <c r="LHM201" s="4"/>
      <c r="LHN201" s="4"/>
      <c r="LHO201" s="4"/>
      <c r="LHP201" s="4"/>
      <c r="LHQ201" s="4"/>
      <c r="LHR201" s="4"/>
      <c r="LHS201" s="4"/>
      <c r="LHT201" s="4"/>
      <c r="LHU201" s="4"/>
      <c r="LHV201" s="4"/>
      <c r="LHW201" s="4"/>
      <c r="LHX201" s="4"/>
      <c r="LHY201" s="4"/>
      <c r="LHZ201" s="4"/>
      <c r="LIA201" s="4"/>
      <c r="LIB201" s="4"/>
      <c r="LIC201" s="4"/>
      <c r="LID201" s="4"/>
      <c r="LIE201" s="4"/>
      <c r="LIF201" s="4"/>
      <c r="LIG201" s="4"/>
      <c r="LIH201" s="4"/>
      <c r="LII201" s="4"/>
      <c r="LIJ201" s="4"/>
      <c r="LIK201" s="4"/>
      <c r="LIL201" s="4"/>
      <c r="LIM201" s="4"/>
      <c r="LIN201" s="4"/>
      <c r="LIO201" s="4"/>
      <c r="LIP201" s="4"/>
      <c r="LIQ201" s="4"/>
      <c r="LIR201" s="4"/>
      <c r="LIS201" s="4"/>
      <c r="LIT201" s="4"/>
      <c r="LIU201" s="4"/>
      <c r="LIV201" s="4"/>
      <c r="LIW201" s="4"/>
      <c r="LIX201" s="4"/>
      <c r="LIY201" s="4"/>
      <c r="LIZ201" s="4"/>
      <c r="LJA201" s="4"/>
      <c r="LJB201" s="4"/>
      <c r="LJC201" s="4"/>
      <c r="LJD201" s="4"/>
      <c r="LJE201" s="4"/>
      <c r="LJF201" s="4"/>
      <c r="LJG201" s="4"/>
      <c r="LJH201" s="4"/>
      <c r="LJI201" s="4"/>
      <c r="LJJ201" s="4"/>
      <c r="LJK201" s="4"/>
      <c r="LJL201" s="4"/>
      <c r="LJM201" s="4"/>
      <c r="LJN201" s="4"/>
      <c r="LJO201" s="4"/>
      <c r="LJP201" s="4"/>
      <c r="LJQ201" s="4"/>
      <c r="LJR201" s="4"/>
      <c r="LJS201" s="4"/>
      <c r="LJT201" s="4"/>
      <c r="LJU201" s="4"/>
      <c r="LJV201" s="4"/>
      <c r="LJW201" s="4"/>
      <c r="LJX201" s="4"/>
      <c r="LJY201" s="4"/>
      <c r="LJZ201" s="4"/>
      <c r="LKA201" s="4"/>
      <c r="LKB201" s="4"/>
      <c r="LKC201" s="4"/>
      <c r="LKD201" s="4"/>
      <c r="LKE201" s="4"/>
      <c r="LKF201" s="4"/>
      <c r="LKG201" s="4"/>
      <c r="LKH201" s="4"/>
      <c r="LKI201" s="4"/>
      <c r="LKJ201" s="4"/>
      <c r="LKK201" s="4"/>
      <c r="LKL201" s="4"/>
      <c r="LKM201" s="4"/>
      <c r="LKN201" s="4"/>
      <c r="LKO201" s="4"/>
      <c r="LKP201" s="4"/>
      <c r="LKQ201" s="4"/>
      <c r="LKR201" s="4"/>
      <c r="LKS201" s="4"/>
      <c r="LKT201" s="4"/>
      <c r="LKU201" s="4"/>
      <c r="LKV201" s="4"/>
      <c r="LKW201" s="4"/>
      <c r="LKX201" s="4"/>
      <c r="LKY201" s="4"/>
      <c r="LKZ201" s="4"/>
      <c r="LLA201" s="4"/>
      <c r="LLB201" s="4"/>
      <c r="LLC201" s="4"/>
      <c r="LLD201" s="4"/>
      <c r="LLE201" s="4"/>
      <c r="LLF201" s="4"/>
      <c r="LLG201" s="4"/>
      <c r="LLH201" s="4"/>
      <c r="LLI201" s="4"/>
      <c r="LLJ201" s="4"/>
      <c r="LLK201" s="4"/>
      <c r="LLL201" s="4"/>
      <c r="LLM201" s="4"/>
      <c r="LLN201" s="4"/>
      <c r="LLO201" s="4"/>
      <c r="LLP201" s="4"/>
      <c r="LLQ201" s="4"/>
      <c r="LLR201" s="4"/>
      <c r="LLS201" s="4"/>
      <c r="LLT201" s="4"/>
      <c r="LLU201" s="4"/>
      <c r="LLV201" s="4"/>
      <c r="LLW201" s="4"/>
      <c r="LLX201" s="4"/>
      <c r="LLY201" s="4"/>
      <c r="LLZ201" s="4"/>
      <c r="LMA201" s="4"/>
      <c r="LMB201" s="4"/>
      <c r="LMC201" s="4"/>
      <c r="LMD201" s="4"/>
      <c r="LME201" s="4"/>
      <c r="LMF201" s="4"/>
      <c r="LMG201" s="4"/>
      <c r="LMH201" s="4"/>
      <c r="LMI201" s="4"/>
      <c r="LMJ201" s="4"/>
      <c r="LMK201" s="4"/>
      <c r="LML201" s="4"/>
      <c r="LMM201" s="4"/>
      <c r="LMN201" s="4"/>
      <c r="LMO201" s="4"/>
      <c r="LMP201" s="4"/>
      <c r="LMQ201" s="4"/>
      <c r="LMR201" s="4"/>
      <c r="LMS201" s="4"/>
      <c r="LMT201" s="4"/>
      <c r="LMU201" s="4"/>
      <c r="LMV201" s="4"/>
      <c r="LMW201" s="4"/>
      <c r="LMX201" s="4"/>
      <c r="LMY201" s="4"/>
      <c r="LMZ201" s="4"/>
      <c r="LNA201" s="4"/>
      <c r="LNB201" s="4"/>
      <c r="LNC201" s="4"/>
      <c r="LND201" s="4"/>
      <c r="LNE201" s="4"/>
      <c r="LNF201" s="4"/>
      <c r="LNG201" s="4"/>
      <c r="LNH201" s="4"/>
      <c r="LNI201" s="4"/>
      <c r="LNJ201" s="4"/>
      <c r="LNK201" s="4"/>
      <c r="LNL201" s="4"/>
      <c r="LNM201" s="4"/>
      <c r="LNN201" s="4"/>
      <c r="LNO201" s="4"/>
      <c r="LNP201" s="4"/>
      <c r="LNQ201" s="4"/>
      <c r="LNR201" s="4"/>
      <c r="LNS201" s="4"/>
      <c r="LNT201" s="4"/>
      <c r="LNU201" s="4"/>
      <c r="LNV201" s="4"/>
      <c r="LNW201" s="4"/>
      <c r="LNX201" s="4"/>
      <c r="LNY201" s="4"/>
      <c r="LNZ201" s="4"/>
      <c r="LOA201" s="4"/>
      <c r="LOB201" s="4"/>
      <c r="LOC201" s="4"/>
      <c r="LOD201" s="4"/>
      <c r="LOE201" s="4"/>
      <c r="LOF201" s="4"/>
      <c r="LOG201" s="4"/>
      <c r="LOH201" s="4"/>
      <c r="LOI201" s="4"/>
      <c r="LOJ201" s="4"/>
      <c r="LOK201" s="4"/>
      <c r="LOL201" s="4"/>
      <c r="LOM201" s="4"/>
      <c r="LON201" s="4"/>
      <c r="LOO201" s="4"/>
      <c r="LOP201" s="4"/>
      <c r="LOQ201" s="4"/>
      <c r="LOR201" s="4"/>
      <c r="LOS201" s="4"/>
      <c r="LOT201" s="4"/>
      <c r="LOU201" s="4"/>
      <c r="LOV201" s="4"/>
      <c r="LOW201" s="4"/>
      <c r="LOX201" s="4"/>
      <c r="LOY201" s="4"/>
      <c r="LOZ201" s="4"/>
      <c r="LPA201" s="4"/>
      <c r="LPB201" s="4"/>
      <c r="LPC201" s="4"/>
      <c r="LPD201" s="4"/>
      <c r="LPE201" s="4"/>
      <c r="LPF201" s="4"/>
      <c r="LPG201" s="4"/>
      <c r="LPH201" s="4"/>
      <c r="LPI201" s="4"/>
      <c r="LPJ201" s="4"/>
      <c r="LPK201" s="4"/>
      <c r="LPL201" s="4"/>
      <c r="LPM201" s="4"/>
      <c r="LPN201" s="4"/>
      <c r="LPO201" s="4"/>
      <c r="LPP201" s="4"/>
      <c r="LPQ201" s="4"/>
      <c r="LPR201" s="4"/>
      <c r="LPS201" s="4"/>
      <c r="LPT201" s="4"/>
      <c r="LPU201" s="4"/>
      <c r="LPV201" s="4"/>
      <c r="LPW201" s="4"/>
      <c r="LPX201" s="4"/>
      <c r="LPY201" s="4"/>
      <c r="LPZ201" s="4"/>
      <c r="LQA201" s="4"/>
      <c r="LQB201" s="4"/>
      <c r="LQC201" s="4"/>
      <c r="LQD201" s="4"/>
      <c r="LQE201" s="4"/>
      <c r="LQF201" s="4"/>
      <c r="LQG201" s="4"/>
      <c r="LQH201" s="4"/>
      <c r="LQI201" s="4"/>
      <c r="LQJ201" s="4"/>
      <c r="LQK201" s="4"/>
      <c r="LQL201" s="4"/>
      <c r="LQM201" s="4"/>
      <c r="LQN201" s="4"/>
      <c r="LQO201" s="4"/>
      <c r="LQP201" s="4"/>
      <c r="LQQ201" s="4"/>
      <c r="LQR201" s="4"/>
      <c r="LQS201" s="4"/>
      <c r="LQT201" s="4"/>
      <c r="LQU201" s="4"/>
      <c r="LQV201" s="4"/>
      <c r="LQW201" s="4"/>
      <c r="LQX201" s="4"/>
      <c r="LQY201" s="4"/>
      <c r="LQZ201" s="4"/>
      <c r="LRA201" s="4"/>
      <c r="LRB201" s="4"/>
      <c r="LRC201" s="4"/>
      <c r="LRD201" s="4"/>
      <c r="LRE201" s="4"/>
      <c r="LRF201" s="4"/>
      <c r="LRG201" s="4"/>
      <c r="LRH201" s="4"/>
      <c r="LRI201" s="4"/>
      <c r="LRJ201" s="4"/>
      <c r="LRK201" s="4"/>
      <c r="LRL201" s="4"/>
      <c r="LRM201" s="4"/>
      <c r="LRN201" s="4"/>
      <c r="LRO201" s="4"/>
      <c r="LRP201" s="4"/>
      <c r="LRQ201" s="4"/>
      <c r="LRR201" s="4"/>
      <c r="LRS201" s="4"/>
      <c r="LRT201" s="4"/>
      <c r="LRU201" s="4"/>
      <c r="LRV201" s="4"/>
      <c r="LRW201" s="4"/>
      <c r="LRX201" s="4"/>
      <c r="LRY201" s="4"/>
      <c r="LRZ201" s="4"/>
      <c r="LSA201" s="4"/>
      <c r="LSB201" s="4"/>
      <c r="LSC201" s="4"/>
      <c r="LSD201" s="4"/>
      <c r="LSE201" s="4"/>
      <c r="LSF201" s="4"/>
      <c r="LSG201" s="4"/>
      <c r="LSH201" s="4"/>
      <c r="LSI201" s="4"/>
      <c r="LSJ201" s="4"/>
      <c r="LSK201" s="4"/>
      <c r="LSL201" s="4"/>
      <c r="LSM201" s="4"/>
      <c r="LSN201" s="4"/>
      <c r="LSO201" s="4"/>
      <c r="LSP201" s="4"/>
      <c r="LSQ201" s="4"/>
      <c r="LSR201" s="4"/>
      <c r="LSS201" s="4"/>
      <c r="LST201" s="4"/>
      <c r="LSU201" s="4"/>
      <c r="LSV201" s="4"/>
      <c r="LSW201" s="4"/>
      <c r="LSX201" s="4"/>
      <c r="LSY201" s="4"/>
      <c r="LSZ201" s="4"/>
      <c r="LTA201" s="4"/>
      <c r="LTB201" s="4"/>
      <c r="LTC201" s="4"/>
      <c r="LTD201" s="4"/>
      <c r="LTE201" s="4"/>
      <c r="LTF201" s="4"/>
      <c r="LTG201" s="4"/>
      <c r="LTH201" s="4"/>
      <c r="LTI201" s="4"/>
      <c r="LTJ201" s="4"/>
      <c r="LTK201" s="4"/>
      <c r="LTL201" s="4"/>
      <c r="LTM201" s="4"/>
      <c r="LTN201" s="4"/>
      <c r="LTO201" s="4"/>
      <c r="LTP201" s="4"/>
      <c r="LTQ201" s="4"/>
      <c r="LTR201" s="4"/>
      <c r="LTS201" s="4"/>
      <c r="LTT201" s="4"/>
      <c r="LTU201" s="4"/>
      <c r="LTV201" s="4"/>
      <c r="LTW201" s="4"/>
      <c r="LTX201" s="4"/>
      <c r="LTY201" s="4"/>
      <c r="LTZ201" s="4"/>
      <c r="LUA201" s="4"/>
      <c r="LUB201" s="4"/>
      <c r="LUC201" s="4"/>
      <c r="LUD201" s="4"/>
      <c r="LUE201" s="4"/>
      <c r="LUF201" s="4"/>
      <c r="LUG201" s="4"/>
      <c r="LUH201" s="4"/>
      <c r="LUI201" s="4"/>
      <c r="LUJ201" s="4"/>
      <c r="LUK201" s="4"/>
      <c r="LUL201" s="4"/>
      <c r="LUM201" s="4"/>
      <c r="LUN201" s="4"/>
      <c r="LUO201" s="4"/>
      <c r="LUP201" s="4"/>
      <c r="LUQ201" s="4"/>
      <c r="LUR201" s="4"/>
      <c r="LUS201" s="4"/>
      <c r="LUT201" s="4"/>
      <c r="LUU201" s="4"/>
      <c r="LUV201" s="4"/>
      <c r="LUW201" s="4"/>
      <c r="LUX201" s="4"/>
      <c r="LUY201" s="4"/>
      <c r="LUZ201" s="4"/>
      <c r="LVA201" s="4"/>
      <c r="LVB201" s="4"/>
      <c r="LVC201" s="4"/>
      <c r="LVD201" s="4"/>
      <c r="LVE201" s="4"/>
      <c r="LVF201" s="4"/>
      <c r="LVG201" s="4"/>
      <c r="LVH201" s="4"/>
      <c r="LVI201" s="4"/>
      <c r="LVJ201" s="4"/>
      <c r="LVK201" s="4"/>
      <c r="LVL201" s="4"/>
      <c r="LVM201" s="4"/>
      <c r="LVN201" s="4"/>
      <c r="LVO201" s="4"/>
      <c r="LVP201" s="4"/>
      <c r="LVQ201" s="4"/>
      <c r="LVR201" s="4"/>
      <c r="LVS201" s="4"/>
      <c r="LVT201" s="4"/>
      <c r="LVU201" s="4"/>
      <c r="LVV201" s="4"/>
      <c r="LVW201" s="4"/>
      <c r="LVX201" s="4"/>
      <c r="LVY201" s="4"/>
      <c r="LVZ201" s="4"/>
      <c r="LWA201" s="4"/>
      <c r="LWB201" s="4"/>
      <c r="LWC201" s="4"/>
      <c r="LWD201" s="4"/>
      <c r="LWE201" s="4"/>
      <c r="LWF201" s="4"/>
      <c r="LWG201" s="4"/>
      <c r="LWH201" s="4"/>
      <c r="LWI201" s="4"/>
      <c r="LWJ201" s="4"/>
      <c r="LWK201" s="4"/>
      <c r="LWL201" s="4"/>
      <c r="LWM201" s="4"/>
      <c r="LWN201" s="4"/>
      <c r="LWO201" s="4"/>
      <c r="LWP201" s="4"/>
      <c r="LWQ201" s="4"/>
      <c r="LWR201" s="4"/>
      <c r="LWS201" s="4"/>
      <c r="LWT201" s="4"/>
      <c r="LWU201" s="4"/>
      <c r="LWV201" s="4"/>
      <c r="LWW201" s="4"/>
      <c r="LWX201" s="4"/>
      <c r="LWY201" s="4"/>
      <c r="LWZ201" s="4"/>
      <c r="LXA201" s="4"/>
      <c r="LXB201" s="4"/>
      <c r="LXC201" s="4"/>
      <c r="LXD201" s="4"/>
      <c r="LXE201" s="4"/>
      <c r="LXF201" s="4"/>
      <c r="LXG201" s="4"/>
      <c r="LXH201" s="4"/>
      <c r="LXI201" s="4"/>
      <c r="LXJ201" s="4"/>
      <c r="LXK201" s="4"/>
      <c r="LXL201" s="4"/>
      <c r="LXM201" s="4"/>
      <c r="LXN201" s="4"/>
      <c r="LXO201" s="4"/>
      <c r="LXP201" s="4"/>
      <c r="LXQ201" s="4"/>
      <c r="LXR201" s="4"/>
      <c r="LXS201" s="4"/>
      <c r="LXT201" s="4"/>
      <c r="LXU201" s="4"/>
      <c r="LXV201" s="4"/>
      <c r="LXW201" s="4"/>
      <c r="LXX201" s="4"/>
      <c r="LXY201" s="4"/>
      <c r="LXZ201" s="4"/>
      <c r="LYA201" s="4"/>
      <c r="LYB201" s="4"/>
      <c r="LYC201" s="4"/>
      <c r="LYD201" s="4"/>
      <c r="LYE201" s="4"/>
      <c r="LYF201" s="4"/>
      <c r="LYG201" s="4"/>
      <c r="LYH201" s="4"/>
      <c r="LYI201" s="4"/>
      <c r="LYJ201" s="4"/>
      <c r="LYK201" s="4"/>
      <c r="LYL201" s="4"/>
      <c r="LYM201" s="4"/>
      <c r="LYN201" s="4"/>
      <c r="LYO201" s="4"/>
      <c r="LYP201" s="4"/>
      <c r="LYQ201" s="4"/>
      <c r="LYR201" s="4"/>
      <c r="LYS201" s="4"/>
      <c r="LYT201" s="4"/>
      <c r="LYU201" s="4"/>
      <c r="LYV201" s="4"/>
      <c r="LYW201" s="4"/>
      <c r="LYX201" s="4"/>
      <c r="LYY201" s="4"/>
      <c r="LYZ201" s="4"/>
      <c r="LZA201" s="4"/>
      <c r="LZB201" s="4"/>
      <c r="LZC201" s="4"/>
      <c r="LZD201" s="4"/>
      <c r="LZE201" s="4"/>
      <c r="LZF201" s="4"/>
      <c r="LZG201" s="4"/>
      <c r="LZH201" s="4"/>
      <c r="LZI201" s="4"/>
      <c r="LZJ201" s="4"/>
      <c r="LZK201" s="4"/>
      <c r="LZL201" s="4"/>
      <c r="LZM201" s="4"/>
      <c r="LZN201" s="4"/>
      <c r="LZO201" s="4"/>
      <c r="LZP201" s="4"/>
      <c r="LZQ201" s="4"/>
      <c r="LZR201" s="4"/>
      <c r="LZS201" s="4"/>
      <c r="LZT201" s="4"/>
      <c r="LZU201" s="4"/>
      <c r="LZV201" s="4"/>
      <c r="LZW201" s="4"/>
      <c r="LZX201" s="4"/>
      <c r="LZY201" s="4"/>
      <c r="LZZ201" s="4"/>
      <c r="MAA201" s="4"/>
      <c r="MAB201" s="4"/>
      <c r="MAC201" s="4"/>
      <c r="MAD201" s="4"/>
      <c r="MAE201" s="4"/>
      <c r="MAF201" s="4"/>
      <c r="MAG201" s="4"/>
      <c r="MAH201" s="4"/>
      <c r="MAI201" s="4"/>
      <c r="MAJ201" s="4"/>
      <c r="MAK201" s="4"/>
      <c r="MAL201" s="4"/>
      <c r="MAM201" s="4"/>
      <c r="MAN201" s="4"/>
      <c r="MAO201" s="4"/>
      <c r="MAP201" s="4"/>
      <c r="MAQ201" s="4"/>
      <c r="MAR201" s="4"/>
      <c r="MAS201" s="4"/>
      <c r="MAT201" s="4"/>
      <c r="MAU201" s="4"/>
      <c r="MAV201" s="4"/>
      <c r="MAW201" s="4"/>
      <c r="MAX201" s="4"/>
      <c r="MAY201" s="4"/>
      <c r="MAZ201" s="4"/>
      <c r="MBA201" s="4"/>
      <c r="MBB201" s="4"/>
      <c r="MBC201" s="4"/>
      <c r="MBD201" s="4"/>
      <c r="MBE201" s="4"/>
      <c r="MBF201" s="4"/>
      <c r="MBG201" s="4"/>
      <c r="MBH201" s="4"/>
      <c r="MBI201" s="4"/>
      <c r="MBJ201" s="4"/>
      <c r="MBK201" s="4"/>
      <c r="MBL201" s="4"/>
      <c r="MBM201" s="4"/>
      <c r="MBN201" s="4"/>
      <c r="MBO201" s="4"/>
      <c r="MBP201" s="4"/>
      <c r="MBQ201" s="4"/>
      <c r="MBR201" s="4"/>
      <c r="MBS201" s="4"/>
      <c r="MBT201" s="4"/>
      <c r="MBU201" s="4"/>
      <c r="MBV201" s="4"/>
      <c r="MBW201" s="4"/>
      <c r="MBX201" s="4"/>
      <c r="MBY201" s="4"/>
      <c r="MBZ201" s="4"/>
      <c r="MCA201" s="4"/>
      <c r="MCB201" s="4"/>
      <c r="MCC201" s="4"/>
      <c r="MCD201" s="4"/>
      <c r="MCE201" s="4"/>
      <c r="MCF201" s="4"/>
      <c r="MCG201" s="4"/>
      <c r="MCH201" s="4"/>
      <c r="MCI201" s="4"/>
      <c r="MCJ201" s="4"/>
      <c r="MCK201" s="4"/>
      <c r="MCL201" s="4"/>
      <c r="MCM201" s="4"/>
      <c r="MCN201" s="4"/>
      <c r="MCO201" s="4"/>
      <c r="MCP201" s="4"/>
      <c r="MCQ201" s="4"/>
      <c r="MCR201" s="4"/>
      <c r="MCS201" s="4"/>
      <c r="MCT201" s="4"/>
      <c r="MCU201" s="4"/>
      <c r="MCV201" s="4"/>
      <c r="MCW201" s="4"/>
      <c r="MCX201" s="4"/>
      <c r="MCY201" s="4"/>
      <c r="MCZ201" s="4"/>
      <c r="MDA201" s="4"/>
      <c r="MDB201" s="4"/>
      <c r="MDC201" s="4"/>
      <c r="MDD201" s="4"/>
      <c r="MDE201" s="4"/>
      <c r="MDF201" s="4"/>
      <c r="MDG201" s="4"/>
      <c r="MDH201" s="4"/>
      <c r="MDI201" s="4"/>
      <c r="MDJ201" s="4"/>
      <c r="MDK201" s="4"/>
      <c r="MDL201" s="4"/>
      <c r="MDM201" s="4"/>
      <c r="MDN201" s="4"/>
      <c r="MDO201" s="4"/>
      <c r="MDP201" s="4"/>
      <c r="MDQ201" s="4"/>
      <c r="MDR201" s="4"/>
      <c r="MDS201" s="4"/>
      <c r="MDT201" s="4"/>
      <c r="MDU201" s="4"/>
      <c r="MDV201" s="4"/>
      <c r="MDW201" s="4"/>
      <c r="MDX201" s="4"/>
      <c r="MDY201" s="4"/>
      <c r="MDZ201" s="4"/>
      <c r="MEA201" s="4"/>
      <c r="MEB201" s="4"/>
      <c r="MEC201" s="4"/>
      <c r="MED201" s="4"/>
      <c r="MEE201" s="4"/>
      <c r="MEF201" s="4"/>
      <c r="MEG201" s="4"/>
      <c r="MEH201" s="4"/>
      <c r="MEI201" s="4"/>
      <c r="MEJ201" s="4"/>
      <c r="MEK201" s="4"/>
      <c r="MEL201" s="4"/>
      <c r="MEM201" s="4"/>
      <c r="MEN201" s="4"/>
      <c r="MEO201" s="4"/>
      <c r="MEP201" s="4"/>
      <c r="MEQ201" s="4"/>
      <c r="MER201" s="4"/>
      <c r="MES201" s="4"/>
      <c r="MET201" s="4"/>
      <c r="MEU201" s="4"/>
      <c r="MEV201" s="4"/>
      <c r="MEW201" s="4"/>
      <c r="MEX201" s="4"/>
      <c r="MEY201" s="4"/>
      <c r="MEZ201" s="4"/>
      <c r="MFA201" s="4"/>
      <c r="MFB201" s="4"/>
      <c r="MFC201" s="4"/>
      <c r="MFD201" s="4"/>
      <c r="MFE201" s="4"/>
      <c r="MFF201" s="4"/>
      <c r="MFG201" s="4"/>
      <c r="MFH201" s="4"/>
      <c r="MFI201" s="4"/>
      <c r="MFJ201" s="4"/>
      <c r="MFK201" s="4"/>
      <c r="MFL201" s="4"/>
      <c r="MFM201" s="4"/>
      <c r="MFN201" s="4"/>
      <c r="MFO201" s="4"/>
      <c r="MFP201" s="4"/>
      <c r="MFQ201" s="4"/>
      <c r="MFR201" s="4"/>
      <c r="MFS201" s="4"/>
      <c r="MFT201" s="4"/>
      <c r="MFU201" s="4"/>
      <c r="MFV201" s="4"/>
      <c r="MFW201" s="4"/>
      <c r="MFX201" s="4"/>
      <c r="MFY201" s="4"/>
      <c r="MFZ201" s="4"/>
      <c r="MGA201" s="4"/>
      <c r="MGB201" s="4"/>
      <c r="MGC201" s="4"/>
      <c r="MGD201" s="4"/>
      <c r="MGE201" s="4"/>
      <c r="MGF201" s="4"/>
      <c r="MGG201" s="4"/>
      <c r="MGH201" s="4"/>
      <c r="MGI201" s="4"/>
      <c r="MGJ201" s="4"/>
      <c r="MGK201" s="4"/>
      <c r="MGL201" s="4"/>
      <c r="MGM201" s="4"/>
      <c r="MGN201" s="4"/>
      <c r="MGO201" s="4"/>
      <c r="MGP201" s="4"/>
      <c r="MGQ201" s="4"/>
      <c r="MGR201" s="4"/>
      <c r="MGS201" s="4"/>
      <c r="MGT201" s="4"/>
      <c r="MGU201" s="4"/>
      <c r="MGV201" s="4"/>
      <c r="MGW201" s="4"/>
      <c r="MGX201" s="4"/>
      <c r="MGY201" s="4"/>
      <c r="MGZ201" s="4"/>
      <c r="MHA201" s="4"/>
      <c r="MHB201" s="4"/>
      <c r="MHC201" s="4"/>
      <c r="MHD201" s="4"/>
      <c r="MHE201" s="4"/>
      <c r="MHF201" s="4"/>
      <c r="MHG201" s="4"/>
      <c r="MHH201" s="4"/>
      <c r="MHI201" s="4"/>
      <c r="MHJ201" s="4"/>
      <c r="MHK201" s="4"/>
      <c r="MHL201" s="4"/>
      <c r="MHM201" s="4"/>
      <c r="MHN201" s="4"/>
      <c r="MHO201" s="4"/>
      <c r="MHP201" s="4"/>
      <c r="MHQ201" s="4"/>
      <c r="MHR201" s="4"/>
      <c r="MHS201" s="4"/>
      <c r="MHT201" s="4"/>
      <c r="MHU201" s="4"/>
      <c r="MHV201" s="4"/>
      <c r="MHW201" s="4"/>
      <c r="MHX201" s="4"/>
      <c r="MHY201" s="4"/>
      <c r="MHZ201" s="4"/>
      <c r="MIA201" s="4"/>
      <c r="MIB201" s="4"/>
      <c r="MIC201" s="4"/>
      <c r="MID201" s="4"/>
      <c r="MIE201" s="4"/>
      <c r="MIF201" s="4"/>
      <c r="MIG201" s="4"/>
      <c r="MIH201" s="4"/>
      <c r="MII201" s="4"/>
      <c r="MIJ201" s="4"/>
      <c r="MIK201" s="4"/>
      <c r="MIL201" s="4"/>
      <c r="MIM201" s="4"/>
      <c r="MIN201" s="4"/>
      <c r="MIO201" s="4"/>
      <c r="MIP201" s="4"/>
      <c r="MIQ201" s="4"/>
      <c r="MIR201" s="4"/>
      <c r="MIS201" s="4"/>
      <c r="MIT201" s="4"/>
      <c r="MIU201" s="4"/>
      <c r="MIV201" s="4"/>
      <c r="MIW201" s="4"/>
      <c r="MIX201" s="4"/>
      <c r="MIY201" s="4"/>
      <c r="MIZ201" s="4"/>
      <c r="MJA201" s="4"/>
      <c r="MJB201" s="4"/>
      <c r="MJC201" s="4"/>
      <c r="MJD201" s="4"/>
      <c r="MJE201" s="4"/>
      <c r="MJF201" s="4"/>
      <c r="MJG201" s="4"/>
      <c r="MJH201" s="4"/>
      <c r="MJI201" s="4"/>
      <c r="MJJ201" s="4"/>
      <c r="MJK201" s="4"/>
      <c r="MJL201" s="4"/>
      <c r="MJM201" s="4"/>
      <c r="MJN201" s="4"/>
      <c r="MJO201" s="4"/>
      <c r="MJP201" s="4"/>
      <c r="MJQ201" s="4"/>
      <c r="MJR201" s="4"/>
      <c r="MJS201" s="4"/>
      <c r="MJT201" s="4"/>
      <c r="MJU201" s="4"/>
      <c r="MJV201" s="4"/>
      <c r="MJW201" s="4"/>
      <c r="MJX201" s="4"/>
      <c r="MJY201" s="4"/>
      <c r="MJZ201" s="4"/>
      <c r="MKA201" s="4"/>
      <c r="MKB201" s="4"/>
      <c r="MKC201" s="4"/>
      <c r="MKD201" s="4"/>
      <c r="MKE201" s="4"/>
      <c r="MKF201" s="4"/>
      <c r="MKG201" s="4"/>
      <c r="MKH201" s="4"/>
      <c r="MKI201" s="4"/>
      <c r="MKJ201" s="4"/>
      <c r="MKK201" s="4"/>
      <c r="MKL201" s="4"/>
      <c r="MKM201" s="4"/>
      <c r="MKN201" s="4"/>
      <c r="MKO201" s="4"/>
      <c r="MKP201" s="4"/>
      <c r="MKQ201" s="4"/>
      <c r="MKR201" s="4"/>
      <c r="MKS201" s="4"/>
      <c r="MKT201" s="4"/>
      <c r="MKU201" s="4"/>
      <c r="MKV201" s="4"/>
      <c r="MKW201" s="4"/>
      <c r="MKX201" s="4"/>
      <c r="MKY201" s="4"/>
      <c r="MKZ201" s="4"/>
      <c r="MLA201" s="4"/>
      <c r="MLB201" s="4"/>
      <c r="MLC201" s="4"/>
      <c r="MLD201" s="4"/>
      <c r="MLE201" s="4"/>
      <c r="MLF201" s="4"/>
      <c r="MLG201" s="4"/>
      <c r="MLH201" s="4"/>
      <c r="MLI201" s="4"/>
      <c r="MLJ201" s="4"/>
      <c r="MLK201" s="4"/>
      <c r="MLL201" s="4"/>
      <c r="MLM201" s="4"/>
      <c r="MLN201" s="4"/>
      <c r="MLO201" s="4"/>
      <c r="MLP201" s="4"/>
      <c r="MLQ201" s="4"/>
      <c r="MLR201" s="4"/>
      <c r="MLS201" s="4"/>
      <c r="MLT201" s="4"/>
      <c r="MLU201" s="4"/>
      <c r="MLV201" s="4"/>
      <c r="MLW201" s="4"/>
      <c r="MLX201" s="4"/>
      <c r="MLY201" s="4"/>
      <c r="MLZ201" s="4"/>
      <c r="MMA201" s="4"/>
      <c r="MMB201" s="4"/>
      <c r="MMC201" s="4"/>
      <c r="MMD201" s="4"/>
      <c r="MME201" s="4"/>
      <c r="MMF201" s="4"/>
      <c r="MMG201" s="4"/>
      <c r="MMH201" s="4"/>
      <c r="MMI201" s="4"/>
      <c r="MMJ201" s="4"/>
      <c r="MMK201" s="4"/>
      <c r="MML201" s="4"/>
      <c r="MMM201" s="4"/>
      <c r="MMN201" s="4"/>
      <c r="MMO201" s="4"/>
      <c r="MMP201" s="4"/>
      <c r="MMQ201" s="4"/>
      <c r="MMR201" s="4"/>
      <c r="MMS201" s="4"/>
      <c r="MMT201" s="4"/>
      <c r="MMU201" s="4"/>
      <c r="MMV201" s="4"/>
      <c r="MMW201" s="4"/>
      <c r="MMX201" s="4"/>
      <c r="MMY201" s="4"/>
      <c r="MMZ201" s="4"/>
      <c r="MNA201" s="4"/>
      <c r="MNB201" s="4"/>
      <c r="MNC201" s="4"/>
      <c r="MND201" s="4"/>
      <c r="MNE201" s="4"/>
      <c r="MNF201" s="4"/>
      <c r="MNG201" s="4"/>
      <c r="MNH201" s="4"/>
      <c r="MNI201" s="4"/>
      <c r="MNJ201" s="4"/>
      <c r="MNK201" s="4"/>
      <c r="MNL201" s="4"/>
      <c r="MNM201" s="4"/>
      <c r="MNN201" s="4"/>
      <c r="MNO201" s="4"/>
      <c r="MNP201" s="4"/>
      <c r="MNQ201" s="4"/>
      <c r="MNR201" s="4"/>
      <c r="MNS201" s="4"/>
      <c r="MNT201" s="4"/>
      <c r="MNU201" s="4"/>
      <c r="MNV201" s="4"/>
      <c r="MNW201" s="4"/>
      <c r="MNX201" s="4"/>
      <c r="MNY201" s="4"/>
      <c r="MNZ201" s="4"/>
      <c r="MOA201" s="4"/>
      <c r="MOB201" s="4"/>
      <c r="MOC201" s="4"/>
      <c r="MOD201" s="4"/>
      <c r="MOE201" s="4"/>
      <c r="MOF201" s="4"/>
      <c r="MOG201" s="4"/>
      <c r="MOH201" s="4"/>
      <c r="MOI201" s="4"/>
      <c r="MOJ201" s="4"/>
      <c r="MOK201" s="4"/>
      <c r="MOL201" s="4"/>
      <c r="MOM201" s="4"/>
      <c r="MON201" s="4"/>
      <c r="MOO201" s="4"/>
      <c r="MOP201" s="4"/>
      <c r="MOQ201" s="4"/>
      <c r="MOR201" s="4"/>
      <c r="MOS201" s="4"/>
      <c r="MOT201" s="4"/>
      <c r="MOU201" s="4"/>
      <c r="MOV201" s="4"/>
      <c r="MOW201" s="4"/>
      <c r="MOX201" s="4"/>
      <c r="MOY201" s="4"/>
      <c r="MOZ201" s="4"/>
      <c r="MPA201" s="4"/>
      <c r="MPB201" s="4"/>
      <c r="MPC201" s="4"/>
      <c r="MPD201" s="4"/>
      <c r="MPE201" s="4"/>
      <c r="MPF201" s="4"/>
      <c r="MPG201" s="4"/>
      <c r="MPH201" s="4"/>
      <c r="MPI201" s="4"/>
      <c r="MPJ201" s="4"/>
      <c r="MPK201" s="4"/>
      <c r="MPL201" s="4"/>
      <c r="MPM201" s="4"/>
      <c r="MPN201" s="4"/>
      <c r="MPO201" s="4"/>
      <c r="MPP201" s="4"/>
      <c r="MPQ201" s="4"/>
      <c r="MPR201" s="4"/>
      <c r="MPS201" s="4"/>
      <c r="MPT201" s="4"/>
      <c r="MPU201" s="4"/>
      <c r="MPV201" s="4"/>
      <c r="MPW201" s="4"/>
      <c r="MPX201" s="4"/>
      <c r="MPY201" s="4"/>
      <c r="MPZ201" s="4"/>
      <c r="MQA201" s="4"/>
      <c r="MQB201" s="4"/>
      <c r="MQC201" s="4"/>
      <c r="MQD201" s="4"/>
      <c r="MQE201" s="4"/>
      <c r="MQF201" s="4"/>
      <c r="MQG201" s="4"/>
      <c r="MQH201" s="4"/>
      <c r="MQI201" s="4"/>
      <c r="MQJ201" s="4"/>
      <c r="MQK201" s="4"/>
      <c r="MQL201" s="4"/>
      <c r="MQM201" s="4"/>
      <c r="MQN201" s="4"/>
      <c r="MQO201" s="4"/>
      <c r="MQP201" s="4"/>
      <c r="MQQ201" s="4"/>
      <c r="MQR201" s="4"/>
      <c r="MQS201" s="4"/>
      <c r="MQT201" s="4"/>
      <c r="MQU201" s="4"/>
      <c r="MQV201" s="4"/>
      <c r="MQW201" s="4"/>
      <c r="MQX201" s="4"/>
      <c r="MQY201" s="4"/>
      <c r="MQZ201" s="4"/>
      <c r="MRA201" s="4"/>
      <c r="MRB201" s="4"/>
      <c r="MRC201" s="4"/>
      <c r="MRD201" s="4"/>
      <c r="MRE201" s="4"/>
      <c r="MRF201" s="4"/>
      <c r="MRG201" s="4"/>
      <c r="MRH201" s="4"/>
      <c r="MRI201" s="4"/>
      <c r="MRJ201" s="4"/>
      <c r="MRK201" s="4"/>
      <c r="MRL201" s="4"/>
      <c r="MRM201" s="4"/>
      <c r="MRN201" s="4"/>
      <c r="MRO201" s="4"/>
      <c r="MRP201" s="4"/>
      <c r="MRQ201" s="4"/>
      <c r="MRR201" s="4"/>
      <c r="MRS201" s="4"/>
      <c r="MRT201" s="4"/>
      <c r="MRU201" s="4"/>
      <c r="MRV201" s="4"/>
      <c r="MRW201" s="4"/>
      <c r="MRX201" s="4"/>
      <c r="MRY201" s="4"/>
      <c r="MRZ201" s="4"/>
      <c r="MSA201" s="4"/>
      <c r="MSB201" s="4"/>
      <c r="MSC201" s="4"/>
      <c r="MSD201" s="4"/>
      <c r="MSE201" s="4"/>
      <c r="MSF201" s="4"/>
      <c r="MSG201" s="4"/>
      <c r="MSH201" s="4"/>
      <c r="MSI201" s="4"/>
      <c r="MSJ201" s="4"/>
      <c r="MSK201" s="4"/>
      <c r="MSL201" s="4"/>
      <c r="MSM201" s="4"/>
      <c r="MSN201" s="4"/>
      <c r="MSO201" s="4"/>
      <c r="MSP201" s="4"/>
      <c r="MSQ201" s="4"/>
      <c r="MSR201" s="4"/>
      <c r="MSS201" s="4"/>
      <c r="MST201" s="4"/>
      <c r="MSU201" s="4"/>
      <c r="MSV201" s="4"/>
      <c r="MSW201" s="4"/>
      <c r="MSX201" s="4"/>
      <c r="MSY201" s="4"/>
      <c r="MSZ201" s="4"/>
      <c r="MTA201" s="4"/>
      <c r="MTB201" s="4"/>
      <c r="MTC201" s="4"/>
      <c r="MTD201" s="4"/>
      <c r="MTE201" s="4"/>
      <c r="MTF201" s="4"/>
      <c r="MTG201" s="4"/>
      <c r="MTH201" s="4"/>
      <c r="MTI201" s="4"/>
      <c r="MTJ201" s="4"/>
      <c r="MTK201" s="4"/>
      <c r="MTL201" s="4"/>
      <c r="MTM201" s="4"/>
      <c r="MTN201" s="4"/>
      <c r="MTO201" s="4"/>
      <c r="MTP201" s="4"/>
      <c r="MTQ201" s="4"/>
      <c r="MTR201" s="4"/>
      <c r="MTS201" s="4"/>
      <c r="MTT201" s="4"/>
      <c r="MTU201" s="4"/>
      <c r="MTV201" s="4"/>
      <c r="MTW201" s="4"/>
      <c r="MTX201" s="4"/>
      <c r="MTY201" s="4"/>
      <c r="MTZ201" s="4"/>
      <c r="MUA201" s="4"/>
      <c r="MUB201" s="4"/>
      <c r="MUC201" s="4"/>
      <c r="MUD201" s="4"/>
      <c r="MUE201" s="4"/>
      <c r="MUF201" s="4"/>
      <c r="MUG201" s="4"/>
      <c r="MUH201" s="4"/>
      <c r="MUI201" s="4"/>
      <c r="MUJ201" s="4"/>
      <c r="MUK201" s="4"/>
      <c r="MUL201" s="4"/>
      <c r="MUM201" s="4"/>
      <c r="MUN201" s="4"/>
      <c r="MUO201" s="4"/>
      <c r="MUP201" s="4"/>
      <c r="MUQ201" s="4"/>
      <c r="MUR201" s="4"/>
      <c r="MUS201" s="4"/>
      <c r="MUT201" s="4"/>
      <c r="MUU201" s="4"/>
      <c r="MUV201" s="4"/>
      <c r="MUW201" s="4"/>
      <c r="MUX201" s="4"/>
      <c r="MUY201" s="4"/>
      <c r="MUZ201" s="4"/>
      <c r="MVA201" s="4"/>
      <c r="MVB201" s="4"/>
      <c r="MVC201" s="4"/>
      <c r="MVD201" s="4"/>
      <c r="MVE201" s="4"/>
      <c r="MVF201" s="4"/>
      <c r="MVG201" s="4"/>
      <c r="MVH201" s="4"/>
      <c r="MVI201" s="4"/>
      <c r="MVJ201" s="4"/>
      <c r="MVK201" s="4"/>
      <c r="MVL201" s="4"/>
      <c r="MVM201" s="4"/>
      <c r="MVN201" s="4"/>
      <c r="MVO201" s="4"/>
      <c r="MVP201" s="4"/>
      <c r="MVQ201" s="4"/>
      <c r="MVR201" s="4"/>
      <c r="MVS201" s="4"/>
      <c r="MVT201" s="4"/>
      <c r="MVU201" s="4"/>
      <c r="MVV201" s="4"/>
      <c r="MVW201" s="4"/>
      <c r="MVX201" s="4"/>
      <c r="MVY201" s="4"/>
      <c r="MVZ201" s="4"/>
      <c r="MWA201" s="4"/>
      <c r="MWB201" s="4"/>
      <c r="MWC201" s="4"/>
      <c r="MWD201" s="4"/>
      <c r="MWE201" s="4"/>
      <c r="MWF201" s="4"/>
      <c r="MWG201" s="4"/>
      <c r="MWH201" s="4"/>
      <c r="MWI201" s="4"/>
      <c r="MWJ201" s="4"/>
      <c r="MWK201" s="4"/>
      <c r="MWL201" s="4"/>
      <c r="MWM201" s="4"/>
      <c r="MWN201" s="4"/>
      <c r="MWO201" s="4"/>
      <c r="MWP201" s="4"/>
      <c r="MWQ201" s="4"/>
      <c r="MWR201" s="4"/>
      <c r="MWS201" s="4"/>
      <c r="MWT201" s="4"/>
      <c r="MWU201" s="4"/>
      <c r="MWV201" s="4"/>
      <c r="MWW201" s="4"/>
      <c r="MWX201" s="4"/>
      <c r="MWY201" s="4"/>
      <c r="MWZ201" s="4"/>
      <c r="MXA201" s="4"/>
      <c r="MXB201" s="4"/>
      <c r="MXC201" s="4"/>
      <c r="MXD201" s="4"/>
      <c r="MXE201" s="4"/>
      <c r="MXF201" s="4"/>
      <c r="MXG201" s="4"/>
      <c r="MXH201" s="4"/>
      <c r="MXI201" s="4"/>
      <c r="MXJ201" s="4"/>
      <c r="MXK201" s="4"/>
      <c r="MXL201" s="4"/>
      <c r="MXM201" s="4"/>
      <c r="MXN201" s="4"/>
      <c r="MXO201" s="4"/>
      <c r="MXP201" s="4"/>
      <c r="MXQ201" s="4"/>
      <c r="MXR201" s="4"/>
      <c r="MXS201" s="4"/>
      <c r="MXT201" s="4"/>
      <c r="MXU201" s="4"/>
      <c r="MXV201" s="4"/>
      <c r="MXW201" s="4"/>
      <c r="MXX201" s="4"/>
      <c r="MXY201" s="4"/>
      <c r="MXZ201" s="4"/>
      <c r="MYA201" s="4"/>
      <c r="MYB201" s="4"/>
      <c r="MYC201" s="4"/>
      <c r="MYD201" s="4"/>
      <c r="MYE201" s="4"/>
      <c r="MYF201" s="4"/>
      <c r="MYG201" s="4"/>
      <c r="MYH201" s="4"/>
      <c r="MYI201" s="4"/>
      <c r="MYJ201" s="4"/>
      <c r="MYK201" s="4"/>
      <c r="MYL201" s="4"/>
      <c r="MYM201" s="4"/>
      <c r="MYN201" s="4"/>
      <c r="MYO201" s="4"/>
      <c r="MYP201" s="4"/>
      <c r="MYQ201" s="4"/>
      <c r="MYR201" s="4"/>
      <c r="MYS201" s="4"/>
      <c r="MYT201" s="4"/>
      <c r="MYU201" s="4"/>
      <c r="MYV201" s="4"/>
      <c r="MYW201" s="4"/>
      <c r="MYX201" s="4"/>
      <c r="MYY201" s="4"/>
      <c r="MYZ201" s="4"/>
      <c r="MZA201" s="4"/>
      <c r="MZB201" s="4"/>
      <c r="MZC201" s="4"/>
      <c r="MZD201" s="4"/>
      <c r="MZE201" s="4"/>
      <c r="MZF201" s="4"/>
      <c r="MZG201" s="4"/>
      <c r="MZH201" s="4"/>
      <c r="MZI201" s="4"/>
      <c r="MZJ201" s="4"/>
      <c r="MZK201" s="4"/>
      <c r="MZL201" s="4"/>
      <c r="MZM201" s="4"/>
      <c r="MZN201" s="4"/>
      <c r="MZO201" s="4"/>
      <c r="MZP201" s="4"/>
      <c r="MZQ201" s="4"/>
      <c r="MZR201" s="4"/>
      <c r="MZS201" s="4"/>
      <c r="MZT201" s="4"/>
      <c r="MZU201" s="4"/>
      <c r="MZV201" s="4"/>
      <c r="MZW201" s="4"/>
      <c r="MZX201" s="4"/>
      <c r="MZY201" s="4"/>
      <c r="MZZ201" s="4"/>
      <c r="NAA201" s="4"/>
      <c r="NAB201" s="4"/>
      <c r="NAC201" s="4"/>
      <c r="NAD201" s="4"/>
      <c r="NAE201" s="4"/>
      <c r="NAF201" s="4"/>
      <c r="NAG201" s="4"/>
      <c r="NAH201" s="4"/>
      <c r="NAI201" s="4"/>
      <c r="NAJ201" s="4"/>
      <c r="NAK201" s="4"/>
      <c r="NAL201" s="4"/>
      <c r="NAM201" s="4"/>
      <c r="NAN201" s="4"/>
      <c r="NAO201" s="4"/>
      <c r="NAP201" s="4"/>
      <c r="NAQ201" s="4"/>
      <c r="NAR201" s="4"/>
      <c r="NAS201" s="4"/>
      <c r="NAT201" s="4"/>
      <c r="NAU201" s="4"/>
      <c r="NAV201" s="4"/>
      <c r="NAW201" s="4"/>
      <c r="NAX201" s="4"/>
      <c r="NAY201" s="4"/>
      <c r="NAZ201" s="4"/>
      <c r="NBA201" s="4"/>
      <c r="NBB201" s="4"/>
      <c r="NBC201" s="4"/>
      <c r="NBD201" s="4"/>
      <c r="NBE201" s="4"/>
      <c r="NBF201" s="4"/>
      <c r="NBG201" s="4"/>
      <c r="NBH201" s="4"/>
      <c r="NBI201" s="4"/>
      <c r="NBJ201" s="4"/>
      <c r="NBK201" s="4"/>
      <c r="NBL201" s="4"/>
      <c r="NBM201" s="4"/>
      <c r="NBN201" s="4"/>
      <c r="NBO201" s="4"/>
      <c r="NBP201" s="4"/>
      <c r="NBQ201" s="4"/>
      <c r="NBR201" s="4"/>
      <c r="NBS201" s="4"/>
      <c r="NBT201" s="4"/>
      <c r="NBU201" s="4"/>
      <c r="NBV201" s="4"/>
      <c r="NBW201" s="4"/>
      <c r="NBX201" s="4"/>
      <c r="NBY201" s="4"/>
      <c r="NBZ201" s="4"/>
      <c r="NCA201" s="4"/>
      <c r="NCB201" s="4"/>
      <c r="NCC201" s="4"/>
      <c r="NCD201" s="4"/>
      <c r="NCE201" s="4"/>
      <c r="NCF201" s="4"/>
      <c r="NCG201" s="4"/>
      <c r="NCH201" s="4"/>
      <c r="NCI201" s="4"/>
      <c r="NCJ201" s="4"/>
      <c r="NCK201" s="4"/>
      <c r="NCL201" s="4"/>
      <c r="NCM201" s="4"/>
      <c r="NCN201" s="4"/>
      <c r="NCO201" s="4"/>
      <c r="NCP201" s="4"/>
      <c r="NCQ201" s="4"/>
      <c r="NCR201" s="4"/>
      <c r="NCS201" s="4"/>
      <c r="NCT201" s="4"/>
      <c r="NCU201" s="4"/>
      <c r="NCV201" s="4"/>
      <c r="NCW201" s="4"/>
      <c r="NCX201" s="4"/>
      <c r="NCY201" s="4"/>
      <c r="NCZ201" s="4"/>
      <c r="NDA201" s="4"/>
      <c r="NDB201" s="4"/>
      <c r="NDC201" s="4"/>
      <c r="NDD201" s="4"/>
      <c r="NDE201" s="4"/>
      <c r="NDF201" s="4"/>
      <c r="NDG201" s="4"/>
      <c r="NDH201" s="4"/>
      <c r="NDI201" s="4"/>
      <c r="NDJ201" s="4"/>
      <c r="NDK201" s="4"/>
      <c r="NDL201" s="4"/>
      <c r="NDM201" s="4"/>
      <c r="NDN201" s="4"/>
      <c r="NDO201" s="4"/>
      <c r="NDP201" s="4"/>
      <c r="NDQ201" s="4"/>
      <c r="NDR201" s="4"/>
      <c r="NDS201" s="4"/>
      <c r="NDT201" s="4"/>
      <c r="NDU201" s="4"/>
      <c r="NDV201" s="4"/>
      <c r="NDW201" s="4"/>
      <c r="NDX201" s="4"/>
      <c r="NDY201" s="4"/>
      <c r="NDZ201" s="4"/>
      <c r="NEA201" s="4"/>
      <c r="NEB201" s="4"/>
      <c r="NEC201" s="4"/>
      <c r="NED201" s="4"/>
      <c r="NEE201" s="4"/>
      <c r="NEF201" s="4"/>
      <c r="NEG201" s="4"/>
      <c r="NEH201" s="4"/>
      <c r="NEI201" s="4"/>
      <c r="NEJ201" s="4"/>
      <c r="NEK201" s="4"/>
      <c r="NEL201" s="4"/>
      <c r="NEM201" s="4"/>
      <c r="NEN201" s="4"/>
      <c r="NEO201" s="4"/>
      <c r="NEP201" s="4"/>
      <c r="NEQ201" s="4"/>
      <c r="NER201" s="4"/>
      <c r="NES201" s="4"/>
      <c r="NET201" s="4"/>
      <c r="NEU201" s="4"/>
      <c r="NEV201" s="4"/>
      <c r="NEW201" s="4"/>
      <c r="NEX201" s="4"/>
      <c r="NEY201" s="4"/>
      <c r="NEZ201" s="4"/>
      <c r="NFA201" s="4"/>
      <c r="NFB201" s="4"/>
      <c r="NFC201" s="4"/>
      <c r="NFD201" s="4"/>
      <c r="NFE201" s="4"/>
      <c r="NFF201" s="4"/>
      <c r="NFG201" s="4"/>
      <c r="NFH201" s="4"/>
      <c r="NFI201" s="4"/>
      <c r="NFJ201" s="4"/>
      <c r="NFK201" s="4"/>
      <c r="NFL201" s="4"/>
      <c r="NFM201" s="4"/>
      <c r="NFN201" s="4"/>
      <c r="NFO201" s="4"/>
      <c r="NFP201" s="4"/>
      <c r="NFQ201" s="4"/>
      <c r="NFR201" s="4"/>
      <c r="NFS201" s="4"/>
      <c r="NFT201" s="4"/>
      <c r="NFU201" s="4"/>
      <c r="NFV201" s="4"/>
      <c r="NFW201" s="4"/>
      <c r="NFX201" s="4"/>
      <c r="NFY201" s="4"/>
      <c r="NFZ201" s="4"/>
      <c r="NGA201" s="4"/>
      <c r="NGB201" s="4"/>
      <c r="NGC201" s="4"/>
      <c r="NGD201" s="4"/>
      <c r="NGE201" s="4"/>
      <c r="NGF201" s="4"/>
      <c r="NGG201" s="4"/>
      <c r="NGH201" s="4"/>
      <c r="NGI201" s="4"/>
      <c r="NGJ201" s="4"/>
      <c r="NGK201" s="4"/>
      <c r="NGL201" s="4"/>
      <c r="NGM201" s="4"/>
      <c r="NGN201" s="4"/>
      <c r="NGO201" s="4"/>
      <c r="NGP201" s="4"/>
      <c r="NGQ201" s="4"/>
      <c r="NGR201" s="4"/>
      <c r="NGS201" s="4"/>
      <c r="NGT201" s="4"/>
      <c r="NGU201" s="4"/>
      <c r="NGV201" s="4"/>
      <c r="NGW201" s="4"/>
      <c r="NGX201" s="4"/>
      <c r="NGY201" s="4"/>
      <c r="NGZ201" s="4"/>
      <c r="NHA201" s="4"/>
      <c r="NHB201" s="4"/>
      <c r="NHC201" s="4"/>
      <c r="NHD201" s="4"/>
      <c r="NHE201" s="4"/>
      <c r="NHF201" s="4"/>
      <c r="NHG201" s="4"/>
      <c r="NHH201" s="4"/>
      <c r="NHI201" s="4"/>
      <c r="NHJ201" s="4"/>
      <c r="NHK201" s="4"/>
      <c r="NHL201" s="4"/>
      <c r="NHM201" s="4"/>
      <c r="NHN201" s="4"/>
      <c r="NHO201" s="4"/>
      <c r="NHP201" s="4"/>
      <c r="NHQ201" s="4"/>
      <c r="NHR201" s="4"/>
      <c r="NHS201" s="4"/>
      <c r="NHT201" s="4"/>
      <c r="NHU201" s="4"/>
      <c r="NHV201" s="4"/>
      <c r="NHW201" s="4"/>
      <c r="NHX201" s="4"/>
      <c r="NHY201" s="4"/>
      <c r="NHZ201" s="4"/>
      <c r="NIA201" s="4"/>
      <c r="NIB201" s="4"/>
      <c r="NIC201" s="4"/>
      <c r="NID201" s="4"/>
      <c r="NIE201" s="4"/>
      <c r="NIF201" s="4"/>
      <c r="NIG201" s="4"/>
      <c r="NIH201" s="4"/>
      <c r="NII201" s="4"/>
      <c r="NIJ201" s="4"/>
      <c r="NIK201" s="4"/>
      <c r="NIL201" s="4"/>
      <c r="NIM201" s="4"/>
      <c r="NIN201" s="4"/>
      <c r="NIO201" s="4"/>
      <c r="NIP201" s="4"/>
      <c r="NIQ201" s="4"/>
      <c r="NIR201" s="4"/>
      <c r="NIS201" s="4"/>
      <c r="NIT201" s="4"/>
      <c r="NIU201" s="4"/>
      <c r="NIV201" s="4"/>
      <c r="NIW201" s="4"/>
      <c r="NIX201" s="4"/>
      <c r="NIY201" s="4"/>
      <c r="NIZ201" s="4"/>
      <c r="NJA201" s="4"/>
      <c r="NJB201" s="4"/>
      <c r="NJC201" s="4"/>
      <c r="NJD201" s="4"/>
      <c r="NJE201" s="4"/>
      <c r="NJF201" s="4"/>
      <c r="NJG201" s="4"/>
      <c r="NJH201" s="4"/>
      <c r="NJI201" s="4"/>
      <c r="NJJ201" s="4"/>
      <c r="NJK201" s="4"/>
      <c r="NJL201" s="4"/>
      <c r="NJM201" s="4"/>
      <c r="NJN201" s="4"/>
      <c r="NJO201" s="4"/>
      <c r="NJP201" s="4"/>
      <c r="NJQ201" s="4"/>
      <c r="NJR201" s="4"/>
      <c r="NJS201" s="4"/>
      <c r="NJT201" s="4"/>
      <c r="NJU201" s="4"/>
      <c r="NJV201" s="4"/>
      <c r="NJW201" s="4"/>
      <c r="NJX201" s="4"/>
      <c r="NJY201" s="4"/>
      <c r="NJZ201" s="4"/>
      <c r="NKA201" s="4"/>
      <c r="NKB201" s="4"/>
      <c r="NKC201" s="4"/>
      <c r="NKD201" s="4"/>
      <c r="NKE201" s="4"/>
      <c r="NKF201" s="4"/>
      <c r="NKG201" s="4"/>
      <c r="NKH201" s="4"/>
      <c r="NKI201" s="4"/>
      <c r="NKJ201" s="4"/>
      <c r="NKK201" s="4"/>
      <c r="NKL201" s="4"/>
      <c r="NKM201" s="4"/>
      <c r="NKN201" s="4"/>
      <c r="NKO201" s="4"/>
      <c r="NKP201" s="4"/>
      <c r="NKQ201" s="4"/>
      <c r="NKR201" s="4"/>
      <c r="NKS201" s="4"/>
      <c r="NKT201" s="4"/>
      <c r="NKU201" s="4"/>
      <c r="NKV201" s="4"/>
      <c r="NKW201" s="4"/>
      <c r="NKX201" s="4"/>
      <c r="NKY201" s="4"/>
      <c r="NKZ201" s="4"/>
      <c r="NLA201" s="4"/>
      <c r="NLB201" s="4"/>
      <c r="NLC201" s="4"/>
      <c r="NLD201" s="4"/>
      <c r="NLE201" s="4"/>
      <c r="NLF201" s="4"/>
      <c r="NLG201" s="4"/>
      <c r="NLH201" s="4"/>
      <c r="NLI201" s="4"/>
      <c r="NLJ201" s="4"/>
      <c r="NLK201" s="4"/>
      <c r="NLL201" s="4"/>
      <c r="NLM201" s="4"/>
      <c r="NLN201" s="4"/>
      <c r="NLO201" s="4"/>
      <c r="NLP201" s="4"/>
      <c r="NLQ201" s="4"/>
      <c r="NLR201" s="4"/>
      <c r="NLS201" s="4"/>
      <c r="NLT201" s="4"/>
      <c r="NLU201" s="4"/>
      <c r="NLV201" s="4"/>
      <c r="NLW201" s="4"/>
      <c r="NLX201" s="4"/>
      <c r="NLY201" s="4"/>
      <c r="NLZ201" s="4"/>
      <c r="NMA201" s="4"/>
      <c r="NMB201" s="4"/>
      <c r="NMC201" s="4"/>
      <c r="NMD201" s="4"/>
      <c r="NME201" s="4"/>
      <c r="NMF201" s="4"/>
      <c r="NMG201" s="4"/>
      <c r="NMH201" s="4"/>
      <c r="NMI201" s="4"/>
      <c r="NMJ201" s="4"/>
      <c r="NMK201" s="4"/>
      <c r="NML201" s="4"/>
      <c r="NMM201" s="4"/>
      <c r="NMN201" s="4"/>
      <c r="NMO201" s="4"/>
      <c r="NMP201" s="4"/>
      <c r="NMQ201" s="4"/>
      <c r="NMR201" s="4"/>
      <c r="NMS201" s="4"/>
      <c r="NMT201" s="4"/>
      <c r="NMU201" s="4"/>
      <c r="NMV201" s="4"/>
      <c r="NMW201" s="4"/>
      <c r="NMX201" s="4"/>
      <c r="NMY201" s="4"/>
      <c r="NMZ201" s="4"/>
      <c r="NNA201" s="4"/>
      <c r="NNB201" s="4"/>
      <c r="NNC201" s="4"/>
      <c r="NND201" s="4"/>
      <c r="NNE201" s="4"/>
      <c r="NNF201" s="4"/>
      <c r="NNG201" s="4"/>
      <c r="NNH201" s="4"/>
      <c r="NNI201" s="4"/>
      <c r="NNJ201" s="4"/>
      <c r="NNK201" s="4"/>
      <c r="NNL201" s="4"/>
      <c r="NNM201" s="4"/>
      <c r="NNN201" s="4"/>
      <c r="NNO201" s="4"/>
      <c r="NNP201" s="4"/>
      <c r="NNQ201" s="4"/>
      <c r="NNR201" s="4"/>
      <c r="NNS201" s="4"/>
      <c r="NNT201" s="4"/>
      <c r="NNU201" s="4"/>
      <c r="NNV201" s="4"/>
      <c r="NNW201" s="4"/>
      <c r="NNX201" s="4"/>
      <c r="NNY201" s="4"/>
      <c r="NNZ201" s="4"/>
      <c r="NOA201" s="4"/>
      <c r="NOB201" s="4"/>
      <c r="NOC201" s="4"/>
      <c r="NOD201" s="4"/>
      <c r="NOE201" s="4"/>
      <c r="NOF201" s="4"/>
      <c r="NOG201" s="4"/>
      <c r="NOH201" s="4"/>
      <c r="NOI201" s="4"/>
      <c r="NOJ201" s="4"/>
      <c r="NOK201" s="4"/>
      <c r="NOL201" s="4"/>
      <c r="NOM201" s="4"/>
      <c r="NON201" s="4"/>
      <c r="NOO201" s="4"/>
      <c r="NOP201" s="4"/>
      <c r="NOQ201" s="4"/>
      <c r="NOR201" s="4"/>
      <c r="NOS201" s="4"/>
      <c r="NOT201" s="4"/>
      <c r="NOU201" s="4"/>
      <c r="NOV201" s="4"/>
      <c r="NOW201" s="4"/>
      <c r="NOX201" s="4"/>
      <c r="NOY201" s="4"/>
      <c r="NOZ201" s="4"/>
      <c r="NPA201" s="4"/>
      <c r="NPB201" s="4"/>
      <c r="NPC201" s="4"/>
      <c r="NPD201" s="4"/>
      <c r="NPE201" s="4"/>
      <c r="NPF201" s="4"/>
      <c r="NPG201" s="4"/>
      <c r="NPH201" s="4"/>
      <c r="NPI201" s="4"/>
      <c r="NPJ201" s="4"/>
      <c r="NPK201" s="4"/>
      <c r="NPL201" s="4"/>
      <c r="NPM201" s="4"/>
      <c r="NPN201" s="4"/>
      <c r="NPO201" s="4"/>
      <c r="NPP201" s="4"/>
      <c r="NPQ201" s="4"/>
      <c r="NPR201" s="4"/>
      <c r="NPS201" s="4"/>
      <c r="NPT201" s="4"/>
      <c r="NPU201" s="4"/>
      <c r="NPV201" s="4"/>
      <c r="NPW201" s="4"/>
      <c r="NPX201" s="4"/>
      <c r="NPY201" s="4"/>
      <c r="NPZ201" s="4"/>
      <c r="NQA201" s="4"/>
      <c r="NQB201" s="4"/>
      <c r="NQC201" s="4"/>
      <c r="NQD201" s="4"/>
      <c r="NQE201" s="4"/>
      <c r="NQF201" s="4"/>
      <c r="NQG201" s="4"/>
      <c r="NQH201" s="4"/>
      <c r="NQI201" s="4"/>
      <c r="NQJ201" s="4"/>
      <c r="NQK201" s="4"/>
      <c r="NQL201" s="4"/>
      <c r="NQM201" s="4"/>
      <c r="NQN201" s="4"/>
      <c r="NQO201" s="4"/>
      <c r="NQP201" s="4"/>
      <c r="NQQ201" s="4"/>
      <c r="NQR201" s="4"/>
      <c r="NQS201" s="4"/>
      <c r="NQT201" s="4"/>
      <c r="NQU201" s="4"/>
      <c r="NQV201" s="4"/>
      <c r="NQW201" s="4"/>
      <c r="NQX201" s="4"/>
      <c r="NQY201" s="4"/>
      <c r="NQZ201" s="4"/>
      <c r="NRA201" s="4"/>
      <c r="NRB201" s="4"/>
      <c r="NRC201" s="4"/>
      <c r="NRD201" s="4"/>
      <c r="NRE201" s="4"/>
      <c r="NRF201" s="4"/>
      <c r="NRG201" s="4"/>
      <c r="NRH201" s="4"/>
      <c r="NRI201" s="4"/>
      <c r="NRJ201" s="4"/>
      <c r="NRK201" s="4"/>
      <c r="NRL201" s="4"/>
      <c r="NRM201" s="4"/>
      <c r="NRN201" s="4"/>
      <c r="NRO201" s="4"/>
      <c r="NRP201" s="4"/>
      <c r="NRQ201" s="4"/>
      <c r="NRR201" s="4"/>
      <c r="NRS201" s="4"/>
      <c r="NRT201" s="4"/>
      <c r="NRU201" s="4"/>
      <c r="NRV201" s="4"/>
      <c r="NRW201" s="4"/>
      <c r="NRX201" s="4"/>
      <c r="NRY201" s="4"/>
      <c r="NRZ201" s="4"/>
      <c r="NSA201" s="4"/>
      <c r="NSB201" s="4"/>
      <c r="NSC201" s="4"/>
      <c r="NSD201" s="4"/>
      <c r="NSE201" s="4"/>
      <c r="NSF201" s="4"/>
      <c r="NSG201" s="4"/>
      <c r="NSH201" s="4"/>
      <c r="NSI201" s="4"/>
      <c r="NSJ201" s="4"/>
      <c r="NSK201" s="4"/>
      <c r="NSL201" s="4"/>
      <c r="NSM201" s="4"/>
      <c r="NSN201" s="4"/>
      <c r="NSO201" s="4"/>
      <c r="NSP201" s="4"/>
      <c r="NSQ201" s="4"/>
      <c r="NSR201" s="4"/>
      <c r="NSS201" s="4"/>
      <c r="NST201" s="4"/>
      <c r="NSU201" s="4"/>
      <c r="NSV201" s="4"/>
      <c r="NSW201" s="4"/>
      <c r="NSX201" s="4"/>
      <c r="NSY201" s="4"/>
      <c r="NSZ201" s="4"/>
      <c r="NTA201" s="4"/>
      <c r="NTB201" s="4"/>
      <c r="NTC201" s="4"/>
      <c r="NTD201" s="4"/>
      <c r="NTE201" s="4"/>
      <c r="NTF201" s="4"/>
      <c r="NTG201" s="4"/>
      <c r="NTH201" s="4"/>
      <c r="NTI201" s="4"/>
      <c r="NTJ201" s="4"/>
      <c r="NTK201" s="4"/>
      <c r="NTL201" s="4"/>
      <c r="NTM201" s="4"/>
      <c r="NTN201" s="4"/>
      <c r="NTO201" s="4"/>
      <c r="NTP201" s="4"/>
      <c r="NTQ201" s="4"/>
      <c r="NTR201" s="4"/>
      <c r="NTS201" s="4"/>
      <c r="NTT201" s="4"/>
      <c r="NTU201" s="4"/>
      <c r="NTV201" s="4"/>
      <c r="NTW201" s="4"/>
      <c r="NTX201" s="4"/>
      <c r="NTY201" s="4"/>
      <c r="NTZ201" s="4"/>
      <c r="NUA201" s="4"/>
      <c r="NUB201" s="4"/>
      <c r="NUC201" s="4"/>
      <c r="NUD201" s="4"/>
      <c r="NUE201" s="4"/>
      <c r="NUF201" s="4"/>
      <c r="NUG201" s="4"/>
      <c r="NUH201" s="4"/>
      <c r="NUI201" s="4"/>
      <c r="NUJ201" s="4"/>
      <c r="NUK201" s="4"/>
      <c r="NUL201" s="4"/>
      <c r="NUM201" s="4"/>
      <c r="NUN201" s="4"/>
      <c r="NUO201" s="4"/>
      <c r="NUP201" s="4"/>
      <c r="NUQ201" s="4"/>
      <c r="NUR201" s="4"/>
      <c r="NUS201" s="4"/>
      <c r="NUT201" s="4"/>
      <c r="NUU201" s="4"/>
      <c r="NUV201" s="4"/>
      <c r="NUW201" s="4"/>
      <c r="NUX201" s="4"/>
      <c r="NUY201" s="4"/>
      <c r="NUZ201" s="4"/>
      <c r="NVA201" s="4"/>
      <c r="NVB201" s="4"/>
      <c r="NVC201" s="4"/>
      <c r="NVD201" s="4"/>
      <c r="NVE201" s="4"/>
      <c r="NVF201" s="4"/>
      <c r="NVG201" s="4"/>
      <c r="NVH201" s="4"/>
      <c r="NVI201" s="4"/>
      <c r="NVJ201" s="4"/>
      <c r="NVK201" s="4"/>
      <c r="NVL201" s="4"/>
      <c r="NVM201" s="4"/>
      <c r="NVN201" s="4"/>
      <c r="NVO201" s="4"/>
      <c r="NVP201" s="4"/>
      <c r="NVQ201" s="4"/>
      <c r="NVR201" s="4"/>
      <c r="NVS201" s="4"/>
      <c r="NVT201" s="4"/>
      <c r="NVU201" s="4"/>
      <c r="NVV201" s="4"/>
      <c r="NVW201" s="4"/>
      <c r="NVX201" s="4"/>
      <c r="NVY201" s="4"/>
      <c r="NVZ201" s="4"/>
      <c r="NWA201" s="4"/>
      <c r="NWB201" s="4"/>
      <c r="NWC201" s="4"/>
      <c r="NWD201" s="4"/>
      <c r="NWE201" s="4"/>
      <c r="NWF201" s="4"/>
      <c r="NWG201" s="4"/>
      <c r="NWH201" s="4"/>
      <c r="NWI201" s="4"/>
      <c r="NWJ201" s="4"/>
      <c r="NWK201" s="4"/>
      <c r="NWL201" s="4"/>
      <c r="NWM201" s="4"/>
      <c r="NWN201" s="4"/>
      <c r="NWO201" s="4"/>
      <c r="NWP201" s="4"/>
      <c r="NWQ201" s="4"/>
      <c r="NWR201" s="4"/>
      <c r="NWS201" s="4"/>
      <c r="NWT201" s="4"/>
      <c r="NWU201" s="4"/>
      <c r="NWV201" s="4"/>
      <c r="NWW201" s="4"/>
      <c r="NWX201" s="4"/>
      <c r="NWY201" s="4"/>
      <c r="NWZ201" s="4"/>
      <c r="NXA201" s="4"/>
      <c r="NXB201" s="4"/>
      <c r="NXC201" s="4"/>
      <c r="NXD201" s="4"/>
      <c r="NXE201" s="4"/>
      <c r="NXF201" s="4"/>
      <c r="NXG201" s="4"/>
      <c r="NXH201" s="4"/>
      <c r="NXI201" s="4"/>
      <c r="NXJ201" s="4"/>
      <c r="NXK201" s="4"/>
      <c r="NXL201" s="4"/>
      <c r="NXM201" s="4"/>
      <c r="NXN201" s="4"/>
      <c r="NXO201" s="4"/>
      <c r="NXP201" s="4"/>
      <c r="NXQ201" s="4"/>
      <c r="NXR201" s="4"/>
      <c r="NXS201" s="4"/>
      <c r="NXT201" s="4"/>
      <c r="NXU201" s="4"/>
      <c r="NXV201" s="4"/>
      <c r="NXW201" s="4"/>
      <c r="NXX201" s="4"/>
      <c r="NXY201" s="4"/>
      <c r="NXZ201" s="4"/>
      <c r="NYA201" s="4"/>
      <c r="NYB201" s="4"/>
      <c r="NYC201" s="4"/>
      <c r="NYD201" s="4"/>
      <c r="NYE201" s="4"/>
      <c r="NYF201" s="4"/>
      <c r="NYG201" s="4"/>
      <c r="NYH201" s="4"/>
      <c r="NYI201" s="4"/>
      <c r="NYJ201" s="4"/>
      <c r="NYK201" s="4"/>
      <c r="NYL201" s="4"/>
      <c r="NYM201" s="4"/>
      <c r="NYN201" s="4"/>
      <c r="NYO201" s="4"/>
      <c r="NYP201" s="4"/>
      <c r="NYQ201" s="4"/>
      <c r="NYR201" s="4"/>
      <c r="NYS201" s="4"/>
      <c r="NYT201" s="4"/>
      <c r="NYU201" s="4"/>
      <c r="NYV201" s="4"/>
      <c r="NYW201" s="4"/>
      <c r="NYX201" s="4"/>
      <c r="NYY201" s="4"/>
      <c r="NYZ201" s="4"/>
      <c r="NZA201" s="4"/>
      <c r="NZB201" s="4"/>
      <c r="NZC201" s="4"/>
      <c r="NZD201" s="4"/>
      <c r="NZE201" s="4"/>
      <c r="NZF201" s="4"/>
      <c r="NZG201" s="4"/>
      <c r="NZH201" s="4"/>
      <c r="NZI201" s="4"/>
      <c r="NZJ201" s="4"/>
      <c r="NZK201" s="4"/>
      <c r="NZL201" s="4"/>
      <c r="NZM201" s="4"/>
      <c r="NZN201" s="4"/>
      <c r="NZO201" s="4"/>
      <c r="NZP201" s="4"/>
      <c r="NZQ201" s="4"/>
      <c r="NZR201" s="4"/>
      <c r="NZS201" s="4"/>
      <c r="NZT201" s="4"/>
      <c r="NZU201" s="4"/>
      <c r="NZV201" s="4"/>
      <c r="NZW201" s="4"/>
      <c r="NZX201" s="4"/>
      <c r="NZY201" s="4"/>
      <c r="NZZ201" s="4"/>
      <c r="OAA201" s="4"/>
      <c r="OAB201" s="4"/>
      <c r="OAC201" s="4"/>
      <c r="OAD201" s="4"/>
      <c r="OAE201" s="4"/>
      <c r="OAF201" s="4"/>
      <c r="OAG201" s="4"/>
      <c r="OAH201" s="4"/>
      <c r="OAI201" s="4"/>
      <c r="OAJ201" s="4"/>
      <c r="OAK201" s="4"/>
      <c r="OAL201" s="4"/>
      <c r="OAM201" s="4"/>
      <c r="OAN201" s="4"/>
      <c r="OAO201" s="4"/>
      <c r="OAP201" s="4"/>
      <c r="OAQ201" s="4"/>
      <c r="OAR201" s="4"/>
      <c r="OAS201" s="4"/>
      <c r="OAT201" s="4"/>
      <c r="OAU201" s="4"/>
      <c r="OAV201" s="4"/>
      <c r="OAW201" s="4"/>
      <c r="OAX201" s="4"/>
      <c r="OAY201" s="4"/>
      <c r="OAZ201" s="4"/>
      <c r="OBA201" s="4"/>
      <c r="OBB201" s="4"/>
      <c r="OBC201" s="4"/>
      <c r="OBD201" s="4"/>
      <c r="OBE201" s="4"/>
      <c r="OBF201" s="4"/>
      <c r="OBG201" s="4"/>
      <c r="OBH201" s="4"/>
      <c r="OBI201" s="4"/>
      <c r="OBJ201" s="4"/>
      <c r="OBK201" s="4"/>
      <c r="OBL201" s="4"/>
      <c r="OBM201" s="4"/>
      <c r="OBN201" s="4"/>
      <c r="OBO201" s="4"/>
      <c r="OBP201" s="4"/>
      <c r="OBQ201" s="4"/>
      <c r="OBR201" s="4"/>
      <c r="OBS201" s="4"/>
      <c r="OBT201" s="4"/>
      <c r="OBU201" s="4"/>
      <c r="OBV201" s="4"/>
      <c r="OBW201" s="4"/>
      <c r="OBX201" s="4"/>
      <c r="OBY201" s="4"/>
      <c r="OBZ201" s="4"/>
      <c r="OCA201" s="4"/>
      <c r="OCB201" s="4"/>
      <c r="OCC201" s="4"/>
      <c r="OCD201" s="4"/>
      <c r="OCE201" s="4"/>
      <c r="OCF201" s="4"/>
      <c r="OCG201" s="4"/>
      <c r="OCH201" s="4"/>
      <c r="OCI201" s="4"/>
      <c r="OCJ201" s="4"/>
      <c r="OCK201" s="4"/>
      <c r="OCL201" s="4"/>
      <c r="OCM201" s="4"/>
      <c r="OCN201" s="4"/>
      <c r="OCO201" s="4"/>
      <c r="OCP201" s="4"/>
      <c r="OCQ201" s="4"/>
      <c r="OCR201" s="4"/>
      <c r="OCS201" s="4"/>
      <c r="OCT201" s="4"/>
      <c r="OCU201" s="4"/>
      <c r="OCV201" s="4"/>
      <c r="OCW201" s="4"/>
      <c r="OCX201" s="4"/>
      <c r="OCY201" s="4"/>
      <c r="OCZ201" s="4"/>
      <c r="ODA201" s="4"/>
      <c r="ODB201" s="4"/>
      <c r="ODC201" s="4"/>
      <c r="ODD201" s="4"/>
      <c r="ODE201" s="4"/>
      <c r="ODF201" s="4"/>
      <c r="ODG201" s="4"/>
      <c r="ODH201" s="4"/>
      <c r="ODI201" s="4"/>
      <c r="ODJ201" s="4"/>
      <c r="ODK201" s="4"/>
      <c r="ODL201" s="4"/>
      <c r="ODM201" s="4"/>
      <c r="ODN201" s="4"/>
      <c r="ODO201" s="4"/>
      <c r="ODP201" s="4"/>
      <c r="ODQ201" s="4"/>
      <c r="ODR201" s="4"/>
      <c r="ODS201" s="4"/>
      <c r="ODT201" s="4"/>
      <c r="ODU201" s="4"/>
      <c r="ODV201" s="4"/>
      <c r="ODW201" s="4"/>
      <c r="ODX201" s="4"/>
      <c r="ODY201" s="4"/>
      <c r="ODZ201" s="4"/>
      <c r="OEA201" s="4"/>
      <c r="OEB201" s="4"/>
      <c r="OEC201" s="4"/>
      <c r="OED201" s="4"/>
      <c r="OEE201" s="4"/>
      <c r="OEF201" s="4"/>
      <c r="OEG201" s="4"/>
      <c r="OEH201" s="4"/>
      <c r="OEI201" s="4"/>
      <c r="OEJ201" s="4"/>
      <c r="OEK201" s="4"/>
      <c r="OEL201" s="4"/>
      <c r="OEM201" s="4"/>
      <c r="OEN201" s="4"/>
      <c r="OEO201" s="4"/>
      <c r="OEP201" s="4"/>
      <c r="OEQ201" s="4"/>
      <c r="OER201" s="4"/>
      <c r="OES201" s="4"/>
      <c r="OET201" s="4"/>
      <c r="OEU201" s="4"/>
      <c r="OEV201" s="4"/>
      <c r="OEW201" s="4"/>
      <c r="OEX201" s="4"/>
      <c r="OEY201" s="4"/>
      <c r="OEZ201" s="4"/>
      <c r="OFA201" s="4"/>
      <c r="OFB201" s="4"/>
      <c r="OFC201" s="4"/>
      <c r="OFD201" s="4"/>
      <c r="OFE201" s="4"/>
      <c r="OFF201" s="4"/>
      <c r="OFG201" s="4"/>
      <c r="OFH201" s="4"/>
      <c r="OFI201" s="4"/>
      <c r="OFJ201" s="4"/>
      <c r="OFK201" s="4"/>
      <c r="OFL201" s="4"/>
      <c r="OFM201" s="4"/>
      <c r="OFN201" s="4"/>
      <c r="OFO201" s="4"/>
      <c r="OFP201" s="4"/>
      <c r="OFQ201" s="4"/>
      <c r="OFR201" s="4"/>
      <c r="OFS201" s="4"/>
      <c r="OFT201" s="4"/>
      <c r="OFU201" s="4"/>
      <c r="OFV201" s="4"/>
      <c r="OFW201" s="4"/>
      <c r="OFX201" s="4"/>
      <c r="OFY201" s="4"/>
      <c r="OFZ201" s="4"/>
      <c r="OGA201" s="4"/>
      <c r="OGB201" s="4"/>
      <c r="OGC201" s="4"/>
      <c r="OGD201" s="4"/>
      <c r="OGE201" s="4"/>
      <c r="OGF201" s="4"/>
      <c r="OGG201" s="4"/>
      <c r="OGH201" s="4"/>
      <c r="OGI201" s="4"/>
      <c r="OGJ201" s="4"/>
      <c r="OGK201" s="4"/>
      <c r="OGL201" s="4"/>
      <c r="OGM201" s="4"/>
      <c r="OGN201" s="4"/>
      <c r="OGO201" s="4"/>
      <c r="OGP201" s="4"/>
      <c r="OGQ201" s="4"/>
      <c r="OGR201" s="4"/>
      <c r="OGS201" s="4"/>
      <c r="OGT201" s="4"/>
      <c r="OGU201" s="4"/>
      <c r="OGV201" s="4"/>
      <c r="OGW201" s="4"/>
      <c r="OGX201" s="4"/>
      <c r="OGY201" s="4"/>
      <c r="OGZ201" s="4"/>
      <c r="OHA201" s="4"/>
      <c r="OHB201" s="4"/>
      <c r="OHC201" s="4"/>
      <c r="OHD201" s="4"/>
      <c r="OHE201" s="4"/>
      <c r="OHF201" s="4"/>
      <c r="OHG201" s="4"/>
      <c r="OHH201" s="4"/>
      <c r="OHI201" s="4"/>
      <c r="OHJ201" s="4"/>
      <c r="OHK201" s="4"/>
      <c r="OHL201" s="4"/>
      <c r="OHM201" s="4"/>
      <c r="OHN201" s="4"/>
      <c r="OHO201" s="4"/>
      <c r="OHP201" s="4"/>
      <c r="OHQ201" s="4"/>
      <c r="OHR201" s="4"/>
      <c r="OHS201" s="4"/>
      <c r="OHT201" s="4"/>
      <c r="OHU201" s="4"/>
      <c r="OHV201" s="4"/>
      <c r="OHW201" s="4"/>
      <c r="OHX201" s="4"/>
      <c r="OHY201" s="4"/>
      <c r="OHZ201" s="4"/>
      <c r="OIA201" s="4"/>
      <c r="OIB201" s="4"/>
      <c r="OIC201" s="4"/>
      <c r="OID201" s="4"/>
      <c r="OIE201" s="4"/>
      <c r="OIF201" s="4"/>
      <c r="OIG201" s="4"/>
      <c r="OIH201" s="4"/>
      <c r="OII201" s="4"/>
      <c r="OIJ201" s="4"/>
      <c r="OIK201" s="4"/>
      <c r="OIL201" s="4"/>
      <c r="OIM201" s="4"/>
      <c r="OIN201" s="4"/>
      <c r="OIO201" s="4"/>
      <c r="OIP201" s="4"/>
      <c r="OIQ201" s="4"/>
      <c r="OIR201" s="4"/>
      <c r="OIS201" s="4"/>
      <c r="OIT201" s="4"/>
      <c r="OIU201" s="4"/>
      <c r="OIV201" s="4"/>
      <c r="OIW201" s="4"/>
      <c r="OIX201" s="4"/>
      <c r="OIY201" s="4"/>
      <c r="OIZ201" s="4"/>
      <c r="OJA201" s="4"/>
      <c r="OJB201" s="4"/>
      <c r="OJC201" s="4"/>
      <c r="OJD201" s="4"/>
      <c r="OJE201" s="4"/>
      <c r="OJF201" s="4"/>
      <c r="OJG201" s="4"/>
      <c r="OJH201" s="4"/>
      <c r="OJI201" s="4"/>
      <c r="OJJ201" s="4"/>
      <c r="OJK201" s="4"/>
      <c r="OJL201" s="4"/>
      <c r="OJM201" s="4"/>
      <c r="OJN201" s="4"/>
      <c r="OJO201" s="4"/>
      <c r="OJP201" s="4"/>
      <c r="OJQ201" s="4"/>
      <c r="OJR201" s="4"/>
      <c r="OJS201" s="4"/>
      <c r="OJT201" s="4"/>
      <c r="OJU201" s="4"/>
      <c r="OJV201" s="4"/>
      <c r="OJW201" s="4"/>
      <c r="OJX201" s="4"/>
      <c r="OJY201" s="4"/>
      <c r="OJZ201" s="4"/>
      <c r="OKA201" s="4"/>
      <c r="OKB201" s="4"/>
      <c r="OKC201" s="4"/>
      <c r="OKD201" s="4"/>
      <c r="OKE201" s="4"/>
      <c r="OKF201" s="4"/>
      <c r="OKG201" s="4"/>
      <c r="OKH201" s="4"/>
      <c r="OKI201" s="4"/>
      <c r="OKJ201" s="4"/>
      <c r="OKK201" s="4"/>
      <c r="OKL201" s="4"/>
      <c r="OKM201" s="4"/>
      <c r="OKN201" s="4"/>
      <c r="OKO201" s="4"/>
      <c r="OKP201" s="4"/>
      <c r="OKQ201" s="4"/>
      <c r="OKR201" s="4"/>
      <c r="OKS201" s="4"/>
      <c r="OKT201" s="4"/>
      <c r="OKU201" s="4"/>
      <c r="OKV201" s="4"/>
      <c r="OKW201" s="4"/>
      <c r="OKX201" s="4"/>
      <c r="OKY201" s="4"/>
      <c r="OKZ201" s="4"/>
      <c r="OLA201" s="4"/>
      <c r="OLB201" s="4"/>
      <c r="OLC201" s="4"/>
      <c r="OLD201" s="4"/>
      <c r="OLE201" s="4"/>
      <c r="OLF201" s="4"/>
      <c r="OLG201" s="4"/>
      <c r="OLH201" s="4"/>
      <c r="OLI201" s="4"/>
      <c r="OLJ201" s="4"/>
      <c r="OLK201" s="4"/>
      <c r="OLL201" s="4"/>
      <c r="OLM201" s="4"/>
      <c r="OLN201" s="4"/>
      <c r="OLO201" s="4"/>
      <c r="OLP201" s="4"/>
      <c r="OLQ201" s="4"/>
      <c r="OLR201" s="4"/>
      <c r="OLS201" s="4"/>
      <c r="OLT201" s="4"/>
      <c r="OLU201" s="4"/>
      <c r="OLV201" s="4"/>
      <c r="OLW201" s="4"/>
      <c r="OLX201" s="4"/>
      <c r="OLY201" s="4"/>
      <c r="OLZ201" s="4"/>
      <c r="OMA201" s="4"/>
      <c r="OMB201" s="4"/>
      <c r="OMC201" s="4"/>
      <c r="OMD201" s="4"/>
      <c r="OME201" s="4"/>
      <c r="OMF201" s="4"/>
      <c r="OMG201" s="4"/>
      <c r="OMH201" s="4"/>
      <c r="OMI201" s="4"/>
      <c r="OMJ201" s="4"/>
      <c r="OMK201" s="4"/>
      <c r="OML201" s="4"/>
      <c r="OMM201" s="4"/>
      <c r="OMN201" s="4"/>
      <c r="OMO201" s="4"/>
      <c r="OMP201" s="4"/>
      <c r="OMQ201" s="4"/>
      <c r="OMR201" s="4"/>
      <c r="OMS201" s="4"/>
      <c r="OMT201" s="4"/>
      <c r="OMU201" s="4"/>
      <c r="OMV201" s="4"/>
      <c r="OMW201" s="4"/>
      <c r="OMX201" s="4"/>
      <c r="OMY201" s="4"/>
      <c r="OMZ201" s="4"/>
      <c r="ONA201" s="4"/>
      <c r="ONB201" s="4"/>
      <c r="ONC201" s="4"/>
      <c r="OND201" s="4"/>
      <c r="ONE201" s="4"/>
      <c r="ONF201" s="4"/>
      <c r="ONG201" s="4"/>
      <c r="ONH201" s="4"/>
      <c r="ONI201" s="4"/>
      <c r="ONJ201" s="4"/>
      <c r="ONK201" s="4"/>
      <c r="ONL201" s="4"/>
      <c r="ONM201" s="4"/>
      <c r="ONN201" s="4"/>
      <c r="ONO201" s="4"/>
      <c r="ONP201" s="4"/>
      <c r="ONQ201" s="4"/>
      <c r="ONR201" s="4"/>
      <c r="ONS201" s="4"/>
      <c r="ONT201" s="4"/>
      <c r="ONU201" s="4"/>
      <c r="ONV201" s="4"/>
      <c r="ONW201" s="4"/>
      <c r="ONX201" s="4"/>
      <c r="ONY201" s="4"/>
      <c r="ONZ201" s="4"/>
      <c r="OOA201" s="4"/>
      <c r="OOB201" s="4"/>
      <c r="OOC201" s="4"/>
      <c r="OOD201" s="4"/>
      <c r="OOE201" s="4"/>
      <c r="OOF201" s="4"/>
      <c r="OOG201" s="4"/>
      <c r="OOH201" s="4"/>
      <c r="OOI201" s="4"/>
      <c r="OOJ201" s="4"/>
      <c r="OOK201" s="4"/>
      <c r="OOL201" s="4"/>
      <c r="OOM201" s="4"/>
      <c r="OON201" s="4"/>
      <c r="OOO201" s="4"/>
      <c r="OOP201" s="4"/>
      <c r="OOQ201" s="4"/>
      <c r="OOR201" s="4"/>
      <c r="OOS201" s="4"/>
      <c r="OOT201" s="4"/>
      <c r="OOU201" s="4"/>
      <c r="OOV201" s="4"/>
      <c r="OOW201" s="4"/>
      <c r="OOX201" s="4"/>
      <c r="OOY201" s="4"/>
      <c r="OOZ201" s="4"/>
      <c r="OPA201" s="4"/>
      <c r="OPB201" s="4"/>
      <c r="OPC201" s="4"/>
      <c r="OPD201" s="4"/>
      <c r="OPE201" s="4"/>
      <c r="OPF201" s="4"/>
      <c r="OPG201" s="4"/>
      <c r="OPH201" s="4"/>
      <c r="OPI201" s="4"/>
      <c r="OPJ201" s="4"/>
      <c r="OPK201" s="4"/>
      <c r="OPL201" s="4"/>
      <c r="OPM201" s="4"/>
      <c r="OPN201" s="4"/>
      <c r="OPO201" s="4"/>
      <c r="OPP201" s="4"/>
      <c r="OPQ201" s="4"/>
      <c r="OPR201" s="4"/>
      <c r="OPS201" s="4"/>
      <c r="OPT201" s="4"/>
      <c r="OPU201" s="4"/>
      <c r="OPV201" s="4"/>
      <c r="OPW201" s="4"/>
      <c r="OPX201" s="4"/>
      <c r="OPY201" s="4"/>
      <c r="OPZ201" s="4"/>
      <c r="OQA201" s="4"/>
      <c r="OQB201" s="4"/>
      <c r="OQC201" s="4"/>
      <c r="OQD201" s="4"/>
      <c r="OQE201" s="4"/>
      <c r="OQF201" s="4"/>
      <c r="OQG201" s="4"/>
      <c r="OQH201" s="4"/>
      <c r="OQI201" s="4"/>
      <c r="OQJ201" s="4"/>
      <c r="OQK201" s="4"/>
      <c r="OQL201" s="4"/>
      <c r="OQM201" s="4"/>
      <c r="OQN201" s="4"/>
      <c r="OQO201" s="4"/>
      <c r="OQP201" s="4"/>
      <c r="OQQ201" s="4"/>
      <c r="OQR201" s="4"/>
      <c r="OQS201" s="4"/>
      <c r="OQT201" s="4"/>
      <c r="OQU201" s="4"/>
      <c r="OQV201" s="4"/>
      <c r="OQW201" s="4"/>
      <c r="OQX201" s="4"/>
      <c r="OQY201" s="4"/>
      <c r="OQZ201" s="4"/>
      <c r="ORA201" s="4"/>
      <c r="ORB201" s="4"/>
      <c r="ORC201" s="4"/>
      <c r="ORD201" s="4"/>
      <c r="ORE201" s="4"/>
      <c r="ORF201" s="4"/>
      <c r="ORG201" s="4"/>
      <c r="ORH201" s="4"/>
      <c r="ORI201" s="4"/>
      <c r="ORJ201" s="4"/>
      <c r="ORK201" s="4"/>
      <c r="ORL201" s="4"/>
      <c r="ORM201" s="4"/>
      <c r="ORN201" s="4"/>
      <c r="ORO201" s="4"/>
      <c r="ORP201" s="4"/>
      <c r="ORQ201" s="4"/>
      <c r="ORR201" s="4"/>
      <c r="ORS201" s="4"/>
      <c r="ORT201" s="4"/>
      <c r="ORU201" s="4"/>
      <c r="ORV201" s="4"/>
      <c r="ORW201" s="4"/>
      <c r="ORX201" s="4"/>
      <c r="ORY201" s="4"/>
      <c r="ORZ201" s="4"/>
      <c r="OSA201" s="4"/>
      <c r="OSB201" s="4"/>
      <c r="OSC201" s="4"/>
      <c r="OSD201" s="4"/>
      <c r="OSE201" s="4"/>
      <c r="OSF201" s="4"/>
      <c r="OSG201" s="4"/>
      <c r="OSH201" s="4"/>
      <c r="OSI201" s="4"/>
      <c r="OSJ201" s="4"/>
      <c r="OSK201" s="4"/>
      <c r="OSL201" s="4"/>
      <c r="OSM201" s="4"/>
      <c r="OSN201" s="4"/>
      <c r="OSO201" s="4"/>
      <c r="OSP201" s="4"/>
      <c r="OSQ201" s="4"/>
      <c r="OSR201" s="4"/>
      <c r="OSS201" s="4"/>
      <c r="OST201" s="4"/>
      <c r="OSU201" s="4"/>
      <c r="OSV201" s="4"/>
      <c r="OSW201" s="4"/>
      <c r="OSX201" s="4"/>
      <c r="OSY201" s="4"/>
      <c r="OSZ201" s="4"/>
      <c r="OTA201" s="4"/>
      <c r="OTB201" s="4"/>
      <c r="OTC201" s="4"/>
      <c r="OTD201" s="4"/>
      <c r="OTE201" s="4"/>
      <c r="OTF201" s="4"/>
      <c r="OTG201" s="4"/>
      <c r="OTH201" s="4"/>
      <c r="OTI201" s="4"/>
      <c r="OTJ201" s="4"/>
      <c r="OTK201" s="4"/>
      <c r="OTL201" s="4"/>
      <c r="OTM201" s="4"/>
      <c r="OTN201" s="4"/>
      <c r="OTO201" s="4"/>
      <c r="OTP201" s="4"/>
      <c r="OTQ201" s="4"/>
      <c r="OTR201" s="4"/>
      <c r="OTS201" s="4"/>
      <c r="OTT201" s="4"/>
      <c r="OTU201" s="4"/>
      <c r="OTV201" s="4"/>
      <c r="OTW201" s="4"/>
      <c r="OTX201" s="4"/>
      <c r="OTY201" s="4"/>
      <c r="OTZ201" s="4"/>
      <c r="OUA201" s="4"/>
      <c r="OUB201" s="4"/>
      <c r="OUC201" s="4"/>
      <c r="OUD201" s="4"/>
      <c r="OUE201" s="4"/>
      <c r="OUF201" s="4"/>
      <c r="OUG201" s="4"/>
      <c r="OUH201" s="4"/>
      <c r="OUI201" s="4"/>
      <c r="OUJ201" s="4"/>
      <c r="OUK201" s="4"/>
      <c r="OUL201" s="4"/>
      <c r="OUM201" s="4"/>
      <c r="OUN201" s="4"/>
      <c r="OUO201" s="4"/>
      <c r="OUP201" s="4"/>
      <c r="OUQ201" s="4"/>
      <c r="OUR201" s="4"/>
      <c r="OUS201" s="4"/>
      <c r="OUT201" s="4"/>
      <c r="OUU201" s="4"/>
      <c r="OUV201" s="4"/>
      <c r="OUW201" s="4"/>
      <c r="OUX201" s="4"/>
      <c r="OUY201" s="4"/>
      <c r="OUZ201" s="4"/>
      <c r="OVA201" s="4"/>
      <c r="OVB201" s="4"/>
      <c r="OVC201" s="4"/>
      <c r="OVD201" s="4"/>
      <c r="OVE201" s="4"/>
      <c r="OVF201" s="4"/>
      <c r="OVG201" s="4"/>
      <c r="OVH201" s="4"/>
      <c r="OVI201" s="4"/>
      <c r="OVJ201" s="4"/>
      <c r="OVK201" s="4"/>
      <c r="OVL201" s="4"/>
      <c r="OVM201" s="4"/>
      <c r="OVN201" s="4"/>
      <c r="OVO201" s="4"/>
      <c r="OVP201" s="4"/>
      <c r="OVQ201" s="4"/>
      <c r="OVR201" s="4"/>
      <c r="OVS201" s="4"/>
      <c r="OVT201" s="4"/>
      <c r="OVU201" s="4"/>
      <c r="OVV201" s="4"/>
      <c r="OVW201" s="4"/>
      <c r="OVX201" s="4"/>
      <c r="OVY201" s="4"/>
      <c r="OVZ201" s="4"/>
      <c r="OWA201" s="4"/>
      <c r="OWB201" s="4"/>
      <c r="OWC201" s="4"/>
      <c r="OWD201" s="4"/>
      <c r="OWE201" s="4"/>
      <c r="OWF201" s="4"/>
      <c r="OWG201" s="4"/>
      <c r="OWH201" s="4"/>
      <c r="OWI201" s="4"/>
      <c r="OWJ201" s="4"/>
      <c r="OWK201" s="4"/>
      <c r="OWL201" s="4"/>
      <c r="OWM201" s="4"/>
      <c r="OWN201" s="4"/>
      <c r="OWO201" s="4"/>
      <c r="OWP201" s="4"/>
      <c r="OWQ201" s="4"/>
      <c r="OWR201" s="4"/>
      <c r="OWS201" s="4"/>
      <c r="OWT201" s="4"/>
      <c r="OWU201" s="4"/>
      <c r="OWV201" s="4"/>
      <c r="OWW201" s="4"/>
      <c r="OWX201" s="4"/>
      <c r="OWY201" s="4"/>
      <c r="OWZ201" s="4"/>
      <c r="OXA201" s="4"/>
      <c r="OXB201" s="4"/>
      <c r="OXC201" s="4"/>
      <c r="OXD201" s="4"/>
      <c r="OXE201" s="4"/>
      <c r="OXF201" s="4"/>
      <c r="OXG201" s="4"/>
      <c r="OXH201" s="4"/>
      <c r="OXI201" s="4"/>
      <c r="OXJ201" s="4"/>
      <c r="OXK201" s="4"/>
      <c r="OXL201" s="4"/>
      <c r="OXM201" s="4"/>
      <c r="OXN201" s="4"/>
      <c r="OXO201" s="4"/>
      <c r="OXP201" s="4"/>
      <c r="OXQ201" s="4"/>
      <c r="OXR201" s="4"/>
      <c r="OXS201" s="4"/>
      <c r="OXT201" s="4"/>
      <c r="OXU201" s="4"/>
      <c r="OXV201" s="4"/>
      <c r="OXW201" s="4"/>
      <c r="OXX201" s="4"/>
      <c r="OXY201" s="4"/>
      <c r="OXZ201" s="4"/>
      <c r="OYA201" s="4"/>
      <c r="OYB201" s="4"/>
      <c r="OYC201" s="4"/>
      <c r="OYD201" s="4"/>
      <c r="OYE201" s="4"/>
      <c r="OYF201" s="4"/>
      <c r="OYG201" s="4"/>
      <c r="OYH201" s="4"/>
      <c r="OYI201" s="4"/>
      <c r="OYJ201" s="4"/>
      <c r="OYK201" s="4"/>
      <c r="OYL201" s="4"/>
      <c r="OYM201" s="4"/>
      <c r="OYN201" s="4"/>
      <c r="OYO201" s="4"/>
      <c r="OYP201" s="4"/>
      <c r="OYQ201" s="4"/>
      <c r="OYR201" s="4"/>
      <c r="OYS201" s="4"/>
      <c r="OYT201" s="4"/>
      <c r="OYU201" s="4"/>
      <c r="OYV201" s="4"/>
      <c r="OYW201" s="4"/>
      <c r="OYX201" s="4"/>
      <c r="OYY201" s="4"/>
      <c r="OYZ201" s="4"/>
      <c r="OZA201" s="4"/>
      <c r="OZB201" s="4"/>
      <c r="OZC201" s="4"/>
      <c r="OZD201" s="4"/>
      <c r="OZE201" s="4"/>
      <c r="OZF201" s="4"/>
      <c r="OZG201" s="4"/>
      <c r="OZH201" s="4"/>
      <c r="OZI201" s="4"/>
      <c r="OZJ201" s="4"/>
      <c r="OZK201" s="4"/>
      <c r="OZL201" s="4"/>
      <c r="OZM201" s="4"/>
      <c r="OZN201" s="4"/>
      <c r="OZO201" s="4"/>
      <c r="OZP201" s="4"/>
      <c r="OZQ201" s="4"/>
      <c r="OZR201" s="4"/>
      <c r="OZS201" s="4"/>
      <c r="OZT201" s="4"/>
      <c r="OZU201" s="4"/>
      <c r="OZV201" s="4"/>
      <c r="OZW201" s="4"/>
      <c r="OZX201" s="4"/>
      <c r="OZY201" s="4"/>
      <c r="OZZ201" s="4"/>
      <c r="PAA201" s="4"/>
      <c r="PAB201" s="4"/>
      <c r="PAC201" s="4"/>
      <c r="PAD201" s="4"/>
      <c r="PAE201" s="4"/>
      <c r="PAF201" s="4"/>
      <c r="PAG201" s="4"/>
      <c r="PAH201" s="4"/>
      <c r="PAI201" s="4"/>
      <c r="PAJ201" s="4"/>
      <c r="PAK201" s="4"/>
      <c r="PAL201" s="4"/>
      <c r="PAM201" s="4"/>
      <c r="PAN201" s="4"/>
      <c r="PAO201" s="4"/>
      <c r="PAP201" s="4"/>
      <c r="PAQ201" s="4"/>
      <c r="PAR201" s="4"/>
      <c r="PAS201" s="4"/>
      <c r="PAT201" s="4"/>
      <c r="PAU201" s="4"/>
      <c r="PAV201" s="4"/>
      <c r="PAW201" s="4"/>
      <c r="PAX201" s="4"/>
      <c r="PAY201" s="4"/>
      <c r="PAZ201" s="4"/>
      <c r="PBA201" s="4"/>
      <c r="PBB201" s="4"/>
      <c r="PBC201" s="4"/>
      <c r="PBD201" s="4"/>
      <c r="PBE201" s="4"/>
      <c r="PBF201" s="4"/>
      <c r="PBG201" s="4"/>
      <c r="PBH201" s="4"/>
      <c r="PBI201" s="4"/>
      <c r="PBJ201" s="4"/>
      <c r="PBK201" s="4"/>
      <c r="PBL201" s="4"/>
      <c r="PBM201" s="4"/>
      <c r="PBN201" s="4"/>
      <c r="PBO201" s="4"/>
      <c r="PBP201" s="4"/>
      <c r="PBQ201" s="4"/>
      <c r="PBR201" s="4"/>
      <c r="PBS201" s="4"/>
      <c r="PBT201" s="4"/>
      <c r="PBU201" s="4"/>
      <c r="PBV201" s="4"/>
      <c r="PBW201" s="4"/>
      <c r="PBX201" s="4"/>
      <c r="PBY201" s="4"/>
      <c r="PBZ201" s="4"/>
      <c r="PCA201" s="4"/>
      <c r="PCB201" s="4"/>
      <c r="PCC201" s="4"/>
      <c r="PCD201" s="4"/>
      <c r="PCE201" s="4"/>
      <c r="PCF201" s="4"/>
      <c r="PCG201" s="4"/>
      <c r="PCH201" s="4"/>
      <c r="PCI201" s="4"/>
      <c r="PCJ201" s="4"/>
      <c r="PCK201" s="4"/>
      <c r="PCL201" s="4"/>
      <c r="PCM201" s="4"/>
      <c r="PCN201" s="4"/>
      <c r="PCO201" s="4"/>
      <c r="PCP201" s="4"/>
      <c r="PCQ201" s="4"/>
      <c r="PCR201" s="4"/>
      <c r="PCS201" s="4"/>
      <c r="PCT201" s="4"/>
      <c r="PCU201" s="4"/>
      <c r="PCV201" s="4"/>
      <c r="PCW201" s="4"/>
      <c r="PCX201" s="4"/>
      <c r="PCY201" s="4"/>
      <c r="PCZ201" s="4"/>
      <c r="PDA201" s="4"/>
      <c r="PDB201" s="4"/>
      <c r="PDC201" s="4"/>
      <c r="PDD201" s="4"/>
      <c r="PDE201" s="4"/>
      <c r="PDF201" s="4"/>
      <c r="PDG201" s="4"/>
      <c r="PDH201" s="4"/>
      <c r="PDI201" s="4"/>
      <c r="PDJ201" s="4"/>
      <c r="PDK201" s="4"/>
      <c r="PDL201" s="4"/>
      <c r="PDM201" s="4"/>
      <c r="PDN201" s="4"/>
      <c r="PDO201" s="4"/>
      <c r="PDP201" s="4"/>
      <c r="PDQ201" s="4"/>
      <c r="PDR201" s="4"/>
      <c r="PDS201" s="4"/>
      <c r="PDT201" s="4"/>
      <c r="PDU201" s="4"/>
      <c r="PDV201" s="4"/>
      <c r="PDW201" s="4"/>
      <c r="PDX201" s="4"/>
      <c r="PDY201" s="4"/>
      <c r="PDZ201" s="4"/>
      <c r="PEA201" s="4"/>
      <c r="PEB201" s="4"/>
      <c r="PEC201" s="4"/>
      <c r="PED201" s="4"/>
      <c r="PEE201" s="4"/>
      <c r="PEF201" s="4"/>
      <c r="PEG201" s="4"/>
      <c r="PEH201" s="4"/>
      <c r="PEI201" s="4"/>
      <c r="PEJ201" s="4"/>
      <c r="PEK201" s="4"/>
      <c r="PEL201" s="4"/>
      <c r="PEM201" s="4"/>
      <c r="PEN201" s="4"/>
      <c r="PEO201" s="4"/>
      <c r="PEP201" s="4"/>
      <c r="PEQ201" s="4"/>
      <c r="PER201" s="4"/>
      <c r="PES201" s="4"/>
      <c r="PET201" s="4"/>
      <c r="PEU201" s="4"/>
      <c r="PEV201" s="4"/>
      <c r="PEW201" s="4"/>
      <c r="PEX201" s="4"/>
      <c r="PEY201" s="4"/>
      <c r="PEZ201" s="4"/>
      <c r="PFA201" s="4"/>
      <c r="PFB201" s="4"/>
      <c r="PFC201" s="4"/>
      <c r="PFD201" s="4"/>
      <c r="PFE201" s="4"/>
      <c r="PFF201" s="4"/>
      <c r="PFG201" s="4"/>
      <c r="PFH201" s="4"/>
      <c r="PFI201" s="4"/>
      <c r="PFJ201" s="4"/>
      <c r="PFK201" s="4"/>
      <c r="PFL201" s="4"/>
      <c r="PFM201" s="4"/>
      <c r="PFN201" s="4"/>
      <c r="PFO201" s="4"/>
      <c r="PFP201" s="4"/>
      <c r="PFQ201" s="4"/>
      <c r="PFR201" s="4"/>
      <c r="PFS201" s="4"/>
      <c r="PFT201" s="4"/>
      <c r="PFU201" s="4"/>
      <c r="PFV201" s="4"/>
      <c r="PFW201" s="4"/>
      <c r="PFX201" s="4"/>
      <c r="PFY201" s="4"/>
      <c r="PFZ201" s="4"/>
      <c r="PGA201" s="4"/>
      <c r="PGB201" s="4"/>
      <c r="PGC201" s="4"/>
      <c r="PGD201" s="4"/>
      <c r="PGE201" s="4"/>
      <c r="PGF201" s="4"/>
      <c r="PGG201" s="4"/>
      <c r="PGH201" s="4"/>
      <c r="PGI201" s="4"/>
      <c r="PGJ201" s="4"/>
      <c r="PGK201" s="4"/>
      <c r="PGL201" s="4"/>
      <c r="PGM201" s="4"/>
      <c r="PGN201" s="4"/>
      <c r="PGO201" s="4"/>
      <c r="PGP201" s="4"/>
      <c r="PGQ201" s="4"/>
      <c r="PGR201" s="4"/>
      <c r="PGS201" s="4"/>
      <c r="PGT201" s="4"/>
      <c r="PGU201" s="4"/>
      <c r="PGV201" s="4"/>
      <c r="PGW201" s="4"/>
      <c r="PGX201" s="4"/>
      <c r="PGY201" s="4"/>
      <c r="PGZ201" s="4"/>
      <c r="PHA201" s="4"/>
      <c r="PHB201" s="4"/>
      <c r="PHC201" s="4"/>
      <c r="PHD201" s="4"/>
      <c r="PHE201" s="4"/>
      <c r="PHF201" s="4"/>
      <c r="PHG201" s="4"/>
      <c r="PHH201" s="4"/>
      <c r="PHI201" s="4"/>
      <c r="PHJ201" s="4"/>
      <c r="PHK201" s="4"/>
      <c r="PHL201" s="4"/>
      <c r="PHM201" s="4"/>
      <c r="PHN201" s="4"/>
      <c r="PHO201" s="4"/>
      <c r="PHP201" s="4"/>
      <c r="PHQ201" s="4"/>
      <c r="PHR201" s="4"/>
      <c r="PHS201" s="4"/>
      <c r="PHT201" s="4"/>
      <c r="PHU201" s="4"/>
      <c r="PHV201" s="4"/>
      <c r="PHW201" s="4"/>
      <c r="PHX201" s="4"/>
      <c r="PHY201" s="4"/>
      <c r="PHZ201" s="4"/>
      <c r="PIA201" s="4"/>
      <c r="PIB201" s="4"/>
      <c r="PIC201" s="4"/>
      <c r="PID201" s="4"/>
      <c r="PIE201" s="4"/>
      <c r="PIF201" s="4"/>
      <c r="PIG201" s="4"/>
      <c r="PIH201" s="4"/>
      <c r="PII201" s="4"/>
      <c r="PIJ201" s="4"/>
      <c r="PIK201" s="4"/>
      <c r="PIL201" s="4"/>
      <c r="PIM201" s="4"/>
      <c r="PIN201" s="4"/>
      <c r="PIO201" s="4"/>
      <c r="PIP201" s="4"/>
      <c r="PIQ201" s="4"/>
      <c r="PIR201" s="4"/>
      <c r="PIS201" s="4"/>
      <c r="PIT201" s="4"/>
      <c r="PIU201" s="4"/>
      <c r="PIV201" s="4"/>
      <c r="PIW201" s="4"/>
      <c r="PIX201" s="4"/>
      <c r="PIY201" s="4"/>
      <c r="PIZ201" s="4"/>
      <c r="PJA201" s="4"/>
      <c r="PJB201" s="4"/>
      <c r="PJC201" s="4"/>
      <c r="PJD201" s="4"/>
      <c r="PJE201" s="4"/>
      <c r="PJF201" s="4"/>
      <c r="PJG201" s="4"/>
      <c r="PJH201" s="4"/>
      <c r="PJI201" s="4"/>
      <c r="PJJ201" s="4"/>
      <c r="PJK201" s="4"/>
      <c r="PJL201" s="4"/>
      <c r="PJM201" s="4"/>
      <c r="PJN201" s="4"/>
      <c r="PJO201" s="4"/>
      <c r="PJP201" s="4"/>
      <c r="PJQ201" s="4"/>
      <c r="PJR201" s="4"/>
      <c r="PJS201" s="4"/>
      <c r="PJT201" s="4"/>
      <c r="PJU201" s="4"/>
      <c r="PJV201" s="4"/>
      <c r="PJW201" s="4"/>
      <c r="PJX201" s="4"/>
      <c r="PJY201" s="4"/>
      <c r="PJZ201" s="4"/>
      <c r="PKA201" s="4"/>
      <c r="PKB201" s="4"/>
      <c r="PKC201" s="4"/>
      <c r="PKD201" s="4"/>
      <c r="PKE201" s="4"/>
      <c r="PKF201" s="4"/>
      <c r="PKG201" s="4"/>
      <c r="PKH201" s="4"/>
      <c r="PKI201" s="4"/>
      <c r="PKJ201" s="4"/>
      <c r="PKK201" s="4"/>
      <c r="PKL201" s="4"/>
      <c r="PKM201" s="4"/>
      <c r="PKN201" s="4"/>
      <c r="PKO201" s="4"/>
      <c r="PKP201" s="4"/>
      <c r="PKQ201" s="4"/>
      <c r="PKR201" s="4"/>
      <c r="PKS201" s="4"/>
      <c r="PKT201" s="4"/>
      <c r="PKU201" s="4"/>
      <c r="PKV201" s="4"/>
      <c r="PKW201" s="4"/>
      <c r="PKX201" s="4"/>
      <c r="PKY201" s="4"/>
      <c r="PKZ201" s="4"/>
      <c r="PLA201" s="4"/>
      <c r="PLB201" s="4"/>
      <c r="PLC201" s="4"/>
      <c r="PLD201" s="4"/>
      <c r="PLE201" s="4"/>
      <c r="PLF201" s="4"/>
      <c r="PLG201" s="4"/>
      <c r="PLH201" s="4"/>
      <c r="PLI201" s="4"/>
      <c r="PLJ201" s="4"/>
      <c r="PLK201" s="4"/>
      <c r="PLL201" s="4"/>
      <c r="PLM201" s="4"/>
      <c r="PLN201" s="4"/>
      <c r="PLO201" s="4"/>
      <c r="PLP201" s="4"/>
      <c r="PLQ201" s="4"/>
      <c r="PLR201" s="4"/>
      <c r="PLS201" s="4"/>
      <c r="PLT201" s="4"/>
      <c r="PLU201" s="4"/>
      <c r="PLV201" s="4"/>
      <c r="PLW201" s="4"/>
      <c r="PLX201" s="4"/>
      <c r="PLY201" s="4"/>
      <c r="PLZ201" s="4"/>
      <c r="PMA201" s="4"/>
      <c r="PMB201" s="4"/>
      <c r="PMC201" s="4"/>
      <c r="PMD201" s="4"/>
      <c r="PME201" s="4"/>
      <c r="PMF201" s="4"/>
      <c r="PMG201" s="4"/>
      <c r="PMH201" s="4"/>
      <c r="PMI201" s="4"/>
      <c r="PMJ201" s="4"/>
      <c r="PMK201" s="4"/>
      <c r="PML201" s="4"/>
      <c r="PMM201" s="4"/>
      <c r="PMN201" s="4"/>
      <c r="PMO201" s="4"/>
      <c r="PMP201" s="4"/>
      <c r="PMQ201" s="4"/>
      <c r="PMR201" s="4"/>
      <c r="PMS201" s="4"/>
      <c r="PMT201" s="4"/>
      <c r="PMU201" s="4"/>
      <c r="PMV201" s="4"/>
      <c r="PMW201" s="4"/>
      <c r="PMX201" s="4"/>
      <c r="PMY201" s="4"/>
      <c r="PMZ201" s="4"/>
      <c r="PNA201" s="4"/>
      <c r="PNB201" s="4"/>
      <c r="PNC201" s="4"/>
      <c r="PND201" s="4"/>
      <c r="PNE201" s="4"/>
      <c r="PNF201" s="4"/>
      <c r="PNG201" s="4"/>
      <c r="PNH201" s="4"/>
      <c r="PNI201" s="4"/>
      <c r="PNJ201" s="4"/>
      <c r="PNK201" s="4"/>
      <c r="PNL201" s="4"/>
      <c r="PNM201" s="4"/>
      <c r="PNN201" s="4"/>
      <c r="PNO201" s="4"/>
      <c r="PNP201" s="4"/>
      <c r="PNQ201" s="4"/>
      <c r="PNR201" s="4"/>
      <c r="PNS201" s="4"/>
      <c r="PNT201" s="4"/>
      <c r="PNU201" s="4"/>
      <c r="PNV201" s="4"/>
      <c r="PNW201" s="4"/>
      <c r="PNX201" s="4"/>
      <c r="PNY201" s="4"/>
      <c r="PNZ201" s="4"/>
      <c r="POA201" s="4"/>
      <c r="POB201" s="4"/>
      <c r="POC201" s="4"/>
      <c r="POD201" s="4"/>
      <c r="POE201" s="4"/>
      <c r="POF201" s="4"/>
      <c r="POG201" s="4"/>
      <c r="POH201" s="4"/>
      <c r="POI201" s="4"/>
      <c r="POJ201" s="4"/>
      <c r="POK201" s="4"/>
      <c r="POL201" s="4"/>
      <c r="POM201" s="4"/>
      <c r="PON201" s="4"/>
      <c r="POO201" s="4"/>
      <c r="POP201" s="4"/>
      <c r="POQ201" s="4"/>
      <c r="POR201" s="4"/>
      <c r="POS201" s="4"/>
      <c r="POT201" s="4"/>
      <c r="POU201" s="4"/>
      <c r="POV201" s="4"/>
      <c r="POW201" s="4"/>
      <c r="POX201" s="4"/>
      <c r="POY201" s="4"/>
      <c r="POZ201" s="4"/>
      <c r="PPA201" s="4"/>
      <c r="PPB201" s="4"/>
      <c r="PPC201" s="4"/>
      <c r="PPD201" s="4"/>
      <c r="PPE201" s="4"/>
      <c r="PPF201" s="4"/>
      <c r="PPG201" s="4"/>
      <c r="PPH201" s="4"/>
      <c r="PPI201" s="4"/>
      <c r="PPJ201" s="4"/>
      <c r="PPK201" s="4"/>
      <c r="PPL201" s="4"/>
      <c r="PPM201" s="4"/>
      <c r="PPN201" s="4"/>
      <c r="PPO201" s="4"/>
      <c r="PPP201" s="4"/>
      <c r="PPQ201" s="4"/>
      <c r="PPR201" s="4"/>
      <c r="PPS201" s="4"/>
      <c r="PPT201" s="4"/>
      <c r="PPU201" s="4"/>
      <c r="PPV201" s="4"/>
      <c r="PPW201" s="4"/>
      <c r="PPX201" s="4"/>
      <c r="PPY201" s="4"/>
      <c r="PPZ201" s="4"/>
      <c r="PQA201" s="4"/>
      <c r="PQB201" s="4"/>
      <c r="PQC201" s="4"/>
      <c r="PQD201" s="4"/>
      <c r="PQE201" s="4"/>
      <c r="PQF201" s="4"/>
      <c r="PQG201" s="4"/>
      <c r="PQH201" s="4"/>
      <c r="PQI201" s="4"/>
      <c r="PQJ201" s="4"/>
      <c r="PQK201" s="4"/>
      <c r="PQL201" s="4"/>
      <c r="PQM201" s="4"/>
      <c r="PQN201" s="4"/>
      <c r="PQO201" s="4"/>
      <c r="PQP201" s="4"/>
      <c r="PQQ201" s="4"/>
      <c r="PQR201" s="4"/>
      <c r="PQS201" s="4"/>
      <c r="PQT201" s="4"/>
      <c r="PQU201" s="4"/>
      <c r="PQV201" s="4"/>
      <c r="PQW201" s="4"/>
      <c r="PQX201" s="4"/>
      <c r="PQY201" s="4"/>
      <c r="PQZ201" s="4"/>
      <c r="PRA201" s="4"/>
      <c r="PRB201" s="4"/>
      <c r="PRC201" s="4"/>
      <c r="PRD201" s="4"/>
      <c r="PRE201" s="4"/>
      <c r="PRF201" s="4"/>
      <c r="PRG201" s="4"/>
      <c r="PRH201" s="4"/>
      <c r="PRI201" s="4"/>
      <c r="PRJ201" s="4"/>
      <c r="PRK201" s="4"/>
      <c r="PRL201" s="4"/>
      <c r="PRM201" s="4"/>
      <c r="PRN201" s="4"/>
      <c r="PRO201" s="4"/>
      <c r="PRP201" s="4"/>
      <c r="PRQ201" s="4"/>
      <c r="PRR201" s="4"/>
      <c r="PRS201" s="4"/>
      <c r="PRT201" s="4"/>
      <c r="PRU201" s="4"/>
      <c r="PRV201" s="4"/>
      <c r="PRW201" s="4"/>
      <c r="PRX201" s="4"/>
      <c r="PRY201" s="4"/>
      <c r="PRZ201" s="4"/>
      <c r="PSA201" s="4"/>
      <c r="PSB201" s="4"/>
      <c r="PSC201" s="4"/>
      <c r="PSD201" s="4"/>
      <c r="PSE201" s="4"/>
      <c r="PSF201" s="4"/>
      <c r="PSG201" s="4"/>
      <c r="PSH201" s="4"/>
      <c r="PSI201" s="4"/>
      <c r="PSJ201" s="4"/>
      <c r="PSK201" s="4"/>
      <c r="PSL201" s="4"/>
      <c r="PSM201" s="4"/>
      <c r="PSN201" s="4"/>
      <c r="PSO201" s="4"/>
      <c r="PSP201" s="4"/>
      <c r="PSQ201" s="4"/>
      <c r="PSR201" s="4"/>
      <c r="PSS201" s="4"/>
      <c r="PST201" s="4"/>
      <c r="PSU201" s="4"/>
      <c r="PSV201" s="4"/>
      <c r="PSW201" s="4"/>
      <c r="PSX201" s="4"/>
      <c r="PSY201" s="4"/>
      <c r="PSZ201" s="4"/>
      <c r="PTA201" s="4"/>
      <c r="PTB201" s="4"/>
      <c r="PTC201" s="4"/>
      <c r="PTD201" s="4"/>
      <c r="PTE201" s="4"/>
      <c r="PTF201" s="4"/>
      <c r="PTG201" s="4"/>
      <c r="PTH201" s="4"/>
      <c r="PTI201" s="4"/>
      <c r="PTJ201" s="4"/>
      <c r="PTK201" s="4"/>
      <c r="PTL201" s="4"/>
      <c r="PTM201" s="4"/>
      <c r="PTN201" s="4"/>
      <c r="PTO201" s="4"/>
      <c r="PTP201" s="4"/>
      <c r="PTQ201" s="4"/>
      <c r="PTR201" s="4"/>
      <c r="PTS201" s="4"/>
      <c r="PTT201" s="4"/>
      <c r="PTU201" s="4"/>
      <c r="PTV201" s="4"/>
      <c r="PTW201" s="4"/>
      <c r="PTX201" s="4"/>
      <c r="PTY201" s="4"/>
      <c r="PTZ201" s="4"/>
      <c r="PUA201" s="4"/>
      <c r="PUB201" s="4"/>
      <c r="PUC201" s="4"/>
      <c r="PUD201" s="4"/>
      <c r="PUE201" s="4"/>
      <c r="PUF201" s="4"/>
      <c r="PUG201" s="4"/>
      <c r="PUH201" s="4"/>
      <c r="PUI201" s="4"/>
      <c r="PUJ201" s="4"/>
      <c r="PUK201" s="4"/>
      <c r="PUL201" s="4"/>
      <c r="PUM201" s="4"/>
      <c r="PUN201" s="4"/>
      <c r="PUO201" s="4"/>
      <c r="PUP201" s="4"/>
      <c r="PUQ201" s="4"/>
      <c r="PUR201" s="4"/>
      <c r="PUS201" s="4"/>
      <c r="PUT201" s="4"/>
      <c r="PUU201" s="4"/>
      <c r="PUV201" s="4"/>
      <c r="PUW201" s="4"/>
      <c r="PUX201" s="4"/>
      <c r="PUY201" s="4"/>
      <c r="PUZ201" s="4"/>
      <c r="PVA201" s="4"/>
      <c r="PVB201" s="4"/>
      <c r="PVC201" s="4"/>
      <c r="PVD201" s="4"/>
      <c r="PVE201" s="4"/>
      <c r="PVF201" s="4"/>
      <c r="PVG201" s="4"/>
      <c r="PVH201" s="4"/>
      <c r="PVI201" s="4"/>
      <c r="PVJ201" s="4"/>
      <c r="PVK201" s="4"/>
      <c r="PVL201" s="4"/>
      <c r="PVM201" s="4"/>
      <c r="PVN201" s="4"/>
      <c r="PVO201" s="4"/>
      <c r="PVP201" s="4"/>
      <c r="PVQ201" s="4"/>
      <c r="PVR201" s="4"/>
      <c r="PVS201" s="4"/>
      <c r="PVT201" s="4"/>
      <c r="PVU201" s="4"/>
      <c r="PVV201" s="4"/>
      <c r="PVW201" s="4"/>
      <c r="PVX201" s="4"/>
      <c r="PVY201" s="4"/>
      <c r="PVZ201" s="4"/>
      <c r="PWA201" s="4"/>
      <c r="PWB201" s="4"/>
      <c r="PWC201" s="4"/>
      <c r="PWD201" s="4"/>
      <c r="PWE201" s="4"/>
      <c r="PWF201" s="4"/>
      <c r="PWG201" s="4"/>
      <c r="PWH201" s="4"/>
      <c r="PWI201" s="4"/>
      <c r="PWJ201" s="4"/>
      <c r="PWK201" s="4"/>
      <c r="PWL201" s="4"/>
      <c r="PWM201" s="4"/>
      <c r="PWN201" s="4"/>
      <c r="PWO201" s="4"/>
      <c r="PWP201" s="4"/>
      <c r="PWQ201" s="4"/>
      <c r="PWR201" s="4"/>
      <c r="PWS201" s="4"/>
      <c r="PWT201" s="4"/>
      <c r="PWU201" s="4"/>
      <c r="PWV201" s="4"/>
      <c r="PWW201" s="4"/>
      <c r="PWX201" s="4"/>
      <c r="PWY201" s="4"/>
      <c r="PWZ201" s="4"/>
      <c r="PXA201" s="4"/>
      <c r="PXB201" s="4"/>
      <c r="PXC201" s="4"/>
      <c r="PXD201" s="4"/>
      <c r="PXE201" s="4"/>
      <c r="PXF201" s="4"/>
      <c r="PXG201" s="4"/>
      <c r="PXH201" s="4"/>
      <c r="PXI201" s="4"/>
      <c r="PXJ201" s="4"/>
      <c r="PXK201" s="4"/>
      <c r="PXL201" s="4"/>
      <c r="PXM201" s="4"/>
      <c r="PXN201" s="4"/>
      <c r="PXO201" s="4"/>
      <c r="PXP201" s="4"/>
      <c r="PXQ201" s="4"/>
      <c r="PXR201" s="4"/>
      <c r="PXS201" s="4"/>
      <c r="PXT201" s="4"/>
      <c r="PXU201" s="4"/>
      <c r="PXV201" s="4"/>
      <c r="PXW201" s="4"/>
      <c r="PXX201" s="4"/>
      <c r="PXY201" s="4"/>
      <c r="PXZ201" s="4"/>
      <c r="PYA201" s="4"/>
      <c r="PYB201" s="4"/>
      <c r="PYC201" s="4"/>
      <c r="PYD201" s="4"/>
      <c r="PYE201" s="4"/>
      <c r="PYF201" s="4"/>
      <c r="PYG201" s="4"/>
      <c r="PYH201" s="4"/>
      <c r="PYI201" s="4"/>
      <c r="PYJ201" s="4"/>
      <c r="PYK201" s="4"/>
      <c r="PYL201" s="4"/>
      <c r="PYM201" s="4"/>
      <c r="PYN201" s="4"/>
      <c r="PYO201" s="4"/>
      <c r="PYP201" s="4"/>
      <c r="PYQ201" s="4"/>
      <c r="PYR201" s="4"/>
      <c r="PYS201" s="4"/>
      <c r="PYT201" s="4"/>
      <c r="PYU201" s="4"/>
      <c r="PYV201" s="4"/>
      <c r="PYW201" s="4"/>
      <c r="PYX201" s="4"/>
      <c r="PYY201" s="4"/>
      <c r="PYZ201" s="4"/>
      <c r="PZA201" s="4"/>
      <c r="PZB201" s="4"/>
      <c r="PZC201" s="4"/>
      <c r="PZD201" s="4"/>
      <c r="PZE201" s="4"/>
      <c r="PZF201" s="4"/>
      <c r="PZG201" s="4"/>
      <c r="PZH201" s="4"/>
      <c r="PZI201" s="4"/>
      <c r="PZJ201" s="4"/>
      <c r="PZK201" s="4"/>
      <c r="PZL201" s="4"/>
      <c r="PZM201" s="4"/>
      <c r="PZN201" s="4"/>
      <c r="PZO201" s="4"/>
      <c r="PZP201" s="4"/>
      <c r="PZQ201" s="4"/>
      <c r="PZR201" s="4"/>
      <c r="PZS201" s="4"/>
      <c r="PZT201" s="4"/>
      <c r="PZU201" s="4"/>
      <c r="PZV201" s="4"/>
      <c r="PZW201" s="4"/>
      <c r="PZX201" s="4"/>
      <c r="PZY201" s="4"/>
      <c r="PZZ201" s="4"/>
      <c r="QAA201" s="4"/>
      <c r="QAB201" s="4"/>
      <c r="QAC201" s="4"/>
      <c r="QAD201" s="4"/>
      <c r="QAE201" s="4"/>
      <c r="QAF201" s="4"/>
      <c r="QAG201" s="4"/>
      <c r="QAH201" s="4"/>
      <c r="QAI201" s="4"/>
      <c r="QAJ201" s="4"/>
      <c r="QAK201" s="4"/>
      <c r="QAL201" s="4"/>
      <c r="QAM201" s="4"/>
      <c r="QAN201" s="4"/>
      <c r="QAO201" s="4"/>
      <c r="QAP201" s="4"/>
      <c r="QAQ201" s="4"/>
      <c r="QAR201" s="4"/>
      <c r="QAS201" s="4"/>
      <c r="QAT201" s="4"/>
      <c r="QAU201" s="4"/>
      <c r="QAV201" s="4"/>
      <c r="QAW201" s="4"/>
      <c r="QAX201" s="4"/>
      <c r="QAY201" s="4"/>
      <c r="QAZ201" s="4"/>
      <c r="QBA201" s="4"/>
      <c r="QBB201" s="4"/>
      <c r="QBC201" s="4"/>
      <c r="QBD201" s="4"/>
      <c r="QBE201" s="4"/>
      <c r="QBF201" s="4"/>
      <c r="QBG201" s="4"/>
      <c r="QBH201" s="4"/>
      <c r="QBI201" s="4"/>
      <c r="QBJ201" s="4"/>
      <c r="QBK201" s="4"/>
      <c r="QBL201" s="4"/>
      <c r="QBM201" s="4"/>
      <c r="QBN201" s="4"/>
      <c r="QBO201" s="4"/>
      <c r="QBP201" s="4"/>
      <c r="QBQ201" s="4"/>
      <c r="QBR201" s="4"/>
      <c r="QBS201" s="4"/>
      <c r="QBT201" s="4"/>
      <c r="QBU201" s="4"/>
      <c r="QBV201" s="4"/>
      <c r="QBW201" s="4"/>
      <c r="QBX201" s="4"/>
      <c r="QBY201" s="4"/>
      <c r="QBZ201" s="4"/>
      <c r="QCA201" s="4"/>
      <c r="QCB201" s="4"/>
      <c r="QCC201" s="4"/>
      <c r="QCD201" s="4"/>
      <c r="QCE201" s="4"/>
      <c r="QCF201" s="4"/>
      <c r="QCG201" s="4"/>
      <c r="QCH201" s="4"/>
      <c r="QCI201" s="4"/>
      <c r="QCJ201" s="4"/>
      <c r="QCK201" s="4"/>
      <c r="QCL201" s="4"/>
      <c r="QCM201" s="4"/>
      <c r="QCN201" s="4"/>
      <c r="QCO201" s="4"/>
      <c r="QCP201" s="4"/>
      <c r="QCQ201" s="4"/>
      <c r="QCR201" s="4"/>
      <c r="QCS201" s="4"/>
      <c r="QCT201" s="4"/>
      <c r="QCU201" s="4"/>
      <c r="QCV201" s="4"/>
      <c r="QCW201" s="4"/>
      <c r="QCX201" s="4"/>
      <c r="QCY201" s="4"/>
      <c r="QCZ201" s="4"/>
      <c r="QDA201" s="4"/>
      <c r="QDB201" s="4"/>
      <c r="QDC201" s="4"/>
      <c r="QDD201" s="4"/>
      <c r="QDE201" s="4"/>
      <c r="QDF201" s="4"/>
      <c r="QDG201" s="4"/>
      <c r="QDH201" s="4"/>
      <c r="QDI201" s="4"/>
      <c r="QDJ201" s="4"/>
      <c r="QDK201" s="4"/>
      <c r="QDL201" s="4"/>
      <c r="QDM201" s="4"/>
      <c r="QDN201" s="4"/>
      <c r="QDO201" s="4"/>
      <c r="QDP201" s="4"/>
      <c r="QDQ201" s="4"/>
      <c r="QDR201" s="4"/>
      <c r="QDS201" s="4"/>
      <c r="QDT201" s="4"/>
      <c r="QDU201" s="4"/>
      <c r="QDV201" s="4"/>
      <c r="QDW201" s="4"/>
      <c r="QDX201" s="4"/>
      <c r="QDY201" s="4"/>
      <c r="QDZ201" s="4"/>
      <c r="QEA201" s="4"/>
      <c r="QEB201" s="4"/>
      <c r="QEC201" s="4"/>
      <c r="QED201" s="4"/>
      <c r="QEE201" s="4"/>
      <c r="QEF201" s="4"/>
      <c r="QEG201" s="4"/>
      <c r="QEH201" s="4"/>
      <c r="QEI201" s="4"/>
      <c r="QEJ201" s="4"/>
      <c r="QEK201" s="4"/>
      <c r="QEL201" s="4"/>
      <c r="QEM201" s="4"/>
      <c r="QEN201" s="4"/>
      <c r="QEO201" s="4"/>
      <c r="QEP201" s="4"/>
      <c r="QEQ201" s="4"/>
      <c r="QER201" s="4"/>
      <c r="QES201" s="4"/>
      <c r="QET201" s="4"/>
      <c r="QEU201" s="4"/>
      <c r="QEV201" s="4"/>
      <c r="QEW201" s="4"/>
      <c r="QEX201" s="4"/>
      <c r="QEY201" s="4"/>
      <c r="QEZ201" s="4"/>
      <c r="QFA201" s="4"/>
      <c r="QFB201" s="4"/>
      <c r="QFC201" s="4"/>
      <c r="QFD201" s="4"/>
      <c r="QFE201" s="4"/>
      <c r="QFF201" s="4"/>
      <c r="QFG201" s="4"/>
      <c r="QFH201" s="4"/>
      <c r="QFI201" s="4"/>
      <c r="QFJ201" s="4"/>
      <c r="QFK201" s="4"/>
      <c r="QFL201" s="4"/>
      <c r="QFM201" s="4"/>
      <c r="QFN201" s="4"/>
      <c r="QFO201" s="4"/>
      <c r="QFP201" s="4"/>
      <c r="QFQ201" s="4"/>
      <c r="QFR201" s="4"/>
      <c r="QFS201" s="4"/>
      <c r="QFT201" s="4"/>
      <c r="QFU201" s="4"/>
      <c r="QFV201" s="4"/>
      <c r="QFW201" s="4"/>
      <c r="QFX201" s="4"/>
      <c r="QFY201" s="4"/>
      <c r="QFZ201" s="4"/>
      <c r="QGA201" s="4"/>
      <c r="QGB201" s="4"/>
      <c r="QGC201" s="4"/>
      <c r="QGD201" s="4"/>
      <c r="QGE201" s="4"/>
      <c r="QGF201" s="4"/>
      <c r="QGG201" s="4"/>
      <c r="QGH201" s="4"/>
      <c r="QGI201" s="4"/>
      <c r="QGJ201" s="4"/>
      <c r="QGK201" s="4"/>
      <c r="QGL201" s="4"/>
      <c r="QGM201" s="4"/>
      <c r="QGN201" s="4"/>
      <c r="QGO201" s="4"/>
      <c r="QGP201" s="4"/>
      <c r="QGQ201" s="4"/>
      <c r="QGR201" s="4"/>
      <c r="QGS201" s="4"/>
      <c r="QGT201" s="4"/>
      <c r="QGU201" s="4"/>
      <c r="QGV201" s="4"/>
      <c r="QGW201" s="4"/>
      <c r="QGX201" s="4"/>
      <c r="QGY201" s="4"/>
      <c r="QGZ201" s="4"/>
      <c r="QHA201" s="4"/>
      <c r="QHB201" s="4"/>
      <c r="QHC201" s="4"/>
      <c r="QHD201" s="4"/>
      <c r="QHE201" s="4"/>
      <c r="QHF201" s="4"/>
      <c r="QHG201" s="4"/>
      <c r="QHH201" s="4"/>
      <c r="QHI201" s="4"/>
      <c r="QHJ201" s="4"/>
      <c r="QHK201" s="4"/>
      <c r="QHL201" s="4"/>
      <c r="QHM201" s="4"/>
      <c r="QHN201" s="4"/>
      <c r="QHO201" s="4"/>
      <c r="QHP201" s="4"/>
      <c r="QHQ201" s="4"/>
      <c r="QHR201" s="4"/>
      <c r="QHS201" s="4"/>
      <c r="QHT201" s="4"/>
      <c r="QHU201" s="4"/>
      <c r="QHV201" s="4"/>
      <c r="QHW201" s="4"/>
      <c r="QHX201" s="4"/>
      <c r="QHY201" s="4"/>
      <c r="QHZ201" s="4"/>
      <c r="QIA201" s="4"/>
      <c r="QIB201" s="4"/>
      <c r="QIC201" s="4"/>
      <c r="QID201" s="4"/>
      <c r="QIE201" s="4"/>
      <c r="QIF201" s="4"/>
      <c r="QIG201" s="4"/>
      <c r="QIH201" s="4"/>
      <c r="QII201" s="4"/>
      <c r="QIJ201" s="4"/>
      <c r="QIK201" s="4"/>
      <c r="QIL201" s="4"/>
      <c r="QIM201" s="4"/>
      <c r="QIN201" s="4"/>
      <c r="QIO201" s="4"/>
      <c r="QIP201" s="4"/>
      <c r="QIQ201" s="4"/>
      <c r="QIR201" s="4"/>
      <c r="QIS201" s="4"/>
      <c r="QIT201" s="4"/>
      <c r="QIU201" s="4"/>
      <c r="QIV201" s="4"/>
      <c r="QIW201" s="4"/>
      <c r="QIX201" s="4"/>
      <c r="QIY201" s="4"/>
      <c r="QIZ201" s="4"/>
      <c r="QJA201" s="4"/>
      <c r="QJB201" s="4"/>
      <c r="QJC201" s="4"/>
      <c r="QJD201" s="4"/>
      <c r="QJE201" s="4"/>
      <c r="QJF201" s="4"/>
      <c r="QJG201" s="4"/>
      <c r="QJH201" s="4"/>
      <c r="QJI201" s="4"/>
      <c r="QJJ201" s="4"/>
      <c r="QJK201" s="4"/>
      <c r="QJL201" s="4"/>
      <c r="QJM201" s="4"/>
      <c r="QJN201" s="4"/>
      <c r="QJO201" s="4"/>
      <c r="QJP201" s="4"/>
      <c r="QJQ201" s="4"/>
      <c r="QJR201" s="4"/>
      <c r="QJS201" s="4"/>
      <c r="QJT201" s="4"/>
      <c r="QJU201" s="4"/>
      <c r="QJV201" s="4"/>
      <c r="QJW201" s="4"/>
      <c r="QJX201" s="4"/>
      <c r="QJY201" s="4"/>
      <c r="QJZ201" s="4"/>
      <c r="QKA201" s="4"/>
      <c r="QKB201" s="4"/>
      <c r="QKC201" s="4"/>
      <c r="QKD201" s="4"/>
      <c r="QKE201" s="4"/>
      <c r="QKF201" s="4"/>
      <c r="QKG201" s="4"/>
      <c r="QKH201" s="4"/>
      <c r="QKI201" s="4"/>
      <c r="QKJ201" s="4"/>
      <c r="QKK201" s="4"/>
      <c r="QKL201" s="4"/>
      <c r="QKM201" s="4"/>
      <c r="QKN201" s="4"/>
      <c r="QKO201" s="4"/>
      <c r="QKP201" s="4"/>
      <c r="QKQ201" s="4"/>
      <c r="QKR201" s="4"/>
      <c r="QKS201" s="4"/>
      <c r="QKT201" s="4"/>
      <c r="QKU201" s="4"/>
      <c r="QKV201" s="4"/>
      <c r="QKW201" s="4"/>
      <c r="QKX201" s="4"/>
      <c r="QKY201" s="4"/>
      <c r="QKZ201" s="4"/>
      <c r="QLA201" s="4"/>
      <c r="QLB201" s="4"/>
      <c r="QLC201" s="4"/>
      <c r="QLD201" s="4"/>
      <c r="QLE201" s="4"/>
      <c r="QLF201" s="4"/>
      <c r="QLG201" s="4"/>
      <c r="QLH201" s="4"/>
      <c r="QLI201" s="4"/>
      <c r="QLJ201" s="4"/>
      <c r="QLK201" s="4"/>
      <c r="QLL201" s="4"/>
      <c r="QLM201" s="4"/>
      <c r="QLN201" s="4"/>
      <c r="QLO201" s="4"/>
      <c r="QLP201" s="4"/>
      <c r="QLQ201" s="4"/>
      <c r="QLR201" s="4"/>
      <c r="QLS201" s="4"/>
      <c r="QLT201" s="4"/>
      <c r="QLU201" s="4"/>
      <c r="QLV201" s="4"/>
      <c r="QLW201" s="4"/>
      <c r="QLX201" s="4"/>
      <c r="QLY201" s="4"/>
      <c r="QLZ201" s="4"/>
      <c r="QMA201" s="4"/>
      <c r="QMB201" s="4"/>
      <c r="QMC201" s="4"/>
      <c r="QMD201" s="4"/>
      <c r="QME201" s="4"/>
      <c r="QMF201" s="4"/>
      <c r="QMG201" s="4"/>
      <c r="QMH201" s="4"/>
      <c r="QMI201" s="4"/>
      <c r="QMJ201" s="4"/>
      <c r="QMK201" s="4"/>
      <c r="QML201" s="4"/>
      <c r="QMM201" s="4"/>
      <c r="QMN201" s="4"/>
      <c r="QMO201" s="4"/>
      <c r="QMP201" s="4"/>
      <c r="QMQ201" s="4"/>
      <c r="QMR201" s="4"/>
      <c r="QMS201" s="4"/>
      <c r="QMT201" s="4"/>
      <c r="QMU201" s="4"/>
      <c r="QMV201" s="4"/>
      <c r="QMW201" s="4"/>
      <c r="QMX201" s="4"/>
      <c r="QMY201" s="4"/>
      <c r="QMZ201" s="4"/>
      <c r="QNA201" s="4"/>
      <c r="QNB201" s="4"/>
      <c r="QNC201" s="4"/>
      <c r="QND201" s="4"/>
      <c r="QNE201" s="4"/>
      <c r="QNF201" s="4"/>
      <c r="QNG201" s="4"/>
      <c r="QNH201" s="4"/>
      <c r="QNI201" s="4"/>
      <c r="QNJ201" s="4"/>
      <c r="QNK201" s="4"/>
      <c r="QNL201" s="4"/>
      <c r="QNM201" s="4"/>
      <c r="QNN201" s="4"/>
      <c r="QNO201" s="4"/>
      <c r="QNP201" s="4"/>
      <c r="QNQ201" s="4"/>
      <c r="QNR201" s="4"/>
      <c r="QNS201" s="4"/>
      <c r="QNT201" s="4"/>
      <c r="QNU201" s="4"/>
      <c r="QNV201" s="4"/>
      <c r="QNW201" s="4"/>
      <c r="QNX201" s="4"/>
      <c r="QNY201" s="4"/>
      <c r="QNZ201" s="4"/>
      <c r="QOA201" s="4"/>
      <c r="QOB201" s="4"/>
      <c r="QOC201" s="4"/>
      <c r="QOD201" s="4"/>
      <c r="QOE201" s="4"/>
      <c r="QOF201" s="4"/>
      <c r="QOG201" s="4"/>
      <c r="QOH201" s="4"/>
      <c r="QOI201" s="4"/>
      <c r="QOJ201" s="4"/>
      <c r="QOK201" s="4"/>
      <c r="QOL201" s="4"/>
      <c r="QOM201" s="4"/>
      <c r="QON201" s="4"/>
      <c r="QOO201" s="4"/>
      <c r="QOP201" s="4"/>
      <c r="QOQ201" s="4"/>
      <c r="QOR201" s="4"/>
      <c r="QOS201" s="4"/>
      <c r="QOT201" s="4"/>
      <c r="QOU201" s="4"/>
      <c r="QOV201" s="4"/>
      <c r="QOW201" s="4"/>
      <c r="QOX201" s="4"/>
      <c r="QOY201" s="4"/>
      <c r="QOZ201" s="4"/>
      <c r="QPA201" s="4"/>
      <c r="QPB201" s="4"/>
      <c r="QPC201" s="4"/>
      <c r="QPD201" s="4"/>
      <c r="QPE201" s="4"/>
      <c r="QPF201" s="4"/>
      <c r="QPG201" s="4"/>
      <c r="QPH201" s="4"/>
      <c r="QPI201" s="4"/>
      <c r="QPJ201" s="4"/>
      <c r="QPK201" s="4"/>
      <c r="QPL201" s="4"/>
      <c r="QPM201" s="4"/>
      <c r="QPN201" s="4"/>
      <c r="QPO201" s="4"/>
      <c r="QPP201" s="4"/>
      <c r="QPQ201" s="4"/>
      <c r="QPR201" s="4"/>
      <c r="QPS201" s="4"/>
      <c r="QPT201" s="4"/>
      <c r="QPU201" s="4"/>
      <c r="QPV201" s="4"/>
      <c r="QPW201" s="4"/>
      <c r="QPX201" s="4"/>
      <c r="QPY201" s="4"/>
      <c r="QPZ201" s="4"/>
      <c r="QQA201" s="4"/>
      <c r="QQB201" s="4"/>
      <c r="QQC201" s="4"/>
      <c r="QQD201" s="4"/>
      <c r="QQE201" s="4"/>
      <c r="QQF201" s="4"/>
      <c r="QQG201" s="4"/>
      <c r="QQH201" s="4"/>
      <c r="QQI201" s="4"/>
      <c r="QQJ201" s="4"/>
      <c r="QQK201" s="4"/>
      <c r="QQL201" s="4"/>
      <c r="QQM201" s="4"/>
      <c r="QQN201" s="4"/>
      <c r="QQO201" s="4"/>
      <c r="QQP201" s="4"/>
      <c r="QQQ201" s="4"/>
      <c r="QQR201" s="4"/>
      <c r="QQS201" s="4"/>
      <c r="QQT201" s="4"/>
      <c r="QQU201" s="4"/>
      <c r="QQV201" s="4"/>
      <c r="QQW201" s="4"/>
      <c r="QQX201" s="4"/>
      <c r="QQY201" s="4"/>
      <c r="QQZ201" s="4"/>
      <c r="QRA201" s="4"/>
      <c r="QRB201" s="4"/>
      <c r="QRC201" s="4"/>
      <c r="QRD201" s="4"/>
      <c r="QRE201" s="4"/>
      <c r="QRF201" s="4"/>
      <c r="QRG201" s="4"/>
      <c r="QRH201" s="4"/>
      <c r="QRI201" s="4"/>
      <c r="QRJ201" s="4"/>
      <c r="QRK201" s="4"/>
      <c r="QRL201" s="4"/>
      <c r="QRM201" s="4"/>
      <c r="QRN201" s="4"/>
      <c r="QRO201" s="4"/>
      <c r="QRP201" s="4"/>
      <c r="QRQ201" s="4"/>
      <c r="QRR201" s="4"/>
      <c r="QRS201" s="4"/>
      <c r="QRT201" s="4"/>
      <c r="QRU201" s="4"/>
      <c r="QRV201" s="4"/>
      <c r="QRW201" s="4"/>
      <c r="QRX201" s="4"/>
      <c r="QRY201" s="4"/>
      <c r="QRZ201" s="4"/>
      <c r="QSA201" s="4"/>
      <c r="QSB201" s="4"/>
      <c r="QSC201" s="4"/>
      <c r="QSD201" s="4"/>
      <c r="QSE201" s="4"/>
      <c r="QSF201" s="4"/>
      <c r="QSG201" s="4"/>
      <c r="QSH201" s="4"/>
      <c r="QSI201" s="4"/>
      <c r="QSJ201" s="4"/>
      <c r="QSK201" s="4"/>
      <c r="QSL201" s="4"/>
      <c r="QSM201" s="4"/>
      <c r="QSN201" s="4"/>
      <c r="QSO201" s="4"/>
      <c r="QSP201" s="4"/>
      <c r="QSQ201" s="4"/>
      <c r="QSR201" s="4"/>
      <c r="QSS201" s="4"/>
      <c r="QST201" s="4"/>
      <c r="QSU201" s="4"/>
      <c r="QSV201" s="4"/>
      <c r="QSW201" s="4"/>
      <c r="QSX201" s="4"/>
      <c r="QSY201" s="4"/>
      <c r="QSZ201" s="4"/>
      <c r="QTA201" s="4"/>
      <c r="QTB201" s="4"/>
      <c r="QTC201" s="4"/>
      <c r="QTD201" s="4"/>
      <c r="QTE201" s="4"/>
      <c r="QTF201" s="4"/>
      <c r="QTG201" s="4"/>
      <c r="QTH201" s="4"/>
      <c r="QTI201" s="4"/>
      <c r="QTJ201" s="4"/>
      <c r="QTK201" s="4"/>
      <c r="QTL201" s="4"/>
      <c r="QTM201" s="4"/>
      <c r="QTN201" s="4"/>
      <c r="QTO201" s="4"/>
      <c r="QTP201" s="4"/>
      <c r="QTQ201" s="4"/>
      <c r="QTR201" s="4"/>
      <c r="QTS201" s="4"/>
      <c r="QTT201" s="4"/>
      <c r="QTU201" s="4"/>
      <c r="QTV201" s="4"/>
      <c r="QTW201" s="4"/>
      <c r="QTX201" s="4"/>
      <c r="QTY201" s="4"/>
      <c r="QTZ201" s="4"/>
      <c r="QUA201" s="4"/>
      <c r="QUB201" s="4"/>
      <c r="QUC201" s="4"/>
      <c r="QUD201" s="4"/>
      <c r="QUE201" s="4"/>
      <c r="QUF201" s="4"/>
      <c r="QUG201" s="4"/>
      <c r="QUH201" s="4"/>
      <c r="QUI201" s="4"/>
      <c r="QUJ201" s="4"/>
      <c r="QUK201" s="4"/>
      <c r="QUL201" s="4"/>
      <c r="QUM201" s="4"/>
      <c r="QUN201" s="4"/>
      <c r="QUO201" s="4"/>
      <c r="QUP201" s="4"/>
      <c r="QUQ201" s="4"/>
      <c r="QUR201" s="4"/>
      <c r="QUS201" s="4"/>
      <c r="QUT201" s="4"/>
      <c r="QUU201" s="4"/>
      <c r="QUV201" s="4"/>
      <c r="QUW201" s="4"/>
      <c r="QUX201" s="4"/>
      <c r="QUY201" s="4"/>
      <c r="QUZ201" s="4"/>
      <c r="QVA201" s="4"/>
      <c r="QVB201" s="4"/>
      <c r="QVC201" s="4"/>
      <c r="QVD201" s="4"/>
      <c r="QVE201" s="4"/>
      <c r="QVF201" s="4"/>
      <c r="QVG201" s="4"/>
      <c r="QVH201" s="4"/>
      <c r="QVI201" s="4"/>
      <c r="QVJ201" s="4"/>
      <c r="QVK201" s="4"/>
      <c r="QVL201" s="4"/>
      <c r="QVM201" s="4"/>
      <c r="QVN201" s="4"/>
      <c r="QVO201" s="4"/>
      <c r="QVP201" s="4"/>
      <c r="QVQ201" s="4"/>
      <c r="QVR201" s="4"/>
      <c r="QVS201" s="4"/>
      <c r="QVT201" s="4"/>
      <c r="QVU201" s="4"/>
      <c r="QVV201" s="4"/>
      <c r="QVW201" s="4"/>
      <c r="QVX201" s="4"/>
      <c r="QVY201" s="4"/>
      <c r="QVZ201" s="4"/>
      <c r="QWA201" s="4"/>
      <c r="QWB201" s="4"/>
      <c r="QWC201" s="4"/>
      <c r="QWD201" s="4"/>
      <c r="QWE201" s="4"/>
      <c r="QWF201" s="4"/>
      <c r="QWG201" s="4"/>
      <c r="QWH201" s="4"/>
      <c r="QWI201" s="4"/>
      <c r="QWJ201" s="4"/>
      <c r="QWK201" s="4"/>
      <c r="QWL201" s="4"/>
      <c r="QWM201" s="4"/>
      <c r="QWN201" s="4"/>
      <c r="QWO201" s="4"/>
      <c r="QWP201" s="4"/>
      <c r="QWQ201" s="4"/>
      <c r="QWR201" s="4"/>
      <c r="QWS201" s="4"/>
      <c r="QWT201" s="4"/>
      <c r="QWU201" s="4"/>
      <c r="QWV201" s="4"/>
      <c r="QWW201" s="4"/>
      <c r="QWX201" s="4"/>
      <c r="QWY201" s="4"/>
      <c r="QWZ201" s="4"/>
      <c r="QXA201" s="4"/>
      <c r="QXB201" s="4"/>
      <c r="QXC201" s="4"/>
      <c r="QXD201" s="4"/>
      <c r="QXE201" s="4"/>
      <c r="QXF201" s="4"/>
      <c r="QXG201" s="4"/>
      <c r="QXH201" s="4"/>
      <c r="QXI201" s="4"/>
      <c r="QXJ201" s="4"/>
      <c r="QXK201" s="4"/>
      <c r="QXL201" s="4"/>
      <c r="QXM201" s="4"/>
      <c r="QXN201" s="4"/>
      <c r="QXO201" s="4"/>
      <c r="QXP201" s="4"/>
      <c r="QXQ201" s="4"/>
      <c r="QXR201" s="4"/>
      <c r="QXS201" s="4"/>
      <c r="QXT201" s="4"/>
      <c r="QXU201" s="4"/>
      <c r="QXV201" s="4"/>
      <c r="QXW201" s="4"/>
      <c r="QXX201" s="4"/>
      <c r="QXY201" s="4"/>
      <c r="QXZ201" s="4"/>
      <c r="QYA201" s="4"/>
      <c r="QYB201" s="4"/>
      <c r="QYC201" s="4"/>
      <c r="QYD201" s="4"/>
      <c r="QYE201" s="4"/>
      <c r="QYF201" s="4"/>
      <c r="QYG201" s="4"/>
      <c r="QYH201" s="4"/>
      <c r="QYI201" s="4"/>
      <c r="QYJ201" s="4"/>
      <c r="QYK201" s="4"/>
      <c r="QYL201" s="4"/>
      <c r="QYM201" s="4"/>
      <c r="QYN201" s="4"/>
      <c r="QYO201" s="4"/>
      <c r="QYP201" s="4"/>
      <c r="QYQ201" s="4"/>
      <c r="QYR201" s="4"/>
      <c r="QYS201" s="4"/>
      <c r="QYT201" s="4"/>
      <c r="QYU201" s="4"/>
      <c r="QYV201" s="4"/>
      <c r="QYW201" s="4"/>
      <c r="QYX201" s="4"/>
      <c r="QYY201" s="4"/>
      <c r="QYZ201" s="4"/>
      <c r="QZA201" s="4"/>
      <c r="QZB201" s="4"/>
      <c r="QZC201" s="4"/>
      <c r="QZD201" s="4"/>
      <c r="QZE201" s="4"/>
      <c r="QZF201" s="4"/>
      <c r="QZG201" s="4"/>
      <c r="QZH201" s="4"/>
      <c r="QZI201" s="4"/>
      <c r="QZJ201" s="4"/>
      <c r="QZK201" s="4"/>
      <c r="QZL201" s="4"/>
      <c r="QZM201" s="4"/>
      <c r="QZN201" s="4"/>
      <c r="QZO201" s="4"/>
      <c r="QZP201" s="4"/>
      <c r="QZQ201" s="4"/>
      <c r="QZR201" s="4"/>
      <c r="QZS201" s="4"/>
      <c r="QZT201" s="4"/>
      <c r="QZU201" s="4"/>
      <c r="QZV201" s="4"/>
      <c r="QZW201" s="4"/>
      <c r="QZX201" s="4"/>
      <c r="QZY201" s="4"/>
      <c r="QZZ201" s="4"/>
      <c r="RAA201" s="4"/>
      <c r="RAB201" s="4"/>
      <c r="RAC201" s="4"/>
      <c r="RAD201" s="4"/>
      <c r="RAE201" s="4"/>
      <c r="RAF201" s="4"/>
      <c r="RAG201" s="4"/>
      <c r="RAH201" s="4"/>
      <c r="RAI201" s="4"/>
      <c r="RAJ201" s="4"/>
      <c r="RAK201" s="4"/>
      <c r="RAL201" s="4"/>
      <c r="RAM201" s="4"/>
      <c r="RAN201" s="4"/>
      <c r="RAO201" s="4"/>
      <c r="RAP201" s="4"/>
      <c r="RAQ201" s="4"/>
      <c r="RAR201" s="4"/>
      <c r="RAS201" s="4"/>
      <c r="RAT201" s="4"/>
      <c r="RAU201" s="4"/>
      <c r="RAV201" s="4"/>
      <c r="RAW201" s="4"/>
      <c r="RAX201" s="4"/>
      <c r="RAY201" s="4"/>
      <c r="RAZ201" s="4"/>
      <c r="RBA201" s="4"/>
      <c r="RBB201" s="4"/>
      <c r="RBC201" s="4"/>
      <c r="RBD201" s="4"/>
      <c r="RBE201" s="4"/>
      <c r="RBF201" s="4"/>
      <c r="RBG201" s="4"/>
      <c r="RBH201" s="4"/>
      <c r="RBI201" s="4"/>
      <c r="RBJ201" s="4"/>
      <c r="RBK201" s="4"/>
      <c r="RBL201" s="4"/>
      <c r="RBM201" s="4"/>
      <c r="RBN201" s="4"/>
      <c r="RBO201" s="4"/>
      <c r="RBP201" s="4"/>
      <c r="RBQ201" s="4"/>
      <c r="RBR201" s="4"/>
      <c r="RBS201" s="4"/>
      <c r="RBT201" s="4"/>
      <c r="RBU201" s="4"/>
      <c r="RBV201" s="4"/>
      <c r="RBW201" s="4"/>
      <c r="RBX201" s="4"/>
      <c r="RBY201" s="4"/>
      <c r="RBZ201" s="4"/>
      <c r="RCA201" s="4"/>
      <c r="RCB201" s="4"/>
      <c r="RCC201" s="4"/>
      <c r="RCD201" s="4"/>
      <c r="RCE201" s="4"/>
      <c r="RCF201" s="4"/>
      <c r="RCG201" s="4"/>
      <c r="RCH201" s="4"/>
      <c r="RCI201" s="4"/>
      <c r="RCJ201" s="4"/>
      <c r="RCK201" s="4"/>
      <c r="RCL201" s="4"/>
      <c r="RCM201" s="4"/>
      <c r="RCN201" s="4"/>
      <c r="RCO201" s="4"/>
      <c r="RCP201" s="4"/>
      <c r="RCQ201" s="4"/>
      <c r="RCR201" s="4"/>
      <c r="RCS201" s="4"/>
      <c r="RCT201" s="4"/>
      <c r="RCU201" s="4"/>
      <c r="RCV201" s="4"/>
      <c r="RCW201" s="4"/>
      <c r="RCX201" s="4"/>
      <c r="RCY201" s="4"/>
      <c r="RCZ201" s="4"/>
      <c r="RDA201" s="4"/>
      <c r="RDB201" s="4"/>
      <c r="RDC201" s="4"/>
      <c r="RDD201" s="4"/>
      <c r="RDE201" s="4"/>
      <c r="RDF201" s="4"/>
      <c r="RDG201" s="4"/>
      <c r="RDH201" s="4"/>
      <c r="RDI201" s="4"/>
      <c r="RDJ201" s="4"/>
      <c r="RDK201" s="4"/>
      <c r="RDL201" s="4"/>
      <c r="RDM201" s="4"/>
      <c r="RDN201" s="4"/>
      <c r="RDO201" s="4"/>
      <c r="RDP201" s="4"/>
      <c r="RDQ201" s="4"/>
      <c r="RDR201" s="4"/>
      <c r="RDS201" s="4"/>
      <c r="RDT201" s="4"/>
      <c r="RDU201" s="4"/>
      <c r="RDV201" s="4"/>
      <c r="RDW201" s="4"/>
      <c r="RDX201" s="4"/>
      <c r="RDY201" s="4"/>
      <c r="RDZ201" s="4"/>
      <c r="REA201" s="4"/>
      <c r="REB201" s="4"/>
      <c r="REC201" s="4"/>
      <c r="RED201" s="4"/>
      <c r="REE201" s="4"/>
      <c r="REF201" s="4"/>
      <c r="REG201" s="4"/>
      <c r="REH201" s="4"/>
      <c r="REI201" s="4"/>
      <c r="REJ201" s="4"/>
      <c r="REK201" s="4"/>
      <c r="REL201" s="4"/>
      <c r="REM201" s="4"/>
      <c r="REN201" s="4"/>
      <c r="REO201" s="4"/>
      <c r="REP201" s="4"/>
      <c r="REQ201" s="4"/>
      <c r="RER201" s="4"/>
      <c r="RES201" s="4"/>
      <c r="RET201" s="4"/>
      <c r="REU201" s="4"/>
      <c r="REV201" s="4"/>
      <c r="REW201" s="4"/>
      <c r="REX201" s="4"/>
      <c r="REY201" s="4"/>
      <c r="REZ201" s="4"/>
      <c r="RFA201" s="4"/>
      <c r="RFB201" s="4"/>
      <c r="RFC201" s="4"/>
      <c r="RFD201" s="4"/>
      <c r="RFE201" s="4"/>
      <c r="RFF201" s="4"/>
      <c r="RFG201" s="4"/>
      <c r="RFH201" s="4"/>
      <c r="RFI201" s="4"/>
      <c r="RFJ201" s="4"/>
      <c r="RFK201" s="4"/>
      <c r="RFL201" s="4"/>
      <c r="RFM201" s="4"/>
      <c r="RFN201" s="4"/>
      <c r="RFO201" s="4"/>
      <c r="RFP201" s="4"/>
      <c r="RFQ201" s="4"/>
      <c r="RFR201" s="4"/>
      <c r="RFS201" s="4"/>
      <c r="RFT201" s="4"/>
      <c r="RFU201" s="4"/>
      <c r="RFV201" s="4"/>
      <c r="RFW201" s="4"/>
      <c r="RFX201" s="4"/>
      <c r="RFY201" s="4"/>
      <c r="RFZ201" s="4"/>
      <c r="RGA201" s="4"/>
      <c r="RGB201" s="4"/>
      <c r="RGC201" s="4"/>
      <c r="RGD201" s="4"/>
      <c r="RGE201" s="4"/>
      <c r="RGF201" s="4"/>
      <c r="RGG201" s="4"/>
      <c r="RGH201" s="4"/>
      <c r="RGI201" s="4"/>
      <c r="RGJ201" s="4"/>
      <c r="RGK201" s="4"/>
      <c r="RGL201" s="4"/>
      <c r="RGM201" s="4"/>
      <c r="RGN201" s="4"/>
      <c r="RGO201" s="4"/>
      <c r="RGP201" s="4"/>
      <c r="RGQ201" s="4"/>
      <c r="RGR201" s="4"/>
      <c r="RGS201" s="4"/>
      <c r="RGT201" s="4"/>
      <c r="RGU201" s="4"/>
      <c r="RGV201" s="4"/>
      <c r="RGW201" s="4"/>
      <c r="RGX201" s="4"/>
      <c r="RGY201" s="4"/>
      <c r="RGZ201" s="4"/>
      <c r="RHA201" s="4"/>
      <c r="RHB201" s="4"/>
      <c r="RHC201" s="4"/>
      <c r="RHD201" s="4"/>
      <c r="RHE201" s="4"/>
      <c r="RHF201" s="4"/>
      <c r="RHG201" s="4"/>
      <c r="RHH201" s="4"/>
      <c r="RHI201" s="4"/>
      <c r="RHJ201" s="4"/>
      <c r="RHK201" s="4"/>
      <c r="RHL201" s="4"/>
      <c r="RHM201" s="4"/>
      <c r="RHN201" s="4"/>
      <c r="RHO201" s="4"/>
      <c r="RHP201" s="4"/>
      <c r="RHQ201" s="4"/>
      <c r="RHR201" s="4"/>
      <c r="RHS201" s="4"/>
      <c r="RHT201" s="4"/>
      <c r="RHU201" s="4"/>
      <c r="RHV201" s="4"/>
      <c r="RHW201" s="4"/>
      <c r="RHX201" s="4"/>
      <c r="RHY201" s="4"/>
      <c r="RHZ201" s="4"/>
      <c r="RIA201" s="4"/>
      <c r="RIB201" s="4"/>
      <c r="RIC201" s="4"/>
      <c r="RID201" s="4"/>
      <c r="RIE201" s="4"/>
      <c r="RIF201" s="4"/>
      <c r="RIG201" s="4"/>
      <c r="RIH201" s="4"/>
      <c r="RII201" s="4"/>
      <c r="RIJ201" s="4"/>
      <c r="RIK201" s="4"/>
      <c r="RIL201" s="4"/>
      <c r="RIM201" s="4"/>
      <c r="RIN201" s="4"/>
      <c r="RIO201" s="4"/>
      <c r="RIP201" s="4"/>
      <c r="RIQ201" s="4"/>
      <c r="RIR201" s="4"/>
      <c r="RIS201" s="4"/>
      <c r="RIT201" s="4"/>
      <c r="RIU201" s="4"/>
      <c r="RIV201" s="4"/>
      <c r="RIW201" s="4"/>
      <c r="RIX201" s="4"/>
      <c r="RIY201" s="4"/>
      <c r="RIZ201" s="4"/>
      <c r="RJA201" s="4"/>
      <c r="RJB201" s="4"/>
      <c r="RJC201" s="4"/>
      <c r="RJD201" s="4"/>
      <c r="RJE201" s="4"/>
      <c r="RJF201" s="4"/>
      <c r="RJG201" s="4"/>
      <c r="RJH201" s="4"/>
      <c r="RJI201" s="4"/>
      <c r="RJJ201" s="4"/>
      <c r="RJK201" s="4"/>
      <c r="RJL201" s="4"/>
      <c r="RJM201" s="4"/>
      <c r="RJN201" s="4"/>
      <c r="RJO201" s="4"/>
      <c r="RJP201" s="4"/>
      <c r="RJQ201" s="4"/>
      <c r="RJR201" s="4"/>
      <c r="RJS201" s="4"/>
      <c r="RJT201" s="4"/>
      <c r="RJU201" s="4"/>
      <c r="RJV201" s="4"/>
      <c r="RJW201" s="4"/>
      <c r="RJX201" s="4"/>
      <c r="RJY201" s="4"/>
      <c r="RJZ201" s="4"/>
      <c r="RKA201" s="4"/>
      <c r="RKB201" s="4"/>
      <c r="RKC201" s="4"/>
      <c r="RKD201" s="4"/>
      <c r="RKE201" s="4"/>
      <c r="RKF201" s="4"/>
      <c r="RKG201" s="4"/>
      <c r="RKH201" s="4"/>
      <c r="RKI201" s="4"/>
      <c r="RKJ201" s="4"/>
      <c r="RKK201" s="4"/>
      <c r="RKL201" s="4"/>
      <c r="RKM201" s="4"/>
      <c r="RKN201" s="4"/>
      <c r="RKO201" s="4"/>
      <c r="RKP201" s="4"/>
      <c r="RKQ201" s="4"/>
      <c r="RKR201" s="4"/>
      <c r="RKS201" s="4"/>
      <c r="RKT201" s="4"/>
      <c r="RKU201" s="4"/>
      <c r="RKV201" s="4"/>
      <c r="RKW201" s="4"/>
      <c r="RKX201" s="4"/>
      <c r="RKY201" s="4"/>
      <c r="RKZ201" s="4"/>
      <c r="RLA201" s="4"/>
      <c r="RLB201" s="4"/>
      <c r="RLC201" s="4"/>
      <c r="RLD201" s="4"/>
      <c r="RLE201" s="4"/>
      <c r="RLF201" s="4"/>
      <c r="RLG201" s="4"/>
      <c r="RLH201" s="4"/>
      <c r="RLI201" s="4"/>
      <c r="RLJ201" s="4"/>
      <c r="RLK201" s="4"/>
      <c r="RLL201" s="4"/>
      <c r="RLM201" s="4"/>
      <c r="RLN201" s="4"/>
      <c r="RLO201" s="4"/>
      <c r="RLP201" s="4"/>
      <c r="RLQ201" s="4"/>
      <c r="RLR201" s="4"/>
      <c r="RLS201" s="4"/>
      <c r="RLT201" s="4"/>
      <c r="RLU201" s="4"/>
      <c r="RLV201" s="4"/>
      <c r="RLW201" s="4"/>
      <c r="RLX201" s="4"/>
      <c r="RLY201" s="4"/>
      <c r="RLZ201" s="4"/>
      <c r="RMA201" s="4"/>
      <c r="RMB201" s="4"/>
      <c r="RMC201" s="4"/>
      <c r="RMD201" s="4"/>
      <c r="RME201" s="4"/>
      <c r="RMF201" s="4"/>
      <c r="RMG201" s="4"/>
      <c r="RMH201" s="4"/>
      <c r="RMI201" s="4"/>
      <c r="RMJ201" s="4"/>
      <c r="RMK201" s="4"/>
      <c r="RML201" s="4"/>
      <c r="RMM201" s="4"/>
      <c r="RMN201" s="4"/>
      <c r="RMO201" s="4"/>
      <c r="RMP201" s="4"/>
      <c r="RMQ201" s="4"/>
      <c r="RMR201" s="4"/>
      <c r="RMS201" s="4"/>
      <c r="RMT201" s="4"/>
      <c r="RMU201" s="4"/>
      <c r="RMV201" s="4"/>
      <c r="RMW201" s="4"/>
      <c r="RMX201" s="4"/>
      <c r="RMY201" s="4"/>
      <c r="RMZ201" s="4"/>
      <c r="RNA201" s="4"/>
      <c r="RNB201" s="4"/>
      <c r="RNC201" s="4"/>
      <c r="RND201" s="4"/>
      <c r="RNE201" s="4"/>
      <c r="RNF201" s="4"/>
      <c r="RNG201" s="4"/>
      <c r="RNH201" s="4"/>
      <c r="RNI201" s="4"/>
      <c r="RNJ201" s="4"/>
      <c r="RNK201" s="4"/>
      <c r="RNL201" s="4"/>
      <c r="RNM201" s="4"/>
      <c r="RNN201" s="4"/>
      <c r="RNO201" s="4"/>
      <c r="RNP201" s="4"/>
      <c r="RNQ201" s="4"/>
      <c r="RNR201" s="4"/>
      <c r="RNS201" s="4"/>
      <c r="RNT201" s="4"/>
      <c r="RNU201" s="4"/>
      <c r="RNV201" s="4"/>
      <c r="RNW201" s="4"/>
      <c r="RNX201" s="4"/>
      <c r="RNY201" s="4"/>
      <c r="RNZ201" s="4"/>
      <c r="ROA201" s="4"/>
      <c r="ROB201" s="4"/>
      <c r="ROC201" s="4"/>
      <c r="ROD201" s="4"/>
      <c r="ROE201" s="4"/>
      <c r="ROF201" s="4"/>
      <c r="ROG201" s="4"/>
      <c r="ROH201" s="4"/>
      <c r="ROI201" s="4"/>
      <c r="ROJ201" s="4"/>
      <c r="ROK201" s="4"/>
      <c r="ROL201" s="4"/>
      <c r="ROM201" s="4"/>
      <c r="RON201" s="4"/>
      <c r="ROO201" s="4"/>
      <c r="ROP201" s="4"/>
      <c r="ROQ201" s="4"/>
      <c r="ROR201" s="4"/>
      <c r="ROS201" s="4"/>
      <c r="ROT201" s="4"/>
      <c r="ROU201" s="4"/>
      <c r="ROV201" s="4"/>
      <c r="ROW201" s="4"/>
      <c r="ROX201" s="4"/>
      <c r="ROY201" s="4"/>
      <c r="ROZ201" s="4"/>
      <c r="RPA201" s="4"/>
      <c r="RPB201" s="4"/>
      <c r="RPC201" s="4"/>
      <c r="RPD201" s="4"/>
      <c r="RPE201" s="4"/>
      <c r="RPF201" s="4"/>
      <c r="RPG201" s="4"/>
      <c r="RPH201" s="4"/>
      <c r="RPI201" s="4"/>
      <c r="RPJ201" s="4"/>
      <c r="RPK201" s="4"/>
      <c r="RPL201" s="4"/>
      <c r="RPM201" s="4"/>
      <c r="RPN201" s="4"/>
      <c r="RPO201" s="4"/>
      <c r="RPP201" s="4"/>
      <c r="RPQ201" s="4"/>
      <c r="RPR201" s="4"/>
      <c r="RPS201" s="4"/>
      <c r="RPT201" s="4"/>
      <c r="RPU201" s="4"/>
      <c r="RPV201" s="4"/>
      <c r="RPW201" s="4"/>
      <c r="RPX201" s="4"/>
      <c r="RPY201" s="4"/>
      <c r="RPZ201" s="4"/>
      <c r="RQA201" s="4"/>
      <c r="RQB201" s="4"/>
      <c r="RQC201" s="4"/>
      <c r="RQD201" s="4"/>
      <c r="RQE201" s="4"/>
      <c r="RQF201" s="4"/>
      <c r="RQG201" s="4"/>
      <c r="RQH201" s="4"/>
      <c r="RQI201" s="4"/>
      <c r="RQJ201" s="4"/>
      <c r="RQK201" s="4"/>
      <c r="RQL201" s="4"/>
      <c r="RQM201" s="4"/>
      <c r="RQN201" s="4"/>
      <c r="RQO201" s="4"/>
      <c r="RQP201" s="4"/>
      <c r="RQQ201" s="4"/>
      <c r="RQR201" s="4"/>
      <c r="RQS201" s="4"/>
      <c r="RQT201" s="4"/>
      <c r="RQU201" s="4"/>
      <c r="RQV201" s="4"/>
      <c r="RQW201" s="4"/>
      <c r="RQX201" s="4"/>
      <c r="RQY201" s="4"/>
      <c r="RQZ201" s="4"/>
      <c r="RRA201" s="4"/>
      <c r="RRB201" s="4"/>
      <c r="RRC201" s="4"/>
      <c r="RRD201" s="4"/>
      <c r="RRE201" s="4"/>
      <c r="RRF201" s="4"/>
      <c r="RRG201" s="4"/>
      <c r="RRH201" s="4"/>
      <c r="RRI201" s="4"/>
      <c r="RRJ201" s="4"/>
      <c r="RRK201" s="4"/>
      <c r="RRL201" s="4"/>
      <c r="RRM201" s="4"/>
      <c r="RRN201" s="4"/>
      <c r="RRO201" s="4"/>
      <c r="RRP201" s="4"/>
      <c r="RRQ201" s="4"/>
      <c r="RRR201" s="4"/>
      <c r="RRS201" s="4"/>
      <c r="RRT201" s="4"/>
      <c r="RRU201" s="4"/>
      <c r="RRV201" s="4"/>
      <c r="RRW201" s="4"/>
      <c r="RRX201" s="4"/>
      <c r="RRY201" s="4"/>
      <c r="RRZ201" s="4"/>
      <c r="RSA201" s="4"/>
      <c r="RSB201" s="4"/>
      <c r="RSC201" s="4"/>
      <c r="RSD201" s="4"/>
      <c r="RSE201" s="4"/>
      <c r="RSF201" s="4"/>
      <c r="RSG201" s="4"/>
      <c r="RSH201" s="4"/>
      <c r="RSI201" s="4"/>
      <c r="RSJ201" s="4"/>
      <c r="RSK201" s="4"/>
      <c r="RSL201" s="4"/>
      <c r="RSM201" s="4"/>
      <c r="RSN201" s="4"/>
      <c r="RSO201" s="4"/>
      <c r="RSP201" s="4"/>
      <c r="RSQ201" s="4"/>
      <c r="RSR201" s="4"/>
      <c r="RSS201" s="4"/>
      <c r="RST201" s="4"/>
      <c r="RSU201" s="4"/>
      <c r="RSV201" s="4"/>
      <c r="RSW201" s="4"/>
      <c r="RSX201" s="4"/>
      <c r="RSY201" s="4"/>
      <c r="RSZ201" s="4"/>
      <c r="RTA201" s="4"/>
      <c r="RTB201" s="4"/>
      <c r="RTC201" s="4"/>
      <c r="RTD201" s="4"/>
      <c r="RTE201" s="4"/>
      <c r="RTF201" s="4"/>
      <c r="RTG201" s="4"/>
      <c r="RTH201" s="4"/>
      <c r="RTI201" s="4"/>
      <c r="RTJ201" s="4"/>
      <c r="RTK201" s="4"/>
      <c r="RTL201" s="4"/>
      <c r="RTM201" s="4"/>
      <c r="RTN201" s="4"/>
      <c r="RTO201" s="4"/>
      <c r="RTP201" s="4"/>
      <c r="RTQ201" s="4"/>
      <c r="RTR201" s="4"/>
      <c r="RTS201" s="4"/>
      <c r="RTT201" s="4"/>
      <c r="RTU201" s="4"/>
      <c r="RTV201" s="4"/>
      <c r="RTW201" s="4"/>
      <c r="RTX201" s="4"/>
      <c r="RTY201" s="4"/>
      <c r="RTZ201" s="4"/>
      <c r="RUA201" s="4"/>
      <c r="RUB201" s="4"/>
      <c r="RUC201" s="4"/>
      <c r="RUD201" s="4"/>
      <c r="RUE201" s="4"/>
      <c r="RUF201" s="4"/>
      <c r="RUG201" s="4"/>
      <c r="RUH201" s="4"/>
      <c r="RUI201" s="4"/>
      <c r="RUJ201" s="4"/>
      <c r="RUK201" s="4"/>
      <c r="RUL201" s="4"/>
      <c r="RUM201" s="4"/>
      <c r="RUN201" s="4"/>
      <c r="RUO201" s="4"/>
      <c r="RUP201" s="4"/>
      <c r="RUQ201" s="4"/>
      <c r="RUR201" s="4"/>
      <c r="RUS201" s="4"/>
      <c r="RUT201" s="4"/>
      <c r="RUU201" s="4"/>
      <c r="RUV201" s="4"/>
      <c r="RUW201" s="4"/>
      <c r="RUX201" s="4"/>
      <c r="RUY201" s="4"/>
      <c r="RUZ201" s="4"/>
      <c r="RVA201" s="4"/>
      <c r="RVB201" s="4"/>
      <c r="RVC201" s="4"/>
      <c r="RVD201" s="4"/>
      <c r="RVE201" s="4"/>
      <c r="RVF201" s="4"/>
      <c r="RVG201" s="4"/>
      <c r="RVH201" s="4"/>
      <c r="RVI201" s="4"/>
      <c r="RVJ201" s="4"/>
      <c r="RVK201" s="4"/>
      <c r="RVL201" s="4"/>
      <c r="RVM201" s="4"/>
      <c r="RVN201" s="4"/>
      <c r="RVO201" s="4"/>
      <c r="RVP201" s="4"/>
      <c r="RVQ201" s="4"/>
      <c r="RVR201" s="4"/>
      <c r="RVS201" s="4"/>
      <c r="RVT201" s="4"/>
      <c r="RVU201" s="4"/>
      <c r="RVV201" s="4"/>
      <c r="RVW201" s="4"/>
      <c r="RVX201" s="4"/>
      <c r="RVY201" s="4"/>
      <c r="RVZ201" s="4"/>
      <c r="RWA201" s="4"/>
      <c r="RWB201" s="4"/>
      <c r="RWC201" s="4"/>
      <c r="RWD201" s="4"/>
      <c r="RWE201" s="4"/>
      <c r="RWF201" s="4"/>
      <c r="RWG201" s="4"/>
      <c r="RWH201" s="4"/>
      <c r="RWI201" s="4"/>
      <c r="RWJ201" s="4"/>
      <c r="RWK201" s="4"/>
      <c r="RWL201" s="4"/>
      <c r="RWM201" s="4"/>
      <c r="RWN201" s="4"/>
      <c r="RWO201" s="4"/>
      <c r="RWP201" s="4"/>
      <c r="RWQ201" s="4"/>
      <c r="RWR201" s="4"/>
      <c r="RWS201" s="4"/>
      <c r="RWT201" s="4"/>
      <c r="RWU201" s="4"/>
      <c r="RWV201" s="4"/>
      <c r="RWW201" s="4"/>
      <c r="RWX201" s="4"/>
      <c r="RWY201" s="4"/>
      <c r="RWZ201" s="4"/>
      <c r="RXA201" s="4"/>
      <c r="RXB201" s="4"/>
      <c r="RXC201" s="4"/>
      <c r="RXD201" s="4"/>
      <c r="RXE201" s="4"/>
      <c r="RXF201" s="4"/>
      <c r="RXG201" s="4"/>
      <c r="RXH201" s="4"/>
      <c r="RXI201" s="4"/>
      <c r="RXJ201" s="4"/>
      <c r="RXK201" s="4"/>
      <c r="RXL201" s="4"/>
      <c r="RXM201" s="4"/>
      <c r="RXN201" s="4"/>
      <c r="RXO201" s="4"/>
      <c r="RXP201" s="4"/>
      <c r="RXQ201" s="4"/>
      <c r="RXR201" s="4"/>
      <c r="RXS201" s="4"/>
      <c r="RXT201" s="4"/>
      <c r="RXU201" s="4"/>
      <c r="RXV201" s="4"/>
      <c r="RXW201" s="4"/>
      <c r="RXX201" s="4"/>
      <c r="RXY201" s="4"/>
      <c r="RXZ201" s="4"/>
      <c r="RYA201" s="4"/>
      <c r="RYB201" s="4"/>
      <c r="RYC201" s="4"/>
      <c r="RYD201" s="4"/>
      <c r="RYE201" s="4"/>
      <c r="RYF201" s="4"/>
      <c r="RYG201" s="4"/>
      <c r="RYH201" s="4"/>
      <c r="RYI201" s="4"/>
      <c r="RYJ201" s="4"/>
      <c r="RYK201" s="4"/>
      <c r="RYL201" s="4"/>
      <c r="RYM201" s="4"/>
      <c r="RYN201" s="4"/>
      <c r="RYO201" s="4"/>
      <c r="RYP201" s="4"/>
      <c r="RYQ201" s="4"/>
      <c r="RYR201" s="4"/>
      <c r="RYS201" s="4"/>
      <c r="RYT201" s="4"/>
      <c r="RYU201" s="4"/>
      <c r="RYV201" s="4"/>
      <c r="RYW201" s="4"/>
      <c r="RYX201" s="4"/>
      <c r="RYY201" s="4"/>
      <c r="RYZ201" s="4"/>
      <c r="RZA201" s="4"/>
      <c r="RZB201" s="4"/>
      <c r="RZC201" s="4"/>
      <c r="RZD201" s="4"/>
      <c r="RZE201" s="4"/>
      <c r="RZF201" s="4"/>
      <c r="RZG201" s="4"/>
      <c r="RZH201" s="4"/>
      <c r="RZI201" s="4"/>
      <c r="RZJ201" s="4"/>
      <c r="RZK201" s="4"/>
      <c r="RZL201" s="4"/>
      <c r="RZM201" s="4"/>
      <c r="RZN201" s="4"/>
      <c r="RZO201" s="4"/>
      <c r="RZP201" s="4"/>
      <c r="RZQ201" s="4"/>
      <c r="RZR201" s="4"/>
      <c r="RZS201" s="4"/>
      <c r="RZT201" s="4"/>
      <c r="RZU201" s="4"/>
      <c r="RZV201" s="4"/>
      <c r="RZW201" s="4"/>
      <c r="RZX201" s="4"/>
      <c r="RZY201" s="4"/>
      <c r="RZZ201" s="4"/>
      <c r="SAA201" s="4"/>
      <c r="SAB201" s="4"/>
      <c r="SAC201" s="4"/>
      <c r="SAD201" s="4"/>
      <c r="SAE201" s="4"/>
      <c r="SAF201" s="4"/>
      <c r="SAG201" s="4"/>
      <c r="SAH201" s="4"/>
      <c r="SAI201" s="4"/>
      <c r="SAJ201" s="4"/>
      <c r="SAK201" s="4"/>
      <c r="SAL201" s="4"/>
      <c r="SAM201" s="4"/>
      <c r="SAN201" s="4"/>
      <c r="SAO201" s="4"/>
      <c r="SAP201" s="4"/>
      <c r="SAQ201" s="4"/>
      <c r="SAR201" s="4"/>
      <c r="SAS201" s="4"/>
      <c r="SAT201" s="4"/>
      <c r="SAU201" s="4"/>
      <c r="SAV201" s="4"/>
      <c r="SAW201" s="4"/>
      <c r="SAX201" s="4"/>
      <c r="SAY201" s="4"/>
      <c r="SAZ201" s="4"/>
      <c r="SBA201" s="4"/>
      <c r="SBB201" s="4"/>
      <c r="SBC201" s="4"/>
      <c r="SBD201" s="4"/>
      <c r="SBE201" s="4"/>
      <c r="SBF201" s="4"/>
      <c r="SBG201" s="4"/>
      <c r="SBH201" s="4"/>
      <c r="SBI201" s="4"/>
      <c r="SBJ201" s="4"/>
      <c r="SBK201" s="4"/>
      <c r="SBL201" s="4"/>
      <c r="SBM201" s="4"/>
      <c r="SBN201" s="4"/>
      <c r="SBO201" s="4"/>
      <c r="SBP201" s="4"/>
      <c r="SBQ201" s="4"/>
      <c r="SBR201" s="4"/>
      <c r="SBS201" s="4"/>
      <c r="SBT201" s="4"/>
      <c r="SBU201" s="4"/>
      <c r="SBV201" s="4"/>
      <c r="SBW201" s="4"/>
      <c r="SBX201" s="4"/>
      <c r="SBY201" s="4"/>
      <c r="SBZ201" s="4"/>
      <c r="SCA201" s="4"/>
      <c r="SCB201" s="4"/>
      <c r="SCC201" s="4"/>
      <c r="SCD201" s="4"/>
      <c r="SCE201" s="4"/>
      <c r="SCF201" s="4"/>
      <c r="SCG201" s="4"/>
      <c r="SCH201" s="4"/>
      <c r="SCI201" s="4"/>
      <c r="SCJ201" s="4"/>
      <c r="SCK201" s="4"/>
      <c r="SCL201" s="4"/>
      <c r="SCM201" s="4"/>
      <c r="SCN201" s="4"/>
      <c r="SCO201" s="4"/>
      <c r="SCP201" s="4"/>
      <c r="SCQ201" s="4"/>
      <c r="SCR201" s="4"/>
      <c r="SCS201" s="4"/>
      <c r="SCT201" s="4"/>
      <c r="SCU201" s="4"/>
      <c r="SCV201" s="4"/>
      <c r="SCW201" s="4"/>
      <c r="SCX201" s="4"/>
      <c r="SCY201" s="4"/>
      <c r="SCZ201" s="4"/>
      <c r="SDA201" s="4"/>
      <c r="SDB201" s="4"/>
      <c r="SDC201" s="4"/>
      <c r="SDD201" s="4"/>
      <c r="SDE201" s="4"/>
      <c r="SDF201" s="4"/>
      <c r="SDG201" s="4"/>
      <c r="SDH201" s="4"/>
      <c r="SDI201" s="4"/>
      <c r="SDJ201" s="4"/>
      <c r="SDK201" s="4"/>
      <c r="SDL201" s="4"/>
      <c r="SDM201" s="4"/>
      <c r="SDN201" s="4"/>
      <c r="SDO201" s="4"/>
      <c r="SDP201" s="4"/>
      <c r="SDQ201" s="4"/>
      <c r="SDR201" s="4"/>
      <c r="SDS201" s="4"/>
      <c r="SDT201" s="4"/>
      <c r="SDU201" s="4"/>
      <c r="SDV201" s="4"/>
      <c r="SDW201" s="4"/>
      <c r="SDX201" s="4"/>
      <c r="SDY201" s="4"/>
      <c r="SDZ201" s="4"/>
      <c r="SEA201" s="4"/>
      <c r="SEB201" s="4"/>
      <c r="SEC201" s="4"/>
      <c r="SED201" s="4"/>
      <c r="SEE201" s="4"/>
      <c r="SEF201" s="4"/>
      <c r="SEG201" s="4"/>
      <c r="SEH201" s="4"/>
      <c r="SEI201" s="4"/>
      <c r="SEJ201" s="4"/>
      <c r="SEK201" s="4"/>
      <c r="SEL201" s="4"/>
      <c r="SEM201" s="4"/>
      <c r="SEN201" s="4"/>
      <c r="SEO201" s="4"/>
      <c r="SEP201" s="4"/>
      <c r="SEQ201" s="4"/>
      <c r="SER201" s="4"/>
      <c r="SES201" s="4"/>
      <c r="SET201" s="4"/>
      <c r="SEU201" s="4"/>
      <c r="SEV201" s="4"/>
      <c r="SEW201" s="4"/>
      <c r="SEX201" s="4"/>
      <c r="SEY201" s="4"/>
      <c r="SEZ201" s="4"/>
      <c r="SFA201" s="4"/>
      <c r="SFB201" s="4"/>
      <c r="SFC201" s="4"/>
      <c r="SFD201" s="4"/>
      <c r="SFE201" s="4"/>
      <c r="SFF201" s="4"/>
      <c r="SFG201" s="4"/>
      <c r="SFH201" s="4"/>
      <c r="SFI201" s="4"/>
      <c r="SFJ201" s="4"/>
      <c r="SFK201" s="4"/>
      <c r="SFL201" s="4"/>
      <c r="SFM201" s="4"/>
      <c r="SFN201" s="4"/>
      <c r="SFO201" s="4"/>
      <c r="SFP201" s="4"/>
      <c r="SFQ201" s="4"/>
      <c r="SFR201" s="4"/>
      <c r="SFS201" s="4"/>
      <c r="SFT201" s="4"/>
      <c r="SFU201" s="4"/>
      <c r="SFV201" s="4"/>
      <c r="SFW201" s="4"/>
      <c r="SFX201" s="4"/>
      <c r="SFY201" s="4"/>
      <c r="SFZ201" s="4"/>
      <c r="SGA201" s="4"/>
      <c r="SGB201" s="4"/>
      <c r="SGC201" s="4"/>
      <c r="SGD201" s="4"/>
      <c r="SGE201" s="4"/>
      <c r="SGF201" s="4"/>
      <c r="SGG201" s="4"/>
      <c r="SGH201" s="4"/>
      <c r="SGI201" s="4"/>
      <c r="SGJ201" s="4"/>
      <c r="SGK201" s="4"/>
      <c r="SGL201" s="4"/>
      <c r="SGM201" s="4"/>
      <c r="SGN201" s="4"/>
      <c r="SGO201" s="4"/>
      <c r="SGP201" s="4"/>
      <c r="SGQ201" s="4"/>
      <c r="SGR201" s="4"/>
      <c r="SGS201" s="4"/>
      <c r="SGT201" s="4"/>
      <c r="SGU201" s="4"/>
      <c r="SGV201" s="4"/>
      <c r="SGW201" s="4"/>
      <c r="SGX201" s="4"/>
      <c r="SGY201" s="4"/>
      <c r="SGZ201" s="4"/>
      <c r="SHA201" s="4"/>
      <c r="SHB201" s="4"/>
      <c r="SHC201" s="4"/>
      <c r="SHD201" s="4"/>
      <c r="SHE201" s="4"/>
      <c r="SHF201" s="4"/>
      <c r="SHG201" s="4"/>
      <c r="SHH201" s="4"/>
      <c r="SHI201" s="4"/>
      <c r="SHJ201" s="4"/>
      <c r="SHK201" s="4"/>
      <c r="SHL201" s="4"/>
      <c r="SHM201" s="4"/>
      <c r="SHN201" s="4"/>
      <c r="SHO201" s="4"/>
      <c r="SHP201" s="4"/>
      <c r="SHQ201" s="4"/>
      <c r="SHR201" s="4"/>
      <c r="SHS201" s="4"/>
      <c r="SHT201" s="4"/>
      <c r="SHU201" s="4"/>
      <c r="SHV201" s="4"/>
      <c r="SHW201" s="4"/>
      <c r="SHX201" s="4"/>
      <c r="SHY201" s="4"/>
      <c r="SHZ201" s="4"/>
      <c r="SIA201" s="4"/>
      <c r="SIB201" s="4"/>
      <c r="SIC201" s="4"/>
      <c r="SID201" s="4"/>
      <c r="SIE201" s="4"/>
      <c r="SIF201" s="4"/>
      <c r="SIG201" s="4"/>
      <c r="SIH201" s="4"/>
      <c r="SII201" s="4"/>
      <c r="SIJ201" s="4"/>
      <c r="SIK201" s="4"/>
      <c r="SIL201" s="4"/>
      <c r="SIM201" s="4"/>
      <c r="SIN201" s="4"/>
      <c r="SIO201" s="4"/>
      <c r="SIP201" s="4"/>
      <c r="SIQ201" s="4"/>
      <c r="SIR201" s="4"/>
      <c r="SIS201" s="4"/>
      <c r="SIT201" s="4"/>
      <c r="SIU201" s="4"/>
      <c r="SIV201" s="4"/>
      <c r="SIW201" s="4"/>
      <c r="SIX201" s="4"/>
      <c r="SIY201" s="4"/>
      <c r="SIZ201" s="4"/>
      <c r="SJA201" s="4"/>
      <c r="SJB201" s="4"/>
      <c r="SJC201" s="4"/>
      <c r="SJD201" s="4"/>
      <c r="SJE201" s="4"/>
      <c r="SJF201" s="4"/>
      <c r="SJG201" s="4"/>
      <c r="SJH201" s="4"/>
      <c r="SJI201" s="4"/>
      <c r="SJJ201" s="4"/>
      <c r="SJK201" s="4"/>
      <c r="SJL201" s="4"/>
      <c r="SJM201" s="4"/>
      <c r="SJN201" s="4"/>
      <c r="SJO201" s="4"/>
      <c r="SJP201" s="4"/>
      <c r="SJQ201" s="4"/>
      <c r="SJR201" s="4"/>
      <c r="SJS201" s="4"/>
      <c r="SJT201" s="4"/>
      <c r="SJU201" s="4"/>
      <c r="SJV201" s="4"/>
      <c r="SJW201" s="4"/>
      <c r="SJX201" s="4"/>
      <c r="SJY201" s="4"/>
      <c r="SJZ201" s="4"/>
      <c r="SKA201" s="4"/>
      <c r="SKB201" s="4"/>
      <c r="SKC201" s="4"/>
      <c r="SKD201" s="4"/>
      <c r="SKE201" s="4"/>
      <c r="SKF201" s="4"/>
      <c r="SKG201" s="4"/>
      <c r="SKH201" s="4"/>
      <c r="SKI201" s="4"/>
      <c r="SKJ201" s="4"/>
      <c r="SKK201" s="4"/>
      <c r="SKL201" s="4"/>
      <c r="SKM201" s="4"/>
      <c r="SKN201" s="4"/>
      <c r="SKO201" s="4"/>
      <c r="SKP201" s="4"/>
      <c r="SKQ201" s="4"/>
      <c r="SKR201" s="4"/>
      <c r="SKS201" s="4"/>
      <c r="SKT201" s="4"/>
      <c r="SKU201" s="4"/>
      <c r="SKV201" s="4"/>
      <c r="SKW201" s="4"/>
      <c r="SKX201" s="4"/>
      <c r="SKY201" s="4"/>
      <c r="SKZ201" s="4"/>
      <c r="SLA201" s="4"/>
      <c r="SLB201" s="4"/>
      <c r="SLC201" s="4"/>
      <c r="SLD201" s="4"/>
      <c r="SLE201" s="4"/>
      <c r="SLF201" s="4"/>
      <c r="SLG201" s="4"/>
      <c r="SLH201" s="4"/>
      <c r="SLI201" s="4"/>
      <c r="SLJ201" s="4"/>
      <c r="SLK201" s="4"/>
      <c r="SLL201" s="4"/>
      <c r="SLM201" s="4"/>
      <c r="SLN201" s="4"/>
      <c r="SLO201" s="4"/>
      <c r="SLP201" s="4"/>
      <c r="SLQ201" s="4"/>
      <c r="SLR201" s="4"/>
      <c r="SLS201" s="4"/>
      <c r="SLT201" s="4"/>
      <c r="SLU201" s="4"/>
      <c r="SLV201" s="4"/>
      <c r="SLW201" s="4"/>
      <c r="SLX201" s="4"/>
      <c r="SLY201" s="4"/>
      <c r="SLZ201" s="4"/>
      <c r="SMA201" s="4"/>
      <c r="SMB201" s="4"/>
      <c r="SMC201" s="4"/>
      <c r="SMD201" s="4"/>
      <c r="SME201" s="4"/>
      <c r="SMF201" s="4"/>
      <c r="SMG201" s="4"/>
      <c r="SMH201" s="4"/>
      <c r="SMI201" s="4"/>
      <c r="SMJ201" s="4"/>
      <c r="SMK201" s="4"/>
      <c r="SML201" s="4"/>
      <c r="SMM201" s="4"/>
      <c r="SMN201" s="4"/>
      <c r="SMO201" s="4"/>
      <c r="SMP201" s="4"/>
      <c r="SMQ201" s="4"/>
      <c r="SMR201" s="4"/>
      <c r="SMS201" s="4"/>
      <c r="SMT201" s="4"/>
      <c r="SMU201" s="4"/>
      <c r="SMV201" s="4"/>
      <c r="SMW201" s="4"/>
      <c r="SMX201" s="4"/>
      <c r="SMY201" s="4"/>
      <c r="SMZ201" s="4"/>
      <c r="SNA201" s="4"/>
      <c r="SNB201" s="4"/>
      <c r="SNC201" s="4"/>
      <c r="SND201" s="4"/>
      <c r="SNE201" s="4"/>
      <c r="SNF201" s="4"/>
      <c r="SNG201" s="4"/>
      <c r="SNH201" s="4"/>
      <c r="SNI201" s="4"/>
      <c r="SNJ201" s="4"/>
      <c r="SNK201" s="4"/>
      <c r="SNL201" s="4"/>
      <c r="SNM201" s="4"/>
      <c r="SNN201" s="4"/>
      <c r="SNO201" s="4"/>
      <c r="SNP201" s="4"/>
      <c r="SNQ201" s="4"/>
      <c r="SNR201" s="4"/>
      <c r="SNS201" s="4"/>
      <c r="SNT201" s="4"/>
      <c r="SNU201" s="4"/>
      <c r="SNV201" s="4"/>
      <c r="SNW201" s="4"/>
      <c r="SNX201" s="4"/>
      <c r="SNY201" s="4"/>
      <c r="SNZ201" s="4"/>
      <c r="SOA201" s="4"/>
      <c r="SOB201" s="4"/>
      <c r="SOC201" s="4"/>
      <c r="SOD201" s="4"/>
      <c r="SOE201" s="4"/>
      <c r="SOF201" s="4"/>
      <c r="SOG201" s="4"/>
      <c r="SOH201" s="4"/>
      <c r="SOI201" s="4"/>
      <c r="SOJ201" s="4"/>
      <c r="SOK201" s="4"/>
      <c r="SOL201" s="4"/>
      <c r="SOM201" s="4"/>
      <c r="SON201" s="4"/>
      <c r="SOO201" s="4"/>
      <c r="SOP201" s="4"/>
      <c r="SOQ201" s="4"/>
      <c r="SOR201" s="4"/>
      <c r="SOS201" s="4"/>
      <c r="SOT201" s="4"/>
      <c r="SOU201" s="4"/>
      <c r="SOV201" s="4"/>
      <c r="SOW201" s="4"/>
      <c r="SOX201" s="4"/>
      <c r="SOY201" s="4"/>
      <c r="SOZ201" s="4"/>
      <c r="SPA201" s="4"/>
      <c r="SPB201" s="4"/>
      <c r="SPC201" s="4"/>
      <c r="SPD201" s="4"/>
      <c r="SPE201" s="4"/>
      <c r="SPF201" s="4"/>
      <c r="SPG201" s="4"/>
      <c r="SPH201" s="4"/>
      <c r="SPI201" s="4"/>
      <c r="SPJ201" s="4"/>
      <c r="SPK201" s="4"/>
      <c r="SPL201" s="4"/>
      <c r="SPM201" s="4"/>
      <c r="SPN201" s="4"/>
      <c r="SPO201" s="4"/>
      <c r="SPP201" s="4"/>
      <c r="SPQ201" s="4"/>
      <c r="SPR201" s="4"/>
      <c r="SPS201" s="4"/>
      <c r="SPT201" s="4"/>
      <c r="SPU201" s="4"/>
      <c r="SPV201" s="4"/>
      <c r="SPW201" s="4"/>
      <c r="SPX201" s="4"/>
      <c r="SPY201" s="4"/>
      <c r="SPZ201" s="4"/>
      <c r="SQA201" s="4"/>
      <c r="SQB201" s="4"/>
      <c r="SQC201" s="4"/>
      <c r="SQD201" s="4"/>
      <c r="SQE201" s="4"/>
      <c r="SQF201" s="4"/>
      <c r="SQG201" s="4"/>
      <c r="SQH201" s="4"/>
      <c r="SQI201" s="4"/>
      <c r="SQJ201" s="4"/>
      <c r="SQK201" s="4"/>
      <c r="SQL201" s="4"/>
      <c r="SQM201" s="4"/>
      <c r="SQN201" s="4"/>
      <c r="SQO201" s="4"/>
      <c r="SQP201" s="4"/>
      <c r="SQQ201" s="4"/>
      <c r="SQR201" s="4"/>
      <c r="SQS201" s="4"/>
      <c r="SQT201" s="4"/>
      <c r="SQU201" s="4"/>
      <c r="SQV201" s="4"/>
      <c r="SQW201" s="4"/>
      <c r="SQX201" s="4"/>
      <c r="SQY201" s="4"/>
      <c r="SQZ201" s="4"/>
      <c r="SRA201" s="4"/>
      <c r="SRB201" s="4"/>
      <c r="SRC201" s="4"/>
      <c r="SRD201" s="4"/>
      <c r="SRE201" s="4"/>
      <c r="SRF201" s="4"/>
      <c r="SRG201" s="4"/>
      <c r="SRH201" s="4"/>
      <c r="SRI201" s="4"/>
      <c r="SRJ201" s="4"/>
      <c r="SRK201" s="4"/>
      <c r="SRL201" s="4"/>
      <c r="SRM201" s="4"/>
      <c r="SRN201" s="4"/>
      <c r="SRO201" s="4"/>
      <c r="SRP201" s="4"/>
      <c r="SRQ201" s="4"/>
      <c r="SRR201" s="4"/>
      <c r="SRS201" s="4"/>
      <c r="SRT201" s="4"/>
      <c r="SRU201" s="4"/>
      <c r="SRV201" s="4"/>
      <c r="SRW201" s="4"/>
      <c r="SRX201" s="4"/>
      <c r="SRY201" s="4"/>
      <c r="SRZ201" s="4"/>
      <c r="SSA201" s="4"/>
      <c r="SSB201" s="4"/>
      <c r="SSC201" s="4"/>
      <c r="SSD201" s="4"/>
      <c r="SSE201" s="4"/>
      <c r="SSF201" s="4"/>
      <c r="SSG201" s="4"/>
      <c r="SSH201" s="4"/>
      <c r="SSI201" s="4"/>
      <c r="SSJ201" s="4"/>
      <c r="SSK201" s="4"/>
      <c r="SSL201" s="4"/>
      <c r="SSM201" s="4"/>
      <c r="SSN201" s="4"/>
      <c r="SSO201" s="4"/>
      <c r="SSP201" s="4"/>
      <c r="SSQ201" s="4"/>
      <c r="SSR201" s="4"/>
      <c r="SSS201" s="4"/>
      <c r="SST201" s="4"/>
      <c r="SSU201" s="4"/>
      <c r="SSV201" s="4"/>
      <c r="SSW201" s="4"/>
      <c r="SSX201" s="4"/>
      <c r="SSY201" s="4"/>
      <c r="SSZ201" s="4"/>
      <c r="STA201" s="4"/>
      <c r="STB201" s="4"/>
      <c r="STC201" s="4"/>
      <c r="STD201" s="4"/>
      <c r="STE201" s="4"/>
      <c r="STF201" s="4"/>
      <c r="STG201" s="4"/>
      <c r="STH201" s="4"/>
      <c r="STI201" s="4"/>
      <c r="STJ201" s="4"/>
      <c r="STK201" s="4"/>
      <c r="STL201" s="4"/>
      <c r="STM201" s="4"/>
      <c r="STN201" s="4"/>
      <c r="STO201" s="4"/>
      <c r="STP201" s="4"/>
      <c r="STQ201" s="4"/>
      <c r="STR201" s="4"/>
      <c r="STS201" s="4"/>
      <c r="STT201" s="4"/>
      <c r="STU201" s="4"/>
      <c r="STV201" s="4"/>
      <c r="STW201" s="4"/>
      <c r="STX201" s="4"/>
      <c r="STY201" s="4"/>
      <c r="STZ201" s="4"/>
      <c r="SUA201" s="4"/>
      <c r="SUB201" s="4"/>
      <c r="SUC201" s="4"/>
      <c r="SUD201" s="4"/>
      <c r="SUE201" s="4"/>
      <c r="SUF201" s="4"/>
      <c r="SUG201" s="4"/>
      <c r="SUH201" s="4"/>
      <c r="SUI201" s="4"/>
      <c r="SUJ201" s="4"/>
      <c r="SUK201" s="4"/>
      <c r="SUL201" s="4"/>
      <c r="SUM201" s="4"/>
      <c r="SUN201" s="4"/>
      <c r="SUO201" s="4"/>
      <c r="SUP201" s="4"/>
      <c r="SUQ201" s="4"/>
      <c r="SUR201" s="4"/>
      <c r="SUS201" s="4"/>
      <c r="SUT201" s="4"/>
      <c r="SUU201" s="4"/>
      <c r="SUV201" s="4"/>
      <c r="SUW201" s="4"/>
      <c r="SUX201" s="4"/>
      <c r="SUY201" s="4"/>
      <c r="SUZ201" s="4"/>
      <c r="SVA201" s="4"/>
      <c r="SVB201" s="4"/>
      <c r="SVC201" s="4"/>
      <c r="SVD201" s="4"/>
      <c r="SVE201" s="4"/>
      <c r="SVF201" s="4"/>
      <c r="SVG201" s="4"/>
      <c r="SVH201" s="4"/>
      <c r="SVI201" s="4"/>
      <c r="SVJ201" s="4"/>
      <c r="SVK201" s="4"/>
      <c r="SVL201" s="4"/>
      <c r="SVM201" s="4"/>
      <c r="SVN201" s="4"/>
      <c r="SVO201" s="4"/>
      <c r="SVP201" s="4"/>
      <c r="SVQ201" s="4"/>
      <c r="SVR201" s="4"/>
      <c r="SVS201" s="4"/>
      <c r="SVT201" s="4"/>
      <c r="SVU201" s="4"/>
      <c r="SVV201" s="4"/>
      <c r="SVW201" s="4"/>
      <c r="SVX201" s="4"/>
      <c r="SVY201" s="4"/>
      <c r="SVZ201" s="4"/>
      <c r="SWA201" s="4"/>
      <c r="SWB201" s="4"/>
      <c r="SWC201" s="4"/>
      <c r="SWD201" s="4"/>
      <c r="SWE201" s="4"/>
      <c r="SWF201" s="4"/>
      <c r="SWG201" s="4"/>
      <c r="SWH201" s="4"/>
      <c r="SWI201" s="4"/>
      <c r="SWJ201" s="4"/>
      <c r="SWK201" s="4"/>
      <c r="SWL201" s="4"/>
      <c r="SWM201" s="4"/>
      <c r="SWN201" s="4"/>
      <c r="SWO201" s="4"/>
      <c r="SWP201" s="4"/>
      <c r="SWQ201" s="4"/>
      <c r="SWR201" s="4"/>
      <c r="SWS201" s="4"/>
      <c r="SWT201" s="4"/>
      <c r="SWU201" s="4"/>
      <c r="SWV201" s="4"/>
      <c r="SWW201" s="4"/>
      <c r="SWX201" s="4"/>
      <c r="SWY201" s="4"/>
      <c r="SWZ201" s="4"/>
      <c r="SXA201" s="4"/>
      <c r="SXB201" s="4"/>
      <c r="SXC201" s="4"/>
      <c r="SXD201" s="4"/>
      <c r="SXE201" s="4"/>
      <c r="SXF201" s="4"/>
      <c r="SXG201" s="4"/>
      <c r="SXH201" s="4"/>
      <c r="SXI201" s="4"/>
      <c r="SXJ201" s="4"/>
      <c r="SXK201" s="4"/>
      <c r="SXL201" s="4"/>
      <c r="SXM201" s="4"/>
      <c r="SXN201" s="4"/>
      <c r="SXO201" s="4"/>
      <c r="SXP201" s="4"/>
      <c r="SXQ201" s="4"/>
      <c r="SXR201" s="4"/>
      <c r="SXS201" s="4"/>
      <c r="SXT201" s="4"/>
      <c r="SXU201" s="4"/>
      <c r="SXV201" s="4"/>
      <c r="SXW201" s="4"/>
      <c r="SXX201" s="4"/>
      <c r="SXY201" s="4"/>
      <c r="SXZ201" s="4"/>
      <c r="SYA201" s="4"/>
      <c r="SYB201" s="4"/>
      <c r="SYC201" s="4"/>
      <c r="SYD201" s="4"/>
      <c r="SYE201" s="4"/>
      <c r="SYF201" s="4"/>
      <c r="SYG201" s="4"/>
      <c r="SYH201" s="4"/>
      <c r="SYI201" s="4"/>
      <c r="SYJ201" s="4"/>
      <c r="SYK201" s="4"/>
      <c r="SYL201" s="4"/>
      <c r="SYM201" s="4"/>
      <c r="SYN201" s="4"/>
      <c r="SYO201" s="4"/>
      <c r="SYP201" s="4"/>
      <c r="SYQ201" s="4"/>
      <c r="SYR201" s="4"/>
      <c r="SYS201" s="4"/>
      <c r="SYT201" s="4"/>
      <c r="SYU201" s="4"/>
      <c r="SYV201" s="4"/>
      <c r="SYW201" s="4"/>
      <c r="SYX201" s="4"/>
      <c r="SYY201" s="4"/>
      <c r="SYZ201" s="4"/>
      <c r="SZA201" s="4"/>
      <c r="SZB201" s="4"/>
      <c r="SZC201" s="4"/>
      <c r="SZD201" s="4"/>
      <c r="SZE201" s="4"/>
      <c r="SZF201" s="4"/>
      <c r="SZG201" s="4"/>
      <c r="SZH201" s="4"/>
      <c r="SZI201" s="4"/>
      <c r="SZJ201" s="4"/>
      <c r="SZK201" s="4"/>
      <c r="SZL201" s="4"/>
      <c r="SZM201" s="4"/>
      <c r="SZN201" s="4"/>
      <c r="SZO201" s="4"/>
      <c r="SZP201" s="4"/>
      <c r="SZQ201" s="4"/>
      <c r="SZR201" s="4"/>
      <c r="SZS201" s="4"/>
      <c r="SZT201" s="4"/>
      <c r="SZU201" s="4"/>
      <c r="SZV201" s="4"/>
      <c r="SZW201" s="4"/>
      <c r="SZX201" s="4"/>
      <c r="SZY201" s="4"/>
      <c r="SZZ201" s="4"/>
      <c r="TAA201" s="4"/>
      <c r="TAB201" s="4"/>
      <c r="TAC201" s="4"/>
      <c r="TAD201" s="4"/>
      <c r="TAE201" s="4"/>
      <c r="TAF201" s="4"/>
      <c r="TAG201" s="4"/>
      <c r="TAH201" s="4"/>
      <c r="TAI201" s="4"/>
      <c r="TAJ201" s="4"/>
      <c r="TAK201" s="4"/>
      <c r="TAL201" s="4"/>
      <c r="TAM201" s="4"/>
      <c r="TAN201" s="4"/>
      <c r="TAO201" s="4"/>
      <c r="TAP201" s="4"/>
      <c r="TAQ201" s="4"/>
      <c r="TAR201" s="4"/>
      <c r="TAS201" s="4"/>
      <c r="TAT201" s="4"/>
      <c r="TAU201" s="4"/>
      <c r="TAV201" s="4"/>
      <c r="TAW201" s="4"/>
      <c r="TAX201" s="4"/>
      <c r="TAY201" s="4"/>
      <c r="TAZ201" s="4"/>
      <c r="TBA201" s="4"/>
      <c r="TBB201" s="4"/>
      <c r="TBC201" s="4"/>
      <c r="TBD201" s="4"/>
      <c r="TBE201" s="4"/>
      <c r="TBF201" s="4"/>
      <c r="TBG201" s="4"/>
      <c r="TBH201" s="4"/>
      <c r="TBI201" s="4"/>
      <c r="TBJ201" s="4"/>
      <c r="TBK201" s="4"/>
      <c r="TBL201" s="4"/>
      <c r="TBM201" s="4"/>
      <c r="TBN201" s="4"/>
      <c r="TBO201" s="4"/>
      <c r="TBP201" s="4"/>
      <c r="TBQ201" s="4"/>
      <c r="TBR201" s="4"/>
      <c r="TBS201" s="4"/>
      <c r="TBT201" s="4"/>
      <c r="TBU201" s="4"/>
      <c r="TBV201" s="4"/>
      <c r="TBW201" s="4"/>
      <c r="TBX201" s="4"/>
      <c r="TBY201" s="4"/>
      <c r="TBZ201" s="4"/>
      <c r="TCA201" s="4"/>
      <c r="TCB201" s="4"/>
      <c r="TCC201" s="4"/>
      <c r="TCD201" s="4"/>
      <c r="TCE201" s="4"/>
      <c r="TCF201" s="4"/>
      <c r="TCG201" s="4"/>
      <c r="TCH201" s="4"/>
      <c r="TCI201" s="4"/>
      <c r="TCJ201" s="4"/>
      <c r="TCK201" s="4"/>
      <c r="TCL201" s="4"/>
      <c r="TCM201" s="4"/>
      <c r="TCN201" s="4"/>
      <c r="TCO201" s="4"/>
      <c r="TCP201" s="4"/>
      <c r="TCQ201" s="4"/>
      <c r="TCR201" s="4"/>
      <c r="TCS201" s="4"/>
      <c r="TCT201" s="4"/>
      <c r="TCU201" s="4"/>
      <c r="TCV201" s="4"/>
      <c r="TCW201" s="4"/>
      <c r="TCX201" s="4"/>
      <c r="TCY201" s="4"/>
      <c r="TCZ201" s="4"/>
      <c r="TDA201" s="4"/>
      <c r="TDB201" s="4"/>
      <c r="TDC201" s="4"/>
      <c r="TDD201" s="4"/>
      <c r="TDE201" s="4"/>
      <c r="TDF201" s="4"/>
      <c r="TDG201" s="4"/>
      <c r="TDH201" s="4"/>
      <c r="TDI201" s="4"/>
      <c r="TDJ201" s="4"/>
      <c r="TDK201" s="4"/>
      <c r="TDL201" s="4"/>
      <c r="TDM201" s="4"/>
      <c r="TDN201" s="4"/>
      <c r="TDO201" s="4"/>
      <c r="TDP201" s="4"/>
      <c r="TDQ201" s="4"/>
      <c r="TDR201" s="4"/>
      <c r="TDS201" s="4"/>
      <c r="TDT201" s="4"/>
      <c r="TDU201" s="4"/>
      <c r="TDV201" s="4"/>
      <c r="TDW201" s="4"/>
      <c r="TDX201" s="4"/>
      <c r="TDY201" s="4"/>
      <c r="TDZ201" s="4"/>
      <c r="TEA201" s="4"/>
      <c r="TEB201" s="4"/>
      <c r="TEC201" s="4"/>
      <c r="TED201" s="4"/>
      <c r="TEE201" s="4"/>
      <c r="TEF201" s="4"/>
      <c r="TEG201" s="4"/>
      <c r="TEH201" s="4"/>
      <c r="TEI201" s="4"/>
      <c r="TEJ201" s="4"/>
      <c r="TEK201" s="4"/>
      <c r="TEL201" s="4"/>
      <c r="TEM201" s="4"/>
      <c r="TEN201" s="4"/>
      <c r="TEO201" s="4"/>
      <c r="TEP201" s="4"/>
      <c r="TEQ201" s="4"/>
      <c r="TER201" s="4"/>
      <c r="TES201" s="4"/>
      <c r="TET201" s="4"/>
      <c r="TEU201" s="4"/>
      <c r="TEV201" s="4"/>
      <c r="TEW201" s="4"/>
      <c r="TEX201" s="4"/>
      <c r="TEY201" s="4"/>
      <c r="TEZ201" s="4"/>
      <c r="TFA201" s="4"/>
      <c r="TFB201" s="4"/>
      <c r="TFC201" s="4"/>
      <c r="TFD201" s="4"/>
      <c r="TFE201" s="4"/>
      <c r="TFF201" s="4"/>
      <c r="TFG201" s="4"/>
      <c r="TFH201" s="4"/>
      <c r="TFI201" s="4"/>
      <c r="TFJ201" s="4"/>
      <c r="TFK201" s="4"/>
      <c r="TFL201" s="4"/>
      <c r="TFM201" s="4"/>
      <c r="TFN201" s="4"/>
      <c r="TFO201" s="4"/>
      <c r="TFP201" s="4"/>
      <c r="TFQ201" s="4"/>
      <c r="TFR201" s="4"/>
      <c r="TFS201" s="4"/>
      <c r="TFT201" s="4"/>
      <c r="TFU201" s="4"/>
      <c r="TFV201" s="4"/>
      <c r="TFW201" s="4"/>
      <c r="TFX201" s="4"/>
      <c r="TFY201" s="4"/>
      <c r="TFZ201" s="4"/>
      <c r="TGA201" s="4"/>
      <c r="TGB201" s="4"/>
      <c r="TGC201" s="4"/>
      <c r="TGD201" s="4"/>
      <c r="TGE201" s="4"/>
      <c r="TGF201" s="4"/>
      <c r="TGG201" s="4"/>
      <c r="TGH201" s="4"/>
      <c r="TGI201" s="4"/>
      <c r="TGJ201" s="4"/>
      <c r="TGK201" s="4"/>
      <c r="TGL201" s="4"/>
      <c r="TGM201" s="4"/>
      <c r="TGN201" s="4"/>
      <c r="TGO201" s="4"/>
      <c r="TGP201" s="4"/>
      <c r="TGQ201" s="4"/>
      <c r="TGR201" s="4"/>
      <c r="TGS201" s="4"/>
      <c r="TGT201" s="4"/>
      <c r="TGU201" s="4"/>
      <c r="TGV201" s="4"/>
      <c r="TGW201" s="4"/>
      <c r="TGX201" s="4"/>
      <c r="TGY201" s="4"/>
      <c r="TGZ201" s="4"/>
      <c r="THA201" s="4"/>
      <c r="THB201" s="4"/>
      <c r="THC201" s="4"/>
      <c r="THD201" s="4"/>
      <c r="THE201" s="4"/>
      <c r="THF201" s="4"/>
      <c r="THG201" s="4"/>
      <c r="THH201" s="4"/>
      <c r="THI201" s="4"/>
      <c r="THJ201" s="4"/>
      <c r="THK201" s="4"/>
      <c r="THL201" s="4"/>
      <c r="THM201" s="4"/>
      <c r="THN201" s="4"/>
      <c r="THO201" s="4"/>
      <c r="THP201" s="4"/>
      <c r="THQ201" s="4"/>
      <c r="THR201" s="4"/>
      <c r="THS201" s="4"/>
      <c r="THT201" s="4"/>
      <c r="THU201" s="4"/>
      <c r="THV201" s="4"/>
      <c r="THW201" s="4"/>
      <c r="THX201" s="4"/>
      <c r="THY201" s="4"/>
      <c r="THZ201" s="4"/>
      <c r="TIA201" s="4"/>
      <c r="TIB201" s="4"/>
      <c r="TIC201" s="4"/>
      <c r="TID201" s="4"/>
      <c r="TIE201" s="4"/>
      <c r="TIF201" s="4"/>
      <c r="TIG201" s="4"/>
      <c r="TIH201" s="4"/>
      <c r="TII201" s="4"/>
      <c r="TIJ201" s="4"/>
      <c r="TIK201" s="4"/>
      <c r="TIL201" s="4"/>
      <c r="TIM201" s="4"/>
      <c r="TIN201" s="4"/>
      <c r="TIO201" s="4"/>
      <c r="TIP201" s="4"/>
      <c r="TIQ201" s="4"/>
      <c r="TIR201" s="4"/>
      <c r="TIS201" s="4"/>
      <c r="TIT201" s="4"/>
      <c r="TIU201" s="4"/>
      <c r="TIV201" s="4"/>
      <c r="TIW201" s="4"/>
      <c r="TIX201" s="4"/>
      <c r="TIY201" s="4"/>
      <c r="TIZ201" s="4"/>
      <c r="TJA201" s="4"/>
      <c r="TJB201" s="4"/>
      <c r="TJC201" s="4"/>
      <c r="TJD201" s="4"/>
      <c r="TJE201" s="4"/>
      <c r="TJF201" s="4"/>
      <c r="TJG201" s="4"/>
      <c r="TJH201" s="4"/>
      <c r="TJI201" s="4"/>
      <c r="TJJ201" s="4"/>
      <c r="TJK201" s="4"/>
      <c r="TJL201" s="4"/>
      <c r="TJM201" s="4"/>
      <c r="TJN201" s="4"/>
      <c r="TJO201" s="4"/>
      <c r="TJP201" s="4"/>
      <c r="TJQ201" s="4"/>
      <c r="TJR201" s="4"/>
      <c r="TJS201" s="4"/>
      <c r="TJT201" s="4"/>
      <c r="TJU201" s="4"/>
      <c r="TJV201" s="4"/>
      <c r="TJW201" s="4"/>
      <c r="TJX201" s="4"/>
      <c r="TJY201" s="4"/>
      <c r="TJZ201" s="4"/>
      <c r="TKA201" s="4"/>
      <c r="TKB201" s="4"/>
      <c r="TKC201" s="4"/>
      <c r="TKD201" s="4"/>
      <c r="TKE201" s="4"/>
      <c r="TKF201" s="4"/>
      <c r="TKG201" s="4"/>
      <c r="TKH201" s="4"/>
      <c r="TKI201" s="4"/>
      <c r="TKJ201" s="4"/>
      <c r="TKK201" s="4"/>
      <c r="TKL201" s="4"/>
      <c r="TKM201" s="4"/>
      <c r="TKN201" s="4"/>
      <c r="TKO201" s="4"/>
      <c r="TKP201" s="4"/>
      <c r="TKQ201" s="4"/>
      <c r="TKR201" s="4"/>
      <c r="TKS201" s="4"/>
      <c r="TKT201" s="4"/>
      <c r="TKU201" s="4"/>
      <c r="TKV201" s="4"/>
      <c r="TKW201" s="4"/>
      <c r="TKX201" s="4"/>
      <c r="TKY201" s="4"/>
      <c r="TKZ201" s="4"/>
      <c r="TLA201" s="4"/>
      <c r="TLB201" s="4"/>
      <c r="TLC201" s="4"/>
      <c r="TLD201" s="4"/>
      <c r="TLE201" s="4"/>
      <c r="TLF201" s="4"/>
      <c r="TLG201" s="4"/>
      <c r="TLH201" s="4"/>
      <c r="TLI201" s="4"/>
      <c r="TLJ201" s="4"/>
      <c r="TLK201" s="4"/>
      <c r="TLL201" s="4"/>
      <c r="TLM201" s="4"/>
      <c r="TLN201" s="4"/>
      <c r="TLO201" s="4"/>
      <c r="TLP201" s="4"/>
      <c r="TLQ201" s="4"/>
      <c r="TLR201" s="4"/>
      <c r="TLS201" s="4"/>
      <c r="TLT201" s="4"/>
      <c r="TLU201" s="4"/>
      <c r="TLV201" s="4"/>
      <c r="TLW201" s="4"/>
      <c r="TLX201" s="4"/>
      <c r="TLY201" s="4"/>
      <c r="TLZ201" s="4"/>
      <c r="TMA201" s="4"/>
      <c r="TMB201" s="4"/>
      <c r="TMC201" s="4"/>
      <c r="TMD201" s="4"/>
      <c r="TME201" s="4"/>
      <c r="TMF201" s="4"/>
      <c r="TMG201" s="4"/>
      <c r="TMH201" s="4"/>
      <c r="TMI201" s="4"/>
      <c r="TMJ201" s="4"/>
      <c r="TMK201" s="4"/>
      <c r="TML201" s="4"/>
      <c r="TMM201" s="4"/>
      <c r="TMN201" s="4"/>
      <c r="TMO201" s="4"/>
      <c r="TMP201" s="4"/>
      <c r="TMQ201" s="4"/>
      <c r="TMR201" s="4"/>
      <c r="TMS201" s="4"/>
      <c r="TMT201" s="4"/>
      <c r="TMU201" s="4"/>
      <c r="TMV201" s="4"/>
      <c r="TMW201" s="4"/>
      <c r="TMX201" s="4"/>
      <c r="TMY201" s="4"/>
      <c r="TMZ201" s="4"/>
      <c r="TNA201" s="4"/>
      <c r="TNB201" s="4"/>
      <c r="TNC201" s="4"/>
      <c r="TND201" s="4"/>
      <c r="TNE201" s="4"/>
      <c r="TNF201" s="4"/>
      <c r="TNG201" s="4"/>
      <c r="TNH201" s="4"/>
      <c r="TNI201" s="4"/>
      <c r="TNJ201" s="4"/>
      <c r="TNK201" s="4"/>
      <c r="TNL201" s="4"/>
      <c r="TNM201" s="4"/>
      <c r="TNN201" s="4"/>
      <c r="TNO201" s="4"/>
      <c r="TNP201" s="4"/>
      <c r="TNQ201" s="4"/>
      <c r="TNR201" s="4"/>
      <c r="TNS201" s="4"/>
      <c r="TNT201" s="4"/>
      <c r="TNU201" s="4"/>
      <c r="TNV201" s="4"/>
      <c r="TNW201" s="4"/>
      <c r="TNX201" s="4"/>
      <c r="TNY201" s="4"/>
      <c r="TNZ201" s="4"/>
      <c r="TOA201" s="4"/>
      <c r="TOB201" s="4"/>
      <c r="TOC201" s="4"/>
      <c r="TOD201" s="4"/>
      <c r="TOE201" s="4"/>
      <c r="TOF201" s="4"/>
      <c r="TOG201" s="4"/>
      <c r="TOH201" s="4"/>
      <c r="TOI201" s="4"/>
      <c r="TOJ201" s="4"/>
      <c r="TOK201" s="4"/>
      <c r="TOL201" s="4"/>
      <c r="TOM201" s="4"/>
      <c r="TON201" s="4"/>
      <c r="TOO201" s="4"/>
      <c r="TOP201" s="4"/>
      <c r="TOQ201" s="4"/>
      <c r="TOR201" s="4"/>
      <c r="TOS201" s="4"/>
      <c r="TOT201" s="4"/>
      <c r="TOU201" s="4"/>
      <c r="TOV201" s="4"/>
      <c r="TOW201" s="4"/>
      <c r="TOX201" s="4"/>
      <c r="TOY201" s="4"/>
      <c r="TOZ201" s="4"/>
      <c r="TPA201" s="4"/>
      <c r="TPB201" s="4"/>
      <c r="TPC201" s="4"/>
      <c r="TPD201" s="4"/>
      <c r="TPE201" s="4"/>
      <c r="TPF201" s="4"/>
      <c r="TPG201" s="4"/>
      <c r="TPH201" s="4"/>
      <c r="TPI201" s="4"/>
      <c r="TPJ201" s="4"/>
      <c r="TPK201" s="4"/>
      <c r="TPL201" s="4"/>
      <c r="TPM201" s="4"/>
      <c r="TPN201" s="4"/>
      <c r="TPO201" s="4"/>
      <c r="TPP201" s="4"/>
      <c r="TPQ201" s="4"/>
      <c r="TPR201" s="4"/>
      <c r="TPS201" s="4"/>
      <c r="TPT201" s="4"/>
      <c r="TPU201" s="4"/>
      <c r="TPV201" s="4"/>
      <c r="TPW201" s="4"/>
      <c r="TPX201" s="4"/>
      <c r="TPY201" s="4"/>
      <c r="TPZ201" s="4"/>
      <c r="TQA201" s="4"/>
      <c r="TQB201" s="4"/>
      <c r="TQC201" s="4"/>
      <c r="TQD201" s="4"/>
      <c r="TQE201" s="4"/>
      <c r="TQF201" s="4"/>
      <c r="TQG201" s="4"/>
      <c r="TQH201" s="4"/>
      <c r="TQI201" s="4"/>
      <c r="TQJ201" s="4"/>
      <c r="TQK201" s="4"/>
      <c r="TQL201" s="4"/>
      <c r="TQM201" s="4"/>
      <c r="TQN201" s="4"/>
      <c r="TQO201" s="4"/>
      <c r="TQP201" s="4"/>
      <c r="TQQ201" s="4"/>
      <c r="TQR201" s="4"/>
      <c r="TQS201" s="4"/>
      <c r="TQT201" s="4"/>
      <c r="TQU201" s="4"/>
      <c r="TQV201" s="4"/>
      <c r="TQW201" s="4"/>
      <c r="TQX201" s="4"/>
      <c r="TQY201" s="4"/>
      <c r="TQZ201" s="4"/>
      <c r="TRA201" s="4"/>
      <c r="TRB201" s="4"/>
      <c r="TRC201" s="4"/>
      <c r="TRD201" s="4"/>
      <c r="TRE201" s="4"/>
      <c r="TRF201" s="4"/>
      <c r="TRG201" s="4"/>
      <c r="TRH201" s="4"/>
      <c r="TRI201" s="4"/>
      <c r="TRJ201" s="4"/>
      <c r="TRK201" s="4"/>
      <c r="TRL201" s="4"/>
      <c r="TRM201" s="4"/>
      <c r="TRN201" s="4"/>
      <c r="TRO201" s="4"/>
      <c r="TRP201" s="4"/>
      <c r="TRQ201" s="4"/>
      <c r="TRR201" s="4"/>
      <c r="TRS201" s="4"/>
      <c r="TRT201" s="4"/>
      <c r="TRU201" s="4"/>
      <c r="TRV201" s="4"/>
      <c r="TRW201" s="4"/>
      <c r="TRX201" s="4"/>
      <c r="TRY201" s="4"/>
      <c r="TRZ201" s="4"/>
      <c r="TSA201" s="4"/>
      <c r="TSB201" s="4"/>
      <c r="TSC201" s="4"/>
      <c r="TSD201" s="4"/>
      <c r="TSE201" s="4"/>
      <c r="TSF201" s="4"/>
      <c r="TSG201" s="4"/>
      <c r="TSH201" s="4"/>
      <c r="TSI201" s="4"/>
      <c r="TSJ201" s="4"/>
      <c r="TSK201" s="4"/>
      <c r="TSL201" s="4"/>
      <c r="TSM201" s="4"/>
      <c r="TSN201" s="4"/>
      <c r="TSO201" s="4"/>
      <c r="TSP201" s="4"/>
      <c r="TSQ201" s="4"/>
      <c r="TSR201" s="4"/>
      <c r="TSS201" s="4"/>
      <c r="TST201" s="4"/>
      <c r="TSU201" s="4"/>
      <c r="TSV201" s="4"/>
      <c r="TSW201" s="4"/>
      <c r="TSX201" s="4"/>
      <c r="TSY201" s="4"/>
      <c r="TSZ201" s="4"/>
      <c r="TTA201" s="4"/>
      <c r="TTB201" s="4"/>
      <c r="TTC201" s="4"/>
      <c r="TTD201" s="4"/>
      <c r="TTE201" s="4"/>
      <c r="TTF201" s="4"/>
      <c r="TTG201" s="4"/>
      <c r="TTH201" s="4"/>
      <c r="TTI201" s="4"/>
      <c r="TTJ201" s="4"/>
      <c r="TTK201" s="4"/>
      <c r="TTL201" s="4"/>
      <c r="TTM201" s="4"/>
      <c r="TTN201" s="4"/>
      <c r="TTO201" s="4"/>
      <c r="TTP201" s="4"/>
      <c r="TTQ201" s="4"/>
      <c r="TTR201" s="4"/>
      <c r="TTS201" s="4"/>
      <c r="TTT201" s="4"/>
      <c r="TTU201" s="4"/>
      <c r="TTV201" s="4"/>
      <c r="TTW201" s="4"/>
      <c r="TTX201" s="4"/>
      <c r="TTY201" s="4"/>
      <c r="TTZ201" s="4"/>
      <c r="TUA201" s="4"/>
      <c r="TUB201" s="4"/>
      <c r="TUC201" s="4"/>
      <c r="TUD201" s="4"/>
      <c r="TUE201" s="4"/>
      <c r="TUF201" s="4"/>
      <c r="TUG201" s="4"/>
      <c r="TUH201" s="4"/>
      <c r="TUI201" s="4"/>
      <c r="TUJ201" s="4"/>
      <c r="TUK201" s="4"/>
      <c r="TUL201" s="4"/>
      <c r="TUM201" s="4"/>
      <c r="TUN201" s="4"/>
      <c r="TUO201" s="4"/>
      <c r="TUP201" s="4"/>
      <c r="TUQ201" s="4"/>
      <c r="TUR201" s="4"/>
      <c r="TUS201" s="4"/>
      <c r="TUT201" s="4"/>
      <c r="TUU201" s="4"/>
      <c r="TUV201" s="4"/>
      <c r="TUW201" s="4"/>
      <c r="TUX201" s="4"/>
      <c r="TUY201" s="4"/>
      <c r="TUZ201" s="4"/>
      <c r="TVA201" s="4"/>
      <c r="TVB201" s="4"/>
      <c r="TVC201" s="4"/>
      <c r="TVD201" s="4"/>
      <c r="TVE201" s="4"/>
      <c r="TVF201" s="4"/>
      <c r="TVG201" s="4"/>
      <c r="TVH201" s="4"/>
      <c r="TVI201" s="4"/>
      <c r="TVJ201" s="4"/>
      <c r="TVK201" s="4"/>
      <c r="TVL201" s="4"/>
      <c r="TVM201" s="4"/>
      <c r="TVN201" s="4"/>
      <c r="TVO201" s="4"/>
      <c r="TVP201" s="4"/>
      <c r="TVQ201" s="4"/>
      <c r="TVR201" s="4"/>
      <c r="TVS201" s="4"/>
      <c r="TVT201" s="4"/>
      <c r="TVU201" s="4"/>
      <c r="TVV201" s="4"/>
      <c r="TVW201" s="4"/>
      <c r="TVX201" s="4"/>
      <c r="TVY201" s="4"/>
      <c r="TVZ201" s="4"/>
      <c r="TWA201" s="4"/>
      <c r="TWB201" s="4"/>
      <c r="TWC201" s="4"/>
      <c r="TWD201" s="4"/>
      <c r="TWE201" s="4"/>
      <c r="TWF201" s="4"/>
      <c r="TWG201" s="4"/>
      <c r="TWH201" s="4"/>
      <c r="TWI201" s="4"/>
      <c r="TWJ201" s="4"/>
      <c r="TWK201" s="4"/>
      <c r="TWL201" s="4"/>
      <c r="TWM201" s="4"/>
      <c r="TWN201" s="4"/>
      <c r="TWO201" s="4"/>
      <c r="TWP201" s="4"/>
      <c r="TWQ201" s="4"/>
      <c r="TWR201" s="4"/>
      <c r="TWS201" s="4"/>
      <c r="TWT201" s="4"/>
      <c r="TWU201" s="4"/>
      <c r="TWV201" s="4"/>
      <c r="TWW201" s="4"/>
      <c r="TWX201" s="4"/>
      <c r="TWY201" s="4"/>
      <c r="TWZ201" s="4"/>
      <c r="TXA201" s="4"/>
      <c r="TXB201" s="4"/>
      <c r="TXC201" s="4"/>
      <c r="TXD201" s="4"/>
      <c r="TXE201" s="4"/>
      <c r="TXF201" s="4"/>
      <c r="TXG201" s="4"/>
      <c r="TXH201" s="4"/>
      <c r="TXI201" s="4"/>
      <c r="TXJ201" s="4"/>
      <c r="TXK201" s="4"/>
      <c r="TXL201" s="4"/>
      <c r="TXM201" s="4"/>
      <c r="TXN201" s="4"/>
      <c r="TXO201" s="4"/>
      <c r="TXP201" s="4"/>
      <c r="TXQ201" s="4"/>
      <c r="TXR201" s="4"/>
      <c r="TXS201" s="4"/>
      <c r="TXT201" s="4"/>
      <c r="TXU201" s="4"/>
      <c r="TXV201" s="4"/>
      <c r="TXW201" s="4"/>
      <c r="TXX201" s="4"/>
      <c r="TXY201" s="4"/>
      <c r="TXZ201" s="4"/>
      <c r="TYA201" s="4"/>
      <c r="TYB201" s="4"/>
      <c r="TYC201" s="4"/>
      <c r="TYD201" s="4"/>
      <c r="TYE201" s="4"/>
      <c r="TYF201" s="4"/>
      <c r="TYG201" s="4"/>
      <c r="TYH201" s="4"/>
      <c r="TYI201" s="4"/>
      <c r="TYJ201" s="4"/>
      <c r="TYK201" s="4"/>
      <c r="TYL201" s="4"/>
      <c r="TYM201" s="4"/>
      <c r="TYN201" s="4"/>
      <c r="TYO201" s="4"/>
      <c r="TYP201" s="4"/>
      <c r="TYQ201" s="4"/>
      <c r="TYR201" s="4"/>
      <c r="TYS201" s="4"/>
      <c r="TYT201" s="4"/>
      <c r="TYU201" s="4"/>
      <c r="TYV201" s="4"/>
      <c r="TYW201" s="4"/>
      <c r="TYX201" s="4"/>
      <c r="TYY201" s="4"/>
      <c r="TYZ201" s="4"/>
      <c r="TZA201" s="4"/>
      <c r="TZB201" s="4"/>
      <c r="TZC201" s="4"/>
      <c r="TZD201" s="4"/>
      <c r="TZE201" s="4"/>
      <c r="TZF201" s="4"/>
      <c r="TZG201" s="4"/>
      <c r="TZH201" s="4"/>
      <c r="TZI201" s="4"/>
      <c r="TZJ201" s="4"/>
      <c r="TZK201" s="4"/>
      <c r="TZL201" s="4"/>
      <c r="TZM201" s="4"/>
      <c r="TZN201" s="4"/>
      <c r="TZO201" s="4"/>
      <c r="TZP201" s="4"/>
      <c r="TZQ201" s="4"/>
      <c r="TZR201" s="4"/>
      <c r="TZS201" s="4"/>
      <c r="TZT201" s="4"/>
      <c r="TZU201" s="4"/>
      <c r="TZV201" s="4"/>
      <c r="TZW201" s="4"/>
      <c r="TZX201" s="4"/>
      <c r="TZY201" s="4"/>
      <c r="TZZ201" s="4"/>
      <c r="UAA201" s="4"/>
      <c r="UAB201" s="4"/>
      <c r="UAC201" s="4"/>
      <c r="UAD201" s="4"/>
      <c r="UAE201" s="4"/>
      <c r="UAF201" s="4"/>
      <c r="UAG201" s="4"/>
      <c r="UAH201" s="4"/>
      <c r="UAI201" s="4"/>
      <c r="UAJ201" s="4"/>
      <c r="UAK201" s="4"/>
      <c r="UAL201" s="4"/>
      <c r="UAM201" s="4"/>
      <c r="UAN201" s="4"/>
      <c r="UAO201" s="4"/>
      <c r="UAP201" s="4"/>
      <c r="UAQ201" s="4"/>
      <c r="UAR201" s="4"/>
      <c r="UAS201" s="4"/>
      <c r="UAT201" s="4"/>
      <c r="UAU201" s="4"/>
      <c r="UAV201" s="4"/>
      <c r="UAW201" s="4"/>
      <c r="UAX201" s="4"/>
      <c r="UAY201" s="4"/>
      <c r="UAZ201" s="4"/>
      <c r="UBA201" s="4"/>
      <c r="UBB201" s="4"/>
      <c r="UBC201" s="4"/>
      <c r="UBD201" s="4"/>
      <c r="UBE201" s="4"/>
      <c r="UBF201" s="4"/>
      <c r="UBG201" s="4"/>
      <c r="UBH201" s="4"/>
      <c r="UBI201" s="4"/>
      <c r="UBJ201" s="4"/>
      <c r="UBK201" s="4"/>
      <c r="UBL201" s="4"/>
      <c r="UBM201" s="4"/>
      <c r="UBN201" s="4"/>
      <c r="UBO201" s="4"/>
      <c r="UBP201" s="4"/>
      <c r="UBQ201" s="4"/>
      <c r="UBR201" s="4"/>
      <c r="UBS201" s="4"/>
      <c r="UBT201" s="4"/>
      <c r="UBU201" s="4"/>
      <c r="UBV201" s="4"/>
      <c r="UBW201" s="4"/>
      <c r="UBX201" s="4"/>
      <c r="UBY201" s="4"/>
      <c r="UBZ201" s="4"/>
      <c r="UCA201" s="4"/>
      <c r="UCB201" s="4"/>
      <c r="UCC201" s="4"/>
      <c r="UCD201" s="4"/>
      <c r="UCE201" s="4"/>
      <c r="UCF201" s="4"/>
      <c r="UCG201" s="4"/>
      <c r="UCH201" s="4"/>
      <c r="UCI201" s="4"/>
      <c r="UCJ201" s="4"/>
      <c r="UCK201" s="4"/>
      <c r="UCL201" s="4"/>
      <c r="UCM201" s="4"/>
      <c r="UCN201" s="4"/>
      <c r="UCO201" s="4"/>
      <c r="UCP201" s="4"/>
      <c r="UCQ201" s="4"/>
      <c r="UCR201" s="4"/>
      <c r="UCS201" s="4"/>
      <c r="UCT201" s="4"/>
      <c r="UCU201" s="4"/>
      <c r="UCV201" s="4"/>
      <c r="UCW201" s="4"/>
      <c r="UCX201" s="4"/>
      <c r="UCY201" s="4"/>
      <c r="UCZ201" s="4"/>
      <c r="UDA201" s="4"/>
      <c r="UDB201" s="4"/>
      <c r="UDC201" s="4"/>
      <c r="UDD201" s="4"/>
      <c r="UDE201" s="4"/>
      <c r="UDF201" s="4"/>
      <c r="UDG201" s="4"/>
      <c r="UDH201" s="4"/>
      <c r="UDI201" s="4"/>
      <c r="UDJ201" s="4"/>
      <c r="UDK201" s="4"/>
      <c r="UDL201" s="4"/>
      <c r="UDM201" s="4"/>
      <c r="UDN201" s="4"/>
      <c r="UDO201" s="4"/>
      <c r="UDP201" s="4"/>
      <c r="UDQ201" s="4"/>
      <c r="UDR201" s="4"/>
      <c r="UDS201" s="4"/>
      <c r="UDT201" s="4"/>
      <c r="UDU201" s="4"/>
      <c r="UDV201" s="4"/>
      <c r="UDW201" s="4"/>
      <c r="UDX201" s="4"/>
      <c r="UDY201" s="4"/>
      <c r="UDZ201" s="4"/>
      <c r="UEA201" s="4"/>
      <c r="UEB201" s="4"/>
      <c r="UEC201" s="4"/>
      <c r="UED201" s="4"/>
      <c r="UEE201" s="4"/>
      <c r="UEF201" s="4"/>
      <c r="UEG201" s="4"/>
      <c r="UEH201" s="4"/>
      <c r="UEI201" s="4"/>
      <c r="UEJ201" s="4"/>
      <c r="UEK201" s="4"/>
      <c r="UEL201" s="4"/>
      <c r="UEM201" s="4"/>
      <c r="UEN201" s="4"/>
      <c r="UEO201" s="4"/>
      <c r="UEP201" s="4"/>
      <c r="UEQ201" s="4"/>
      <c r="UER201" s="4"/>
      <c r="UES201" s="4"/>
      <c r="UET201" s="4"/>
      <c r="UEU201" s="4"/>
      <c r="UEV201" s="4"/>
      <c r="UEW201" s="4"/>
      <c r="UEX201" s="4"/>
      <c r="UEY201" s="4"/>
      <c r="UEZ201" s="4"/>
      <c r="UFA201" s="4"/>
      <c r="UFB201" s="4"/>
      <c r="UFC201" s="4"/>
      <c r="UFD201" s="4"/>
      <c r="UFE201" s="4"/>
      <c r="UFF201" s="4"/>
      <c r="UFG201" s="4"/>
      <c r="UFH201" s="4"/>
      <c r="UFI201" s="4"/>
      <c r="UFJ201" s="4"/>
      <c r="UFK201" s="4"/>
      <c r="UFL201" s="4"/>
      <c r="UFM201" s="4"/>
      <c r="UFN201" s="4"/>
      <c r="UFO201" s="4"/>
      <c r="UFP201" s="4"/>
      <c r="UFQ201" s="4"/>
      <c r="UFR201" s="4"/>
      <c r="UFS201" s="4"/>
      <c r="UFT201" s="4"/>
      <c r="UFU201" s="4"/>
      <c r="UFV201" s="4"/>
      <c r="UFW201" s="4"/>
      <c r="UFX201" s="4"/>
      <c r="UFY201" s="4"/>
      <c r="UFZ201" s="4"/>
      <c r="UGA201" s="4"/>
      <c r="UGB201" s="4"/>
      <c r="UGC201" s="4"/>
      <c r="UGD201" s="4"/>
      <c r="UGE201" s="4"/>
      <c r="UGF201" s="4"/>
      <c r="UGG201" s="4"/>
      <c r="UGH201" s="4"/>
      <c r="UGI201" s="4"/>
      <c r="UGJ201" s="4"/>
      <c r="UGK201" s="4"/>
      <c r="UGL201" s="4"/>
      <c r="UGM201" s="4"/>
      <c r="UGN201" s="4"/>
      <c r="UGO201" s="4"/>
      <c r="UGP201" s="4"/>
      <c r="UGQ201" s="4"/>
      <c r="UGR201" s="4"/>
      <c r="UGS201" s="4"/>
      <c r="UGT201" s="4"/>
      <c r="UGU201" s="4"/>
      <c r="UGV201" s="4"/>
      <c r="UGW201" s="4"/>
      <c r="UGX201" s="4"/>
      <c r="UGY201" s="4"/>
      <c r="UGZ201" s="4"/>
      <c r="UHA201" s="4"/>
      <c r="UHB201" s="4"/>
      <c r="UHC201" s="4"/>
      <c r="UHD201" s="4"/>
      <c r="UHE201" s="4"/>
      <c r="UHF201" s="4"/>
      <c r="UHG201" s="4"/>
      <c r="UHH201" s="4"/>
      <c r="UHI201" s="4"/>
      <c r="UHJ201" s="4"/>
      <c r="UHK201" s="4"/>
      <c r="UHL201" s="4"/>
      <c r="UHM201" s="4"/>
      <c r="UHN201" s="4"/>
      <c r="UHO201" s="4"/>
      <c r="UHP201" s="4"/>
      <c r="UHQ201" s="4"/>
      <c r="UHR201" s="4"/>
      <c r="UHS201" s="4"/>
      <c r="UHT201" s="4"/>
      <c r="UHU201" s="4"/>
      <c r="UHV201" s="4"/>
      <c r="UHW201" s="4"/>
      <c r="UHX201" s="4"/>
      <c r="UHY201" s="4"/>
      <c r="UHZ201" s="4"/>
      <c r="UIA201" s="4"/>
      <c r="UIB201" s="4"/>
      <c r="UIC201" s="4"/>
      <c r="UID201" s="4"/>
      <c r="UIE201" s="4"/>
      <c r="UIF201" s="4"/>
      <c r="UIG201" s="4"/>
      <c r="UIH201" s="4"/>
      <c r="UII201" s="4"/>
      <c r="UIJ201" s="4"/>
      <c r="UIK201" s="4"/>
      <c r="UIL201" s="4"/>
      <c r="UIM201" s="4"/>
      <c r="UIN201" s="4"/>
      <c r="UIO201" s="4"/>
      <c r="UIP201" s="4"/>
      <c r="UIQ201" s="4"/>
      <c r="UIR201" s="4"/>
      <c r="UIS201" s="4"/>
      <c r="UIT201" s="4"/>
      <c r="UIU201" s="4"/>
      <c r="UIV201" s="4"/>
      <c r="UIW201" s="4"/>
      <c r="UIX201" s="4"/>
      <c r="UIY201" s="4"/>
      <c r="UIZ201" s="4"/>
      <c r="UJA201" s="4"/>
      <c r="UJB201" s="4"/>
      <c r="UJC201" s="4"/>
      <c r="UJD201" s="4"/>
      <c r="UJE201" s="4"/>
      <c r="UJF201" s="4"/>
      <c r="UJG201" s="4"/>
      <c r="UJH201" s="4"/>
      <c r="UJI201" s="4"/>
      <c r="UJJ201" s="4"/>
      <c r="UJK201" s="4"/>
      <c r="UJL201" s="4"/>
      <c r="UJM201" s="4"/>
      <c r="UJN201" s="4"/>
      <c r="UJO201" s="4"/>
      <c r="UJP201" s="4"/>
      <c r="UJQ201" s="4"/>
      <c r="UJR201" s="4"/>
      <c r="UJS201" s="4"/>
      <c r="UJT201" s="4"/>
      <c r="UJU201" s="4"/>
      <c r="UJV201" s="4"/>
      <c r="UJW201" s="4"/>
      <c r="UJX201" s="4"/>
      <c r="UJY201" s="4"/>
      <c r="UJZ201" s="4"/>
      <c r="UKA201" s="4"/>
      <c r="UKB201" s="4"/>
      <c r="UKC201" s="4"/>
      <c r="UKD201" s="4"/>
      <c r="UKE201" s="4"/>
      <c r="UKF201" s="4"/>
      <c r="UKG201" s="4"/>
      <c r="UKH201" s="4"/>
      <c r="UKI201" s="4"/>
      <c r="UKJ201" s="4"/>
      <c r="UKK201" s="4"/>
      <c r="UKL201" s="4"/>
      <c r="UKM201" s="4"/>
      <c r="UKN201" s="4"/>
      <c r="UKO201" s="4"/>
      <c r="UKP201" s="4"/>
      <c r="UKQ201" s="4"/>
      <c r="UKR201" s="4"/>
      <c r="UKS201" s="4"/>
      <c r="UKT201" s="4"/>
      <c r="UKU201" s="4"/>
      <c r="UKV201" s="4"/>
      <c r="UKW201" s="4"/>
      <c r="UKX201" s="4"/>
      <c r="UKY201" s="4"/>
      <c r="UKZ201" s="4"/>
      <c r="ULA201" s="4"/>
      <c r="ULB201" s="4"/>
      <c r="ULC201" s="4"/>
      <c r="ULD201" s="4"/>
      <c r="ULE201" s="4"/>
      <c r="ULF201" s="4"/>
      <c r="ULG201" s="4"/>
      <c r="ULH201" s="4"/>
      <c r="ULI201" s="4"/>
      <c r="ULJ201" s="4"/>
      <c r="ULK201" s="4"/>
      <c r="ULL201" s="4"/>
      <c r="ULM201" s="4"/>
      <c r="ULN201" s="4"/>
      <c r="ULO201" s="4"/>
      <c r="ULP201" s="4"/>
      <c r="ULQ201" s="4"/>
      <c r="ULR201" s="4"/>
      <c r="ULS201" s="4"/>
      <c r="ULT201" s="4"/>
      <c r="ULU201" s="4"/>
      <c r="ULV201" s="4"/>
      <c r="ULW201" s="4"/>
      <c r="ULX201" s="4"/>
      <c r="ULY201" s="4"/>
      <c r="ULZ201" s="4"/>
      <c r="UMA201" s="4"/>
      <c r="UMB201" s="4"/>
      <c r="UMC201" s="4"/>
      <c r="UMD201" s="4"/>
      <c r="UME201" s="4"/>
      <c r="UMF201" s="4"/>
      <c r="UMG201" s="4"/>
      <c r="UMH201" s="4"/>
      <c r="UMI201" s="4"/>
      <c r="UMJ201" s="4"/>
      <c r="UMK201" s="4"/>
      <c r="UML201" s="4"/>
      <c r="UMM201" s="4"/>
      <c r="UMN201" s="4"/>
      <c r="UMO201" s="4"/>
      <c r="UMP201" s="4"/>
      <c r="UMQ201" s="4"/>
      <c r="UMR201" s="4"/>
      <c r="UMS201" s="4"/>
      <c r="UMT201" s="4"/>
      <c r="UMU201" s="4"/>
      <c r="UMV201" s="4"/>
      <c r="UMW201" s="4"/>
      <c r="UMX201" s="4"/>
      <c r="UMY201" s="4"/>
      <c r="UMZ201" s="4"/>
      <c r="UNA201" s="4"/>
      <c r="UNB201" s="4"/>
      <c r="UNC201" s="4"/>
      <c r="UND201" s="4"/>
      <c r="UNE201" s="4"/>
      <c r="UNF201" s="4"/>
      <c r="UNG201" s="4"/>
      <c r="UNH201" s="4"/>
      <c r="UNI201" s="4"/>
      <c r="UNJ201" s="4"/>
      <c r="UNK201" s="4"/>
      <c r="UNL201" s="4"/>
      <c r="UNM201" s="4"/>
      <c r="UNN201" s="4"/>
      <c r="UNO201" s="4"/>
      <c r="UNP201" s="4"/>
      <c r="UNQ201" s="4"/>
      <c r="UNR201" s="4"/>
      <c r="UNS201" s="4"/>
      <c r="UNT201" s="4"/>
      <c r="UNU201" s="4"/>
      <c r="UNV201" s="4"/>
      <c r="UNW201" s="4"/>
      <c r="UNX201" s="4"/>
      <c r="UNY201" s="4"/>
      <c r="UNZ201" s="4"/>
      <c r="UOA201" s="4"/>
      <c r="UOB201" s="4"/>
      <c r="UOC201" s="4"/>
      <c r="UOD201" s="4"/>
      <c r="UOE201" s="4"/>
      <c r="UOF201" s="4"/>
      <c r="UOG201" s="4"/>
      <c r="UOH201" s="4"/>
      <c r="UOI201" s="4"/>
      <c r="UOJ201" s="4"/>
      <c r="UOK201" s="4"/>
      <c r="UOL201" s="4"/>
      <c r="UOM201" s="4"/>
      <c r="UON201" s="4"/>
      <c r="UOO201" s="4"/>
      <c r="UOP201" s="4"/>
      <c r="UOQ201" s="4"/>
      <c r="UOR201" s="4"/>
      <c r="UOS201" s="4"/>
      <c r="UOT201" s="4"/>
      <c r="UOU201" s="4"/>
      <c r="UOV201" s="4"/>
      <c r="UOW201" s="4"/>
      <c r="UOX201" s="4"/>
      <c r="UOY201" s="4"/>
      <c r="UOZ201" s="4"/>
      <c r="UPA201" s="4"/>
      <c r="UPB201" s="4"/>
      <c r="UPC201" s="4"/>
      <c r="UPD201" s="4"/>
      <c r="UPE201" s="4"/>
      <c r="UPF201" s="4"/>
      <c r="UPG201" s="4"/>
      <c r="UPH201" s="4"/>
      <c r="UPI201" s="4"/>
      <c r="UPJ201" s="4"/>
      <c r="UPK201" s="4"/>
      <c r="UPL201" s="4"/>
      <c r="UPM201" s="4"/>
      <c r="UPN201" s="4"/>
      <c r="UPO201" s="4"/>
      <c r="UPP201" s="4"/>
      <c r="UPQ201" s="4"/>
      <c r="UPR201" s="4"/>
      <c r="UPS201" s="4"/>
      <c r="UPT201" s="4"/>
      <c r="UPU201" s="4"/>
      <c r="UPV201" s="4"/>
      <c r="UPW201" s="4"/>
      <c r="UPX201" s="4"/>
      <c r="UPY201" s="4"/>
      <c r="UPZ201" s="4"/>
      <c r="UQA201" s="4"/>
      <c r="UQB201" s="4"/>
      <c r="UQC201" s="4"/>
      <c r="UQD201" s="4"/>
      <c r="UQE201" s="4"/>
      <c r="UQF201" s="4"/>
      <c r="UQG201" s="4"/>
      <c r="UQH201" s="4"/>
      <c r="UQI201" s="4"/>
      <c r="UQJ201" s="4"/>
      <c r="UQK201" s="4"/>
      <c r="UQL201" s="4"/>
      <c r="UQM201" s="4"/>
      <c r="UQN201" s="4"/>
      <c r="UQO201" s="4"/>
      <c r="UQP201" s="4"/>
      <c r="UQQ201" s="4"/>
      <c r="UQR201" s="4"/>
      <c r="UQS201" s="4"/>
      <c r="UQT201" s="4"/>
      <c r="UQU201" s="4"/>
      <c r="UQV201" s="4"/>
      <c r="UQW201" s="4"/>
      <c r="UQX201" s="4"/>
      <c r="UQY201" s="4"/>
      <c r="UQZ201" s="4"/>
      <c r="URA201" s="4"/>
      <c r="URB201" s="4"/>
      <c r="URC201" s="4"/>
      <c r="URD201" s="4"/>
      <c r="URE201" s="4"/>
      <c r="URF201" s="4"/>
      <c r="URG201" s="4"/>
      <c r="URH201" s="4"/>
      <c r="URI201" s="4"/>
      <c r="URJ201" s="4"/>
      <c r="URK201" s="4"/>
      <c r="URL201" s="4"/>
      <c r="URM201" s="4"/>
      <c r="URN201" s="4"/>
      <c r="URO201" s="4"/>
      <c r="URP201" s="4"/>
      <c r="URQ201" s="4"/>
      <c r="URR201" s="4"/>
      <c r="URS201" s="4"/>
      <c r="URT201" s="4"/>
      <c r="URU201" s="4"/>
      <c r="URV201" s="4"/>
      <c r="URW201" s="4"/>
      <c r="URX201" s="4"/>
      <c r="URY201" s="4"/>
      <c r="URZ201" s="4"/>
      <c r="USA201" s="4"/>
      <c r="USB201" s="4"/>
      <c r="USC201" s="4"/>
      <c r="USD201" s="4"/>
      <c r="USE201" s="4"/>
      <c r="USF201" s="4"/>
      <c r="USG201" s="4"/>
      <c r="USH201" s="4"/>
      <c r="USI201" s="4"/>
      <c r="USJ201" s="4"/>
      <c r="USK201" s="4"/>
      <c r="USL201" s="4"/>
      <c r="USM201" s="4"/>
      <c r="USN201" s="4"/>
      <c r="USO201" s="4"/>
      <c r="USP201" s="4"/>
      <c r="USQ201" s="4"/>
      <c r="USR201" s="4"/>
      <c r="USS201" s="4"/>
      <c r="UST201" s="4"/>
      <c r="USU201" s="4"/>
      <c r="USV201" s="4"/>
      <c r="USW201" s="4"/>
      <c r="USX201" s="4"/>
      <c r="USY201" s="4"/>
      <c r="USZ201" s="4"/>
      <c r="UTA201" s="4"/>
      <c r="UTB201" s="4"/>
      <c r="UTC201" s="4"/>
      <c r="UTD201" s="4"/>
      <c r="UTE201" s="4"/>
      <c r="UTF201" s="4"/>
      <c r="UTG201" s="4"/>
      <c r="UTH201" s="4"/>
      <c r="UTI201" s="4"/>
      <c r="UTJ201" s="4"/>
      <c r="UTK201" s="4"/>
      <c r="UTL201" s="4"/>
      <c r="UTM201" s="4"/>
      <c r="UTN201" s="4"/>
      <c r="UTO201" s="4"/>
      <c r="UTP201" s="4"/>
      <c r="UTQ201" s="4"/>
      <c r="UTR201" s="4"/>
      <c r="UTS201" s="4"/>
      <c r="UTT201" s="4"/>
      <c r="UTU201" s="4"/>
      <c r="UTV201" s="4"/>
      <c r="UTW201" s="4"/>
      <c r="UTX201" s="4"/>
      <c r="UTY201" s="4"/>
      <c r="UTZ201" s="4"/>
      <c r="UUA201" s="4"/>
      <c r="UUB201" s="4"/>
      <c r="UUC201" s="4"/>
      <c r="UUD201" s="4"/>
      <c r="UUE201" s="4"/>
      <c r="UUF201" s="4"/>
      <c r="UUG201" s="4"/>
      <c r="UUH201" s="4"/>
      <c r="UUI201" s="4"/>
      <c r="UUJ201" s="4"/>
      <c r="UUK201" s="4"/>
      <c r="UUL201" s="4"/>
      <c r="UUM201" s="4"/>
      <c r="UUN201" s="4"/>
      <c r="UUO201" s="4"/>
      <c r="UUP201" s="4"/>
      <c r="UUQ201" s="4"/>
      <c r="UUR201" s="4"/>
      <c r="UUS201" s="4"/>
      <c r="UUT201" s="4"/>
      <c r="UUU201" s="4"/>
      <c r="UUV201" s="4"/>
      <c r="UUW201" s="4"/>
      <c r="UUX201" s="4"/>
      <c r="UUY201" s="4"/>
      <c r="UUZ201" s="4"/>
      <c r="UVA201" s="4"/>
      <c r="UVB201" s="4"/>
      <c r="UVC201" s="4"/>
      <c r="UVD201" s="4"/>
      <c r="UVE201" s="4"/>
      <c r="UVF201" s="4"/>
      <c r="UVG201" s="4"/>
      <c r="UVH201" s="4"/>
      <c r="UVI201" s="4"/>
      <c r="UVJ201" s="4"/>
      <c r="UVK201" s="4"/>
      <c r="UVL201" s="4"/>
      <c r="UVM201" s="4"/>
      <c r="UVN201" s="4"/>
      <c r="UVO201" s="4"/>
      <c r="UVP201" s="4"/>
      <c r="UVQ201" s="4"/>
      <c r="UVR201" s="4"/>
      <c r="UVS201" s="4"/>
      <c r="UVT201" s="4"/>
      <c r="UVU201" s="4"/>
      <c r="UVV201" s="4"/>
      <c r="UVW201" s="4"/>
      <c r="UVX201" s="4"/>
      <c r="UVY201" s="4"/>
      <c r="UVZ201" s="4"/>
      <c r="UWA201" s="4"/>
      <c r="UWB201" s="4"/>
      <c r="UWC201" s="4"/>
      <c r="UWD201" s="4"/>
      <c r="UWE201" s="4"/>
      <c r="UWF201" s="4"/>
      <c r="UWG201" s="4"/>
      <c r="UWH201" s="4"/>
      <c r="UWI201" s="4"/>
      <c r="UWJ201" s="4"/>
      <c r="UWK201" s="4"/>
      <c r="UWL201" s="4"/>
      <c r="UWM201" s="4"/>
      <c r="UWN201" s="4"/>
      <c r="UWO201" s="4"/>
      <c r="UWP201" s="4"/>
      <c r="UWQ201" s="4"/>
      <c r="UWR201" s="4"/>
      <c r="UWS201" s="4"/>
      <c r="UWT201" s="4"/>
      <c r="UWU201" s="4"/>
      <c r="UWV201" s="4"/>
      <c r="UWW201" s="4"/>
      <c r="UWX201" s="4"/>
      <c r="UWY201" s="4"/>
      <c r="UWZ201" s="4"/>
      <c r="UXA201" s="4"/>
      <c r="UXB201" s="4"/>
      <c r="UXC201" s="4"/>
      <c r="UXD201" s="4"/>
      <c r="UXE201" s="4"/>
      <c r="UXF201" s="4"/>
      <c r="UXG201" s="4"/>
      <c r="UXH201" s="4"/>
      <c r="UXI201" s="4"/>
      <c r="UXJ201" s="4"/>
      <c r="UXK201" s="4"/>
      <c r="UXL201" s="4"/>
      <c r="UXM201" s="4"/>
      <c r="UXN201" s="4"/>
      <c r="UXO201" s="4"/>
      <c r="UXP201" s="4"/>
      <c r="UXQ201" s="4"/>
      <c r="UXR201" s="4"/>
      <c r="UXS201" s="4"/>
      <c r="UXT201" s="4"/>
      <c r="UXU201" s="4"/>
      <c r="UXV201" s="4"/>
      <c r="UXW201" s="4"/>
      <c r="UXX201" s="4"/>
      <c r="UXY201" s="4"/>
      <c r="UXZ201" s="4"/>
      <c r="UYA201" s="4"/>
      <c r="UYB201" s="4"/>
      <c r="UYC201" s="4"/>
      <c r="UYD201" s="4"/>
      <c r="UYE201" s="4"/>
      <c r="UYF201" s="4"/>
      <c r="UYG201" s="4"/>
      <c r="UYH201" s="4"/>
      <c r="UYI201" s="4"/>
      <c r="UYJ201" s="4"/>
      <c r="UYK201" s="4"/>
      <c r="UYL201" s="4"/>
      <c r="UYM201" s="4"/>
      <c r="UYN201" s="4"/>
      <c r="UYO201" s="4"/>
      <c r="UYP201" s="4"/>
      <c r="UYQ201" s="4"/>
      <c r="UYR201" s="4"/>
      <c r="UYS201" s="4"/>
      <c r="UYT201" s="4"/>
      <c r="UYU201" s="4"/>
      <c r="UYV201" s="4"/>
      <c r="UYW201" s="4"/>
      <c r="UYX201" s="4"/>
      <c r="UYY201" s="4"/>
      <c r="UYZ201" s="4"/>
      <c r="UZA201" s="4"/>
      <c r="UZB201" s="4"/>
      <c r="UZC201" s="4"/>
      <c r="UZD201" s="4"/>
      <c r="UZE201" s="4"/>
      <c r="UZF201" s="4"/>
      <c r="UZG201" s="4"/>
      <c r="UZH201" s="4"/>
      <c r="UZI201" s="4"/>
      <c r="UZJ201" s="4"/>
      <c r="UZK201" s="4"/>
      <c r="UZL201" s="4"/>
      <c r="UZM201" s="4"/>
      <c r="UZN201" s="4"/>
      <c r="UZO201" s="4"/>
      <c r="UZP201" s="4"/>
      <c r="UZQ201" s="4"/>
      <c r="UZR201" s="4"/>
      <c r="UZS201" s="4"/>
      <c r="UZT201" s="4"/>
      <c r="UZU201" s="4"/>
      <c r="UZV201" s="4"/>
      <c r="UZW201" s="4"/>
      <c r="UZX201" s="4"/>
      <c r="UZY201" s="4"/>
      <c r="UZZ201" s="4"/>
      <c r="VAA201" s="4"/>
      <c r="VAB201" s="4"/>
      <c r="VAC201" s="4"/>
      <c r="VAD201" s="4"/>
      <c r="VAE201" s="4"/>
      <c r="VAF201" s="4"/>
      <c r="VAG201" s="4"/>
      <c r="VAH201" s="4"/>
      <c r="VAI201" s="4"/>
      <c r="VAJ201" s="4"/>
      <c r="VAK201" s="4"/>
      <c r="VAL201" s="4"/>
      <c r="VAM201" s="4"/>
      <c r="VAN201" s="4"/>
      <c r="VAO201" s="4"/>
      <c r="VAP201" s="4"/>
      <c r="VAQ201" s="4"/>
      <c r="VAR201" s="4"/>
      <c r="VAS201" s="4"/>
      <c r="VAT201" s="4"/>
      <c r="VAU201" s="4"/>
      <c r="VAV201" s="4"/>
      <c r="VAW201" s="4"/>
      <c r="VAX201" s="4"/>
      <c r="VAY201" s="4"/>
      <c r="VAZ201" s="4"/>
      <c r="VBA201" s="4"/>
      <c r="VBB201" s="4"/>
      <c r="VBC201" s="4"/>
      <c r="VBD201" s="4"/>
      <c r="VBE201" s="4"/>
      <c r="VBF201" s="4"/>
      <c r="VBG201" s="4"/>
      <c r="VBH201" s="4"/>
      <c r="VBI201" s="4"/>
      <c r="VBJ201" s="4"/>
      <c r="VBK201" s="4"/>
      <c r="VBL201" s="4"/>
      <c r="VBM201" s="4"/>
      <c r="VBN201" s="4"/>
      <c r="VBO201" s="4"/>
      <c r="VBP201" s="4"/>
      <c r="VBQ201" s="4"/>
      <c r="VBR201" s="4"/>
      <c r="VBS201" s="4"/>
      <c r="VBT201" s="4"/>
      <c r="VBU201" s="4"/>
      <c r="VBV201" s="4"/>
      <c r="VBW201" s="4"/>
      <c r="VBX201" s="4"/>
      <c r="VBY201" s="4"/>
      <c r="VBZ201" s="4"/>
      <c r="VCA201" s="4"/>
      <c r="VCB201" s="4"/>
      <c r="VCC201" s="4"/>
      <c r="VCD201" s="4"/>
      <c r="VCE201" s="4"/>
      <c r="VCF201" s="4"/>
      <c r="VCG201" s="4"/>
      <c r="VCH201" s="4"/>
      <c r="VCI201" s="4"/>
      <c r="VCJ201" s="4"/>
      <c r="VCK201" s="4"/>
      <c r="VCL201" s="4"/>
      <c r="VCM201" s="4"/>
      <c r="VCN201" s="4"/>
      <c r="VCO201" s="4"/>
      <c r="VCP201" s="4"/>
      <c r="VCQ201" s="4"/>
      <c r="VCR201" s="4"/>
      <c r="VCS201" s="4"/>
      <c r="VCT201" s="4"/>
      <c r="VCU201" s="4"/>
      <c r="VCV201" s="4"/>
      <c r="VCW201" s="4"/>
      <c r="VCX201" s="4"/>
      <c r="VCY201" s="4"/>
      <c r="VCZ201" s="4"/>
      <c r="VDA201" s="4"/>
      <c r="VDB201" s="4"/>
      <c r="VDC201" s="4"/>
      <c r="VDD201" s="4"/>
      <c r="VDE201" s="4"/>
      <c r="VDF201" s="4"/>
      <c r="VDG201" s="4"/>
      <c r="VDH201" s="4"/>
      <c r="VDI201" s="4"/>
      <c r="VDJ201" s="4"/>
      <c r="VDK201" s="4"/>
      <c r="VDL201" s="4"/>
      <c r="VDM201" s="4"/>
      <c r="VDN201" s="4"/>
      <c r="VDO201" s="4"/>
      <c r="VDP201" s="4"/>
      <c r="VDQ201" s="4"/>
      <c r="VDR201" s="4"/>
      <c r="VDS201" s="4"/>
      <c r="VDT201" s="4"/>
      <c r="VDU201" s="4"/>
      <c r="VDV201" s="4"/>
      <c r="VDW201" s="4"/>
      <c r="VDX201" s="4"/>
      <c r="VDY201" s="4"/>
      <c r="VDZ201" s="4"/>
      <c r="VEA201" s="4"/>
      <c r="VEB201" s="4"/>
      <c r="VEC201" s="4"/>
      <c r="VED201" s="4"/>
      <c r="VEE201" s="4"/>
      <c r="VEF201" s="4"/>
      <c r="VEG201" s="4"/>
      <c r="VEH201" s="4"/>
      <c r="VEI201" s="4"/>
      <c r="VEJ201" s="4"/>
      <c r="VEK201" s="4"/>
      <c r="VEL201" s="4"/>
      <c r="VEM201" s="4"/>
      <c r="VEN201" s="4"/>
      <c r="VEO201" s="4"/>
      <c r="VEP201" s="4"/>
      <c r="VEQ201" s="4"/>
      <c r="VER201" s="4"/>
      <c r="VES201" s="4"/>
      <c r="VET201" s="4"/>
      <c r="VEU201" s="4"/>
      <c r="VEV201" s="4"/>
      <c r="VEW201" s="4"/>
      <c r="VEX201" s="4"/>
      <c r="VEY201" s="4"/>
      <c r="VEZ201" s="4"/>
      <c r="VFA201" s="4"/>
      <c r="VFB201" s="4"/>
      <c r="VFC201" s="4"/>
      <c r="VFD201" s="4"/>
      <c r="VFE201" s="4"/>
      <c r="VFF201" s="4"/>
      <c r="VFG201" s="4"/>
      <c r="VFH201" s="4"/>
      <c r="VFI201" s="4"/>
      <c r="VFJ201" s="4"/>
      <c r="VFK201" s="4"/>
      <c r="VFL201" s="4"/>
      <c r="VFM201" s="4"/>
      <c r="VFN201" s="4"/>
      <c r="VFO201" s="4"/>
      <c r="VFP201" s="4"/>
      <c r="VFQ201" s="4"/>
      <c r="VFR201" s="4"/>
      <c r="VFS201" s="4"/>
      <c r="VFT201" s="4"/>
      <c r="VFU201" s="4"/>
      <c r="VFV201" s="4"/>
      <c r="VFW201" s="4"/>
      <c r="VFX201" s="4"/>
      <c r="VFY201" s="4"/>
      <c r="VFZ201" s="4"/>
      <c r="VGA201" s="4"/>
      <c r="VGB201" s="4"/>
      <c r="VGC201" s="4"/>
      <c r="VGD201" s="4"/>
      <c r="VGE201" s="4"/>
      <c r="VGF201" s="4"/>
      <c r="VGG201" s="4"/>
      <c r="VGH201" s="4"/>
      <c r="VGI201" s="4"/>
      <c r="VGJ201" s="4"/>
      <c r="VGK201" s="4"/>
      <c r="VGL201" s="4"/>
      <c r="VGM201" s="4"/>
      <c r="VGN201" s="4"/>
      <c r="VGO201" s="4"/>
      <c r="VGP201" s="4"/>
      <c r="VGQ201" s="4"/>
      <c r="VGR201" s="4"/>
      <c r="VGS201" s="4"/>
      <c r="VGT201" s="4"/>
      <c r="VGU201" s="4"/>
      <c r="VGV201" s="4"/>
      <c r="VGW201" s="4"/>
      <c r="VGX201" s="4"/>
      <c r="VGY201" s="4"/>
      <c r="VGZ201" s="4"/>
      <c r="VHA201" s="4"/>
      <c r="VHB201" s="4"/>
      <c r="VHC201" s="4"/>
      <c r="VHD201" s="4"/>
      <c r="VHE201" s="4"/>
      <c r="VHF201" s="4"/>
      <c r="VHG201" s="4"/>
      <c r="VHH201" s="4"/>
      <c r="VHI201" s="4"/>
      <c r="VHJ201" s="4"/>
      <c r="VHK201" s="4"/>
      <c r="VHL201" s="4"/>
      <c r="VHM201" s="4"/>
      <c r="VHN201" s="4"/>
      <c r="VHO201" s="4"/>
      <c r="VHP201" s="4"/>
      <c r="VHQ201" s="4"/>
      <c r="VHR201" s="4"/>
      <c r="VHS201" s="4"/>
      <c r="VHT201" s="4"/>
      <c r="VHU201" s="4"/>
      <c r="VHV201" s="4"/>
      <c r="VHW201" s="4"/>
      <c r="VHX201" s="4"/>
      <c r="VHY201" s="4"/>
      <c r="VHZ201" s="4"/>
      <c r="VIA201" s="4"/>
      <c r="VIB201" s="4"/>
      <c r="VIC201" s="4"/>
      <c r="VID201" s="4"/>
      <c r="VIE201" s="4"/>
      <c r="VIF201" s="4"/>
      <c r="VIG201" s="4"/>
      <c r="VIH201" s="4"/>
      <c r="VII201" s="4"/>
      <c r="VIJ201" s="4"/>
      <c r="VIK201" s="4"/>
      <c r="VIL201" s="4"/>
      <c r="VIM201" s="4"/>
      <c r="VIN201" s="4"/>
      <c r="VIO201" s="4"/>
      <c r="VIP201" s="4"/>
      <c r="VIQ201" s="4"/>
      <c r="VIR201" s="4"/>
      <c r="VIS201" s="4"/>
      <c r="VIT201" s="4"/>
      <c r="VIU201" s="4"/>
      <c r="VIV201" s="4"/>
      <c r="VIW201" s="4"/>
      <c r="VIX201" s="4"/>
      <c r="VIY201" s="4"/>
      <c r="VIZ201" s="4"/>
      <c r="VJA201" s="4"/>
      <c r="VJB201" s="4"/>
      <c r="VJC201" s="4"/>
      <c r="VJD201" s="4"/>
      <c r="VJE201" s="4"/>
      <c r="VJF201" s="4"/>
      <c r="VJG201" s="4"/>
      <c r="VJH201" s="4"/>
      <c r="VJI201" s="4"/>
      <c r="VJJ201" s="4"/>
      <c r="VJK201" s="4"/>
      <c r="VJL201" s="4"/>
      <c r="VJM201" s="4"/>
      <c r="VJN201" s="4"/>
      <c r="VJO201" s="4"/>
      <c r="VJP201" s="4"/>
      <c r="VJQ201" s="4"/>
      <c r="VJR201" s="4"/>
      <c r="VJS201" s="4"/>
      <c r="VJT201" s="4"/>
      <c r="VJU201" s="4"/>
      <c r="VJV201" s="4"/>
      <c r="VJW201" s="4"/>
      <c r="VJX201" s="4"/>
      <c r="VJY201" s="4"/>
      <c r="VJZ201" s="4"/>
      <c r="VKA201" s="4"/>
      <c r="VKB201" s="4"/>
      <c r="VKC201" s="4"/>
      <c r="VKD201" s="4"/>
      <c r="VKE201" s="4"/>
      <c r="VKF201" s="4"/>
      <c r="VKG201" s="4"/>
      <c r="VKH201" s="4"/>
      <c r="VKI201" s="4"/>
      <c r="VKJ201" s="4"/>
      <c r="VKK201" s="4"/>
      <c r="VKL201" s="4"/>
      <c r="VKM201" s="4"/>
      <c r="VKN201" s="4"/>
      <c r="VKO201" s="4"/>
      <c r="VKP201" s="4"/>
      <c r="VKQ201" s="4"/>
      <c r="VKR201" s="4"/>
      <c r="VKS201" s="4"/>
      <c r="VKT201" s="4"/>
      <c r="VKU201" s="4"/>
      <c r="VKV201" s="4"/>
      <c r="VKW201" s="4"/>
      <c r="VKX201" s="4"/>
      <c r="VKY201" s="4"/>
      <c r="VKZ201" s="4"/>
      <c r="VLA201" s="4"/>
      <c r="VLB201" s="4"/>
      <c r="VLC201" s="4"/>
      <c r="VLD201" s="4"/>
      <c r="VLE201" s="4"/>
      <c r="VLF201" s="4"/>
      <c r="VLG201" s="4"/>
      <c r="VLH201" s="4"/>
      <c r="VLI201" s="4"/>
      <c r="VLJ201" s="4"/>
      <c r="VLK201" s="4"/>
      <c r="VLL201" s="4"/>
      <c r="VLM201" s="4"/>
      <c r="VLN201" s="4"/>
      <c r="VLO201" s="4"/>
      <c r="VLP201" s="4"/>
      <c r="VLQ201" s="4"/>
      <c r="VLR201" s="4"/>
      <c r="VLS201" s="4"/>
      <c r="VLT201" s="4"/>
      <c r="VLU201" s="4"/>
      <c r="VLV201" s="4"/>
      <c r="VLW201" s="4"/>
      <c r="VLX201" s="4"/>
      <c r="VLY201" s="4"/>
      <c r="VLZ201" s="4"/>
      <c r="VMA201" s="4"/>
      <c r="VMB201" s="4"/>
      <c r="VMC201" s="4"/>
      <c r="VMD201" s="4"/>
      <c r="VME201" s="4"/>
      <c r="VMF201" s="4"/>
      <c r="VMG201" s="4"/>
      <c r="VMH201" s="4"/>
      <c r="VMI201" s="4"/>
      <c r="VMJ201" s="4"/>
      <c r="VMK201" s="4"/>
      <c r="VML201" s="4"/>
      <c r="VMM201" s="4"/>
      <c r="VMN201" s="4"/>
      <c r="VMO201" s="4"/>
      <c r="VMP201" s="4"/>
      <c r="VMQ201" s="4"/>
      <c r="VMR201" s="4"/>
      <c r="VMS201" s="4"/>
      <c r="VMT201" s="4"/>
      <c r="VMU201" s="4"/>
      <c r="VMV201" s="4"/>
      <c r="VMW201" s="4"/>
      <c r="VMX201" s="4"/>
      <c r="VMY201" s="4"/>
      <c r="VMZ201" s="4"/>
      <c r="VNA201" s="4"/>
      <c r="VNB201" s="4"/>
      <c r="VNC201" s="4"/>
      <c r="VND201" s="4"/>
      <c r="VNE201" s="4"/>
      <c r="VNF201" s="4"/>
      <c r="VNG201" s="4"/>
      <c r="VNH201" s="4"/>
      <c r="VNI201" s="4"/>
      <c r="VNJ201" s="4"/>
      <c r="VNK201" s="4"/>
      <c r="VNL201" s="4"/>
      <c r="VNM201" s="4"/>
      <c r="VNN201" s="4"/>
      <c r="VNO201" s="4"/>
      <c r="VNP201" s="4"/>
      <c r="VNQ201" s="4"/>
      <c r="VNR201" s="4"/>
      <c r="VNS201" s="4"/>
      <c r="VNT201" s="4"/>
      <c r="VNU201" s="4"/>
      <c r="VNV201" s="4"/>
      <c r="VNW201" s="4"/>
      <c r="VNX201" s="4"/>
      <c r="VNY201" s="4"/>
      <c r="VNZ201" s="4"/>
      <c r="VOA201" s="4"/>
      <c r="VOB201" s="4"/>
      <c r="VOC201" s="4"/>
      <c r="VOD201" s="4"/>
      <c r="VOE201" s="4"/>
      <c r="VOF201" s="4"/>
      <c r="VOG201" s="4"/>
      <c r="VOH201" s="4"/>
      <c r="VOI201" s="4"/>
      <c r="VOJ201" s="4"/>
      <c r="VOK201" s="4"/>
      <c r="VOL201" s="4"/>
      <c r="VOM201" s="4"/>
      <c r="VON201" s="4"/>
      <c r="VOO201" s="4"/>
      <c r="VOP201" s="4"/>
      <c r="VOQ201" s="4"/>
      <c r="VOR201" s="4"/>
      <c r="VOS201" s="4"/>
      <c r="VOT201" s="4"/>
      <c r="VOU201" s="4"/>
      <c r="VOV201" s="4"/>
      <c r="VOW201" s="4"/>
      <c r="VOX201" s="4"/>
      <c r="VOY201" s="4"/>
      <c r="VOZ201" s="4"/>
      <c r="VPA201" s="4"/>
      <c r="VPB201" s="4"/>
      <c r="VPC201" s="4"/>
      <c r="VPD201" s="4"/>
      <c r="VPE201" s="4"/>
      <c r="VPF201" s="4"/>
      <c r="VPG201" s="4"/>
      <c r="VPH201" s="4"/>
      <c r="VPI201" s="4"/>
      <c r="VPJ201" s="4"/>
      <c r="VPK201" s="4"/>
      <c r="VPL201" s="4"/>
      <c r="VPM201" s="4"/>
      <c r="VPN201" s="4"/>
      <c r="VPO201" s="4"/>
      <c r="VPP201" s="4"/>
      <c r="VPQ201" s="4"/>
      <c r="VPR201" s="4"/>
      <c r="VPS201" s="4"/>
      <c r="VPT201" s="4"/>
      <c r="VPU201" s="4"/>
      <c r="VPV201" s="4"/>
      <c r="VPW201" s="4"/>
      <c r="VPX201" s="4"/>
      <c r="VPY201" s="4"/>
      <c r="VPZ201" s="4"/>
      <c r="VQA201" s="4"/>
      <c r="VQB201" s="4"/>
      <c r="VQC201" s="4"/>
      <c r="VQD201" s="4"/>
      <c r="VQE201" s="4"/>
      <c r="VQF201" s="4"/>
      <c r="VQG201" s="4"/>
      <c r="VQH201" s="4"/>
      <c r="VQI201" s="4"/>
      <c r="VQJ201" s="4"/>
      <c r="VQK201" s="4"/>
      <c r="VQL201" s="4"/>
      <c r="VQM201" s="4"/>
      <c r="VQN201" s="4"/>
      <c r="VQO201" s="4"/>
      <c r="VQP201" s="4"/>
      <c r="VQQ201" s="4"/>
      <c r="VQR201" s="4"/>
      <c r="VQS201" s="4"/>
      <c r="VQT201" s="4"/>
      <c r="VQU201" s="4"/>
      <c r="VQV201" s="4"/>
      <c r="VQW201" s="4"/>
      <c r="VQX201" s="4"/>
      <c r="VQY201" s="4"/>
      <c r="VQZ201" s="4"/>
      <c r="VRA201" s="4"/>
      <c r="VRB201" s="4"/>
      <c r="VRC201" s="4"/>
      <c r="VRD201" s="4"/>
      <c r="VRE201" s="4"/>
      <c r="VRF201" s="4"/>
      <c r="VRG201" s="4"/>
      <c r="VRH201" s="4"/>
      <c r="VRI201" s="4"/>
      <c r="VRJ201" s="4"/>
      <c r="VRK201" s="4"/>
      <c r="VRL201" s="4"/>
      <c r="VRM201" s="4"/>
      <c r="VRN201" s="4"/>
      <c r="VRO201" s="4"/>
      <c r="VRP201" s="4"/>
      <c r="VRQ201" s="4"/>
      <c r="VRR201" s="4"/>
      <c r="VRS201" s="4"/>
      <c r="VRT201" s="4"/>
      <c r="VRU201" s="4"/>
      <c r="VRV201" s="4"/>
      <c r="VRW201" s="4"/>
      <c r="VRX201" s="4"/>
      <c r="VRY201" s="4"/>
      <c r="VRZ201" s="4"/>
      <c r="VSA201" s="4"/>
      <c r="VSB201" s="4"/>
      <c r="VSC201" s="4"/>
      <c r="VSD201" s="4"/>
      <c r="VSE201" s="4"/>
      <c r="VSF201" s="4"/>
      <c r="VSG201" s="4"/>
      <c r="VSH201" s="4"/>
      <c r="VSI201" s="4"/>
      <c r="VSJ201" s="4"/>
      <c r="VSK201" s="4"/>
      <c r="VSL201" s="4"/>
      <c r="VSM201" s="4"/>
      <c r="VSN201" s="4"/>
      <c r="VSO201" s="4"/>
      <c r="VSP201" s="4"/>
      <c r="VSQ201" s="4"/>
      <c r="VSR201" s="4"/>
      <c r="VSS201" s="4"/>
      <c r="VST201" s="4"/>
      <c r="VSU201" s="4"/>
      <c r="VSV201" s="4"/>
      <c r="VSW201" s="4"/>
      <c r="VSX201" s="4"/>
      <c r="VSY201" s="4"/>
      <c r="VSZ201" s="4"/>
      <c r="VTA201" s="4"/>
      <c r="VTB201" s="4"/>
      <c r="VTC201" s="4"/>
      <c r="VTD201" s="4"/>
      <c r="VTE201" s="4"/>
      <c r="VTF201" s="4"/>
      <c r="VTG201" s="4"/>
      <c r="VTH201" s="4"/>
      <c r="VTI201" s="4"/>
      <c r="VTJ201" s="4"/>
      <c r="VTK201" s="4"/>
      <c r="VTL201" s="4"/>
      <c r="VTM201" s="4"/>
      <c r="VTN201" s="4"/>
      <c r="VTO201" s="4"/>
      <c r="VTP201" s="4"/>
      <c r="VTQ201" s="4"/>
      <c r="VTR201" s="4"/>
      <c r="VTS201" s="4"/>
      <c r="VTT201" s="4"/>
      <c r="VTU201" s="4"/>
      <c r="VTV201" s="4"/>
      <c r="VTW201" s="4"/>
      <c r="VTX201" s="4"/>
      <c r="VTY201" s="4"/>
      <c r="VTZ201" s="4"/>
      <c r="VUA201" s="4"/>
      <c r="VUB201" s="4"/>
      <c r="VUC201" s="4"/>
      <c r="VUD201" s="4"/>
      <c r="VUE201" s="4"/>
      <c r="VUF201" s="4"/>
      <c r="VUG201" s="4"/>
      <c r="VUH201" s="4"/>
      <c r="VUI201" s="4"/>
      <c r="VUJ201" s="4"/>
      <c r="VUK201" s="4"/>
      <c r="VUL201" s="4"/>
      <c r="VUM201" s="4"/>
      <c r="VUN201" s="4"/>
      <c r="VUO201" s="4"/>
      <c r="VUP201" s="4"/>
      <c r="VUQ201" s="4"/>
      <c r="VUR201" s="4"/>
      <c r="VUS201" s="4"/>
      <c r="VUT201" s="4"/>
      <c r="VUU201" s="4"/>
      <c r="VUV201" s="4"/>
      <c r="VUW201" s="4"/>
      <c r="VUX201" s="4"/>
      <c r="VUY201" s="4"/>
      <c r="VUZ201" s="4"/>
      <c r="VVA201" s="4"/>
      <c r="VVB201" s="4"/>
      <c r="VVC201" s="4"/>
      <c r="VVD201" s="4"/>
      <c r="VVE201" s="4"/>
      <c r="VVF201" s="4"/>
      <c r="VVG201" s="4"/>
      <c r="VVH201" s="4"/>
      <c r="VVI201" s="4"/>
      <c r="VVJ201" s="4"/>
      <c r="VVK201" s="4"/>
      <c r="VVL201" s="4"/>
      <c r="VVM201" s="4"/>
      <c r="VVN201" s="4"/>
      <c r="VVO201" s="4"/>
      <c r="VVP201" s="4"/>
      <c r="VVQ201" s="4"/>
      <c r="VVR201" s="4"/>
      <c r="VVS201" s="4"/>
      <c r="VVT201" s="4"/>
      <c r="VVU201" s="4"/>
      <c r="VVV201" s="4"/>
      <c r="VVW201" s="4"/>
      <c r="VVX201" s="4"/>
      <c r="VVY201" s="4"/>
      <c r="VVZ201" s="4"/>
      <c r="VWA201" s="4"/>
      <c r="VWB201" s="4"/>
      <c r="VWC201" s="4"/>
      <c r="VWD201" s="4"/>
      <c r="VWE201" s="4"/>
      <c r="VWF201" s="4"/>
      <c r="VWG201" s="4"/>
      <c r="VWH201" s="4"/>
      <c r="VWI201" s="4"/>
      <c r="VWJ201" s="4"/>
      <c r="VWK201" s="4"/>
      <c r="VWL201" s="4"/>
      <c r="VWM201" s="4"/>
      <c r="VWN201" s="4"/>
      <c r="VWO201" s="4"/>
      <c r="VWP201" s="4"/>
      <c r="VWQ201" s="4"/>
      <c r="VWR201" s="4"/>
      <c r="VWS201" s="4"/>
      <c r="VWT201" s="4"/>
      <c r="VWU201" s="4"/>
      <c r="VWV201" s="4"/>
      <c r="VWW201" s="4"/>
      <c r="VWX201" s="4"/>
      <c r="VWY201" s="4"/>
      <c r="VWZ201" s="4"/>
      <c r="VXA201" s="4"/>
      <c r="VXB201" s="4"/>
      <c r="VXC201" s="4"/>
      <c r="VXD201" s="4"/>
      <c r="VXE201" s="4"/>
      <c r="VXF201" s="4"/>
      <c r="VXG201" s="4"/>
      <c r="VXH201" s="4"/>
      <c r="VXI201" s="4"/>
      <c r="VXJ201" s="4"/>
      <c r="VXK201" s="4"/>
      <c r="VXL201" s="4"/>
      <c r="VXM201" s="4"/>
      <c r="VXN201" s="4"/>
      <c r="VXO201" s="4"/>
      <c r="VXP201" s="4"/>
      <c r="VXQ201" s="4"/>
      <c r="VXR201" s="4"/>
      <c r="VXS201" s="4"/>
      <c r="VXT201" s="4"/>
      <c r="VXU201" s="4"/>
      <c r="VXV201" s="4"/>
      <c r="VXW201" s="4"/>
      <c r="VXX201" s="4"/>
      <c r="VXY201" s="4"/>
      <c r="VXZ201" s="4"/>
      <c r="VYA201" s="4"/>
      <c r="VYB201" s="4"/>
      <c r="VYC201" s="4"/>
      <c r="VYD201" s="4"/>
      <c r="VYE201" s="4"/>
      <c r="VYF201" s="4"/>
      <c r="VYG201" s="4"/>
      <c r="VYH201" s="4"/>
      <c r="VYI201" s="4"/>
      <c r="VYJ201" s="4"/>
      <c r="VYK201" s="4"/>
      <c r="VYL201" s="4"/>
      <c r="VYM201" s="4"/>
      <c r="VYN201" s="4"/>
      <c r="VYO201" s="4"/>
      <c r="VYP201" s="4"/>
      <c r="VYQ201" s="4"/>
      <c r="VYR201" s="4"/>
      <c r="VYS201" s="4"/>
      <c r="VYT201" s="4"/>
      <c r="VYU201" s="4"/>
      <c r="VYV201" s="4"/>
      <c r="VYW201" s="4"/>
      <c r="VYX201" s="4"/>
      <c r="VYY201" s="4"/>
      <c r="VYZ201" s="4"/>
      <c r="VZA201" s="4"/>
      <c r="VZB201" s="4"/>
      <c r="VZC201" s="4"/>
      <c r="VZD201" s="4"/>
      <c r="VZE201" s="4"/>
      <c r="VZF201" s="4"/>
      <c r="VZG201" s="4"/>
      <c r="VZH201" s="4"/>
      <c r="VZI201" s="4"/>
      <c r="VZJ201" s="4"/>
      <c r="VZK201" s="4"/>
      <c r="VZL201" s="4"/>
      <c r="VZM201" s="4"/>
      <c r="VZN201" s="4"/>
      <c r="VZO201" s="4"/>
      <c r="VZP201" s="4"/>
      <c r="VZQ201" s="4"/>
      <c r="VZR201" s="4"/>
      <c r="VZS201" s="4"/>
      <c r="VZT201" s="4"/>
      <c r="VZU201" s="4"/>
      <c r="VZV201" s="4"/>
      <c r="VZW201" s="4"/>
      <c r="VZX201" s="4"/>
      <c r="VZY201" s="4"/>
      <c r="VZZ201" s="4"/>
      <c r="WAA201" s="4"/>
      <c r="WAB201" s="4"/>
      <c r="WAC201" s="4"/>
      <c r="WAD201" s="4"/>
      <c r="WAE201" s="4"/>
      <c r="WAF201" s="4"/>
      <c r="WAG201" s="4"/>
      <c r="WAH201" s="4"/>
      <c r="WAI201" s="4"/>
      <c r="WAJ201" s="4"/>
      <c r="WAK201" s="4"/>
      <c r="WAL201" s="4"/>
      <c r="WAM201" s="4"/>
      <c r="WAN201" s="4"/>
      <c r="WAO201" s="4"/>
      <c r="WAP201" s="4"/>
      <c r="WAQ201" s="4"/>
      <c r="WAR201" s="4"/>
      <c r="WAS201" s="4"/>
      <c r="WAT201" s="4"/>
      <c r="WAU201" s="4"/>
      <c r="WAV201" s="4"/>
      <c r="WAW201" s="4"/>
      <c r="WAX201" s="4"/>
      <c r="WAY201" s="4"/>
      <c r="WAZ201" s="4"/>
      <c r="WBA201" s="4"/>
      <c r="WBB201" s="4"/>
      <c r="WBC201" s="4"/>
      <c r="WBD201" s="4"/>
      <c r="WBE201" s="4"/>
      <c r="WBF201" s="4"/>
      <c r="WBG201" s="4"/>
      <c r="WBH201" s="4"/>
      <c r="WBI201" s="4"/>
      <c r="WBJ201" s="4"/>
      <c r="WBK201" s="4"/>
      <c r="WBL201" s="4"/>
      <c r="WBM201" s="4"/>
      <c r="WBN201" s="4"/>
      <c r="WBO201" s="4"/>
      <c r="WBP201" s="4"/>
      <c r="WBQ201" s="4"/>
      <c r="WBR201" s="4"/>
      <c r="WBS201" s="4"/>
      <c r="WBT201" s="4"/>
      <c r="WBU201" s="4"/>
      <c r="WBV201" s="4"/>
      <c r="WBW201" s="4"/>
      <c r="WBX201" s="4"/>
      <c r="WBY201" s="4"/>
      <c r="WBZ201" s="4"/>
      <c r="WCA201" s="4"/>
      <c r="WCB201" s="4"/>
      <c r="WCC201" s="4"/>
      <c r="WCD201" s="4"/>
      <c r="WCE201" s="4"/>
      <c r="WCF201" s="4"/>
      <c r="WCG201" s="4"/>
      <c r="WCH201" s="4"/>
      <c r="WCI201" s="4"/>
      <c r="WCJ201" s="4"/>
      <c r="WCK201" s="4"/>
      <c r="WCL201" s="4"/>
      <c r="WCM201" s="4"/>
      <c r="WCN201" s="4"/>
      <c r="WCO201" s="4"/>
      <c r="WCP201" s="4"/>
      <c r="WCQ201" s="4"/>
      <c r="WCR201" s="4"/>
      <c r="WCS201" s="4"/>
      <c r="WCT201" s="4"/>
      <c r="WCU201" s="4"/>
      <c r="WCV201" s="4"/>
      <c r="WCW201" s="4"/>
      <c r="WCX201" s="4"/>
      <c r="WCY201" s="4"/>
      <c r="WCZ201" s="4"/>
      <c r="WDA201" s="4"/>
      <c r="WDB201" s="4"/>
      <c r="WDC201" s="4"/>
      <c r="WDD201" s="4"/>
      <c r="WDE201" s="4"/>
      <c r="WDF201" s="4"/>
      <c r="WDG201" s="4"/>
      <c r="WDH201" s="4"/>
      <c r="WDI201" s="4"/>
      <c r="WDJ201" s="4"/>
      <c r="WDK201" s="4"/>
      <c r="WDL201" s="4"/>
      <c r="WDM201" s="4"/>
      <c r="WDN201" s="4"/>
      <c r="WDO201" s="4"/>
      <c r="WDP201" s="4"/>
      <c r="WDQ201" s="4"/>
      <c r="WDR201" s="4"/>
      <c r="WDS201" s="4"/>
      <c r="WDT201" s="4"/>
      <c r="WDU201" s="4"/>
      <c r="WDV201" s="4"/>
      <c r="WDW201" s="4"/>
      <c r="WDX201" s="4"/>
      <c r="WDY201" s="4"/>
      <c r="WDZ201" s="4"/>
      <c r="WEA201" s="4"/>
      <c r="WEB201" s="4"/>
      <c r="WEC201" s="4"/>
      <c r="WED201" s="4"/>
      <c r="WEE201" s="4"/>
      <c r="WEF201" s="4"/>
      <c r="WEG201" s="4"/>
      <c r="WEH201" s="4"/>
      <c r="WEI201" s="4"/>
      <c r="WEJ201" s="4"/>
      <c r="WEK201" s="4"/>
      <c r="WEL201" s="4"/>
      <c r="WEM201" s="4"/>
      <c r="WEN201" s="4"/>
      <c r="WEO201" s="4"/>
      <c r="WEP201" s="4"/>
      <c r="WEQ201" s="4"/>
      <c r="WER201" s="4"/>
      <c r="WES201" s="4"/>
      <c r="WET201" s="4"/>
      <c r="WEU201" s="4"/>
      <c r="WEV201" s="4"/>
      <c r="WEW201" s="4"/>
      <c r="WEX201" s="4"/>
      <c r="WEY201" s="4"/>
      <c r="WEZ201" s="4"/>
      <c r="WFA201" s="4"/>
      <c r="WFB201" s="4"/>
      <c r="WFC201" s="4"/>
      <c r="WFD201" s="4"/>
      <c r="WFE201" s="4"/>
      <c r="WFF201" s="4"/>
      <c r="WFG201" s="4"/>
      <c r="WFH201" s="4"/>
      <c r="WFI201" s="4"/>
      <c r="WFJ201" s="4"/>
      <c r="WFK201" s="4"/>
      <c r="WFL201" s="4"/>
      <c r="WFM201" s="4"/>
      <c r="WFN201" s="4"/>
      <c r="WFO201" s="4"/>
      <c r="WFP201" s="4"/>
      <c r="WFQ201" s="4"/>
      <c r="WFR201" s="4"/>
      <c r="WFS201" s="4"/>
      <c r="WFT201" s="4"/>
      <c r="WFU201" s="4"/>
      <c r="WFV201" s="4"/>
      <c r="WFW201" s="4"/>
      <c r="WFX201" s="4"/>
      <c r="WFY201" s="4"/>
      <c r="WFZ201" s="4"/>
      <c r="WGA201" s="4"/>
      <c r="WGB201" s="4"/>
      <c r="WGC201" s="4"/>
      <c r="WGD201" s="4"/>
      <c r="WGE201" s="4"/>
      <c r="WGF201" s="4"/>
      <c r="WGG201" s="4"/>
      <c r="WGH201" s="4"/>
      <c r="WGI201" s="4"/>
      <c r="WGJ201" s="4"/>
      <c r="WGK201" s="4"/>
      <c r="WGL201" s="4"/>
      <c r="WGM201" s="4"/>
      <c r="WGN201" s="4"/>
      <c r="WGO201" s="4"/>
      <c r="WGP201" s="4"/>
      <c r="WGQ201" s="4"/>
      <c r="WGR201" s="4"/>
      <c r="WGS201" s="4"/>
      <c r="WGT201" s="4"/>
      <c r="WGU201" s="4"/>
      <c r="WGV201" s="4"/>
      <c r="WGW201" s="4"/>
      <c r="WGX201" s="4"/>
      <c r="WGY201" s="4"/>
      <c r="WGZ201" s="4"/>
      <c r="WHA201" s="4"/>
      <c r="WHB201" s="4"/>
      <c r="WHC201" s="4"/>
      <c r="WHD201" s="4"/>
      <c r="WHE201" s="4"/>
      <c r="WHF201" s="4"/>
      <c r="WHG201" s="4"/>
      <c r="WHH201" s="4"/>
      <c r="WHI201" s="4"/>
      <c r="WHJ201" s="4"/>
      <c r="WHK201" s="4"/>
      <c r="WHL201" s="4"/>
      <c r="WHM201" s="4"/>
      <c r="WHN201" s="4"/>
      <c r="WHO201" s="4"/>
      <c r="WHP201" s="4"/>
      <c r="WHQ201" s="4"/>
      <c r="WHR201" s="4"/>
      <c r="WHS201" s="4"/>
      <c r="WHT201" s="4"/>
      <c r="WHU201" s="4"/>
      <c r="WHV201" s="4"/>
      <c r="WHW201" s="4"/>
      <c r="WHX201" s="4"/>
      <c r="WHY201" s="4"/>
      <c r="WHZ201" s="4"/>
      <c r="WIA201" s="4"/>
      <c r="WIB201" s="4"/>
      <c r="WIC201" s="4"/>
      <c r="WID201" s="4"/>
      <c r="WIE201" s="4"/>
      <c r="WIF201" s="4"/>
      <c r="WIG201" s="4"/>
      <c r="WIH201" s="4"/>
      <c r="WII201" s="4"/>
      <c r="WIJ201" s="4"/>
      <c r="WIK201" s="4"/>
      <c r="WIL201" s="4"/>
      <c r="WIM201" s="4"/>
      <c r="WIN201" s="4"/>
      <c r="WIO201" s="4"/>
      <c r="WIP201" s="4"/>
      <c r="WIQ201" s="4"/>
      <c r="WIR201" s="4"/>
      <c r="WIS201" s="4"/>
      <c r="WIT201" s="4"/>
      <c r="WIU201" s="4"/>
      <c r="WIV201" s="4"/>
      <c r="WIW201" s="4"/>
      <c r="WIX201" s="4"/>
      <c r="WIY201" s="4"/>
      <c r="WIZ201" s="4"/>
      <c r="WJA201" s="4"/>
      <c r="WJB201" s="4"/>
      <c r="WJC201" s="4"/>
      <c r="WJD201" s="4"/>
      <c r="WJE201" s="4"/>
      <c r="WJF201" s="4"/>
      <c r="WJG201" s="4"/>
      <c r="WJH201" s="4"/>
      <c r="WJI201" s="4"/>
      <c r="WJJ201" s="4"/>
      <c r="WJK201" s="4"/>
      <c r="WJL201" s="4"/>
      <c r="WJM201" s="4"/>
      <c r="WJN201" s="4"/>
      <c r="WJO201" s="4"/>
      <c r="WJP201" s="4"/>
      <c r="WJQ201" s="4"/>
      <c r="WJR201" s="4"/>
      <c r="WJS201" s="4"/>
      <c r="WJT201" s="4"/>
      <c r="WJU201" s="4"/>
      <c r="WJV201" s="4"/>
      <c r="WJW201" s="4"/>
      <c r="WJX201" s="4"/>
      <c r="WJY201" s="4"/>
      <c r="WJZ201" s="4"/>
      <c r="WKA201" s="4"/>
      <c r="WKB201" s="4"/>
      <c r="WKC201" s="4"/>
      <c r="WKD201" s="4"/>
      <c r="WKE201" s="4"/>
      <c r="WKF201" s="4"/>
      <c r="WKG201" s="4"/>
      <c r="WKH201" s="4"/>
      <c r="WKI201" s="4"/>
      <c r="WKJ201" s="4"/>
      <c r="WKK201" s="4"/>
      <c r="WKL201" s="4"/>
      <c r="WKM201" s="4"/>
      <c r="WKN201" s="4"/>
      <c r="WKO201" s="4"/>
      <c r="WKP201" s="4"/>
      <c r="WKQ201" s="4"/>
      <c r="WKR201" s="4"/>
      <c r="WKS201" s="4"/>
      <c r="WKT201" s="4"/>
      <c r="WKU201" s="4"/>
      <c r="WKV201" s="4"/>
      <c r="WKW201" s="4"/>
      <c r="WKX201" s="4"/>
      <c r="WKY201" s="4"/>
      <c r="WKZ201" s="4"/>
      <c r="WLA201" s="4"/>
      <c r="WLB201" s="4"/>
      <c r="WLC201" s="4"/>
      <c r="WLD201" s="4"/>
      <c r="WLE201" s="4"/>
      <c r="WLF201" s="4"/>
      <c r="WLG201" s="4"/>
      <c r="WLH201" s="4"/>
      <c r="WLI201" s="4"/>
      <c r="WLJ201" s="4"/>
      <c r="WLK201" s="4"/>
      <c r="WLL201" s="4"/>
      <c r="WLM201" s="4"/>
      <c r="WLN201" s="4"/>
      <c r="WLO201" s="4"/>
      <c r="WLP201" s="4"/>
      <c r="WLQ201" s="4"/>
      <c r="WLR201" s="4"/>
      <c r="WLS201" s="4"/>
      <c r="WLT201" s="4"/>
      <c r="WLU201" s="4"/>
      <c r="WLV201" s="4"/>
      <c r="WLW201" s="4"/>
      <c r="WLX201" s="4"/>
      <c r="WLY201" s="4"/>
      <c r="WLZ201" s="4"/>
      <c r="WMA201" s="4"/>
      <c r="WMB201" s="4"/>
      <c r="WMC201" s="4"/>
      <c r="WMD201" s="4"/>
      <c r="WME201" s="4"/>
      <c r="WMF201" s="4"/>
      <c r="WMG201" s="4"/>
      <c r="WMH201" s="4"/>
      <c r="WMI201" s="4"/>
      <c r="WMJ201" s="4"/>
      <c r="WMK201" s="4"/>
      <c r="WML201" s="4"/>
      <c r="WMM201" s="4"/>
      <c r="WMN201" s="4"/>
      <c r="WMO201" s="4"/>
      <c r="WMP201" s="4"/>
      <c r="WMQ201" s="4"/>
      <c r="WMR201" s="4"/>
      <c r="WMS201" s="4"/>
      <c r="WMT201" s="4"/>
      <c r="WMU201" s="4"/>
      <c r="WMV201" s="4"/>
      <c r="WMW201" s="4"/>
      <c r="WMX201" s="4"/>
      <c r="WMY201" s="4"/>
      <c r="WMZ201" s="4"/>
      <c r="WNA201" s="4"/>
      <c r="WNB201" s="4"/>
      <c r="WNC201" s="4"/>
      <c r="WND201" s="4"/>
      <c r="WNE201" s="4"/>
      <c r="WNF201" s="4"/>
      <c r="WNG201" s="4"/>
      <c r="WNH201" s="4"/>
      <c r="WNI201" s="4"/>
      <c r="WNJ201" s="4"/>
      <c r="WNK201" s="4"/>
      <c r="WNL201" s="4"/>
      <c r="WNM201" s="4"/>
      <c r="WNN201" s="4"/>
      <c r="WNO201" s="4"/>
      <c r="WNP201" s="4"/>
      <c r="WNQ201" s="4"/>
      <c r="WNR201" s="4"/>
      <c r="WNS201" s="4"/>
      <c r="WNT201" s="4"/>
      <c r="WNU201" s="4"/>
      <c r="WNV201" s="4"/>
      <c r="WNW201" s="4"/>
      <c r="WNX201" s="4"/>
      <c r="WNY201" s="4"/>
      <c r="WNZ201" s="4"/>
      <c r="WOA201" s="4"/>
      <c r="WOB201" s="4"/>
      <c r="WOC201" s="4"/>
      <c r="WOD201" s="4"/>
      <c r="WOE201" s="4"/>
      <c r="WOF201" s="4"/>
      <c r="WOG201" s="4"/>
      <c r="WOH201" s="4"/>
      <c r="WOI201" s="4"/>
      <c r="WOJ201" s="4"/>
      <c r="WOK201" s="4"/>
      <c r="WOL201" s="4"/>
      <c r="WOM201" s="4"/>
      <c r="WON201" s="4"/>
      <c r="WOO201" s="4"/>
      <c r="WOP201" s="4"/>
      <c r="WOQ201" s="4"/>
      <c r="WOR201" s="4"/>
      <c r="WOS201" s="4"/>
      <c r="WOT201" s="4"/>
      <c r="WOU201" s="4"/>
      <c r="WOV201" s="4"/>
      <c r="WOW201" s="4"/>
      <c r="WOX201" s="4"/>
      <c r="WOY201" s="4"/>
      <c r="WOZ201" s="4"/>
      <c r="WPA201" s="4"/>
      <c r="WPB201" s="4"/>
      <c r="WPC201" s="4"/>
      <c r="WPD201" s="4"/>
      <c r="WPE201" s="4"/>
      <c r="WPF201" s="4"/>
      <c r="WPG201" s="4"/>
      <c r="WPH201" s="4"/>
      <c r="WPI201" s="4"/>
      <c r="WPJ201" s="4"/>
      <c r="WPK201" s="4"/>
      <c r="WPL201" s="4"/>
      <c r="WPM201" s="4"/>
      <c r="WPN201" s="4"/>
      <c r="WPO201" s="4"/>
      <c r="WPP201" s="4"/>
      <c r="WPQ201" s="4"/>
      <c r="WPR201" s="4"/>
      <c r="WPS201" s="4"/>
      <c r="WPT201" s="4"/>
      <c r="WPU201" s="4"/>
      <c r="WPV201" s="4"/>
      <c r="WPW201" s="4"/>
      <c r="WPX201" s="4"/>
      <c r="WPY201" s="4"/>
      <c r="WPZ201" s="4"/>
      <c r="WQA201" s="4"/>
      <c r="WQB201" s="4"/>
      <c r="WQC201" s="4"/>
      <c r="WQD201" s="4"/>
      <c r="WQE201" s="4"/>
      <c r="WQF201" s="4"/>
      <c r="WQG201" s="4"/>
      <c r="WQH201" s="4"/>
      <c r="WQI201" s="4"/>
      <c r="WQJ201" s="4"/>
      <c r="WQK201" s="4"/>
      <c r="WQL201" s="4"/>
      <c r="WQM201" s="4"/>
      <c r="WQN201" s="4"/>
      <c r="WQO201" s="4"/>
      <c r="WQP201" s="4"/>
      <c r="WQQ201" s="4"/>
      <c r="WQR201" s="4"/>
      <c r="WQS201" s="4"/>
      <c r="WQT201" s="4"/>
      <c r="WQU201" s="4"/>
      <c r="WQV201" s="4"/>
      <c r="WQW201" s="4"/>
      <c r="WQX201" s="4"/>
      <c r="WQY201" s="4"/>
      <c r="WQZ201" s="4"/>
      <c r="WRA201" s="4"/>
      <c r="WRB201" s="4"/>
      <c r="WRC201" s="4"/>
      <c r="WRD201" s="4"/>
      <c r="WRE201" s="4"/>
      <c r="WRF201" s="4"/>
      <c r="WRG201" s="4"/>
      <c r="WRH201" s="4"/>
      <c r="WRI201" s="4"/>
      <c r="WRJ201" s="4"/>
      <c r="WRK201" s="4"/>
      <c r="WRL201" s="4"/>
      <c r="WRM201" s="4"/>
      <c r="WRN201" s="4"/>
      <c r="WRO201" s="4"/>
      <c r="WRP201" s="4"/>
      <c r="WRQ201" s="4"/>
      <c r="WRR201" s="4"/>
      <c r="WRS201" s="4"/>
      <c r="WRT201" s="4"/>
      <c r="WRU201" s="4"/>
      <c r="WRV201" s="4"/>
      <c r="WRW201" s="4"/>
      <c r="WRX201" s="4"/>
      <c r="WRY201" s="4"/>
      <c r="WRZ201" s="4"/>
      <c r="WSA201" s="4"/>
      <c r="WSB201" s="4"/>
      <c r="WSC201" s="4"/>
      <c r="WSD201" s="4"/>
      <c r="WSE201" s="4"/>
      <c r="WSF201" s="4"/>
      <c r="WSG201" s="4"/>
      <c r="WSH201" s="4"/>
      <c r="WSI201" s="4"/>
      <c r="WSJ201" s="4"/>
      <c r="WSK201" s="4"/>
      <c r="WSL201" s="4"/>
      <c r="WSM201" s="4"/>
      <c r="WSN201" s="4"/>
      <c r="WSO201" s="4"/>
      <c r="WSP201" s="4"/>
      <c r="WSQ201" s="4"/>
      <c r="WSR201" s="4"/>
      <c r="WSS201" s="4"/>
      <c r="WST201" s="4"/>
      <c r="WSU201" s="4"/>
      <c r="WSV201" s="4"/>
      <c r="WSW201" s="4"/>
      <c r="WSX201" s="4"/>
      <c r="WSY201" s="4"/>
      <c r="WSZ201" s="4"/>
      <c r="WTA201" s="4"/>
      <c r="WTB201" s="4"/>
      <c r="WTC201" s="4"/>
      <c r="WTD201" s="4"/>
      <c r="WTE201" s="4"/>
      <c r="WTF201" s="4"/>
      <c r="WTG201" s="4"/>
      <c r="WTH201" s="4"/>
      <c r="WTI201" s="4"/>
      <c r="WTJ201" s="4"/>
      <c r="WTK201" s="4"/>
      <c r="WTL201" s="4"/>
      <c r="WTM201" s="4"/>
      <c r="WTN201" s="4"/>
      <c r="WTO201" s="4"/>
      <c r="WTP201" s="4"/>
      <c r="WTQ201" s="4"/>
      <c r="WTR201" s="4"/>
      <c r="WTS201" s="4"/>
      <c r="WTT201" s="4"/>
      <c r="WTU201" s="4"/>
      <c r="WTV201" s="4"/>
      <c r="WTW201" s="4"/>
      <c r="WTX201" s="4"/>
      <c r="WTY201" s="4"/>
      <c r="WTZ201" s="4"/>
      <c r="WUA201" s="4"/>
      <c r="WUB201" s="4"/>
      <c r="WUC201" s="4"/>
      <c r="WUD201" s="4"/>
      <c r="WUE201" s="4"/>
      <c r="WUF201" s="4"/>
      <c r="WUG201" s="4"/>
      <c r="WUH201" s="4"/>
      <c r="WUI201" s="4"/>
      <c r="WUJ201" s="4"/>
      <c r="WUK201" s="4"/>
      <c r="WUL201" s="4"/>
      <c r="WUM201" s="4"/>
      <c r="WUN201" s="4"/>
      <c r="WUO201" s="4"/>
      <c r="WUP201" s="4"/>
      <c r="WUQ201" s="4"/>
      <c r="WUR201" s="4"/>
      <c r="WUS201" s="4"/>
    </row>
    <row r="202" spans="1:16113" s="4" customFormat="1" ht="38.25" x14ac:dyDescent="0.25">
      <c r="A202" s="656" t="s">
        <v>477</v>
      </c>
      <c r="B202" s="546" t="s">
        <v>478</v>
      </c>
      <c r="C202" s="625" t="s">
        <v>199</v>
      </c>
      <c r="D202" s="617" t="s">
        <v>21</v>
      </c>
      <c r="E202" s="618" t="s">
        <v>21</v>
      </c>
      <c r="F202" s="618" t="s">
        <v>21</v>
      </c>
      <c r="G202" s="618" t="s">
        <v>21</v>
      </c>
      <c r="H202" s="619" t="s">
        <v>21</v>
      </c>
      <c r="I202" s="620" t="s">
        <v>67</v>
      </c>
      <c r="J202" s="621" t="s">
        <v>67</v>
      </c>
      <c r="K202" s="617" t="s">
        <v>67</v>
      </c>
      <c r="L202" s="618" t="s">
        <v>67</v>
      </c>
      <c r="M202" s="618" t="s">
        <v>67</v>
      </c>
      <c r="N202" s="618" t="s">
        <v>67</v>
      </c>
      <c r="O202" s="619" t="s">
        <v>67</v>
      </c>
      <c r="P202" s="620" t="s">
        <v>67</v>
      </c>
      <c r="Q202" s="621" t="s">
        <v>67</v>
      </c>
      <c r="R202" s="617" t="s">
        <v>67</v>
      </c>
      <c r="S202" s="618" t="s">
        <v>67</v>
      </c>
      <c r="T202" s="618" t="s">
        <v>67</v>
      </c>
      <c r="U202" s="618" t="s">
        <v>67</v>
      </c>
      <c r="V202" s="619" t="s">
        <v>67</v>
      </c>
      <c r="W202" s="620" t="s">
        <v>67</v>
      </c>
      <c r="X202" s="621" t="s">
        <v>67</v>
      </c>
      <c r="Y202" s="617" t="s">
        <v>67</v>
      </c>
      <c r="Z202" s="618" t="s">
        <v>67</v>
      </c>
      <c r="AA202" s="618" t="s">
        <v>67</v>
      </c>
      <c r="AB202" s="618" t="s">
        <v>67</v>
      </c>
      <c r="AC202" s="619" t="s">
        <v>67</v>
      </c>
      <c r="AD202" s="620" t="s">
        <v>67</v>
      </c>
      <c r="AE202" s="621" t="s">
        <v>67</v>
      </c>
      <c r="AF202" s="617" t="s">
        <v>67</v>
      </c>
      <c r="AG202" s="618" t="s">
        <v>67</v>
      </c>
      <c r="AH202" s="618" t="s">
        <v>67</v>
      </c>
      <c r="AI202" s="618" t="s">
        <v>67</v>
      </c>
      <c r="AJ202" s="619" t="s">
        <v>67</v>
      </c>
      <c r="AK202" s="620" t="s">
        <v>67</v>
      </c>
      <c r="AL202" s="621" t="s">
        <v>67</v>
      </c>
      <c r="AM202" s="617" t="s">
        <v>67</v>
      </c>
      <c r="AN202" s="618" t="s">
        <v>67</v>
      </c>
      <c r="AO202" s="618" t="s">
        <v>67</v>
      </c>
      <c r="AP202" s="618" t="s">
        <v>67</v>
      </c>
      <c r="AQ202" s="619" t="s">
        <v>67</v>
      </c>
      <c r="AR202" s="620" t="s">
        <v>67</v>
      </c>
      <c r="AS202" s="621" t="s">
        <v>67</v>
      </c>
      <c r="AT202" s="617" t="s">
        <v>67</v>
      </c>
      <c r="AU202" s="618" t="s">
        <v>67</v>
      </c>
      <c r="AV202" s="618" t="s">
        <v>67</v>
      </c>
      <c r="AW202" s="618" t="s">
        <v>67</v>
      </c>
      <c r="AX202" s="619" t="s">
        <v>67</v>
      </c>
      <c r="AY202" s="620" t="s">
        <v>67</v>
      </c>
      <c r="AZ202" s="621" t="s">
        <v>67</v>
      </c>
      <c r="BA202" s="617" t="s">
        <v>67</v>
      </c>
      <c r="BB202" s="618" t="s">
        <v>67</v>
      </c>
      <c r="BC202" s="618" t="s">
        <v>67</v>
      </c>
      <c r="BD202" s="618" t="s">
        <v>67</v>
      </c>
      <c r="BE202" s="619" t="s">
        <v>67</v>
      </c>
      <c r="BF202" s="620" t="s">
        <v>67</v>
      </c>
      <c r="BG202" s="621" t="s">
        <v>67</v>
      </c>
      <c r="BH202" s="617" t="s">
        <v>67</v>
      </c>
      <c r="BI202" s="618" t="s">
        <v>67</v>
      </c>
      <c r="BJ202" s="618" t="s">
        <v>67</v>
      </c>
      <c r="BK202" s="618" t="s">
        <v>67</v>
      </c>
      <c r="BL202" s="619" t="s">
        <v>67</v>
      </c>
      <c r="BM202" s="620" t="s">
        <v>67</v>
      </c>
      <c r="BN202" s="621" t="s">
        <v>67</v>
      </c>
      <c r="BO202" s="617" t="s">
        <v>67</v>
      </c>
      <c r="BP202" s="618" t="s">
        <v>67</v>
      </c>
      <c r="BQ202" s="618" t="s">
        <v>67</v>
      </c>
      <c r="BR202" s="618" t="s">
        <v>67</v>
      </c>
      <c r="BS202" s="619" t="s">
        <v>67</v>
      </c>
      <c r="BT202" s="620" t="s">
        <v>67</v>
      </c>
      <c r="BU202" s="621" t="s">
        <v>67</v>
      </c>
      <c r="BV202" s="617" t="s">
        <v>67</v>
      </c>
      <c r="BW202" s="618" t="s">
        <v>67</v>
      </c>
      <c r="BX202" s="618" t="s">
        <v>67</v>
      </c>
      <c r="BY202" s="618" t="s">
        <v>67</v>
      </c>
      <c r="BZ202" s="619" t="s">
        <v>67</v>
      </c>
      <c r="CA202" s="620" t="s">
        <v>67</v>
      </c>
      <c r="CB202" s="621" t="s">
        <v>67</v>
      </c>
      <c r="CC202" s="617" t="s">
        <v>67</v>
      </c>
      <c r="CD202" s="618" t="s">
        <v>67</v>
      </c>
      <c r="CE202" s="618" t="s">
        <v>67</v>
      </c>
      <c r="CF202" s="618" t="s">
        <v>67</v>
      </c>
      <c r="CG202" s="619" t="s">
        <v>67</v>
      </c>
      <c r="CH202" s="620" t="s">
        <v>67</v>
      </c>
      <c r="CI202" s="621" t="s">
        <v>67</v>
      </c>
    </row>
    <row r="203" spans="1:16113" s="4" customFormat="1" ht="25.5" x14ac:dyDescent="0.25">
      <c r="A203" s="656" t="s">
        <v>479</v>
      </c>
      <c r="B203" s="546" t="s">
        <v>480</v>
      </c>
      <c r="C203" s="625" t="s">
        <v>199</v>
      </c>
      <c r="D203" s="617">
        <v>273</v>
      </c>
      <c r="E203" s="618">
        <v>273</v>
      </c>
      <c r="F203" s="618">
        <v>273</v>
      </c>
      <c r="G203" s="618">
        <v>224</v>
      </c>
      <c r="H203" s="619">
        <v>224</v>
      </c>
      <c r="I203" s="620">
        <f t="shared" si="154"/>
        <v>0.82051282051282048</v>
      </c>
      <c r="J203" s="621">
        <f t="shared" si="155"/>
        <v>0.82051282051282048</v>
      </c>
      <c r="K203" s="617">
        <v>154</v>
      </c>
      <c r="L203" s="618">
        <v>153</v>
      </c>
      <c r="M203" s="618">
        <v>153</v>
      </c>
      <c r="N203" s="618">
        <v>124</v>
      </c>
      <c r="O203" s="619">
        <v>124</v>
      </c>
      <c r="P203" s="620">
        <f>N203/L203</f>
        <v>0.81045751633986929</v>
      </c>
      <c r="Q203" s="621">
        <f>N203/M203</f>
        <v>0.81045751633986929</v>
      </c>
      <c r="R203" s="617">
        <v>115</v>
      </c>
      <c r="S203" s="618">
        <v>111</v>
      </c>
      <c r="T203" s="618">
        <v>111</v>
      </c>
      <c r="U203" s="618">
        <v>87</v>
      </c>
      <c r="V203" s="619">
        <v>87</v>
      </c>
      <c r="W203" s="620">
        <f t="shared" ref="W203:W241" si="226">U203/S203</f>
        <v>0.78378378378378377</v>
      </c>
      <c r="X203" s="621">
        <f t="shared" ref="X203:X241" si="227">U203/T203</f>
        <v>0.78378378378378377</v>
      </c>
      <c r="Y203" s="617">
        <v>81</v>
      </c>
      <c r="Z203" s="618">
        <v>79</v>
      </c>
      <c r="AA203" s="618">
        <v>79</v>
      </c>
      <c r="AB203" s="618">
        <v>71</v>
      </c>
      <c r="AC203" s="619">
        <v>71</v>
      </c>
      <c r="AD203" s="620">
        <f>AB203/Z203</f>
        <v>0.89873417721518989</v>
      </c>
      <c r="AE203" s="621">
        <f>AB203/AA203</f>
        <v>0.89873417721518989</v>
      </c>
      <c r="AF203" s="617">
        <v>56</v>
      </c>
      <c r="AG203" s="618">
        <v>56</v>
      </c>
      <c r="AH203" s="618">
        <v>56</v>
      </c>
      <c r="AI203" s="618">
        <v>47</v>
      </c>
      <c r="AJ203" s="619">
        <v>47</v>
      </c>
      <c r="AK203" s="620">
        <f>AI203/AG203</f>
        <v>0.8392857142857143</v>
      </c>
      <c r="AL203" s="621">
        <f>AI203/AH203</f>
        <v>0.8392857142857143</v>
      </c>
      <c r="AM203" s="617" t="s">
        <v>67</v>
      </c>
      <c r="AN203" s="618" t="s">
        <v>67</v>
      </c>
      <c r="AO203" s="618" t="s">
        <v>67</v>
      </c>
      <c r="AP203" s="618" t="s">
        <v>67</v>
      </c>
      <c r="AQ203" s="619" t="s">
        <v>67</v>
      </c>
      <c r="AR203" s="620" t="s">
        <v>67</v>
      </c>
      <c r="AS203" s="621" t="s">
        <v>67</v>
      </c>
      <c r="AT203" s="617" t="s">
        <v>67</v>
      </c>
      <c r="AU203" s="618" t="s">
        <v>67</v>
      </c>
      <c r="AV203" s="618" t="s">
        <v>67</v>
      </c>
      <c r="AW203" s="618" t="s">
        <v>67</v>
      </c>
      <c r="AX203" s="619" t="s">
        <v>67</v>
      </c>
      <c r="AY203" s="620" t="s">
        <v>67</v>
      </c>
      <c r="AZ203" s="621" t="s">
        <v>67</v>
      </c>
      <c r="BA203" s="617" t="s">
        <v>67</v>
      </c>
      <c r="BB203" s="618" t="s">
        <v>67</v>
      </c>
      <c r="BC203" s="618" t="s">
        <v>67</v>
      </c>
      <c r="BD203" s="618" t="s">
        <v>67</v>
      </c>
      <c r="BE203" s="619" t="s">
        <v>67</v>
      </c>
      <c r="BF203" s="620" t="s">
        <v>67</v>
      </c>
      <c r="BG203" s="621" t="s">
        <v>67</v>
      </c>
      <c r="BH203" s="617" t="s">
        <v>67</v>
      </c>
      <c r="BI203" s="618" t="s">
        <v>67</v>
      </c>
      <c r="BJ203" s="618" t="s">
        <v>67</v>
      </c>
      <c r="BK203" s="618" t="s">
        <v>67</v>
      </c>
      <c r="BL203" s="619" t="s">
        <v>67</v>
      </c>
      <c r="BM203" s="620" t="s">
        <v>67</v>
      </c>
      <c r="BN203" s="621" t="s">
        <v>67</v>
      </c>
      <c r="BO203" s="617" t="s">
        <v>67</v>
      </c>
      <c r="BP203" s="618" t="s">
        <v>67</v>
      </c>
      <c r="BQ203" s="618" t="s">
        <v>67</v>
      </c>
      <c r="BR203" s="618" t="s">
        <v>67</v>
      </c>
      <c r="BS203" s="619" t="s">
        <v>67</v>
      </c>
      <c r="BT203" s="620" t="s">
        <v>67</v>
      </c>
      <c r="BU203" s="621" t="s">
        <v>67</v>
      </c>
      <c r="BV203" s="617" t="s">
        <v>67</v>
      </c>
      <c r="BW203" s="618" t="s">
        <v>67</v>
      </c>
      <c r="BX203" s="618" t="s">
        <v>67</v>
      </c>
      <c r="BY203" s="618" t="s">
        <v>67</v>
      </c>
      <c r="BZ203" s="619" t="s">
        <v>67</v>
      </c>
      <c r="CA203" s="620" t="s">
        <v>67</v>
      </c>
      <c r="CB203" s="621" t="s">
        <v>67</v>
      </c>
      <c r="CC203" s="617" t="s">
        <v>67</v>
      </c>
      <c r="CD203" s="618" t="s">
        <v>67</v>
      </c>
      <c r="CE203" s="618" t="s">
        <v>67</v>
      </c>
      <c r="CF203" s="618" t="s">
        <v>67</v>
      </c>
      <c r="CG203" s="619" t="s">
        <v>67</v>
      </c>
      <c r="CH203" s="620" t="s">
        <v>67</v>
      </c>
      <c r="CI203" s="621" t="s">
        <v>67</v>
      </c>
    </row>
    <row r="204" spans="1:16113" s="4" customFormat="1" ht="25.5" x14ac:dyDescent="0.25">
      <c r="A204" s="656" t="s">
        <v>481</v>
      </c>
      <c r="B204" s="546" t="s">
        <v>482</v>
      </c>
      <c r="C204" s="625" t="s">
        <v>199</v>
      </c>
      <c r="D204" s="617">
        <v>1018</v>
      </c>
      <c r="E204" s="618">
        <v>1009</v>
      </c>
      <c r="F204" s="618">
        <v>1009</v>
      </c>
      <c r="G204" s="618">
        <v>1004</v>
      </c>
      <c r="H204" s="619">
        <v>1004</v>
      </c>
      <c r="I204" s="620">
        <f t="shared" si="154"/>
        <v>0.99504459861248762</v>
      </c>
      <c r="J204" s="621">
        <f t="shared" si="155"/>
        <v>0.99504459861248762</v>
      </c>
      <c r="K204" s="617">
        <v>686</v>
      </c>
      <c r="L204" s="618">
        <v>677</v>
      </c>
      <c r="M204" s="618">
        <v>677</v>
      </c>
      <c r="N204" s="618">
        <v>668</v>
      </c>
      <c r="O204" s="619">
        <v>668</v>
      </c>
      <c r="P204" s="620">
        <f>N204/L204</f>
        <v>0.98670605612998519</v>
      </c>
      <c r="Q204" s="621">
        <f>N204/M204</f>
        <v>0.98670605612998519</v>
      </c>
      <c r="R204" s="617">
        <v>719</v>
      </c>
      <c r="S204" s="618">
        <v>715</v>
      </c>
      <c r="T204" s="618">
        <v>715</v>
      </c>
      <c r="U204" s="618">
        <v>705</v>
      </c>
      <c r="V204" s="619">
        <v>705</v>
      </c>
      <c r="W204" s="620">
        <f t="shared" si="226"/>
        <v>0.98601398601398604</v>
      </c>
      <c r="X204" s="621">
        <f t="shared" si="227"/>
        <v>0.98601398601398604</v>
      </c>
      <c r="Y204" s="617">
        <v>1024</v>
      </c>
      <c r="Z204" s="618">
        <v>1009</v>
      </c>
      <c r="AA204" s="618">
        <v>1009</v>
      </c>
      <c r="AB204" s="618">
        <v>934</v>
      </c>
      <c r="AC204" s="619">
        <v>934</v>
      </c>
      <c r="AD204" s="620">
        <f>AB204/Z204</f>
        <v>0.92566897918731417</v>
      </c>
      <c r="AE204" s="621">
        <f>AB204/AA204</f>
        <v>0.92566897918731417</v>
      </c>
      <c r="AF204" s="617">
        <v>671</v>
      </c>
      <c r="AG204" s="618">
        <v>634</v>
      </c>
      <c r="AH204" s="618">
        <v>548</v>
      </c>
      <c r="AI204" s="618">
        <v>548</v>
      </c>
      <c r="AJ204" s="619">
        <v>449</v>
      </c>
      <c r="AK204" s="620">
        <f>AI204/AG204</f>
        <v>0.86435331230283907</v>
      </c>
      <c r="AL204" s="621">
        <f>AI204/AH204</f>
        <v>1</v>
      </c>
      <c r="AM204" s="617">
        <v>375</v>
      </c>
      <c r="AN204" s="618">
        <v>364</v>
      </c>
      <c r="AO204" s="618">
        <v>311</v>
      </c>
      <c r="AP204" s="618">
        <v>311</v>
      </c>
      <c r="AQ204" s="619">
        <v>239</v>
      </c>
      <c r="AR204" s="620">
        <f>AP204/AN204</f>
        <v>0.85439560439560436</v>
      </c>
      <c r="AS204" s="621">
        <f>AP204/AO204</f>
        <v>1</v>
      </c>
      <c r="AT204" s="617">
        <v>314</v>
      </c>
      <c r="AU204" s="618">
        <v>313</v>
      </c>
      <c r="AV204" s="618">
        <v>294</v>
      </c>
      <c r="AW204" s="618">
        <v>294</v>
      </c>
      <c r="AX204" s="619">
        <v>276</v>
      </c>
      <c r="AY204" s="620">
        <f>AW204/AU204</f>
        <v>0.93929712460063897</v>
      </c>
      <c r="AZ204" s="621">
        <f>AW204/AV204</f>
        <v>1</v>
      </c>
      <c r="BA204" s="617">
        <v>307</v>
      </c>
      <c r="BB204" s="618">
        <v>304</v>
      </c>
      <c r="BC204" s="618">
        <v>298</v>
      </c>
      <c r="BD204" s="618">
        <v>298</v>
      </c>
      <c r="BE204" s="619">
        <v>277</v>
      </c>
      <c r="BF204" s="620">
        <f>BD204/BB204</f>
        <v>0.98026315789473684</v>
      </c>
      <c r="BG204" s="621">
        <f>BD204/BC204</f>
        <v>1</v>
      </c>
      <c r="BH204" s="617" t="s">
        <v>67</v>
      </c>
      <c r="BI204" s="618" t="s">
        <v>67</v>
      </c>
      <c r="BJ204" s="618" t="s">
        <v>67</v>
      </c>
      <c r="BK204" s="618" t="s">
        <v>67</v>
      </c>
      <c r="BL204" s="619" t="s">
        <v>67</v>
      </c>
      <c r="BM204" s="620" t="s">
        <v>67</v>
      </c>
      <c r="BN204" s="621" t="s">
        <v>67</v>
      </c>
      <c r="BO204" s="617" t="s">
        <v>67</v>
      </c>
      <c r="BP204" s="618" t="s">
        <v>67</v>
      </c>
      <c r="BQ204" s="618" t="s">
        <v>67</v>
      </c>
      <c r="BR204" s="618" t="s">
        <v>67</v>
      </c>
      <c r="BS204" s="619" t="s">
        <v>67</v>
      </c>
      <c r="BT204" s="620" t="s">
        <v>67</v>
      </c>
      <c r="BU204" s="621" t="s">
        <v>67</v>
      </c>
      <c r="BV204" s="617" t="s">
        <v>67</v>
      </c>
      <c r="BW204" s="618" t="s">
        <v>67</v>
      </c>
      <c r="BX204" s="618" t="s">
        <v>67</v>
      </c>
      <c r="BY204" s="618" t="s">
        <v>67</v>
      </c>
      <c r="BZ204" s="619" t="s">
        <v>67</v>
      </c>
      <c r="CA204" s="620" t="s">
        <v>67</v>
      </c>
      <c r="CB204" s="621" t="s">
        <v>67</v>
      </c>
      <c r="CC204" s="617" t="s">
        <v>67</v>
      </c>
      <c r="CD204" s="618" t="s">
        <v>67</v>
      </c>
      <c r="CE204" s="618" t="s">
        <v>67</v>
      </c>
      <c r="CF204" s="618" t="s">
        <v>67</v>
      </c>
      <c r="CG204" s="619" t="s">
        <v>67</v>
      </c>
      <c r="CH204" s="620" t="s">
        <v>67</v>
      </c>
      <c r="CI204" s="621" t="s">
        <v>67</v>
      </c>
    </row>
    <row r="205" spans="1:16113" s="4" customFormat="1" ht="25.5" x14ac:dyDescent="0.25">
      <c r="A205" s="656" t="s">
        <v>483</v>
      </c>
      <c r="B205" s="546" t="s">
        <v>484</v>
      </c>
      <c r="C205" s="625" t="s">
        <v>199</v>
      </c>
      <c r="D205" s="617" t="s">
        <v>21</v>
      </c>
      <c r="E205" s="618" t="s">
        <v>21</v>
      </c>
      <c r="F205" s="618" t="s">
        <v>21</v>
      </c>
      <c r="G205" s="618" t="s">
        <v>21</v>
      </c>
      <c r="H205" s="619" t="s">
        <v>21</v>
      </c>
      <c r="I205" s="620" t="s">
        <v>67</v>
      </c>
      <c r="J205" s="621" t="s">
        <v>67</v>
      </c>
      <c r="K205" s="617" t="s">
        <v>21</v>
      </c>
      <c r="L205" s="618" t="s">
        <v>21</v>
      </c>
      <c r="M205" s="618" t="s">
        <v>21</v>
      </c>
      <c r="N205" s="618" t="s">
        <v>21</v>
      </c>
      <c r="O205" s="619" t="s">
        <v>21</v>
      </c>
      <c r="P205" s="620" t="s">
        <v>67</v>
      </c>
      <c r="Q205" s="621" t="s">
        <v>67</v>
      </c>
      <c r="R205" s="617" t="s">
        <v>67</v>
      </c>
      <c r="S205" s="618" t="s">
        <v>67</v>
      </c>
      <c r="T205" s="618" t="s">
        <v>67</v>
      </c>
      <c r="U205" s="618" t="s">
        <v>67</v>
      </c>
      <c r="V205" s="619" t="s">
        <v>67</v>
      </c>
      <c r="W205" s="620" t="s">
        <v>67</v>
      </c>
      <c r="X205" s="621" t="s">
        <v>67</v>
      </c>
      <c r="Y205" s="617" t="s">
        <v>67</v>
      </c>
      <c r="Z205" s="618" t="s">
        <v>67</v>
      </c>
      <c r="AA205" s="618" t="s">
        <v>67</v>
      </c>
      <c r="AB205" s="618" t="s">
        <v>67</v>
      </c>
      <c r="AC205" s="619" t="s">
        <v>67</v>
      </c>
      <c r="AD205" s="620" t="s">
        <v>67</v>
      </c>
      <c r="AE205" s="621" t="s">
        <v>67</v>
      </c>
      <c r="AF205" s="617" t="s">
        <v>67</v>
      </c>
      <c r="AG205" s="618" t="s">
        <v>67</v>
      </c>
      <c r="AH205" s="618" t="s">
        <v>67</v>
      </c>
      <c r="AI205" s="618" t="s">
        <v>67</v>
      </c>
      <c r="AJ205" s="619" t="s">
        <v>67</v>
      </c>
      <c r="AK205" s="620" t="s">
        <v>67</v>
      </c>
      <c r="AL205" s="621" t="s">
        <v>67</v>
      </c>
      <c r="AM205" s="617" t="s">
        <v>67</v>
      </c>
      <c r="AN205" s="618" t="s">
        <v>67</v>
      </c>
      <c r="AO205" s="618" t="s">
        <v>67</v>
      </c>
      <c r="AP205" s="618" t="s">
        <v>67</v>
      </c>
      <c r="AQ205" s="619" t="s">
        <v>67</v>
      </c>
      <c r="AR205" s="620" t="s">
        <v>67</v>
      </c>
      <c r="AS205" s="621" t="s">
        <v>67</v>
      </c>
      <c r="AT205" s="617" t="s">
        <v>67</v>
      </c>
      <c r="AU205" s="618" t="s">
        <v>67</v>
      </c>
      <c r="AV205" s="618" t="s">
        <v>67</v>
      </c>
      <c r="AW205" s="618" t="s">
        <v>67</v>
      </c>
      <c r="AX205" s="619" t="s">
        <v>67</v>
      </c>
      <c r="AY205" s="620" t="s">
        <v>67</v>
      </c>
      <c r="AZ205" s="621" t="s">
        <v>67</v>
      </c>
      <c r="BA205" s="617" t="s">
        <v>67</v>
      </c>
      <c r="BB205" s="618" t="s">
        <v>67</v>
      </c>
      <c r="BC205" s="618" t="s">
        <v>67</v>
      </c>
      <c r="BD205" s="618" t="s">
        <v>67</v>
      </c>
      <c r="BE205" s="619" t="s">
        <v>67</v>
      </c>
      <c r="BF205" s="620" t="s">
        <v>67</v>
      </c>
      <c r="BG205" s="621" t="s">
        <v>67</v>
      </c>
      <c r="BH205" s="617" t="s">
        <v>67</v>
      </c>
      <c r="BI205" s="618" t="s">
        <v>67</v>
      </c>
      <c r="BJ205" s="618" t="s">
        <v>67</v>
      </c>
      <c r="BK205" s="618" t="s">
        <v>67</v>
      </c>
      <c r="BL205" s="619" t="s">
        <v>67</v>
      </c>
      <c r="BM205" s="620" t="s">
        <v>67</v>
      </c>
      <c r="BN205" s="621" t="s">
        <v>67</v>
      </c>
      <c r="BO205" s="617" t="s">
        <v>67</v>
      </c>
      <c r="BP205" s="618" t="s">
        <v>67</v>
      </c>
      <c r="BQ205" s="618" t="s">
        <v>67</v>
      </c>
      <c r="BR205" s="618" t="s">
        <v>67</v>
      </c>
      <c r="BS205" s="619" t="s">
        <v>67</v>
      </c>
      <c r="BT205" s="620" t="s">
        <v>67</v>
      </c>
      <c r="BU205" s="621" t="s">
        <v>67</v>
      </c>
      <c r="BV205" s="617" t="s">
        <v>67</v>
      </c>
      <c r="BW205" s="618" t="s">
        <v>67</v>
      </c>
      <c r="BX205" s="618" t="s">
        <v>67</v>
      </c>
      <c r="BY205" s="618" t="s">
        <v>67</v>
      </c>
      <c r="BZ205" s="619" t="s">
        <v>67</v>
      </c>
      <c r="CA205" s="620" t="s">
        <v>67</v>
      </c>
      <c r="CB205" s="621" t="s">
        <v>67</v>
      </c>
      <c r="CC205" s="617" t="s">
        <v>67</v>
      </c>
      <c r="CD205" s="618" t="s">
        <v>67</v>
      </c>
      <c r="CE205" s="618" t="s">
        <v>67</v>
      </c>
      <c r="CF205" s="618" t="s">
        <v>67</v>
      </c>
      <c r="CG205" s="619" t="s">
        <v>67</v>
      </c>
      <c r="CH205" s="620" t="s">
        <v>67</v>
      </c>
      <c r="CI205" s="621" t="s">
        <v>67</v>
      </c>
    </row>
    <row r="206" spans="1:16113" s="4" customFormat="1" x14ac:dyDescent="0.25">
      <c r="A206" s="656" t="s">
        <v>568</v>
      </c>
      <c r="B206" s="546" t="s">
        <v>485</v>
      </c>
      <c r="C206" s="625" t="s">
        <v>199</v>
      </c>
      <c r="D206" s="617">
        <v>59</v>
      </c>
      <c r="E206" s="618">
        <v>42</v>
      </c>
      <c r="F206" s="618">
        <v>39</v>
      </c>
      <c r="G206" s="618">
        <v>37</v>
      </c>
      <c r="H206" s="619">
        <v>34</v>
      </c>
      <c r="I206" s="620">
        <f t="shared" ref="I206:I241" si="228">G206/E206</f>
        <v>0.88095238095238093</v>
      </c>
      <c r="J206" s="621">
        <f t="shared" ref="J206:J241" si="229">G206/F206</f>
        <v>0.94871794871794868</v>
      </c>
      <c r="K206" s="617">
        <v>42</v>
      </c>
      <c r="L206" s="618">
        <v>40</v>
      </c>
      <c r="M206" s="618">
        <v>38</v>
      </c>
      <c r="N206" s="618">
        <v>36</v>
      </c>
      <c r="O206" s="619">
        <v>33</v>
      </c>
      <c r="P206" s="620">
        <f>N206/L206</f>
        <v>0.9</v>
      </c>
      <c r="Q206" s="621">
        <f>N206/M206</f>
        <v>0.94736842105263153</v>
      </c>
      <c r="R206" s="617">
        <v>30</v>
      </c>
      <c r="S206" s="618">
        <v>30</v>
      </c>
      <c r="T206" s="618">
        <v>26</v>
      </c>
      <c r="U206" s="618">
        <v>26</v>
      </c>
      <c r="V206" s="619">
        <v>22</v>
      </c>
      <c r="W206" s="620">
        <f t="shared" si="226"/>
        <v>0.8666666666666667</v>
      </c>
      <c r="X206" s="621">
        <f t="shared" si="227"/>
        <v>1</v>
      </c>
      <c r="Y206" s="617">
        <v>29</v>
      </c>
      <c r="Z206" s="618">
        <v>29</v>
      </c>
      <c r="AA206" s="618">
        <v>23</v>
      </c>
      <c r="AB206" s="618">
        <v>23</v>
      </c>
      <c r="AC206" s="619">
        <v>23</v>
      </c>
      <c r="AD206" s="620">
        <f>AB206/Z206</f>
        <v>0.7931034482758621</v>
      </c>
      <c r="AE206" s="621">
        <f>AB206/AA206</f>
        <v>1</v>
      </c>
      <c r="AF206" s="617">
        <v>29</v>
      </c>
      <c r="AG206" s="618">
        <v>29</v>
      </c>
      <c r="AH206" s="618">
        <v>25</v>
      </c>
      <c r="AI206" s="618">
        <v>25</v>
      </c>
      <c r="AJ206" s="619">
        <v>23</v>
      </c>
      <c r="AK206" s="620">
        <f>AI206/AG206</f>
        <v>0.86206896551724133</v>
      </c>
      <c r="AL206" s="621">
        <f>AI206/AH206</f>
        <v>1</v>
      </c>
      <c r="AM206" s="617">
        <v>64</v>
      </c>
      <c r="AN206" s="618">
        <v>60</v>
      </c>
      <c r="AO206" s="618">
        <v>43</v>
      </c>
      <c r="AP206" s="618">
        <v>43</v>
      </c>
      <c r="AQ206" s="619">
        <v>37</v>
      </c>
      <c r="AR206" s="620">
        <f>AP206/AN206</f>
        <v>0.71666666666666667</v>
      </c>
      <c r="AS206" s="621">
        <f>AP206/AO206</f>
        <v>1</v>
      </c>
      <c r="AT206" s="617">
        <v>37</v>
      </c>
      <c r="AU206" s="618">
        <v>37</v>
      </c>
      <c r="AV206" s="618">
        <v>31</v>
      </c>
      <c r="AW206" s="618">
        <v>31</v>
      </c>
      <c r="AX206" s="619">
        <v>31</v>
      </c>
      <c r="AY206" s="620">
        <f>AW206/AU206</f>
        <v>0.83783783783783783</v>
      </c>
      <c r="AZ206" s="621">
        <f>AW206/AV206</f>
        <v>1</v>
      </c>
      <c r="BA206" s="617">
        <v>31</v>
      </c>
      <c r="BB206" s="618">
        <v>29</v>
      </c>
      <c r="BC206" s="618">
        <v>25</v>
      </c>
      <c r="BD206" s="618">
        <v>25</v>
      </c>
      <c r="BE206" s="619">
        <v>24</v>
      </c>
      <c r="BF206" s="620">
        <f>BD206/BB206</f>
        <v>0.86206896551724133</v>
      </c>
      <c r="BG206" s="621">
        <f>BD206/BC206</f>
        <v>1</v>
      </c>
      <c r="BH206" s="617">
        <v>23</v>
      </c>
      <c r="BI206" s="618">
        <v>22</v>
      </c>
      <c r="BJ206" s="618">
        <v>15</v>
      </c>
      <c r="BK206" s="618">
        <v>15</v>
      </c>
      <c r="BL206" s="619">
        <v>15</v>
      </c>
      <c r="BM206" s="620">
        <f>BK206/BI206</f>
        <v>0.68181818181818177</v>
      </c>
      <c r="BN206" s="621">
        <f>BK206/BJ206</f>
        <v>1</v>
      </c>
      <c r="BO206" s="617">
        <v>39</v>
      </c>
      <c r="BP206" s="618">
        <v>33</v>
      </c>
      <c r="BQ206" s="618">
        <v>29</v>
      </c>
      <c r="BR206" s="618">
        <v>29</v>
      </c>
      <c r="BS206" s="619">
        <v>29</v>
      </c>
      <c r="BT206" s="620">
        <f>BR206/BP206</f>
        <v>0.87878787878787878</v>
      </c>
      <c r="BU206" s="621">
        <f>BR206/BQ206</f>
        <v>1</v>
      </c>
      <c r="BV206" s="617">
        <v>37</v>
      </c>
      <c r="BW206" s="618">
        <v>33</v>
      </c>
      <c r="BX206" s="618">
        <v>30</v>
      </c>
      <c r="BY206" s="618">
        <v>30</v>
      </c>
      <c r="BZ206" s="619">
        <v>30</v>
      </c>
      <c r="CA206" s="620">
        <f>BY206/BW206</f>
        <v>0.90909090909090906</v>
      </c>
      <c r="CB206" s="621">
        <f>BY206/BX206</f>
        <v>1</v>
      </c>
      <c r="CC206" s="617">
        <v>58</v>
      </c>
      <c r="CD206" s="618">
        <v>54</v>
      </c>
      <c r="CE206" s="618">
        <v>46</v>
      </c>
      <c r="CF206" s="618">
        <v>46</v>
      </c>
      <c r="CG206" s="619">
        <v>43</v>
      </c>
      <c r="CH206" s="620">
        <f>CF206/CD206</f>
        <v>0.85185185185185186</v>
      </c>
      <c r="CI206" s="621">
        <f>CF206/CE206</f>
        <v>1</v>
      </c>
    </row>
    <row r="207" spans="1:16113" s="4" customFormat="1" ht="25.5" x14ac:dyDescent="0.25">
      <c r="A207" s="656" t="s">
        <v>486</v>
      </c>
      <c r="B207" s="546" t="s">
        <v>487</v>
      </c>
      <c r="C207" s="625" t="s">
        <v>199</v>
      </c>
      <c r="D207" s="617">
        <v>765</v>
      </c>
      <c r="E207" s="618">
        <v>752</v>
      </c>
      <c r="F207" s="618">
        <v>752</v>
      </c>
      <c r="G207" s="618">
        <v>547</v>
      </c>
      <c r="H207" s="619">
        <v>463</v>
      </c>
      <c r="I207" s="620">
        <f t="shared" si="228"/>
        <v>0.72739361702127658</v>
      </c>
      <c r="J207" s="621">
        <f t="shared" si="229"/>
        <v>0.72739361702127658</v>
      </c>
      <c r="K207" s="617">
        <v>739</v>
      </c>
      <c r="L207" s="618">
        <v>728</v>
      </c>
      <c r="M207" s="618">
        <v>728</v>
      </c>
      <c r="N207" s="618">
        <v>541</v>
      </c>
      <c r="O207" s="619">
        <v>447</v>
      </c>
      <c r="P207" s="620">
        <f>N207/L207</f>
        <v>0.74313186813186816</v>
      </c>
      <c r="Q207" s="621">
        <f>N207/M207</f>
        <v>0.74313186813186816</v>
      </c>
      <c r="R207" s="617">
        <v>1134</v>
      </c>
      <c r="S207" s="618">
        <v>1118</v>
      </c>
      <c r="T207" s="618">
        <v>911</v>
      </c>
      <c r="U207" s="618">
        <v>910</v>
      </c>
      <c r="V207" s="619">
        <v>830</v>
      </c>
      <c r="W207" s="620">
        <f t="shared" si="226"/>
        <v>0.81395348837209303</v>
      </c>
      <c r="X207" s="621">
        <f t="shared" si="227"/>
        <v>0.99890230515916578</v>
      </c>
      <c r="Y207" s="617">
        <v>677</v>
      </c>
      <c r="Z207" s="618">
        <v>666</v>
      </c>
      <c r="AA207" s="618">
        <v>666</v>
      </c>
      <c r="AB207" s="618">
        <v>465</v>
      </c>
      <c r="AC207" s="619">
        <v>384</v>
      </c>
      <c r="AD207" s="620">
        <f>AB207/Z207</f>
        <v>0.69819819819819817</v>
      </c>
      <c r="AE207" s="621">
        <f>AB207/AA207</f>
        <v>0.69819819819819817</v>
      </c>
      <c r="AF207" s="617">
        <v>585</v>
      </c>
      <c r="AG207" s="618">
        <v>569</v>
      </c>
      <c r="AH207" s="618">
        <v>390</v>
      </c>
      <c r="AI207" s="618">
        <v>390</v>
      </c>
      <c r="AJ207" s="619">
        <v>319</v>
      </c>
      <c r="AK207" s="620">
        <f>AI207/AG207</f>
        <v>0.68541300527240778</v>
      </c>
      <c r="AL207" s="621">
        <f>AI207/AH207</f>
        <v>1</v>
      </c>
      <c r="AM207" s="617">
        <v>400</v>
      </c>
      <c r="AN207" s="618">
        <v>391</v>
      </c>
      <c r="AO207" s="618">
        <v>277</v>
      </c>
      <c r="AP207" s="618">
        <v>277</v>
      </c>
      <c r="AQ207" s="619">
        <v>225</v>
      </c>
      <c r="AR207" s="620">
        <f>AP207/AN207</f>
        <v>0.7084398976982097</v>
      </c>
      <c r="AS207" s="621">
        <f>AP207/AO207</f>
        <v>1</v>
      </c>
      <c r="AT207" s="617">
        <v>266</v>
      </c>
      <c r="AU207" s="618">
        <v>265</v>
      </c>
      <c r="AV207" s="618">
        <v>265</v>
      </c>
      <c r="AW207" s="618">
        <v>211</v>
      </c>
      <c r="AX207" s="619">
        <v>42</v>
      </c>
      <c r="AY207" s="620">
        <f>AW207/AU207</f>
        <v>0.79622641509433967</v>
      </c>
      <c r="AZ207" s="621">
        <f>AW207/AV207</f>
        <v>0.79622641509433967</v>
      </c>
      <c r="BA207" s="617" t="s">
        <v>67</v>
      </c>
      <c r="BB207" s="618" t="s">
        <v>67</v>
      </c>
      <c r="BC207" s="618" t="s">
        <v>67</v>
      </c>
      <c r="BD207" s="618" t="s">
        <v>67</v>
      </c>
      <c r="BE207" s="619" t="s">
        <v>67</v>
      </c>
      <c r="BF207" s="620" t="s">
        <v>67</v>
      </c>
      <c r="BG207" s="621" t="s">
        <v>67</v>
      </c>
      <c r="BH207" s="617"/>
      <c r="BI207" s="618"/>
      <c r="BJ207" s="618"/>
      <c r="BK207" s="618"/>
      <c r="BL207" s="619"/>
      <c r="BM207" s="620" t="s">
        <v>67</v>
      </c>
      <c r="BN207" s="621" t="s">
        <v>67</v>
      </c>
      <c r="BO207" s="617" t="s">
        <v>67</v>
      </c>
      <c r="BP207" s="618" t="s">
        <v>67</v>
      </c>
      <c r="BQ207" s="618" t="s">
        <v>67</v>
      </c>
      <c r="BR207" s="618" t="s">
        <v>67</v>
      </c>
      <c r="BS207" s="619" t="s">
        <v>67</v>
      </c>
      <c r="BT207" s="620" t="s">
        <v>67</v>
      </c>
      <c r="BU207" s="621" t="s">
        <v>67</v>
      </c>
      <c r="BV207" s="617" t="s">
        <v>67</v>
      </c>
      <c r="BW207" s="618" t="s">
        <v>67</v>
      </c>
      <c r="BX207" s="618" t="s">
        <v>67</v>
      </c>
      <c r="BY207" s="618" t="s">
        <v>67</v>
      </c>
      <c r="BZ207" s="619" t="s">
        <v>67</v>
      </c>
      <c r="CA207" s="620" t="s">
        <v>67</v>
      </c>
      <c r="CB207" s="621" t="s">
        <v>67</v>
      </c>
      <c r="CC207" s="617" t="s">
        <v>67</v>
      </c>
      <c r="CD207" s="618" t="s">
        <v>67</v>
      </c>
      <c r="CE207" s="618" t="s">
        <v>67</v>
      </c>
      <c r="CF207" s="618" t="s">
        <v>67</v>
      </c>
      <c r="CG207" s="619" t="s">
        <v>67</v>
      </c>
      <c r="CH207" s="620" t="s">
        <v>67</v>
      </c>
      <c r="CI207" s="621" t="s">
        <v>67</v>
      </c>
      <c r="CJ207" s="627"/>
      <c r="CK207" s="627"/>
      <c r="CL207" s="627"/>
      <c r="CM207" s="627"/>
      <c r="CN207" s="627"/>
      <c r="CO207" s="627"/>
      <c r="CP207" s="627"/>
      <c r="CQ207" s="627"/>
      <c r="CR207" s="627"/>
      <c r="CS207" s="627"/>
      <c r="CT207" s="627"/>
      <c r="CU207" s="627"/>
      <c r="CV207" s="627"/>
      <c r="CW207" s="627"/>
      <c r="CX207" s="627"/>
      <c r="CY207" s="627"/>
      <c r="CZ207" s="627"/>
      <c r="DA207" s="627"/>
      <c r="DB207" s="627"/>
      <c r="DC207" s="627"/>
      <c r="DD207" s="627"/>
      <c r="DE207" s="627"/>
      <c r="DF207" s="627"/>
      <c r="DG207" s="627"/>
      <c r="DH207" s="627"/>
      <c r="DI207" s="627"/>
      <c r="DJ207" s="627"/>
      <c r="DK207" s="627"/>
      <c r="DL207" s="627"/>
      <c r="DM207" s="627"/>
      <c r="DN207" s="627"/>
      <c r="DO207" s="627"/>
      <c r="DP207" s="627"/>
      <c r="DQ207" s="627"/>
      <c r="DR207" s="627"/>
      <c r="DS207" s="627"/>
      <c r="DT207" s="627"/>
      <c r="DU207" s="627"/>
      <c r="DV207" s="627"/>
      <c r="DW207" s="627"/>
      <c r="DX207" s="627"/>
      <c r="DY207" s="627"/>
      <c r="DZ207" s="627"/>
      <c r="EA207" s="627"/>
      <c r="EB207" s="627"/>
      <c r="EC207" s="627"/>
      <c r="ED207" s="627"/>
      <c r="EE207" s="627"/>
      <c r="EF207" s="627"/>
      <c r="EG207" s="627"/>
      <c r="EH207" s="627"/>
      <c r="EI207" s="627"/>
      <c r="EJ207" s="627"/>
      <c r="EK207" s="627"/>
      <c r="EL207" s="627"/>
      <c r="EM207" s="627"/>
      <c r="EN207" s="627"/>
      <c r="EO207" s="627"/>
      <c r="EP207" s="627"/>
      <c r="EQ207" s="627"/>
      <c r="ER207" s="627"/>
      <c r="ES207" s="627"/>
      <c r="ET207" s="627"/>
      <c r="EU207" s="627"/>
      <c r="EV207" s="627"/>
      <c r="EW207" s="627"/>
      <c r="EX207" s="627"/>
      <c r="EY207" s="627"/>
      <c r="EZ207" s="627"/>
      <c r="FA207" s="627"/>
      <c r="FB207" s="627"/>
      <c r="FC207" s="627"/>
      <c r="FD207" s="627"/>
      <c r="FE207" s="627"/>
      <c r="FF207" s="627"/>
      <c r="FG207" s="627"/>
      <c r="FH207" s="627"/>
      <c r="FI207" s="627"/>
      <c r="FJ207" s="627"/>
      <c r="FK207" s="627"/>
      <c r="FL207" s="627"/>
      <c r="FM207" s="627"/>
      <c r="FN207" s="627"/>
      <c r="FO207" s="627"/>
      <c r="FP207" s="627"/>
      <c r="FQ207" s="627"/>
      <c r="FR207" s="627"/>
      <c r="FS207" s="627"/>
      <c r="FT207" s="627"/>
      <c r="FU207" s="627"/>
      <c r="FV207" s="627"/>
      <c r="FW207" s="627"/>
      <c r="FX207" s="627"/>
      <c r="FY207" s="627"/>
      <c r="FZ207" s="627"/>
      <c r="GA207" s="627"/>
      <c r="GB207" s="627"/>
      <c r="GC207" s="627"/>
      <c r="GD207" s="627"/>
      <c r="GE207" s="627"/>
      <c r="GF207" s="627"/>
      <c r="GG207" s="627"/>
      <c r="GH207" s="627"/>
      <c r="GI207" s="627"/>
      <c r="GJ207" s="627"/>
      <c r="GK207" s="627"/>
      <c r="GL207" s="627"/>
      <c r="GM207" s="627"/>
      <c r="GN207" s="627"/>
      <c r="GO207" s="627"/>
      <c r="GP207" s="627"/>
      <c r="GQ207" s="627"/>
      <c r="GR207" s="627"/>
      <c r="GS207" s="627"/>
      <c r="GT207" s="627"/>
      <c r="GU207" s="627"/>
      <c r="GV207" s="627"/>
      <c r="GW207" s="627"/>
      <c r="GX207" s="627"/>
      <c r="GY207" s="627"/>
      <c r="GZ207" s="627"/>
      <c r="HA207" s="627"/>
      <c r="HB207" s="627"/>
      <c r="HC207" s="627"/>
      <c r="HD207" s="627"/>
      <c r="HE207" s="627"/>
      <c r="HF207" s="627"/>
      <c r="HG207" s="627"/>
      <c r="HH207" s="627"/>
      <c r="HI207" s="627"/>
      <c r="HJ207" s="627"/>
      <c r="HK207" s="627"/>
      <c r="HL207" s="627"/>
      <c r="HM207" s="627"/>
      <c r="HN207" s="627"/>
      <c r="HO207" s="627"/>
      <c r="HP207" s="627"/>
      <c r="HQ207" s="627"/>
      <c r="HR207" s="627"/>
      <c r="HS207" s="627"/>
      <c r="HT207" s="627"/>
      <c r="HU207" s="627"/>
      <c r="HV207" s="627"/>
      <c r="HW207" s="627"/>
      <c r="HX207" s="627"/>
      <c r="HY207" s="627"/>
      <c r="HZ207" s="627"/>
      <c r="IA207" s="627"/>
      <c r="IB207" s="627"/>
      <c r="IC207" s="627"/>
      <c r="ID207" s="627"/>
      <c r="IE207" s="627"/>
      <c r="IF207" s="627"/>
      <c r="IG207" s="627"/>
      <c r="IH207" s="627"/>
      <c r="II207" s="627"/>
      <c r="IJ207" s="627"/>
      <c r="IK207" s="627"/>
      <c r="IL207" s="627"/>
      <c r="IM207" s="627"/>
      <c r="IN207" s="627"/>
      <c r="IO207" s="627"/>
      <c r="IP207" s="627"/>
      <c r="IQ207" s="627"/>
      <c r="IR207" s="627"/>
      <c r="IS207" s="627"/>
      <c r="IT207" s="627"/>
      <c r="IU207" s="627"/>
      <c r="IV207" s="627"/>
      <c r="IW207" s="627"/>
      <c r="IX207" s="627"/>
      <c r="IY207" s="627"/>
      <c r="IZ207" s="627"/>
      <c r="JA207" s="627"/>
      <c r="JB207" s="627"/>
      <c r="JC207" s="627"/>
      <c r="JD207" s="627"/>
      <c r="JE207" s="627"/>
      <c r="JF207" s="627"/>
      <c r="JG207" s="627"/>
      <c r="JH207" s="627"/>
      <c r="JI207" s="627"/>
      <c r="JJ207" s="627"/>
      <c r="JK207" s="627"/>
      <c r="JL207" s="627"/>
      <c r="JM207" s="627"/>
      <c r="JN207" s="627"/>
      <c r="JO207" s="627"/>
      <c r="JP207" s="627"/>
      <c r="JQ207" s="627"/>
      <c r="JR207" s="627"/>
      <c r="JS207" s="627"/>
      <c r="JT207" s="627"/>
      <c r="JU207" s="627"/>
      <c r="JV207" s="627"/>
      <c r="JW207" s="627"/>
      <c r="JX207" s="627"/>
      <c r="JY207" s="627"/>
      <c r="JZ207" s="627"/>
      <c r="KA207" s="627"/>
      <c r="KB207" s="627"/>
      <c r="KC207" s="627"/>
      <c r="KD207" s="627"/>
      <c r="KE207" s="627"/>
      <c r="KF207" s="627"/>
      <c r="KG207" s="627"/>
      <c r="KH207" s="627"/>
      <c r="KI207" s="627"/>
      <c r="KJ207" s="627"/>
      <c r="KK207" s="627"/>
      <c r="KL207" s="627"/>
      <c r="KM207" s="627"/>
      <c r="KN207" s="627"/>
      <c r="KO207" s="627"/>
      <c r="KP207" s="627"/>
      <c r="KQ207" s="627"/>
      <c r="KR207" s="627"/>
      <c r="KS207" s="627"/>
      <c r="KT207" s="627"/>
      <c r="KU207" s="627"/>
      <c r="KV207" s="627"/>
      <c r="KW207" s="627"/>
      <c r="KX207" s="627"/>
      <c r="KY207" s="627"/>
      <c r="KZ207" s="627"/>
      <c r="LA207" s="627"/>
      <c r="LB207" s="627"/>
      <c r="LC207" s="627"/>
      <c r="LD207" s="627"/>
      <c r="LE207" s="627"/>
      <c r="LF207" s="627"/>
      <c r="LG207" s="627"/>
      <c r="LH207" s="627"/>
      <c r="LI207" s="627"/>
      <c r="LJ207" s="627"/>
      <c r="LK207" s="627"/>
      <c r="LL207" s="627"/>
      <c r="LM207" s="627"/>
      <c r="LN207" s="627"/>
      <c r="LO207" s="627"/>
      <c r="LP207" s="627"/>
      <c r="LQ207" s="627"/>
      <c r="LR207" s="627"/>
      <c r="LS207" s="627"/>
      <c r="LT207" s="627"/>
      <c r="LU207" s="627"/>
      <c r="LV207" s="627"/>
      <c r="LW207" s="627"/>
      <c r="LX207" s="627"/>
      <c r="LY207" s="627"/>
      <c r="LZ207" s="627"/>
      <c r="MA207" s="627"/>
      <c r="MB207" s="627"/>
      <c r="MC207" s="627"/>
      <c r="MD207" s="627"/>
      <c r="ME207" s="627"/>
      <c r="MF207" s="627"/>
      <c r="MG207" s="627"/>
      <c r="MH207" s="627"/>
      <c r="MI207" s="627"/>
      <c r="MJ207" s="627"/>
      <c r="MK207" s="627"/>
      <c r="ML207" s="627"/>
      <c r="MM207" s="627"/>
      <c r="MN207" s="627"/>
      <c r="MO207" s="627"/>
      <c r="MP207" s="627"/>
      <c r="MQ207" s="627"/>
      <c r="MR207" s="627"/>
      <c r="MS207" s="627"/>
      <c r="MT207" s="627"/>
      <c r="MU207" s="627"/>
      <c r="MV207" s="627"/>
      <c r="MW207" s="627"/>
      <c r="MX207" s="627"/>
      <c r="MY207" s="627"/>
      <c r="MZ207" s="627"/>
      <c r="NA207" s="627"/>
      <c r="NB207" s="627"/>
      <c r="NC207" s="627"/>
      <c r="ND207" s="627"/>
      <c r="NE207" s="627"/>
      <c r="NF207" s="627"/>
      <c r="NG207" s="627"/>
      <c r="NH207" s="627"/>
      <c r="NI207" s="627"/>
      <c r="NJ207" s="627"/>
      <c r="NK207" s="627"/>
      <c r="NL207" s="627"/>
      <c r="NM207" s="627"/>
      <c r="NN207" s="627"/>
      <c r="NO207" s="627"/>
      <c r="NP207" s="627"/>
      <c r="NQ207" s="627"/>
      <c r="NR207" s="627"/>
      <c r="NS207" s="627"/>
      <c r="NT207" s="627"/>
      <c r="NU207" s="627"/>
      <c r="NV207" s="627"/>
      <c r="NW207" s="627"/>
      <c r="NX207" s="627"/>
      <c r="NY207" s="627"/>
      <c r="NZ207" s="627"/>
      <c r="OA207" s="627"/>
      <c r="OB207" s="627"/>
      <c r="OC207" s="627"/>
      <c r="OD207" s="627"/>
      <c r="OE207" s="627"/>
      <c r="OF207" s="627"/>
      <c r="OG207" s="627"/>
      <c r="OH207" s="627"/>
      <c r="OI207" s="627"/>
      <c r="OJ207" s="627"/>
      <c r="OK207" s="627"/>
      <c r="OL207" s="627"/>
      <c r="OM207" s="627"/>
      <c r="ON207" s="627"/>
      <c r="OO207" s="627"/>
      <c r="OP207" s="627"/>
      <c r="OQ207" s="627"/>
      <c r="OR207" s="627"/>
      <c r="OS207" s="627"/>
      <c r="OT207" s="627"/>
      <c r="OU207" s="627"/>
      <c r="OV207" s="627"/>
      <c r="OW207" s="627"/>
      <c r="OX207" s="627"/>
      <c r="OY207" s="627"/>
      <c r="OZ207" s="627"/>
      <c r="PA207" s="627"/>
      <c r="PB207" s="627"/>
      <c r="PC207" s="627"/>
      <c r="PD207" s="627"/>
      <c r="PE207" s="627"/>
      <c r="PF207" s="627"/>
      <c r="PG207" s="627"/>
      <c r="PH207" s="627"/>
      <c r="PI207" s="627"/>
      <c r="PJ207" s="627"/>
      <c r="PK207" s="627"/>
      <c r="PL207" s="627"/>
      <c r="PM207" s="627"/>
      <c r="PN207" s="627"/>
      <c r="PO207" s="627"/>
      <c r="PP207" s="627"/>
      <c r="PQ207" s="627"/>
      <c r="PR207" s="627"/>
      <c r="PS207" s="627"/>
      <c r="PT207" s="627"/>
      <c r="PU207" s="627"/>
      <c r="PV207" s="627"/>
      <c r="PW207" s="627"/>
      <c r="PX207" s="627"/>
      <c r="PY207" s="627"/>
      <c r="PZ207" s="627"/>
      <c r="QA207" s="627"/>
      <c r="QB207" s="627"/>
      <c r="QC207" s="627"/>
      <c r="QD207" s="627"/>
      <c r="QE207" s="627"/>
      <c r="QF207" s="627"/>
      <c r="QG207" s="627"/>
      <c r="QH207" s="627"/>
      <c r="QI207" s="627"/>
      <c r="QJ207" s="627"/>
      <c r="QK207" s="627"/>
      <c r="QL207" s="627"/>
      <c r="QM207" s="627"/>
      <c r="QN207" s="627"/>
      <c r="QO207" s="627"/>
      <c r="QP207" s="627"/>
      <c r="QQ207" s="627"/>
      <c r="QR207" s="627"/>
      <c r="QS207" s="627"/>
      <c r="QT207" s="627"/>
      <c r="QU207" s="627"/>
      <c r="QV207" s="627"/>
      <c r="QW207" s="627"/>
      <c r="QX207" s="627"/>
      <c r="QY207" s="627"/>
      <c r="QZ207" s="627"/>
      <c r="RA207" s="627"/>
      <c r="RB207" s="627"/>
      <c r="RC207" s="627"/>
      <c r="RD207" s="627"/>
      <c r="RE207" s="627"/>
      <c r="RF207" s="627"/>
      <c r="RG207" s="627"/>
      <c r="RH207" s="627"/>
      <c r="RI207" s="627"/>
      <c r="RJ207" s="627"/>
      <c r="RK207" s="627"/>
      <c r="RL207" s="627"/>
      <c r="RM207" s="627"/>
      <c r="RN207" s="627"/>
      <c r="RO207" s="627"/>
      <c r="RP207" s="627"/>
      <c r="RQ207" s="627"/>
      <c r="RR207" s="627"/>
      <c r="RS207" s="627"/>
      <c r="RT207" s="627"/>
      <c r="RU207" s="627"/>
      <c r="RV207" s="627"/>
      <c r="RW207" s="627"/>
      <c r="RX207" s="627"/>
      <c r="RY207" s="627"/>
      <c r="RZ207" s="627"/>
      <c r="SA207" s="627"/>
      <c r="SB207" s="627"/>
      <c r="SC207" s="627"/>
      <c r="SD207" s="627"/>
      <c r="SE207" s="627"/>
      <c r="SF207" s="627"/>
      <c r="SG207" s="627"/>
      <c r="SH207" s="627"/>
      <c r="SI207" s="627"/>
      <c r="SJ207" s="627"/>
      <c r="SK207" s="627"/>
      <c r="SL207" s="627"/>
      <c r="SM207" s="627"/>
      <c r="SN207" s="627"/>
      <c r="SO207" s="627"/>
      <c r="SP207" s="627"/>
      <c r="SQ207" s="627"/>
      <c r="SR207" s="627"/>
      <c r="SS207" s="627"/>
      <c r="ST207" s="627"/>
      <c r="SU207" s="627"/>
      <c r="SV207" s="627"/>
      <c r="SW207" s="627"/>
      <c r="SX207" s="627"/>
      <c r="SY207" s="627"/>
      <c r="SZ207" s="627"/>
      <c r="TA207" s="627"/>
      <c r="TB207" s="627"/>
      <c r="TC207" s="627"/>
      <c r="TD207" s="627"/>
      <c r="TE207" s="627"/>
      <c r="TF207" s="627"/>
      <c r="TG207" s="627"/>
      <c r="TH207" s="627"/>
      <c r="TI207" s="627"/>
      <c r="TJ207" s="627"/>
      <c r="TK207" s="627"/>
      <c r="TL207" s="627"/>
      <c r="TM207" s="627"/>
      <c r="TN207" s="627"/>
      <c r="TO207" s="627"/>
      <c r="TP207" s="627"/>
      <c r="TQ207" s="627"/>
      <c r="TR207" s="627"/>
      <c r="TS207" s="627"/>
      <c r="TT207" s="627"/>
      <c r="TU207" s="627"/>
      <c r="TV207" s="627"/>
      <c r="TW207" s="627"/>
      <c r="TX207" s="627"/>
      <c r="TY207" s="627"/>
      <c r="TZ207" s="627"/>
      <c r="UA207" s="627"/>
      <c r="UB207" s="627"/>
      <c r="UC207" s="627"/>
      <c r="UD207" s="627"/>
      <c r="UE207" s="627"/>
      <c r="UF207" s="627"/>
      <c r="UG207" s="627"/>
      <c r="UH207" s="627"/>
      <c r="UI207" s="627"/>
      <c r="UJ207" s="627"/>
      <c r="UK207" s="627"/>
      <c r="UL207" s="627"/>
      <c r="UM207" s="627"/>
      <c r="UN207" s="627"/>
      <c r="UO207" s="627"/>
      <c r="UP207" s="627"/>
      <c r="UQ207" s="627"/>
      <c r="UR207" s="627"/>
      <c r="US207" s="627"/>
      <c r="UT207" s="627"/>
      <c r="UU207" s="627"/>
      <c r="UV207" s="627"/>
      <c r="UW207" s="627"/>
      <c r="UX207" s="627"/>
      <c r="UY207" s="627"/>
      <c r="UZ207" s="627"/>
      <c r="VA207" s="627"/>
      <c r="VB207" s="627"/>
      <c r="VC207" s="627"/>
      <c r="VD207" s="627"/>
      <c r="VE207" s="627"/>
      <c r="VF207" s="627"/>
      <c r="VG207" s="627"/>
      <c r="VH207" s="627"/>
      <c r="VI207" s="627"/>
      <c r="VJ207" s="627"/>
      <c r="VK207" s="627"/>
      <c r="VL207" s="627"/>
      <c r="VM207" s="627"/>
      <c r="VN207" s="627"/>
      <c r="VO207" s="627"/>
      <c r="VP207" s="627"/>
      <c r="VQ207" s="627"/>
      <c r="VR207" s="627"/>
      <c r="VS207" s="627"/>
      <c r="VT207" s="627"/>
      <c r="VU207" s="627"/>
      <c r="VV207" s="627"/>
      <c r="VW207" s="627"/>
      <c r="VX207" s="627"/>
      <c r="VY207" s="627"/>
      <c r="VZ207" s="627"/>
      <c r="WA207" s="627"/>
      <c r="WB207" s="627"/>
      <c r="WC207" s="627"/>
      <c r="WD207" s="627"/>
      <c r="WE207" s="627"/>
      <c r="WF207" s="627"/>
      <c r="WG207" s="627"/>
      <c r="WH207" s="627"/>
      <c r="WI207" s="627"/>
      <c r="WJ207" s="627"/>
      <c r="WK207" s="627"/>
      <c r="WL207" s="627"/>
      <c r="WM207" s="627"/>
      <c r="WN207" s="627"/>
      <c r="WO207" s="627"/>
      <c r="WP207" s="627"/>
      <c r="WQ207" s="627"/>
      <c r="WR207" s="627"/>
      <c r="WS207" s="627"/>
      <c r="WT207" s="627"/>
      <c r="WU207" s="627"/>
      <c r="WV207" s="627"/>
      <c r="WW207" s="627"/>
      <c r="WX207" s="627"/>
      <c r="WY207" s="627"/>
      <c r="WZ207" s="627"/>
      <c r="XA207" s="627"/>
      <c r="XB207" s="627"/>
      <c r="XC207" s="627"/>
      <c r="XD207" s="627"/>
      <c r="XE207" s="627"/>
      <c r="XF207" s="627"/>
      <c r="XG207" s="627"/>
      <c r="XH207" s="627"/>
      <c r="XI207" s="627"/>
      <c r="XJ207" s="627"/>
      <c r="XK207" s="627"/>
      <c r="XL207" s="627"/>
      <c r="XM207" s="627"/>
      <c r="XN207" s="627"/>
      <c r="XO207" s="627"/>
      <c r="XP207" s="627"/>
      <c r="XQ207" s="627"/>
      <c r="XR207" s="627"/>
      <c r="XS207" s="627"/>
      <c r="XT207" s="627"/>
      <c r="XU207" s="627"/>
      <c r="XV207" s="627"/>
      <c r="XW207" s="627"/>
      <c r="XX207" s="627"/>
      <c r="XY207" s="627"/>
      <c r="XZ207" s="627"/>
      <c r="YA207" s="627"/>
      <c r="YB207" s="627"/>
      <c r="YC207" s="627"/>
      <c r="YD207" s="627"/>
      <c r="YE207" s="627"/>
      <c r="YF207" s="627"/>
      <c r="YG207" s="627"/>
      <c r="YH207" s="627"/>
      <c r="YI207" s="627"/>
      <c r="YJ207" s="627"/>
      <c r="YK207" s="627"/>
      <c r="YL207" s="627"/>
      <c r="YM207" s="627"/>
      <c r="YN207" s="627"/>
      <c r="YO207" s="627"/>
      <c r="YP207" s="627"/>
      <c r="YQ207" s="627"/>
      <c r="YR207" s="627"/>
      <c r="YS207" s="627"/>
      <c r="YT207" s="627"/>
      <c r="YU207" s="627"/>
      <c r="YV207" s="627"/>
      <c r="YW207" s="627"/>
      <c r="YX207" s="627"/>
      <c r="YY207" s="627"/>
      <c r="YZ207" s="627"/>
      <c r="ZA207" s="627"/>
      <c r="ZB207" s="627"/>
      <c r="ZC207" s="627"/>
      <c r="ZD207" s="627"/>
      <c r="ZE207" s="627"/>
      <c r="ZF207" s="627"/>
      <c r="ZG207" s="627"/>
      <c r="ZH207" s="627"/>
      <c r="ZI207" s="627"/>
      <c r="ZJ207" s="627"/>
      <c r="ZK207" s="627"/>
      <c r="ZL207" s="627"/>
      <c r="ZM207" s="627"/>
      <c r="ZN207" s="627"/>
      <c r="ZO207" s="627"/>
      <c r="ZP207" s="627"/>
      <c r="ZQ207" s="627"/>
      <c r="ZR207" s="627"/>
      <c r="ZS207" s="627"/>
      <c r="ZT207" s="627"/>
      <c r="ZU207" s="627"/>
      <c r="ZV207" s="627"/>
      <c r="ZW207" s="627"/>
      <c r="ZX207" s="627"/>
      <c r="ZY207" s="627"/>
      <c r="ZZ207" s="627"/>
      <c r="AAA207" s="627"/>
      <c r="AAB207" s="627"/>
      <c r="AAC207" s="627"/>
      <c r="AAD207" s="627"/>
      <c r="AAE207" s="627"/>
      <c r="AAF207" s="627"/>
      <c r="AAG207" s="627"/>
      <c r="AAH207" s="627"/>
      <c r="AAI207" s="627"/>
      <c r="AAJ207" s="627"/>
      <c r="AAK207" s="627"/>
      <c r="AAL207" s="627"/>
      <c r="AAM207" s="627"/>
      <c r="AAN207" s="627"/>
      <c r="AAO207" s="627"/>
      <c r="AAP207" s="627"/>
      <c r="AAQ207" s="627"/>
      <c r="AAR207" s="627"/>
      <c r="AAS207" s="627"/>
      <c r="AAT207" s="627"/>
      <c r="AAU207" s="627"/>
      <c r="AAV207" s="627"/>
      <c r="AAW207" s="627"/>
      <c r="AAX207" s="627"/>
      <c r="AAY207" s="627"/>
      <c r="AAZ207" s="627"/>
      <c r="ABA207" s="627"/>
      <c r="ABB207" s="627"/>
      <c r="ABC207" s="627"/>
      <c r="ABD207" s="627"/>
      <c r="ABE207" s="627"/>
      <c r="ABF207" s="627"/>
      <c r="ABG207" s="627"/>
      <c r="ABH207" s="627"/>
      <c r="ABI207" s="627"/>
      <c r="ABJ207" s="627"/>
      <c r="ABK207" s="627"/>
      <c r="ABL207" s="627"/>
      <c r="ABM207" s="627"/>
      <c r="ABN207" s="627"/>
      <c r="ABO207" s="627"/>
      <c r="ABP207" s="627"/>
      <c r="ABQ207" s="627"/>
      <c r="ABR207" s="627"/>
      <c r="ABS207" s="627"/>
      <c r="ABT207" s="627"/>
      <c r="ABU207" s="627"/>
      <c r="ABV207" s="627"/>
      <c r="ABW207" s="627"/>
      <c r="ABX207" s="627"/>
      <c r="ABY207" s="627"/>
      <c r="ABZ207" s="627"/>
      <c r="ACA207" s="627"/>
      <c r="ACB207" s="627"/>
      <c r="ACC207" s="627"/>
      <c r="ACD207" s="627"/>
      <c r="ACE207" s="627"/>
      <c r="ACF207" s="627"/>
      <c r="ACG207" s="627"/>
      <c r="ACH207" s="627"/>
      <c r="ACI207" s="627"/>
      <c r="ACJ207" s="627"/>
      <c r="ACK207" s="627"/>
      <c r="ACL207" s="627"/>
      <c r="ACM207" s="627"/>
      <c r="ACN207" s="627"/>
      <c r="ACO207" s="627"/>
      <c r="ACP207" s="627"/>
      <c r="ACQ207" s="627"/>
      <c r="ACR207" s="627"/>
      <c r="ACS207" s="627"/>
      <c r="ACT207" s="627"/>
      <c r="ACU207" s="627"/>
      <c r="ACV207" s="627"/>
      <c r="ACW207" s="627"/>
      <c r="ACX207" s="627"/>
      <c r="ACY207" s="627"/>
      <c r="ACZ207" s="627"/>
      <c r="ADA207" s="627"/>
      <c r="ADB207" s="627"/>
      <c r="ADC207" s="627"/>
      <c r="ADD207" s="627"/>
      <c r="ADE207" s="627"/>
      <c r="ADF207" s="627"/>
      <c r="ADG207" s="627"/>
      <c r="ADH207" s="627"/>
      <c r="ADI207" s="627"/>
      <c r="ADJ207" s="627"/>
      <c r="ADK207" s="627"/>
      <c r="ADL207" s="627"/>
      <c r="ADM207" s="627"/>
      <c r="ADN207" s="627"/>
      <c r="ADO207" s="627"/>
      <c r="ADP207" s="627"/>
      <c r="ADQ207" s="627"/>
      <c r="ADR207" s="627"/>
      <c r="ADS207" s="627"/>
      <c r="ADT207" s="627"/>
      <c r="ADU207" s="627"/>
      <c r="ADV207" s="627"/>
      <c r="ADW207" s="627"/>
      <c r="ADX207" s="627"/>
      <c r="ADY207" s="627"/>
      <c r="ADZ207" s="627"/>
      <c r="AEA207" s="627"/>
      <c r="AEB207" s="627"/>
      <c r="AEC207" s="627"/>
      <c r="AED207" s="627"/>
      <c r="AEE207" s="627"/>
      <c r="AEF207" s="627"/>
      <c r="AEG207" s="627"/>
      <c r="AEH207" s="627"/>
      <c r="AEI207" s="627"/>
      <c r="AEJ207" s="627"/>
      <c r="AEK207" s="627"/>
      <c r="AEL207" s="627"/>
      <c r="AEM207" s="627"/>
      <c r="AEN207" s="627"/>
      <c r="AEO207" s="627"/>
      <c r="AEP207" s="627"/>
      <c r="AEQ207" s="627"/>
      <c r="AER207" s="627"/>
      <c r="AES207" s="627"/>
      <c r="AET207" s="627"/>
      <c r="AEU207" s="627"/>
      <c r="AEV207" s="627"/>
      <c r="AEW207" s="627"/>
      <c r="AEX207" s="627"/>
      <c r="AEY207" s="627"/>
      <c r="AEZ207" s="627"/>
      <c r="AFA207" s="627"/>
      <c r="AFB207" s="627"/>
      <c r="AFC207" s="627"/>
      <c r="AFD207" s="627"/>
      <c r="AFE207" s="627"/>
      <c r="AFF207" s="627"/>
      <c r="AFG207" s="627"/>
      <c r="AFH207" s="627"/>
      <c r="AFI207" s="627"/>
      <c r="AFJ207" s="627"/>
      <c r="AFK207" s="627"/>
      <c r="AFL207" s="627"/>
      <c r="AFM207" s="627"/>
      <c r="AFN207" s="627"/>
      <c r="AFO207" s="627"/>
      <c r="AFP207" s="627"/>
      <c r="AFQ207" s="627"/>
      <c r="AFR207" s="627"/>
      <c r="AFS207" s="627"/>
      <c r="AFT207" s="627"/>
      <c r="AFU207" s="627"/>
      <c r="AFV207" s="627"/>
      <c r="AFW207" s="627"/>
      <c r="AFX207" s="627"/>
      <c r="AFY207" s="627"/>
      <c r="AFZ207" s="627"/>
      <c r="AGA207" s="627"/>
      <c r="AGB207" s="627"/>
      <c r="AGC207" s="627"/>
      <c r="AGD207" s="627"/>
      <c r="AGE207" s="627"/>
      <c r="AGF207" s="627"/>
      <c r="AGG207" s="627"/>
      <c r="AGH207" s="627"/>
      <c r="AGI207" s="627"/>
      <c r="AGJ207" s="627"/>
      <c r="AGK207" s="627"/>
      <c r="AGL207" s="627"/>
      <c r="AGM207" s="627"/>
      <c r="AGN207" s="627"/>
      <c r="AGO207" s="627"/>
      <c r="AGP207" s="627"/>
      <c r="AGQ207" s="627"/>
      <c r="AGR207" s="627"/>
      <c r="AGS207" s="627"/>
      <c r="AGT207" s="627"/>
      <c r="AGU207" s="627"/>
      <c r="AGV207" s="627"/>
      <c r="AGW207" s="627"/>
      <c r="AGX207" s="627"/>
      <c r="AGY207" s="627"/>
      <c r="AGZ207" s="627"/>
      <c r="AHA207" s="627"/>
      <c r="AHB207" s="627"/>
      <c r="AHC207" s="627"/>
      <c r="AHD207" s="627"/>
      <c r="AHE207" s="627"/>
      <c r="AHF207" s="627"/>
      <c r="AHG207" s="627"/>
      <c r="AHH207" s="627"/>
      <c r="AHI207" s="627"/>
      <c r="AHJ207" s="627"/>
      <c r="AHK207" s="627"/>
      <c r="AHL207" s="627"/>
      <c r="AHM207" s="627"/>
      <c r="AHN207" s="627"/>
      <c r="AHO207" s="627"/>
      <c r="AHP207" s="627"/>
      <c r="AHQ207" s="627"/>
      <c r="AHR207" s="627"/>
      <c r="AHS207" s="627"/>
      <c r="AHT207" s="627"/>
      <c r="AHU207" s="627"/>
      <c r="AHV207" s="627"/>
      <c r="AHW207" s="627"/>
      <c r="AHX207" s="627"/>
      <c r="AHY207" s="627"/>
      <c r="AHZ207" s="627"/>
      <c r="AIA207" s="627"/>
      <c r="AIB207" s="627"/>
      <c r="AIC207" s="627"/>
      <c r="AID207" s="627"/>
      <c r="AIE207" s="627"/>
      <c r="AIF207" s="627"/>
      <c r="AIG207" s="627"/>
      <c r="AIH207" s="627"/>
      <c r="AII207" s="627"/>
      <c r="AIJ207" s="627"/>
      <c r="AIK207" s="627"/>
      <c r="AIL207" s="627"/>
      <c r="AIM207" s="627"/>
      <c r="AIN207" s="627"/>
      <c r="AIO207" s="627"/>
      <c r="AIP207" s="627"/>
      <c r="AIQ207" s="627"/>
      <c r="AIR207" s="627"/>
      <c r="AIS207" s="627"/>
      <c r="AIT207" s="627"/>
      <c r="AIU207" s="627"/>
      <c r="AIV207" s="627"/>
      <c r="AIW207" s="627"/>
      <c r="AIX207" s="627"/>
      <c r="AIY207" s="627"/>
      <c r="AIZ207" s="627"/>
      <c r="AJA207" s="627"/>
      <c r="AJB207" s="627"/>
      <c r="AJC207" s="627"/>
      <c r="AJD207" s="627"/>
      <c r="AJE207" s="627"/>
      <c r="AJF207" s="627"/>
      <c r="AJG207" s="627"/>
      <c r="AJH207" s="627"/>
      <c r="AJI207" s="627"/>
      <c r="AJJ207" s="627"/>
      <c r="AJK207" s="627"/>
      <c r="AJL207" s="627"/>
      <c r="AJM207" s="627"/>
      <c r="AJN207" s="627"/>
      <c r="AJO207" s="627"/>
      <c r="AJP207" s="627"/>
      <c r="AJQ207" s="627"/>
      <c r="AJR207" s="627"/>
      <c r="AJS207" s="627"/>
      <c r="AJT207" s="627"/>
      <c r="AJU207" s="627"/>
      <c r="AJV207" s="627"/>
      <c r="AJW207" s="627"/>
      <c r="AJX207" s="627"/>
      <c r="AJY207" s="627"/>
      <c r="AJZ207" s="627"/>
      <c r="AKA207" s="627"/>
      <c r="AKB207" s="627"/>
      <c r="AKC207" s="627"/>
      <c r="AKD207" s="627"/>
      <c r="AKE207" s="627"/>
      <c r="AKF207" s="627"/>
      <c r="AKG207" s="627"/>
      <c r="AKH207" s="627"/>
      <c r="AKI207" s="627"/>
      <c r="AKJ207" s="627"/>
      <c r="AKK207" s="627"/>
      <c r="AKL207" s="627"/>
      <c r="AKM207" s="627"/>
      <c r="AKN207" s="627"/>
      <c r="AKO207" s="627"/>
      <c r="AKP207" s="627"/>
      <c r="AKQ207" s="627"/>
      <c r="AKR207" s="627"/>
      <c r="AKS207" s="627"/>
      <c r="AKT207" s="627"/>
      <c r="AKU207" s="627"/>
      <c r="AKV207" s="627"/>
      <c r="AKW207" s="627"/>
      <c r="AKX207" s="627"/>
      <c r="AKY207" s="627"/>
      <c r="AKZ207" s="627"/>
      <c r="ALA207" s="627"/>
      <c r="ALB207" s="627"/>
      <c r="ALC207" s="627"/>
      <c r="ALD207" s="627"/>
      <c r="ALE207" s="627"/>
      <c r="ALF207" s="627"/>
      <c r="ALG207" s="627"/>
      <c r="ALH207" s="627"/>
      <c r="ALI207" s="627"/>
      <c r="ALJ207" s="627"/>
      <c r="ALK207" s="627"/>
      <c r="ALL207" s="627"/>
      <c r="ALM207" s="627"/>
      <c r="ALN207" s="627"/>
      <c r="ALO207" s="627"/>
      <c r="ALP207" s="627"/>
      <c r="ALQ207" s="627"/>
      <c r="ALR207" s="627"/>
      <c r="ALS207" s="627"/>
      <c r="ALT207" s="627"/>
      <c r="ALU207" s="627"/>
      <c r="ALV207" s="627"/>
      <c r="ALW207" s="627"/>
      <c r="ALX207" s="627"/>
      <c r="ALY207" s="627"/>
      <c r="ALZ207" s="627"/>
      <c r="AMA207" s="627"/>
      <c r="AMB207" s="627"/>
      <c r="AMC207" s="627"/>
      <c r="AMD207" s="627"/>
      <c r="AME207" s="627"/>
      <c r="AMF207" s="627"/>
      <c r="AMG207" s="627"/>
      <c r="AMH207" s="627"/>
      <c r="AMI207" s="627"/>
      <c r="AMJ207" s="627"/>
      <c r="AMK207" s="627"/>
      <c r="AML207" s="627"/>
      <c r="AMM207" s="627"/>
      <c r="AMN207" s="627"/>
      <c r="AMO207" s="627"/>
      <c r="AMP207" s="627"/>
      <c r="AMQ207" s="627"/>
      <c r="AMR207" s="627"/>
      <c r="AMS207" s="627"/>
      <c r="AMT207" s="627"/>
      <c r="AMU207" s="627"/>
      <c r="AMV207" s="627"/>
      <c r="AMW207" s="627"/>
      <c r="AMX207" s="627"/>
      <c r="AMY207" s="627"/>
      <c r="AMZ207" s="627"/>
      <c r="ANA207" s="627"/>
      <c r="ANB207" s="627"/>
      <c r="ANC207" s="627"/>
      <c r="AND207" s="627"/>
      <c r="ANE207" s="627"/>
      <c r="ANF207" s="627"/>
      <c r="ANG207" s="627"/>
      <c r="ANH207" s="627"/>
      <c r="ANI207" s="627"/>
      <c r="ANJ207" s="627"/>
      <c r="ANK207" s="627"/>
      <c r="ANL207" s="627"/>
      <c r="ANM207" s="627"/>
      <c r="ANN207" s="627"/>
      <c r="ANO207" s="627"/>
      <c r="ANP207" s="627"/>
      <c r="ANQ207" s="627"/>
      <c r="ANR207" s="627"/>
      <c r="ANS207" s="627"/>
      <c r="ANT207" s="627"/>
      <c r="ANU207" s="627"/>
      <c r="ANV207" s="627"/>
      <c r="ANW207" s="627"/>
      <c r="ANX207" s="627"/>
      <c r="ANY207" s="627"/>
      <c r="ANZ207" s="627"/>
      <c r="AOA207" s="627"/>
      <c r="AOB207" s="627"/>
      <c r="AOC207" s="627"/>
      <c r="AOD207" s="627"/>
      <c r="AOE207" s="627"/>
      <c r="AOF207" s="627"/>
      <c r="AOG207" s="627"/>
      <c r="AOH207" s="627"/>
      <c r="AOI207" s="627"/>
      <c r="AOJ207" s="627"/>
      <c r="AOK207" s="627"/>
      <c r="AOL207" s="627"/>
      <c r="AOM207" s="627"/>
      <c r="AON207" s="627"/>
      <c r="AOO207" s="627"/>
      <c r="AOP207" s="627"/>
      <c r="AOQ207" s="627"/>
      <c r="AOR207" s="627"/>
      <c r="AOS207" s="627"/>
      <c r="AOT207" s="627"/>
      <c r="AOU207" s="627"/>
      <c r="AOV207" s="627"/>
      <c r="AOW207" s="627"/>
      <c r="AOX207" s="627"/>
      <c r="AOY207" s="627"/>
      <c r="AOZ207" s="627"/>
      <c r="APA207" s="627"/>
      <c r="APB207" s="627"/>
      <c r="APC207" s="627"/>
      <c r="APD207" s="627"/>
      <c r="APE207" s="627"/>
      <c r="APF207" s="627"/>
      <c r="APG207" s="627"/>
      <c r="APH207" s="627"/>
      <c r="API207" s="627"/>
      <c r="APJ207" s="627"/>
      <c r="APK207" s="627"/>
      <c r="APL207" s="627"/>
      <c r="APM207" s="627"/>
      <c r="APN207" s="627"/>
      <c r="APO207" s="627"/>
      <c r="APP207" s="627"/>
      <c r="APQ207" s="627"/>
      <c r="APR207" s="627"/>
      <c r="APS207" s="627"/>
      <c r="APT207" s="627"/>
      <c r="APU207" s="627"/>
      <c r="APV207" s="627"/>
      <c r="APW207" s="627"/>
      <c r="APX207" s="627"/>
      <c r="APY207" s="627"/>
      <c r="APZ207" s="627"/>
      <c r="AQA207" s="627"/>
      <c r="AQB207" s="627"/>
      <c r="AQC207" s="627"/>
      <c r="AQD207" s="627"/>
      <c r="AQE207" s="627"/>
      <c r="AQF207" s="627"/>
      <c r="AQG207" s="627"/>
      <c r="AQH207" s="627"/>
      <c r="AQI207" s="627"/>
      <c r="AQJ207" s="627"/>
      <c r="AQK207" s="627"/>
      <c r="AQL207" s="627"/>
      <c r="AQM207" s="627"/>
      <c r="AQN207" s="627"/>
      <c r="AQO207" s="627"/>
      <c r="AQP207" s="627"/>
      <c r="AQQ207" s="627"/>
      <c r="AQR207" s="627"/>
      <c r="AQS207" s="627"/>
      <c r="AQT207" s="627"/>
      <c r="AQU207" s="627"/>
      <c r="AQV207" s="627"/>
      <c r="AQW207" s="627"/>
      <c r="AQX207" s="627"/>
      <c r="AQY207" s="627"/>
      <c r="AQZ207" s="627"/>
      <c r="ARA207" s="627"/>
      <c r="ARB207" s="627"/>
      <c r="ARC207" s="627"/>
      <c r="ARD207" s="627"/>
      <c r="ARE207" s="627"/>
      <c r="ARF207" s="627"/>
      <c r="ARG207" s="627"/>
      <c r="ARH207" s="627"/>
      <c r="ARI207" s="627"/>
      <c r="ARJ207" s="627"/>
      <c r="ARK207" s="627"/>
      <c r="ARL207" s="627"/>
      <c r="ARM207" s="627"/>
      <c r="ARN207" s="627"/>
      <c r="ARO207" s="627"/>
      <c r="ARP207" s="627"/>
      <c r="ARQ207" s="627"/>
      <c r="ARR207" s="627"/>
      <c r="ARS207" s="627"/>
      <c r="ART207" s="627"/>
      <c r="ARU207" s="627"/>
      <c r="ARV207" s="627"/>
      <c r="ARW207" s="627"/>
      <c r="ARX207" s="627"/>
      <c r="ARY207" s="627"/>
      <c r="ARZ207" s="627"/>
      <c r="ASA207" s="627"/>
      <c r="ASB207" s="627"/>
      <c r="ASC207" s="627"/>
      <c r="ASD207" s="627"/>
      <c r="ASE207" s="627"/>
      <c r="ASF207" s="627"/>
      <c r="ASG207" s="627"/>
      <c r="ASH207" s="627"/>
      <c r="ASI207" s="627"/>
      <c r="ASJ207" s="627"/>
      <c r="ASK207" s="627"/>
      <c r="ASL207" s="627"/>
      <c r="ASM207" s="627"/>
      <c r="ASN207" s="627"/>
      <c r="ASO207" s="627"/>
      <c r="ASP207" s="627"/>
      <c r="ASQ207" s="627"/>
      <c r="ASR207" s="627"/>
      <c r="ASS207" s="627"/>
      <c r="AST207" s="627"/>
      <c r="ASU207" s="627"/>
      <c r="ASV207" s="627"/>
      <c r="ASW207" s="627"/>
      <c r="ASX207" s="627"/>
      <c r="ASY207" s="627"/>
      <c r="ASZ207" s="627"/>
      <c r="ATA207" s="627"/>
      <c r="ATB207" s="627"/>
      <c r="ATC207" s="627"/>
      <c r="ATD207" s="627"/>
      <c r="ATE207" s="627"/>
      <c r="ATF207" s="627"/>
      <c r="ATG207" s="627"/>
      <c r="ATH207" s="627"/>
      <c r="ATI207" s="627"/>
      <c r="ATJ207" s="627"/>
      <c r="ATK207" s="627"/>
      <c r="ATL207" s="627"/>
      <c r="ATM207" s="627"/>
      <c r="ATN207" s="627"/>
      <c r="ATO207" s="627"/>
      <c r="ATP207" s="627"/>
      <c r="ATQ207" s="627"/>
      <c r="ATR207" s="627"/>
      <c r="ATS207" s="627"/>
      <c r="ATT207" s="627"/>
      <c r="ATU207" s="627"/>
      <c r="ATV207" s="627"/>
      <c r="ATW207" s="627"/>
      <c r="ATX207" s="627"/>
      <c r="ATY207" s="627"/>
      <c r="ATZ207" s="627"/>
      <c r="AUA207" s="627"/>
      <c r="AUB207" s="627"/>
      <c r="AUC207" s="627"/>
      <c r="AUD207" s="627"/>
      <c r="AUE207" s="627"/>
      <c r="AUF207" s="627"/>
      <c r="AUG207" s="627"/>
      <c r="AUH207" s="627"/>
      <c r="AUI207" s="627"/>
      <c r="AUJ207" s="627"/>
      <c r="AUK207" s="627"/>
      <c r="AUL207" s="627"/>
      <c r="AUM207" s="627"/>
      <c r="AUN207" s="627"/>
      <c r="AUO207" s="627"/>
      <c r="AUP207" s="627"/>
      <c r="AUQ207" s="627"/>
      <c r="AUR207" s="627"/>
      <c r="AUS207" s="627"/>
      <c r="AUT207" s="627"/>
      <c r="AUU207" s="627"/>
      <c r="AUV207" s="627"/>
      <c r="AUW207" s="627"/>
      <c r="AUX207" s="627"/>
      <c r="AUY207" s="627"/>
      <c r="AUZ207" s="627"/>
      <c r="AVA207" s="627"/>
      <c r="AVB207" s="627"/>
      <c r="AVC207" s="627"/>
      <c r="AVD207" s="627"/>
      <c r="AVE207" s="627"/>
      <c r="AVF207" s="627"/>
      <c r="AVG207" s="627"/>
      <c r="AVH207" s="627"/>
      <c r="AVI207" s="627"/>
      <c r="AVJ207" s="627"/>
      <c r="AVK207" s="627"/>
      <c r="AVL207" s="627"/>
      <c r="AVM207" s="627"/>
      <c r="AVN207" s="627"/>
      <c r="AVO207" s="627"/>
      <c r="AVP207" s="627"/>
      <c r="AVQ207" s="627"/>
      <c r="AVR207" s="627"/>
      <c r="AVS207" s="627"/>
      <c r="AVT207" s="627"/>
      <c r="AVU207" s="627"/>
      <c r="AVV207" s="627"/>
      <c r="AVW207" s="627"/>
      <c r="AVX207" s="627"/>
      <c r="AVY207" s="627"/>
      <c r="AVZ207" s="627"/>
      <c r="AWA207" s="627"/>
      <c r="AWB207" s="627"/>
      <c r="AWC207" s="627"/>
      <c r="AWD207" s="627"/>
      <c r="AWE207" s="627"/>
      <c r="AWF207" s="627"/>
      <c r="AWG207" s="627"/>
      <c r="AWH207" s="627"/>
      <c r="AWI207" s="627"/>
      <c r="AWJ207" s="627"/>
      <c r="AWK207" s="627"/>
      <c r="AWL207" s="627"/>
      <c r="AWM207" s="627"/>
      <c r="AWN207" s="627"/>
      <c r="AWO207" s="627"/>
      <c r="AWP207" s="627"/>
      <c r="AWQ207" s="627"/>
      <c r="AWR207" s="627"/>
      <c r="AWS207" s="627"/>
      <c r="AWT207" s="627"/>
      <c r="AWU207" s="627"/>
      <c r="AWV207" s="627"/>
      <c r="AWW207" s="627"/>
      <c r="AWX207" s="627"/>
      <c r="AWY207" s="627"/>
      <c r="AWZ207" s="627"/>
      <c r="AXA207" s="627"/>
      <c r="AXB207" s="627"/>
      <c r="AXC207" s="627"/>
      <c r="AXD207" s="627"/>
      <c r="AXE207" s="627"/>
      <c r="AXF207" s="627"/>
      <c r="AXG207" s="627"/>
      <c r="AXH207" s="627"/>
      <c r="AXI207" s="627"/>
      <c r="AXJ207" s="627"/>
      <c r="AXK207" s="627"/>
      <c r="AXL207" s="627"/>
      <c r="AXM207" s="627"/>
      <c r="AXN207" s="627"/>
      <c r="AXO207" s="627"/>
      <c r="AXP207" s="627"/>
      <c r="AXQ207" s="627"/>
      <c r="AXR207" s="627"/>
      <c r="AXS207" s="627"/>
      <c r="AXT207" s="627"/>
      <c r="AXU207" s="627"/>
      <c r="AXV207" s="627"/>
      <c r="AXW207" s="627"/>
      <c r="AXX207" s="627"/>
      <c r="AXY207" s="627"/>
      <c r="AXZ207" s="627"/>
      <c r="AYA207" s="627"/>
      <c r="AYB207" s="627"/>
      <c r="AYC207" s="627"/>
      <c r="AYD207" s="627"/>
      <c r="AYE207" s="627"/>
      <c r="AYF207" s="627"/>
      <c r="AYG207" s="627"/>
      <c r="AYH207" s="627"/>
      <c r="AYI207" s="627"/>
      <c r="AYJ207" s="627"/>
      <c r="AYK207" s="627"/>
      <c r="AYL207" s="627"/>
      <c r="AYM207" s="627"/>
      <c r="AYN207" s="627"/>
      <c r="AYO207" s="627"/>
      <c r="AYP207" s="627"/>
      <c r="AYQ207" s="627"/>
      <c r="AYR207" s="627"/>
      <c r="AYS207" s="627"/>
      <c r="AYT207" s="627"/>
      <c r="AYU207" s="627"/>
      <c r="AYV207" s="627"/>
      <c r="AYW207" s="627"/>
      <c r="AYX207" s="627"/>
      <c r="AYY207" s="627"/>
      <c r="AYZ207" s="627"/>
      <c r="AZA207" s="627"/>
      <c r="AZB207" s="627"/>
      <c r="AZC207" s="627"/>
      <c r="AZD207" s="627"/>
      <c r="AZE207" s="627"/>
      <c r="AZF207" s="627"/>
      <c r="AZG207" s="627"/>
      <c r="AZH207" s="627"/>
      <c r="AZI207" s="627"/>
      <c r="AZJ207" s="627"/>
      <c r="AZK207" s="627"/>
      <c r="AZL207" s="627"/>
      <c r="AZM207" s="627"/>
      <c r="AZN207" s="627"/>
      <c r="AZO207" s="627"/>
      <c r="AZP207" s="627"/>
      <c r="AZQ207" s="627"/>
      <c r="AZR207" s="627"/>
      <c r="AZS207" s="627"/>
      <c r="AZT207" s="627"/>
      <c r="AZU207" s="627"/>
      <c r="AZV207" s="627"/>
      <c r="AZW207" s="627"/>
      <c r="AZX207" s="627"/>
      <c r="AZY207" s="627"/>
      <c r="AZZ207" s="627"/>
      <c r="BAA207" s="627"/>
      <c r="BAB207" s="627"/>
      <c r="BAC207" s="627"/>
      <c r="BAD207" s="627"/>
      <c r="BAE207" s="627"/>
      <c r="BAF207" s="627"/>
      <c r="BAG207" s="627"/>
      <c r="BAH207" s="627"/>
      <c r="BAI207" s="627"/>
      <c r="BAJ207" s="627"/>
      <c r="BAK207" s="627"/>
      <c r="BAL207" s="627"/>
      <c r="BAM207" s="627"/>
      <c r="BAN207" s="627"/>
      <c r="BAO207" s="627"/>
      <c r="BAP207" s="627"/>
      <c r="BAQ207" s="627"/>
      <c r="BAR207" s="627"/>
      <c r="BAS207" s="627"/>
      <c r="BAT207" s="627"/>
      <c r="BAU207" s="627"/>
      <c r="BAV207" s="627"/>
      <c r="BAW207" s="627"/>
      <c r="BAX207" s="627"/>
      <c r="BAY207" s="627"/>
      <c r="BAZ207" s="627"/>
      <c r="BBA207" s="627"/>
      <c r="BBB207" s="627"/>
      <c r="BBC207" s="627"/>
      <c r="BBD207" s="627"/>
      <c r="BBE207" s="627"/>
      <c r="BBF207" s="627"/>
      <c r="BBG207" s="627"/>
      <c r="BBH207" s="627"/>
      <c r="BBI207" s="627"/>
      <c r="BBJ207" s="627"/>
      <c r="BBK207" s="627"/>
      <c r="BBL207" s="627"/>
      <c r="BBM207" s="627"/>
      <c r="BBN207" s="627"/>
      <c r="BBO207" s="627"/>
      <c r="BBP207" s="627"/>
      <c r="BBQ207" s="627"/>
      <c r="BBR207" s="627"/>
      <c r="BBS207" s="627"/>
      <c r="BBT207" s="627"/>
      <c r="BBU207" s="627"/>
      <c r="BBV207" s="627"/>
      <c r="BBW207" s="627"/>
      <c r="BBX207" s="627"/>
      <c r="BBY207" s="627"/>
      <c r="BBZ207" s="627"/>
      <c r="BCA207" s="627"/>
      <c r="BCB207" s="627"/>
      <c r="BCC207" s="627"/>
      <c r="BCD207" s="627"/>
      <c r="BCE207" s="627"/>
      <c r="BCF207" s="627"/>
      <c r="BCG207" s="627"/>
      <c r="BCH207" s="627"/>
      <c r="BCI207" s="627"/>
      <c r="BCJ207" s="627"/>
      <c r="BCK207" s="627"/>
      <c r="BCL207" s="627"/>
      <c r="BCM207" s="627"/>
      <c r="BCN207" s="627"/>
      <c r="BCO207" s="627"/>
      <c r="BCP207" s="627"/>
      <c r="BCQ207" s="627"/>
      <c r="BCR207" s="627"/>
      <c r="BCS207" s="627"/>
      <c r="BCT207" s="627"/>
      <c r="BCU207" s="627"/>
      <c r="BCV207" s="627"/>
      <c r="BCW207" s="627"/>
      <c r="BCX207" s="627"/>
      <c r="BCY207" s="627"/>
      <c r="BCZ207" s="627"/>
      <c r="BDA207" s="627"/>
      <c r="BDB207" s="627"/>
      <c r="BDC207" s="627"/>
      <c r="BDD207" s="627"/>
      <c r="BDE207" s="627"/>
      <c r="BDF207" s="627"/>
      <c r="BDG207" s="627"/>
      <c r="BDH207" s="627"/>
      <c r="BDI207" s="627"/>
      <c r="BDJ207" s="627"/>
      <c r="BDK207" s="627"/>
      <c r="BDL207" s="627"/>
      <c r="BDM207" s="627"/>
      <c r="BDN207" s="627"/>
      <c r="BDO207" s="627"/>
      <c r="BDP207" s="627"/>
      <c r="BDQ207" s="627"/>
      <c r="BDR207" s="627"/>
      <c r="BDS207" s="627"/>
      <c r="BDT207" s="627"/>
      <c r="BDU207" s="627"/>
      <c r="BDV207" s="627"/>
      <c r="BDW207" s="627"/>
      <c r="BDX207" s="627"/>
      <c r="BDY207" s="627"/>
      <c r="BDZ207" s="627"/>
      <c r="BEA207" s="627"/>
      <c r="BEB207" s="627"/>
      <c r="BEC207" s="627"/>
      <c r="BED207" s="627"/>
      <c r="BEE207" s="627"/>
      <c r="BEF207" s="627"/>
      <c r="BEG207" s="627"/>
      <c r="BEH207" s="627"/>
      <c r="BEI207" s="627"/>
      <c r="BEJ207" s="627"/>
      <c r="BEK207" s="627"/>
      <c r="BEL207" s="627"/>
      <c r="BEM207" s="627"/>
      <c r="BEN207" s="627"/>
      <c r="BEO207" s="627"/>
      <c r="BEP207" s="627"/>
      <c r="BEQ207" s="627"/>
      <c r="BER207" s="627"/>
      <c r="BES207" s="627"/>
      <c r="BET207" s="627"/>
      <c r="BEU207" s="627"/>
      <c r="BEV207" s="627"/>
      <c r="BEW207" s="627"/>
      <c r="BEX207" s="627"/>
      <c r="BEY207" s="627"/>
      <c r="BEZ207" s="627"/>
      <c r="BFA207" s="627"/>
      <c r="BFB207" s="627"/>
      <c r="BFC207" s="627"/>
      <c r="BFD207" s="627"/>
      <c r="BFE207" s="627"/>
      <c r="BFF207" s="627"/>
      <c r="BFG207" s="627"/>
      <c r="BFH207" s="627"/>
      <c r="BFI207" s="627"/>
      <c r="BFJ207" s="627"/>
      <c r="BFK207" s="627"/>
      <c r="BFL207" s="627"/>
      <c r="BFM207" s="627"/>
      <c r="BFN207" s="627"/>
      <c r="BFO207" s="627"/>
      <c r="BFP207" s="627"/>
      <c r="BFQ207" s="627"/>
      <c r="BFR207" s="627"/>
      <c r="BFS207" s="627"/>
      <c r="BFT207" s="627"/>
      <c r="BFU207" s="627"/>
      <c r="BFV207" s="627"/>
      <c r="BFW207" s="627"/>
      <c r="BFX207" s="627"/>
      <c r="BFY207" s="627"/>
      <c r="BFZ207" s="627"/>
      <c r="BGA207" s="627"/>
      <c r="BGB207" s="627"/>
      <c r="BGC207" s="627"/>
      <c r="BGD207" s="627"/>
      <c r="BGE207" s="627"/>
      <c r="BGF207" s="627"/>
      <c r="BGG207" s="627"/>
      <c r="BGH207" s="627"/>
      <c r="BGI207" s="627"/>
      <c r="BGJ207" s="627"/>
      <c r="BGK207" s="627"/>
      <c r="BGL207" s="627"/>
      <c r="BGM207" s="627"/>
      <c r="BGN207" s="627"/>
      <c r="BGO207" s="627"/>
      <c r="BGP207" s="627"/>
      <c r="BGQ207" s="627"/>
      <c r="BGR207" s="627"/>
      <c r="BGS207" s="627"/>
      <c r="BGT207" s="627"/>
      <c r="BGU207" s="627"/>
      <c r="BGV207" s="627"/>
      <c r="BGW207" s="627"/>
      <c r="BGX207" s="627"/>
      <c r="BGY207" s="627"/>
      <c r="BGZ207" s="627"/>
      <c r="BHA207" s="627"/>
      <c r="BHB207" s="627"/>
      <c r="BHC207" s="627"/>
      <c r="BHD207" s="627"/>
      <c r="BHE207" s="627"/>
      <c r="BHF207" s="627"/>
      <c r="BHG207" s="627"/>
      <c r="BHH207" s="627"/>
      <c r="BHI207" s="627"/>
      <c r="BHJ207" s="627"/>
      <c r="BHK207" s="627"/>
      <c r="BHL207" s="627"/>
      <c r="BHM207" s="627"/>
      <c r="BHN207" s="627"/>
      <c r="BHO207" s="627"/>
      <c r="BHP207" s="627"/>
      <c r="BHQ207" s="627"/>
      <c r="BHR207" s="627"/>
      <c r="BHS207" s="627"/>
      <c r="BHT207" s="627"/>
      <c r="BHU207" s="627"/>
      <c r="BHV207" s="627"/>
      <c r="BHW207" s="627"/>
      <c r="BHX207" s="627"/>
      <c r="BHY207" s="627"/>
      <c r="BHZ207" s="627"/>
      <c r="BIA207" s="627"/>
      <c r="BIB207" s="627"/>
      <c r="BIC207" s="627"/>
      <c r="BID207" s="627"/>
      <c r="BIE207" s="627"/>
      <c r="BIF207" s="627"/>
      <c r="BIG207" s="627"/>
      <c r="BIH207" s="627"/>
      <c r="BII207" s="627"/>
      <c r="BIJ207" s="627"/>
      <c r="BIK207" s="627"/>
      <c r="BIL207" s="627"/>
      <c r="BIM207" s="627"/>
      <c r="BIN207" s="627"/>
      <c r="BIO207" s="627"/>
      <c r="BIP207" s="627"/>
      <c r="BIQ207" s="627"/>
      <c r="BIR207" s="627"/>
      <c r="BIS207" s="627"/>
      <c r="BIT207" s="627"/>
      <c r="BIU207" s="627"/>
      <c r="BIV207" s="627"/>
      <c r="BIW207" s="627"/>
      <c r="BIX207" s="627"/>
      <c r="BIY207" s="627"/>
      <c r="BIZ207" s="627"/>
      <c r="BJA207" s="627"/>
      <c r="BJB207" s="627"/>
      <c r="BJC207" s="627"/>
      <c r="BJD207" s="627"/>
      <c r="BJE207" s="627"/>
      <c r="BJF207" s="627"/>
      <c r="BJG207" s="627"/>
      <c r="BJH207" s="627"/>
      <c r="BJI207" s="627"/>
      <c r="BJJ207" s="627"/>
      <c r="BJK207" s="627"/>
      <c r="BJL207" s="627"/>
      <c r="BJM207" s="627"/>
      <c r="BJN207" s="627"/>
      <c r="BJO207" s="627"/>
      <c r="BJP207" s="627"/>
      <c r="BJQ207" s="627"/>
      <c r="BJR207" s="627"/>
      <c r="BJS207" s="627"/>
      <c r="BJT207" s="627"/>
      <c r="BJU207" s="627"/>
      <c r="BJV207" s="627"/>
      <c r="BJW207" s="627"/>
      <c r="BJX207" s="627"/>
      <c r="BJY207" s="627"/>
      <c r="BJZ207" s="627"/>
      <c r="BKA207" s="627"/>
      <c r="BKB207" s="627"/>
      <c r="BKC207" s="627"/>
      <c r="BKD207" s="627"/>
      <c r="BKE207" s="627"/>
      <c r="BKF207" s="627"/>
      <c r="BKG207" s="627"/>
      <c r="BKH207" s="627"/>
      <c r="BKI207" s="627"/>
      <c r="BKJ207" s="627"/>
      <c r="BKK207" s="627"/>
      <c r="BKL207" s="627"/>
      <c r="BKM207" s="627"/>
      <c r="BKN207" s="627"/>
      <c r="BKO207" s="627"/>
      <c r="BKP207" s="627"/>
      <c r="BKQ207" s="627"/>
      <c r="BKR207" s="627"/>
      <c r="BKS207" s="627"/>
      <c r="BKT207" s="627"/>
      <c r="BKU207" s="627"/>
      <c r="BKV207" s="627"/>
      <c r="BKW207" s="627"/>
      <c r="BKX207" s="627"/>
      <c r="BKY207" s="627"/>
      <c r="BKZ207" s="627"/>
      <c r="BLA207" s="627"/>
      <c r="BLB207" s="627"/>
      <c r="BLC207" s="627"/>
      <c r="BLD207" s="627"/>
      <c r="BLE207" s="627"/>
      <c r="BLF207" s="627"/>
      <c r="BLG207" s="627"/>
      <c r="BLH207" s="627"/>
      <c r="BLI207" s="627"/>
      <c r="BLJ207" s="627"/>
      <c r="BLK207" s="627"/>
      <c r="BLL207" s="627"/>
      <c r="BLM207" s="627"/>
      <c r="BLN207" s="627"/>
      <c r="BLO207" s="627"/>
      <c r="BLP207" s="627"/>
      <c r="BLQ207" s="627"/>
      <c r="BLR207" s="627"/>
      <c r="BLS207" s="627"/>
      <c r="BLT207" s="627"/>
      <c r="BLU207" s="627"/>
      <c r="BLV207" s="627"/>
      <c r="BLW207" s="627"/>
      <c r="BLX207" s="627"/>
      <c r="BLY207" s="627"/>
      <c r="BLZ207" s="627"/>
      <c r="BMA207" s="627"/>
      <c r="BMB207" s="627"/>
      <c r="BMC207" s="627"/>
      <c r="BMD207" s="627"/>
      <c r="BME207" s="627"/>
      <c r="BMF207" s="627"/>
      <c r="BMG207" s="627"/>
      <c r="BMH207" s="627"/>
      <c r="BMI207" s="627"/>
      <c r="BMJ207" s="627"/>
      <c r="BMK207" s="627"/>
      <c r="BML207" s="627"/>
      <c r="BMM207" s="627"/>
      <c r="BMN207" s="627"/>
      <c r="BMO207" s="627"/>
      <c r="BMP207" s="627"/>
      <c r="BMQ207" s="627"/>
      <c r="BMR207" s="627"/>
      <c r="BMS207" s="627"/>
      <c r="BMT207" s="627"/>
      <c r="BMU207" s="627"/>
      <c r="BMV207" s="627"/>
      <c r="BMW207" s="627"/>
      <c r="BMX207" s="627"/>
      <c r="BMY207" s="627"/>
      <c r="BMZ207" s="627"/>
      <c r="BNA207" s="627"/>
      <c r="BNB207" s="627"/>
      <c r="BNC207" s="627"/>
      <c r="BND207" s="627"/>
      <c r="BNE207" s="627"/>
      <c r="BNF207" s="627"/>
      <c r="BNG207" s="627"/>
      <c r="BNH207" s="627"/>
      <c r="BNI207" s="627"/>
      <c r="BNJ207" s="627"/>
      <c r="BNK207" s="627"/>
      <c r="BNL207" s="627"/>
      <c r="BNM207" s="627"/>
      <c r="BNN207" s="627"/>
      <c r="BNO207" s="627"/>
      <c r="BNP207" s="627"/>
      <c r="BNQ207" s="627"/>
      <c r="BNR207" s="627"/>
      <c r="BNS207" s="627"/>
      <c r="BNT207" s="627"/>
      <c r="BNU207" s="627"/>
      <c r="BNV207" s="627"/>
      <c r="BNW207" s="627"/>
      <c r="BNX207" s="627"/>
      <c r="BNY207" s="627"/>
      <c r="BNZ207" s="627"/>
      <c r="BOA207" s="627"/>
      <c r="BOB207" s="627"/>
      <c r="BOC207" s="627"/>
      <c r="BOD207" s="627"/>
      <c r="BOE207" s="627"/>
      <c r="BOF207" s="627"/>
      <c r="BOG207" s="627"/>
      <c r="BOH207" s="627"/>
      <c r="BOI207" s="627"/>
      <c r="BOJ207" s="627"/>
      <c r="BOK207" s="627"/>
      <c r="BOL207" s="627"/>
      <c r="BOM207" s="627"/>
      <c r="BON207" s="627"/>
      <c r="BOO207" s="627"/>
      <c r="BOP207" s="627"/>
      <c r="BOQ207" s="627"/>
      <c r="BOR207" s="627"/>
      <c r="BOS207" s="627"/>
      <c r="BOT207" s="627"/>
      <c r="BOU207" s="627"/>
      <c r="BOV207" s="627"/>
      <c r="BOW207" s="627"/>
      <c r="BOX207" s="627"/>
      <c r="BOY207" s="627"/>
      <c r="BOZ207" s="627"/>
      <c r="BPA207" s="627"/>
      <c r="BPB207" s="627"/>
      <c r="BPC207" s="627"/>
      <c r="BPD207" s="627"/>
      <c r="BPE207" s="627"/>
      <c r="BPF207" s="627"/>
      <c r="BPG207" s="627"/>
      <c r="BPH207" s="627"/>
      <c r="BPI207" s="627"/>
      <c r="BPJ207" s="627"/>
      <c r="BPK207" s="627"/>
      <c r="BPL207" s="627"/>
      <c r="BPM207" s="627"/>
      <c r="BPN207" s="627"/>
      <c r="BPO207" s="627"/>
      <c r="BPP207" s="627"/>
      <c r="BPQ207" s="627"/>
      <c r="BPR207" s="627"/>
      <c r="BPS207" s="627"/>
      <c r="BPT207" s="627"/>
      <c r="BPU207" s="627"/>
      <c r="BPV207" s="627"/>
      <c r="BPW207" s="627"/>
      <c r="BPX207" s="627"/>
      <c r="BPY207" s="627"/>
      <c r="BPZ207" s="627"/>
      <c r="BQA207" s="627"/>
      <c r="BQB207" s="627"/>
      <c r="BQC207" s="627"/>
      <c r="BQD207" s="627"/>
      <c r="BQE207" s="627"/>
      <c r="BQF207" s="627"/>
      <c r="BQG207" s="627"/>
      <c r="BQH207" s="627"/>
      <c r="BQI207" s="627"/>
      <c r="BQJ207" s="627"/>
      <c r="BQK207" s="627"/>
      <c r="BQL207" s="627"/>
      <c r="BQM207" s="627"/>
      <c r="BQN207" s="627"/>
      <c r="BQO207" s="627"/>
      <c r="BQP207" s="627"/>
      <c r="BQQ207" s="627"/>
      <c r="BQR207" s="627"/>
      <c r="BQS207" s="627"/>
      <c r="BQT207" s="627"/>
      <c r="BQU207" s="627"/>
      <c r="BQV207" s="627"/>
      <c r="BQW207" s="627"/>
      <c r="BQX207" s="627"/>
      <c r="BQY207" s="627"/>
      <c r="BQZ207" s="627"/>
      <c r="BRA207" s="627"/>
      <c r="BRB207" s="627"/>
      <c r="BRC207" s="627"/>
      <c r="BRD207" s="627"/>
      <c r="BRE207" s="627"/>
      <c r="BRF207" s="627"/>
      <c r="BRG207" s="627"/>
      <c r="BRH207" s="627"/>
      <c r="BRI207" s="627"/>
      <c r="BRJ207" s="627"/>
      <c r="BRK207" s="627"/>
      <c r="BRL207" s="627"/>
      <c r="BRM207" s="627"/>
      <c r="BRN207" s="627"/>
      <c r="BRO207" s="627"/>
      <c r="BRP207" s="627"/>
      <c r="BRQ207" s="627"/>
      <c r="BRR207" s="627"/>
      <c r="BRS207" s="627"/>
      <c r="BRT207" s="627"/>
      <c r="BRU207" s="627"/>
      <c r="BRV207" s="627"/>
      <c r="BRW207" s="627"/>
      <c r="BRX207" s="627"/>
      <c r="BRY207" s="627"/>
      <c r="BRZ207" s="627"/>
      <c r="BSA207" s="627"/>
      <c r="BSB207" s="627"/>
      <c r="BSC207" s="627"/>
      <c r="BSD207" s="627"/>
      <c r="BSE207" s="627"/>
      <c r="BSF207" s="627"/>
      <c r="BSG207" s="627"/>
      <c r="BSH207" s="627"/>
      <c r="BSI207" s="627"/>
      <c r="BSJ207" s="627"/>
      <c r="BSK207" s="627"/>
      <c r="BSL207" s="627"/>
      <c r="BSM207" s="627"/>
      <c r="BSN207" s="627"/>
      <c r="BSO207" s="627"/>
      <c r="BSP207" s="627"/>
      <c r="BSQ207" s="627"/>
      <c r="BSR207" s="627"/>
      <c r="BSS207" s="627"/>
      <c r="BST207" s="627"/>
      <c r="BSU207" s="627"/>
      <c r="BSV207" s="627"/>
      <c r="BSW207" s="627"/>
      <c r="BSX207" s="627"/>
      <c r="BSY207" s="627"/>
      <c r="BSZ207" s="627"/>
      <c r="BTA207" s="627"/>
      <c r="BTB207" s="627"/>
      <c r="BTC207" s="627"/>
      <c r="BTD207" s="627"/>
      <c r="BTE207" s="627"/>
      <c r="BTF207" s="627"/>
      <c r="BTG207" s="627"/>
      <c r="BTH207" s="627"/>
      <c r="BTI207" s="627"/>
      <c r="BTJ207" s="627"/>
      <c r="BTK207" s="627"/>
      <c r="BTL207" s="627"/>
      <c r="BTM207" s="627"/>
      <c r="BTN207" s="627"/>
      <c r="BTO207" s="627"/>
      <c r="BTP207" s="627"/>
      <c r="BTQ207" s="627"/>
      <c r="BTR207" s="627"/>
      <c r="BTS207" s="627"/>
      <c r="BTT207" s="627"/>
      <c r="BTU207" s="627"/>
      <c r="BTV207" s="627"/>
      <c r="BTW207" s="627"/>
      <c r="BTX207" s="627"/>
      <c r="BTY207" s="627"/>
      <c r="BTZ207" s="627"/>
      <c r="BUA207" s="627"/>
      <c r="BUB207" s="627"/>
      <c r="BUC207" s="627"/>
      <c r="BUD207" s="627"/>
      <c r="BUE207" s="627"/>
      <c r="BUF207" s="627"/>
      <c r="BUG207" s="627"/>
      <c r="BUH207" s="627"/>
      <c r="BUI207" s="627"/>
      <c r="BUJ207" s="627"/>
      <c r="BUK207" s="627"/>
      <c r="BUL207" s="627"/>
      <c r="BUM207" s="627"/>
      <c r="BUN207" s="627"/>
      <c r="BUO207" s="627"/>
      <c r="BUP207" s="627"/>
      <c r="BUQ207" s="627"/>
      <c r="BUR207" s="627"/>
      <c r="BUS207" s="627"/>
      <c r="BUT207" s="627"/>
      <c r="BUU207" s="627"/>
      <c r="BUV207" s="627"/>
      <c r="BUW207" s="627"/>
      <c r="BUX207" s="627"/>
      <c r="BUY207" s="627"/>
      <c r="BUZ207" s="627"/>
      <c r="BVA207" s="627"/>
      <c r="BVB207" s="627"/>
      <c r="BVC207" s="627"/>
      <c r="BVD207" s="627"/>
      <c r="BVE207" s="627"/>
      <c r="BVF207" s="627"/>
      <c r="BVG207" s="627"/>
      <c r="BVH207" s="627"/>
      <c r="BVI207" s="627"/>
      <c r="BVJ207" s="627"/>
      <c r="BVK207" s="627"/>
      <c r="BVL207" s="627"/>
      <c r="BVM207" s="627"/>
      <c r="BVN207" s="627"/>
      <c r="BVO207" s="627"/>
      <c r="BVP207" s="627"/>
      <c r="BVQ207" s="627"/>
      <c r="BVR207" s="627"/>
      <c r="BVS207" s="627"/>
      <c r="BVT207" s="627"/>
      <c r="BVU207" s="627"/>
      <c r="BVV207" s="627"/>
      <c r="BVW207" s="627"/>
      <c r="BVX207" s="627"/>
      <c r="BVY207" s="627"/>
      <c r="BVZ207" s="627"/>
      <c r="BWA207" s="627"/>
      <c r="BWB207" s="627"/>
      <c r="BWC207" s="627"/>
      <c r="BWD207" s="627"/>
      <c r="BWE207" s="627"/>
      <c r="BWF207" s="627"/>
      <c r="BWG207" s="627"/>
      <c r="BWH207" s="627"/>
      <c r="BWI207" s="627"/>
      <c r="BWJ207" s="627"/>
      <c r="BWK207" s="627"/>
      <c r="BWL207" s="627"/>
      <c r="BWM207" s="627"/>
      <c r="BWN207" s="627"/>
      <c r="BWO207" s="627"/>
      <c r="BWP207" s="627"/>
      <c r="BWQ207" s="627"/>
      <c r="BWR207" s="627"/>
      <c r="BWS207" s="627"/>
      <c r="BWT207" s="627"/>
      <c r="BWU207" s="627"/>
      <c r="BWV207" s="627"/>
      <c r="BWW207" s="627"/>
      <c r="BWX207" s="627"/>
      <c r="BWY207" s="627"/>
      <c r="BWZ207" s="627"/>
      <c r="BXA207" s="627"/>
      <c r="BXB207" s="627"/>
      <c r="BXC207" s="627"/>
      <c r="BXD207" s="627"/>
      <c r="BXE207" s="627"/>
      <c r="BXF207" s="627"/>
      <c r="BXG207" s="627"/>
      <c r="BXH207" s="627"/>
      <c r="BXI207" s="627"/>
      <c r="BXJ207" s="627"/>
      <c r="BXK207" s="627"/>
      <c r="BXL207" s="627"/>
      <c r="BXM207" s="627"/>
      <c r="BXN207" s="627"/>
      <c r="BXO207" s="627"/>
      <c r="BXP207" s="627"/>
      <c r="BXQ207" s="627"/>
      <c r="BXR207" s="627"/>
      <c r="BXS207" s="627"/>
      <c r="BXT207" s="627"/>
      <c r="BXU207" s="627"/>
      <c r="BXV207" s="627"/>
      <c r="BXW207" s="627"/>
      <c r="BXX207" s="627"/>
      <c r="BXY207" s="627"/>
      <c r="BXZ207" s="627"/>
      <c r="BYA207" s="627"/>
      <c r="BYB207" s="627"/>
      <c r="BYC207" s="627"/>
      <c r="BYD207" s="627"/>
      <c r="BYE207" s="627"/>
      <c r="BYF207" s="627"/>
      <c r="BYG207" s="627"/>
      <c r="BYH207" s="627"/>
      <c r="BYI207" s="627"/>
      <c r="BYJ207" s="627"/>
      <c r="BYK207" s="627"/>
      <c r="BYL207" s="627"/>
      <c r="BYM207" s="627"/>
      <c r="BYN207" s="627"/>
      <c r="BYO207" s="627"/>
      <c r="BYP207" s="627"/>
      <c r="BYQ207" s="627"/>
      <c r="BYR207" s="627"/>
      <c r="BYS207" s="627"/>
      <c r="BYT207" s="627"/>
      <c r="BYU207" s="627"/>
      <c r="BYV207" s="627"/>
      <c r="BYW207" s="627"/>
      <c r="BYX207" s="627"/>
      <c r="BYY207" s="627"/>
      <c r="BYZ207" s="627"/>
      <c r="BZA207" s="627"/>
      <c r="BZB207" s="627"/>
      <c r="BZC207" s="627"/>
      <c r="BZD207" s="627"/>
      <c r="BZE207" s="627"/>
      <c r="BZF207" s="627"/>
      <c r="BZG207" s="627"/>
      <c r="BZH207" s="627"/>
      <c r="BZI207" s="627"/>
      <c r="BZJ207" s="627"/>
      <c r="BZK207" s="627"/>
      <c r="BZL207" s="627"/>
      <c r="BZM207" s="627"/>
      <c r="BZN207" s="627"/>
      <c r="BZO207" s="627"/>
      <c r="BZP207" s="627"/>
      <c r="BZQ207" s="627"/>
      <c r="BZR207" s="627"/>
      <c r="BZS207" s="627"/>
      <c r="BZT207" s="627"/>
      <c r="BZU207" s="627"/>
      <c r="BZV207" s="627"/>
      <c r="BZW207" s="627"/>
      <c r="BZX207" s="627"/>
      <c r="BZY207" s="627"/>
      <c r="BZZ207" s="627"/>
      <c r="CAA207" s="627"/>
      <c r="CAB207" s="627"/>
      <c r="CAC207" s="627"/>
      <c r="CAD207" s="627"/>
      <c r="CAE207" s="627"/>
      <c r="CAF207" s="627"/>
      <c r="CAG207" s="627"/>
      <c r="CAH207" s="627"/>
      <c r="CAI207" s="627"/>
      <c r="CAJ207" s="627"/>
      <c r="CAK207" s="627"/>
      <c r="CAL207" s="627"/>
      <c r="CAM207" s="627"/>
      <c r="CAN207" s="627"/>
      <c r="CAO207" s="627"/>
      <c r="CAP207" s="627"/>
      <c r="CAQ207" s="627"/>
      <c r="CAR207" s="627"/>
      <c r="CAS207" s="627"/>
      <c r="CAT207" s="627"/>
      <c r="CAU207" s="627"/>
      <c r="CAV207" s="627"/>
      <c r="CAW207" s="627"/>
      <c r="CAX207" s="627"/>
      <c r="CAY207" s="627"/>
      <c r="CAZ207" s="627"/>
      <c r="CBA207" s="627"/>
      <c r="CBB207" s="627"/>
      <c r="CBC207" s="627"/>
      <c r="CBD207" s="627"/>
      <c r="CBE207" s="627"/>
      <c r="CBF207" s="627"/>
      <c r="CBG207" s="627"/>
      <c r="CBH207" s="627"/>
      <c r="CBI207" s="627"/>
      <c r="CBJ207" s="627"/>
      <c r="CBK207" s="627"/>
      <c r="CBL207" s="627"/>
      <c r="CBM207" s="627"/>
      <c r="CBN207" s="627"/>
      <c r="CBO207" s="627"/>
      <c r="CBP207" s="627"/>
      <c r="CBQ207" s="627"/>
      <c r="CBR207" s="627"/>
      <c r="CBS207" s="627"/>
      <c r="CBT207" s="627"/>
      <c r="CBU207" s="627"/>
      <c r="CBV207" s="627"/>
      <c r="CBW207" s="627"/>
      <c r="CBX207" s="627"/>
      <c r="CBY207" s="627"/>
      <c r="CBZ207" s="627"/>
      <c r="CCA207" s="627"/>
      <c r="CCB207" s="627"/>
      <c r="CCC207" s="627"/>
      <c r="CCD207" s="627"/>
      <c r="CCE207" s="627"/>
      <c r="CCF207" s="627"/>
      <c r="CCG207" s="627"/>
      <c r="CCH207" s="627"/>
      <c r="CCI207" s="627"/>
      <c r="CCJ207" s="627"/>
      <c r="CCK207" s="627"/>
      <c r="CCL207" s="627"/>
      <c r="CCM207" s="627"/>
      <c r="CCN207" s="627"/>
      <c r="CCO207" s="627"/>
      <c r="CCP207" s="627"/>
      <c r="CCQ207" s="627"/>
      <c r="CCR207" s="627"/>
      <c r="CCS207" s="627"/>
      <c r="CCT207" s="627"/>
      <c r="CCU207" s="627"/>
      <c r="CCV207" s="627"/>
      <c r="CCW207" s="627"/>
      <c r="CCX207" s="627"/>
      <c r="CCY207" s="627"/>
      <c r="CCZ207" s="627"/>
      <c r="CDA207" s="627"/>
      <c r="CDB207" s="627"/>
      <c r="CDC207" s="627"/>
      <c r="CDD207" s="627"/>
      <c r="CDE207" s="627"/>
      <c r="CDF207" s="627"/>
      <c r="CDG207" s="627"/>
      <c r="CDH207" s="627"/>
      <c r="CDI207" s="627"/>
      <c r="CDJ207" s="627"/>
      <c r="CDK207" s="627"/>
      <c r="CDL207" s="627"/>
      <c r="CDM207" s="627"/>
      <c r="CDN207" s="627"/>
      <c r="CDO207" s="627"/>
      <c r="CDP207" s="627"/>
      <c r="CDQ207" s="627"/>
      <c r="CDR207" s="627"/>
      <c r="CDS207" s="627"/>
      <c r="CDT207" s="627"/>
      <c r="CDU207" s="627"/>
      <c r="CDV207" s="627"/>
      <c r="CDW207" s="627"/>
      <c r="CDX207" s="627"/>
      <c r="CDY207" s="627"/>
      <c r="CDZ207" s="627"/>
      <c r="CEA207" s="627"/>
      <c r="CEB207" s="627"/>
      <c r="CEC207" s="627"/>
      <c r="CED207" s="627"/>
      <c r="CEE207" s="627"/>
      <c r="CEF207" s="627"/>
      <c r="CEG207" s="627"/>
      <c r="CEH207" s="627"/>
      <c r="CEI207" s="627"/>
      <c r="CEJ207" s="627"/>
      <c r="CEK207" s="627"/>
      <c r="CEL207" s="627"/>
      <c r="CEM207" s="627"/>
      <c r="CEN207" s="627"/>
      <c r="CEO207" s="627"/>
      <c r="CEP207" s="627"/>
      <c r="CEQ207" s="627"/>
      <c r="CER207" s="627"/>
      <c r="CES207" s="627"/>
      <c r="CET207" s="627"/>
      <c r="CEU207" s="627"/>
      <c r="CEV207" s="627"/>
      <c r="CEW207" s="627"/>
      <c r="CEX207" s="627"/>
      <c r="CEY207" s="627"/>
      <c r="CEZ207" s="627"/>
      <c r="CFA207" s="627"/>
      <c r="CFB207" s="627"/>
      <c r="CFC207" s="627"/>
      <c r="CFD207" s="627"/>
      <c r="CFE207" s="627"/>
      <c r="CFF207" s="627"/>
      <c r="CFG207" s="627"/>
      <c r="CFH207" s="627"/>
      <c r="CFI207" s="627"/>
      <c r="CFJ207" s="627"/>
      <c r="CFK207" s="627"/>
      <c r="CFL207" s="627"/>
      <c r="CFM207" s="627"/>
      <c r="CFN207" s="627"/>
      <c r="CFO207" s="627"/>
      <c r="CFP207" s="627"/>
      <c r="CFQ207" s="627"/>
      <c r="CFR207" s="627"/>
      <c r="CFS207" s="627"/>
      <c r="CFT207" s="627"/>
      <c r="CFU207" s="627"/>
      <c r="CFV207" s="627"/>
      <c r="CFW207" s="627"/>
      <c r="CFX207" s="627"/>
      <c r="CFY207" s="627"/>
      <c r="CFZ207" s="627"/>
      <c r="CGA207" s="627"/>
      <c r="CGB207" s="627"/>
      <c r="CGC207" s="627"/>
      <c r="CGD207" s="627"/>
      <c r="CGE207" s="627"/>
      <c r="CGF207" s="627"/>
      <c r="CGG207" s="627"/>
      <c r="CGH207" s="627"/>
      <c r="CGI207" s="627"/>
      <c r="CGJ207" s="627"/>
      <c r="CGK207" s="627"/>
      <c r="CGL207" s="627"/>
      <c r="CGM207" s="627"/>
      <c r="CGN207" s="627"/>
      <c r="CGO207" s="627"/>
      <c r="CGP207" s="627"/>
      <c r="CGQ207" s="627"/>
      <c r="CGR207" s="627"/>
      <c r="CGS207" s="627"/>
      <c r="CGT207" s="627"/>
      <c r="CGU207" s="627"/>
      <c r="CGV207" s="627"/>
      <c r="CGW207" s="627"/>
      <c r="CGX207" s="627"/>
      <c r="CGY207" s="627"/>
      <c r="CGZ207" s="627"/>
      <c r="CHA207" s="627"/>
      <c r="CHB207" s="627"/>
      <c r="CHC207" s="627"/>
      <c r="CHD207" s="627"/>
      <c r="CHE207" s="627"/>
      <c r="CHF207" s="627"/>
      <c r="CHG207" s="627"/>
      <c r="CHH207" s="627"/>
      <c r="CHI207" s="627"/>
      <c r="CHJ207" s="627"/>
      <c r="CHK207" s="627"/>
      <c r="CHL207" s="627"/>
      <c r="CHM207" s="627"/>
      <c r="CHN207" s="627"/>
      <c r="CHO207" s="627"/>
      <c r="CHP207" s="627"/>
      <c r="CHQ207" s="627"/>
      <c r="CHR207" s="627"/>
      <c r="CHS207" s="627"/>
      <c r="CHT207" s="627"/>
      <c r="CHU207" s="627"/>
      <c r="CHV207" s="627"/>
      <c r="CHW207" s="627"/>
      <c r="CHX207" s="627"/>
      <c r="CHY207" s="627"/>
      <c r="CHZ207" s="627"/>
      <c r="CIA207" s="627"/>
      <c r="CIB207" s="627"/>
      <c r="CIC207" s="627"/>
      <c r="CID207" s="627"/>
      <c r="CIE207" s="627"/>
      <c r="CIF207" s="627"/>
      <c r="CIG207" s="627"/>
      <c r="CIH207" s="627"/>
      <c r="CII207" s="627"/>
      <c r="CIJ207" s="627"/>
      <c r="CIK207" s="627"/>
      <c r="CIL207" s="627"/>
      <c r="CIM207" s="627"/>
      <c r="CIN207" s="627"/>
      <c r="CIO207" s="627"/>
      <c r="CIP207" s="627"/>
      <c r="CIQ207" s="627"/>
      <c r="CIR207" s="627"/>
      <c r="CIS207" s="627"/>
      <c r="CIT207" s="627"/>
      <c r="CIU207" s="627"/>
      <c r="CIV207" s="627"/>
      <c r="CIW207" s="627"/>
      <c r="CIX207" s="627"/>
      <c r="CIY207" s="627"/>
      <c r="CIZ207" s="627"/>
      <c r="CJA207" s="627"/>
      <c r="CJB207" s="627"/>
      <c r="CJC207" s="627"/>
      <c r="CJD207" s="627"/>
      <c r="CJE207" s="627"/>
      <c r="CJF207" s="627"/>
      <c r="CJG207" s="627"/>
      <c r="CJH207" s="627"/>
      <c r="CJI207" s="627"/>
      <c r="CJJ207" s="627"/>
      <c r="CJK207" s="627"/>
      <c r="CJL207" s="627"/>
      <c r="CJM207" s="627"/>
      <c r="CJN207" s="627"/>
      <c r="CJO207" s="627"/>
      <c r="CJP207" s="627"/>
      <c r="CJQ207" s="627"/>
      <c r="CJR207" s="627"/>
      <c r="CJS207" s="627"/>
      <c r="CJT207" s="627"/>
      <c r="CJU207" s="627"/>
      <c r="CJV207" s="627"/>
      <c r="CJW207" s="627"/>
      <c r="CJX207" s="627"/>
      <c r="CJY207" s="627"/>
      <c r="CJZ207" s="627"/>
      <c r="CKA207" s="627"/>
      <c r="CKB207" s="627"/>
      <c r="CKC207" s="627"/>
      <c r="CKD207" s="627"/>
      <c r="CKE207" s="627"/>
      <c r="CKF207" s="627"/>
      <c r="CKG207" s="627"/>
      <c r="CKH207" s="627"/>
      <c r="CKI207" s="627"/>
      <c r="CKJ207" s="627"/>
      <c r="CKK207" s="627"/>
      <c r="CKL207" s="627"/>
      <c r="CKM207" s="627"/>
      <c r="CKN207" s="627"/>
      <c r="CKO207" s="627"/>
      <c r="CKP207" s="627"/>
      <c r="CKQ207" s="627"/>
      <c r="CKR207" s="627"/>
      <c r="CKS207" s="627"/>
      <c r="CKT207" s="627"/>
      <c r="CKU207" s="627"/>
      <c r="CKV207" s="627"/>
      <c r="CKW207" s="627"/>
      <c r="CKX207" s="627"/>
      <c r="CKY207" s="627"/>
      <c r="CKZ207" s="627"/>
      <c r="CLA207" s="627"/>
      <c r="CLB207" s="627"/>
      <c r="CLC207" s="627"/>
      <c r="CLD207" s="627"/>
      <c r="CLE207" s="627"/>
      <c r="CLF207" s="627"/>
      <c r="CLG207" s="627"/>
      <c r="CLH207" s="627"/>
      <c r="CLI207" s="627"/>
      <c r="CLJ207" s="627"/>
      <c r="CLK207" s="627"/>
      <c r="CLL207" s="627"/>
      <c r="CLM207" s="627"/>
      <c r="CLN207" s="627"/>
      <c r="CLO207" s="627"/>
      <c r="CLP207" s="627"/>
      <c r="CLQ207" s="627"/>
      <c r="CLR207" s="627"/>
      <c r="CLS207" s="627"/>
      <c r="CLT207" s="627"/>
      <c r="CLU207" s="627"/>
      <c r="CLV207" s="627"/>
      <c r="CLW207" s="627"/>
      <c r="CLX207" s="627"/>
      <c r="CLY207" s="627"/>
      <c r="CLZ207" s="627"/>
      <c r="CMA207" s="627"/>
      <c r="CMB207" s="627"/>
      <c r="CMC207" s="627"/>
      <c r="CMD207" s="627"/>
      <c r="CME207" s="627"/>
      <c r="CMF207" s="627"/>
      <c r="CMG207" s="627"/>
      <c r="CMH207" s="627"/>
      <c r="CMI207" s="627"/>
      <c r="CMJ207" s="627"/>
      <c r="CMK207" s="627"/>
      <c r="CML207" s="627"/>
      <c r="CMM207" s="627"/>
      <c r="CMN207" s="627"/>
      <c r="CMO207" s="627"/>
      <c r="CMP207" s="627"/>
      <c r="CMQ207" s="627"/>
      <c r="CMR207" s="627"/>
      <c r="CMS207" s="627"/>
      <c r="CMT207" s="627"/>
      <c r="CMU207" s="627"/>
      <c r="CMV207" s="627"/>
      <c r="CMW207" s="627"/>
      <c r="CMX207" s="627"/>
      <c r="CMY207" s="627"/>
      <c r="CMZ207" s="627"/>
      <c r="CNA207" s="627"/>
      <c r="CNB207" s="627"/>
      <c r="CNC207" s="627"/>
      <c r="CND207" s="627"/>
      <c r="CNE207" s="627"/>
      <c r="CNF207" s="627"/>
      <c r="CNG207" s="627"/>
      <c r="CNH207" s="627"/>
      <c r="CNI207" s="627"/>
      <c r="CNJ207" s="627"/>
      <c r="CNK207" s="627"/>
      <c r="CNL207" s="627"/>
      <c r="CNM207" s="627"/>
      <c r="CNN207" s="627"/>
      <c r="CNO207" s="627"/>
      <c r="CNP207" s="627"/>
      <c r="CNQ207" s="627"/>
      <c r="CNR207" s="627"/>
      <c r="CNS207" s="627"/>
      <c r="CNT207" s="627"/>
      <c r="CNU207" s="627"/>
      <c r="CNV207" s="627"/>
      <c r="CNW207" s="627"/>
      <c r="CNX207" s="627"/>
      <c r="CNY207" s="627"/>
      <c r="CNZ207" s="627"/>
      <c r="COA207" s="627"/>
      <c r="COB207" s="627"/>
      <c r="COC207" s="627"/>
      <c r="COD207" s="627"/>
      <c r="COE207" s="627"/>
      <c r="COF207" s="627"/>
      <c r="COG207" s="627"/>
      <c r="COH207" s="627"/>
      <c r="COI207" s="627"/>
      <c r="COJ207" s="627"/>
      <c r="COK207" s="627"/>
      <c r="COL207" s="627"/>
      <c r="COM207" s="627"/>
      <c r="CON207" s="627"/>
      <c r="COO207" s="627"/>
      <c r="COP207" s="627"/>
      <c r="COQ207" s="627"/>
      <c r="COR207" s="627"/>
      <c r="COS207" s="627"/>
      <c r="COT207" s="627"/>
      <c r="COU207" s="627"/>
      <c r="COV207" s="627"/>
      <c r="COW207" s="627"/>
      <c r="COX207" s="627"/>
      <c r="COY207" s="627"/>
      <c r="COZ207" s="627"/>
      <c r="CPA207" s="627"/>
      <c r="CPB207" s="627"/>
      <c r="CPC207" s="627"/>
      <c r="CPD207" s="627"/>
      <c r="CPE207" s="627"/>
      <c r="CPF207" s="627"/>
      <c r="CPG207" s="627"/>
      <c r="CPH207" s="627"/>
      <c r="CPI207" s="627"/>
      <c r="CPJ207" s="627"/>
      <c r="CPK207" s="627"/>
      <c r="CPL207" s="627"/>
      <c r="CPM207" s="627"/>
      <c r="CPN207" s="627"/>
      <c r="CPO207" s="627"/>
      <c r="CPP207" s="627"/>
      <c r="CPQ207" s="627"/>
      <c r="CPR207" s="627"/>
      <c r="CPS207" s="627"/>
      <c r="CPT207" s="627"/>
      <c r="CPU207" s="627"/>
      <c r="CPV207" s="627"/>
      <c r="CPW207" s="627"/>
      <c r="CPX207" s="627"/>
      <c r="CPY207" s="627"/>
      <c r="CPZ207" s="627"/>
      <c r="CQA207" s="627"/>
      <c r="CQB207" s="627"/>
      <c r="CQC207" s="627"/>
      <c r="CQD207" s="627"/>
      <c r="CQE207" s="627"/>
      <c r="CQF207" s="627"/>
      <c r="CQG207" s="627"/>
      <c r="CQH207" s="627"/>
      <c r="CQI207" s="627"/>
      <c r="CQJ207" s="627"/>
      <c r="CQK207" s="627"/>
      <c r="CQL207" s="627"/>
      <c r="CQM207" s="627"/>
      <c r="CQN207" s="627"/>
      <c r="CQO207" s="627"/>
      <c r="CQP207" s="627"/>
      <c r="CQQ207" s="627"/>
      <c r="CQR207" s="627"/>
      <c r="CQS207" s="627"/>
      <c r="CQT207" s="627"/>
      <c r="CQU207" s="627"/>
      <c r="CQV207" s="627"/>
      <c r="CQW207" s="627"/>
      <c r="CQX207" s="627"/>
      <c r="CQY207" s="627"/>
      <c r="CQZ207" s="627"/>
      <c r="CRA207" s="627"/>
      <c r="CRB207" s="627"/>
      <c r="CRC207" s="627"/>
      <c r="CRD207" s="627"/>
      <c r="CRE207" s="627"/>
      <c r="CRF207" s="627"/>
      <c r="CRG207" s="627"/>
      <c r="CRH207" s="627"/>
      <c r="CRI207" s="627"/>
      <c r="CRJ207" s="627"/>
      <c r="CRK207" s="627"/>
      <c r="CRL207" s="627"/>
      <c r="CRM207" s="627"/>
      <c r="CRN207" s="627"/>
      <c r="CRO207" s="627"/>
      <c r="CRP207" s="627"/>
      <c r="CRQ207" s="627"/>
      <c r="CRR207" s="627"/>
      <c r="CRS207" s="627"/>
      <c r="CRT207" s="627"/>
      <c r="CRU207" s="627"/>
      <c r="CRV207" s="627"/>
      <c r="CRW207" s="627"/>
      <c r="CRX207" s="627"/>
      <c r="CRY207" s="627"/>
      <c r="CRZ207" s="627"/>
      <c r="CSA207" s="627"/>
      <c r="CSB207" s="627"/>
      <c r="CSC207" s="627"/>
      <c r="CSD207" s="627"/>
      <c r="CSE207" s="627"/>
      <c r="CSF207" s="627"/>
      <c r="CSG207" s="627"/>
      <c r="CSH207" s="627"/>
      <c r="CSI207" s="627"/>
      <c r="CSJ207" s="627"/>
      <c r="CSK207" s="627"/>
      <c r="CSL207" s="627"/>
      <c r="CSM207" s="627"/>
      <c r="CSN207" s="627"/>
      <c r="CSO207" s="627"/>
      <c r="CSP207" s="627"/>
      <c r="CSQ207" s="627"/>
      <c r="CSR207" s="627"/>
      <c r="CSS207" s="627"/>
      <c r="CST207" s="627"/>
      <c r="CSU207" s="627"/>
      <c r="CSV207" s="627"/>
      <c r="CSW207" s="627"/>
      <c r="CSX207" s="627"/>
      <c r="CSY207" s="627"/>
      <c r="CSZ207" s="627"/>
      <c r="CTA207" s="627"/>
      <c r="CTB207" s="627"/>
      <c r="CTC207" s="627"/>
      <c r="CTD207" s="627"/>
      <c r="CTE207" s="627"/>
      <c r="CTF207" s="627"/>
      <c r="CTG207" s="627"/>
      <c r="CTH207" s="627"/>
      <c r="CTI207" s="627"/>
      <c r="CTJ207" s="627"/>
      <c r="CTK207" s="627"/>
      <c r="CTL207" s="627"/>
      <c r="CTM207" s="627"/>
      <c r="CTN207" s="627"/>
      <c r="CTO207" s="627"/>
      <c r="CTP207" s="627"/>
      <c r="CTQ207" s="627"/>
      <c r="CTR207" s="627"/>
      <c r="CTS207" s="627"/>
      <c r="CTT207" s="627"/>
      <c r="CTU207" s="627"/>
      <c r="CTV207" s="627"/>
      <c r="CTW207" s="627"/>
      <c r="CTX207" s="627"/>
      <c r="CTY207" s="627"/>
      <c r="CTZ207" s="627"/>
      <c r="CUA207" s="627"/>
      <c r="CUB207" s="627"/>
      <c r="CUC207" s="627"/>
      <c r="CUD207" s="627"/>
      <c r="CUE207" s="627"/>
      <c r="CUF207" s="627"/>
      <c r="CUG207" s="627"/>
      <c r="CUH207" s="627"/>
      <c r="CUI207" s="627"/>
      <c r="CUJ207" s="627"/>
      <c r="CUK207" s="627"/>
      <c r="CUL207" s="627"/>
      <c r="CUM207" s="627"/>
      <c r="CUN207" s="627"/>
      <c r="CUO207" s="627"/>
      <c r="CUP207" s="627"/>
      <c r="CUQ207" s="627"/>
      <c r="CUR207" s="627"/>
      <c r="CUS207" s="627"/>
      <c r="CUT207" s="627"/>
      <c r="CUU207" s="627"/>
      <c r="CUV207" s="627"/>
      <c r="CUW207" s="627"/>
      <c r="CUX207" s="627"/>
      <c r="CUY207" s="627"/>
      <c r="CUZ207" s="627"/>
      <c r="CVA207" s="627"/>
      <c r="CVB207" s="627"/>
      <c r="CVC207" s="627"/>
      <c r="CVD207" s="627"/>
      <c r="CVE207" s="627"/>
      <c r="CVF207" s="627"/>
      <c r="CVG207" s="627"/>
      <c r="CVH207" s="627"/>
      <c r="CVI207" s="627"/>
      <c r="CVJ207" s="627"/>
      <c r="CVK207" s="627"/>
      <c r="CVL207" s="627"/>
      <c r="CVM207" s="627"/>
      <c r="CVN207" s="627"/>
      <c r="CVO207" s="627"/>
      <c r="CVP207" s="627"/>
      <c r="CVQ207" s="627"/>
      <c r="CVR207" s="627"/>
      <c r="CVS207" s="627"/>
      <c r="CVT207" s="627"/>
      <c r="CVU207" s="627"/>
      <c r="CVV207" s="627"/>
      <c r="CVW207" s="627"/>
      <c r="CVX207" s="627"/>
      <c r="CVY207" s="627"/>
      <c r="CVZ207" s="627"/>
      <c r="CWA207" s="627"/>
      <c r="CWB207" s="627"/>
      <c r="CWC207" s="627"/>
      <c r="CWD207" s="627"/>
      <c r="CWE207" s="627"/>
      <c r="CWF207" s="627"/>
      <c r="CWG207" s="627"/>
      <c r="CWH207" s="627"/>
      <c r="CWI207" s="627"/>
      <c r="CWJ207" s="627"/>
      <c r="CWK207" s="627"/>
      <c r="CWL207" s="627"/>
      <c r="CWM207" s="627"/>
      <c r="CWN207" s="627"/>
      <c r="CWO207" s="627"/>
      <c r="CWP207" s="627"/>
      <c r="CWQ207" s="627"/>
      <c r="CWR207" s="627"/>
      <c r="CWS207" s="627"/>
      <c r="CWT207" s="627"/>
      <c r="CWU207" s="627"/>
      <c r="CWV207" s="627"/>
      <c r="CWW207" s="627"/>
      <c r="CWX207" s="627"/>
      <c r="CWY207" s="627"/>
      <c r="CWZ207" s="627"/>
      <c r="CXA207" s="627"/>
      <c r="CXB207" s="627"/>
      <c r="CXC207" s="627"/>
      <c r="CXD207" s="627"/>
      <c r="CXE207" s="627"/>
      <c r="CXF207" s="627"/>
      <c r="CXG207" s="627"/>
      <c r="CXH207" s="627"/>
      <c r="CXI207" s="627"/>
      <c r="CXJ207" s="627"/>
      <c r="CXK207" s="627"/>
      <c r="CXL207" s="627"/>
      <c r="CXM207" s="627"/>
      <c r="CXN207" s="627"/>
      <c r="CXO207" s="627"/>
      <c r="CXP207" s="627"/>
      <c r="CXQ207" s="627"/>
      <c r="CXR207" s="627"/>
      <c r="CXS207" s="627"/>
      <c r="CXT207" s="627"/>
      <c r="CXU207" s="627"/>
      <c r="CXV207" s="627"/>
      <c r="CXW207" s="627"/>
      <c r="CXX207" s="627"/>
      <c r="CXY207" s="627"/>
      <c r="CXZ207" s="627"/>
      <c r="CYA207" s="627"/>
      <c r="CYB207" s="627"/>
      <c r="CYC207" s="627"/>
      <c r="CYD207" s="627"/>
      <c r="CYE207" s="627"/>
      <c r="CYF207" s="627"/>
      <c r="CYG207" s="627"/>
      <c r="CYH207" s="627"/>
      <c r="CYI207" s="627"/>
      <c r="CYJ207" s="627"/>
      <c r="CYK207" s="627"/>
      <c r="CYL207" s="627"/>
      <c r="CYM207" s="627"/>
      <c r="CYN207" s="627"/>
      <c r="CYO207" s="627"/>
      <c r="CYP207" s="627"/>
      <c r="CYQ207" s="627"/>
      <c r="CYR207" s="627"/>
      <c r="CYS207" s="627"/>
      <c r="CYT207" s="627"/>
      <c r="CYU207" s="627"/>
      <c r="CYV207" s="627"/>
      <c r="CYW207" s="627"/>
      <c r="CYX207" s="627"/>
      <c r="CYY207" s="627"/>
      <c r="CYZ207" s="627"/>
      <c r="CZA207" s="627"/>
      <c r="CZB207" s="627"/>
      <c r="CZC207" s="627"/>
      <c r="CZD207" s="627"/>
      <c r="CZE207" s="627"/>
      <c r="CZF207" s="627"/>
      <c r="CZG207" s="627"/>
      <c r="CZH207" s="627"/>
      <c r="CZI207" s="627"/>
      <c r="CZJ207" s="627"/>
      <c r="CZK207" s="627"/>
      <c r="CZL207" s="627"/>
      <c r="CZM207" s="627"/>
      <c r="CZN207" s="627"/>
      <c r="CZO207" s="627"/>
      <c r="CZP207" s="627"/>
      <c r="CZQ207" s="627"/>
      <c r="CZR207" s="627"/>
      <c r="CZS207" s="627"/>
      <c r="CZT207" s="627"/>
      <c r="CZU207" s="627"/>
      <c r="CZV207" s="627"/>
      <c r="CZW207" s="627"/>
      <c r="CZX207" s="627"/>
      <c r="CZY207" s="627"/>
      <c r="CZZ207" s="627"/>
      <c r="DAA207" s="627"/>
      <c r="DAB207" s="627"/>
      <c r="DAC207" s="627"/>
      <c r="DAD207" s="627"/>
      <c r="DAE207" s="627"/>
      <c r="DAF207" s="627"/>
      <c r="DAG207" s="627"/>
      <c r="DAH207" s="627"/>
      <c r="DAI207" s="627"/>
      <c r="DAJ207" s="627"/>
      <c r="DAK207" s="627"/>
      <c r="DAL207" s="627"/>
      <c r="DAM207" s="627"/>
      <c r="DAN207" s="627"/>
      <c r="DAO207" s="627"/>
      <c r="DAP207" s="627"/>
      <c r="DAQ207" s="627"/>
      <c r="DAR207" s="627"/>
      <c r="DAS207" s="627"/>
      <c r="DAT207" s="627"/>
      <c r="DAU207" s="627"/>
      <c r="DAV207" s="627"/>
      <c r="DAW207" s="627"/>
      <c r="DAX207" s="627"/>
      <c r="DAY207" s="627"/>
      <c r="DAZ207" s="627"/>
      <c r="DBA207" s="627"/>
      <c r="DBB207" s="627"/>
      <c r="DBC207" s="627"/>
      <c r="DBD207" s="627"/>
      <c r="DBE207" s="627"/>
      <c r="DBF207" s="627"/>
      <c r="DBG207" s="627"/>
      <c r="DBH207" s="627"/>
      <c r="DBI207" s="627"/>
      <c r="DBJ207" s="627"/>
      <c r="DBK207" s="627"/>
      <c r="DBL207" s="627"/>
      <c r="DBM207" s="627"/>
      <c r="DBN207" s="627"/>
      <c r="DBO207" s="627"/>
      <c r="DBP207" s="627"/>
      <c r="DBQ207" s="627"/>
      <c r="DBR207" s="627"/>
      <c r="DBS207" s="627"/>
      <c r="DBT207" s="627"/>
      <c r="DBU207" s="627"/>
      <c r="DBV207" s="627"/>
      <c r="DBW207" s="627"/>
      <c r="DBX207" s="627"/>
      <c r="DBY207" s="627"/>
      <c r="DBZ207" s="627"/>
      <c r="DCA207" s="627"/>
      <c r="DCB207" s="627"/>
      <c r="DCC207" s="627"/>
      <c r="DCD207" s="627"/>
      <c r="DCE207" s="627"/>
      <c r="DCF207" s="627"/>
      <c r="DCG207" s="627"/>
      <c r="DCH207" s="627"/>
      <c r="DCI207" s="627"/>
      <c r="DCJ207" s="627"/>
      <c r="DCK207" s="627"/>
      <c r="DCL207" s="627"/>
      <c r="DCM207" s="627"/>
      <c r="DCN207" s="627"/>
      <c r="DCO207" s="627"/>
      <c r="DCP207" s="627"/>
      <c r="DCQ207" s="627"/>
      <c r="DCR207" s="627"/>
      <c r="DCS207" s="627"/>
      <c r="DCT207" s="627"/>
      <c r="DCU207" s="627"/>
      <c r="DCV207" s="627"/>
      <c r="DCW207" s="627"/>
      <c r="DCX207" s="627"/>
      <c r="DCY207" s="627"/>
      <c r="DCZ207" s="627"/>
      <c r="DDA207" s="627"/>
      <c r="DDB207" s="627"/>
      <c r="DDC207" s="627"/>
      <c r="DDD207" s="627"/>
      <c r="DDE207" s="627"/>
      <c r="DDF207" s="627"/>
      <c r="DDG207" s="627"/>
      <c r="DDH207" s="627"/>
      <c r="DDI207" s="627"/>
      <c r="DDJ207" s="627"/>
      <c r="DDK207" s="627"/>
      <c r="DDL207" s="627"/>
      <c r="DDM207" s="627"/>
      <c r="DDN207" s="627"/>
      <c r="DDO207" s="627"/>
      <c r="DDP207" s="627"/>
      <c r="DDQ207" s="627"/>
      <c r="DDR207" s="627"/>
      <c r="DDS207" s="627"/>
      <c r="DDT207" s="627"/>
      <c r="DDU207" s="627"/>
      <c r="DDV207" s="627"/>
      <c r="DDW207" s="627"/>
      <c r="DDX207" s="627"/>
      <c r="DDY207" s="627"/>
      <c r="DDZ207" s="627"/>
      <c r="DEA207" s="627"/>
      <c r="DEB207" s="627"/>
      <c r="DEC207" s="627"/>
      <c r="DED207" s="627"/>
      <c r="DEE207" s="627"/>
      <c r="DEF207" s="627"/>
      <c r="DEG207" s="627"/>
      <c r="DEH207" s="627"/>
      <c r="DEI207" s="627"/>
      <c r="DEJ207" s="627"/>
      <c r="DEK207" s="627"/>
      <c r="DEL207" s="627"/>
      <c r="DEM207" s="627"/>
      <c r="DEN207" s="627"/>
      <c r="DEO207" s="627"/>
      <c r="DEP207" s="627"/>
      <c r="DEQ207" s="627"/>
      <c r="DER207" s="627"/>
      <c r="DES207" s="627"/>
      <c r="DET207" s="627"/>
      <c r="DEU207" s="627"/>
      <c r="DEV207" s="627"/>
      <c r="DEW207" s="627"/>
      <c r="DEX207" s="627"/>
      <c r="DEY207" s="627"/>
      <c r="DEZ207" s="627"/>
      <c r="DFA207" s="627"/>
      <c r="DFB207" s="627"/>
      <c r="DFC207" s="627"/>
      <c r="DFD207" s="627"/>
      <c r="DFE207" s="627"/>
      <c r="DFF207" s="627"/>
      <c r="DFG207" s="627"/>
      <c r="DFH207" s="627"/>
      <c r="DFI207" s="627"/>
      <c r="DFJ207" s="627"/>
      <c r="DFK207" s="627"/>
      <c r="DFL207" s="627"/>
      <c r="DFM207" s="627"/>
      <c r="DFN207" s="627"/>
      <c r="DFO207" s="627"/>
      <c r="DFP207" s="627"/>
      <c r="DFQ207" s="627"/>
      <c r="DFR207" s="627"/>
      <c r="DFS207" s="627"/>
      <c r="DFT207" s="627"/>
      <c r="DFU207" s="627"/>
      <c r="DFV207" s="627"/>
      <c r="DFW207" s="627"/>
      <c r="DFX207" s="627"/>
      <c r="DFY207" s="627"/>
      <c r="DFZ207" s="627"/>
      <c r="DGA207" s="627"/>
      <c r="DGB207" s="627"/>
      <c r="DGC207" s="627"/>
      <c r="DGD207" s="627"/>
      <c r="DGE207" s="627"/>
      <c r="DGF207" s="627"/>
      <c r="DGG207" s="627"/>
      <c r="DGH207" s="627"/>
      <c r="DGI207" s="627"/>
      <c r="DGJ207" s="627"/>
      <c r="DGK207" s="627"/>
      <c r="DGL207" s="627"/>
      <c r="DGM207" s="627"/>
      <c r="DGN207" s="627"/>
      <c r="DGO207" s="627"/>
      <c r="DGP207" s="627"/>
      <c r="DGQ207" s="627"/>
      <c r="DGR207" s="627"/>
      <c r="DGS207" s="627"/>
      <c r="DGT207" s="627"/>
      <c r="DGU207" s="627"/>
      <c r="DGV207" s="627"/>
      <c r="DGW207" s="627"/>
      <c r="DGX207" s="627"/>
      <c r="DGY207" s="627"/>
      <c r="DGZ207" s="627"/>
      <c r="DHA207" s="627"/>
      <c r="DHB207" s="627"/>
      <c r="DHC207" s="627"/>
      <c r="DHD207" s="627"/>
      <c r="DHE207" s="627"/>
      <c r="DHF207" s="627"/>
      <c r="DHG207" s="627"/>
      <c r="DHH207" s="627"/>
      <c r="DHI207" s="627"/>
      <c r="DHJ207" s="627"/>
      <c r="DHK207" s="627"/>
      <c r="DHL207" s="627"/>
      <c r="DHM207" s="627"/>
      <c r="DHN207" s="627"/>
      <c r="DHO207" s="627"/>
      <c r="DHP207" s="627"/>
      <c r="DHQ207" s="627"/>
      <c r="DHR207" s="627"/>
      <c r="DHS207" s="627"/>
      <c r="DHT207" s="627"/>
      <c r="DHU207" s="627"/>
      <c r="DHV207" s="627"/>
      <c r="DHW207" s="627"/>
      <c r="DHX207" s="627"/>
      <c r="DHY207" s="627"/>
      <c r="DHZ207" s="627"/>
      <c r="DIA207" s="627"/>
      <c r="DIB207" s="627"/>
      <c r="DIC207" s="627"/>
      <c r="DID207" s="627"/>
      <c r="DIE207" s="627"/>
      <c r="DIF207" s="627"/>
      <c r="DIG207" s="627"/>
      <c r="DIH207" s="627"/>
      <c r="DII207" s="627"/>
      <c r="DIJ207" s="627"/>
      <c r="DIK207" s="627"/>
      <c r="DIL207" s="627"/>
      <c r="DIM207" s="627"/>
      <c r="DIN207" s="627"/>
      <c r="DIO207" s="627"/>
      <c r="DIP207" s="627"/>
      <c r="DIQ207" s="627"/>
      <c r="DIR207" s="627"/>
      <c r="DIS207" s="627"/>
      <c r="DIT207" s="627"/>
      <c r="DIU207" s="627"/>
      <c r="DIV207" s="627"/>
      <c r="DIW207" s="627"/>
      <c r="DIX207" s="627"/>
      <c r="DIY207" s="627"/>
      <c r="DIZ207" s="627"/>
      <c r="DJA207" s="627"/>
      <c r="DJB207" s="627"/>
      <c r="DJC207" s="627"/>
      <c r="DJD207" s="627"/>
      <c r="DJE207" s="627"/>
      <c r="DJF207" s="627"/>
      <c r="DJG207" s="627"/>
      <c r="DJH207" s="627"/>
      <c r="DJI207" s="627"/>
      <c r="DJJ207" s="627"/>
      <c r="DJK207" s="627"/>
      <c r="DJL207" s="627"/>
      <c r="DJM207" s="627"/>
      <c r="DJN207" s="627"/>
      <c r="DJO207" s="627"/>
      <c r="DJP207" s="627"/>
      <c r="DJQ207" s="627"/>
      <c r="DJR207" s="627"/>
      <c r="DJS207" s="627"/>
      <c r="DJT207" s="627"/>
      <c r="DJU207" s="627"/>
      <c r="DJV207" s="627"/>
      <c r="DJW207" s="627"/>
      <c r="DJX207" s="627"/>
      <c r="DJY207" s="627"/>
      <c r="DJZ207" s="627"/>
      <c r="DKA207" s="627"/>
      <c r="DKB207" s="627"/>
      <c r="DKC207" s="627"/>
      <c r="DKD207" s="627"/>
      <c r="DKE207" s="627"/>
      <c r="DKF207" s="627"/>
      <c r="DKG207" s="627"/>
      <c r="DKH207" s="627"/>
      <c r="DKI207" s="627"/>
      <c r="DKJ207" s="627"/>
      <c r="DKK207" s="627"/>
      <c r="DKL207" s="627"/>
      <c r="DKM207" s="627"/>
      <c r="DKN207" s="627"/>
      <c r="DKO207" s="627"/>
      <c r="DKP207" s="627"/>
      <c r="DKQ207" s="627"/>
      <c r="DKR207" s="627"/>
      <c r="DKS207" s="627"/>
      <c r="DKT207" s="627"/>
      <c r="DKU207" s="627"/>
      <c r="DKV207" s="627"/>
      <c r="DKW207" s="627"/>
      <c r="DKX207" s="627"/>
      <c r="DKY207" s="627"/>
      <c r="DKZ207" s="627"/>
      <c r="DLA207" s="627"/>
      <c r="DLB207" s="627"/>
      <c r="DLC207" s="627"/>
      <c r="DLD207" s="627"/>
      <c r="DLE207" s="627"/>
      <c r="DLF207" s="627"/>
      <c r="DLG207" s="627"/>
      <c r="DLH207" s="627"/>
      <c r="DLI207" s="627"/>
      <c r="DLJ207" s="627"/>
      <c r="DLK207" s="627"/>
      <c r="DLL207" s="627"/>
      <c r="DLM207" s="627"/>
      <c r="DLN207" s="627"/>
      <c r="DLO207" s="627"/>
      <c r="DLP207" s="627"/>
      <c r="DLQ207" s="627"/>
      <c r="DLR207" s="627"/>
      <c r="DLS207" s="627"/>
      <c r="DLT207" s="627"/>
      <c r="DLU207" s="627"/>
      <c r="DLV207" s="627"/>
      <c r="DLW207" s="627"/>
      <c r="DLX207" s="627"/>
      <c r="DLY207" s="627"/>
      <c r="DLZ207" s="627"/>
      <c r="DMA207" s="627"/>
      <c r="DMB207" s="627"/>
      <c r="DMC207" s="627"/>
      <c r="DMD207" s="627"/>
      <c r="DME207" s="627"/>
      <c r="DMF207" s="627"/>
      <c r="DMG207" s="627"/>
      <c r="DMH207" s="627"/>
      <c r="DMI207" s="627"/>
      <c r="DMJ207" s="627"/>
      <c r="DMK207" s="627"/>
      <c r="DML207" s="627"/>
      <c r="DMM207" s="627"/>
      <c r="DMN207" s="627"/>
      <c r="DMO207" s="627"/>
      <c r="DMP207" s="627"/>
      <c r="DMQ207" s="627"/>
      <c r="DMR207" s="627"/>
      <c r="DMS207" s="627"/>
      <c r="DMT207" s="627"/>
      <c r="DMU207" s="627"/>
      <c r="DMV207" s="627"/>
      <c r="DMW207" s="627"/>
      <c r="DMX207" s="627"/>
      <c r="DMY207" s="627"/>
      <c r="DMZ207" s="627"/>
      <c r="DNA207" s="627"/>
      <c r="DNB207" s="627"/>
      <c r="DNC207" s="627"/>
      <c r="DND207" s="627"/>
      <c r="DNE207" s="627"/>
      <c r="DNF207" s="627"/>
      <c r="DNG207" s="627"/>
      <c r="DNH207" s="627"/>
      <c r="DNI207" s="627"/>
      <c r="DNJ207" s="627"/>
      <c r="DNK207" s="627"/>
      <c r="DNL207" s="627"/>
      <c r="DNM207" s="627"/>
      <c r="DNN207" s="627"/>
      <c r="DNO207" s="627"/>
      <c r="DNP207" s="627"/>
      <c r="DNQ207" s="627"/>
      <c r="DNR207" s="627"/>
      <c r="DNS207" s="627"/>
      <c r="DNT207" s="627"/>
      <c r="DNU207" s="627"/>
      <c r="DNV207" s="627"/>
      <c r="DNW207" s="627"/>
      <c r="DNX207" s="627"/>
      <c r="DNY207" s="627"/>
      <c r="DNZ207" s="627"/>
      <c r="DOA207" s="627"/>
      <c r="DOB207" s="627"/>
      <c r="DOC207" s="627"/>
      <c r="DOD207" s="627"/>
      <c r="DOE207" s="627"/>
      <c r="DOF207" s="627"/>
      <c r="DOG207" s="627"/>
      <c r="DOH207" s="627"/>
      <c r="DOI207" s="627"/>
      <c r="DOJ207" s="627"/>
      <c r="DOK207" s="627"/>
      <c r="DOL207" s="627"/>
      <c r="DOM207" s="627"/>
      <c r="DON207" s="627"/>
      <c r="DOO207" s="627"/>
      <c r="DOP207" s="627"/>
      <c r="DOQ207" s="627"/>
      <c r="DOR207" s="627"/>
      <c r="DOS207" s="627"/>
      <c r="DOT207" s="627"/>
      <c r="DOU207" s="627"/>
      <c r="DOV207" s="627"/>
      <c r="DOW207" s="627"/>
      <c r="DOX207" s="627"/>
      <c r="DOY207" s="627"/>
      <c r="DOZ207" s="627"/>
      <c r="DPA207" s="627"/>
      <c r="DPB207" s="627"/>
      <c r="DPC207" s="627"/>
      <c r="DPD207" s="627"/>
      <c r="DPE207" s="627"/>
      <c r="DPF207" s="627"/>
      <c r="DPG207" s="627"/>
      <c r="DPH207" s="627"/>
      <c r="DPI207" s="627"/>
      <c r="DPJ207" s="627"/>
      <c r="DPK207" s="627"/>
      <c r="DPL207" s="627"/>
      <c r="DPM207" s="627"/>
      <c r="DPN207" s="627"/>
      <c r="DPO207" s="627"/>
      <c r="DPP207" s="627"/>
      <c r="DPQ207" s="627"/>
      <c r="DPR207" s="627"/>
      <c r="DPS207" s="627"/>
      <c r="DPT207" s="627"/>
      <c r="DPU207" s="627"/>
      <c r="DPV207" s="627"/>
      <c r="DPW207" s="627"/>
      <c r="DPX207" s="627"/>
      <c r="DPY207" s="627"/>
      <c r="DPZ207" s="627"/>
      <c r="DQA207" s="627"/>
      <c r="DQB207" s="627"/>
      <c r="DQC207" s="627"/>
      <c r="DQD207" s="627"/>
      <c r="DQE207" s="627"/>
      <c r="DQF207" s="627"/>
      <c r="DQG207" s="627"/>
      <c r="DQH207" s="627"/>
      <c r="DQI207" s="627"/>
      <c r="DQJ207" s="627"/>
      <c r="DQK207" s="627"/>
      <c r="DQL207" s="627"/>
      <c r="DQM207" s="627"/>
      <c r="DQN207" s="627"/>
      <c r="DQO207" s="627"/>
      <c r="DQP207" s="627"/>
      <c r="DQQ207" s="627"/>
      <c r="DQR207" s="627"/>
      <c r="DQS207" s="627"/>
      <c r="DQT207" s="627"/>
      <c r="DQU207" s="627"/>
      <c r="DQV207" s="627"/>
      <c r="DQW207" s="627"/>
      <c r="DQX207" s="627"/>
      <c r="DQY207" s="627"/>
      <c r="DQZ207" s="627"/>
      <c r="DRA207" s="627"/>
      <c r="DRB207" s="627"/>
      <c r="DRC207" s="627"/>
      <c r="DRD207" s="627"/>
      <c r="DRE207" s="627"/>
      <c r="DRF207" s="627"/>
      <c r="DRG207" s="627"/>
      <c r="DRH207" s="627"/>
      <c r="DRI207" s="627"/>
      <c r="DRJ207" s="627"/>
      <c r="DRK207" s="627"/>
      <c r="DRL207" s="627"/>
      <c r="DRM207" s="627"/>
      <c r="DRN207" s="627"/>
      <c r="DRO207" s="627"/>
      <c r="DRP207" s="627"/>
      <c r="DRQ207" s="627"/>
      <c r="DRR207" s="627"/>
      <c r="DRS207" s="627"/>
      <c r="DRT207" s="627"/>
      <c r="DRU207" s="627"/>
      <c r="DRV207" s="627"/>
      <c r="DRW207" s="627"/>
      <c r="DRX207" s="627"/>
      <c r="DRY207" s="627"/>
      <c r="DRZ207" s="627"/>
      <c r="DSA207" s="627"/>
      <c r="DSB207" s="627"/>
      <c r="DSC207" s="627"/>
      <c r="DSD207" s="627"/>
      <c r="DSE207" s="627"/>
      <c r="DSF207" s="627"/>
      <c r="DSG207" s="627"/>
      <c r="DSH207" s="627"/>
      <c r="DSI207" s="627"/>
      <c r="DSJ207" s="627"/>
      <c r="DSK207" s="627"/>
      <c r="DSL207" s="627"/>
      <c r="DSM207" s="627"/>
      <c r="DSN207" s="627"/>
      <c r="DSO207" s="627"/>
      <c r="DSP207" s="627"/>
      <c r="DSQ207" s="627"/>
      <c r="DSR207" s="627"/>
      <c r="DSS207" s="627"/>
      <c r="DST207" s="627"/>
      <c r="DSU207" s="627"/>
      <c r="DSV207" s="627"/>
      <c r="DSW207" s="627"/>
      <c r="DSX207" s="627"/>
      <c r="DSY207" s="627"/>
      <c r="DSZ207" s="627"/>
      <c r="DTA207" s="627"/>
      <c r="DTB207" s="627"/>
      <c r="DTC207" s="627"/>
      <c r="DTD207" s="627"/>
      <c r="DTE207" s="627"/>
      <c r="DTF207" s="627"/>
      <c r="DTG207" s="627"/>
      <c r="DTH207" s="627"/>
      <c r="DTI207" s="627"/>
      <c r="DTJ207" s="627"/>
      <c r="DTK207" s="627"/>
      <c r="DTL207" s="627"/>
      <c r="DTM207" s="627"/>
      <c r="DTN207" s="627"/>
      <c r="DTO207" s="627"/>
      <c r="DTP207" s="627"/>
      <c r="DTQ207" s="627"/>
      <c r="DTR207" s="627"/>
      <c r="DTS207" s="627"/>
      <c r="DTT207" s="627"/>
      <c r="DTU207" s="627"/>
      <c r="DTV207" s="627"/>
      <c r="DTW207" s="627"/>
      <c r="DTX207" s="627"/>
      <c r="DTY207" s="627"/>
      <c r="DTZ207" s="627"/>
      <c r="DUA207" s="627"/>
      <c r="DUB207" s="627"/>
      <c r="DUC207" s="627"/>
      <c r="DUD207" s="627"/>
      <c r="DUE207" s="627"/>
      <c r="DUF207" s="627"/>
      <c r="DUG207" s="627"/>
      <c r="DUH207" s="627"/>
      <c r="DUI207" s="627"/>
      <c r="DUJ207" s="627"/>
      <c r="DUK207" s="627"/>
      <c r="DUL207" s="627"/>
      <c r="DUM207" s="627"/>
      <c r="DUN207" s="627"/>
      <c r="DUO207" s="627"/>
      <c r="DUP207" s="627"/>
      <c r="DUQ207" s="627"/>
      <c r="DUR207" s="627"/>
      <c r="DUS207" s="627"/>
      <c r="DUT207" s="627"/>
      <c r="DUU207" s="627"/>
      <c r="DUV207" s="627"/>
      <c r="DUW207" s="627"/>
      <c r="DUX207" s="627"/>
      <c r="DUY207" s="627"/>
      <c r="DUZ207" s="627"/>
      <c r="DVA207" s="627"/>
      <c r="DVB207" s="627"/>
      <c r="DVC207" s="627"/>
      <c r="DVD207" s="627"/>
      <c r="DVE207" s="627"/>
      <c r="DVF207" s="627"/>
      <c r="DVG207" s="627"/>
      <c r="DVH207" s="627"/>
      <c r="DVI207" s="627"/>
      <c r="DVJ207" s="627"/>
      <c r="DVK207" s="627"/>
      <c r="DVL207" s="627"/>
      <c r="DVM207" s="627"/>
      <c r="DVN207" s="627"/>
      <c r="DVO207" s="627"/>
      <c r="DVP207" s="627"/>
      <c r="DVQ207" s="627"/>
      <c r="DVR207" s="627"/>
      <c r="DVS207" s="627"/>
      <c r="DVT207" s="627"/>
      <c r="DVU207" s="627"/>
      <c r="DVV207" s="627"/>
      <c r="DVW207" s="627"/>
      <c r="DVX207" s="627"/>
      <c r="DVY207" s="627"/>
      <c r="DVZ207" s="627"/>
      <c r="DWA207" s="627"/>
      <c r="DWB207" s="627"/>
      <c r="DWC207" s="627"/>
      <c r="DWD207" s="627"/>
      <c r="DWE207" s="627"/>
      <c r="DWF207" s="627"/>
      <c r="DWG207" s="627"/>
      <c r="DWH207" s="627"/>
      <c r="DWI207" s="627"/>
      <c r="DWJ207" s="627"/>
      <c r="DWK207" s="627"/>
      <c r="DWL207" s="627"/>
      <c r="DWM207" s="627"/>
      <c r="DWN207" s="627"/>
      <c r="DWO207" s="627"/>
      <c r="DWP207" s="627"/>
      <c r="DWQ207" s="627"/>
      <c r="DWR207" s="627"/>
      <c r="DWS207" s="627"/>
      <c r="DWT207" s="627"/>
      <c r="DWU207" s="627"/>
      <c r="DWV207" s="627"/>
      <c r="DWW207" s="627"/>
      <c r="DWX207" s="627"/>
      <c r="DWY207" s="627"/>
      <c r="DWZ207" s="627"/>
      <c r="DXA207" s="627"/>
      <c r="DXB207" s="627"/>
      <c r="DXC207" s="627"/>
      <c r="DXD207" s="627"/>
      <c r="DXE207" s="627"/>
      <c r="DXF207" s="627"/>
      <c r="DXG207" s="627"/>
      <c r="DXH207" s="627"/>
      <c r="DXI207" s="627"/>
      <c r="DXJ207" s="627"/>
      <c r="DXK207" s="627"/>
      <c r="DXL207" s="627"/>
      <c r="DXM207" s="627"/>
      <c r="DXN207" s="627"/>
      <c r="DXO207" s="627"/>
      <c r="DXP207" s="627"/>
      <c r="DXQ207" s="627"/>
      <c r="DXR207" s="627"/>
      <c r="DXS207" s="627"/>
      <c r="DXT207" s="627"/>
      <c r="DXU207" s="627"/>
      <c r="DXV207" s="627"/>
      <c r="DXW207" s="627"/>
      <c r="DXX207" s="627"/>
      <c r="DXY207" s="627"/>
      <c r="DXZ207" s="627"/>
      <c r="DYA207" s="627"/>
      <c r="DYB207" s="627"/>
      <c r="DYC207" s="627"/>
      <c r="DYD207" s="627"/>
      <c r="DYE207" s="627"/>
      <c r="DYF207" s="627"/>
      <c r="DYG207" s="627"/>
      <c r="DYH207" s="627"/>
      <c r="DYI207" s="627"/>
      <c r="DYJ207" s="627"/>
      <c r="DYK207" s="627"/>
      <c r="DYL207" s="627"/>
      <c r="DYM207" s="627"/>
      <c r="DYN207" s="627"/>
      <c r="DYO207" s="627"/>
      <c r="DYP207" s="627"/>
      <c r="DYQ207" s="627"/>
      <c r="DYR207" s="627"/>
      <c r="DYS207" s="627"/>
      <c r="DYT207" s="627"/>
      <c r="DYU207" s="627"/>
      <c r="DYV207" s="627"/>
      <c r="DYW207" s="627"/>
      <c r="DYX207" s="627"/>
      <c r="DYY207" s="627"/>
      <c r="DYZ207" s="627"/>
      <c r="DZA207" s="627"/>
      <c r="DZB207" s="627"/>
      <c r="DZC207" s="627"/>
      <c r="DZD207" s="627"/>
      <c r="DZE207" s="627"/>
      <c r="DZF207" s="627"/>
      <c r="DZG207" s="627"/>
      <c r="DZH207" s="627"/>
      <c r="DZI207" s="627"/>
      <c r="DZJ207" s="627"/>
      <c r="DZK207" s="627"/>
      <c r="DZL207" s="627"/>
      <c r="DZM207" s="627"/>
      <c r="DZN207" s="627"/>
      <c r="DZO207" s="627"/>
      <c r="DZP207" s="627"/>
      <c r="DZQ207" s="627"/>
      <c r="DZR207" s="627"/>
      <c r="DZS207" s="627"/>
      <c r="DZT207" s="627"/>
      <c r="DZU207" s="627"/>
      <c r="DZV207" s="627"/>
      <c r="DZW207" s="627"/>
      <c r="DZX207" s="627"/>
      <c r="DZY207" s="627"/>
      <c r="DZZ207" s="627"/>
      <c r="EAA207" s="627"/>
      <c r="EAB207" s="627"/>
      <c r="EAC207" s="627"/>
      <c r="EAD207" s="627"/>
      <c r="EAE207" s="627"/>
      <c r="EAF207" s="627"/>
      <c r="EAG207" s="627"/>
      <c r="EAH207" s="627"/>
      <c r="EAI207" s="627"/>
      <c r="EAJ207" s="627"/>
      <c r="EAK207" s="627"/>
      <c r="EAL207" s="627"/>
      <c r="EAM207" s="627"/>
      <c r="EAN207" s="627"/>
      <c r="EAO207" s="627"/>
      <c r="EAP207" s="627"/>
      <c r="EAQ207" s="627"/>
      <c r="EAR207" s="627"/>
      <c r="EAS207" s="627"/>
      <c r="EAT207" s="627"/>
      <c r="EAU207" s="627"/>
      <c r="EAV207" s="627"/>
      <c r="EAW207" s="627"/>
      <c r="EAX207" s="627"/>
      <c r="EAY207" s="627"/>
      <c r="EAZ207" s="627"/>
      <c r="EBA207" s="627"/>
      <c r="EBB207" s="627"/>
      <c r="EBC207" s="627"/>
      <c r="EBD207" s="627"/>
      <c r="EBE207" s="627"/>
      <c r="EBF207" s="627"/>
      <c r="EBG207" s="627"/>
      <c r="EBH207" s="627"/>
      <c r="EBI207" s="627"/>
      <c r="EBJ207" s="627"/>
      <c r="EBK207" s="627"/>
      <c r="EBL207" s="627"/>
      <c r="EBM207" s="627"/>
      <c r="EBN207" s="627"/>
      <c r="EBO207" s="627"/>
      <c r="EBP207" s="627"/>
      <c r="EBQ207" s="627"/>
      <c r="EBR207" s="627"/>
      <c r="EBS207" s="627"/>
      <c r="EBT207" s="627"/>
      <c r="EBU207" s="627"/>
      <c r="EBV207" s="627"/>
      <c r="EBW207" s="627"/>
      <c r="EBX207" s="627"/>
      <c r="EBY207" s="627"/>
      <c r="EBZ207" s="627"/>
      <c r="ECA207" s="627"/>
      <c r="ECB207" s="627"/>
      <c r="ECC207" s="627"/>
      <c r="ECD207" s="627"/>
      <c r="ECE207" s="627"/>
      <c r="ECF207" s="627"/>
      <c r="ECG207" s="627"/>
      <c r="ECH207" s="627"/>
      <c r="ECI207" s="627"/>
      <c r="ECJ207" s="627"/>
      <c r="ECK207" s="627"/>
      <c r="ECL207" s="627"/>
      <c r="ECM207" s="627"/>
      <c r="ECN207" s="627"/>
      <c r="ECO207" s="627"/>
      <c r="ECP207" s="627"/>
      <c r="ECQ207" s="627"/>
      <c r="ECR207" s="627"/>
      <c r="ECS207" s="627"/>
      <c r="ECT207" s="627"/>
      <c r="ECU207" s="627"/>
      <c r="ECV207" s="627"/>
      <c r="ECW207" s="627"/>
      <c r="ECX207" s="627"/>
      <c r="ECY207" s="627"/>
      <c r="ECZ207" s="627"/>
      <c r="EDA207" s="627"/>
      <c r="EDB207" s="627"/>
      <c r="EDC207" s="627"/>
      <c r="EDD207" s="627"/>
      <c r="EDE207" s="627"/>
      <c r="EDF207" s="627"/>
      <c r="EDG207" s="627"/>
      <c r="EDH207" s="627"/>
      <c r="EDI207" s="627"/>
      <c r="EDJ207" s="627"/>
      <c r="EDK207" s="627"/>
      <c r="EDL207" s="627"/>
      <c r="EDM207" s="627"/>
      <c r="EDN207" s="627"/>
      <c r="EDO207" s="627"/>
      <c r="EDP207" s="627"/>
      <c r="EDQ207" s="627"/>
      <c r="EDR207" s="627"/>
      <c r="EDS207" s="627"/>
      <c r="EDT207" s="627"/>
      <c r="EDU207" s="627"/>
      <c r="EDV207" s="627"/>
      <c r="EDW207" s="627"/>
      <c r="EDX207" s="627"/>
      <c r="EDY207" s="627"/>
      <c r="EDZ207" s="627"/>
      <c r="EEA207" s="627"/>
      <c r="EEB207" s="627"/>
      <c r="EEC207" s="627"/>
      <c r="EED207" s="627"/>
      <c r="EEE207" s="627"/>
      <c r="EEF207" s="627"/>
      <c r="EEG207" s="627"/>
      <c r="EEH207" s="627"/>
      <c r="EEI207" s="627"/>
      <c r="EEJ207" s="627"/>
      <c r="EEK207" s="627"/>
      <c r="EEL207" s="627"/>
      <c r="EEM207" s="627"/>
      <c r="EEN207" s="627"/>
      <c r="EEO207" s="627"/>
      <c r="EEP207" s="627"/>
      <c r="EEQ207" s="627"/>
      <c r="EER207" s="627"/>
      <c r="EES207" s="627"/>
      <c r="EET207" s="627"/>
      <c r="EEU207" s="627"/>
      <c r="EEV207" s="627"/>
      <c r="EEW207" s="627"/>
      <c r="EEX207" s="627"/>
      <c r="EEY207" s="627"/>
      <c r="EEZ207" s="627"/>
      <c r="EFA207" s="627"/>
      <c r="EFB207" s="627"/>
      <c r="EFC207" s="627"/>
      <c r="EFD207" s="627"/>
      <c r="EFE207" s="627"/>
      <c r="EFF207" s="627"/>
      <c r="EFG207" s="627"/>
      <c r="EFH207" s="627"/>
      <c r="EFI207" s="627"/>
      <c r="EFJ207" s="627"/>
      <c r="EFK207" s="627"/>
      <c r="EFL207" s="627"/>
      <c r="EFM207" s="627"/>
      <c r="EFN207" s="627"/>
      <c r="EFO207" s="627"/>
      <c r="EFP207" s="627"/>
      <c r="EFQ207" s="627"/>
      <c r="EFR207" s="627"/>
      <c r="EFS207" s="627"/>
      <c r="EFT207" s="627"/>
      <c r="EFU207" s="627"/>
      <c r="EFV207" s="627"/>
      <c r="EFW207" s="627"/>
      <c r="EFX207" s="627"/>
      <c r="EFY207" s="627"/>
      <c r="EFZ207" s="627"/>
      <c r="EGA207" s="627"/>
      <c r="EGB207" s="627"/>
      <c r="EGC207" s="627"/>
      <c r="EGD207" s="627"/>
      <c r="EGE207" s="627"/>
      <c r="EGF207" s="627"/>
      <c r="EGG207" s="627"/>
      <c r="EGH207" s="627"/>
      <c r="EGI207" s="627"/>
      <c r="EGJ207" s="627"/>
      <c r="EGK207" s="627"/>
      <c r="EGL207" s="627"/>
      <c r="EGM207" s="627"/>
      <c r="EGN207" s="627"/>
      <c r="EGO207" s="627"/>
      <c r="EGP207" s="627"/>
      <c r="EGQ207" s="627"/>
      <c r="EGR207" s="627"/>
      <c r="EGS207" s="627"/>
      <c r="EGT207" s="627"/>
      <c r="EGU207" s="627"/>
      <c r="EGV207" s="627"/>
      <c r="EGW207" s="627"/>
      <c r="EGX207" s="627"/>
      <c r="EGY207" s="627"/>
      <c r="EGZ207" s="627"/>
      <c r="EHA207" s="627"/>
      <c r="EHB207" s="627"/>
      <c r="EHC207" s="627"/>
      <c r="EHD207" s="627"/>
      <c r="EHE207" s="627"/>
      <c r="EHF207" s="627"/>
      <c r="EHG207" s="627"/>
      <c r="EHH207" s="627"/>
      <c r="EHI207" s="627"/>
      <c r="EHJ207" s="627"/>
      <c r="EHK207" s="627"/>
      <c r="EHL207" s="627"/>
      <c r="EHM207" s="627"/>
      <c r="EHN207" s="627"/>
      <c r="EHO207" s="627"/>
      <c r="EHP207" s="627"/>
      <c r="EHQ207" s="627"/>
      <c r="EHR207" s="627"/>
      <c r="EHS207" s="627"/>
      <c r="EHT207" s="627"/>
      <c r="EHU207" s="627"/>
      <c r="EHV207" s="627"/>
      <c r="EHW207" s="627"/>
      <c r="EHX207" s="627"/>
      <c r="EHY207" s="627"/>
      <c r="EHZ207" s="627"/>
      <c r="EIA207" s="627"/>
      <c r="EIB207" s="627"/>
      <c r="EIC207" s="627"/>
      <c r="EID207" s="627"/>
      <c r="EIE207" s="627"/>
      <c r="EIF207" s="627"/>
      <c r="EIG207" s="627"/>
      <c r="EIH207" s="627"/>
      <c r="EII207" s="627"/>
      <c r="EIJ207" s="627"/>
      <c r="EIK207" s="627"/>
      <c r="EIL207" s="627"/>
      <c r="EIM207" s="627"/>
      <c r="EIN207" s="627"/>
      <c r="EIO207" s="627"/>
      <c r="EIP207" s="627"/>
      <c r="EIQ207" s="627"/>
      <c r="EIR207" s="627"/>
      <c r="EIS207" s="627"/>
      <c r="EIT207" s="627"/>
      <c r="EIU207" s="627"/>
      <c r="EIV207" s="627"/>
      <c r="EIW207" s="627"/>
      <c r="EIX207" s="627"/>
      <c r="EIY207" s="627"/>
      <c r="EIZ207" s="627"/>
      <c r="EJA207" s="627"/>
      <c r="EJB207" s="627"/>
      <c r="EJC207" s="627"/>
      <c r="EJD207" s="627"/>
      <c r="EJE207" s="627"/>
      <c r="EJF207" s="627"/>
      <c r="EJG207" s="627"/>
      <c r="EJH207" s="627"/>
      <c r="EJI207" s="627"/>
      <c r="EJJ207" s="627"/>
      <c r="EJK207" s="627"/>
      <c r="EJL207" s="627"/>
      <c r="EJM207" s="627"/>
      <c r="EJN207" s="627"/>
      <c r="EJO207" s="627"/>
      <c r="EJP207" s="627"/>
      <c r="EJQ207" s="627"/>
      <c r="EJR207" s="627"/>
      <c r="EJS207" s="627"/>
      <c r="EJT207" s="627"/>
      <c r="EJU207" s="627"/>
      <c r="EJV207" s="627"/>
      <c r="EJW207" s="627"/>
      <c r="EJX207" s="627"/>
      <c r="EJY207" s="627"/>
      <c r="EJZ207" s="627"/>
      <c r="EKA207" s="627"/>
      <c r="EKB207" s="627"/>
      <c r="EKC207" s="627"/>
      <c r="EKD207" s="627"/>
      <c r="EKE207" s="627"/>
      <c r="EKF207" s="627"/>
      <c r="EKG207" s="627"/>
      <c r="EKH207" s="627"/>
      <c r="EKI207" s="627"/>
      <c r="EKJ207" s="627"/>
      <c r="EKK207" s="627"/>
      <c r="EKL207" s="627"/>
      <c r="EKM207" s="627"/>
      <c r="EKN207" s="627"/>
      <c r="EKO207" s="627"/>
      <c r="EKP207" s="627"/>
      <c r="EKQ207" s="627"/>
      <c r="EKR207" s="627"/>
      <c r="EKS207" s="627"/>
      <c r="EKT207" s="627"/>
      <c r="EKU207" s="627"/>
      <c r="EKV207" s="627"/>
      <c r="EKW207" s="627"/>
      <c r="EKX207" s="627"/>
      <c r="EKY207" s="627"/>
      <c r="EKZ207" s="627"/>
      <c r="ELA207" s="627"/>
      <c r="ELB207" s="627"/>
      <c r="ELC207" s="627"/>
      <c r="ELD207" s="627"/>
      <c r="ELE207" s="627"/>
      <c r="ELF207" s="627"/>
      <c r="ELG207" s="627"/>
      <c r="ELH207" s="627"/>
      <c r="ELI207" s="627"/>
      <c r="ELJ207" s="627"/>
      <c r="ELK207" s="627"/>
      <c r="ELL207" s="627"/>
      <c r="ELM207" s="627"/>
      <c r="ELN207" s="627"/>
      <c r="ELO207" s="627"/>
      <c r="ELP207" s="627"/>
      <c r="ELQ207" s="627"/>
      <c r="ELR207" s="627"/>
      <c r="ELS207" s="627"/>
      <c r="ELT207" s="627"/>
      <c r="ELU207" s="627"/>
      <c r="ELV207" s="627"/>
      <c r="ELW207" s="627"/>
      <c r="ELX207" s="627"/>
      <c r="ELY207" s="627"/>
      <c r="ELZ207" s="627"/>
      <c r="EMA207" s="627"/>
      <c r="EMB207" s="627"/>
      <c r="EMC207" s="627"/>
      <c r="EMD207" s="627"/>
      <c r="EME207" s="627"/>
      <c r="EMF207" s="627"/>
      <c r="EMG207" s="627"/>
      <c r="EMH207" s="627"/>
      <c r="EMI207" s="627"/>
      <c r="EMJ207" s="627"/>
      <c r="EMK207" s="627"/>
      <c r="EML207" s="627"/>
      <c r="EMM207" s="627"/>
      <c r="EMN207" s="627"/>
      <c r="EMO207" s="627"/>
      <c r="EMP207" s="627"/>
      <c r="EMQ207" s="627"/>
      <c r="EMR207" s="627"/>
      <c r="EMS207" s="627"/>
      <c r="EMT207" s="627"/>
      <c r="EMU207" s="627"/>
      <c r="EMV207" s="627"/>
      <c r="EMW207" s="627"/>
      <c r="EMX207" s="627"/>
      <c r="EMY207" s="627"/>
      <c r="EMZ207" s="627"/>
      <c r="ENA207" s="627"/>
      <c r="ENB207" s="627"/>
      <c r="ENC207" s="627"/>
      <c r="END207" s="627"/>
      <c r="ENE207" s="627"/>
      <c r="ENF207" s="627"/>
      <c r="ENG207" s="627"/>
      <c r="ENH207" s="627"/>
      <c r="ENI207" s="627"/>
      <c r="ENJ207" s="627"/>
      <c r="ENK207" s="627"/>
      <c r="ENL207" s="627"/>
      <c r="ENM207" s="627"/>
      <c r="ENN207" s="627"/>
      <c r="ENO207" s="627"/>
      <c r="ENP207" s="627"/>
      <c r="ENQ207" s="627"/>
      <c r="ENR207" s="627"/>
      <c r="ENS207" s="627"/>
      <c r="ENT207" s="627"/>
      <c r="ENU207" s="627"/>
      <c r="ENV207" s="627"/>
      <c r="ENW207" s="627"/>
      <c r="ENX207" s="627"/>
      <c r="ENY207" s="627"/>
      <c r="ENZ207" s="627"/>
      <c r="EOA207" s="627"/>
      <c r="EOB207" s="627"/>
      <c r="EOC207" s="627"/>
      <c r="EOD207" s="627"/>
      <c r="EOE207" s="627"/>
      <c r="EOF207" s="627"/>
      <c r="EOG207" s="627"/>
      <c r="EOH207" s="627"/>
      <c r="EOI207" s="627"/>
      <c r="EOJ207" s="627"/>
      <c r="EOK207" s="627"/>
      <c r="EOL207" s="627"/>
      <c r="EOM207" s="627"/>
      <c r="EON207" s="627"/>
      <c r="EOO207" s="627"/>
      <c r="EOP207" s="627"/>
      <c r="EOQ207" s="627"/>
      <c r="EOR207" s="627"/>
      <c r="EOS207" s="627"/>
      <c r="EOT207" s="627"/>
      <c r="EOU207" s="627"/>
      <c r="EOV207" s="627"/>
      <c r="EOW207" s="627"/>
      <c r="EOX207" s="627"/>
      <c r="EOY207" s="627"/>
      <c r="EOZ207" s="627"/>
      <c r="EPA207" s="627"/>
      <c r="EPB207" s="627"/>
      <c r="EPC207" s="627"/>
      <c r="EPD207" s="627"/>
      <c r="EPE207" s="627"/>
      <c r="EPF207" s="627"/>
      <c r="EPG207" s="627"/>
      <c r="EPH207" s="627"/>
      <c r="EPI207" s="627"/>
      <c r="EPJ207" s="627"/>
      <c r="EPK207" s="627"/>
      <c r="EPL207" s="627"/>
      <c r="EPM207" s="627"/>
      <c r="EPN207" s="627"/>
      <c r="EPO207" s="627"/>
      <c r="EPP207" s="627"/>
      <c r="EPQ207" s="627"/>
      <c r="EPR207" s="627"/>
      <c r="EPS207" s="627"/>
      <c r="EPT207" s="627"/>
      <c r="EPU207" s="627"/>
      <c r="EPV207" s="627"/>
      <c r="EPW207" s="627"/>
      <c r="EPX207" s="627"/>
      <c r="EPY207" s="627"/>
      <c r="EPZ207" s="627"/>
      <c r="EQA207" s="627"/>
      <c r="EQB207" s="627"/>
      <c r="EQC207" s="627"/>
      <c r="EQD207" s="627"/>
      <c r="EQE207" s="627"/>
      <c r="EQF207" s="627"/>
      <c r="EQG207" s="627"/>
      <c r="EQH207" s="627"/>
      <c r="EQI207" s="627"/>
      <c r="EQJ207" s="627"/>
      <c r="EQK207" s="627"/>
      <c r="EQL207" s="627"/>
      <c r="EQM207" s="627"/>
      <c r="EQN207" s="627"/>
      <c r="EQO207" s="627"/>
      <c r="EQP207" s="627"/>
      <c r="EQQ207" s="627"/>
      <c r="EQR207" s="627"/>
      <c r="EQS207" s="627"/>
      <c r="EQT207" s="627"/>
      <c r="EQU207" s="627"/>
      <c r="EQV207" s="627"/>
      <c r="EQW207" s="627"/>
      <c r="EQX207" s="627"/>
      <c r="EQY207" s="627"/>
      <c r="EQZ207" s="627"/>
      <c r="ERA207" s="627"/>
      <c r="ERB207" s="627"/>
      <c r="ERC207" s="627"/>
      <c r="ERD207" s="627"/>
      <c r="ERE207" s="627"/>
      <c r="ERF207" s="627"/>
      <c r="ERG207" s="627"/>
      <c r="ERH207" s="627"/>
      <c r="ERI207" s="627"/>
      <c r="ERJ207" s="627"/>
      <c r="ERK207" s="627"/>
      <c r="ERL207" s="627"/>
      <c r="ERM207" s="627"/>
      <c r="ERN207" s="627"/>
      <c r="ERO207" s="627"/>
      <c r="ERP207" s="627"/>
      <c r="ERQ207" s="627"/>
      <c r="ERR207" s="627"/>
      <c r="ERS207" s="627"/>
      <c r="ERT207" s="627"/>
      <c r="ERU207" s="627"/>
      <c r="ERV207" s="627"/>
      <c r="ERW207" s="627"/>
      <c r="ERX207" s="627"/>
      <c r="ERY207" s="627"/>
      <c r="ERZ207" s="627"/>
      <c r="ESA207" s="627"/>
      <c r="ESB207" s="627"/>
      <c r="ESC207" s="627"/>
      <c r="ESD207" s="627"/>
      <c r="ESE207" s="627"/>
      <c r="ESF207" s="627"/>
      <c r="ESG207" s="627"/>
      <c r="ESH207" s="627"/>
      <c r="ESI207" s="627"/>
      <c r="ESJ207" s="627"/>
      <c r="ESK207" s="627"/>
      <c r="ESL207" s="627"/>
      <c r="ESM207" s="627"/>
      <c r="ESN207" s="627"/>
      <c r="ESO207" s="627"/>
      <c r="ESP207" s="627"/>
      <c r="ESQ207" s="627"/>
      <c r="ESR207" s="627"/>
      <c r="ESS207" s="627"/>
      <c r="EST207" s="627"/>
      <c r="ESU207" s="627"/>
      <c r="ESV207" s="627"/>
      <c r="ESW207" s="627"/>
      <c r="ESX207" s="627"/>
      <c r="ESY207" s="627"/>
      <c r="ESZ207" s="627"/>
      <c r="ETA207" s="627"/>
      <c r="ETB207" s="627"/>
      <c r="ETC207" s="627"/>
      <c r="ETD207" s="627"/>
      <c r="ETE207" s="627"/>
      <c r="ETF207" s="627"/>
      <c r="ETG207" s="627"/>
      <c r="ETH207" s="627"/>
      <c r="ETI207" s="627"/>
      <c r="ETJ207" s="627"/>
      <c r="ETK207" s="627"/>
      <c r="ETL207" s="627"/>
      <c r="ETM207" s="627"/>
      <c r="ETN207" s="627"/>
      <c r="ETO207" s="627"/>
      <c r="ETP207" s="627"/>
      <c r="ETQ207" s="627"/>
      <c r="ETR207" s="627"/>
      <c r="ETS207" s="627"/>
      <c r="ETT207" s="627"/>
      <c r="ETU207" s="627"/>
      <c r="ETV207" s="627"/>
      <c r="ETW207" s="627"/>
      <c r="ETX207" s="627"/>
      <c r="ETY207" s="627"/>
      <c r="ETZ207" s="627"/>
      <c r="EUA207" s="627"/>
      <c r="EUB207" s="627"/>
      <c r="EUC207" s="627"/>
      <c r="EUD207" s="627"/>
      <c r="EUE207" s="627"/>
      <c r="EUF207" s="627"/>
      <c r="EUG207" s="627"/>
      <c r="EUH207" s="627"/>
      <c r="EUI207" s="627"/>
      <c r="EUJ207" s="627"/>
      <c r="EUK207" s="627"/>
      <c r="EUL207" s="627"/>
      <c r="EUM207" s="627"/>
      <c r="EUN207" s="627"/>
      <c r="EUO207" s="627"/>
      <c r="EUP207" s="627"/>
      <c r="EUQ207" s="627"/>
      <c r="EUR207" s="627"/>
      <c r="EUS207" s="627"/>
      <c r="EUT207" s="627"/>
      <c r="EUU207" s="627"/>
      <c r="EUV207" s="627"/>
      <c r="EUW207" s="627"/>
      <c r="EUX207" s="627"/>
      <c r="EUY207" s="627"/>
      <c r="EUZ207" s="627"/>
      <c r="EVA207" s="627"/>
      <c r="EVB207" s="627"/>
      <c r="EVC207" s="627"/>
      <c r="EVD207" s="627"/>
      <c r="EVE207" s="627"/>
      <c r="EVF207" s="627"/>
      <c r="EVG207" s="627"/>
      <c r="EVH207" s="627"/>
      <c r="EVI207" s="627"/>
      <c r="EVJ207" s="627"/>
      <c r="EVK207" s="627"/>
      <c r="EVL207" s="627"/>
      <c r="EVM207" s="627"/>
      <c r="EVN207" s="627"/>
      <c r="EVO207" s="627"/>
      <c r="EVP207" s="627"/>
      <c r="EVQ207" s="627"/>
      <c r="EVR207" s="627"/>
      <c r="EVS207" s="627"/>
      <c r="EVT207" s="627"/>
      <c r="EVU207" s="627"/>
      <c r="EVV207" s="627"/>
      <c r="EVW207" s="627"/>
      <c r="EVX207" s="627"/>
      <c r="EVY207" s="627"/>
      <c r="EVZ207" s="627"/>
      <c r="EWA207" s="627"/>
      <c r="EWB207" s="627"/>
      <c r="EWC207" s="627"/>
      <c r="EWD207" s="627"/>
      <c r="EWE207" s="627"/>
      <c r="EWF207" s="627"/>
      <c r="EWG207" s="627"/>
      <c r="EWH207" s="627"/>
      <c r="EWI207" s="627"/>
      <c r="EWJ207" s="627"/>
      <c r="EWK207" s="627"/>
      <c r="EWL207" s="627"/>
      <c r="EWM207" s="627"/>
      <c r="EWN207" s="627"/>
      <c r="EWO207" s="627"/>
      <c r="EWP207" s="627"/>
      <c r="EWQ207" s="627"/>
      <c r="EWR207" s="627"/>
      <c r="EWS207" s="627"/>
      <c r="EWT207" s="627"/>
      <c r="EWU207" s="627"/>
      <c r="EWV207" s="627"/>
      <c r="EWW207" s="627"/>
      <c r="EWX207" s="627"/>
      <c r="EWY207" s="627"/>
      <c r="EWZ207" s="627"/>
      <c r="EXA207" s="627"/>
      <c r="EXB207" s="627"/>
      <c r="EXC207" s="627"/>
      <c r="EXD207" s="627"/>
      <c r="EXE207" s="627"/>
      <c r="EXF207" s="627"/>
      <c r="EXG207" s="627"/>
      <c r="EXH207" s="627"/>
      <c r="EXI207" s="627"/>
      <c r="EXJ207" s="627"/>
      <c r="EXK207" s="627"/>
      <c r="EXL207" s="627"/>
      <c r="EXM207" s="627"/>
      <c r="EXN207" s="627"/>
      <c r="EXO207" s="627"/>
      <c r="EXP207" s="627"/>
      <c r="EXQ207" s="627"/>
      <c r="EXR207" s="627"/>
      <c r="EXS207" s="627"/>
      <c r="EXT207" s="627"/>
      <c r="EXU207" s="627"/>
      <c r="EXV207" s="627"/>
      <c r="EXW207" s="627"/>
      <c r="EXX207" s="627"/>
      <c r="EXY207" s="627"/>
      <c r="EXZ207" s="627"/>
      <c r="EYA207" s="627"/>
      <c r="EYB207" s="627"/>
      <c r="EYC207" s="627"/>
      <c r="EYD207" s="627"/>
      <c r="EYE207" s="627"/>
      <c r="EYF207" s="627"/>
      <c r="EYG207" s="627"/>
      <c r="EYH207" s="627"/>
      <c r="EYI207" s="627"/>
      <c r="EYJ207" s="627"/>
      <c r="EYK207" s="627"/>
      <c r="EYL207" s="627"/>
      <c r="EYM207" s="627"/>
      <c r="EYN207" s="627"/>
      <c r="EYO207" s="627"/>
      <c r="EYP207" s="627"/>
      <c r="EYQ207" s="627"/>
      <c r="EYR207" s="627"/>
      <c r="EYS207" s="627"/>
      <c r="EYT207" s="627"/>
      <c r="EYU207" s="627"/>
      <c r="EYV207" s="627"/>
      <c r="EYW207" s="627"/>
      <c r="EYX207" s="627"/>
      <c r="EYY207" s="627"/>
      <c r="EYZ207" s="627"/>
      <c r="EZA207" s="627"/>
      <c r="EZB207" s="627"/>
      <c r="EZC207" s="627"/>
      <c r="EZD207" s="627"/>
      <c r="EZE207" s="627"/>
      <c r="EZF207" s="627"/>
      <c r="EZG207" s="627"/>
      <c r="EZH207" s="627"/>
      <c r="EZI207" s="627"/>
      <c r="EZJ207" s="627"/>
      <c r="EZK207" s="627"/>
      <c r="EZL207" s="627"/>
      <c r="EZM207" s="627"/>
      <c r="EZN207" s="627"/>
      <c r="EZO207" s="627"/>
      <c r="EZP207" s="627"/>
      <c r="EZQ207" s="627"/>
      <c r="EZR207" s="627"/>
      <c r="EZS207" s="627"/>
      <c r="EZT207" s="627"/>
      <c r="EZU207" s="627"/>
      <c r="EZV207" s="627"/>
      <c r="EZW207" s="627"/>
      <c r="EZX207" s="627"/>
      <c r="EZY207" s="627"/>
      <c r="EZZ207" s="627"/>
      <c r="FAA207" s="627"/>
      <c r="FAB207" s="627"/>
      <c r="FAC207" s="627"/>
      <c r="FAD207" s="627"/>
      <c r="FAE207" s="627"/>
      <c r="FAF207" s="627"/>
      <c r="FAG207" s="627"/>
      <c r="FAH207" s="627"/>
      <c r="FAI207" s="627"/>
      <c r="FAJ207" s="627"/>
      <c r="FAK207" s="627"/>
      <c r="FAL207" s="627"/>
      <c r="FAM207" s="627"/>
      <c r="FAN207" s="627"/>
      <c r="FAO207" s="627"/>
      <c r="FAP207" s="627"/>
      <c r="FAQ207" s="627"/>
      <c r="FAR207" s="627"/>
      <c r="FAS207" s="627"/>
      <c r="FAT207" s="627"/>
      <c r="FAU207" s="627"/>
      <c r="FAV207" s="627"/>
      <c r="FAW207" s="627"/>
      <c r="FAX207" s="627"/>
      <c r="FAY207" s="627"/>
      <c r="FAZ207" s="627"/>
      <c r="FBA207" s="627"/>
      <c r="FBB207" s="627"/>
      <c r="FBC207" s="627"/>
      <c r="FBD207" s="627"/>
      <c r="FBE207" s="627"/>
      <c r="FBF207" s="627"/>
      <c r="FBG207" s="627"/>
      <c r="FBH207" s="627"/>
      <c r="FBI207" s="627"/>
      <c r="FBJ207" s="627"/>
      <c r="FBK207" s="627"/>
      <c r="FBL207" s="627"/>
      <c r="FBM207" s="627"/>
      <c r="FBN207" s="627"/>
      <c r="FBO207" s="627"/>
      <c r="FBP207" s="627"/>
      <c r="FBQ207" s="627"/>
      <c r="FBR207" s="627"/>
      <c r="FBS207" s="627"/>
      <c r="FBT207" s="627"/>
      <c r="FBU207" s="627"/>
      <c r="FBV207" s="627"/>
      <c r="FBW207" s="627"/>
      <c r="FBX207" s="627"/>
      <c r="FBY207" s="627"/>
      <c r="FBZ207" s="627"/>
      <c r="FCA207" s="627"/>
      <c r="FCB207" s="627"/>
      <c r="FCC207" s="627"/>
      <c r="FCD207" s="627"/>
      <c r="FCE207" s="627"/>
      <c r="FCF207" s="627"/>
      <c r="FCG207" s="627"/>
      <c r="FCH207" s="627"/>
      <c r="FCI207" s="627"/>
      <c r="FCJ207" s="627"/>
      <c r="FCK207" s="627"/>
      <c r="FCL207" s="627"/>
      <c r="FCM207" s="627"/>
      <c r="FCN207" s="627"/>
      <c r="FCO207" s="627"/>
      <c r="FCP207" s="627"/>
      <c r="FCQ207" s="627"/>
      <c r="FCR207" s="627"/>
      <c r="FCS207" s="627"/>
      <c r="FCT207" s="627"/>
      <c r="FCU207" s="627"/>
      <c r="FCV207" s="627"/>
      <c r="FCW207" s="627"/>
      <c r="FCX207" s="627"/>
      <c r="FCY207" s="627"/>
      <c r="FCZ207" s="627"/>
      <c r="FDA207" s="627"/>
      <c r="FDB207" s="627"/>
      <c r="FDC207" s="627"/>
      <c r="FDD207" s="627"/>
      <c r="FDE207" s="627"/>
      <c r="FDF207" s="627"/>
      <c r="FDG207" s="627"/>
      <c r="FDH207" s="627"/>
      <c r="FDI207" s="627"/>
      <c r="FDJ207" s="627"/>
      <c r="FDK207" s="627"/>
      <c r="FDL207" s="627"/>
      <c r="FDM207" s="627"/>
      <c r="FDN207" s="627"/>
      <c r="FDO207" s="627"/>
      <c r="FDP207" s="627"/>
      <c r="FDQ207" s="627"/>
      <c r="FDR207" s="627"/>
      <c r="FDS207" s="627"/>
      <c r="FDT207" s="627"/>
      <c r="FDU207" s="627"/>
      <c r="FDV207" s="627"/>
      <c r="FDW207" s="627"/>
      <c r="FDX207" s="627"/>
      <c r="FDY207" s="627"/>
      <c r="FDZ207" s="627"/>
      <c r="FEA207" s="627"/>
      <c r="FEB207" s="627"/>
      <c r="FEC207" s="627"/>
      <c r="FED207" s="627"/>
      <c r="FEE207" s="627"/>
      <c r="FEF207" s="627"/>
      <c r="FEG207" s="627"/>
      <c r="FEH207" s="627"/>
      <c r="FEI207" s="627"/>
      <c r="FEJ207" s="627"/>
      <c r="FEK207" s="627"/>
      <c r="FEL207" s="627"/>
      <c r="FEM207" s="627"/>
      <c r="FEN207" s="627"/>
      <c r="FEO207" s="627"/>
      <c r="FEP207" s="627"/>
      <c r="FEQ207" s="627"/>
      <c r="FER207" s="627"/>
      <c r="FES207" s="627"/>
      <c r="FET207" s="627"/>
      <c r="FEU207" s="627"/>
      <c r="FEV207" s="627"/>
      <c r="FEW207" s="627"/>
      <c r="FEX207" s="627"/>
      <c r="FEY207" s="627"/>
      <c r="FEZ207" s="627"/>
      <c r="FFA207" s="627"/>
      <c r="FFB207" s="627"/>
      <c r="FFC207" s="627"/>
      <c r="FFD207" s="627"/>
      <c r="FFE207" s="627"/>
      <c r="FFF207" s="627"/>
      <c r="FFG207" s="627"/>
      <c r="FFH207" s="627"/>
      <c r="FFI207" s="627"/>
      <c r="FFJ207" s="627"/>
      <c r="FFK207" s="627"/>
      <c r="FFL207" s="627"/>
      <c r="FFM207" s="627"/>
      <c r="FFN207" s="627"/>
      <c r="FFO207" s="627"/>
      <c r="FFP207" s="627"/>
      <c r="FFQ207" s="627"/>
      <c r="FFR207" s="627"/>
      <c r="FFS207" s="627"/>
      <c r="FFT207" s="627"/>
      <c r="FFU207" s="627"/>
      <c r="FFV207" s="627"/>
      <c r="FFW207" s="627"/>
      <c r="FFX207" s="627"/>
      <c r="FFY207" s="627"/>
      <c r="FFZ207" s="627"/>
      <c r="FGA207" s="627"/>
      <c r="FGB207" s="627"/>
      <c r="FGC207" s="627"/>
      <c r="FGD207" s="627"/>
      <c r="FGE207" s="627"/>
      <c r="FGF207" s="627"/>
      <c r="FGG207" s="627"/>
      <c r="FGH207" s="627"/>
      <c r="FGI207" s="627"/>
      <c r="FGJ207" s="627"/>
      <c r="FGK207" s="627"/>
      <c r="FGL207" s="627"/>
      <c r="FGM207" s="627"/>
      <c r="FGN207" s="627"/>
      <c r="FGO207" s="627"/>
      <c r="FGP207" s="627"/>
      <c r="FGQ207" s="627"/>
      <c r="FGR207" s="627"/>
      <c r="FGS207" s="627"/>
      <c r="FGT207" s="627"/>
      <c r="FGU207" s="627"/>
      <c r="FGV207" s="627"/>
      <c r="FGW207" s="627"/>
      <c r="FGX207" s="627"/>
      <c r="FGY207" s="627"/>
      <c r="FGZ207" s="627"/>
      <c r="FHA207" s="627"/>
      <c r="FHB207" s="627"/>
      <c r="FHC207" s="627"/>
      <c r="FHD207" s="627"/>
      <c r="FHE207" s="627"/>
      <c r="FHF207" s="627"/>
      <c r="FHG207" s="627"/>
      <c r="FHH207" s="627"/>
      <c r="FHI207" s="627"/>
      <c r="FHJ207" s="627"/>
      <c r="FHK207" s="627"/>
      <c r="FHL207" s="627"/>
      <c r="FHM207" s="627"/>
      <c r="FHN207" s="627"/>
      <c r="FHO207" s="627"/>
      <c r="FHP207" s="627"/>
      <c r="FHQ207" s="627"/>
      <c r="FHR207" s="627"/>
      <c r="FHS207" s="627"/>
      <c r="FHT207" s="627"/>
      <c r="FHU207" s="627"/>
      <c r="FHV207" s="627"/>
      <c r="FHW207" s="627"/>
      <c r="FHX207" s="627"/>
      <c r="FHY207" s="627"/>
      <c r="FHZ207" s="627"/>
      <c r="FIA207" s="627"/>
      <c r="FIB207" s="627"/>
      <c r="FIC207" s="627"/>
      <c r="FID207" s="627"/>
      <c r="FIE207" s="627"/>
      <c r="FIF207" s="627"/>
      <c r="FIG207" s="627"/>
      <c r="FIH207" s="627"/>
      <c r="FII207" s="627"/>
      <c r="FIJ207" s="627"/>
      <c r="FIK207" s="627"/>
      <c r="FIL207" s="627"/>
      <c r="FIM207" s="627"/>
      <c r="FIN207" s="627"/>
      <c r="FIO207" s="627"/>
      <c r="FIP207" s="627"/>
      <c r="FIQ207" s="627"/>
      <c r="FIR207" s="627"/>
      <c r="FIS207" s="627"/>
      <c r="FIT207" s="627"/>
      <c r="FIU207" s="627"/>
      <c r="FIV207" s="627"/>
      <c r="FIW207" s="627"/>
      <c r="FIX207" s="627"/>
      <c r="FIY207" s="627"/>
      <c r="FIZ207" s="627"/>
      <c r="FJA207" s="627"/>
      <c r="FJB207" s="627"/>
      <c r="FJC207" s="627"/>
      <c r="FJD207" s="627"/>
      <c r="FJE207" s="627"/>
      <c r="FJF207" s="627"/>
      <c r="FJG207" s="627"/>
      <c r="FJH207" s="627"/>
      <c r="FJI207" s="627"/>
      <c r="FJJ207" s="627"/>
      <c r="FJK207" s="627"/>
      <c r="FJL207" s="627"/>
      <c r="FJM207" s="627"/>
      <c r="FJN207" s="627"/>
      <c r="FJO207" s="627"/>
      <c r="FJP207" s="627"/>
      <c r="FJQ207" s="627"/>
      <c r="FJR207" s="627"/>
      <c r="FJS207" s="627"/>
      <c r="FJT207" s="627"/>
      <c r="FJU207" s="627"/>
      <c r="FJV207" s="627"/>
      <c r="FJW207" s="627"/>
      <c r="FJX207" s="627"/>
      <c r="FJY207" s="627"/>
      <c r="FJZ207" s="627"/>
      <c r="FKA207" s="627"/>
      <c r="FKB207" s="627"/>
      <c r="FKC207" s="627"/>
      <c r="FKD207" s="627"/>
      <c r="FKE207" s="627"/>
      <c r="FKF207" s="627"/>
      <c r="FKG207" s="627"/>
      <c r="FKH207" s="627"/>
      <c r="FKI207" s="627"/>
      <c r="FKJ207" s="627"/>
      <c r="FKK207" s="627"/>
      <c r="FKL207" s="627"/>
      <c r="FKM207" s="627"/>
      <c r="FKN207" s="627"/>
      <c r="FKO207" s="627"/>
      <c r="FKP207" s="627"/>
      <c r="FKQ207" s="627"/>
      <c r="FKR207" s="627"/>
      <c r="FKS207" s="627"/>
      <c r="FKT207" s="627"/>
      <c r="FKU207" s="627"/>
      <c r="FKV207" s="627"/>
      <c r="FKW207" s="627"/>
      <c r="FKX207" s="627"/>
      <c r="FKY207" s="627"/>
      <c r="FKZ207" s="627"/>
      <c r="FLA207" s="627"/>
      <c r="FLB207" s="627"/>
      <c r="FLC207" s="627"/>
      <c r="FLD207" s="627"/>
      <c r="FLE207" s="627"/>
      <c r="FLF207" s="627"/>
      <c r="FLG207" s="627"/>
      <c r="FLH207" s="627"/>
      <c r="FLI207" s="627"/>
      <c r="FLJ207" s="627"/>
      <c r="FLK207" s="627"/>
      <c r="FLL207" s="627"/>
      <c r="FLM207" s="627"/>
      <c r="FLN207" s="627"/>
      <c r="FLO207" s="627"/>
      <c r="FLP207" s="627"/>
      <c r="FLQ207" s="627"/>
      <c r="FLR207" s="627"/>
      <c r="FLS207" s="627"/>
      <c r="FLT207" s="627"/>
      <c r="FLU207" s="627"/>
      <c r="FLV207" s="627"/>
      <c r="FLW207" s="627"/>
      <c r="FLX207" s="627"/>
      <c r="FLY207" s="627"/>
      <c r="FLZ207" s="627"/>
      <c r="FMA207" s="627"/>
      <c r="FMB207" s="627"/>
      <c r="FMC207" s="627"/>
      <c r="FMD207" s="627"/>
      <c r="FME207" s="627"/>
      <c r="FMF207" s="627"/>
      <c r="FMG207" s="627"/>
      <c r="FMH207" s="627"/>
      <c r="FMI207" s="627"/>
      <c r="FMJ207" s="627"/>
      <c r="FMK207" s="627"/>
      <c r="FML207" s="627"/>
      <c r="FMM207" s="627"/>
      <c r="FMN207" s="627"/>
      <c r="FMO207" s="627"/>
      <c r="FMP207" s="627"/>
      <c r="FMQ207" s="627"/>
      <c r="FMR207" s="627"/>
      <c r="FMS207" s="627"/>
      <c r="FMT207" s="627"/>
      <c r="FMU207" s="627"/>
      <c r="FMV207" s="627"/>
      <c r="FMW207" s="627"/>
      <c r="FMX207" s="627"/>
      <c r="FMY207" s="627"/>
      <c r="FMZ207" s="627"/>
      <c r="FNA207" s="627"/>
      <c r="FNB207" s="627"/>
      <c r="FNC207" s="627"/>
      <c r="FND207" s="627"/>
      <c r="FNE207" s="627"/>
      <c r="FNF207" s="627"/>
      <c r="FNG207" s="627"/>
      <c r="FNH207" s="627"/>
      <c r="FNI207" s="627"/>
      <c r="FNJ207" s="627"/>
      <c r="FNK207" s="627"/>
      <c r="FNL207" s="627"/>
      <c r="FNM207" s="627"/>
      <c r="FNN207" s="627"/>
      <c r="FNO207" s="627"/>
      <c r="FNP207" s="627"/>
      <c r="FNQ207" s="627"/>
      <c r="FNR207" s="627"/>
      <c r="FNS207" s="627"/>
      <c r="FNT207" s="627"/>
      <c r="FNU207" s="627"/>
      <c r="FNV207" s="627"/>
      <c r="FNW207" s="627"/>
      <c r="FNX207" s="627"/>
      <c r="FNY207" s="627"/>
      <c r="FNZ207" s="627"/>
      <c r="FOA207" s="627"/>
      <c r="FOB207" s="627"/>
      <c r="FOC207" s="627"/>
      <c r="FOD207" s="627"/>
      <c r="FOE207" s="627"/>
      <c r="FOF207" s="627"/>
      <c r="FOG207" s="627"/>
      <c r="FOH207" s="627"/>
      <c r="FOI207" s="627"/>
      <c r="FOJ207" s="627"/>
      <c r="FOK207" s="627"/>
      <c r="FOL207" s="627"/>
      <c r="FOM207" s="627"/>
      <c r="FON207" s="627"/>
      <c r="FOO207" s="627"/>
      <c r="FOP207" s="627"/>
      <c r="FOQ207" s="627"/>
      <c r="FOR207" s="627"/>
      <c r="FOS207" s="627"/>
      <c r="FOT207" s="627"/>
      <c r="FOU207" s="627"/>
      <c r="FOV207" s="627"/>
      <c r="FOW207" s="627"/>
      <c r="FOX207" s="627"/>
      <c r="FOY207" s="627"/>
      <c r="FOZ207" s="627"/>
      <c r="FPA207" s="627"/>
      <c r="FPB207" s="627"/>
      <c r="FPC207" s="627"/>
      <c r="FPD207" s="627"/>
      <c r="FPE207" s="627"/>
      <c r="FPF207" s="627"/>
      <c r="FPG207" s="627"/>
      <c r="FPH207" s="627"/>
      <c r="FPI207" s="627"/>
      <c r="FPJ207" s="627"/>
      <c r="FPK207" s="627"/>
      <c r="FPL207" s="627"/>
      <c r="FPM207" s="627"/>
      <c r="FPN207" s="627"/>
      <c r="FPO207" s="627"/>
      <c r="FPP207" s="627"/>
      <c r="FPQ207" s="627"/>
      <c r="FPR207" s="627"/>
      <c r="FPS207" s="627"/>
      <c r="FPT207" s="627"/>
      <c r="FPU207" s="627"/>
      <c r="FPV207" s="627"/>
      <c r="FPW207" s="627"/>
      <c r="FPX207" s="627"/>
      <c r="FPY207" s="627"/>
      <c r="FPZ207" s="627"/>
      <c r="FQA207" s="627"/>
      <c r="FQB207" s="627"/>
      <c r="FQC207" s="627"/>
      <c r="FQD207" s="627"/>
      <c r="FQE207" s="627"/>
      <c r="FQF207" s="627"/>
      <c r="FQG207" s="627"/>
      <c r="FQH207" s="627"/>
      <c r="FQI207" s="627"/>
      <c r="FQJ207" s="627"/>
      <c r="FQK207" s="627"/>
      <c r="FQL207" s="627"/>
      <c r="FQM207" s="627"/>
      <c r="FQN207" s="627"/>
      <c r="FQO207" s="627"/>
      <c r="FQP207" s="627"/>
      <c r="FQQ207" s="627"/>
      <c r="FQR207" s="627"/>
      <c r="FQS207" s="627"/>
      <c r="FQT207" s="627"/>
      <c r="FQU207" s="627"/>
      <c r="FQV207" s="627"/>
      <c r="FQW207" s="627"/>
      <c r="FQX207" s="627"/>
      <c r="FQY207" s="627"/>
      <c r="FQZ207" s="627"/>
      <c r="FRA207" s="627"/>
      <c r="FRB207" s="627"/>
      <c r="FRC207" s="627"/>
      <c r="FRD207" s="627"/>
      <c r="FRE207" s="627"/>
      <c r="FRF207" s="627"/>
      <c r="FRG207" s="627"/>
      <c r="FRH207" s="627"/>
      <c r="FRI207" s="627"/>
      <c r="FRJ207" s="627"/>
      <c r="FRK207" s="627"/>
      <c r="FRL207" s="627"/>
      <c r="FRM207" s="627"/>
      <c r="FRN207" s="627"/>
      <c r="FRO207" s="627"/>
      <c r="FRP207" s="627"/>
      <c r="FRQ207" s="627"/>
      <c r="FRR207" s="627"/>
      <c r="FRS207" s="627"/>
      <c r="FRT207" s="627"/>
      <c r="FRU207" s="627"/>
      <c r="FRV207" s="627"/>
      <c r="FRW207" s="627"/>
      <c r="FRX207" s="627"/>
      <c r="FRY207" s="627"/>
      <c r="FRZ207" s="627"/>
      <c r="FSA207" s="627"/>
      <c r="FSB207" s="627"/>
      <c r="FSC207" s="627"/>
      <c r="FSD207" s="627"/>
      <c r="FSE207" s="627"/>
      <c r="FSF207" s="627"/>
      <c r="FSG207" s="627"/>
      <c r="FSH207" s="627"/>
      <c r="FSI207" s="627"/>
      <c r="FSJ207" s="627"/>
      <c r="FSK207" s="627"/>
      <c r="FSL207" s="627"/>
      <c r="FSM207" s="627"/>
      <c r="FSN207" s="627"/>
      <c r="FSO207" s="627"/>
      <c r="FSP207" s="627"/>
      <c r="FSQ207" s="627"/>
      <c r="FSR207" s="627"/>
      <c r="FSS207" s="627"/>
      <c r="FST207" s="627"/>
      <c r="FSU207" s="627"/>
      <c r="FSV207" s="627"/>
      <c r="FSW207" s="627"/>
      <c r="FSX207" s="627"/>
      <c r="FSY207" s="627"/>
      <c r="FSZ207" s="627"/>
      <c r="FTA207" s="627"/>
      <c r="FTB207" s="627"/>
      <c r="FTC207" s="627"/>
      <c r="FTD207" s="627"/>
      <c r="FTE207" s="627"/>
      <c r="FTF207" s="627"/>
      <c r="FTG207" s="627"/>
      <c r="FTH207" s="627"/>
      <c r="FTI207" s="627"/>
      <c r="FTJ207" s="627"/>
      <c r="FTK207" s="627"/>
      <c r="FTL207" s="627"/>
      <c r="FTM207" s="627"/>
      <c r="FTN207" s="627"/>
      <c r="FTO207" s="627"/>
      <c r="FTP207" s="627"/>
      <c r="FTQ207" s="627"/>
      <c r="FTR207" s="627"/>
      <c r="FTS207" s="627"/>
      <c r="FTT207" s="627"/>
      <c r="FTU207" s="627"/>
      <c r="FTV207" s="627"/>
      <c r="FTW207" s="627"/>
      <c r="FTX207" s="627"/>
      <c r="FTY207" s="627"/>
      <c r="FTZ207" s="627"/>
      <c r="FUA207" s="627"/>
      <c r="FUB207" s="627"/>
      <c r="FUC207" s="627"/>
      <c r="FUD207" s="627"/>
      <c r="FUE207" s="627"/>
      <c r="FUF207" s="627"/>
      <c r="FUG207" s="627"/>
      <c r="FUH207" s="627"/>
      <c r="FUI207" s="627"/>
      <c r="FUJ207" s="627"/>
      <c r="FUK207" s="627"/>
      <c r="FUL207" s="627"/>
      <c r="FUM207" s="627"/>
      <c r="FUN207" s="627"/>
      <c r="FUO207" s="627"/>
      <c r="FUP207" s="627"/>
      <c r="FUQ207" s="627"/>
      <c r="FUR207" s="627"/>
      <c r="FUS207" s="627"/>
      <c r="FUT207" s="627"/>
      <c r="FUU207" s="627"/>
      <c r="FUV207" s="627"/>
      <c r="FUW207" s="627"/>
      <c r="FUX207" s="627"/>
      <c r="FUY207" s="627"/>
      <c r="FUZ207" s="627"/>
      <c r="FVA207" s="627"/>
      <c r="FVB207" s="627"/>
      <c r="FVC207" s="627"/>
      <c r="FVD207" s="627"/>
      <c r="FVE207" s="627"/>
      <c r="FVF207" s="627"/>
      <c r="FVG207" s="627"/>
      <c r="FVH207" s="627"/>
      <c r="FVI207" s="627"/>
      <c r="FVJ207" s="627"/>
      <c r="FVK207" s="627"/>
      <c r="FVL207" s="627"/>
      <c r="FVM207" s="627"/>
      <c r="FVN207" s="627"/>
      <c r="FVO207" s="627"/>
      <c r="FVP207" s="627"/>
      <c r="FVQ207" s="627"/>
      <c r="FVR207" s="627"/>
      <c r="FVS207" s="627"/>
      <c r="FVT207" s="627"/>
      <c r="FVU207" s="627"/>
      <c r="FVV207" s="627"/>
      <c r="FVW207" s="627"/>
      <c r="FVX207" s="627"/>
      <c r="FVY207" s="627"/>
      <c r="FVZ207" s="627"/>
      <c r="FWA207" s="627"/>
      <c r="FWB207" s="627"/>
      <c r="FWC207" s="627"/>
      <c r="FWD207" s="627"/>
      <c r="FWE207" s="627"/>
      <c r="FWF207" s="627"/>
      <c r="FWG207" s="627"/>
      <c r="FWH207" s="627"/>
      <c r="FWI207" s="627"/>
      <c r="FWJ207" s="627"/>
      <c r="FWK207" s="627"/>
      <c r="FWL207" s="627"/>
      <c r="FWM207" s="627"/>
      <c r="FWN207" s="627"/>
      <c r="FWO207" s="627"/>
      <c r="FWP207" s="627"/>
      <c r="FWQ207" s="627"/>
      <c r="FWR207" s="627"/>
      <c r="FWS207" s="627"/>
      <c r="FWT207" s="627"/>
      <c r="FWU207" s="627"/>
      <c r="FWV207" s="627"/>
      <c r="FWW207" s="627"/>
      <c r="FWX207" s="627"/>
      <c r="FWY207" s="627"/>
      <c r="FWZ207" s="627"/>
      <c r="FXA207" s="627"/>
      <c r="FXB207" s="627"/>
      <c r="FXC207" s="627"/>
      <c r="FXD207" s="627"/>
      <c r="FXE207" s="627"/>
      <c r="FXF207" s="627"/>
      <c r="FXG207" s="627"/>
      <c r="FXH207" s="627"/>
      <c r="FXI207" s="627"/>
      <c r="FXJ207" s="627"/>
      <c r="FXK207" s="627"/>
      <c r="FXL207" s="627"/>
      <c r="FXM207" s="627"/>
      <c r="FXN207" s="627"/>
      <c r="FXO207" s="627"/>
      <c r="FXP207" s="627"/>
      <c r="FXQ207" s="627"/>
      <c r="FXR207" s="627"/>
      <c r="FXS207" s="627"/>
      <c r="FXT207" s="627"/>
      <c r="FXU207" s="627"/>
      <c r="FXV207" s="627"/>
      <c r="FXW207" s="627"/>
      <c r="FXX207" s="627"/>
      <c r="FXY207" s="627"/>
      <c r="FXZ207" s="627"/>
      <c r="FYA207" s="627"/>
      <c r="FYB207" s="627"/>
      <c r="FYC207" s="627"/>
      <c r="FYD207" s="627"/>
      <c r="FYE207" s="627"/>
      <c r="FYF207" s="627"/>
      <c r="FYG207" s="627"/>
      <c r="FYH207" s="627"/>
      <c r="FYI207" s="627"/>
      <c r="FYJ207" s="627"/>
      <c r="FYK207" s="627"/>
      <c r="FYL207" s="627"/>
      <c r="FYM207" s="627"/>
      <c r="FYN207" s="627"/>
      <c r="FYO207" s="627"/>
      <c r="FYP207" s="627"/>
      <c r="FYQ207" s="627"/>
      <c r="FYR207" s="627"/>
      <c r="FYS207" s="627"/>
      <c r="FYT207" s="627"/>
      <c r="FYU207" s="627"/>
      <c r="FYV207" s="627"/>
      <c r="FYW207" s="627"/>
      <c r="FYX207" s="627"/>
      <c r="FYY207" s="627"/>
      <c r="FYZ207" s="627"/>
      <c r="FZA207" s="627"/>
      <c r="FZB207" s="627"/>
      <c r="FZC207" s="627"/>
      <c r="FZD207" s="627"/>
      <c r="FZE207" s="627"/>
      <c r="FZF207" s="627"/>
      <c r="FZG207" s="627"/>
      <c r="FZH207" s="627"/>
      <c r="FZI207" s="627"/>
      <c r="FZJ207" s="627"/>
      <c r="FZK207" s="627"/>
      <c r="FZL207" s="627"/>
      <c r="FZM207" s="627"/>
      <c r="FZN207" s="627"/>
      <c r="FZO207" s="627"/>
      <c r="FZP207" s="627"/>
      <c r="FZQ207" s="627"/>
      <c r="FZR207" s="627"/>
      <c r="FZS207" s="627"/>
      <c r="FZT207" s="627"/>
      <c r="FZU207" s="627"/>
      <c r="FZV207" s="627"/>
      <c r="FZW207" s="627"/>
      <c r="FZX207" s="627"/>
      <c r="FZY207" s="627"/>
      <c r="FZZ207" s="627"/>
      <c r="GAA207" s="627"/>
      <c r="GAB207" s="627"/>
      <c r="GAC207" s="627"/>
      <c r="GAD207" s="627"/>
      <c r="GAE207" s="627"/>
      <c r="GAF207" s="627"/>
      <c r="GAG207" s="627"/>
      <c r="GAH207" s="627"/>
      <c r="GAI207" s="627"/>
      <c r="GAJ207" s="627"/>
      <c r="GAK207" s="627"/>
      <c r="GAL207" s="627"/>
      <c r="GAM207" s="627"/>
      <c r="GAN207" s="627"/>
      <c r="GAO207" s="627"/>
      <c r="GAP207" s="627"/>
      <c r="GAQ207" s="627"/>
      <c r="GAR207" s="627"/>
      <c r="GAS207" s="627"/>
      <c r="GAT207" s="627"/>
      <c r="GAU207" s="627"/>
      <c r="GAV207" s="627"/>
      <c r="GAW207" s="627"/>
      <c r="GAX207" s="627"/>
      <c r="GAY207" s="627"/>
      <c r="GAZ207" s="627"/>
      <c r="GBA207" s="627"/>
      <c r="GBB207" s="627"/>
      <c r="GBC207" s="627"/>
      <c r="GBD207" s="627"/>
      <c r="GBE207" s="627"/>
      <c r="GBF207" s="627"/>
      <c r="GBG207" s="627"/>
      <c r="GBH207" s="627"/>
      <c r="GBI207" s="627"/>
      <c r="GBJ207" s="627"/>
      <c r="GBK207" s="627"/>
      <c r="GBL207" s="627"/>
      <c r="GBM207" s="627"/>
      <c r="GBN207" s="627"/>
      <c r="GBO207" s="627"/>
      <c r="GBP207" s="627"/>
      <c r="GBQ207" s="627"/>
      <c r="GBR207" s="627"/>
      <c r="GBS207" s="627"/>
      <c r="GBT207" s="627"/>
      <c r="GBU207" s="627"/>
      <c r="GBV207" s="627"/>
      <c r="GBW207" s="627"/>
      <c r="GBX207" s="627"/>
      <c r="GBY207" s="627"/>
      <c r="GBZ207" s="627"/>
      <c r="GCA207" s="627"/>
      <c r="GCB207" s="627"/>
      <c r="GCC207" s="627"/>
      <c r="GCD207" s="627"/>
      <c r="GCE207" s="627"/>
      <c r="GCF207" s="627"/>
      <c r="GCG207" s="627"/>
      <c r="GCH207" s="627"/>
      <c r="GCI207" s="627"/>
      <c r="GCJ207" s="627"/>
      <c r="GCK207" s="627"/>
      <c r="GCL207" s="627"/>
      <c r="GCM207" s="627"/>
      <c r="GCN207" s="627"/>
      <c r="GCO207" s="627"/>
      <c r="GCP207" s="627"/>
      <c r="GCQ207" s="627"/>
      <c r="GCR207" s="627"/>
      <c r="GCS207" s="627"/>
      <c r="GCT207" s="627"/>
      <c r="GCU207" s="627"/>
      <c r="GCV207" s="627"/>
      <c r="GCW207" s="627"/>
      <c r="GCX207" s="627"/>
      <c r="GCY207" s="627"/>
      <c r="GCZ207" s="627"/>
      <c r="GDA207" s="627"/>
      <c r="GDB207" s="627"/>
      <c r="GDC207" s="627"/>
      <c r="GDD207" s="627"/>
      <c r="GDE207" s="627"/>
      <c r="GDF207" s="627"/>
      <c r="GDG207" s="627"/>
      <c r="GDH207" s="627"/>
      <c r="GDI207" s="627"/>
      <c r="GDJ207" s="627"/>
      <c r="GDK207" s="627"/>
      <c r="GDL207" s="627"/>
      <c r="GDM207" s="627"/>
      <c r="GDN207" s="627"/>
      <c r="GDO207" s="627"/>
      <c r="GDP207" s="627"/>
      <c r="GDQ207" s="627"/>
      <c r="GDR207" s="627"/>
      <c r="GDS207" s="627"/>
      <c r="GDT207" s="627"/>
      <c r="GDU207" s="627"/>
      <c r="GDV207" s="627"/>
      <c r="GDW207" s="627"/>
      <c r="GDX207" s="627"/>
      <c r="GDY207" s="627"/>
      <c r="GDZ207" s="627"/>
      <c r="GEA207" s="627"/>
      <c r="GEB207" s="627"/>
      <c r="GEC207" s="627"/>
      <c r="GED207" s="627"/>
      <c r="GEE207" s="627"/>
      <c r="GEF207" s="627"/>
      <c r="GEG207" s="627"/>
      <c r="GEH207" s="627"/>
      <c r="GEI207" s="627"/>
      <c r="GEJ207" s="627"/>
      <c r="GEK207" s="627"/>
      <c r="GEL207" s="627"/>
      <c r="GEM207" s="627"/>
      <c r="GEN207" s="627"/>
      <c r="GEO207" s="627"/>
      <c r="GEP207" s="627"/>
      <c r="GEQ207" s="627"/>
      <c r="GER207" s="627"/>
      <c r="GES207" s="627"/>
      <c r="GET207" s="627"/>
      <c r="GEU207" s="627"/>
      <c r="GEV207" s="627"/>
      <c r="GEW207" s="627"/>
      <c r="GEX207" s="627"/>
      <c r="GEY207" s="627"/>
      <c r="GEZ207" s="627"/>
      <c r="GFA207" s="627"/>
      <c r="GFB207" s="627"/>
      <c r="GFC207" s="627"/>
      <c r="GFD207" s="627"/>
      <c r="GFE207" s="627"/>
      <c r="GFF207" s="627"/>
      <c r="GFG207" s="627"/>
      <c r="GFH207" s="627"/>
      <c r="GFI207" s="627"/>
      <c r="GFJ207" s="627"/>
      <c r="GFK207" s="627"/>
      <c r="GFL207" s="627"/>
      <c r="GFM207" s="627"/>
      <c r="GFN207" s="627"/>
      <c r="GFO207" s="627"/>
      <c r="GFP207" s="627"/>
      <c r="GFQ207" s="627"/>
      <c r="GFR207" s="627"/>
      <c r="GFS207" s="627"/>
      <c r="GFT207" s="627"/>
      <c r="GFU207" s="627"/>
      <c r="GFV207" s="627"/>
      <c r="GFW207" s="627"/>
      <c r="GFX207" s="627"/>
      <c r="GFY207" s="627"/>
      <c r="GFZ207" s="627"/>
      <c r="GGA207" s="627"/>
      <c r="GGB207" s="627"/>
      <c r="GGC207" s="627"/>
      <c r="GGD207" s="627"/>
      <c r="GGE207" s="627"/>
      <c r="GGF207" s="627"/>
      <c r="GGG207" s="627"/>
      <c r="GGH207" s="627"/>
      <c r="GGI207" s="627"/>
      <c r="GGJ207" s="627"/>
      <c r="GGK207" s="627"/>
      <c r="GGL207" s="627"/>
      <c r="GGM207" s="627"/>
      <c r="GGN207" s="627"/>
      <c r="GGO207" s="627"/>
      <c r="GGP207" s="627"/>
      <c r="GGQ207" s="627"/>
      <c r="GGR207" s="627"/>
      <c r="GGS207" s="627"/>
      <c r="GGT207" s="627"/>
      <c r="GGU207" s="627"/>
      <c r="GGV207" s="627"/>
      <c r="GGW207" s="627"/>
      <c r="GGX207" s="627"/>
      <c r="GGY207" s="627"/>
      <c r="GGZ207" s="627"/>
      <c r="GHA207" s="627"/>
      <c r="GHB207" s="627"/>
      <c r="GHC207" s="627"/>
      <c r="GHD207" s="627"/>
      <c r="GHE207" s="627"/>
      <c r="GHF207" s="627"/>
      <c r="GHG207" s="627"/>
      <c r="GHH207" s="627"/>
      <c r="GHI207" s="627"/>
      <c r="GHJ207" s="627"/>
      <c r="GHK207" s="627"/>
      <c r="GHL207" s="627"/>
      <c r="GHM207" s="627"/>
      <c r="GHN207" s="627"/>
      <c r="GHO207" s="627"/>
      <c r="GHP207" s="627"/>
      <c r="GHQ207" s="627"/>
      <c r="GHR207" s="627"/>
      <c r="GHS207" s="627"/>
      <c r="GHT207" s="627"/>
      <c r="GHU207" s="627"/>
      <c r="GHV207" s="627"/>
      <c r="GHW207" s="627"/>
      <c r="GHX207" s="627"/>
      <c r="GHY207" s="627"/>
      <c r="GHZ207" s="627"/>
      <c r="GIA207" s="627"/>
      <c r="GIB207" s="627"/>
      <c r="GIC207" s="627"/>
      <c r="GID207" s="627"/>
      <c r="GIE207" s="627"/>
      <c r="GIF207" s="627"/>
      <c r="GIG207" s="627"/>
      <c r="GIH207" s="627"/>
      <c r="GII207" s="627"/>
      <c r="GIJ207" s="627"/>
      <c r="GIK207" s="627"/>
      <c r="GIL207" s="627"/>
      <c r="GIM207" s="627"/>
      <c r="GIN207" s="627"/>
      <c r="GIO207" s="627"/>
      <c r="GIP207" s="627"/>
      <c r="GIQ207" s="627"/>
      <c r="GIR207" s="627"/>
      <c r="GIS207" s="627"/>
      <c r="GIT207" s="627"/>
      <c r="GIU207" s="627"/>
      <c r="GIV207" s="627"/>
      <c r="GIW207" s="627"/>
      <c r="GIX207" s="627"/>
      <c r="GIY207" s="627"/>
      <c r="GIZ207" s="627"/>
      <c r="GJA207" s="627"/>
      <c r="GJB207" s="627"/>
      <c r="GJC207" s="627"/>
      <c r="GJD207" s="627"/>
      <c r="GJE207" s="627"/>
      <c r="GJF207" s="627"/>
      <c r="GJG207" s="627"/>
      <c r="GJH207" s="627"/>
      <c r="GJI207" s="627"/>
      <c r="GJJ207" s="627"/>
      <c r="GJK207" s="627"/>
      <c r="GJL207" s="627"/>
      <c r="GJM207" s="627"/>
      <c r="GJN207" s="627"/>
      <c r="GJO207" s="627"/>
      <c r="GJP207" s="627"/>
      <c r="GJQ207" s="627"/>
      <c r="GJR207" s="627"/>
      <c r="GJS207" s="627"/>
      <c r="GJT207" s="627"/>
      <c r="GJU207" s="627"/>
      <c r="GJV207" s="627"/>
      <c r="GJW207" s="627"/>
      <c r="GJX207" s="627"/>
      <c r="GJY207" s="627"/>
      <c r="GJZ207" s="627"/>
      <c r="GKA207" s="627"/>
      <c r="GKB207" s="627"/>
      <c r="GKC207" s="627"/>
      <c r="GKD207" s="627"/>
      <c r="GKE207" s="627"/>
      <c r="GKF207" s="627"/>
      <c r="GKG207" s="627"/>
      <c r="GKH207" s="627"/>
      <c r="GKI207" s="627"/>
      <c r="GKJ207" s="627"/>
      <c r="GKK207" s="627"/>
      <c r="GKL207" s="627"/>
      <c r="GKM207" s="627"/>
      <c r="GKN207" s="627"/>
      <c r="GKO207" s="627"/>
      <c r="GKP207" s="627"/>
      <c r="GKQ207" s="627"/>
      <c r="GKR207" s="627"/>
      <c r="GKS207" s="627"/>
      <c r="GKT207" s="627"/>
      <c r="GKU207" s="627"/>
      <c r="GKV207" s="627"/>
      <c r="GKW207" s="627"/>
      <c r="GKX207" s="627"/>
      <c r="GKY207" s="627"/>
      <c r="GKZ207" s="627"/>
      <c r="GLA207" s="627"/>
      <c r="GLB207" s="627"/>
      <c r="GLC207" s="627"/>
      <c r="GLD207" s="627"/>
      <c r="GLE207" s="627"/>
      <c r="GLF207" s="627"/>
      <c r="GLG207" s="627"/>
      <c r="GLH207" s="627"/>
      <c r="GLI207" s="627"/>
      <c r="GLJ207" s="627"/>
      <c r="GLK207" s="627"/>
      <c r="GLL207" s="627"/>
      <c r="GLM207" s="627"/>
      <c r="GLN207" s="627"/>
      <c r="GLO207" s="627"/>
      <c r="GLP207" s="627"/>
      <c r="GLQ207" s="627"/>
      <c r="GLR207" s="627"/>
      <c r="GLS207" s="627"/>
      <c r="GLT207" s="627"/>
      <c r="GLU207" s="627"/>
      <c r="GLV207" s="627"/>
      <c r="GLW207" s="627"/>
      <c r="GLX207" s="627"/>
      <c r="GLY207" s="627"/>
      <c r="GLZ207" s="627"/>
      <c r="GMA207" s="627"/>
      <c r="GMB207" s="627"/>
      <c r="GMC207" s="627"/>
      <c r="GMD207" s="627"/>
      <c r="GME207" s="627"/>
      <c r="GMF207" s="627"/>
      <c r="GMG207" s="627"/>
      <c r="GMH207" s="627"/>
      <c r="GMI207" s="627"/>
      <c r="GMJ207" s="627"/>
      <c r="GMK207" s="627"/>
      <c r="GML207" s="627"/>
      <c r="GMM207" s="627"/>
      <c r="GMN207" s="627"/>
      <c r="GMO207" s="627"/>
      <c r="GMP207" s="627"/>
      <c r="GMQ207" s="627"/>
      <c r="GMR207" s="627"/>
      <c r="GMS207" s="627"/>
      <c r="GMT207" s="627"/>
      <c r="GMU207" s="627"/>
      <c r="GMV207" s="627"/>
      <c r="GMW207" s="627"/>
      <c r="GMX207" s="627"/>
      <c r="GMY207" s="627"/>
      <c r="GMZ207" s="627"/>
      <c r="GNA207" s="627"/>
      <c r="GNB207" s="627"/>
      <c r="GNC207" s="627"/>
      <c r="GND207" s="627"/>
      <c r="GNE207" s="627"/>
      <c r="GNF207" s="627"/>
      <c r="GNG207" s="627"/>
      <c r="GNH207" s="627"/>
      <c r="GNI207" s="627"/>
      <c r="GNJ207" s="627"/>
      <c r="GNK207" s="627"/>
      <c r="GNL207" s="627"/>
      <c r="GNM207" s="627"/>
      <c r="GNN207" s="627"/>
      <c r="GNO207" s="627"/>
      <c r="GNP207" s="627"/>
      <c r="GNQ207" s="627"/>
      <c r="GNR207" s="627"/>
      <c r="GNS207" s="627"/>
      <c r="GNT207" s="627"/>
      <c r="GNU207" s="627"/>
      <c r="GNV207" s="627"/>
      <c r="GNW207" s="627"/>
      <c r="GNX207" s="627"/>
      <c r="GNY207" s="627"/>
      <c r="GNZ207" s="627"/>
      <c r="GOA207" s="627"/>
      <c r="GOB207" s="627"/>
      <c r="GOC207" s="627"/>
      <c r="GOD207" s="627"/>
      <c r="GOE207" s="627"/>
      <c r="GOF207" s="627"/>
      <c r="GOG207" s="627"/>
      <c r="GOH207" s="627"/>
      <c r="GOI207" s="627"/>
      <c r="GOJ207" s="627"/>
      <c r="GOK207" s="627"/>
      <c r="GOL207" s="627"/>
      <c r="GOM207" s="627"/>
      <c r="GON207" s="627"/>
      <c r="GOO207" s="627"/>
      <c r="GOP207" s="627"/>
      <c r="GOQ207" s="627"/>
      <c r="GOR207" s="627"/>
      <c r="GOS207" s="627"/>
      <c r="GOT207" s="627"/>
      <c r="GOU207" s="627"/>
      <c r="GOV207" s="627"/>
      <c r="GOW207" s="627"/>
      <c r="GOX207" s="627"/>
      <c r="GOY207" s="627"/>
      <c r="GOZ207" s="627"/>
      <c r="GPA207" s="627"/>
      <c r="GPB207" s="627"/>
      <c r="GPC207" s="627"/>
      <c r="GPD207" s="627"/>
      <c r="GPE207" s="627"/>
      <c r="GPF207" s="627"/>
      <c r="GPG207" s="627"/>
      <c r="GPH207" s="627"/>
      <c r="GPI207" s="627"/>
      <c r="GPJ207" s="627"/>
      <c r="GPK207" s="627"/>
      <c r="GPL207" s="627"/>
      <c r="GPM207" s="627"/>
      <c r="GPN207" s="627"/>
      <c r="GPO207" s="627"/>
      <c r="GPP207" s="627"/>
      <c r="GPQ207" s="627"/>
      <c r="GPR207" s="627"/>
      <c r="GPS207" s="627"/>
      <c r="GPT207" s="627"/>
      <c r="GPU207" s="627"/>
      <c r="GPV207" s="627"/>
      <c r="GPW207" s="627"/>
      <c r="GPX207" s="627"/>
      <c r="GPY207" s="627"/>
      <c r="GPZ207" s="627"/>
      <c r="GQA207" s="627"/>
      <c r="GQB207" s="627"/>
      <c r="GQC207" s="627"/>
      <c r="GQD207" s="627"/>
      <c r="GQE207" s="627"/>
      <c r="GQF207" s="627"/>
      <c r="GQG207" s="627"/>
      <c r="GQH207" s="627"/>
      <c r="GQI207" s="627"/>
      <c r="GQJ207" s="627"/>
      <c r="GQK207" s="627"/>
      <c r="GQL207" s="627"/>
      <c r="GQM207" s="627"/>
      <c r="GQN207" s="627"/>
      <c r="GQO207" s="627"/>
      <c r="GQP207" s="627"/>
      <c r="GQQ207" s="627"/>
      <c r="GQR207" s="627"/>
      <c r="GQS207" s="627"/>
      <c r="GQT207" s="627"/>
      <c r="GQU207" s="627"/>
      <c r="GQV207" s="627"/>
      <c r="GQW207" s="627"/>
      <c r="GQX207" s="627"/>
      <c r="GQY207" s="627"/>
      <c r="GQZ207" s="627"/>
      <c r="GRA207" s="627"/>
      <c r="GRB207" s="627"/>
      <c r="GRC207" s="627"/>
      <c r="GRD207" s="627"/>
      <c r="GRE207" s="627"/>
      <c r="GRF207" s="627"/>
      <c r="GRG207" s="627"/>
      <c r="GRH207" s="627"/>
      <c r="GRI207" s="627"/>
      <c r="GRJ207" s="627"/>
      <c r="GRK207" s="627"/>
      <c r="GRL207" s="627"/>
      <c r="GRM207" s="627"/>
      <c r="GRN207" s="627"/>
      <c r="GRO207" s="627"/>
      <c r="GRP207" s="627"/>
      <c r="GRQ207" s="627"/>
      <c r="GRR207" s="627"/>
      <c r="GRS207" s="627"/>
      <c r="GRT207" s="627"/>
      <c r="GRU207" s="627"/>
      <c r="GRV207" s="627"/>
      <c r="GRW207" s="627"/>
      <c r="GRX207" s="627"/>
      <c r="GRY207" s="627"/>
      <c r="GRZ207" s="627"/>
      <c r="GSA207" s="627"/>
      <c r="GSB207" s="627"/>
      <c r="GSC207" s="627"/>
      <c r="GSD207" s="627"/>
      <c r="GSE207" s="627"/>
      <c r="GSF207" s="627"/>
      <c r="GSG207" s="627"/>
      <c r="GSH207" s="627"/>
      <c r="GSI207" s="627"/>
      <c r="GSJ207" s="627"/>
      <c r="GSK207" s="627"/>
      <c r="GSL207" s="627"/>
      <c r="GSM207" s="627"/>
      <c r="GSN207" s="627"/>
      <c r="GSO207" s="627"/>
      <c r="GSP207" s="627"/>
      <c r="GSQ207" s="627"/>
      <c r="GSR207" s="627"/>
      <c r="GSS207" s="627"/>
      <c r="GST207" s="627"/>
      <c r="GSU207" s="627"/>
      <c r="GSV207" s="627"/>
      <c r="GSW207" s="627"/>
      <c r="GSX207" s="627"/>
      <c r="GSY207" s="627"/>
      <c r="GSZ207" s="627"/>
      <c r="GTA207" s="627"/>
      <c r="GTB207" s="627"/>
      <c r="GTC207" s="627"/>
      <c r="GTD207" s="627"/>
      <c r="GTE207" s="627"/>
      <c r="GTF207" s="627"/>
      <c r="GTG207" s="627"/>
      <c r="GTH207" s="627"/>
      <c r="GTI207" s="627"/>
      <c r="GTJ207" s="627"/>
      <c r="GTK207" s="627"/>
      <c r="GTL207" s="627"/>
      <c r="GTM207" s="627"/>
      <c r="GTN207" s="627"/>
      <c r="GTO207" s="627"/>
      <c r="GTP207" s="627"/>
      <c r="GTQ207" s="627"/>
      <c r="GTR207" s="627"/>
      <c r="GTS207" s="627"/>
      <c r="GTT207" s="627"/>
      <c r="GTU207" s="627"/>
      <c r="GTV207" s="627"/>
      <c r="GTW207" s="627"/>
      <c r="GTX207" s="627"/>
      <c r="GTY207" s="627"/>
      <c r="GTZ207" s="627"/>
      <c r="GUA207" s="627"/>
      <c r="GUB207" s="627"/>
      <c r="GUC207" s="627"/>
      <c r="GUD207" s="627"/>
      <c r="GUE207" s="627"/>
      <c r="GUF207" s="627"/>
      <c r="GUG207" s="627"/>
      <c r="GUH207" s="627"/>
      <c r="GUI207" s="627"/>
      <c r="GUJ207" s="627"/>
      <c r="GUK207" s="627"/>
      <c r="GUL207" s="627"/>
      <c r="GUM207" s="627"/>
      <c r="GUN207" s="627"/>
      <c r="GUO207" s="627"/>
      <c r="GUP207" s="627"/>
      <c r="GUQ207" s="627"/>
      <c r="GUR207" s="627"/>
      <c r="GUS207" s="627"/>
      <c r="GUT207" s="627"/>
      <c r="GUU207" s="627"/>
      <c r="GUV207" s="627"/>
      <c r="GUW207" s="627"/>
      <c r="GUX207" s="627"/>
      <c r="GUY207" s="627"/>
      <c r="GUZ207" s="627"/>
      <c r="GVA207" s="627"/>
      <c r="GVB207" s="627"/>
      <c r="GVC207" s="627"/>
      <c r="GVD207" s="627"/>
      <c r="GVE207" s="627"/>
      <c r="GVF207" s="627"/>
      <c r="GVG207" s="627"/>
      <c r="GVH207" s="627"/>
      <c r="GVI207" s="627"/>
      <c r="GVJ207" s="627"/>
      <c r="GVK207" s="627"/>
      <c r="GVL207" s="627"/>
      <c r="GVM207" s="627"/>
      <c r="GVN207" s="627"/>
      <c r="GVO207" s="627"/>
      <c r="GVP207" s="627"/>
      <c r="GVQ207" s="627"/>
      <c r="GVR207" s="627"/>
      <c r="GVS207" s="627"/>
      <c r="GVT207" s="627"/>
      <c r="GVU207" s="627"/>
      <c r="GVV207" s="627"/>
      <c r="GVW207" s="627"/>
      <c r="GVX207" s="627"/>
      <c r="GVY207" s="627"/>
      <c r="GVZ207" s="627"/>
      <c r="GWA207" s="627"/>
      <c r="GWB207" s="627"/>
      <c r="GWC207" s="627"/>
      <c r="GWD207" s="627"/>
      <c r="GWE207" s="627"/>
      <c r="GWF207" s="627"/>
      <c r="GWG207" s="627"/>
      <c r="GWH207" s="627"/>
      <c r="GWI207" s="627"/>
      <c r="GWJ207" s="627"/>
      <c r="GWK207" s="627"/>
      <c r="GWL207" s="627"/>
      <c r="GWM207" s="627"/>
      <c r="GWN207" s="627"/>
      <c r="GWO207" s="627"/>
      <c r="GWP207" s="627"/>
      <c r="GWQ207" s="627"/>
      <c r="GWR207" s="627"/>
      <c r="GWS207" s="627"/>
      <c r="GWT207" s="627"/>
      <c r="GWU207" s="627"/>
      <c r="GWV207" s="627"/>
      <c r="GWW207" s="627"/>
      <c r="GWX207" s="627"/>
      <c r="GWY207" s="627"/>
      <c r="GWZ207" s="627"/>
      <c r="GXA207" s="627"/>
      <c r="GXB207" s="627"/>
      <c r="GXC207" s="627"/>
      <c r="GXD207" s="627"/>
      <c r="GXE207" s="627"/>
      <c r="GXF207" s="627"/>
      <c r="GXG207" s="627"/>
      <c r="GXH207" s="627"/>
      <c r="GXI207" s="627"/>
      <c r="GXJ207" s="627"/>
      <c r="GXK207" s="627"/>
      <c r="GXL207" s="627"/>
      <c r="GXM207" s="627"/>
      <c r="GXN207" s="627"/>
      <c r="GXO207" s="627"/>
      <c r="GXP207" s="627"/>
      <c r="GXQ207" s="627"/>
      <c r="GXR207" s="627"/>
      <c r="GXS207" s="627"/>
      <c r="GXT207" s="627"/>
      <c r="GXU207" s="627"/>
      <c r="GXV207" s="627"/>
      <c r="GXW207" s="627"/>
      <c r="GXX207" s="627"/>
      <c r="GXY207" s="627"/>
      <c r="GXZ207" s="627"/>
      <c r="GYA207" s="627"/>
      <c r="GYB207" s="627"/>
      <c r="GYC207" s="627"/>
      <c r="GYD207" s="627"/>
      <c r="GYE207" s="627"/>
      <c r="GYF207" s="627"/>
      <c r="GYG207" s="627"/>
      <c r="GYH207" s="627"/>
      <c r="GYI207" s="627"/>
      <c r="GYJ207" s="627"/>
      <c r="GYK207" s="627"/>
      <c r="GYL207" s="627"/>
      <c r="GYM207" s="627"/>
      <c r="GYN207" s="627"/>
      <c r="GYO207" s="627"/>
      <c r="GYP207" s="627"/>
      <c r="GYQ207" s="627"/>
      <c r="GYR207" s="627"/>
      <c r="GYS207" s="627"/>
      <c r="GYT207" s="627"/>
      <c r="GYU207" s="627"/>
      <c r="GYV207" s="627"/>
      <c r="GYW207" s="627"/>
      <c r="GYX207" s="627"/>
      <c r="GYY207" s="627"/>
      <c r="GYZ207" s="627"/>
      <c r="GZA207" s="627"/>
      <c r="GZB207" s="627"/>
      <c r="GZC207" s="627"/>
      <c r="GZD207" s="627"/>
      <c r="GZE207" s="627"/>
      <c r="GZF207" s="627"/>
      <c r="GZG207" s="627"/>
      <c r="GZH207" s="627"/>
      <c r="GZI207" s="627"/>
      <c r="GZJ207" s="627"/>
      <c r="GZK207" s="627"/>
      <c r="GZL207" s="627"/>
      <c r="GZM207" s="627"/>
      <c r="GZN207" s="627"/>
      <c r="GZO207" s="627"/>
      <c r="GZP207" s="627"/>
      <c r="GZQ207" s="627"/>
      <c r="GZR207" s="627"/>
      <c r="GZS207" s="627"/>
      <c r="GZT207" s="627"/>
      <c r="GZU207" s="627"/>
      <c r="GZV207" s="627"/>
      <c r="GZW207" s="627"/>
      <c r="GZX207" s="627"/>
      <c r="GZY207" s="627"/>
      <c r="GZZ207" s="627"/>
      <c r="HAA207" s="627"/>
      <c r="HAB207" s="627"/>
      <c r="HAC207" s="627"/>
      <c r="HAD207" s="627"/>
      <c r="HAE207" s="627"/>
      <c r="HAF207" s="627"/>
      <c r="HAG207" s="627"/>
      <c r="HAH207" s="627"/>
      <c r="HAI207" s="627"/>
      <c r="HAJ207" s="627"/>
      <c r="HAK207" s="627"/>
      <c r="HAL207" s="627"/>
      <c r="HAM207" s="627"/>
      <c r="HAN207" s="627"/>
      <c r="HAO207" s="627"/>
      <c r="HAP207" s="627"/>
      <c r="HAQ207" s="627"/>
      <c r="HAR207" s="627"/>
      <c r="HAS207" s="627"/>
      <c r="HAT207" s="627"/>
      <c r="HAU207" s="627"/>
      <c r="HAV207" s="627"/>
      <c r="HAW207" s="627"/>
      <c r="HAX207" s="627"/>
      <c r="HAY207" s="627"/>
      <c r="HAZ207" s="627"/>
      <c r="HBA207" s="627"/>
      <c r="HBB207" s="627"/>
      <c r="HBC207" s="627"/>
      <c r="HBD207" s="627"/>
      <c r="HBE207" s="627"/>
      <c r="HBF207" s="627"/>
      <c r="HBG207" s="627"/>
      <c r="HBH207" s="627"/>
      <c r="HBI207" s="627"/>
      <c r="HBJ207" s="627"/>
      <c r="HBK207" s="627"/>
      <c r="HBL207" s="627"/>
      <c r="HBM207" s="627"/>
      <c r="HBN207" s="627"/>
      <c r="HBO207" s="627"/>
      <c r="HBP207" s="627"/>
      <c r="HBQ207" s="627"/>
      <c r="HBR207" s="627"/>
      <c r="HBS207" s="627"/>
      <c r="HBT207" s="627"/>
      <c r="HBU207" s="627"/>
      <c r="HBV207" s="627"/>
      <c r="HBW207" s="627"/>
      <c r="HBX207" s="627"/>
      <c r="HBY207" s="627"/>
      <c r="HBZ207" s="627"/>
      <c r="HCA207" s="627"/>
      <c r="HCB207" s="627"/>
      <c r="HCC207" s="627"/>
      <c r="HCD207" s="627"/>
      <c r="HCE207" s="627"/>
      <c r="HCF207" s="627"/>
      <c r="HCG207" s="627"/>
      <c r="HCH207" s="627"/>
      <c r="HCI207" s="627"/>
      <c r="HCJ207" s="627"/>
      <c r="HCK207" s="627"/>
      <c r="HCL207" s="627"/>
      <c r="HCM207" s="627"/>
      <c r="HCN207" s="627"/>
      <c r="HCO207" s="627"/>
      <c r="HCP207" s="627"/>
      <c r="HCQ207" s="627"/>
      <c r="HCR207" s="627"/>
      <c r="HCS207" s="627"/>
      <c r="HCT207" s="627"/>
      <c r="HCU207" s="627"/>
      <c r="HCV207" s="627"/>
      <c r="HCW207" s="627"/>
      <c r="HCX207" s="627"/>
      <c r="HCY207" s="627"/>
      <c r="HCZ207" s="627"/>
      <c r="HDA207" s="627"/>
      <c r="HDB207" s="627"/>
      <c r="HDC207" s="627"/>
      <c r="HDD207" s="627"/>
      <c r="HDE207" s="627"/>
      <c r="HDF207" s="627"/>
      <c r="HDG207" s="627"/>
      <c r="HDH207" s="627"/>
      <c r="HDI207" s="627"/>
      <c r="HDJ207" s="627"/>
      <c r="HDK207" s="627"/>
      <c r="HDL207" s="627"/>
      <c r="HDM207" s="627"/>
      <c r="HDN207" s="627"/>
      <c r="HDO207" s="627"/>
      <c r="HDP207" s="627"/>
      <c r="HDQ207" s="627"/>
      <c r="HDR207" s="627"/>
      <c r="HDS207" s="627"/>
      <c r="HDT207" s="627"/>
      <c r="HDU207" s="627"/>
      <c r="HDV207" s="627"/>
      <c r="HDW207" s="627"/>
      <c r="HDX207" s="627"/>
      <c r="HDY207" s="627"/>
      <c r="HDZ207" s="627"/>
      <c r="HEA207" s="627"/>
      <c r="HEB207" s="627"/>
      <c r="HEC207" s="627"/>
      <c r="HED207" s="627"/>
      <c r="HEE207" s="627"/>
      <c r="HEF207" s="627"/>
      <c r="HEG207" s="627"/>
      <c r="HEH207" s="627"/>
      <c r="HEI207" s="627"/>
      <c r="HEJ207" s="627"/>
      <c r="HEK207" s="627"/>
      <c r="HEL207" s="627"/>
      <c r="HEM207" s="627"/>
      <c r="HEN207" s="627"/>
      <c r="HEO207" s="627"/>
      <c r="HEP207" s="627"/>
      <c r="HEQ207" s="627"/>
      <c r="HER207" s="627"/>
      <c r="HES207" s="627"/>
      <c r="HET207" s="627"/>
      <c r="HEU207" s="627"/>
      <c r="HEV207" s="627"/>
      <c r="HEW207" s="627"/>
      <c r="HEX207" s="627"/>
      <c r="HEY207" s="627"/>
      <c r="HEZ207" s="627"/>
      <c r="HFA207" s="627"/>
      <c r="HFB207" s="627"/>
      <c r="HFC207" s="627"/>
      <c r="HFD207" s="627"/>
      <c r="HFE207" s="627"/>
      <c r="HFF207" s="627"/>
      <c r="HFG207" s="627"/>
      <c r="HFH207" s="627"/>
      <c r="HFI207" s="627"/>
      <c r="HFJ207" s="627"/>
      <c r="HFK207" s="627"/>
      <c r="HFL207" s="627"/>
      <c r="HFM207" s="627"/>
      <c r="HFN207" s="627"/>
      <c r="HFO207" s="627"/>
      <c r="HFP207" s="627"/>
      <c r="HFQ207" s="627"/>
      <c r="HFR207" s="627"/>
      <c r="HFS207" s="627"/>
      <c r="HFT207" s="627"/>
      <c r="HFU207" s="627"/>
      <c r="HFV207" s="627"/>
      <c r="HFW207" s="627"/>
      <c r="HFX207" s="627"/>
      <c r="HFY207" s="627"/>
      <c r="HFZ207" s="627"/>
      <c r="HGA207" s="627"/>
      <c r="HGB207" s="627"/>
      <c r="HGC207" s="627"/>
      <c r="HGD207" s="627"/>
      <c r="HGE207" s="627"/>
      <c r="HGF207" s="627"/>
      <c r="HGG207" s="627"/>
      <c r="HGH207" s="627"/>
      <c r="HGI207" s="627"/>
      <c r="HGJ207" s="627"/>
      <c r="HGK207" s="627"/>
      <c r="HGL207" s="627"/>
      <c r="HGM207" s="627"/>
      <c r="HGN207" s="627"/>
      <c r="HGO207" s="627"/>
      <c r="HGP207" s="627"/>
      <c r="HGQ207" s="627"/>
      <c r="HGR207" s="627"/>
      <c r="HGS207" s="627"/>
      <c r="HGT207" s="627"/>
      <c r="HGU207" s="627"/>
      <c r="HGV207" s="627"/>
      <c r="HGW207" s="627"/>
      <c r="HGX207" s="627"/>
      <c r="HGY207" s="627"/>
      <c r="HGZ207" s="627"/>
      <c r="HHA207" s="627"/>
      <c r="HHB207" s="627"/>
      <c r="HHC207" s="627"/>
      <c r="HHD207" s="627"/>
      <c r="HHE207" s="627"/>
      <c r="HHF207" s="627"/>
      <c r="HHG207" s="627"/>
      <c r="HHH207" s="627"/>
      <c r="HHI207" s="627"/>
      <c r="HHJ207" s="627"/>
      <c r="HHK207" s="627"/>
      <c r="HHL207" s="627"/>
      <c r="HHM207" s="627"/>
      <c r="HHN207" s="627"/>
      <c r="HHO207" s="627"/>
      <c r="HHP207" s="627"/>
      <c r="HHQ207" s="627"/>
      <c r="HHR207" s="627"/>
      <c r="HHS207" s="627"/>
      <c r="HHT207" s="627"/>
      <c r="HHU207" s="627"/>
      <c r="HHV207" s="627"/>
      <c r="HHW207" s="627"/>
      <c r="HHX207" s="627"/>
      <c r="HHY207" s="627"/>
      <c r="HHZ207" s="627"/>
      <c r="HIA207" s="627"/>
      <c r="HIB207" s="627"/>
      <c r="HIC207" s="627"/>
      <c r="HID207" s="627"/>
      <c r="HIE207" s="627"/>
      <c r="HIF207" s="627"/>
      <c r="HIG207" s="627"/>
      <c r="HIH207" s="627"/>
      <c r="HII207" s="627"/>
      <c r="HIJ207" s="627"/>
      <c r="HIK207" s="627"/>
      <c r="HIL207" s="627"/>
      <c r="HIM207" s="627"/>
      <c r="HIN207" s="627"/>
      <c r="HIO207" s="627"/>
      <c r="HIP207" s="627"/>
      <c r="HIQ207" s="627"/>
      <c r="HIR207" s="627"/>
      <c r="HIS207" s="627"/>
      <c r="HIT207" s="627"/>
      <c r="HIU207" s="627"/>
      <c r="HIV207" s="627"/>
      <c r="HIW207" s="627"/>
      <c r="HIX207" s="627"/>
      <c r="HIY207" s="627"/>
      <c r="HIZ207" s="627"/>
      <c r="HJA207" s="627"/>
      <c r="HJB207" s="627"/>
      <c r="HJC207" s="627"/>
      <c r="HJD207" s="627"/>
      <c r="HJE207" s="627"/>
      <c r="HJF207" s="627"/>
      <c r="HJG207" s="627"/>
      <c r="HJH207" s="627"/>
      <c r="HJI207" s="627"/>
      <c r="HJJ207" s="627"/>
      <c r="HJK207" s="627"/>
      <c r="HJL207" s="627"/>
      <c r="HJM207" s="627"/>
      <c r="HJN207" s="627"/>
      <c r="HJO207" s="627"/>
      <c r="HJP207" s="627"/>
      <c r="HJQ207" s="627"/>
      <c r="HJR207" s="627"/>
      <c r="HJS207" s="627"/>
      <c r="HJT207" s="627"/>
      <c r="HJU207" s="627"/>
      <c r="HJV207" s="627"/>
      <c r="HJW207" s="627"/>
      <c r="HJX207" s="627"/>
      <c r="HJY207" s="627"/>
      <c r="HJZ207" s="627"/>
      <c r="HKA207" s="627"/>
      <c r="HKB207" s="627"/>
      <c r="HKC207" s="627"/>
      <c r="HKD207" s="627"/>
      <c r="HKE207" s="627"/>
      <c r="HKF207" s="627"/>
      <c r="HKG207" s="627"/>
      <c r="HKH207" s="627"/>
      <c r="HKI207" s="627"/>
      <c r="HKJ207" s="627"/>
      <c r="HKK207" s="627"/>
      <c r="HKL207" s="627"/>
      <c r="HKM207" s="627"/>
      <c r="HKN207" s="627"/>
      <c r="HKO207" s="627"/>
      <c r="HKP207" s="627"/>
      <c r="HKQ207" s="627"/>
      <c r="HKR207" s="627"/>
      <c r="HKS207" s="627"/>
      <c r="HKT207" s="627"/>
      <c r="HKU207" s="627"/>
      <c r="HKV207" s="627"/>
      <c r="HKW207" s="627"/>
      <c r="HKX207" s="627"/>
      <c r="HKY207" s="627"/>
      <c r="HKZ207" s="627"/>
      <c r="HLA207" s="627"/>
      <c r="HLB207" s="627"/>
      <c r="HLC207" s="627"/>
      <c r="HLD207" s="627"/>
      <c r="HLE207" s="627"/>
      <c r="HLF207" s="627"/>
      <c r="HLG207" s="627"/>
      <c r="HLH207" s="627"/>
      <c r="HLI207" s="627"/>
      <c r="HLJ207" s="627"/>
      <c r="HLK207" s="627"/>
      <c r="HLL207" s="627"/>
      <c r="HLM207" s="627"/>
      <c r="HLN207" s="627"/>
      <c r="HLO207" s="627"/>
      <c r="HLP207" s="627"/>
      <c r="HLQ207" s="627"/>
      <c r="HLR207" s="627"/>
      <c r="HLS207" s="627"/>
      <c r="HLT207" s="627"/>
      <c r="HLU207" s="627"/>
      <c r="HLV207" s="627"/>
      <c r="HLW207" s="627"/>
      <c r="HLX207" s="627"/>
      <c r="HLY207" s="627"/>
      <c r="HLZ207" s="627"/>
      <c r="HMA207" s="627"/>
      <c r="HMB207" s="627"/>
      <c r="HMC207" s="627"/>
      <c r="HMD207" s="627"/>
      <c r="HME207" s="627"/>
      <c r="HMF207" s="627"/>
      <c r="HMG207" s="627"/>
      <c r="HMH207" s="627"/>
      <c r="HMI207" s="627"/>
      <c r="HMJ207" s="627"/>
      <c r="HMK207" s="627"/>
      <c r="HML207" s="627"/>
      <c r="HMM207" s="627"/>
      <c r="HMN207" s="627"/>
      <c r="HMO207" s="627"/>
      <c r="HMP207" s="627"/>
      <c r="HMQ207" s="627"/>
      <c r="HMR207" s="627"/>
      <c r="HMS207" s="627"/>
      <c r="HMT207" s="627"/>
      <c r="HMU207" s="627"/>
      <c r="HMV207" s="627"/>
      <c r="HMW207" s="627"/>
      <c r="HMX207" s="627"/>
      <c r="HMY207" s="627"/>
      <c r="HMZ207" s="627"/>
      <c r="HNA207" s="627"/>
      <c r="HNB207" s="627"/>
      <c r="HNC207" s="627"/>
      <c r="HND207" s="627"/>
      <c r="HNE207" s="627"/>
      <c r="HNF207" s="627"/>
      <c r="HNG207" s="627"/>
      <c r="HNH207" s="627"/>
      <c r="HNI207" s="627"/>
      <c r="HNJ207" s="627"/>
      <c r="HNK207" s="627"/>
      <c r="HNL207" s="627"/>
      <c r="HNM207" s="627"/>
      <c r="HNN207" s="627"/>
      <c r="HNO207" s="627"/>
      <c r="HNP207" s="627"/>
      <c r="HNQ207" s="627"/>
      <c r="HNR207" s="627"/>
      <c r="HNS207" s="627"/>
      <c r="HNT207" s="627"/>
      <c r="HNU207" s="627"/>
      <c r="HNV207" s="627"/>
      <c r="HNW207" s="627"/>
      <c r="HNX207" s="627"/>
      <c r="HNY207" s="627"/>
      <c r="HNZ207" s="627"/>
      <c r="HOA207" s="627"/>
      <c r="HOB207" s="627"/>
      <c r="HOC207" s="627"/>
      <c r="HOD207" s="627"/>
      <c r="HOE207" s="627"/>
      <c r="HOF207" s="627"/>
      <c r="HOG207" s="627"/>
      <c r="HOH207" s="627"/>
      <c r="HOI207" s="627"/>
      <c r="HOJ207" s="627"/>
      <c r="HOK207" s="627"/>
      <c r="HOL207" s="627"/>
      <c r="HOM207" s="627"/>
      <c r="HON207" s="627"/>
      <c r="HOO207" s="627"/>
      <c r="HOP207" s="627"/>
      <c r="HOQ207" s="627"/>
      <c r="HOR207" s="627"/>
      <c r="HOS207" s="627"/>
      <c r="HOT207" s="627"/>
      <c r="HOU207" s="627"/>
      <c r="HOV207" s="627"/>
      <c r="HOW207" s="627"/>
      <c r="HOX207" s="627"/>
      <c r="HOY207" s="627"/>
      <c r="HOZ207" s="627"/>
      <c r="HPA207" s="627"/>
      <c r="HPB207" s="627"/>
      <c r="HPC207" s="627"/>
      <c r="HPD207" s="627"/>
      <c r="HPE207" s="627"/>
      <c r="HPF207" s="627"/>
      <c r="HPG207" s="627"/>
      <c r="HPH207" s="627"/>
      <c r="HPI207" s="627"/>
      <c r="HPJ207" s="627"/>
      <c r="HPK207" s="627"/>
      <c r="HPL207" s="627"/>
      <c r="HPM207" s="627"/>
      <c r="HPN207" s="627"/>
      <c r="HPO207" s="627"/>
      <c r="HPP207" s="627"/>
      <c r="HPQ207" s="627"/>
      <c r="HPR207" s="627"/>
      <c r="HPS207" s="627"/>
      <c r="HPT207" s="627"/>
      <c r="HPU207" s="627"/>
      <c r="HPV207" s="627"/>
      <c r="HPW207" s="627"/>
      <c r="HPX207" s="627"/>
      <c r="HPY207" s="627"/>
      <c r="HPZ207" s="627"/>
      <c r="HQA207" s="627"/>
      <c r="HQB207" s="627"/>
      <c r="HQC207" s="627"/>
      <c r="HQD207" s="627"/>
      <c r="HQE207" s="627"/>
      <c r="HQF207" s="627"/>
      <c r="HQG207" s="627"/>
      <c r="HQH207" s="627"/>
      <c r="HQI207" s="627"/>
      <c r="HQJ207" s="627"/>
      <c r="HQK207" s="627"/>
      <c r="HQL207" s="627"/>
      <c r="HQM207" s="627"/>
      <c r="HQN207" s="627"/>
      <c r="HQO207" s="627"/>
      <c r="HQP207" s="627"/>
      <c r="HQQ207" s="627"/>
      <c r="HQR207" s="627"/>
      <c r="HQS207" s="627"/>
      <c r="HQT207" s="627"/>
      <c r="HQU207" s="627"/>
      <c r="HQV207" s="627"/>
      <c r="HQW207" s="627"/>
      <c r="HQX207" s="627"/>
      <c r="HQY207" s="627"/>
      <c r="HQZ207" s="627"/>
      <c r="HRA207" s="627"/>
      <c r="HRB207" s="627"/>
      <c r="HRC207" s="627"/>
      <c r="HRD207" s="627"/>
      <c r="HRE207" s="627"/>
      <c r="HRF207" s="627"/>
      <c r="HRG207" s="627"/>
      <c r="HRH207" s="627"/>
      <c r="HRI207" s="627"/>
      <c r="HRJ207" s="627"/>
      <c r="HRK207" s="627"/>
      <c r="HRL207" s="627"/>
      <c r="HRM207" s="627"/>
      <c r="HRN207" s="627"/>
      <c r="HRO207" s="627"/>
      <c r="HRP207" s="627"/>
      <c r="HRQ207" s="627"/>
      <c r="HRR207" s="627"/>
      <c r="HRS207" s="627"/>
      <c r="HRT207" s="627"/>
      <c r="HRU207" s="627"/>
      <c r="HRV207" s="627"/>
      <c r="HRW207" s="627"/>
      <c r="HRX207" s="627"/>
      <c r="HRY207" s="627"/>
      <c r="HRZ207" s="627"/>
      <c r="HSA207" s="627"/>
      <c r="HSB207" s="627"/>
      <c r="HSC207" s="627"/>
      <c r="HSD207" s="627"/>
      <c r="HSE207" s="627"/>
      <c r="HSF207" s="627"/>
      <c r="HSG207" s="627"/>
      <c r="HSH207" s="627"/>
      <c r="HSI207" s="627"/>
      <c r="HSJ207" s="627"/>
      <c r="HSK207" s="627"/>
      <c r="HSL207" s="627"/>
      <c r="HSM207" s="627"/>
      <c r="HSN207" s="627"/>
      <c r="HSO207" s="627"/>
      <c r="HSP207" s="627"/>
      <c r="HSQ207" s="627"/>
      <c r="HSR207" s="627"/>
      <c r="HSS207" s="627"/>
      <c r="HST207" s="627"/>
      <c r="HSU207" s="627"/>
      <c r="HSV207" s="627"/>
      <c r="HSW207" s="627"/>
      <c r="HSX207" s="627"/>
      <c r="HSY207" s="627"/>
      <c r="HSZ207" s="627"/>
      <c r="HTA207" s="627"/>
      <c r="HTB207" s="627"/>
      <c r="HTC207" s="627"/>
      <c r="HTD207" s="627"/>
      <c r="HTE207" s="627"/>
      <c r="HTF207" s="627"/>
      <c r="HTG207" s="627"/>
      <c r="HTH207" s="627"/>
      <c r="HTI207" s="627"/>
      <c r="HTJ207" s="627"/>
      <c r="HTK207" s="627"/>
      <c r="HTL207" s="627"/>
      <c r="HTM207" s="627"/>
      <c r="HTN207" s="627"/>
      <c r="HTO207" s="627"/>
      <c r="HTP207" s="627"/>
      <c r="HTQ207" s="627"/>
      <c r="HTR207" s="627"/>
      <c r="HTS207" s="627"/>
      <c r="HTT207" s="627"/>
      <c r="HTU207" s="627"/>
      <c r="HTV207" s="627"/>
      <c r="HTW207" s="627"/>
      <c r="HTX207" s="627"/>
      <c r="HTY207" s="627"/>
      <c r="HTZ207" s="627"/>
      <c r="HUA207" s="627"/>
      <c r="HUB207" s="627"/>
      <c r="HUC207" s="627"/>
      <c r="HUD207" s="627"/>
      <c r="HUE207" s="627"/>
      <c r="HUF207" s="627"/>
      <c r="HUG207" s="627"/>
      <c r="HUH207" s="627"/>
      <c r="HUI207" s="627"/>
      <c r="HUJ207" s="627"/>
      <c r="HUK207" s="627"/>
      <c r="HUL207" s="627"/>
      <c r="HUM207" s="627"/>
      <c r="HUN207" s="627"/>
      <c r="HUO207" s="627"/>
      <c r="HUP207" s="627"/>
      <c r="HUQ207" s="627"/>
      <c r="HUR207" s="627"/>
      <c r="HUS207" s="627"/>
      <c r="HUT207" s="627"/>
      <c r="HUU207" s="627"/>
      <c r="HUV207" s="627"/>
      <c r="HUW207" s="627"/>
      <c r="HUX207" s="627"/>
      <c r="HUY207" s="627"/>
      <c r="HUZ207" s="627"/>
      <c r="HVA207" s="627"/>
      <c r="HVB207" s="627"/>
      <c r="HVC207" s="627"/>
      <c r="HVD207" s="627"/>
      <c r="HVE207" s="627"/>
      <c r="HVF207" s="627"/>
      <c r="HVG207" s="627"/>
      <c r="HVH207" s="627"/>
      <c r="HVI207" s="627"/>
      <c r="HVJ207" s="627"/>
      <c r="HVK207" s="627"/>
      <c r="HVL207" s="627"/>
      <c r="HVM207" s="627"/>
      <c r="HVN207" s="627"/>
      <c r="HVO207" s="627"/>
      <c r="HVP207" s="627"/>
      <c r="HVQ207" s="627"/>
      <c r="HVR207" s="627"/>
      <c r="HVS207" s="627"/>
      <c r="HVT207" s="627"/>
      <c r="HVU207" s="627"/>
      <c r="HVV207" s="627"/>
      <c r="HVW207" s="627"/>
      <c r="HVX207" s="627"/>
      <c r="HVY207" s="627"/>
      <c r="HVZ207" s="627"/>
      <c r="HWA207" s="627"/>
      <c r="HWB207" s="627"/>
      <c r="HWC207" s="627"/>
      <c r="HWD207" s="627"/>
      <c r="HWE207" s="627"/>
      <c r="HWF207" s="627"/>
      <c r="HWG207" s="627"/>
      <c r="HWH207" s="627"/>
      <c r="HWI207" s="627"/>
      <c r="HWJ207" s="627"/>
      <c r="HWK207" s="627"/>
      <c r="HWL207" s="627"/>
      <c r="HWM207" s="627"/>
      <c r="HWN207" s="627"/>
      <c r="HWO207" s="627"/>
      <c r="HWP207" s="627"/>
      <c r="HWQ207" s="627"/>
      <c r="HWR207" s="627"/>
      <c r="HWS207" s="627"/>
      <c r="HWT207" s="627"/>
      <c r="HWU207" s="627"/>
      <c r="HWV207" s="627"/>
      <c r="HWW207" s="627"/>
      <c r="HWX207" s="627"/>
      <c r="HWY207" s="627"/>
      <c r="HWZ207" s="627"/>
      <c r="HXA207" s="627"/>
      <c r="HXB207" s="627"/>
      <c r="HXC207" s="627"/>
      <c r="HXD207" s="627"/>
      <c r="HXE207" s="627"/>
      <c r="HXF207" s="627"/>
      <c r="HXG207" s="627"/>
      <c r="HXH207" s="627"/>
      <c r="HXI207" s="627"/>
      <c r="HXJ207" s="627"/>
      <c r="HXK207" s="627"/>
      <c r="HXL207" s="627"/>
      <c r="HXM207" s="627"/>
      <c r="HXN207" s="627"/>
      <c r="HXO207" s="627"/>
      <c r="HXP207" s="627"/>
      <c r="HXQ207" s="627"/>
      <c r="HXR207" s="627"/>
      <c r="HXS207" s="627"/>
      <c r="HXT207" s="627"/>
      <c r="HXU207" s="627"/>
      <c r="HXV207" s="627"/>
      <c r="HXW207" s="627"/>
      <c r="HXX207" s="627"/>
      <c r="HXY207" s="627"/>
      <c r="HXZ207" s="627"/>
      <c r="HYA207" s="627"/>
      <c r="HYB207" s="627"/>
      <c r="HYC207" s="627"/>
      <c r="HYD207" s="627"/>
      <c r="HYE207" s="627"/>
      <c r="HYF207" s="627"/>
      <c r="HYG207" s="627"/>
      <c r="HYH207" s="627"/>
      <c r="HYI207" s="627"/>
      <c r="HYJ207" s="627"/>
      <c r="HYK207" s="627"/>
      <c r="HYL207" s="627"/>
      <c r="HYM207" s="627"/>
      <c r="HYN207" s="627"/>
      <c r="HYO207" s="627"/>
      <c r="HYP207" s="627"/>
      <c r="HYQ207" s="627"/>
      <c r="HYR207" s="627"/>
      <c r="HYS207" s="627"/>
      <c r="HYT207" s="627"/>
      <c r="HYU207" s="627"/>
      <c r="HYV207" s="627"/>
      <c r="HYW207" s="627"/>
      <c r="HYX207" s="627"/>
      <c r="HYY207" s="627"/>
      <c r="HYZ207" s="627"/>
      <c r="HZA207" s="627"/>
      <c r="HZB207" s="627"/>
      <c r="HZC207" s="627"/>
      <c r="HZD207" s="627"/>
      <c r="HZE207" s="627"/>
      <c r="HZF207" s="627"/>
      <c r="HZG207" s="627"/>
      <c r="HZH207" s="627"/>
      <c r="HZI207" s="627"/>
      <c r="HZJ207" s="627"/>
      <c r="HZK207" s="627"/>
      <c r="HZL207" s="627"/>
      <c r="HZM207" s="627"/>
      <c r="HZN207" s="627"/>
      <c r="HZO207" s="627"/>
      <c r="HZP207" s="627"/>
      <c r="HZQ207" s="627"/>
      <c r="HZR207" s="627"/>
      <c r="HZS207" s="627"/>
      <c r="HZT207" s="627"/>
      <c r="HZU207" s="627"/>
      <c r="HZV207" s="627"/>
      <c r="HZW207" s="627"/>
      <c r="HZX207" s="627"/>
      <c r="HZY207" s="627"/>
      <c r="HZZ207" s="627"/>
      <c r="IAA207" s="627"/>
      <c r="IAB207" s="627"/>
      <c r="IAC207" s="627"/>
      <c r="IAD207" s="627"/>
      <c r="IAE207" s="627"/>
      <c r="IAF207" s="627"/>
      <c r="IAG207" s="627"/>
      <c r="IAH207" s="627"/>
      <c r="IAI207" s="627"/>
      <c r="IAJ207" s="627"/>
      <c r="IAK207" s="627"/>
      <c r="IAL207" s="627"/>
      <c r="IAM207" s="627"/>
      <c r="IAN207" s="627"/>
      <c r="IAO207" s="627"/>
      <c r="IAP207" s="627"/>
      <c r="IAQ207" s="627"/>
      <c r="IAR207" s="627"/>
      <c r="IAS207" s="627"/>
      <c r="IAT207" s="627"/>
      <c r="IAU207" s="627"/>
      <c r="IAV207" s="627"/>
      <c r="IAW207" s="627"/>
      <c r="IAX207" s="627"/>
      <c r="IAY207" s="627"/>
      <c r="IAZ207" s="627"/>
      <c r="IBA207" s="627"/>
      <c r="IBB207" s="627"/>
      <c r="IBC207" s="627"/>
      <c r="IBD207" s="627"/>
      <c r="IBE207" s="627"/>
      <c r="IBF207" s="627"/>
      <c r="IBG207" s="627"/>
      <c r="IBH207" s="627"/>
      <c r="IBI207" s="627"/>
      <c r="IBJ207" s="627"/>
      <c r="IBK207" s="627"/>
      <c r="IBL207" s="627"/>
      <c r="IBM207" s="627"/>
      <c r="IBN207" s="627"/>
      <c r="IBO207" s="627"/>
      <c r="IBP207" s="627"/>
      <c r="IBQ207" s="627"/>
      <c r="IBR207" s="627"/>
      <c r="IBS207" s="627"/>
      <c r="IBT207" s="627"/>
      <c r="IBU207" s="627"/>
      <c r="IBV207" s="627"/>
      <c r="IBW207" s="627"/>
      <c r="IBX207" s="627"/>
      <c r="IBY207" s="627"/>
      <c r="IBZ207" s="627"/>
      <c r="ICA207" s="627"/>
      <c r="ICB207" s="627"/>
      <c r="ICC207" s="627"/>
      <c r="ICD207" s="627"/>
      <c r="ICE207" s="627"/>
      <c r="ICF207" s="627"/>
      <c r="ICG207" s="627"/>
      <c r="ICH207" s="627"/>
      <c r="ICI207" s="627"/>
      <c r="ICJ207" s="627"/>
      <c r="ICK207" s="627"/>
      <c r="ICL207" s="627"/>
      <c r="ICM207" s="627"/>
      <c r="ICN207" s="627"/>
      <c r="ICO207" s="627"/>
      <c r="ICP207" s="627"/>
      <c r="ICQ207" s="627"/>
      <c r="ICR207" s="627"/>
      <c r="ICS207" s="627"/>
      <c r="ICT207" s="627"/>
      <c r="ICU207" s="627"/>
      <c r="ICV207" s="627"/>
      <c r="ICW207" s="627"/>
      <c r="ICX207" s="627"/>
      <c r="ICY207" s="627"/>
      <c r="ICZ207" s="627"/>
      <c r="IDA207" s="627"/>
      <c r="IDB207" s="627"/>
      <c r="IDC207" s="627"/>
      <c r="IDD207" s="627"/>
      <c r="IDE207" s="627"/>
      <c r="IDF207" s="627"/>
      <c r="IDG207" s="627"/>
      <c r="IDH207" s="627"/>
      <c r="IDI207" s="627"/>
      <c r="IDJ207" s="627"/>
      <c r="IDK207" s="627"/>
      <c r="IDL207" s="627"/>
      <c r="IDM207" s="627"/>
      <c r="IDN207" s="627"/>
      <c r="IDO207" s="627"/>
      <c r="IDP207" s="627"/>
      <c r="IDQ207" s="627"/>
      <c r="IDR207" s="627"/>
      <c r="IDS207" s="627"/>
      <c r="IDT207" s="627"/>
      <c r="IDU207" s="627"/>
      <c r="IDV207" s="627"/>
      <c r="IDW207" s="627"/>
      <c r="IDX207" s="627"/>
      <c r="IDY207" s="627"/>
      <c r="IDZ207" s="627"/>
      <c r="IEA207" s="627"/>
      <c r="IEB207" s="627"/>
      <c r="IEC207" s="627"/>
      <c r="IED207" s="627"/>
      <c r="IEE207" s="627"/>
      <c r="IEF207" s="627"/>
      <c r="IEG207" s="627"/>
      <c r="IEH207" s="627"/>
      <c r="IEI207" s="627"/>
      <c r="IEJ207" s="627"/>
      <c r="IEK207" s="627"/>
      <c r="IEL207" s="627"/>
      <c r="IEM207" s="627"/>
      <c r="IEN207" s="627"/>
      <c r="IEO207" s="627"/>
      <c r="IEP207" s="627"/>
      <c r="IEQ207" s="627"/>
      <c r="IER207" s="627"/>
      <c r="IES207" s="627"/>
      <c r="IET207" s="627"/>
      <c r="IEU207" s="627"/>
      <c r="IEV207" s="627"/>
      <c r="IEW207" s="627"/>
      <c r="IEX207" s="627"/>
      <c r="IEY207" s="627"/>
      <c r="IEZ207" s="627"/>
      <c r="IFA207" s="627"/>
      <c r="IFB207" s="627"/>
      <c r="IFC207" s="627"/>
      <c r="IFD207" s="627"/>
      <c r="IFE207" s="627"/>
      <c r="IFF207" s="627"/>
      <c r="IFG207" s="627"/>
      <c r="IFH207" s="627"/>
      <c r="IFI207" s="627"/>
      <c r="IFJ207" s="627"/>
      <c r="IFK207" s="627"/>
      <c r="IFL207" s="627"/>
      <c r="IFM207" s="627"/>
      <c r="IFN207" s="627"/>
      <c r="IFO207" s="627"/>
      <c r="IFP207" s="627"/>
      <c r="IFQ207" s="627"/>
      <c r="IFR207" s="627"/>
      <c r="IFS207" s="627"/>
      <c r="IFT207" s="627"/>
      <c r="IFU207" s="627"/>
      <c r="IFV207" s="627"/>
      <c r="IFW207" s="627"/>
      <c r="IFX207" s="627"/>
      <c r="IFY207" s="627"/>
      <c r="IFZ207" s="627"/>
      <c r="IGA207" s="627"/>
      <c r="IGB207" s="627"/>
      <c r="IGC207" s="627"/>
      <c r="IGD207" s="627"/>
      <c r="IGE207" s="627"/>
      <c r="IGF207" s="627"/>
      <c r="IGG207" s="627"/>
      <c r="IGH207" s="627"/>
      <c r="IGI207" s="627"/>
      <c r="IGJ207" s="627"/>
      <c r="IGK207" s="627"/>
      <c r="IGL207" s="627"/>
      <c r="IGM207" s="627"/>
      <c r="IGN207" s="627"/>
      <c r="IGO207" s="627"/>
      <c r="IGP207" s="627"/>
      <c r="IGQ207" s="627"/>
      <c r="IGR207" s="627"/>
      <c r="IGS207" s="627"/>
      <c r="IGT207" s="627"/>
      <c r="IGU207" s="627"/>
      <c r="IGV207" s="627"/>
      <c r="IGW207" s="627"/>
      <c r="IGX207" s="627"/>
      <c r="IGY207" s="627"/>
      <c r="IGZ207" s="627"/>
      <c r="IHA207" s="627"/>
      <c r="IHB207" s="627"/>
      <c r="IHC207" s="627"/>
      <c r="IHD207" s="627"/>
      <c r="IHE207" s="627"/>
      <c r="IHF207" s="627"/>
      <c r="IHG207" s="627"/>
      <c r="IHH207" s="627"/>
      <c r="IHI207" s="627"/>
      <c r="IHJ207" s="627"/>
      <c r="IHK207" s="627"/>
      <c r="IHL207" s="627"/>
      <c r="IHM207" s="627"/>
      <c r="IHN207" s="627"/>
      <c r="IHO207" s="627"/>
      <c r="IHP207" s="627"/>
      <c r="IHQ207" s="627"/>
      <c r="IHR207" s="627"/>
      <c r="IHS207" s="627"/>
      <c r="IHT207" s="627"/>
      <c r="IHU207" s="627"/>
      <c r="IHV207" s="627"/>
      <c r="IHW207" s="627"/>
      <c r="IHX207" s="627"/>
      <c r="IHY207" s="627"/>
      <c r="IHZ207" s="627"/>
      <c r="IIA207" s="627"/>
      <c r="IIB207" s="627"/>
      <c r="IIC207" s="627"/>
      <c r="IID207" s="627"/>
      <c r="IIE207" s="627"/>
      <c r="IIF207" s="627"/>
      <c r="IIG207" s="627"/>
      <c r="IIH207" s="627"/>
      <c r="III207" s="627"/>
      <c r="IIJ207" s="627"/>
      <c r="IIK207" s="627"/>
      <c r="IIL207" s="627"/>
      <c r="IIM207" s="627"/>
      <c r="IIN207" s="627"/>
      <c r="IIO207" s="627"/>
      <c r="IIP207" s="627"/>
      <c r="IIQ207" s="627"/>
      <c r="IIR207" s="627"/>
      <c r="IIS207" s="627"/>
      <c r="IIT207" s="627"/>
      <c r="IIU207" s="627"/>
      <c r="IIV207" s="627"/>
      <c r="IIW207" s="627"/>
      <c r="IIX207" s="627"/>
      <c r="IIY207" s="627"/>
      <c r="IIZ207" s="627"/>
      <c r="IJA207" s="627"/>
      <c r="IJB207" s="627"/>
      <c r="IJC207" s="627"/>
      <c r="IJD207" s="627"/>
      <c r="IJE207" s="627"/>
      <c r="IJF207" s="627"/>
      <c r="IJG207" s="627"/>
      <c r="IJH207" s="627"/>
      <c r="IJI207" s="627"/>
      <c r="IJJ207" s="627"/>
      <c r="IJK207" s="627"/>
      <c r="IJL207" s="627"/>
      <c r="IJM207" s="627"/>
      <c r="IJN207" s="627"/>
      <c r="IJO207" s="627"/>
      <c r="IJP207" s="627"/>
      <c r="IJQ207" s="627"/>
      <c r="IJR207" s="627"/>
      <c r="IJS207" s="627"/>
      <c r="IJT207" s="627"/>
      <c r="IJU207" s="627"/>
      <c r="IJV207" s="627"/>
      <c r="IJW207" s="627"/>
      <c r="IJX207" s="627"/>
      <c r="IJY207" s="627"/>
      <c r="IJZ207" s="627"/>
      <c r="IKA207" s="627"/>
      <c r="IKB207" s="627"/>
      <c r="IKC207" s="627"/>
      <c r="IKD207" s="627"/>
      <c r="IKE207" s="627"/>
      <c r="IKF207" s="627"/>
      <c r="IKG207" s="627"/>
      <c r="IKH207" s="627"/>
      <c r="IKI207" s="627"/>
      <c r="IKJ207" s="627"/>
      <c r="IKK207" s="627"/>
      <c r="IKL207" s="627"/>
      <c r="IKM207" s="627"/>
      <c r="IKN207" s="627"/>
      <c r="IKO207" s="627"/>
      <c r="IKP207" s="627"/>
      <c r="IKQ207" s="627"/>
      <c r="IKR207" s="627"/>
      <c r="IKS207" s="627"/>
      <c r="IKT207" s="627"/>
      <c r="IKU207" s="627"/>
      <c r="IKV207" s="627"/>
      <c r="IKW207" s="627"/>
      <c r="IKX207" s="627"/>
      <c r="IKY207" s="627"/>
      <c r="IKZ207" s="627"/>
      <c r="ILA207" s="627"/>
      <c r="ILB207" s="627"/>
      <c r="ILC207" s="627"/>
      <c r="ILD207" s="627"/>
      <c r="ILE207" s="627"/>
      <c r="ILF207" s="627"/>
      <c r="ILG207" s="627"/>
      <c r="ILH207" s="627"/>
      <c r="ILI207" s="627"/>
      <c r="ILJ207" s="627"/>
      <c r="ILK207" s="627"/>
      <c r="ILL207" s="627"/>
      <c r="ILM207" s="627"/>
      <c r="ILN207" s="627"/>
      <c r="ILO207" s="627"/>
      <c r="ILP207" s="627"/>
      <c r="ILQ207" s="627"/>
      <c r="ILR207" s="627"/>
      <c r="ILS207" s="627"/>
      <c r="ILT207" s="627"/>
      <c r="ILU207" s="627"/>
      <c r="ILV207" s="627"/>
      <c r="ILW207" s="627"/>
      <c r="ILX207" s="627"/>
      <c r="ILY207" s="627"/>
      <c r="ILZ207" s="627"/>
      <c r="IMA207" s="627"/>
      <c r="IMB207" s="627"/>
      <c r="IMC207" s="627"/>
      <c r="IMD207" s="627"/>
      <c r="IME207" s="627"/>
      <c r="IMF207" s="627"/>
      <c r="IMG207" s="627"/>
      <c r="IMH207" s="627"/>
      <c r="IMI207" s="627"/>
      <c r="IMJ207" s="627"/>
      <c r="IMK207" s="627"/>
      <c r="IML207" s="627"/>
      <c r="IMM207" s="627"/>
      <c r="IMN207" s="627"/>
      <c r="IMO207" s="627"/>
      <c r="IMP207" s="627"/>
      <c r="IMQ207" s="627"/>
      <c r="IMR207" s="627"/>
      <c r="IMS207" s="627"/>
      <c r="IMT207" s="627"/>
      <c r="IMU207" s="627"/>
      <c r="IMV207" s="627"/>
      <c r="IMW207" s="627"/>
      <c r="IMX207" s="627"/>
      <c r="IMY207" s="627"/>
      <c r="IMZ207" s="627"/>
      <c r="INA207" s="627"/>
      <c r="INB207" s="627"/>
      <c r="INC207" s="627"/>
      <c r="IND207" s="627"/>
      <c r="INE207" s="627"/>
      <c r="INF207" s="627"/>
      <c r="ING207" s="627"/>
      <c r="INH207" s="627"/>
      <c r="INI207" s="627"/>
      <c r="INJ207" s="627"/>
      <c r="INK207" s="627"/>
      <c r="INL207" s="627"/>
      <c r="INM207" s="627"/>
      <c r="INN207" s="627"/>
      <c r="INO207" s="627"/>
      <c r="INP207" s="627"/>
      <c r="INQ207" s="627"/>
      <c r="INR207" s="627"/>
      <c r="INS207" s="627"/>
      <c r="INT207" s="627"/>
      <c r="INU207" s="627"/>
      <c r="INV207" s="627"/>
      <c r="INW207" s="627"/>
      <c r="INX207" s="627"/>
      <c r="INY207" s="627"/>
      <c r="INZ207" s="627"/>
      <c r="IOA207" s="627"/>
      <c r="IOB207" s="627"/>
      <c r="IOC207" s="627"/>
      <c r="IOD207" s="627"/>
      <c r="IOE207" s="627"/>
      <c r="IOF207" s="627"/>
      <c r="IOG207" s="627"/>
      <c r="IOH207" s="627"/>
      <c r="IOI207" s="627"/>
      <c r="IOJ207" s="627"/>
      <c r="IOK207" s="627"/>
      <c r="IOL207" s="627"/>
      <c r="IOM207" s="627"/>
      <c r="ION207" s="627"/>
      <c r="IOO207" s="627"/>
      <c r="IOP207" s="627"/>
      <c r="IOQ207" s="627"/>
      <c r="IOR207" s="627"/>
      <c r="IOS207" s="627"/>
      <c r="IOT207" s="627"/>
      <c r="IOU207" s="627"/>
      <c r="IOV207" s="627"/>
      <c r="IOW207" s="627"/>
      <c r="IOX207" s="627"/>
      <c r="IOY207" s="627"/>
      <c r="IOZ207" s="627"/>
      <c r="IPA207" s="627"/>
      <c r="IPB207" s="627"/>
      <c r="IPC207" s="627"/>
      <c r="IPD207" s="627"/>
      <c r="IPE207" s="627"/>
      <c r="IPF207" s="627"/>
      <c r="IPG207" s="627"/>
      <c r="IPH207" s="627"/>
      <c r="IPI207" s="627"/>
      <c r="IPJ207" s="627"/>
      <c r="IPK207" s="627"/>
      <c r="IPL207" s="627"/>
      <c r="IPM207" s="627"/>
      <c r="IPN207" s="627"/>
      <c r="IPO207" s="627"/>
      <c r="IPP207" s="627"/>
      <c r="IPQ207" s="627"/>
      <c r="IPR207" s="627"/>
      <c r="IPS207" s="627"/>
      <c r="IPT207" s="627"/>
      <c r="IPU207" s="627"/>
      <c r="IPV207" s="627"/>
      <c r="IPW207" s="627"/>
      <c r="IPX207" s="627"/>
      <c r="IPY207" s="627"/>
      <c r="IPZ207" s="627"/>
      <c r="IQA207" s="627"/>
      <c r="IQB207" s="627"/>
      <c r="IQC207" s="627"/>
      <c r="IQD207" s="627"/>
      <c r="IQE207" s="627"/>
      <c r="IQF207" s="627"/>
      <c r="IQG207" s="627"/>
      <c r="IQH207" s="627"/>
      <c r="IQI207" s="627"/>
      <c r="IQJ207" s="627"/>
      <c r="IQK207" s="627"/>
      <c r="IQL207" s="627"/>
      <c r="IQM207" s="627"/>
      <c r="IQN207" s="627"/>
      <c r="IQO207" s="627"/>
      <c r="IQP207" s="627"/>
      <c r="IQQ207" s="627"/>
      <c r="IQR207" s="627"/>
      <c r="IQS207" s="627"/>
      <c r="IQT207" s="627"/>
      <c r="IQU207" s="627"/>
      <c r="IQV207" s="627"/>
      <c r="IQW207" s="627"/>
      <c r="IQX207" s="627"/>
      <c r="IQY207" s="627"/>
      <c r="IQZ207" s="627"/>
      <c r="IRA207" s="627"/>
      <c r="IRB207" s="627"/>
      <c r="IRC207" s="627"/>
      <c r="IRD207" s="627"/>
      <c r="IRE207" s="627"/>
      <c r="IRF207" s="627"/>
      <c r="IRG207" s="627"/>
      <c r="IRH207" s="627"/>
      <c r="IRI207" s="627"/>
      <c r="IRJ207" s="627"/>
      <c r="IRK207" s="627"/>
      <c r="IRL207" s="627"/>
      <c r="IRM207" s="627"/>
      <c r="IRN207" s="627"/>
      <c r="IRO207" s="627"/>
      <c r="IRP207" s="627"/>
      <c r="IRQ207" s="627"/>
      <c r="IRR207" s="627"/>
      <c r="IRS207" s="627"/>
      <c r="IRT207" s="627"/>
      <c r="IRU207" s="627"/>
      <c r="IRV207" s="627"/>
      <c r="IRW207" s="627"/>
      <c r="IRX207" s="627"/>
      <c r="IRY207" s="627"/>
      <c r="IRZ207" s="627"/>
      <c r="ISA207" s="627"/>
      <c r="ISB207" s="627"/>
      <c r="ISC207" s="627"/>
      <c r="ISD207" s="627"/>
      <c r="ISE207" s="627"/>
      <c r="ISF207" s="627"/>
      <c r="ISG207" s="627"/>
      <c r="ISH207" s="627"/>
      <c r="ISI207" s="627"/>
      <c r="ISJ207" s="627"/>
      <c r="ISK207" s="627"/>
      <c r="ISL207" s="627"/>
      <c r="ISM207" s="627"/>
      <c r="ISN207" s="627"/>
      <c r="ISO207" s="627"/>
      <c r="ISP207" s="627"/>
      <c r="ISQ207" s="627"/>
      <c r="ISR207" s="627"/>
      <c r="ISS207" s="627"/>
      <c r="IST207" s="627"/>
      <c r="ISU207" s="627"/>
      <c r="ISV207" s="627"/>
      <c r="ISW207" s="627"/>
      <c r="ISX207" s="627"/>
      <c r="ISY207" s="627"/>
      <c r="ISZ207" s="627"/>
      <c r="ITA207" s="627"/>
      <c r="ITB207" s="627"/>
      <c r="ITC207" s="627"/>
      <c r="ITD207" s="627"/>
      <c r="ITE207" s="627"/>
      <c r="ITF207" s="627"/>
      <c r="ITG207" s="627"/>
      <c r="ITH207" s="627"/>
      <c r="ITI207" s="627"/>
      <c r="ITJ207" s="627"/>
      <c r="ITK207" s="627"/>
      <c r="ITL207" s="627"/>
      <c r="ITM207" s="627"/>
      <c r="ITN207" s="627"/>
      <c r="ITO207" s="627"/>
      <c r="ITP207" s="627"/>
      <c r="ITQ207" s="627"/>
      <c r="ITR207" s="627"/>
      <c r="ITS207" s="627"/>
      <c r="ITT207" s="627"/>
      <c r="ITU207" s="627"/>
      <c r="ITV207" s="627"/>
      <c r="ITW207" s="627"/>
      <c r="ITX207" s="627"/>
      <c r="ITY207" s="627"/>
      <c r="ITZ207" s="627"/>
      <c r="IUA207" s="627"/>
      <c r="IUB207" s="627"/>
      <c r="IUC207" s="627"/>
      <c r="IUD207" s="627"/>
      <c r="IUE207" s="627"/>
      <c r="IUF207" s="627"/>
      <c r="IUG207" s="627"/>
      <c r="IUH207" s="627"/>
      <c r="IUI207" s="627"/>
      <c r="IUJ207" s="627"/>
      <c r="IUK207" s="627"/>
      <c r="IUL207" s="627"/>
      <c r="IUM207" s="627"/>
      <c r="IUN207" s="627"/>
      <c r="IUO207" s="627"/>
      <c r="IUP207" s="627"/>
      <c r="IUQ207" s="627"/>
      <c r="IUR207" s="627"/>
      <c r="IUS207" s="627"/>
      <c r="IUT207" s="627"/>
      <c r="IUU207" s="627"/>
      <c r="IUV207" s="627"/>
      <c r="IUW207" s="627"/>
      <c r="IUX207" s="627"/>
      <c r="IUY207" s="627"/>
      <c r="IUZ207" s="627"/>
      <c r="IVA207" s="627"/>
      <c r="IVB207" s="627"/>
      <c r="IVC207" s="627"/>
      <c r="IVD207" s="627"/>
      <c r="IVE207" s="627"/>
      <c r="IVF207" s="627"/>
      <c r="IVG207" s="627"/>
      <c r="IVH207" s="627"/>
      <c r="IVI207" s="627"/>
      <c r="IVJ207" s="627"/>
      <c r="IVK207" s="627"/>
      <c r="IVL207" s="627"/>
      <c r="IVM207" s="627"/>
      <c r="IVN207" s="627"/>
      <c r="IVO207" s="627"/>
      <c r="IVP207" s="627"/>
      <c r="IVQ207" s="627"/>
      <c r="IVR207" s="627"/>
      <c r="IVS207" s="627"/>
      <c r="IVT207" s="627"/>
      <c r="IVU207" s="627"/>
      <c r="IVV207" s="627"/>
      <c r="IVW207" s="627"/>
      <c r="IVX207" s="627"/>
      <c r="IVY207" s="627"/>
      <c r="IVZ207" s="627"/>
      <c r="IWA207" s="627"/>
      <c r="IWB207" s="627"/>
      <c r="IWC207" s="627"/>
      <c r="IWD207" s="627"/>
      <c r="IWE207" s="627"/>
      <c r="IWF207" s="627"/>
      <c r="IWG207" s="627"/>
      <c r="IWH207" s="627"/>
      <c r="IWI207" s="627"/>
      <c r="IWJ207" s="627"/>
      <c r="IWK207" s="627"/>
      <c r="IWL207" s="627"/>
      <c r="IWM207" s="627"/>
      <c r="IWN207" s="627"/>
      <c r="IWO207" s="627"/>
      <c r="IWP207" s="627"/>
      <c r="IWQ207" s="627"/>
      <c r="IWR207" s="627"/>
      <c r="IWS207" s="627"/>
      <c r="IWT207" s="627"/>
      <c r="IWU207" s="627"/>
      <c r="IWV207" s="627"/>
      <c r="IWW207" s="627"/>
      <c r="IWX207" s="627"/>
      <c r="IWY207" s="627"/>
      <c r="IWZ207" s="627"/>
      <c r="IXA207" s="627"/>
      <c r="IXB207" s="627"/>
      <c r="IXC207" s="627"/>
      <c r="IXD207" s="627"/>
      <c r="IXE207" s="627"/>
      <c r="IXF207" s="627"/>
      <c r="IXG207" s="627"/>
      <c r="IXH207" s="627"/>
      <c r="IXI207" s="627"/>
      <c r="IXJ207" s="627"/>
      <c r="IXK207" s="627"/>
      <c r="IXL207" s="627"/>
      <c r="IXM207" s="627"/>
      <c r="IXN207" s="627"/>
      <c r="IXO207" s="627"/>
      <c r="IXP207" s="627"/>
      <c r="IXQ207" s="627"/>
      <c r="IXR207" s="627"/>
      <c r="IXS207" s="627"/>
      <c r="IXT207" s="627"/>
      <c r="IXU207" s="627"/>
      <c r="IXV207" s="627"/>
      <c r="IXW207" s="627"/>
      <c r="IXX207" s="627"/>
      <c r="IXY207" s="627"/>
      <c r="IXZ207" s="627"/>
      <c r="IYA207" s="627"/>
      <c r="IYB207" s="627"/>
      <c r="IYC207" s="627"/>
      <c r="IYD207" s="627"/>
      <c r="IYE207" s="627"/>
      <c r="IYF207" s="627"/>
      <c r="IYG207" s="627"/>
      <c r="IYH207" s="627"/>
      <c r="IYI207" s="627"/>
      <c r="IYJ207" s="627"/>
      <c r="IYK207" s="627"/>
      <c r="IYL207" s="627"/>
      <c r="IYM207" s="627"/>
      <c r="IYN207" s="627"/>
      <c r="IYO207" s="627"/>
      <c r="IYP207" s="627"/>
      <c r="IYQ207" s="627"/>
      <c r="IYR207" s="627"/>
      <c r="IYS207" s="627"/>
      <c r="IYT207" s="627"/>
      <c r="IYU207" s="627"/>
      <c r="IYV207" s="627"/>
      <c r="IYW207" s="627"/>
      <c r="IYX207" s="627"/>
      <c r="IYY207" s="627"/>
      <c r="IYZ207" s="627"/>
      <c r="IZA207" s="627"/>
      <c r="IZB207" s="627"/>
      <c r="IZC207" s="627"/>
      <c r="IZD207" s="627"/>
      <c r="IZE207" s="627"/>
      <c r="IZF207" s="627"/>
      <c r="IZG207" s="627"/>
      <c r="IZH207" s="627"/>
      <c r="IZI207" s="627"/>
      <c r="IZJ207" s="627"/>
      <c r="IZK207" s="627"/>
      <c r="IZL207" s="627"/>
      <c r="IZM207" s="627"/>
      <c r="IZN207" s="627"/>
      <c r="IZO207" s="627"/>
      <c r="IZP207" s="627"/>
      <c r="IZQ207" s="627"/>
      <c r="IZR207" s="627"/>
      <c r="IZS207" s="627"/>
      <c r="IZT207" s="627"/>
      <c r="IZU207" s="627"/>
      <c r="IZV207" s="627"/>
      <c r="IZW207" s="627"/>
      <c r="IZX207" s="627"/>
      <c r="IZY207" s="627"/>
      <c r="IZZ207" s="627"/>
      <c r="JAA207" s="627"/>
      <c r="JAB207" s="627"/>
      <c r="JAC207" s="627"/>
      <c r="JAD207" s="627"/>
      <c r="JAE207" s="627"/>
      <c r="JAF207" s="627"/>
      <c r="JAG207" s="627"/>
      <c r="JAH207" s="627"/>
      <c r="JAI207" s="627"/>
      <c r="JAJ207" s="627"/>
      <c r="JAK207" s="627"/>
      <c r="JAL207" s="627"/>
      <c r="JAM207" s="627"/>
      <c r="JAN207" s="627"/>
      <c r="JAO207" s="627"/>
      <c r="JAP207" s="627"/>
      <c r="JAQ207" s="627"/>
      <c r="JAR207" s="627"/>
      <c r="JAS207" s="627"/>
      <c r="JAT207" s="627"/>
      <c r="JAU207" s="627"/>
      <c r="JAV207" s="627"/>
      <c r="JAW207" s="627"/>
      <c r="JAX207" s="627"/>
      <c r="JAY207" s="627"/>
      <c r="JAZ207" s="627"/>
      <c r="JBA207" s="627"/>
      <c r="JBB207" s="627"/>
      <c r="JBC207" s="627"/>
      <c r="JBD207" s="627"/>
      <c r="JBE207" s="627"/>
      <c r="JBF207" s="627"/>
      <c r="JBG207" s="627"/>
      <c r="JBH207" s="627"/>
      <c r="JBI207" s="627"/>
      <c r="JBJ207" s="627"/>
      <c r="JBK207" s="627"/>
      <c r="JBL207" s="627"/>
      <c r="JBM207" s="627"/>
      <c r="JBN207" s="627"/>
      <c r="JBO207" s="627"/>
      <c r="JBP207" s="627"/>
      <c r="JBQ207" s="627"/>
      <c r="JBR207" s="627"/>
      <c r="JBS207" s="627"/>
      <c r="JBT207" s="627"/>
      <c r="JBU207" s="627"/>
      <c r="JBV207" s="627"/>
      <c r="JBW207" s="627"/>
      <c r="JBX207" s="627"/>
      <c r="JBY207" s="627"/>
      <c r="JBZ207" s="627"/>
      <c r="JCA207" s="627"/>
      <c r="JCB207" s="627"/>
      <c r="JCC207" s="627"/>
      <c r="JCD207" s="627"/>
      <c r="JCE207" s="627"/>
      <c r="JCF207" s="627"/>
      <c r="JCG207" s="627"/>
      <c r="JCH207" s="627"/>
      <c r="JCI207" s="627"/>
      <c r="JCJ207" s="627"/>
      <c r="JCK207" s="627"/>
      <c r="JCL207" s="627"/>
      <c r="JCM207" s="627"/>
      <c r="JCN207" s="627"/>
      <c r="JCO207" s="627"/>
      <c r="JCP207" s="627"/>
      <c r="JCQ207" s="627"/>
      <c r="JCR207" s="627"/>
      <c r="JCS207" s="627"/>
      <c r="JCT207" s="627"/>
      <c r="JCU207" s="627"/>
      <c r="JCV207" s="627"/>
      <c r="JCW207" s="627"/>
      <c r="JCX207" s="627"/>
      <c r="JCY207" s="627"/>
      <c r="JCZ207" s="627"/>
      <c r="JDA207" s="627"/>
      <c r="JDB207" s="627"/>
      <c r="JDC207" s="627"/>
      <c r="JDD207" s="627"/>
      <c r="JDE207" s="627"/>
      <c r="JDF207" s="627"/>
      <c r="JDG207" s="627"/>
      <c r="JDH207" s="627"/>
      <c r="JDI207" s="627"/>
      <c r="JDJ207" s="627"/>
      <c r="JDK207" s="627"/>
      <c r="JDL207" s="627"/>
      <c r="JDM207" s="627"/>
      <c r="JDN207" s="627"/>
      <c r="JDO207" s="627"/>
      <c r="JDP207" s="627"/>
      <c r="JDQ207" s="627"/>
      <c r="JDR207" s="627"/>
      <c r="JDS207" s="627"/>
      <c r="JDT207" s="627"/>
      <c r="JDU207" s="627"/>
      <c r="JDV207" s="627"/>
      <c r="JDW207" s="627"/>
      <c r="JDX207" s="627"/>
      <c r="JDY207" s="627"/>
      <c r="JDZ207" s="627"/>
      <c r="JEA207" s="627"/>
      <c r="JEB207" s="627"/>
      <c r="JEC207" s="627"/>
      <c r="JED207" s="627"/>
      <c r="JEE207" s="627"/>
      <c r="JEF207" s="627"/>
      <c r="JEG207" s="627"/>
      <c r="JEH207" s="627"/>
      <c r="JEI207" s="627"/>
      <c r="JEJ207" s="627"/>
      <c r="JEK207" s="627"/>
      <c r="JEL207" s="627"/>
      <c r="JEM207" s="627"/>
      <c r="JEN207" s="627"/>
      <c r="JEO207" s="627"/>
      <c r="JEP207" s="627"/>
      <c r="JEQ207" s="627"/>
      <c r="JER207" s="627"/>
      <c r="JES207" s="627"/>
      <c r="JET207" s="627"/>
      <c r="JEU207" s="627"/>
      <c r="JEV207" s="627"/>
      <c r="JEW207" s="627"/>
      <c r="JEX207" s="627"/>
      <c r="JEY207" s="627"/>
      <c r="JEZ207" s="627"/>
      <c r="JFA207" s="627"/>
      <c r="JFB207" s="627"/>
      <c r="JFC207" s="627"/>
      <c r="JFD207" s="627"/>
      <c r="JFE207" s="627"/>
      <c r="JFF207" s="627"/>
      <c r="JFG207" s="627"/>
      <c r="JFH207" s="627"/>
      <c r="JFI207" s="627"/>
      <c r="JFJ207" s="627"/>
      <c r="JFK207" s="627"/>
      <c r="JFL207" s="627"/>
      <c r="JFM207" s="627"/>
      <c r="JFN207" s="627"/>
      <c r="JFO207" s="627"/>
      <c r="JFP207" s="627"/>
      <c r="JFQ207" s="627"/>
      <c r="JFR207" s="627"/>
      <c r="JFS207" s="627"/>
      <c r="JFT207" s="627"/>
      <c r="JFU207" s="627"/>
      <c r="JFV207" s="627"/>
      <c r="JFW207" s="627"/>
      <c r="JFX207" s="627"/>
      <c r="JFY207" s="627"/>
      <c r="JFZ207" s="627"/>
      <c r="JGA207" s="627"/>
      <c r="JGB207" s="627"/>
      <c r="JGC207" s="627"/>
      <c r="JGD207" s="627"/>
      <c r="JGE207" s="627"/>
      <c r="JGF207" s="627"/>
      <c r="JGG207" s="627"/>
      <c r="JGH207" s="627"/>
      <c r="JGI207" s="627"/>
      <c r="JGJ207" s="627"/>
      <c r="JGK207" s="627"/>
      <c r="JGL207" s="627"/>
      <c r="JGM207" s="627"/>
      <c r="JGN207" s="627"/>
      <c r="JGO207" s="627"/>
      <c r="JGP207" s="627"/>
      <c r="JGQ207" s="627"/>
      <c r="JGR207" s="627"/>
      <c r="JGS207" s="627"/>
      <c r="JGT207" s="627"/>
      <c r="JGU207" s="627"/>
      <c r="JGV207" s="627"/>
      <c r="JGW207" s="627"/>
      <c r="JGX207" s="627"/>
      <c r="JGY207" s="627"/>
      <c r="JGZ207" s="627"/>
      <c r="JHA207" s="627"/>
      <c r="JHB207" s="627"/>
      <c r="JHC207" s="627"/>
      <c r="JHD207" s="627"/>
      <c r="JHE207" s="627"/>
      <c r="JHF207" s="627"/>
      <c r="JHG207" s="627"/>
      <c r="JHH207" s="627"/>
      <c r="JHI207" s="627"/>
      <c r="JHJ207" s="627"/>
      <c r="JHK207" s="627"/>
      <c r="JHL207" s="627"/>
      <c r="JHM207" s="627"/>
      <c r="JHN207" s="627"/>
      <c r="JHO207" s="627"/>
      <c r="JHP207" s="627"/>
      <c r="JHQ207" s="627"/>
      <c r="JHR207" s="627"/>
      <c r="JHS207" s="627"/>
      <c r="JHT207" s="627"/>
      <c r="JHU207" s="627"/>
      <c r="JHV207" s="627"/>
      <c r="JHW207" s="627"/>
      <c r="JHX207" s="627"/>
      <c r="JHY207" s="627"/>
      <c r="JHZ207" s="627"/>
      <c r="JIA207" s="627"/>
      <c r="JIB207" s="627"/>
      <c r="JIC207" s="627"/>
      <c r="JID207" s="627"/>
      <c r="JIE207" s="627"/>
      <c r="JIF207" s="627"/>
      <c r="JIG207" s="627"/>
      <c r="JIH207" s="627"/>
      <c r="JII207" s="627"/>
      <c r="JIJ207" s="627"/>
      <c r="JIK207" s="627"/>
      <c r="JIL207" s="627"/>
      <c r="JIM207" s="627"/>
      <c r="JIN207" s="627"/>
      <c r="JIO207" s="627"/>
      <c r="JIP207" s="627"/>
      <c r="JIQ207" s="627"/>
      <c r="JIR207" s="627"/>
      <c r="JIS207" s="627"/>
      <c r="JIT207" s="627"/>
      <c r="JIU207" s="627"/>
      <c r="JIV207" s="627"/>
      <c r="JIW207" s="627"/>
      <c r="JIX207" s="627"/>
      <c r="JIY207" s="627"/>
      <c r="JIZ207" s="627"/>
      <c r="JJA207" s="627"/>
      <c r="JJB207" s="627"/>
      <c r="JJC207" s="627"/>
      <c r="JJD207" s="627"/>
      <c r="JJE207" s="627"/>
      <c r="JJF207" s="627"/>
      <c r="JJG207" s="627"/>
      <c r="JJH207" s="627"/>
      <c r="JJI207" s="627"/>
      <c r="JJJ207" s="627"/>
      <c r="JJK207" s="627"/>
      <c r="JJL207" s="627"/>
      <c r="JJM207" s="627"/>
      <c r="JJN207" s="627"/>
      <c r="JJO207" s="627"/>
      <c r="JJP207" s="627"/>
      <c r="JJQ207" s="627"/>
      <c r="JJR207" s="627"/>
      <c r="JJS207" s="627"/>
      <c r="JJT207" s="627"/>
      <c r="JJU207" s="627"/>
      <c r="JJV207" s="627"/>
      <c r="JJW207" s="627"/>
      <c r="JJX207" s="627"/>
      <c r="JJY207" s="627"/>
      <c r="JJZ207" s="627"/>
      <c r="JKA207" s="627"/>
      <c r="JKB207" s="627"/>
      <c r="JKC207" s="627"/>
      <c r="JKD207" s="627"/>
      <c r="JKE207" s="627"/>
      <c r="JKF207" s="627"/>
      <c r="JKG207" s="627"/>
      <c r="JKH207" s="627"/>
      <c r="JKI207" s="627"/>
      <c r="JKJ207" s="627"/>
      <c r="JKK207" s="627"/>
      <c r="JKL207" s="627"/>
      <c r="JKM207" s="627"/>
      <c r="JKN207" s="627"/>
      <c r="JKO207" s="627"/>
      <c r="JKP207" s="627"/>
      <c r="JKQ207" s="627"/>
      <c r="JKR207" s="627"/>
      <c r="JKS207" s="627"/>
      <c r="JKT207" s="627"/>
      <c r="JKU207" s="627"/>
      <c r="JKV207" s="627"/>
      <c r="JKW207" s="627"/>
      <c r="JKX207" s="627"/>
      <c r="JKY207" s="627"/>
      <c r="JKZ207" s="627"/>
      <c r="JLA207" s="627"/>
      <c r="JLB207" s="627"/>
      <c r="JLC207" s="627"/>
      <c r="JLD207" s="627"/>
      <c r="JLE207" s="627"/>
      <c r="JLF207" s="627"/>
      <c r="JLG207" s="627"/>
      <c r="JLH207" s="627"/>
      <c r="JLI207" s="627"/>
      <c r="JLJ207" s="627"/>
      <c r="JLK207" s="627"/>
      <c r="JLL207" s="627"/>
      <c r="JLM207" s="627"/>
      <c r="JLN207" s="627"/>
      <c r="JLO207" s="627"/>
      <c r="JLP207" s="627"/>
      <c r="JLQ207" s="627"/>
      <c r="JLR207" s="627"/>
      <c r="JLS207" s="627"/>
      <c r="JLT207" s="627"/>
      <c r="JLU207" s="627"/>
      <c r="JLV207" s="627"/>
      <c r="JLW207" s="627"/>
      <c r="JLX207" s="627"/>
      <c r="JLY207" s="627"/>
      <c r="JLZ207" s="627"/>
      <c r="JMA207" s="627"/>
      <c r="JMB207" s="627"/>
      <c r="JMC207" s="627"/>
      <c r="JMD207" s="627"/>
      <c r="JME207" s="627"/>
      <c r="JMF207" s="627"/>
      <c r="JMG207" s="627"/>
      <c r="JMH207" s="627"/>
      <c r="JMI207" s="627"/>
      <c r="JMJ207" s="627"/>
      <c r="JMK207" s="627"/>
      <c r="JML207" s="627"/>
      <c r="JMM207" s="627"/>
      <c r="JMN207" s="627"/>
      <c r="JMO207" s="627"/>
      <c r="JMP207" s="627"/>
      <c r="JMQ207" s="627"/>
      <c r="JMR207" s="627"/>
      <c r="JMS207" s="627"/>
      <c r="JMT207" s="627"/>
      <c r="JMU207" s="627"/>
      <c r="JMV207" s="627"/>
      <c r="JMW207" s="627"/>
      <c r="JMX207" s="627"/>
      <c r="JMY207" s="627"/>
      <c r="JMZ207" s="627"/>
      <c r="JNA207" s="627"/>
      <c r="JNB207" s="627"/>
      <c r="JNC207" s="627"/>
      <c r="JND207" s="627"/>
      <c r="JNE207" s="627"/>
      <c r="JNF207" s="627"/>
      <c r="JNG207" s="627"/>
      <c r="JNH207" s="627"/>
      <c r="JNI207" s="627"/>
      <c r="JNJ207" s="627"/>
      <c r="JNK207" s="627"/>
      <c r="JNL207" s="627"/>
      <c r="JNM207" s="627"/>
      <c r="JNN207" s="627"/>
      <c r="JNO207" s="627"/>
      <c r="JNP207" s="627"/>
      <c r="JNQ207" s="627"/>
      <c r="JNR207" s="627"/>
      <c r="JNS207" s="627"/>
      <c r="JNT207" s="627"/>
      <c r="JNU207" s="627"/>
      <c r="JNV207" s="627"/>
      <c r="JNW207" s="627"/>
      <c r="JNX207" s="627"/>
      <c r="JNY207" s="627"/>
      <c r="JNZ207" s="627"/>
      <c r="JOA207" s="627"/>
      <c r="JOB207" s="627"/>
      <c r="JOC207" s="627"/>
      <c r="JOD207" s="627"/>
      <c r="JOE207" s="627"/>
      <c r="JOF207" s="627"/>
      <c r="JOG207" s="627"/>
      <c r="JOH207" s="627"/>
      <c r="JOI207" s="627"/>
      <c r="JOJ207" s="627"/>
      <c r="JOK207" s="627"/>
      <c r="JOL207" s="627"/>
      <c r="JOM207" s="627"/>
      <c r="JON207" s="627"/>
      <c r="JOO207" s="627"/>
      <c r="JOP207" s="627"/>
      <c r="JOQ207" s="627"/>
      <c r="JOR207" s="627"/>
      <c r="JOS207" s="627"/>
      <c r="JOT207" s="627"/>
      <c r="JOU207" s="627"/>
      <c r="JOV207" s="627"/>
      <c r="JOW207" s="627"/>
      <c r="JOX207" s="627"/>
      <c r="JOY207" s="627"/>
      <c r="JOZ207" s="627"/>
      <c r="JPA207" s="627"/>
      <c r="JPB207" s="627"/>
      <c r="JPC207" s="627"/>
      <c r="JPD207" s="627"/>
      <c r="JPE207" s="627"/>
      <c r="JPF207" s="627"/>
      <c r="JPG207" s="627"/>
      <c r="JPH207" s="627"/>
      <c r="JPI207" s="627"/>
      <c r="JPJ207" s="627"/>
      <c r="JPK207" s="627"/>
      <c r="JPL207" s="627"/>
      <c r="JPM207" s="627"/>
      <c r="JPN207" s="627"/>
      <c r="JPO207" s="627"/>
      <c r="JPP207" s="627"/>
      <c r="JPQ207" s="627"/>
      <c r="JPR207" s="627"/>
      <c r="JPS207" s="627"/>
      <c r="JPT207" s="627"/>
      <c r="JPU207" s="627"/>
      <c r="JPV207" s="627"/>
      <c r="JPW207" s="627"/>
      <c r="JPX207" s="627"/>
      <c r="JPY207" s="627"/>
      <c r="JPZ207" s="627"/>
      <c r="JQA207" s="627"/>
      <c r="JQB207" s="627"/>
      <c r="JQC207" s="627"/>
      <c r="JQD207" s="627"/>
      <c r="JQE207" s="627"/>
      <c r="JQF207" s="627"/>
      <c r="JQG207" s="627"/>
      <c r="JQH207" s="627"/>
      <c r="JQI207" s="627"/>
      <c r="JQJ207" s="627"/>
      <c r="JQK207" s="627"/>
      <c r="JQL207" s="627"/>
      <c r="JQM207" s="627"/>
      <c r="JQN207" s="627"/>
      <c r="JQO207" s="627"/>
      <c r="JQP207" s="627"/>
      <c r="JQQ207" s="627"/>
      <c r="JQR207" s="627"/>
      <c r="JQS207" s="627"/>
      <c r="JQT207" s="627"/>
      <c r="JQU207" s="627"/>
      <c r="JQV207" s="627"/>
      <c r="JQW207" s="627"/>
      <c r="JQX207" s="627"/>
      <c r="JQY207" s="627"/>
      <c r="JQZ207" s="627"/>
      <c r="JRA207" s="627"/>
      <c r="JRB207" s="627"/>
      <c r="JRC207" s="627"/>
      <c r="JRD207" s="627"/>
      <c r="JRE207" s="627"/>
      <c r="JRF207" s="627"/>
      <c r="JRG207" s="627"/>
      <c r="JRH207" s="627"/>
      <c r="JRI207" s="627"/>
      <c r="JRJ207" s="627"/>
      <c r="JRK207" s="627"/>
      <c r="JRL207" s="627"/>
      <c r="JRM207" s="627"/>
      <c r="JRN207" s="627"/>
      <c r="JRO207" s="627"/>
      <c r="JRP207" s="627"/>
      <c r="JRQ207" s="627"/>
      <c r="JRR207" s="627"/>
      <c r="JRS207" s="627"/>
      <c r="JRT207" s="627"/>
      <c r="JRU207" s="627"/>
      <c r="JRV207" s="627"/>
      <c r="JRW207" s="627"/>
      <c r="JRX207" s="627"/>
      <c r="JRY207" s="627"/>
      <c r="JRZ207" s="627"/>
      <c r="JSA207" s="627"/>
      <c r="JSB207" s="627"/>
      <c r="JSC207" s="627"/>
      <c r="JSD207" s="627"/>
      <c r="JSE207" s="627"/>
      <c r="JSF207" s="627"/>
      <c r="JSG207" s="627"/>
      <c r="JSH207" s="627"/>
      <c r="JSI207" s="627"/>
      <c r="JSJ207" s="627"/>
      <c r="JSK207" s="627"/>
      <c r="JSL207" s="627"/>
      <c r="JSM207" s="627"/>
      <c r="JSN207" s="627"/>
      <c r="JSO207" s="627"/>
      <c r="JSP207" s="627"/>
      <c r="JSQ207" s="627"/>
      <c r="JSR207" s="627"/>
      <c r="JSS207" s="627"/>
      <c r="JST207" s="627"/>
      <c r="JSU207" s="627"/>
      <c r="JSV207" s="627"/>
      <c r="JSW207" s="627"/>
      <c r="JSX207" s="627"/>
      <c r="JSY207" s="627"/>
      <c r="JSZ207" s="627"/>
      <c r="JTA207" s="627"/>
      <c r="JTB207" s="627"/>
      <c r="JTC207" s="627"/>
      <c r="JTD207" s="627"/>
      <c r="JTE207" s="627"/>
      <c r="JTF207" s="627"/>
      <c r="JTG207" s="627"/>
      <c r="JTH207" s="627"/>
      <c r="JTI207" s="627"/>
      <c r="JTJ207" s="627"/>
      <c r="JTK207" s="627"/>
      <c r="JTL207" s="627"/>
      <c r="JTM207" s="627"/>
      <c r="JTN207" s="627"/>
      <c r="JTO207" s="627"/>
      <c r="JTP207" s="627"/>
      <c r="JTQ207" s="627"/>
      <c r="JTR207" s="627"/>
      <c r="JTS207" s="627"/>
      <c r="JTT207" s="627"/>
      <c r="JTU207" s="627"/>
      <c r="JTV207" s="627"/>
      <c r="JTW207" s="627"/>
      <c r="JTX207" s="627"/>
      <c r="JTY207" s="627"/>
      <c r="JTZ207" s="627"/>
      <c r="JUA207" s="627"/>
      <c r="JUB207" s="627"/>
      <c r="JUC207" s="627"/>
      <c r="JUD207" s="627"/>
      <c r="JUE207" s="627"/>
      <c r="JUF207" s="627"/>
      <c r="JUG207" s="627"/>
      <c r="JUH207" s="627"/>
      <c r="JUI207" s="627"/>
      <c r="JUJ207" s="627"/>
      <c r="JUK207" s="627"/>
      <c r="JUL207" s="627"/>
      <c r="JUM207" s="627"/>
      <c r="JUN207" s="627"/>
      <c r="JUO207" s="627"/>
      <c r="JUP207" s="627"/>
      <c r="JUQ207" s="627"/>
      <c r="JUR207" s="627"/>
      <c r="JUS207" s="627"/>
      <c r="JUT207" s="627"/>
      <c r="JUU207" s="627"/>
      <c r="JUV207" s="627"/>
      <c r="JUW207" s="627"/>
      <c r="JUX207" s="627"/>
      <c r="JUY207" s="627"/>
      <c r="JUZ207" s="627"/>
      <c r="JVA207" s="627"/>
      <c r="JVB207" s="627"/>
      <c r="JVC207" s="627"/>
      <c r="JVD207" s="627"/>
      <c r="JVE207" s="627"/>
      <c r="JVF207" s="627"/>
      <c r="JVG207" s="627"/>
      <c r="JVH207" s="627"/>
      <c r="JVI207" s="627"/>
      <c r="JVJ207" s="627"/>
      <c r="JVK207" s="627"/>
      <c r="JVL207" s="627"/>
      <c r="JVM207" s="627"/>
      <c r="JVN207" s="627"/>
      <c r="JVO207" s="627"/>
      <c r="JVP207" s="627"/>
      <c r="JVQ207" s="627"/>
      <c r="JVR207" s="627"/>
      <c r="JVS207" s="627"/>
      <c r="JVT207" s="627"/>
      <c r="JVU207" s="627"/>
      <c r="JVV207" s="627"/>
      <c r="JVW207" s="627"/>
      <c r="JVX207" s="627"/>
      <c r="JVY207" s="627"/>
      <c r="JVZ207" s="627"/>
      <c r="JWA207" s="627"/>
      <c r="JWB207" s="627"/>
      <c r="JWC207" s="627"/>
      <c r="JWD207" s="627"/>
      <c r="JWE207" s="627"/>
      <c r="JWF207" s="627"/>
      <c r="JWG207" s="627"/>
      <c r="JWH207" s="627"/>
      <c r="JWI207" s="627"/>
      <c r="JWJ207" s="627"/>
      <c r="JWK207" s="627"/>
      <c r="JWL207" s="627"/>
      <c r="JWM207" s="627"/>
      <c r="JWN207" s="627"/>
      <c r="JWO207" s="627"/>
      <c r="JWP207" s="627"/>
      <c r="JWQ207" s="627"/>
      <c r="JWR207" s="627"/>
      <c r="JWS207" s="627"/>
      <c r="JWT207" s="627"/>
      <c r="JWU207" s="627"/>
      <c r="JWV207" s="627"/>
      <c r="JWW207" s="627"/>
      <c r="JWX207" s="627"/>
      <c r="JWY207" s="627"/>
      <c r="JWZ207" s="627"/>
      <c r="JXA207" s="627"/>
      <c r="JXB207" s="627"/>
      <c r="JXC207" s="627"/>
      <c r="JXD207" s="627"/>
      <c r="JXE207" s="627"/>
      <c r="JXF207" s="627"/>
      <c r="JXG207" s="627"/>
      <c r="JXH207" s="627"/>
      <c r="JXI207" s="627"/>
      <c r="JXJ207" s="627"/>
      <c r="JXK207" s="627"/>
      <c r="JXL207" s="627"/>
      <c r="JXM207" s="627"/>
      <c r="JXN207" s="627"/>
      <c r="JXO207" s="627"/>
      <c r="JXP207" s="627"/>
      <c r="JXQ207" s="627"/>
      <c r="JXR207" s="627"/>
      <c r="JXS207" s="627"/>
      <c r="JXT207" s="627"/>
      <c r="JXU207" s="627"/>
      <c r="JXV207" s="627"/>
      <c r="JXW207" s="627"/>
      <c r="JXX207" s="627"/>
      <c r="JXY207" s="627"/>
      <c r="JXZ207" s="627"/>
      <c r="JYA207" s="627"/>
      <c r="JYB207" s="627"/>
      <c r="JYC207" s="627"/>
      <c r="JYD207" s="627"/>
      <c r="JYE207" s="627"/>
      <c r="JYF207" s="627"/>
      <c r="JYG207" s="627"/>
      <c r="JYH207" s="627"/>
      <c r="JYI207" s="627"/>
      <c r="JYJ207" s="627"/>
      <c r="JYK207" s="627"/>
      <c r="JYL207" s="627"/>
      <c r="JYM207" s="627"/>
      <c r="JYN207" s="627"/>
      <c r="JYO207" s="627"/>
      <c r="JYP207" s="627"/>
      <c r="JYQ207" s="627"/>
      <c r="JYR207" s="627"/>
      <c r="JYS207" s="627"/>
      <c r="JYT207" s="627"/>
      <c r="JYU207" s="627"/>
      <c r="JYV207" s="627"/>
      <c r="JYW207" s="627"/>
      <c r="JYX207" s="627"/>
      <c r="JYY207" s="627"/>
      <c r="JYZ207" s="627"/>
      <c r="JZA207" s="627"/>
      <c r="JZB207" s="627"/>
      <c r="JZC207" s="627"/>
      <c r="JZD207" s="627"/>
      <c r="JZE207" s="627"/>
      <c r="JZF207" s="627"/>
      <c r="JZG207" s="627"/>
      <c r="JZH207" s="627"/>
      <c r="JZI207" s="627"/>
      <c r="JZJ207" s="627"/>
      <c r="JZK207" s="627"/>
      <c r="JZL207" s="627"/>
      <c r="JZM207" s="627"/>
      <c r="JZN207" s="627"/>
      <c r="JZO207" s="627"/>
      <c r="JZP207" s="627"/>
      <c r="JZQ207" s="627"/>
      <c r="JZR207" s="627"/>
      <c r="JZS207" s="627"/>
      <c r="JZT207" s="627"/>
      <c r="JZU207" s="627"/>
      <c r="JZV207" s="627"/>
      <c r="JZW207" s="627"/>
      <c r="JZX207" s="627"/>
      <c r="JZY207" s="627"/>
      <c r="JZZ207" s="627"/>
      <c r="KAA207" s="627"/>
      <c r="KAB207" s="627"/>
      <c r="KAC207" s="627"/>
      <c r="KAD207" s="627"/>
      <c r="KAE207" s="627"/>
      <c r="KAF207" s="627"/>
      <c r="KAG207" s="627"/>
      <c r="KAH207" s="627"/>
      <c r="KAI207" s="627"/>
      <c r="KAJ207" s="627"/>
      <c r="KAK207" s="627"/>
      <c r="KAL207" s="627"/>
      <c r="KAM207" s="627"/>
      <c r="KAN207" s="627"/>
      <c r="KAO207" s="627"/>
      <c r="KAP207" s="627"/>
      <c r="KAQ207" s="627"/>
      <c r="KAR207" s="627"/>
      <c r="KAS207" s="627"/>
      <c r="KAT207" s="627"/>
      <c r="KAU207" s="627"/>
      <c r="KAV207" s="627"/>
      <c r="KAW207" s="627"/>
      <c r="KAX207" s="627"/>
      <c r="KAY207" s="627"/>
      <c r="KAZ207" s="627"/>
      <c r="KBA207" s="627"/>
      <c r="KBB207" s="627"/>
      <c r="KBC207" s="627"/>
      <c r="KBD207" s="627"/>
      <c r="KBE207" s="627"/>
      <c r="KBF207" s="627"/>
      <c r="KBG207" s="627"/>
      <c r="KBH207" s="627"/>
      <c r="KBI207" s="627"/>
      <c r="KBJ207" s="627"/>
      <c r="KBK207" s="627"/>
      <c r="KBL207" s="627"/>
      <c r="KBM207" s="627"/>
      <c r="KBN207" s="627"/>
      <c r="KBO207" s="627"/>
      <c r="KBP207" s="627"/>
      <c r="KBQ207" s="627"/>
      <c r="KBR207" s="627"/>
      <c r="KBS207" s="627"/>
      <c r="KBT207" s="627"/>
      <c r="KBU207" s="627"/>
      <c r="KBV207" s="627"/>
      <c r="KBW207" s="627"/>
      <c r="KBX207" s="627"/>
      <c r="KBY207" s="627"/>
      <c r="KBZ207" s="627"/>
      <c r="KCA207" s="627"/>
      <c r="KCB207" s="627"/>
      <c r="KCC207" s="627"/>
      <c r="KCD207" s="627"/>
      <c r="KCE207" s="627"/>
      <c r="KCF207" s="627"/>
      <c r="KCG207" s="627"/>
      <c r="KCH207" s="627"/>
      <c r="KCI207" s="627"/>
      <c r="KCJ207" s="627"/>
      <c r="KCK207" s="627"/>
      <c r="KCL207" s="627"/>
      <c r="KCM207" s="627"/>
      <c r="KCN207" s="627"/>
      <c r="KCO207" s="627"/>
      <c r="KCP207" s="627"/>
      <c r="KCQ207" s="627"/>
      <c r="KCR207" s="627"/>
      <c r="KCS207" s="627"/>
      <c r="KCT207" s="627"/>
      <c r="KCU207" s="627"/>
      <c r="KCV207" s="627"/>
      <c r="KCW207" s="627"/>
      <c r="KCX207" s="627"/>
      <c r="KCY207" s="627"/>
      <c r="KCZ207" s="627"/>
      <c r="KDA207" s="627"/>
      <c r="KDB207" s="627"/>
      <c r="KDC207" s="627"/>
      <c r="KDD207" s="627"/>
      <c r="KDE207" s="627"/>
      <c r="KDF207" s="627"/>
      <c r="KDG207" s="627"/>
      <c r="KDH207" s="627"/>
      <c r="KDI207" s="627"/>
      <c r="KDJ207" s="627"/>
      <c r="KDK207" s="627"/>
      <c r="KDL207" s="627"/>
      <c r="KDM207" s="627"/>
      <c r="KDN207" s="627"/>
      <c r="KDO207" s="627"/>
      <c r="KDP207" s="627"/>
      <c r="KDQ207" s="627"/>
      <c r="KDR207" s="627"/>
      <c r="KDS207" s="627"/>
      <c r="KDT207" s="627"/>
      <c r="KDU207" s="627"/>
      <c r="KDV207" s="627"/>
      <c r="KDW207" s="627"/>
      <c r="KDX207" s="627"/>
      <c r="KDY207" s="627"/>
      <c r="KDZ207" s="627"/>
      <c r="KEA207" s="627"/>
      <c r="KEB207" s="627"/>
      <c r="KEC207" s="627"/>
      <c r="KED207" s="627"/>
      <c r="KEE207" s="627"/>
      <c r="KEF207" s="627"/>
      <c r="KEG207" s="627"/>
      <c r="KEH207" s="627"/>
      <c r="KEI207" s="627"/>
      <c r="KEJ207" s="627"/>
      <c r="KEK207" s="627"/>
      <c r="KEL207" s="627"/>
      <c r="KEM207" s="627"/>
      <c r="KEN207" s="627"/>
      <c r="KEO207" s="627"/>
      <c r="KEP207" s="627"/>
      <c r="KEQ207" s="627"/>
      <c r="KER207" s="627"/>
      <c r="KES207" s="627"/>
      <c r="KET207" s="627"/>
      <c r="KEU207" s="627"/>
      <c r="KEV207" s="627"/>
      <c r="KEW207" s="627"/>
      <c r="KEX207" s="627"/>
      <c r="KEY207" s="627"/>
      <c r="KEZ207" s="627"/>
      <c r="KFA207" s="627"/>
      <c r="KFB207" s="627"/>
      <c r="KFC207" s="627"/>
      <c r="KFD207" s="627"/>
      <c r="KFE207" s="627"/>
      <c r="KFF207" s="627"/>
      <c r="KFG207" s="627"/>
      <c r="KFH207" s="627"/>
      <c r="KFI207" s="627"/>
      <c r="KFJ207" s="627"/>
      <c r="KFK207" s="627"/>
      <c r="KFL207" s="627"/>
      <c r="KFM207" s="627"/>
      <c r="KFN207" s="627"/>
      <c r="KFO207" s="627"/>
      <c r="KFP207" s="627"/>
      <c r="KFQ207" s="627"/>
      <c r="KFR207" s="627"/>
      <c r="KFS207" s="627"/>
      <c r="KFT207" s="627"/>
      <c r="KFU207" s="627"/>
      <c r="KFV207" s="627"/>
      <c r="KFW207" s="627"/>
      <c r="KFX207" s="627"/>
      <c r="KFY207" s="627"/>
      <c r="KFZ207" s="627"/>
      <c r="KGA207" s="627"/>
      <c r="KGB207" s="627"/>
      <c r="KGC207" s="627"/>
      <c r="KGD207" s="627"/>
      <c r="KGE207" s="627"/>
      <c r="KGF207" s="627"/>
      <c r="KGG207" s="627"/>
      <c r="KGH207" s="627"/>
      <c r="KGI207" s="627"/>
      <c r="KGJ207" s="627"/>
      <c r="KGK207" s="627"/>
      <c r="KGL207" s="627"/>
      <c r="KGM207" s="627"/>
      <c r="KGN207" s="627"/>
      <c r="KGO207" s="627"/>
      <c r="KGP207" s="627"/>
      <c r="KGQ207" s="627"/>
      <c r="KGR207" s="627"/>
      <c r="KGS207" s="627"/>
      <c r="KGT207" s="627"/>
      <c r="KGU207" s="627"/>
      <c r="KGV207" s="627"/>
      <c r="KGW207" s="627"/>
      <c r="KGX207" s="627"/>
      <c r="KGY207" s="627"/>
      <c r="KGZ207" s="627"/>
      <c r="KHA207" s="627"/>
      <c r="KHB207" s="627"/>
      <c r="KHC207" s="627"/>
      <c r="KHD207" s="627"/>
      <c r="KHE207" s="627"/>
      <c r="KHF207" s="627"/>
      <c r="KHG207" s="627"/>
      <c r="KHH207" s="627"/>
      <c r="KHI207" s="627"/>
      <c r="KHJ207" s="627"/>
      <c r="KHK207" s="627"/>
      <c r="KHL207" s="627"/>
      <c r="KHM207" s="627"/>
      <c r="KHN207" s="627"/>
      <c r="KHO207" s="627"/>
      <c r="KHP207" s="627"/>
      <c r="KHQ207" s="627"/>
      <c r="KHR207" s="627"/>
      <c r="KHS207" s="627"/>
      <c r="KHT207" s="627"/>
      <c r="KHU207" s="627"/>
      <c r="KHV207" s="627"/>
      <c r="KHW207" s="627"/>
      <c r="KHX207" s="627"/>
      <c r="KHY207" s="627"/>
      <c r="KHZ207" s="627"/>
      <c r="KIA207" s="627"/>
      <c r="KIB207" s="627"/>
      <c r="KIC207" s="627"/>
      <c r="KID207" s="627"/>
      <c r="KIE207" s="627"/>
      <c r="KIF207" s="627"/>
      <c r="KIG207" s="627"/>
      <c r="KIH207" s="627"/>
      <c r="KII207" s="627"/>
      <c r="KIJ207" s="627"/>
      <c r="KIK207" s="627"/>
      <c r="KIL207" s="627"/>
      <c r="KIM207" s="627"/>
      <c r="KIN207" s="627"/>
      <c r="KIO207" s="627"/>
      <c r="KIP207" s="627"/>
      <c r="KIQ207" s="627"/>
      <c r="KIR207" s="627"/>
      <c r="KIS207" s="627"/>
      <c r="KIT207" s="627"/>
      <c r="KIU207" s="627"/>
      <c r="KIV207" s="627"/>
      <c r="KIW207" s="627"/>
      <c r="KIX207" s="627"/>
      <c r="KIY207" s="627"/>
      <c r="KIZ207" s="627"/>
      <c r="KJA207" s="627"/>
      <c r="KJB207" s="627"/>
      <c r="KJC207" s="627"/>
      <c r="KJD207" s="627"/>
      <c r="KJE207" s="627"/>
      <c r="KJF207" s="627"/>
      <c r="KJG207" s="627"/>
      <c r="KJH207" s="627"/>
      <c r="KJI207" s="627"/>
      <c r="KJJ207" s="627"/>
      <c r="KJK207" s="627"/>
      <c r="KJL207" s="627"/>
      <c r="KJM207" s="627"/>
      <c r="KJN207" s="627"/>
      <c r="KJO207" s="627"/>
      <c r="KJP207" s="627"/>
      <c r="KJQ207" s="627"/>
      <c r="KJR207" s="627"/>
      <c r="KJS207" s="627"/>
      <c r="KJT207" s="627"/>
      <c r="KJU207" s="627"/>
      <c r="KJV207" s="627"/>
      <c r="KJW207" s="627"/>
      <c r="KJX207" s="627"/>
      <c r="KJY207" s="627"/>
      <c r="KJZ207" s="627"/>
      <c r="KKA207" s="627"/>
      <c r="KKB207" s="627"/>
      <c r="KKC207" s="627"/>
      <c r="KKD207" s="627"/>
      <c r="KKE207" s="627"/>
      <c r="KKF207" s="627"/>
      <c r="KKG207" s="627"/>
      <c r="KKH207" s="627"/>
      <c r="KKI207" s="627"/>
      <c r="KKJ207" s="627"/>
      <c r="KKK207" s="627"/>
      <c r="KKL207" s="627"/>
      <c r="KKM207" s="627"/>
      <c r="KKN207" s="627"/>
      <c r="KKO207" s="627"/>
      <c r="KKP207" s="627"/>
      <c r="KKQ207" s="627"/>
      <c r="KKR207" s="627"/>
      <c r="KKS207" s="627"/>
      <c r="KKT207" s="627"/>
      <c r="KKU207" s="627"/>
      <c r="KKV207" s="627"/>
      <c r="KKW207" s="627"/>
      <c r="KKX207" s="627"/>
      <c r="KKY207" s="627"/>
      <c r="KKZ207" s="627"/>
      <c r="KLA207" s="627"/>
      <c r="KLB207" s="627"/>
      <c r="KLC207" s="627"/>
      <c r="KLD207" s="627"/>
      <c r="KLE207" s="627"/>
      <c r="KLF207" s="627"/>
      <c r="KLG207" s="627"/>
      <c r="KLH207" s="627"/>
      <c r="KLI207" s="627"/>
      <c r="KLJ207" s="627"/>
      <c r="KLK207" s="627"/>
      <c r="KLL207" s="627"/>
      <c r="KLM207" s="627"/>
      <c r="KLN207" s="627"/>
      <c r="KLO207" s="627"/>
      <c r="KLP207" s="627"/>
      <c r="KLQ207" s="627"/>
      <c r="KLR207" s="627"/>
      <c r="KLS207" s="627"/>
      <c r="KLT207" s="627"/>
      <c r="KLU207" s="627"/>
      <c r="KLV207" s="627"/>
      <c r="KLW207" s="627"/>
      <c r="KLX207" s="627"/>
      <c r="KLY207" s="627"/>
      <c r="KLZ207" s="627"/>
      <c r="KMA207" s="627"/>
      <c r="KMB207" s="627"/>
      <c r="KMC207" s="627"/>
      <c r="KMD207" s="627"/>
      <c r="KME207" s="627"/>
      <c r="KMF207" s="627"/>
      <c r="KMG207" s="627"/>
      <c r="KMH207" s="627"/>
      <c r="KMI207" s="627"/>
      <c r="KMJ207" s="627"/>
      <c r="KMK207" s="627"/>
      <c r="KML207" s="627"/>
      <c r="KMM207" s="627"/>
      <c r="KMN207" s="627"/>
      <c r="KMO207" s="627"/>
      <c r="KMP207" s="627"/>
      <c r="KMQ207" s="627"/>
      <c r="KMR207" s="627"/>
      <c r="KMS207" s="627"/>
      <c r="KMT207" s="627"/>
      <c r="KMU207" s="627"/>
      <c r="KMV207" s="627"/>
      <c r="KMW207" s="627"/>
      <c r="KMX207" s="627"/>
      <c r="KMY207" s="627"/>
      <c r="KMZ207" s="627"/>
      <c r="KNA207" s="627"/>
      <c r="KNB207" s="627"/>
      <c r="KNC207" s="627"/>
      <c r="KND207" s="627"/>
      <c r="KNE207" s="627"/>
      <c r="KNF207" s="627"/>
      <c r="KNG207" s="627"/>
      <c r="KNH207" s="627"/>
      <c r="KNI207" s="627"/>
      <c r="KNJ207" s="627"/>
      <c r="KNK207" s="627"/>
      <c r="KNL207" s="627"/>
      <c r="KNM207" s="627"/>
      <c r="KNN207" s="627"/>
      <c r="KNO207" s="627"/>
      <c r="KNP207" s="627"/>
      <c r="KNQ207" s="627"/>
      <c r="KNR207" s="627"/>
      <c r="KNS207" s="627"/>
      <c r="KNT207" s="627"/>
      <c r="KNU207" s="627"/>
      <c r="KNV207" s="627"/>
      <c r="KNW207" s="627"/>
      <c r="KNX207" s="627"/>
      <c r="KNY207" s="627"/>
      <c r="KNZ207" s="627"/>
      <c r="KOA207" s="627"/>
      <c r="KOB207" s="627"/>
      <c r="KOC207" s="627"/>
      <c r="KOD207" s="627"/>
      <c r="KOE207" s="627"/>
      <c r="KOF207" s="627"/>
      <c r="KOG207" s="627"/>
      <c r="KOH207" s="627"/>
      <c r="KOI207" s="627"/>
      <c r="KOJ207" s="627"/>
      <c r="KOK207" s="627"/>
      <c r="KOL207" s="627"/>
      <c r="KOM207" s="627"/>
      <c r="KON207" s="627"/>
      <c r="KOO207" s="627"/>
      <c r="KOP207" s="627"/>
      <c r="KOQ207" s="627"/>
      <c r="KOR207" s="627"/>
      <c r="KOS207" s="627"/>
      <c r="KOT207" s="627"/>
      <c r="KOU207" s="627"/>
      <c r="KOV207" s="627"/>
      <c r="KOW207" s="627"/>
      <c r="KOX207" s="627"/>
      <c r="KOY207" s="627"/>
      <c r="KOZ207" s="627"/>
      <c r="KPA207" s="627"/>
      <c r="KPB207" s="627"/>
      <c r="KPC207" s="627"/>
      <c r="KPD207" s="627"/>
      <c r="KPE207" s="627"/>
      <c r="KPF207" s="627"/>
      <c r="KPG207" s="627"/>
      <c r="KPH207" s="627"/>
      <c r="KPI207" s="627"/>
      <c r="KPJ207" s="627"/>
      <c r="KPK207" s="627"/>
      <c r="KPL207" s="627"/>
      <c r="KPM207" s="627"/>
      <c r="KPN207" s="627"/>
      <c r="KPO207" s="627"/>
      <c r="KPP207" s="627"/>
      <c r="KPQ207" s="627"/>
      <c r="KPR207" s="627"/>
      <c r="KPS207" s="627"/>
      <c r="KPT207" s="627"/>
      <c r="KPU207" s="627"/>
      <c r="KPV207" s="627"/>
      <c r="KPW207" s="627"/>
      <c r="KPX207" s="627"/>
      <c r="KPY207" s="627"/>
      <c r="KPZ207" s="627"/>
      <c r="KQA207" s="627"/>
      <c r="KQB207" s="627"/>
      <c r="KQC207" s="627"/>
      <c r="KQD207" s="627"/>
      <c r="KQE207" s="627"/>
      <c r="KQF207" s="627"/>
      <c r="KQG207" s="627"/>
      <c r="KQH207" s="627"/>
      <c r="KQI207" s="627"/>
      <c r="KQJ207" s="627"/>
      <c r="KQK207" s="627"/>
      <c r="KQL207" s="627"/>
      <c r="KQM207" s="627"/>
      <c r="KQN207" s="627"/>
      <c r="KQO207" s="627"/>
      <c r="KQP207" s="627"/>
      <c r="KQQ207" s="627"/>
      <c r="KQR207" s="627"/>
      <c r="KQS207" s="627"/>
      <c r="KQT207" s="627"/>
      <c r="KQU207" s="627"/>
      <c r="KQV207" s="627"/>
      <c r="KQW207" s="627"/>
      <c r="KQX207" s="627"/>
      <c r="KQY207" s="627"/>
      <c r="KQZ207" s="627"/>
      <c r="KRA207" s="627"/>
      <c r="KRB207" s="627"/>
      <c r="KRC207" s="627"/>
      <c r="KRD207" s="627"/>
      <c r="KRE207" s="627"/>
      <c r="KRF207" s="627"/>
      <c r="KRG207" s="627"/>
      <c r="KRH207" s="627"/>
      <c r="KRI207" s="627"/>
      <c r="KRJ207" s="627"/>
      <c r="KRK207" s="627"/>
      <c r="KRL207" s="627"/>
      <c r="KRM207" s="627"/>
      <c r="KRN207" s="627"/>
      <c r="KRO207" s="627"/>
      <c r="KRP207" s="627"/>
      <c r="KRQ207" s="627"/>
      <c r="KRR207" s="627"/>
      <c r="KRS207" s="627"/>
      <c r="KRT207" s="627"/>
      <c r="KRU207" s="627"/>
      <c r="KRV207" s="627"/>
      <c r="KRW207" s="627"/>
      <c r="KRX207" s="627"/>
      <c r="KRY207" s="627"/>
      <c r="KRZ207" s="627"/>
      <c r="KSA207" s="627"/>
      <c r="KSB207" s="627"/>
      <c r="KSC207" s="627"/>
      <c r="KSD207" s="627"/>
      <c r="KSE207" s="627"/>
      <c r="KSF207" s="627"/>
      <c r="KSG207" s="627"/>
      <c r="KSH207" s="627"/>
      <c r="KSI207" s="627"/>
      <c r="KSJ207" s="627"/>
      <c r="KSK207" s="627"/>
      <c r="KSL207" s="627"/>
      <c r="KSM207" s="627"/>
      <c r="KSN207" s="627"/>
      <c r="KSO207" s="627"/>
      <c r="KSP207" s="627"/>
      <c r="KSQ207" s="627"/>
      <c r="KSR207" s="627"/>
      <c r="KSS207" s="627"/>
      <c r="KST207" s="627"/>
      <c r="KSU207" s="627"/>
      <c r="KSV207" s="627"/>
      <c r="KSW207" s="627"/>
      <c r="KSX207" s="627"/>
      <c r="KSY207" s="627"/>
      <c r="KSZ207" s="627"/>
      <c r="KTA207" s="627"/>
      <c r="KTB207" s="627"/>
      <c r="KTC207" s="627"/>
      <c r="KTD207" s="627"/>
      <c r="KTE207" s="627"/>
      <c r="KTF207" s="627"/>
      <c r="KTG207" s="627"/>
      <c r="KTH207" s="627"/>
      <c r="KTI207" s="627"/>
      <c r="KTJ207" s="627"/>
      <c r="KTK207" s="627"/>
      <c r="KTL207" s="627"/>
      <c r="KTM207" s="627"/>
      <c r="KTN207" s="627"/>
      <c r="KTO207" s="627"/>
      <c r="KTP207" s="627"/>
      <c r="KTQ207" s="627"/>
      <c r="KTR207" s="627"/>
      <c r="KTS207" s="627"/>
      <c r="KTT207" s="627"/>
      <c r="KTU207" s="627"/>
      <c r="KTV207" s="627"/>
      <c r="KTW207" s="627"/>
      <c r="KTX207" s="627"/>
      <c r="KTY207" s="627"/>
      <c r="KTZ207" s="627"/>
      <c r="KUA207" s="627"/>
      <c r="KUB207" s="627"/>
      <c r="KUC207" s="627"/>
      <c r="KUD207" s="627"/>
      <c r="KUE207" s="627"/>
      <c r="KUF207" s="627"/>
      <c r="KUG207" s="627"/>
      <c r="KUH207" s="627"/>
      <c r="KUI207" s="627"/>
      <c r="KUJ207" s="627"/>
      <c r="KUK207" s="627"/>
      <c r="KUL207" s="627"/>
      <c r="KUM207" s="627"/>
      <c r="KUN207" s="627"/>
      <c r="KUO207" s="627"/>
      <c r="KUP207" s="627"/>
      <c r="KUQ207" s="627"/>
      <c r="KUR207" s="627"/>
      <c r="KUS207" s="627"/>
      <c r="KUT207" s="627"/>
      <c r="KUU207" s="627"/>
      <c r="KUV207" s="627"/>
      <c r="KUW207" s="627"/>
      <c r="KUX207" s="627"/>
      <c r="KUY207" s="627"/>
      <c r="KUZ207" s="627"/>
      <c r="KVA207" s="627"/>
      <c r="KVB207" s="627"/>
      <c r="KVC207" s="627"/>
      <c r="KVD207" s="627"/>
      <c r="KVE207" s="627"/>
      <c r="KVF207" s="627"/>
      <c r="KVG207" s="627"/>
      <c r="KVH207" s="627"/>
      <c r="KVI207" s="627"/>
      <c r="KVJ207" s="627"/>
      <c r="KVK207" s="627"/>
      <c r="KVL207" s="627"/>
      <c r="KVM207" s="627"/>
      <c r="KVN207" s="627"/>
      <c r="KVO207" s="627"/>
      <c r="KVP207" s="627"/>
      <c r="KVQ207" s="627"/>
      <c r="KVR207" s="627"/>
      <c r="KVS207" s="627"/>
      <c r="KVT207" s="627"/>
      <c r="KVU207" s="627"/>
      <c r="KVV207" s="627"/>
      <c r="KVW207" s="627"/>
      <c r="KVX207" s="627"/>
      <c r="KVY207" s="627"/>
      <c r="KVZ207" s="627"/>
      <c r="KWA207" s="627"/>
      <c r="KWB207" s="627"/>
      <c r="KWC207" s="627"/>
      <c r="KWD207" s="627"/>
      <c r="KWE207" s="627"/>
      <c r="KWF207" s="627"/>
      <c r="KWG207" s="627"/>
      <c r="KWH207" s="627"/>
      <c r="KWI207" s="627"/>
      <c r="KWJ207" s="627"/>
      <c r="KWK207" s="627"/>
      <c r="KWL207" s="627"/>
      <c r="KWM207" s="627"/>
      <c r="KWN207" s="627"/>
      <c r="KWO207" s="627"/>
      <c r="KWP207" s="627"/>
      <c r="KWQ207" s="627"/>
      <c r="KWR207" s="627"/>
      <c r="KWS207" s="627"/>
      <c r="KWT207" s="627"/>
      <c r="KWU207" s="627"/>
      <c r="KWV207" s="627"/>
      <c r="KWW207" s="627"/>
      <c r="KWX207" s="627"/>
      <c r="KWY207" s="627"/>
      <c r="KWZ207" s="627"/>
      <c r="KXA207" s="627"/>
      <c r="KXB207" s="627"/>
      <c r="KXC207" s="627"/>
      <c r="KXD207" s="627"/>
      <c r="KXE207" s="627"/>
      <c r="KXF207" s="627"/>
      <c r="KXG207" s="627"/>
      <c r="KXH207" s="627"/>
      <c r="KXI207" s="627"/>
      <c r="KXJ207" s="627"/>
      <c r="KXK207" s="627"/>
      <c r="KXL207" s="627"/>
      <c r="KXM207" s="627"/>
      <c r="KXN207" s="627"/>
      <c r="KXO207" s="627"/>
      <c r="KXP207" s="627"/>
      <c r="KXQ207" s="627"/>
      <c r="KXR207" s="627"/>
      <c r="KXS207" s="627"/>
      <c r="KXT207" s="627"/>
      <c r="KXU207" s="627"/>
      <c r="KXV207" s="627"/>
      <c r="KXW207" s="627"/>
      <c r="KXX207" s="627"/>
      <c r="KXY207" s="627"/>
      <c r="KXZ207" s="627"/>
      <c r="KYA207" s="627"/>
      <c r="KYB207" s="627"/>
      <c r="KYC207" s="627"/>
      <c r="KYD207" s="627"/>
      <c r="KYE207" s="627"/>
      <c r="KYF207" s="627"/>
      <c r="KYG207" s="627"/>
      <c r="KYH207" s="627"/>
      <c r="KYI207" s="627"/>
      <c r="KYJ207" s="627"/>
      <c r="KYK207" s="627"/>
      <c r="KYL207" s="627"/>
      <c r="KYM207" s="627"/>
      <c r="KYN207" s="627"/>
      <c r="KYO207" s="627"/>
      <c r="KYP207" s="627"/>
      <c r="KYQ207" s="627"/>
      <c r="KYR207" s="627"/>
      <c r="KYS207" s="627"/>
      <c r="KYT207" s="627"/>
      <c r="KYU207" s="627"/>
      <c r="KYV207" s="627"/>
      <c r="KYW207" s="627"/>
      <c r="KYX207" s="627"/>
      <c r="KYY207" s="627"/>
      <c r="KYZ207" s="627"/>
      <c r="KZA207" s="627"/>
      <c r="KZB207" s="627"/>
      <c r="KZC207" s="627"/>
      <c r="KZD207" s="627"/>
      <c r="KZE207" s="627"/>
      <c r="KZF207" s="627"/>
      <c r="KZG207" s="627"/>
      <c r="KZH207" s="627"/>
      <c r="KZI207" s="627"/>
      <c r="KZJ207" s="627"/>
      <c r="KZK207" s="627"/>
      <c r="KZL207" s="627"/>
      <c r="KZM207" s="627"/>
      <c r="KZN207" s="627"/>
      <c r="KZO207" s="627"/>
      <c r="KZP207" s="627"/>
      <c r="KZQ207" s="627"/>
      <c r="KZR207" s="627"/>
      <c r="KZS207" s="627"/>
      <c r="KZT207" s="627"/>
      <c r="KZU207" s="627"/>
      <c r="KZV207" s="627"/>
      <c r="KZW207" s="627"/>
      <c r="KZX207" s="627"/>
      <c r="KZY207" s="627"/>
      <c r="KZZ207" s="627"/>
      <c r="LAA207" s="627"/>
      <c r="LAB207" s="627"/>
      <c r="LAC207" s="627"/>
      <c r="LAD207" s="627"/>
      <c r="LAE207" s="627"/>
      <c r="LAF207" s="627"/>
      <c r="LAG207" s="627"/>
      <c r="LAH207" s="627"/>
      <c r="LAI207" s="627"/>
      <c r="LAJ207" s="627"/>
      <c r="LAK207" s="627"/>
      <c r="LAL207" s="627"/>
      <c r="LAM207" s="627"/>
      <c r="LAN207" s="627"/>
      <c r="LAO207" s="627"/>
      <c r="LAP207" s="627"/>
      <c r="LAQ207" s="627"/>
      <c r="LAR207" s="627"/>
      <c r="LAS207" s="627"/>
      <c r="LAT207" s="627"/>
      <c r="LAU207" s="627"/>
      <c r="LAV207" s="627"/>
      <c r="LAW207" s="627"/>
      <c r="LAX207" s="627"/>
      <c r="LAY207" s="627"/>
      <c r="LAZ207" s="627"/>
      <c r="LBA207" s="627"/>
      <c r="LBB207" s="627"/>
      <c r="LBC207" s="627"/>
      <c r="LBD207" s="627"/>
      <c r="LBE207" s="627"/>
      <c r="LBF207" s="627"/>
      <c r="LBG207" s="627"/>
      <c r="LBH207" s="627"/>
      <c r="LBI207" s="627"/>
      <c r="LBJ207" s="627"/>
      <c r="LBK207" s="627"/>
      <c r="LBL207" s="627"/>
      <c r="LBM207" s="627"/>
      <c r="LBN207" s="627"/>
      <c r="LBO207" s="627"/>
      <c r="LBP207" s="627"/>
      <c r="LBQ207" s="627"/>
      <c r="LBR207" s="627"/>
      <c r="LBS207" s="627"/>
      <c r="LBT207" s="627"/>
      <c r="LBU207" s="627"/>
      <c r="LBV207" s="627"/>
      <c r="LBW207" s="627"/>
      <c r="LBX207" s="627"/>
      <c r="LBY207" s="627"/>
      <c r="LBZ207" s="627"/>
      <c r="LCA207" s="627"/>
      <c r="LCB207" s="627"/>
      <c r="LCC207" s="627"/>
      <c r="LCD207" s="627"/>
      <c r="LCE207" s="627"/>
      <c r="LCF207" s="627"/>
      <c r="LCG207" s="627"/>
      <c r="LCH207" s="627"/>
      <c r="LCI207" s="627"/>
      <c r="LCJ207" s="627"/>
      <c r="LCK207" s="627"/>
      <c r="LCL207" s="627"/>
      <c r="LCM207" s="627"/>
      <c r="LCN207" s="627"/>
      <c r="LCO207" s="627"/>
      <c r="LCP207" s="627"/>
      <c r="LCQ207" s="627"/>
      <c r="LCR207" s="627"/>
      <c r="LCS207" s="627"/>
      <c r="LCT207" s="627"/>
      <c r="LCU207" s="627"/>
      <c r="LCV207" s="627"/>
      <c r="LCW207" s="627"/>
      <c r="LCX207" s="627"/>
      <c r="LCY207" s="627"/>
      <c r="LCZ207" s="627"/>
      <c r="LDA207" s="627"/>
      <c r="LDB207" s="627"/>
      <c r="LDC207" s="627"/>
      <c r="LDD207" s="627"/>
      <c r="LDE207" s="627"/>
      <c r="LDF207" s="627"/>
      <c r="LDG207" s="627"/>
      <c r="LDH207" s="627"/>
      <c r="LDI207" s="627"/>
      <c r="LDJ207" s="627"/>
      <c r="LDK207" s="627"/>
      <c r="LDL207" s="627"/>
      <c r="LDM207" s="627"/>
      <c r="LDN207" s="627"/>
      <c r="LDO207" s="627"/>
      <c r="LDP207" s="627"/>
      <c r="LDQ207" s="627"/>
      <c r="LDR207" s="627"/>
      <c r="LDS207" s="627"/>
      <c r="LDT207" s="627"/>
      <c r="LDU207" s="627"/>
      <c r="LDV207" s="627"/>
      <c r="LDW207" s="627"/>
      <c r="LDX207" s="627"/>
      <c r="LDY207" s="627"/>
      <c r="LDZ207" s="627"/>
      <c r="LEA207" s="627"/>
      <c r="LEB207" s="627"/>
      <c r="LEC207" s="627"/>
      <c r="LED207" s="627"/>
      <c r="LEE207" s="627"/>
      <c r="LEF207" s="627"/>
      <c r="LEG207" s="627"/>
      <c r="LEH207" s="627"/>
      <c r="LEI207" s="627"/>
      <c r="LEJ207" s="627"/>
      <c r="LEK207" s="627"/>
      <c r="LEL207" s="627"/>
      <c r="LEM207" s="627"/>
      <c r="LEN207" s="627"/>
      <c r="LEO207" s="627"/>
      <c r="LEP207" s="627"/>
      <c r="LEQ207" s="627"/>
      <c r="LER207" s="627"/>
      <c r="LES207" s="627"/>
      <c r="LET207" s="627"/>
      <c r="LEU207" s="627"/>
      <c r="LEV207" s="627"/>
      <c r="LEW207" s="627"/>
      <c r="LEX207" s="627"/>
      <c r="LEY207" s="627"/>
      <c r="LEZ207" s="627"/>
      <c r="LFA207" s="627"/>
      <c r="LFB207" s="627"/>
      <c r="LFC207" s="627"/>
      <c r="LFD207" s="627"/>
      <c r="LFE207" s="627"/>
      <c r="LFF207" s="627"/>
      <c r="LFG207" s="627"/>
      <c r="LFH207" s="627"/>
      <c r="LFI207" s="627"/>
      <c r="LFJ207" s="627"/>
      <c r="LFK207" s="627"/>
      <c r="LFL207" s="627"/>
      <c r="LFM207" s="627"/>
      <c r="LFN207" s="627"/>
      <c r="LFO207" s="627"/>
      <c r="LFP207" s="627"/>
      <c r="LFQ207" s="627"/>
      <c r="LFR207" s="627"/>
      <c r="LFS207" s="627"/>
      <c r="LFT207" s="627"/>
      <c r="LFU207" s="627"/>
      <c r="LFV207" s="627"/>
      <c r="LFW207" s="627"/>
      <c r="LFX207" s="627"/>
      <c r="LFY207" s="627"/>
      <c r="LFZ207" s="627"/>
      <c r="LGA207" s="627"/>
      <c r="LGB207" s="627"/>
      <c r="LGC207" s="627"/>
      <c r="LGD207" s="627"/>
      <c r="LGE207" s="627"/>
      <c r="LGF207" s="627"/>
      <c r="LGG207" s="627"/>
      <c r="LGH207" s="627"/>
      <c r="LGI207" s="627"/>
      <c r="LGJ207" s="627"/>
      <c r="LGK207" s="627"/>
      <c r="LGL207" s="627"/>
      <c r="LGM207" s="627"/>
      <c r="LGN207" s="627"/>
      <c r="LGO207" s="627"/>
      <c r="LGP207" s="627"/>
      <c r="LGQ207" s="627"/>
      <c r="LGR207" s="627"/>
      <c r="LGS207" s="627"/>
      <c r="LGT207" s="627"/>
      <c r="LGU207" s="627"/>
      <c r="LGV207" s="627"/>
      <c r="LGW207" s="627"/>
      <c r="LGX207" s="627"/>
      <c r="LGY207" s="627"/>
      <c r="LGZ207" s="627"/>
      <c r="LHA207" s="627"/>
      <c r="LHB207" s="627"/>
      <c r="LHC207" s="627"/>
      <c r="LHD207" s="627"/>
      <c r="LHE207" s="627"/>
      <c r="LHF207" s="627"/>
      <c r="LHG207" s="627"/>
      <c r="LHH207" s="627"/>
      <c r="LHI207" s="627"/>
      <c r="LHJ207" s="627"/>
      <c r="LHK207" s="627"/>
      <c r="LHL207" s="627"/>
      <c r="LHM207" s="627"/>
      <c r="LHN207" s="627"/>
      <c r="LHO207" s="627"/>
      <c r="LHP207" s="627"/>
      <c r="LHQ207" s="627"/>
      <c r="LHR207" s="627"/>
      <c r="LHS207" s="627"/>
      <c r="LHT207" s="627"/>
      <c r="LHU207" s="627"/>
      <c r="LHV207" s="627"/>
      <c r="LHW207" s="627"/>
      <c r="LHX207" s="627"/>
      <c r="LHY207" s="627"/>
      <c r="LHZ207" s="627"/>
      <c r="LIA207" s="627"/>
      <c r="LIB207" s="627"/>
      <c r="LIC207" s="627"/>
      <c r="LID207" s="627"/>
      <c r="LIE207" s="627"/>
      <c r="LIF207" s="627"/>
      <c r="LIG207" s="627"/>
      <c r="LIH207" s="627"/>
      <c r="LII207" s="627"/>
      <c r="LIJ207" s="627"/>
      <c r="LIK207" s="627"/>
      <c r="LIL207" s="627"/>
      <c r="LIM207" s="627"/>
      <c r="LIN207" s="627"/>
      <c r="LIO207" s="627"/>
      <c r="LIP207" s="627"/>
      <c r="LIQ207" s="627"/>
      <c r="LIR207" s="627"/>
      <c r="LIS207" s="627"/>
      <c r="LIT207" s="627"/>
      <c r="LIU207" s="627"/>
      <c r="LIV207" s="627"/>
      <c r="LIW207" s="627"/>
      <c r="LIX207" s="627"/>
      <c r="LIY207" s="627"/>
      <c r="LIZ207" s="627"/>
      <c r="LJA207" s="627"/>
      <c r="LJB207" s="627"/>
      <c r="LJC207" s="627"/>
      <c r="LJD207" s="627"/>
      <c r="LJE207" s="627"/>
      <c r="LJF207" s="627"/>
      <c r="LJG207" s="627"/>
      <c r="LJH207" s="627"/>
      <c r="LJI207" s="627"/>
      <c r="LJJ207" s="627"/>
      <c r="LJK207" s="627"/>
      <c r="LJL207" s="627"/>
      <c r="LJM207" s="627"/>
      <c r="LJN207" s="627"/>
      <c r="LJO207" s="627"/>
      <c r="LJP207" s="627"/>
      <c r="LJQ207" s="627"/>
      <c r="LJR207" s="627"/>
      <c r="LJS207" s="627"/>
      <c r="LJT207" s="627"/>
      <c r="LJU207" s="627"/>
      <c r="LJV207" s="627"/>
      <c r="LJW207" s="627"/>
      <c r="LJX207" s="627"/>
      <c r="LJY207" s="627"/>
      <c r="LJZ207" s="627"/>
      <c r="LKA207" s="627"/>
      <c r="LKB207" s="627"/>
      <c r="LKC207" s="627"/>
      <c r="LKD207" s="627"/>
      <c r="LKE207" s="627"/>
      <c r="LKF207" s="627"/>
      <c r="LKG207" s="627"/>
      <c r="LKH207" s="627"/>
      <c r="LKI207" s="627"/>
      <c r="LKJ207" s="627"/>
      <c r="LKK207" s="627"/>
      <c r="LKL207" s="627"/>
      <c r="LKM207" s="627"/>
      <c r="LKN207" s="627"/>
      <c r="LKO207" s="627"/>
      <c r="LKP207" s="627"/>
      <c r="LKQ207" s="627"/>
      <c r="LKR207" s="627"/>
      <c r="LKS207" s="627"/>
      <c r="LKT207" s="627"/>
      <c r="LKU207" s="627"/>
      <c r="LKV207" s="627"/>
      <c r="LKW207" s="627"/>
      <c r="LKX207" s="627"/>
      <c r="LKY207" s="627"/>
      <c r="LKZ207" s="627"/>
      <c r="LLA207" s="627"/>
      <c r="LLB207" s="627"/>
      <c r="LLC207" s="627"/>
      <c r="LLD207" s="627"/>
      <c r="LLE207" s="627"/>
      <c r="LLF207" s="627"/>
      <c r="LLG207" s="627"/>
      <c r="LLH207" s="627"/>
      <c r="LLI207" s="627"/>
      <c r="LLJ207" s="627"/>
      <c r="LLK207" s="627"/>
      <c r="LLL207" s="627"/>
      <c r="LLM207" s="627"/>
      <c r="LLN207" s="627"/>
      <c r="LLO207" s="627"/>
      <c r="LLP207" s="627"/>
      <c r="LLQ207" s="627"/>
      <c r="LLR207" s="627"/>
      <c r="LLS207" s="627"/>
      <c r="LLT207" s="627"/>
      <c r="LLU207" s="627"/>
      <c r="LLV207" s="627"/>
      <c r="LLW207" s="627"/>
      <c r="LLX207" s="627"/>
      <c r="LLY207" s="627"/>
      <c r="LLZ207" s="627"/>
      <c r="LMA207" s="627"/>
      <c r="LMB207" s="627"/>
      <c r="LMC207" s="627"/>
      <c r="LMD207" s="627"/>
      <c r="LME207" s="627"/>
      <c r="LMF207" s="627"/>
      <c r="LMG207" s="627"/>
      <c r="LMH207" s="627"/>
      <c r="LMI207" s="627"/>
      <c r="LMJ207" s="627"/>
      <c r="LMK207" s="627"/>
      <c r="LML207" s="627"/>
      <c r="LMM207" s="627"/>
      <c r="LMN207" s="627"/>
      <c r="LMO207" s="627"/>
      <c r="LMP207" s="627"/>
      <c r="LMQ207" s="627"/>
      <c r="LMR207" s="627"/>
      <c r="LMS207" s="627"/>
      <c r="LMT207" s="627"/>
      <c r="LMU207" s="627"/>
      <c r="LMV207" s="627"/>
      <c r="LMW207" s="627"/>
      <c r="LMX207" s="627"/>
      <c r="LMY207" s="627"/>
      <c r="LMZ207" s="627"/>
      <c r="LNA207" s="627"/>
      <c r="LNB207" s="627"/>
      <c r="LNC207" s="627"/>
      <c r="LND207" s="627"/>
      <c r="LNE207" s="627"/>
      <c r="LNF207" s="627"/>
      <c r="LNG207" s="627"/>
      <c r="LNH207" s="627"/>
      <c r="LNI207" s="627"/>
      <c r="LNJ207" s="627"/>
      <c r="LNK207" s="627"/>
      <c r="LNL207" s="627"/>
      <c r="LNM207" s="627"/>
      <c r="LNN207" s="627"/>
      <c r="LNO207" s="627"/>
      <c r="LNP207" s="627"/>
      <c r="LNQ207" s="627"/>
      <c r="LNR207" s="627"/>
      <c r="LNS207" s="627"/>
      <c r="LNT207" s="627"/>
      <c r="LNU207" s="627"/>
      <c r="LNV207" s="627"/>
      <c r="LNW207" s="627"/>
      <c r="LNX207" s="627"/>
      <c r="LNY207" s="627"/>
      <c r="LNZ207" s="627"/>
      <c r="LOA207" s="627"/>
      <c r="LOB207" s="627"/>
      <c r="LOC207" s="627"/>
      <c r="LOD207" s="627"/>
      <c r="LOE207" s="627"/>
      <c r="LOF207" s="627"/>
      <c r="LOG207" s="627"/>
      <c r="LOH207" s="627"/>
      <c r="LOI207" s="627"/>
      <c r="LOJ207" s="627"/>
      <c r="LOK207" s="627"/>
      <c r="LOL207" s="627"/>
      <c r="LOM207" s="627"/>
      <c r="LON207" s="627"/>
      <c r="LOO207" s="627"/>
      <c r="LOP207" s="627"/>
      <c r="LOQ207" s="627"/>
      <c r="LOR207" s="627"/>
      <c r="LOS207" s="627"/>
      <c r="LOT207" s="627"/>
      <c r="LOU207" s="627"/>
      <c r="LOV207" s="627"/>
      <c r="LOW207" s="627"/>
      <c r="LOX207" s="627"/>
      <c r="LOY207" s="627"/>
      <c r="LOZ207" s="627"/>
      <c r="LPA207" s="627"/>
      <c r="LPB207" s="627"/>
      <c r="LPC207" s="627"/>
      <c r="LPD207" s="627"/>
      <c r="LPE207" s="627"/>
      <c r="LPF207" s="627"/>
      <c r="LPG207" s="627"/>
      <c r="LPH207" s="627"/>
      <c r="LPI207" s="627"/>
      <c r="LPJ207" s="627"/>
      <c r="LPK207" s="627"/>
      <c r="LPL207" s="627"/>
      <c r="LPM207" s="627"/>
      <c r="LPN207" s="627"/>
      <c r="LPO207" s="627"/>
      <c r="LPP207" s="627"/>
      <c r="LPQ207" s="627"/>
      <c r="LPR207" s="627"/>
      <c r="LPS207" s="627"/>
      <c r="LPT207" s="627"/>
      <c r="LPU207" s="627"/>
      <c r="LPV207" s="627"/>
      <c r="LPW207" s="627"/>
      <c r="LPX207" s="627"/>
      <c r="LPY207" s="627"/>
      <c r="LPZ207" s="627"/>
      <c r="LQA207" s="627"/>
      <c r="LQB207" s="627"/>
      <c r="LQC207" s="627"/>
      <c r="LQD207" s="627"/>
      <c r="LQE207" s="627"/>
      <c r="LQF207" s="627"/>
      <c r="LQG207" s="627"/>
      <c r="LQH207" s="627"/>
      <c r="LQI207" s="627"/>
      <c r="LQJ207" s="627"/>
      <c r="LQK207" s="627"/>
      <c r="LQL207" s="627"/>
      <c r="LQM207" s="627"/>
      <c r="LQN207" s="627"/>
      <c r="LQO207" s="627"/>
      <c r="LQP207" s="627"/>
      <c r="LQQ207" s="627"/>
      <c r="LQR207" s="627"/>
      <c r="LQS207" s="627"/>
      <c r="LQT207" s="627"/>
      <c r="LQU207" s="627"/>
      <c r="LQV207" s="627"/>
      <c r="LQW207" s="627"/>
      <c r="LQX207" s="627"/>
      <c r="LQY207" s="627"/>
      <c r="LQZ207" s="627"/>
      <c r="LRA207" s="627"/>
      <c r="LRB207" s="627"/>
      <c r="LRC207" s="627"/>
      <c r="LRD207" s="627"/>
      <c r="LRE207" s="627"/>
      <c r="LRF207" s="627"/>
      <c r="LRG207" s="627"/>
      <c r="LRH207" s="627"/>
      <c r="LRI207" s="627"/>
      <c r="LRJ207" s="627"/>
      <c r="LRK207" s="627"/>
      <c r="LRL207" s="627"/>
      <c r="LRM207" s="627"/>
      <c r="LRN207" s="627"/>
      <c r="LRO207" s="627"/>
      <c r="LRP207" s="627"/>
      <c r="LRQ207" s="627"/>
      <c r="LRR207" s="627"/>
      <c r="LRS207" s="627"/>
      <c r="LRT207" s="627"/>
      <c r="LRU207" s="627"/>
      <c r="LRV207" s="627"/>
      <c r="LRW207" s="627"/>
      <c r="LRX207" s="627"/>
      <c r="LRY207" s="627"/>
      <c r="LRZ207" s="627"/>
      <c r="LSA207" s="627"/>
      <c r="LSB207" s="627"/>
      <c r="LSC207" s="627"/>
      <c r="LSD207" s="627"/>
      <c r="LSE207" s="627"/>
      <c r="LSF207" s="627"/>
      <c r="LSG207" s="627"/>
      <c r="LSH207" s="627"/>
      <c r="LSI207" s="627"/>
      <c r="LSJ207" s="627"/>
      <c r="LSK207" s="627"/>
      <c r="LSL207" s="627"/>
      <c r="LSM207" s="627"/>
      <c r="LSN207" s="627"/>
      <c r="LSO207" s="627"/>
      <c r="LSP207" s="627"/>
      <c r="LSQ207" s="627"/>
      <c r="LSR207" s="627"/>
      <c r="LSS207" s="627"/>
      <c r="LST207" s="627"/>
      <c r="LSU207" s="627"/>
      <c r="LSV207" s="627"/>
      <c r="LSW207" s="627"/>
      <c r="LSX207" s="627"/>
      <c r="LSY207" s="627"/>
      <c r="LSZ207" s="627"/>
      <c r="LTA207" s="627"/>
      <c r="LTB207" s="627"/>
      <c r="LTC207" s="627"/>
      <c r="LTD207" s="627"/>
      <c r="LTE207" s="627"/>
      <c r="LTF207" s="627"/>
      <c r="LTG207" s="627"/>
      <c r="LTH207" s="627"/>
      <c r="LTI207" s="627"/>
      <c r="LTJ207" s="627"/>
      <c r="LTK207" s="627"/>
      <c r="LTL207" s="627"/>
      <c r="LTM207" s="627"/>
      <c r="LTN207" s="627"/>
      <c r="LTO207" s="627"/>
      <c r="LTP207" s="627"/>
      <c r="LTQ207" s="627"/>
      <c r="LTR207" s="627"/>
      <c r="LTS207" s="627"/>
      <c r="LTT207" s="627"/>
      <c r="LTU207" s="627"/>
      <c r="LTV207" s="627"/>
      <c r="LTW207" s="627"/>
      <c r="LTX207" s="627"/>
      <c r="LTY207" s="627"/>
      <c r="LTZ207" s="627"/>
      <c r="LUA207" s="627"/>
      <c r="LUB207" s="627"/>
      <c r="LUC207" s="627"/>
      <c r="LUD207" s="627"/>
      <c r="LUE207" s="627"/>
      <c r="LUF207" s="627"/>
      <c r="LUG207" s="627"/>
      <c r="LUH207" s="627"/>
      <c r="LUI207" s="627"/>
      <c r="LUJ207" s="627"/>
      <c r="LUK207" s="627"/>
      <c r="LUL207" s="627"/>
      <c r="LUM207" s="627"/>
      <c r="LUN207" s="627"/>
      <c r="LUO207" s="627"/>
      <c r="LUP207" s="627"/>
      <c r="LUQ207" s="627"/>
      <c r="LUR207" s="627"/>
      <c r="LUS207" s="627"/>
      <c r="LUT207" s="627"/>
      <c r="LUU207" s="627"/>
      <c r="LUV207" s="627"/>
      <c r="LUW207" s="627"/>
      <c r="LUX207" s="627"/>
      <c r="LUY207" s="627"/>
      <c r="LUZ207" s="627"/>
      <c r="LVA207" s="627"/>
      <c r="LVB207" s="627"/>
      <c r="LVC207" s="627"/>
      <c r="LVD207" s="627"/>
      <c r="LVE207" s="627"/>
      <c r="LVF207" s="627"/>
      <c r="LVG207" s="627"/>
      <c r="LVH207" s="627"/>
      <c r="LVI207" s="627"/>
      <c r="LVJ207" s="627"/>
      <c r="LVK207" s="627"/>
      <c r="LVL207" s="627"/>
      <c r="LVM207" s="627"/>
      <c r="LVN207" s="627"/>
      <c r="LVO207" s="627"/>
      <c r="LVP207" s="627"/>
      <c r="LVQ207" s="627"/>
      <c r="LVR207" s="627"/>
      <c r="LVS207" s="627"/>
      <c r="LVT207" s="627"/>
      <c r="LVU207" s="627"/>
      <c r="LVV207" s="627"/>
      <c r="LVW207" s="627"/>
      <c r="LVX207" s="627"/>
      <c r="LVY207" s="627"/>
      <c r="LVZ207" s="627"/>
      <c r="LWA207" s="627"/>
      <c r="LWB207" s="627"/>
      <c r="LWC207" s="627"/>
      <c r="LWD207" s="627"/>
      <c r="LWE207" s="627"/>
      <c r="LWF207" s="627"/>
      <c r="LWG207" s="627"/>
      <c r="LWH207" s="627"/>
      <c r="LWI207" s="627"/>
      <c r="LWJ207" s="627"/>
      <c r="LWK207" s="627"/>
      <c r="LWL207" s="627"/>
      <c r="LWM207" s="627"/>
      <c r="LWN207" s="627"/>
      <c r="LWO207" s="627"/>
      <c r="LWP207" s="627"/>
      <c r="LWQ207" s="627"/>
      <c r="LWR207" s="627"/>
      <c r="LWS207" s="627"/>
      <c r="LWT207" s="627"/>
      <c r="LWU207" s="627"/>
      <c r="LWV207" s="627"/>
      <c r="LWW207" s="627"/>
      <c r="LWX207" s="627"/>
      <c r="LWY207" s="627"/>
      <c r="LWZ207" s="627"/>
      <c r="LXA207" s="627"/>
      <c r="LXB207" s="627"/>
      <c r="LXC207" s="627"/>
      <c r="LXD207" s="627"/>
      <c r="LXE207" s="627"/>
      <c r="LXF207" s="627"/>
      <c r="LXG207" s="627"/>
      <c r="LXH207" s="627"/>
      <c r="LXI207" s="627"/>
      <c r="LXJ207" s="627"/>
      <c r="LXK207" s="627"/>
      <c r="LXL207" s="627"/>
      <c r="LXM207" s="627"/>
      <c r="LXN207" s="627"/>
      <c r="LXO207" s="627"/>
      <c r="LXP207" s="627"/>
      <c r="LXQ207" s="627"/>
      <c r="LXR207" s="627"/>
      <c r="LXS207" s="627"/>
      <c r="LXT207" s="627"/>
      <c r="LXU207" s="627"/>
      <c r="LXV207" s="627"/>
      <c r="LXW207" s="627"/>
      <c r="LXX207" s="627"/>
      <c r="LXY207" s="627"/>
      <c r="LXZ207" s="627"/>
      <c r="LYA207" s="627"/>
      <c r="LYB207" s="627"/>
      <c r="LYC207" s="627"/>
      <c r="LYD207" s="627"/>
      <c r="LYE207" s="627"/>
      <c r="LYF207" s="627"/>
      <c r="LYG207" s="627"/>
      <c r="LYH207" s="627"/>
      <c r="LYI207" s="627"/>
      <c r="LYJ207" s="627"/>
      <c r="LYK207" s="627"/>
      <c r="LYL207" s="627"/>
      <c r="LYM207" s="627"/>
      <c r="LYN207" s="627"/>
      <c r="LYO207" s="627"/>
      <c r="LYP207" s="627"/>
      <c r="LYQ207" s="627"/>
      <c r="LYR207" s="627"/>
      <c r="LYS207" s="627"/>
      <c r="LYT207" s="627"/>
      <c r="LYU207" s="627"/>
      <c r="LYV207" s="627"/>
      <c r="LYW207" s="627"/>
      <c r="LYX207" s="627"/>
      <c r="LYY207" s="627"/>
      <c r="LYZ207" s="627"/>
      <c r="LZA207" s="627"/>
      <c r="LZB207" s="627"/>
      <c r="LZC207" s="627"/>
      <c r="LZD207" s="627"/>
      <c r="LZE207" s="627"/>
      <c r="LZF207" s="627"/>
      <c r="LZG207" s="627"/>
      <c r="LZH207" s="627"/>
      <c r="LZI207" s="627"/>
      <c r="LZJ207" s="627"/>
      <c r="LZK207" s="627"/>
      <c r="LZL207" s="627"/>
      <c r="LZM207" s="627"/>
      <c r="LZN207" s="627"/>
      <c r="LZO207" s="627"/>
      <c r="LZP207" s="627"/>
      <c r="LZQ207" s="627"/>
      <c r="LZR207" s="627"/>
      <c r="LZS207" s="627"/>
      <c r="LZT207" s="627"/>
      <c r="LZU207" s="627"/>
      <c r="LZV207" s="627"/>
      <c r="LZW207" s="627"/>
      <c r="LZX207" s="627"/>
      <c r="LZY207" s="627"/>
      <c r="LZZ207" s="627"/>
      <c r="MAA207" s="627"/>
      <c r="MAB207" s="627"/>
      <c r="MAC207" s="627"/>
      <c r="MAD207" s="627"/>
      <c r="MAE207" s="627"/>
      <c r="MAF207" s="627"/>
      <c r="MAG207" s="627"/>
      <c r="MAH207" s="627"/>
      <c r="MAI207" s="627"/>
      <c r="MAJ207" s="627"/>
      <c r="MAK207" s="627"/>
      <c r="MAL207" s="627"/>
      <c r="MAM207" s="627"/>
      <c r="MAN207" s="627"/>
      <c r="MAO207" s="627"/>
      <c r="MAP207" s="627"/>
      <c r="MAQ207" s="627"/>
      <c r="MAR207" s="627"/>
      <c r="MAS207" s="627"/>
      <c r="MAT207" s="627"/>
      <c r="MAU207" s="627"/>
      <c r="MAV207" s="627"/>
      <c r="MAW207" s="627"/>
      <c r="MAX207" s="627"/>
      <c r="MAY207" s="627"/>
      <c r="MAZ207" s="627"/>
      <c r="MBA207" s="627"/>
      <c r="MBB207" s="627"/>
      <c r="MBC207" s="627"/>
      <c r="MBD207" s="627"/>
      <c r="MBE207" s="627"/>
      <c r="MBF207" s="627"/>
      <c r="MBG207" s="627"/>
      <c r="MBH207" s="627"/>
      <c r="MBI207" s="627"/>
      <c r="MBJ207" s="627"/>
      <c r="MBK207" s="627"/>
      <c r="MBL207" s="627"/>
      <c r="MBM207" s="627"/>
      <c r="MBN207" s="627"/>
      <c r="MBO207" s="627"/>
      <c r="MBP207" s="627"/>
      <c r="MBQ207" s="627"/>
      <c r="MBR207" s="627"/>
      <c r="MBS207" s="627"/>
      <c r="MBT207" s="627"/>
      <c r="MBU207" s="627"/>
      <c r="MBV207" s="627"/>
      <c r="MBW207" s="627"/>
      <c r="MBX207" s="627"/>
      <c r="MBY207" s="627"/>
      <c r="MBZ207" s="627"/>
      <c r="MCA207" s="627"/>
      <c r="MCB207" s="627"/>
      <c r="MCC207" s="627"/>
      <c r="MCD207" s="627"/>
      <c r="MCE207" s="627"/>
      <c r="MCF207" s="627"/>
      <c r="MCG207" s="627"/>
      <c r="MCH207" s="627"/>
      <c r="MCI207" s="627"/>
      <c r="MCJ207" s="627"/>
      <c r="MCK207" s="627"/>
      <c r="MCL207" s="627"/>
      <c r="MCM207" s="627"/>
      <c r="MCN207" s="627"/>
      <c r="MCO207" s="627"/>
      <c r="MCP207" s="627"/>
      <c r="MCQ207" s="627"/>
      <c r="MCR207" s="627"/>
      <c r="MCS207" s="627"/>
      <c r="MCT207" s="627"/>
      <c r="MCU207" s="627"/>
      <c r="MCV207" s="627"/>
      <c r="MCW207" s="627"/>
      <c r="MCX207" s="627"/>
      <c r="MCY207" s="627"/>
      <c r="MCZ207" s="627"/>
      <c r="MDA207" s="627"/>
      <c r="MDB207" s="627"/>
      <c r="MDC207" s="627"/>
      <c r="MDD207" s="627"/>
      <c r="MDE207" s="627"/>
      <c r="MDF207" s="627"/>
      <c r="MDG207" s="627"/>
      <c r="MDH207" s="627"/>
      <c r="MDI207" s="627"/>
      <c r="MDJ207" s="627"/>
      <c r="MDK207" s="627"/>
      <c r="MDL207" s="627"/>
      <c r="MDM207" s="627"/>
      <c r="MDN207" s="627"/>
      <c r="MDO207" s="627"/>
      <c r="MDP207" s="627"/>
      <c r="MDQ207" s="627"/>
      <c r="MDR207" s="627"/>
      <c r="MDS207" s="627"/>
      <c r="MDT207" s="627"/>
      <c r="MDU207" s="627"/>
      <c r="MDV207" s="627"/>
      <c r="MDW207" s="627"/>
      <c r="MDX207" s="627"/>
      <c r="MDY207" s="627"/>
      <c r="MDZ207" s="627"/>
      <c r="MEA207" s="627"/>
      <c r="MEB207" s="627"/>
      <c r="MEC207" s="627"/>
      <c r="MED207" s="627"/>
      <c r="MEE207" s="627"/>
      <c r="MEF207" s="627"/>
      <c r="MEG207" s="627"/>
      <c r="MEH207" s="627"/>
      <c r="MEI207" s="627"/>
      <c r="MEJ207" s="627"/>
      <c r="MEK207" s="627"/>
      <c r="MEL207" s="627"/>
      <c r="MEM207" s="627"/>
      <c r="MEN207" s="627"/>
      <c r="MEO207" s="627"/>
      <c r="MEP207" s="627"/>
      <c r="MEQ207" s="627"/>
      <c r="MER207" s="627"/>
      <c r="MES207" s="627"/>
      <c r="MET207" s="627"/>
      <c r="MEU207" s="627"/>
      <c r="MEV207" s="627"/>
      <c r="MEW207" s="627"/>
      <c r="MEX207" s="627"/>
      <c r="MEY207" s="627"/>
      <c r="MEZ207" s="627"/>
      <c r="MFA207" s="627"/>
      <c r="MFB207" s="627"/>
      <c r="MFC207" s="627"/>
      <c r="MFD207" s="627"/>
      <c r="MFE207" s="627"/>
      <c r="MFF207" s="627"/>
      <c r="MFG207" s="627"/>
      <c r="MFH207" s="627"/>
      <c r="MFI207" s="627"/>
      <c r="MFJ207" s="627"/>
      <c r="MFK207" s="627"/>
      <c r="MFL207" s="627"/>
      <c r="MFM207" s="627"/>
      <c r="MFN207" s="627"/>
      <c r="MFO207" s="627"/>
      <c r="MFP207" s="627"/>
      <c r="MFQ207" s="627"/>
      <c r="MFR207" s="627"/>
      <c r="MFS207" s="627"/>
      <c r="MFT207" s="627"/>
      <c r="MFU207" s="627"/>
      <c r="MFV207" s="627"/>
      <c r="MFW207" s="627"/>
      <c r="MFX207" s="627"/>
      <c r="MFY207" s="627"/>
      <c r="MFZ207" s="627"/>
      <c r="MGA207" s="627"/>
      <c r="MGB207" s="627"/>
      <c r="MGC207" s="627"/>
      <c r="MGD207" s="627"/>
      <c r="MGE207" s="627"/>
      <c r="MGF207" s="627"/>
      <c r="MGG207" s="627"/>
      <c r="MGH207" s="627"/>
      <c r="MGI207" s="627"/>
      <c r="MGJ207" s="627"/>
      <c r="MGK207" s="627"/>
      <c r="MGL207" s="627"/>
      <c r="MGM207" s="627"/>
      <c r="MGN207" s="627"/>
      <c r="MGO207" s="627"/>
      <c r="MGP207" s="627"/>
      <c r="MGQ207" s="627"/>
      <c r="MGR207" s="627"/>
      <c r="MGS207" s="627"/>
      <c r="MGT207" s="627"/>
      <c r="MGU207" s="627"/>
      <c r="MGV207" s="627"/>
      <c r="MGW207" s="627"/>
      <c r="MGX207" s="627"/>
      <c r="MGY207" s="627"/>
      <c r="MGZ207" s="627"/>
      <c r="MHA207" s="627"/>
      <c r="MHB207" s="627"/>
      <c r="MHC207" s="627"/>
      <c r="MHD207" s="627"/>
      <c r="MHE207" s="627"/>
      <c r="MHF207" s="627"/>
      <c r="MHG207" s="627"/>
      <c r="MHH207" s="627"/>
      <c r="MHI207" s="627"/>
      <c r="MHJ207" s="627"/>
      <c r="MHK207" s="627"/>
      <c r="MHL207" s="627"/>
      <c r="MHM207" s="627"/>
      <c r="MHN207" s="627"/>
      <c r="MHO207" s="627"/>
      <c r="MHP207" s="627"/>
      <c r="MHQ207" s="627"/>
      <c r="MHR207" s="627"/>
      <c r="MHS207" s="627"/>
      <c r="MHT207" s="627"/>
      <c r="MHU207" s="627"/>
      <c r="MHV207" s="627"/>
      <c r="MHW207" s="627"/>
      <c r="MHX207" s="627"/>
      <c r="MHY207" s="627"/>
      <c r="MHZ207" s="627"/>
      <c r="MIA207" s="627"/>
      <c r="MIB207" s="627"/>
      <c r="MIC207" s="627"/>
      <c r="MID207" s="627"/>
      <c r="MIE207" s="627"/>
      <c r="MIF207" s="627"/>
      <c r="MIG207" s="627"/>
      <c r="MIH207" s="627"/>
      <c r="MII207" s="627"/>
      <c r="MIJ207" s="627"/>
      <c r="MIK207" s="627"/>
      <c r="MIL207" s="627"/>
      <c r="MIM207" s="627"/>
      <c r="MIN207" s="627"/>
      <c r="MIO207" s="627"/>
      <c r="MIP207" s="627"/>
      <c r="MIQ207" s="627"/>
      <c r="MIR207" s="627"/>
      <c r="MIS207" s="627"/>
      <c r="MIT207" s="627"/>
      <c r="MIU207" s="627"/>
      <c r="MIV207" s="627"/>
      <c r="MIW207" s="627"/>
      <c r="MIX207" s="627"/>
      <c r="MIY207" s="627"/>
      <c r="MIZ207" s="627"/>
      <c r="MJA207" s="627"/>
      <c r="MJB207" s="627"/>
      <c r="MJC207" s="627"/>
      <c r="MJD207" s="627"/>
      <c r="MJE207" s="627"/>
      <c r="MJF207" s="627"/>
      <c r="MJG207" s="627"/>
      <c r="MJH207" s="627"/>
      <c r="MJI207" s="627"/>
      <c r="MJJ207" s="627"/>
      <c r="MJK207" s="627"/>
      <c r="MJL207" s="627"/>
      <c r="MJM207" s="627"/>
      <c r="MJN207" s="627"/>
      <c r="MJO207" s="627"/>
      <c r="MJP207" s="627"/>
      <c r="MJQ207" s="627"/>
      <c r="MJR207" s="627"/>
      <c r="MJS207" s="627"/>
      <c r="MJT207" s="627"/>
      <c r="MJU207" s="627"/>
      <c r="MJV207" s="627"/>
      <c r="MJW207" s="627"/>
      <c r="MJX207" s="627"/>
      <c r="MJY207" s="627"/>
      <c r="MJZ207" s="627"/>
      <c r="MKA207" s="627"/>
      <c r="MKB207" s="627"/>
      <c r="MKC207" s="627"/>
      <c r="MKD207" s="627"/>
      <c r="MKE207" s="627"/>
      <c r="MKF207" s="627"/>
      <c r="MKG207" s="627"/>
      <c r="MKH207" s="627"/>
      <c r="MKI207" s="627"/>
      <c r="MKJ207" s="627"/>
      <c r="MKK207" s="627"/>
      <c r="MKL207" s="627"/>
      <c r="MKM207" s="627"/>
      <c r="MKN207" s="627"/>
      <c r="MKO207" s="627"/>
      <c r="MKP207" s="627"/>
      <c r="MKQ207" s="627"/>
      <c r="MKR207" s="627"/>
      <c r="MKS207" s="627"/>
      <c r="MKT207" s="627"/>
      <c r="MKU207" s="627"/>
      <c r="MKV207" s="627"/>
      <c r="MKW207" s="627"/>
      <c r="MKX207" s="627"/>
      <c r="MKY207" s="627"/>
      <c r="MKZ207" s="627"/>
      <c r="MLA207" s="627"/>
      <c r="MLB207" s="627"/>
      <c r="MLC207" s="627"/>
      <c r="MLD207" s="627"/>
      <c r="MLE207" s="627"/>
      <c r="MLF207" s="627"/>
      <c r="MLG207" s="627"/>
      <c r="MLH207" s="627"/>
      <c r="MLI207" s="627"/>
      <c r="MLJ207" s="627"/>
      <c r="MLK207" s="627"/>
      <c r="MLL207" s="627"/>
      <c r="MLM207" s="627"/>
      <c r="MLN207" s="627"/>
      <c r="MLO207" s="627"/>
      <c r="MLP207" s="627"/>
      <c r="MLQ207" s="627"/>
      <c r="MLR207" s="627"/>
      <c r="MLS207" s="627"/>
      <c r="MLT207" s="627"/>
      <c r="MLU207" s="627"/>
      <c r="MLV207" s="627"/>
      <c r="MLW207" s="627"/>
      <c r="MLX207" s="627"/>
      <c r="MLY207" s="627"/>
      <c r="MLZ207" s="627"/>
      <c r="MMA207" s="627"/>
      <c r="MMB207" s="627"/>
      <c r="MMC207" s="627"/>
      <c r="MMD207" s="627"/>
      <c r="MME207" s="627"/>
      <c r="MMF207" s="627"/>
      <c r="MMG207" s="627"/>
      <c r="MMH207" s="627"/>
      <c r="MMI207" s="627"/>
      <c r="MMJ207" s="627"/>
      <c r="MMK207" s="627"/>
      <c r="MML207" s="627"/>
      <c r="MMM207" s="627"/>
      <c r="MMN207" s="627"/>
      <c r="MMO207" s="627"/>
      <c r="MMP207" s="627"/>
      <c r="MMQ207" s="627"/>
      <c r="MMR207" s="627"/>
      <c r="MMS207" s="627"/>
      <c r="MMT207" s="627"/>
      <c r="MMU207" s="627"/>
      <c r="MMV207" s="627"/>
      <c r="MMW207" s="627"/>
      <c r="MMX207" s="627"/>
      <c r="MMY207" s="627"/>
      <c r="MMZ207" s="627"/>
      <c r="MNA207" s="627"/>
      <c r="MNB207" s="627"/>
      <c r="MNC207" s="627"/>
      <c r="MND207" s="627"/>
      <c r="MNE207" s="627"/>
      <c r="MNF207" s="627"/>
      <c r="MNG207" s="627"/>
      <c r="MNH207" s="627"/>
      <c r="MNI207" s="627"/>
      <c r="MNJ207" s="627"/>
      <c r="MNK207" s="627"/>
      <c r="MNL207" s="627"/>
      <c r="MNM207" s="627"/>
      <c r="MNN207" s="627"/>
      <c r="MNO207" s="627"/>
      <c r="MNP207" s="627"/>
      <c r="MNQ207" s="627"/>
      <c r="MNR207" s="627"/>
      <c r="MNS207" s="627"/>
      <c r="MNT207" s="627"/>
      <c r="MNU207" s="627"/>
      <c r="MNV207" s="627"/>
      <c r="MNW207" s="627"/>
      <c r="MNX207" s="627"/>
      <c r="MNY207" s="627"/>
      <c r="MNZ207" s="627"/>
      <c r="MOA207" s="627"/>
      <c r="MOB207" s="627"/>
      <c r="MOC207" s="627"/>
      <c r="MOD207" s="627"/>
      <c r="MOE207" s="627"/>
      <c r="MOF207" s="627"/>
      <c r="MOG207" s="627"/>
      <c r="MOH207" s="627"/>
      <c r="MOI207" s="627"/>
      <c r="MOJ207" s="627"/>
      <c r="MOK207" s="627"/>
      <c r="MOL207" s="627"/>
      <c r="MOM207" s="627"/>
      <c r="MON207" s="627"/>
      <c r="MOO207" s="627"/>
      <c r="MOP207" s="627"/>
      <c r="MOQ207" s="627"/>
      <c r="MOR207" s="627"/>
      <c r="MOS207" s="627"/>
      <c r="MOT207" s="627"/>
      <c r="MOU207" s="627"/>
      <c r="MOV207" s="627"/>
      <c r="MOW207" s="627"/>
      <c r="MOX207" s="627"/>
      <c r="MOY207" s="627"/>
      <c r="MOZ207" s="627"/>
      <c r="MPA207" s="627"/>
      <c r="MPB207" s="627"/>
      <c r="MPC207" s="627"/>
      <c r="MPD207" s="627"/>
      <c r="MPE207" s="627"/>
      <c r="MPF207" s="627"/>
      <c r="MPG207" s="627"/>
      <c r="MPH207" s="627"/>
      <c r="MPI207" s="627"/>
      <c r="MPJ207" s="627"/>
      <c r="MPK207" s="627"/>
      <c r="MPL207" s="627"/>
      <c r="MPM207" s="627"/>
      <c r="MPN207" s="627"/>
      <c r="MPO207" s="627"/>
      <c r="MPP207" s="627"/>
      <c r="MPQ207" s="627"/>
      <c r="MPR207" s="627"/>
      <c r="MPS207" s="627"/>
      <c r="MPT207" s="627"/>
      <c r="MPU207" s="627"/>
      <c r="MPV207" s="627"/>
      <c r="MPW207" s="627"/>
      <c r="MPX207" s="627"/>
      <c r="MPY207" s="627"/>
      <c r="MPZ207" s="627"/>
      <c r="MQA207" s="627"/>
      <c r="MQB207" s="627"/>
      <c r="MQC207" s="627"/>
      <c r="MQD207" s="627"/>
      <c r="MQE207" s="627"/>
      <c r="MQF207" s="627"/>
      <c r="MQG207" s="627"/>
      <c r="MQH207" s="627"/>
      <c r="MQI207" s="627"/>
      <c r="MQJ207" s="627"/>
      <c r="MQK207" s="627"/>
      <c r="MQL207" s="627"/>
      <c r="MQM207" s="627"/>
      <c r="MQN207" s="627"/>
      <c r="MQO207" s="627"/>
      <c r="MQP207" s="627"/>
      <c r="MQQ207" s="627"/>
      <c r="MQR207" s="627"/>
      <c r="MQS207" s="627"/>
      <c r="MQT207" s="627"/>
      <c r="MQU207" s="627"/>
      <c r="MQV207" s="627"/>
      <c r="MQW207" s="627"/>
      <c r="MQX207" s="627"/>
      <c r="MQY207" s="627"/>
      <c r="MQZ207" s="627"/>
      <c r="MRA207" s="627"/>
      <c r="MRB207" s="627"/>
      <c r="MRC207" s="627"/>
      <c r="MRD207" s="627"/>
      <c r="MRE207" s="627"/>
      <c r="MRF207" s="627"/>
      <c r="MRG207" s="627"/>
      <c r="MRH207" s="627"/>
      <c r="MRI207" s="627"/>
      <c r="MRJ207" s="627"/>
      <c r="MRK207" s="627"/>
      <c r="MRL207" s="627"/>
      <c r="MRM207" s="627"/>
      <c r="MRN207" s="627"/>
      <c r="MRO207" s="627"/>
      <c r="MRP207" s="627"/>
      <c r="MRQ207" s="627"/>
      <c r="MRR207" s="627"/>
      <c r="MRS207" s="627"/>
      <c r="MRT207" s="627"/>
      <c r="MRU207" s="627"/>
      <c r="MRV207" s="627"/>
      <c r="MRW207" s="627"/>
      <c r="MRX207" s="627"/>
      <c r="MRY207" s="627"/>
      <c r="MRZ207" s="627"/>
      <c r="MSA207" s="627"/>
      <c r="MSB207" s="627"/>
      <c r="MSC207" s="627"/>
      <c r="MSD207" s="627"/>
      <c r="MSE207" s="627"/>
      <c r="MSF207" s="627"/>
      <c r="MSG207" s="627"/>
      <c r="MSH207" s="627"/>
      <c r="MSI207" s="627"/>
      <c r="MSJ207" s="627"/>
      <c r="MSK207" s="627"/>
      <c r="MSL207" s="627"/>
      <c r="MSM207" s="627"/>
      <c r="MSN207" s="627"/>
      <c r="MSO207" s="627"/>
      <c r="MSP207" s="627"/>
      <c r="MSQ207" s="627"/>
      <c r="MSR207" s="627"/>
      <c r="MSS207" s="627"/>
      <c r="MST207" s="627"/>
      <c r="MSU207" s="627"/>
      <c r="MSV207" s="627"/>
      <c r="MSW207" s="627"/>
      <c r="MSX207" s="627"/>
      <c r="MSY207" s="627"/>
      <c r="MSZ207" s="627"/>
      <c r="MTA207" s="627"/>
      <c r="MTB207" s="627"/>
      <c r="MTC207" s="627"/>
      <c r="MTD207" s="627"/>
      <c r="MTE207" s="627"/>
      <c r="MTF207" s="627"/>
      <c r="MTG207" s="627"/>
      <c r="MTH207" s="627"/>
      <c r="MTI207" s="627"/>
      <c r="MTJ207" s="627"/>
      <c r="MTK207" s="627"/>
      <c r="MTL207" s="627"/>
      <c r="MTM207" s="627"/>
      <c r="MTN207" s="627"/>
      <c r="MTO207" s="627"/>
      <c r="MTP207" s="627"/>
      <c r="MTQ207" s="627"/>
      <c r="MTR207" s="627"/>
      <c r="MTS207" s="627"/>
      <c r="MTT207" s="627"/>
      <c r="MTU207" s="627"/>
      <c r="MTV207" s="627"/>
      <c r="MTW207" s="627"/>
      <c r="MTX207" s="627"/>
      <c r="MTY207" s="627"/>
      <c r="MTZ207" s="627"/>
      <c r="MUA207" s="627"/>
      <c r="MUB207" s="627"/>
      <c r="MUC207" s="627"/>
      <c r="MUD207" s="627"/>
      <c r="MUE207" s="627"/>
      <c r="MUF207" s="627"/>
      <c r="MUG207" s="627"/>
      <c r="MUH207" s="627"/>
      <c r="MUI207" s="627"/>
      <c r="MUJ207" s="627"/>
      <c r="MUK207" s="627"/>
      <c r="MUL207" s="627"/>
      <c r="MUM207" s="627"/>
      <c r="MUN207" s="627"/>
      <c r="MUO207" s="627"/>
      <c r="MUP207" s="627"/>
      <c r="MUQ207" s="627"/>
      <c r="MUR207" s="627"/>
      <c r="MUS207" s="627"/>
      <c r="MUT207" s="627"/>
      <c r="MUU207" s="627"/>
      <c r="MUV207" s="627"/>
      <c r="MUW207" s="627"/>
      <c r="MUX207" s="627"/>
      <c r="MUY207" s="627"/>
      <c r="MUZ207" s="627"/>
      <c r="MVA207" s="627"/>
      <c r="MVB207" s="627"/>
      <c r="MVC207" s="627"/>
      <c r="MVD207" s="627"/>
      <c r="MVE207" s="627"/>
      <c r="MVF207" s="627"/>
      <c r="MVG207" s="627"/>
      <c r="MVH207" s="627"/>
      <c r="MVI207" s="627"/>
      <c r="MVJ207" s="627"/>
      <c r="MVK207" s="627"/>
      <c r="MVL207" s="627"/>
      <c r="MVM207" s="627"/>
      <c r="MVN207" s="627"/>
      <c r="MVO207" s="627"/>
      <c r="MVP207" s="627"/>
      <c r="MVQ207" s="627"/>
      <c r="MVR207" s="627"/>
      <c r="MVS207" s="627"/>
      <c r="MVT207" s="627"/>
      <c r="MVU207" s="627"/>
      <c r="MVV207" s="627"/>
      <c r="MVW207" s="627"/>
      <c r="MVX207" s="627"/>
      <c r="MVY207" s="627"/>
      <c r="MVZ207" s="627"/>
      <c r="MWA207" s="627"/>
      <c r="MWB207" s="627"/>
      <c r="MWC207" s="627"/>
      <c r="MWD207" s="627"/>
      <c r="MWE207" s="627"/>
      <c r="MWF207" s="627"/>
      <c r="MWG207" s="627"/>
      <c r="MWH207" s="627"/>
      <c r="MWI207" s="627"/>
      <c r="MWJ207" s="627"/>
      <c r="MWK207" s="627"/>
      <c r="MWL207" s="627"/>
      <c r="MWM207" s="627"/>
      <c r="MWN207" s="627"/>
      <c r="MWO207" s="627"/>
      <c r="MWP207" s="627"/>
      <c r="MWQ207" s="627"/>
      <c r="MWR207" s="627"/>
      <c r="MWS207" s="627"/>
      <c r="MWT207" s="627"/>
      <c r="MWU207" s="627"/>
      <c r="MWV207" s="627"/>
      <c r="MWW207" s="627"/>
      <c r="MWX207" s="627"/>
      <c r="MWY207" s="627"/>
      <c r="MWZ207" s="627"/>
      <c r="MXA207" s="627"/>
      <c r="MXB207" s="627"/>
      <c r="MXC207" s="627"/>
      <c r="MXD207" s="627"/>
      <c r="MXE207" s="627"/>
      <c r="MXF207" s="627"/>
      <c r="MXG207" s="627"/>
      <c r="MXH207" s="627"/>
      <c r="MXI207" s="627"/>
      <c r="MXJ207" s="627"/>
      <c r="MXK207" s="627"/>
      <c r="MXL207" s="627"/>
      <c r="MXM207" s="627"/>
      <c r="MXN207" s="627"/>
      <c r="MXO207" s="627"/>
      <c r="MXP207" s="627"/>
      <c r="MXQ207" s="627"/>
      <c r="MXR207" s="627"/>
      <c r="MXS207" s="627"/>
      <c r="MXT207" s="627"/>
      <c r="MXU207" s="627"/>
      <c r="MXV207" s="627"/>
      <c r="MXW207" s="627"/>
      <c r="MXX207" s="627"/>
      <c r="MXY207" s="627"/>
      <c r="MXZ207" s="627"/>
      <c r="MYA207" s="627"/>
      <c r="MYB207" s="627"/>
      <c r="MYC207" s="627"/>
      <c r="MYD207" s="627"/>
      <c r="MYE207" s="627"/>
      <c r="MYF207" s="627"/>
      <c r="MYG207" s="627"/>
      <c r="MYH207" s="627"/>
      <c r="MYI207" s="627"/>
      <c r="MYJ207" s="627"/>
      <c r="MYK207" s="627"/>
      <c r="MYL207" s="627"/>
      <c r="MYM207" s="627"/>
      <c r="MYN207" s="627"/>
      <c r="MYO207" s="627"/>
      <c r="MYP207" s="627"/>
      <c r="MYQ207" s="627"/>
      <c r="MYR207" s="627"/>
      <c r="MYS207" s="627"/>
      <c r="MYT207" s="627"/>
      <c r="MYU207" s="627"/>
      <c r="MYV207" s="627"/>
      <c r="MYW207" s="627"/>
      <c r="MYX207" s="627"/>
      <c r="MYY207" s="627"/>
      <c r="MYZ207" s="627"/>
      <c r="MZA207" s="627"/>
      <c r="MZB207" s="627"/>
      <c r="MZC207" s="627"/>
      <c r="MZD207" s="627"/>
      <c r="MZE207" s="627"/>
      <c r="MZF207" s="627"/>
      <c r="MZG207" s="627"/>
      <c r="MZH207" s="627"/>
      <c r="MZI207" s="627"/>
      <c r="MZJ207" s="627"/>
      <c r="MZK207" s="627"/>
      <c r="MZL207" s="627"/>
      <c r="MZM207" s="627"/>
      <c r="MZN207" s="627"/>
      <c r="MZO207" s="627"/>
      <c r="MZP207" s="627"/>
      <c r="MZQ207" s="627"/>
      <c r="MZR207" s="627"/>
      <c r="MZS207" s="627"/>
      <c r="MZT207" s="627"/>
      <c r="MZU207" s="627"/>
      <c r="MZV207" s="627"/>
      <c r="MZW207" s="627"/>
      <c r="MZX207" s="627"/>
      <c r="MZY207" s="627"/>
      <c r="MZZ207" s="627"/>
      <c r="NAA207" s="627"/>
      <c r="NAB207" s="627"/>
      <c r="NAC207" s="627"/>
      <c r="NAD207" s="627"/>
      <c r="NAE207" s="627"/>
      <c r="NAF207" s="627"/>
      <c r="NAG207" s="627"/>
      <c r="NAH207" s="627"/>
      <c r="NAI207" s="627"/>
      <c r="NAJ207" s="627"/>
      <c r="NAK207" s="627"/>
      <c r="NAL207" s="627"/>
      <c r="NAM207" s="627"/>
      <c r="NAN207" s="627"/>
      <c r="NAO207" s="627"/>
      <c r="NAP207" s="627"/>
      <c r="NAQ207" s="627"/>
      <c r="NAR207" s="627"/>
      <c r="NAS207" s="627"/>
      <c r="NAT207" s="627"/>
      <c r="NAU207" s="627"/>
      <c r="NAV207" s="627"/>
      <c r="NAW207" s="627"/>
      <c r="NAX207" s="627"/>
      <c r="NAY207" s="627"/>
      <c r="NAZ207" s="627"/>
      <c r="NBA207" s="627"/>
      <c r="NBB207" s="627"/>
      <c r="NBC207" s="627"/>
      <c r="NBD207" s="627"/>
      <c r="NBE207" s="627"/>
      <c r="NBF207" s="627"/>
      <c r="NBG207" s="627"/>
      <c r="NBH207" s="627"/>
      <c r="NBI207" s="627"/>
      <c r="NBJ207" s="627"/>
      <c r="NBK207" s="627"/>
      <c r="NBL207" s="627"/>
      <c r="NBM207" s="627"/>
      <c r="NBN207" s="627"/>
      <c r="NBO207" s="627"/>
      <c r="NBP207" s="627"/>
      <c r="NBQ207" s="627"/>
      <c r="NBR207" s="627"/>
      <c r="NBS207" s="627"/>
      <c r="NBT207" s="627"/>
      <c r="NBU207" s="627"/>
      <c r="NBV207" s="627"/>
      <c r="NBW207" s="627"/>
      <c r="NBX207" s="627"/>
      <c r="NBY207" s="627"/>
      <c r="NBZ207" s="627"/>
      <c r="NCA207" s="627"/>
      <c r="NCB207" s="627"/>
      <c r="NCC207" s="627"/>
      <c r="NCD207" s="627"/>
      <c r="NCE207" s="627"/>
      <c r="NCF207" s="627"/>
      <c r="NCG207" s="627"/>
      <c r="NCH207" s="627"/>
      <c r="NCI207" s="627"/>
      <c r="NCJ207" s="627"/>
      <c r="NCK207" s="627"/>
      <c r="NCL207" s="627"/>
      <c r="NCM207" s="627"/>
      <c r="NCN207" s="627"/>
      <c r="NCO207" s="627"/>
      <c r="NCP207" s="627"/>
      <c r="NCQ207" s="627"/>
      <c r="NCR207" s="627"/>
      <c r="NCS207" s="627"/>
      <c r="NCT207" s="627"/>
      <c r="NCU207" s="627"/>
      <c r="NCV207" s="627"/>
      <c r="NCW207" s="627"/>
      <c r="NCX207" s="627"/>
      <c r="NCY207" s="627"/>
      <c r="NCZ207" s="627"/>
      <c r="NDA207" s="627"/>
      <c r="NDB207" s="627"/>
      <c r="NDC207" s="627"/>
      <c r="NDD207" s="627"/>
      <c r="NDE207" s="627"/>
      <c r="NDF207" s="627"/>
      <c r="NDG207" s="627"/>
      <c r="NDH207" s="627"/>
      <c r="NDI207" s="627"/>
      <c r="NDJ207" s="627"/>
      <c r="NDK207" s="627"/>
      <c r="NDL207" s="627"/>
      <c r="NDM207" s="627"/>
      <c r="NDN207" s="627"/>
      <c r="NDO207" s="627"/>
      <c r="NDP207" s="627"/>
      <c r="NDQ207" s="627"/>
      <c r="NDR207" s="627"/>
      <c r="NDS207" s="627"/>
      <c r="NDT207" s="627"/>
      <c r="NDU207" s="627"/>
      <c r="NDV207" s="627"/>
      <c r="NDW207" s="627"/>
      <c r="NDX207" s="627"/>
      <c r="NDY207" s="627"/>
      <c r="NDZ207" s="627"/>
      <c r="NEA207" s="627"/>
      <c r="NEB207" s="627"/>
      <c r="NEC207" s="627"/>
      <c r="NED207" s="627"/>
      <c r="NEE207" s="627"/>
      <c r="NEF207" s="627"/>
      <c r="NEG207" s="627"/>
      <c r="NEH207" s="627"/>
      <c r="NEI207" s="627"/>
      <c r="NEJ207" s="627"/>
      <c r="NEK207" s="627"/>
      <c r="NEL207" s="627"/>
      <c r="NEM207" s="627"/>
      <c r="NEN207" s="627"/>
      <c r="NEO207" s="627"/>
      <c r="NEP207" s="627"/>
      <c r="NEQ207" s="627"/>
      <c r="NER207" s="627"/>
      <c r="NES207" s="627"/>
      <c r="NET207" s="627"/>
      <c r="NEU207" s="627"/>
      <c r="NEV207" s="627"/>
      <c r="NEW207" s="627"/>
      <c r="NEX207" s="627"/>
      <c r="NEY207" s="627"/>
      <c r="NEZ207" s="627"/>
      <c r="NFA207" s="627"/>
      <c r="NFB207" s="627"/>
      <c r="NFC207" s="627"/>
      <c r="NFD207" s="627"/>
      <c r="NFE207" s="627"/>
      <c r="NFF207" s="627"/>
      <c r="NFG207" s="627"/>
      <c r="NFH207" s="627"/>
      <c r="NFI207" s="627"/>
      <c r="NFJ207" s="627"/>
      <c r="NFK207" s="627"/>
      <c r="NFL207" s="627"/>
      <c r="NFM207" s="627"/>
      <c r="NFN207" s="627"/>
      <c r="NFO207" s="627"/>
      <c r="NFP207" s="627"/>
      <c r="NFQ207" s="627"/>
      <c r="NFR207" s="627"/>
      <c r="NFS207" s="627"/>
      <c r="NFT207" s="627"/>
      <c r="NFU207" s="627"/>
      <c r="NFV207" s="627"/>
      <c r="NFW207" s="627"/>
      <c r="NFX207" s="627"/>
      <c r="NFY207" s="627"/>
      <c r="NFZ207" s="627"/>
      <c r="NGA207" s="627"/>
      <c r="NGB207" s="627"/>
      <c r="NGC207" s="627"/>
      <c r="NGD207" s="627"/>
      <c r="NGE207" s="627"/>
      <c r="NGF207" s="627"/>
      <c r="NGG207" s="627"/>
      <c r="NGH207" s="627"/>
      <c r="NGI207" s="627"/>
      <c r="NGJ207" s="627"/>
      <c r="NGK207" s="627"/>
      <c r="NGL207" s="627"/>
      <c r="NGM207" s="627"/>
      <c r="NGN207" s="627"/>
      <c r="NGO207" s="627"/>
      <c r="NGP207" s="627"/>
      <c r="NGQ207" s="627"/>
      <c r="NGR207" s="627"/>
      <c r="NGS207" s="627"/>
      <c r="NGT207" s="627"/>
      <c r="NGU207" s="627"/>
      <c r="NGV207" s="627"/>
      <c r="NGW207" s="627"/>
      <c r="NGX207" s="627"/>
      <c r="NGY207" s="627"/>
      <c r="NGZ207" s="627"/>
      <c r="NHA207" s="627"/>
      <c r="NHB207" s="627"/>
      <c r="NHC207" s="627"/>
      <c r="NHD207" s="627"/>
      <c r="NHE207" s="627"/>
      <c r="NHF207" s="627"/>
      <c r="NHG207" s="627"/>
      <c r="NHH207" s="627"/>
      <c r="NHI207" s="627"/>
      <c r="NHJ207" s="627"/>
      <c r="NHK207" s="627"/>
      <c r="NHL207" s="627"/>
      <c r="NHM207" s="627"/>
      <c r="NHN207" s="627"/>
      <c r="NHO207" s="627"/>
      <c r="NHP207" s="627"/>
      <c r="NHQ207" s="627"/>
      <c r="NHR207" s="627"/>
      <c r="NHS207" s="627"/>
      <c r="NHT207" s="627"/>
      <c r="NHU207" s="627"/>
      <c r="NHV207" s="627"/>
      <c r="NHW207" s="627"/>
      <c r="NHX207" s="627"/>
      <c r="NHY207" s="627"/>
      <c r="NHZ207" s="627"/>
      <c r="NIA207" s="627"/>
      <c r="NIB207" s="627"/>
      <c r="NIC207" s="627"/>
      <c r="NID207" s="627"/>
      <c r="NIE207" s="627"/>
      <c r="NIF207" s="627"/>
      <c r="NIG207" s="627"/>
      <c r="NIH207" s="627"/>
      <c r="NII207" s="627"/>
      <c r="NIJ207" s="627"/>
      <c r="NIK207" s="627"/>
      <c r="NIL207" s="627"/>
      <c r="NIM207" s="627"/>
      <c r="NIN207" s="627"/>
      <c r="NIO207" s="627"/>
      <c r="NIP207" s="627"/>
      <c r="NIQ207" s="627"/>
      <c r="NIR207" s="627"/>
      <c r="NIS207" s="627"/>
      <c r="NIT207" s="627"/>
      <c r="NIU207" s="627"/>
      <c r="NIV207" s="627"/>
      <c r="NIW207" s="627"/>
      <c r="NIX207" s="627"/>
      <c r="NIY207" s="627"/>
      <c r="NIZ207" s="627"/>
      <c r="NJA207" s="627"/>
      <c r="NJB207" s="627"/>
      <c r="NJC207" s="627"/>
      <c r="NJD207" s="627"/>
      <c r="NJE207" s="627"/>
      <c r="NJF207" s="627"/>
      <c r="NJG207" s="627"/>
      <c r="NJH207" s="627"/>
      <c r="NJI207" s="627"/>
      <c r="NJJ207" s="627"/>
      <c r="NJK207" s="627"/>
      <c r="NJL207" s="627"/>
      <c r="NJM207" s="627"/>
      <c r="NJN207" s="627"/>
      <c r="NJO207" s="627"/>
      <c r="NJP207" s="627"/>
      <c r="NJQ207" s="627"/>
      <c r="NJR207" s="627"/>
      <c r="NJS207" s="627"/>
      <c r="NJT207" s="627"/>
      <c r="NJU207" s="627"/>
      <c r="NJV207" s="627"/>
      <c r="NJW207" s="627"/>
      <c r="NJX207" s="627"/>
      <c r="NJY207" s="627"/>
      <c r="NJZ207" s="627"/>
      <c r="NKA207" s="627"/>
      <c r="NKB207" s="627"/>
      <c r="NKC207" s="627"/>
      <c r="NKD207" s="627"/>
      <c r="NKE207" s="627"/>
      <c r="NKF207" s="627"/>
      <c r="NKG207" s="627"/>
      <c r="NKH207" s="627"/>
      <c r="NKI207" s="627"/>
      <c r="NKJ207" s="627"/>
      <c r="NKK207" s="627"/>
      <c r="NKL207" s="627"/>
      <c r="NKM207" s="627"/>
      <c r="NKN207" s="627"/>
      <c r="NKO207" s="627"/>
      <c r="NKP207" s="627"/>
      <c r="NKQ207" s="627"/>
      <c r="NKR207" s="627"/>
      <c r="NKS207" s="627"/>
      <c r="NKT207" s="627"/>
      <c r="NKU207" s="627"/>
      <c r="NKV207" s="627"/>
      <c r="NKW207" s="627"/>
      <c r="NKX207" s="627"/>
      <c r="NKY207" s="627"/>
      <c r="NKZ207" s="627"/>
      <c r="NLA207" s="627"/>
      <c r="NLB207" s="627"/>
      <c r="NLC207" s="627"/>
      <c r="NLD207" s="627"/>
      <c r="NLE207" s="627"/>
      <c r="NLF207" s="627"/>
      <c r="NLG207" s="627"/>
      <c r="NLH207" s="627"/>
      <c r="NLI207" s="627"/>
      <c r="NLJ207" s="627"/>
      <c r="NLK207" s="627"/>
      <c r="NLL207" s="627"/>
      <c r="NLM207" s="627"/>
      <c r="NLN207" s="627"/>
      <c r="NLO207" s="627"/>
      <c r="NLP207" s="627"/>
      <c r="NLQ207" s="627"/>
      <c r="NLR207" s="627"/>
      <c r="NLS207" s="627"/>
      <c r="NLT207" s="627"/>
      <c r="NLU207" s="627"/>
      <c r="NLV207" s="627"/>
      <c r="NLW207" s="627"/>
      <c r="NLX207" s="627"/>
      <c r="NLY207" s="627"/>
      <c r="NLZ207" s="627"/>
      <c r="NMA207" s="627"/>
      <c r="NMB207" s="627"/>
      <c r="NMC207" s="627"/>
      <c r="NMD207" s="627"/>
      <c r="NME207" s="627"/>
      <c r="NMF207" s="627"/>
      <c r="NMG207" s="627"/>
      <c r="NMH207" s="627"/>
      <c r="NMI207" s="627"/>
      <c r="NMJ207" s="627"/>
      <c r="NMK207" s="627"/>
      <c r="NML207" s="627"/>
      <c r="NMM207" s="627"/>
      <c r="NMN207" s="627"/>
      <c r="NMO207" s="627"/>
      <c r="NMP207" s="627"/>
      <c r="NMQ207" s="627"/>
      <c r="NMR207" s="627"/>
      <c r="NMS207" s="627"/>
      <c r="NMT207" s="627"/>
      <c r="NMU207" s="627"/>
      <c r="NMV207" s="627"/>
      <c r="NMW207" s="627"/>
      <c r="NMX207" s="627"/>
      <c r="NMY207" s="627"/>
      <c r="NMZ207" s="627"/>
      <c r="NNA207" s="627"/>
      <c r="NNB207" s="627"/>
      <c r="NNC207" s="627"/>
      <c r="NND207" s="627"/>
      <c r="NNE207" s="627"/>
      <c r="NNF207" s="627"/>
      <c r="NNG207" s="627"/>
      <c r="NNH207" s="627"/>
      <c r="NNI207" s="627"/>
      <c r="NNJ207" s="627"/>
      <c r="NNK207" s="627"/>
      <c r="NNL207" s="627"/>
      <c r="NNM207" s="627"/>
      <c r="NNN207" s="627"/>
      <c r="NNO207" s="627"/>
      <c r="NNP207" s="627"/>
      <c r="NNQ207" s="627"/>
      <c r="NNR207" s="627"/>
      <c r="NNS207" s="627"/>
      <c r="NNT207" s="627"/>
      <c r="NNU207" s="627"/>
      <c r="NNV207" s="627"/>
      <c r="NNW207" s="627"/>
      <c r="NNX207" s="627"/>
      <c r="NNY207" s="627"/>
      <c r="NNZ207" s="627"/>
      <c r="NOA207" s="627"/>
      <c r="NOB207" s="627"/>
      <c r="NOC207" s="627"/>
      <c r="NOD207" s="627"/>
      <c r="NOE207" s="627"/>
      <c r="NOF207" s="627"/>
      <c r="NOG207" s="627"/>
      <c r="NOH207" s="627"/>
      <c r="NOI207" s="627"/>
      <c r="NOJ207" s="627"/>
      <c r="NOK207" s="627"/>
      <c r="NOL207" s="627"/>
      <c r="NOM207" s="627"/>
      <c r="NON207" s="627"/>
      <c r="NOO207" s="627"/>
      <c r="NOP207" s="627"/>
      <c r="NOQ207" s="627"/>
      <c r="NOR207" s="627"/>
      <c r="NOS207" s="627"/>
      <c r="NOT207" s="627"/>
      <c r="NOU207" s="627"/>
      <c r="NOV207" s="627"/>
      <c r="NOW207" s="627"/>
      <c r="NOX207" s="627"/>
      <c r="NOY207" s="627"/>
      <c r="NOZ207" s="627"/>
      <c r="NPA207" s="627"/>
      <c r="NPB207" s="627"/>
      <c r="NPC207" s="627"/>
      <c r="NPD207" s="627"/>
      <c r="NPE207" s="627"/>
      <c r="NPF207" s="627"/>
      <c r="NPG207" s="627"/>
      <c r="NPH207" s="627"/>
      <c r="NPI207" s="627"/>
      <c r="NPJ207" s="627"/>
      <c r="NPK207" s="627"/>
      <c r="NPL207" s="627"/>
      <c r="NPM207" s="627"/>
      <c r="NPN207" s="627"/>
      <c r="NPO207" s="627"/>
      <c r="NPP207" s="627"/>
      <c r="NPQ207" s="627"/>
      <c r="NPR207" s="627"/>
      <c r="NPS207" s="627"/>
      <c r="NPT207" s="627"/>
      <c r="NPU207" s="627"/>
      <c r="NPV207" s="627"/>
      <c r="NPW207" s="627"/>
      <c r="NPX207" s="627"/>
      <c r="NPY207" s="627"/>
      <c r="NPZ207" s="627"/>
      <c r="NQA207" s="627"/>
      <c r="NQB207" s="627"/>
      <c r="NQC207" s="627"/>
      <c r="NQD207" s="627"/>
      <c r="NQE207" s="627"/>
      <c r="NQF207" s="627"/>
      <c r="NQG207" s="627"/>
      <c r="NQH207" s="627"/>
      <c r="NQI207" s="627"/>
      <c r="NQJ207" s="627"/>
      <c r="NQK207" s="627"/>
      <c r="NQL207" s="627"/>
      <c r="NQM207" s="627"/>
      <c r="NQN207" s="627"/>
      <c r="NQO207" s="627"/>
      <c r="NQP207" s="627"/>
      <c r="NQQ207" s="627"/>
      <c r="NQR207" s="627"/>
      <c r="NQS207" s="627"/>
      <c r="NQT207" s="627"/>
      <c r="NQU207" s="627"/>
      <c r="NQV207" s="627"/>
      <c r="NQW207" s="627"/>
      <c r="NQX207" s="627"/>
      <c r="NQY207" s="627"/>
      <c r="NQZ207" s="627"/>
      <c r="NRA207" s="627"/>
      <c r="NRB207" s="627"/>
      <c r="NRC207" s="627"/>
      <c r="NRD207" s="627"/>
      <c r="NRE207" s="627"/>
      <c r="NRF207" s="627"/>
      <c r="NRG207" s="627"/>
      <c r="NRH207" s="627"/>
      <c r="NRI207" s="627"/>
      <c r="NRJ207" s="627"/>
      <c r="NRK207" s="627"/>
      <c r="NRL207" s="627"/>
      <c r="NRM207" s="627"/>
      <c r="NRN207" s="627"/>
      <c r="NRO207" s="627"/>
      <c r="NRP207" s="627"/>
      <c r="NRQ207" s="627"/>
      <c r="NRR207" s="627"/>
      <c r="NRS207" s="627"/>
      <c r="NRT207" s="627"/>
      <c r="NRU207" s="627"/>
      <c r="NRV207" s="627"/>
      <c r="NRW207" s="627"/>
      <c r="NRX207" s="627"/>
      <c r="NRY207" s="627"/>
      <c r="NRZ207" s="627"/>
      <c r="NSA207" s="627"/>
      <c r="NSB207" s="627"/>
      <c r="NSC207" s="627"/>
      <c r="NSD207" s="627"/>
      <c r="NSE207" s="627"/>
      <c r="NSF207" s="627"/>
      <c r="NSG207" s="627"/>
      <c r="NSH207" s="627"/>
      <c r="NSI207" s="627"/>
      <c r="NSJ207" s="627"/>
      <c r="NSK207" s="627"/>
      <c r="NSL207" s="627"/>
      <c r="NSM207" s="627"/>
      <c r="NSN207" s="627"/>
      <c r="NSO207" s="627"/>
      <c r="NSP207" s="627"/>
      <c r="NSQ207" s="627"/>
      <c r="NSR207" s="627"/>
      <c r="NSS207" s="627"/>
      <c r="NST207" s="627"/>
      <c r="NSU207" s="627"/>
      <c r="NSV207" s="627"/>
      <c r="NSW207" s="627"/>
      <c r="NSX207" s="627"/>
      <c r="NSY207" s="627"/>
      <c r="NSZ207" s="627"/>
      <c r="NTA207" s="627"/>
      <c r="NTB207" s="627"/>
      <c r="NTC207" s="627"/>
      <c r="NTD207" s="627"/>
      <c r="NTE207" s="627"/>
      <c r="NTF207" s="627"/>
      <c r="NTG207" s="627"/>
      <c r="NTH207" s="627"/>
      <c r="NTI207" s="627"/>
      <c r="NTJ207" s="627"/>
      <c r="NTK207" s="627"/>
      <c r="NTL207" s="627"/>
      <c r="NTM207" s="627"/>
      <c r="NTN207" s="627"/>
      <c r="NTO207" s="627"/>
      <c r="NTP207" s="627"/>
      <c r="NTQ207" s="627"/>
      <c r="NTR207" s="627"/>
      <c r="NTS207" s="627"/>
      <c r="NTT207" s="627"/>
      <c r="NTU207" s="627"/>
      <c r="NTV207" s="627"/>
      <c r="NTW207" s="627"/>
      <c r="NTX207" s="627"/>
      <c r="NTY207" s="627"/>
      <c r="NTZ207" s="627"/>
      <c r="NUA207" s="627"/>
      <c r="NUB207" s="627"/>
      <c r="NUC207" s="627"/>
      <c r="NUD207" s="627"/>
      <c r="NUE207" s="627"/>
      <c r="NUF207" s="627"/>
      <c r="NUG207" s="627"/>
      <c r="NUH207" s="627"/>
      <c r="NUI207" s="627"/>
      <c r="NUJ207" s="627"/>
      <c r="NUK207" s="627"/>
      <c r="NUL207" s="627"/>
      <c r="NUM207" s="627"/>
      <c r="NUN207" s="627"/>
      <c r="NUO207" s="627"/>
      <c r="NUP207" s="627"/>
      <c r="NUQ207" s="627"/>
      <c r="NUR207" s="627"/>
      <c r="NUS207" s="627"/>
      <c r="NUT207" s="627"/>
      <c r="NUU207" s="627"/>
      <c r="NUV207" s="627"/>
      <c r="NUW207" s="627"/>
      <c r="NUX207" s="627"/>
      <c r="NUY207" s="627"/>
      <c r="NUZ207" s="627"/>
      <c r="NVA207" s="627"/>
      <c r="NVB207" s="627"/>
      <c r="NVC207" s="627"/>
      <c r="NVD207" s="627"/>
      <c r="NVE207" s="627"/>
      <c r="NVF207" s="627"/>
      <c r="NVG207" s="627"/>
      <c r="NVH207" s="627"/>
      <c r="NVI207" s="627"/>
      <c r="NVJ207" s="627"/>
      <c r="NVK207" s="627"/>
      <c r="NVL207" s="627"/>
      <c r="NVM207" s="627"/>
      <c r="NVN207" s="627"/>
      <c r="NVO207" s="627"/>
      <c r="NVP207" s="627"/>
      <c r="NVQ207" s="627"/>
      <c r="NVR207" s="627"/>
      <c r="NVS207" s="627"/>
      <c r="NVT207" s="627"/>
      <c r="NVU207" s="627"/>
      <c r="NVV207" s="627"/>
      <c r="NVW207" s="627"/>
      <c r="NVX207" s="627"/>
      <c r="NVY207" s="627"/>
      <c r="NVZ207" s="627"/>
      <c r="NWA207" s="627"/>
      <c r="NWB207" s="627"/>
      <c r="NWC207" s="627"/>
      <c r="NWD207" s="627"/>
      <c r="NWE207" s="627"/>
      <c r="NWF207" s="627"/>
      <c r="NWG207" s="627"/>
      <c r="NWH207" s="627"/>
      <c r="NWI207" s="627"/>
      <c r="NWJ207" s="627"/>
      <c r="NWK207" s="627"/>
      <c r="NWL207" s="627"/>
      <c r="NWM207" s="627"/>
      <c r="NWN207" s="627"/>
      <c r="NWO207" s="627"/>
      <c r="NWP207" s="627"/>
      <c r="NWQ207" s="627"/>
      <c r="NWR207" s="627"/>
      <c r="NWS207" s="627"/>
      <c r="NWT207" s="627"/>
      <c r="NWU207" s="627"/>
      <c r="NWV207" s="627"/>
      <c r="NWW207" s="627"/>
      <c r="NWX207" s="627"/>
      <c r="NWY207" s="627"/>
      <c r="NWZ207" s="627"/>
      <c r="NXA207" s="627"/>
      <c r="NXB207" s="627"/>
      <c r="NXC207" s="627"/>
      <c r="NXD207" s="627"/>
      <c r="NXE207" s="627"/>
      <c r="NXF207" s="627"/>
      <c r="NXG207" s="627"/>
      <c r="NXH207" s="627"/>
      <c r="NXI207" s="627"/>
      <c r="NXJ207" s="627"/>
      <c r="NXK207" s="627"/>
      <c r="NXL207" s="627"/>
      <c r="NXM207" s="627"/>
      <c r="NXN207" s="627"/>
      <c r="NXO207" s="627"/>
      <c r="NXP207" s="627"/>
      <c r="NXQ207" s="627"/>
      <c r="NXR207" s="627"/>
      <c r="NXS207" s="627"/>
      <c r="NXT207" s="627"/>
      <c r="NXU207" s="627"/>
      <c r="NXV207" s="627"/>
      <c r="NXW207" s="627"/>
      <c r="NXX207" s="627"/>
      <c r="NXY207" s="627"/>
      <c r="NXZ207" s="627"/>
      <c r="NYA207" s="627"/>
      <c r="NYB207" s="627"/>
      <c r="NYC207" s="627"/>
      <c r="NYD207" s="627"/>
      <c r="NYE207" s="627"/>
      <c r="NYF207" s="627"/>
      <c r="NYG207" s="627"/>
      <c r="NYH207" s="627"/>
      <c r="NYI207" s="627"/>
      <c r="NYJ207" s="627"/>
      <c r="NYK207" s="627"/>
      <c r="NYL207" s="627"/>
      <c r="NYM207" s="627"/>
      <c r="NYN207" s="627"/>
      <c r="NYO207" s="627"/>
      <c r="NYP207" s="627"/>
      <c r="NYQ207" s="627"/>
      <c r="NYR207" s="627"/>
      <c r="NYS207" s="627"/>
      <c r="NYT207" s="627"/>
      <c r="NYU207" s="627"/>
      <c r="NYV207" s="627"/>
      <c r="NYW207" s="627"/>
      <c r="NYX207" s="627"/>
      <c r="NYY207" s="627"/>
      <c r="NYZ207" s="627"/>
      <c r="NZA207" s="627"/>
      <c r="NZB207" s="627"/>
      <c r="NZC207" s="627"/>
      <c r="NZD207" s="627"/>
      <c r="NZE207" s="627"/>
      <c r="NZF207" s="627"/>
      <c r="NZG207" s="627"/>
      <c r="NZH207" s="627"/>
      <c r="NZI207" s="627"/>
      <c r="NZJ207" s="627"/>
      <c r="NZK207" s="627"/>
      <c r="NZL207" s="627"/>
      <c r="NZM207" s="627"/>
      <c r="NZN207" s="627"/>
      <c r="NZO207" s="627"/>
      <c r="NZP207" s="627"/>
      <c r="NZQ207" s="627"/>
      <c r="NZR207" s="627"/>
      <c r="NZS207" s="627"/>
      <c r="NZT207" s="627"/>
      <c r="NZU207" s="627"/>
      <c r="NZV207" s="627"/>
      <c r="NZW207" s="627"/>
      <c r="NZX207" s="627"/>
      <c r="NZY207" s="627"/>
      <c r="NZZ207" s="627"/>
      <c r="OAA207" s="627"/>
      <c r="OAB207" s="627"/>
      <c r="OAC207" s="627"/>
      <c r="OAD207" s="627"/>
      <c r="OAE207" s="627"/>
      <c r="OAF207" s="627"/>
      <c r="OAG207" s="627"/>
      <c r="OAH207" s="627"/>
      <c r="OAI207" s="627"/>
      <c r="OAJ207" s="627"/>
      <c r="OAK207" s="627"/>
      <c r="OAL207" s="627"/>
      <c r="OAM207" s="627"/>
      <c r="OAN207" s="627"/>
      <c r="OAO207" s="627"/>
      <c r="OAP207" s="627"/>
      <c r="OAQ207" s="627"/>
      <c r="OAR207" s="627"/>
      <c r="OAS207" s="627"/>
      <c r="OAT207" s="627"/>
      <c r="OAU207" s="627"/>
      <c r="OAV207" s="627"/>
      <c r="OAW207" s="627"/>
      <c r="OAX207" s="627"/>
      <c r="OAY207" s="627"/>
      <c r="OAZ207" s="627"/>
      <c r="OBA207" s="627"/>
      <c r="OBB207" s="627"/>
      <c r="OBC207" s="627"/>
      <c r="OBD207" s="627"/>
      <c r="OBE207" s="627"/>
      <c r="OBF207" s="627"/>
      <c r="OBG207" s="627"/>
      <c r="OBH207" s="627"/>
      <c r="OBI207" s="627"/>
      <c r="OBJ207" s="627"/>
      <c r="OBK207" s="627"/>
      <c r="OBL207" s="627"/>
      <c r="OBM207" s="627"/>
      <c r="OBN207" s="627"/>
      <c r="OBO207" s="627"/>
      <c r="OBP207" s="627"/>
      <c r="OBQ207" s="627"/>
      <c r="OBR207" s="627"/>
      <c r="OBS207" s="627"/>
      <c r="OBT207" s="627"/>
      <c r="OBU207" s="627"/>
      <c r="OBV207" s="627"/>
      <c r="OBW207" s="627"/>
      <c r="OBX207" s="627"/>
      <c r="OBY207" s="627"/>
      <c r="OBZ207" s="627"/>
      <c r="OCA207" s="627"/>
      <c r="OCB207" s="627"/>
      <c r="OCC207" s="627"/>
      <c r="OCD207" s="627"/>
      <c r="OCE207" s="627"/>
      <c r="OCF207" s="627"/>
      <c r="OCG207" s="627"/>
      <c r="OCH207" s="627"/>
      <c r="OCI207" s="627"/>
      <c r="OCJ207" s="627"/>
      <c r="OCK207" s="627"/>
      <c r="OCL207" s="627"/>
      <c r="OCM207" s="627"/>
      <c r="OCN207" s="627"/>
      <c r="OCO207" s="627"/>
      <c r="OCP207" s="627"/>
      <c r="OCQ207" s="627"/>
      <c r="OCR207" s="627"/>
      <c r="OCS207" s="627"/>
      <c r="OCT207" s="627"/>
      <c r="OCU207" s="627"/>
      <c r="OCV207" s="627"/>
      <c r="OCW207" s="627"/>
      <c r="OCX207" s="627"/>
      <c r="OCY207" s="627"/>
      <c r="OCZ207" s="627"/>
      <c r="ODA207" s="627"/>
      <c r="ODB207" s="627"/>
      <c r="ODC207" s="627"/>
      <c r="ODD207" s="627"/>
      <c r="ODE207" s="627"/>
      <c r="ODF207" s="627"/>
      <c r="ODG207" s="627"/>
      <c r="ODH207" s="627"/>
      <c r="ODI207" s="627"/>
      <c r="ODJ207" s="627"/>
      <c r="ODK207" s="627"/>
      <c r="ODL207" s="627"/>
      <c r="ODM207" s="627"/>
      <c r="ODN207" s="627"/>
      <c r="ODO207" s="627"/>
      <c r="ODP207" s="627"/>
      <c r="ODQ207" s="627"/>
      <c r="ODR207" s="627"/>
      <c r="ODS207" s="627"/>
      <c r="ODT207" s="627"/>
      <c r="ODU207" s="627"/>
      <c r="ODV207" s="627"/>
      <c r="ODW207" s="627"/>
      <c r="ODX207" s="627"/>
      <c r="ODY207" s="627"/>
      <c r="ODZ207" s="627"/>
      <c r="OEA207" s="627"/>
      <c r="OEB207" s="627"/>
      <c r="OEC207" s="627"/>
      <c r="OED207" s="627"/>
      <c r="OEE207" s="627"/>
      <c r="OEF207" s="627"/>
      <c r="OEG207" s="627"/>
      <c r="OEH207" s="627"/>
      <c r="OEI207" s="627"/>
      <c r="OEJ207" s="627"/>
      <c r="OEK207" s="627"/>
      <c r="OEL207" s="627"/>
      <c r="OEM207" s="627"/>
      <c r="OEN207" s="627"/>
      <c r="OEO207" s="627"/>
      <c r="OEP207" s="627"/>
      <c r="OEQ207" s="627"/>
      <c r="OER207" s="627"/>
      <c r="OES207" s="627"/>
      <c r="OET207" s="627"/>
      <c r="OEU207" s="627"/>
      <c r="OEV207" s="627"/>
      <c r="OEW207" s="627"/>
      <c r="OEX207" s="627"/>
      <c r="OEY207" s="627"/>
      <c r="OEZ207" s="627"/>
      <c r="OFA207" s="627"/>
      <c r="OFB207" s="627"/>
      <c r="OFC207" s="627"/>
      <c r="OFD207" s="627"/>
      <c r="OFE207" s="627"/>
      <c r="OFF207" s="627"/>
      <c r="OFG207" s="627"/>
      <c r="OFH207" s="627"/>
      <c r="OFI207" s="627"/>
      <c r="OFJ207" s="627"/>
      <c r="OFK207" s="627"/>
      <c r="OFL207" s="627"/>
      <c r="OFM207" s="627"/>
      <c r="OFN207" s="627"/>
      <c r="OFO207" s="627"/>
      <c r="OFP207" s="627"/>
      <c r="OFQ207" s="627"/>
      <c r="OFR207" s="627"/>
      <c r="OFS207" s="627"/>
      <c r="OFT207" s="627"/>
      <c r="OFU207" s="627"/>
      <c r="OFV207" s="627"/>
      <c r="OFW207" s="627"/>
      <c r="OFX207" s="627"/>
      <c r="OFY207" s="627"/>
      <c r="OFZ207" s="627"/>
      <c r="OGA207" s="627"/>
      <c r="OGB207" s="627"/>
      <c r="OGC207" s="627"/>
      <c r="OGD207" s="627"/>
      <c r="OGE207" s="627"/>
      <c r="OGF207" s="627"/>
      <c r="OGG207" s="627"/>
      <c r="OGH207" s="627"/>
      <c r="OGI207" s="627"/>
      <c r="OGJ207" s="627"/>
      <c r="OGK207" s="627"/>
      <c r="OGL207" s="627"/>
      <c r="OGM207" s="627"/>
      <c r="OGN207" s="627"/>
      <c r="OGO207" s="627"/>
      <c r="OGP207" s="627"/>
      <c r="OGQ207" s="627"/>
      <c r="OGR207" s="627"/>
      <c r="OGS207" s="627"/>
      <c r="OGT207" s="627"/>
      <c r="OGU207" s="627"/>
      <c r="OGV207" s="627"/>
      <c r="OGW207" s="627"/>
      <c r="OGX207" s="627"/>
      <c r="OGY207" s="627"/>
      <c r="OGZ207" s="627"/>
      <c r="OHA207" s="627"/>
      <c r="OHB207" s="627"/>
      <c r="OHC207" s="627"/>
      <c r="OHD207" s="627"/>
      <c r="OHE207" s="627"/>
      <c r="OHF207" s="627"/>
      <c r="OHG207" s="627"/>
      <c r="OHH207" s="627"/>
      <c r="OHI207" s="627"/>
      <c r="OHJ207" s="627"/>
      <c r="OHK207" s="627"/>
      <c r="OHL207" s="627"/>
      <c r="OHM207" s="627"/>
      <c r="OHN207" s="627"/>
      <c r="OHO207" s="627"/>
      <c r="OHP207" s="627"/>
      <c r="OHQ207" s="627"/>
      <c r="OHR207" s="627"/>
      <c r="OHS207" s="627"/>
      <c r="OHT207" s="627"/>
      <c r="OHU207" s="627"/>
      <c r="OHV207" s="627"/>
      <c r="OHW207" s="627"/>
      <c r="OHX207" s="627"/>
      <c r="OHY207" s="627"/>
      <c r="OHZ207" s="627"/>
      <c r="OIA207" s="627"/>
      <c r="OIB207" s="627"/>
      <c r="OIC207" s="627"/>
      <c r="OID207" s="627"/>
      <c r="OIE207" s="627"/>
      <c r="OIF207" s="627"/>
      <c r="OIG207" s="627"/>
      <c r="OIH207" s="627"/>
      <c r="OII207" s="627"/>
      <c r="OIJ207" s="627"/>
      <c r="OIK207" s="627"/>
      <c r="OIL207" s="627"/>
      <c r="OIM207" s="627"/>
      <c r="OIN207" s="627"/>
      <c r="OIO207" s="627"/>
      <c r="OIP207" s="627"/>
      <c r="OIQ207" s="627"/>
      <c r="OIR207" s="627"/>
      <c r="OIS207" s="627"/>
      <c r="OIT207" s="627"/>
      <c r="OIU207" s="627"/>
      <c r="OIV207" s="627"/>
      <c r="OIW207" s="627"/>
      <c r="OIX207" s="627"/>
      <c r="OIY207" s="627"/>
      <c r="OIZ207" s="627"/>
      <c r="OJA207" s="627"/>
      <c r="OJB207" s="627"/>
      <c r="OJC207" s="627"/>
      <c r="OJD207" s="627"/>
      <c r="OJE207" s="627"/>
      <c r="OJF207" s="627"/>
      <c r="OJG207" s="627"/>
      <c r="OJH207" s="627"/>
      <c r="OJI207" s="627"/>
      <c r="OJJ207" s="627"/>
      <c r="OJK207" s="627"/>
      <c r="OJL207" s="627"/>
      <c r="OJM207" s="627"/>
      <c r="OJN207" s="627"/>
      <c r="OJO207" s="627"/>
      <c r="OJP207" s="627"/>
      <c r="OJQ207" s="627"/>
      <c r="OJR207" s="627"/>
      <c r="OJS207" s="627"/>
      <c r="OJT207" s="627"/>
      <c r="OJU207" s="627"/>
      <c r="OJV207" s="627"/>
      <c r="OJW207" s="627"/>
      <c r="OJX207" s="627"/>
      <c r="OJY207" s="627"/>
      <c r="OJZ207" s="627"/>
      <c r="OKA207" s="627"/>
      <c r="OKB207" s="627"/>
      <c r="OKC207" s="627"/>
      <c r="OKD207" s="627"/>
      <c r="OKE207" s="627"/>
      <c r="OKF207" s="627"/>
      <c r="OKG207" s="627"/>
      <c r="OKH207" s="627"/>
      <c r="OKI207" s="627"/>
      <c r="OKJ207" s="627"/>
      <c r="OKK207" s="627"/>
      <c r="OKL207" s="627"/>
      <c r="OKM207" s="627"/>
      <c r="OKN207" s="627"/>
      <c r="OKO207" s="627"/>
      <c r="OKP207" s="627"/>
      <c r="OKQ207" s="627"/>
      <c r="OKR207" s="627"/>
      <c r="OKS207" s="627"/>
      <c r="OKT207" s="627"/>
      <c r="OKU207" s="627"/>
      <c r="OKV207" s="627"/>
      <c r="OKW207" s="627"/>
      <c r="OKX207" s="627"/>
      <c r="OKY207" s="627"/>
      <c r="OKZ207" s="627"/>
      <c r="OLA207" s="627"/>
      <c r="OLB207" s="627"/>
      <c r="OLC207" s="627"/>
      <c r="OLD207" s="627"/>
      <c r="OLE207" s="627"/>
      <c r="OLF207" s="627"/>
      <c r="OLG207" s="627"/>
      <c r="OLH207" s="627"/>
      <c r="OLI207" s="627"/>
      <c r="OLJ207" s="627"/>
      <c r="OLK207" s="627"/>
      <c r="OLL207" s="627"/>
      <c r="OLM207" s="627"/>
      <c r="OLN207" s="627"/>
      <c r="OLO207" s="627"/>
      <c r="OLP207" s="627"/>
      <c r="OLQ207" s="627"/>
      <c r="OLR207" s="627"/>
      <c r="OLS207" s="627"/>
      <c r="OLT207" s="627"/>
      <c r="OLU207" s="627"/>
      <c r="OLV207" s="627"/>
      <c r="OLW207" s="627"/>
      <c r="OLX207" s="627"/>
      <c r="OLY207" s="627"/>
      <c r="OLZ207" s="627"/>
      <c r="OMA207" s="627"/>
      <c r="OMB207" s="627"/>
      <c r="OMC207" s="627"/>
      <c r="OMD207" s="627"/>
      <c r="OME207" s="627"/>
      <c r="OMF207" s="627"/>
      <c r="OMG207" s="627"/>
      <c r="OMH207" s="627"/>
      <c r="OMI207" s="627"/>
      <c r="OMJ207" s="627"/>
      <c r="OMK207" s="627"/>
      <c r="OML207" s="627"/>
      <c r="OMM207" s="627"/>
      <c r="OMN207" s="627"/>
      <c r="OMO207" s="627"/>
      <c r="OMP207" s="627"/>
      <c r="OMQ207" s="627"/>
      <c r="OMR207" s="627"/>
      <c r="OMS207" s="627"/>
      <c r="OMT207" s="627"/>
      <c r="OMU207" s="627"/>
      <c r="OMV207" s="627"/>
      <c r="OMW207" s="627"/>
      <c r="OMX207" s="627"/>
      <c r="OMY207" s="627"/>
      <c r="OMZ207" s="627"/>
      <c r="ONA207" s="627"/>
      <c r="ONB207" s="627"/>
      <c r="ONC207" s="627"/>
      <c r="OND207" s="627"/>
      <c r="ONE207" s="627"/>
      <c r="ONF207" s="627"/>
      <c r="ONG207" s="627"/>
      <c r="ONH207" s="627"/>
      <c r="ONI207" s="627"/>
      <c r="ONJ207" s="627"/>
      <c r="ONK207" s="627"/>
      <c r="ONL207" s="627"/>
      <c r="ONM207" s="627"/>
      <c r="ONN207" s="627"/>
      <c r="ONO207" s="627"/>
      <c r="ONP207" s="627"/>
      <c r="ONQ207" s="627"/>
      <c r="ONR207" s="627"/>
      <c r="ONS207" s="627"/>
      <c r="ONT207" s="627"/>
      <c r="ONU207" s="627"/>
      <c r="ONV207" s="627"/>
      <c r="ONW207" s="627"/>
      <c r="ONX207" s="627"/>
      <c r="ONY207" s="627"/>
      <c r="ONZ207" s="627"/>
      <c r="OOA207" s="627"/>
      <c r="OOB207" s="627"/>
      <c r="OOC207" s="627"/>
      <c r="OOD207" s="627"/>
      <c r="OOE207" s="627"/>
      <c r="OOF207" s="627"/>
      <c r="OOG207" s="627"/>
      <c r="OOH207" s="627"/>
      <c r="OOI207" s="627"/>
      <c r="OOJ207" s="627"/>
      <c r="OOK207" s="627"/>
      <c r="OOL207" s="627"/>
      <c r="OOM207" s="627"/>
      <c r="OON207" s="627"/>
      <c r="OOO207" s="627"/>
      <c r="OOP207" s="627"/>
      <c r="OOQ207" s="627"/>
      <c r="OOR207" s="627"/>
      <c r="OOS207" s="627"/>
      <c r="OOT207" s="627"/>
      <c r="OOU207" s="627"/>
      <c r="OOV207" s="627"/>
      <c r="OOW207" s="627"/>
      <c r="OOX207" s="627"/>
      <c r="OOY207" s="627"/>
      <c r="OOZ207" s="627"/>
      <c r="OPA207" s="627"/>
      <c r="OPB207" s="627"/>
      <c r="OPC207" s="627"/>
      <c r="OPD207" s="627"/>
      <c r="OPE207" s="627"/>
      <c r="OPF207" s="627"/>
      <c r="OPG207" s="627"/>
      <c r="OPH207" s="627"/>
      <c r="OPI207" s="627"/>
      <c r="OPJ207" s="627"/>
      <c r="OPK207" s="627"/>
      <c r="OPL207" s="627"/>
      <c r="OPM207" s="627"/>
      <c r="OPN207" s="627"/>
      <c r="OPO207" s="627"/>
      <c r="OPP207" s="627"/>
      <c r="OPQ207" s="627"/>
      <c r="OPR207" s="627"/>
      <c r="OPS207" s="627"/>
      <c r="OPT207" s="627"/>
      <c r="OPU207" s="627"/>
      <c r="OPV207" s="627"/>
      <c r="OPW207" s="627"/>
      <c r="OPX207" s="627"/>
      <c r="OPY207" s="627"/>
      <c r="OPZ207" s="627"/>
      <c r="OQA207" s="627"/>
      <c r="OQB207" s="627"/>
      <c r="OQC207" s="627"/>
      <c r="OQD207" s="627"/>
      <c r="OQE207" s="627"/>
      <c r="OQF207" s="627"/>
      <c r="OQG207" s="627"/>
      <c r="OQH207" s="627"/>
      <c r="OQI207" s="627"/>
      <c r="OQJ207" s="627"/>
      <c r="OQK207" s="627"/>
      <c r="OQL207" s="627"/>
      <c r="OQM207" s="627"/>
      <c r="OQN207" s="627"/>
      <c r="OQO207" s="627"/>
      <c r="OQP207" s="627"/>
      <c r="OQQ207" s="627"/>
      <c r="OQR207" s="627"/>
      <c r="OQS207" s="627"/>
      <c r="OQT207" s="627"/>
      <c r="OQU207" s="627"/>
      <c r="OQV207" s="627"/>
      <c r="OQW207" s="627"/>
      <c r="OQX207" s="627"/>
      <c r="OQY207" s="627"/>
      <c r="OQZ207" s="627"/>
      <c r="ORA207" s="627"/>
      <c r="ORB207" s="627"/>
      <c r="ORC207" s="627"/>
      <c r="ORD207" s="627"/>
      <c r="ORE207" s="627"/>
      <c r="ORF207" s="627"/>
      <c r="ORG207" s="627"/>
      <c r="ORH207" s="627"/>
      <c r="ORI207" s="627"/>
      <c r="ORJ207" s="627"/>
      <c r="ORK207" s="627"/>
      <c r="ORL207" s="627"/>
      <c r="ORM207" s="627"/>
      <c r="ORN207" s="627"/>
      <c r="ORO207" s="627"/>
      <c r="ORP207" s="627"/>
      <c r="ORQ207" s="627"/>
      <c r="ORR207" s="627"/>
      <c r="ORS207" s="627"/>
      <c r="ORT207" s="627"/>
      <c r="ORU207" s="627"/>
      <c r="ORV207" s="627"/>
      <c r="ORW207" s="627"/>
      <c r="ORX207" s="627"/>
      <c r="ORY207" s="627"/>
      <c r="ORZ207" s="627"/>
      <c r="OSA207" s="627"/>
      <c r="OSB207" s="627"/>
      <c r="OSC207" s="627"/>
      <c r="OSD207" s="627"/>
      <c r="OSE207" s="627"/>
      <c r="OSF207" s="627"/>
      <c r="OSG207" s="627"/>
      <c r="OSH207" s="627"/>
      <c r="OSI207" s="627"/>
      <c r="OSJ207" s="627"/>
      <c r="OSK207" s="627"/>
      <c r="OSL207" s="627"/>
      <c r="OSM207" s="627"/>
      <c r="OSN207" s="627"/>
      <c r="OSO207" s="627"/>
      <c r="OSP207" s="627"/>
      <c r="OSQ207" s="627"/>
      <c r="OSR207" s="627"/>
      <c r="OSS207" s="627"/>
      <c r="OST207" s="627"/>
      <c r="OSU207" s="627"/>
      <c r="OSV207" s="627"/>
      <c r="OSW207" s="627"/>
      <c r="OSX207" s="627"/>
      <c r="OSY207" s="627"/>
      <c r="OSZ207" s="627"/>
      <c r="OTA207" s="627"/>
      <c r="OTB207" s="627"/>
      <c r="OTC207" s="627"/>
      <c r="OTD207" s="627"/>
      <c r="OTE207" s="627"/>
      <c r="OTF207" s="627"/>
      <c r="OTG207" s="627"/>
      <c r="OTH207" s="627"/>
      <c r="OTI207" s="627"/>
      <c r="OTJ207" s="627"/>
      <c r="OTK207" s="627"/>
      <c r="OTL207" s="627"/>
      <c r="OTM207" s="627"/>
      <c r="OTN207" s="627"/>
      <c r="OTO207" s="627"/>
      <c r="OTP207" s="627"/>
      <c r="OTQ207" s="627"/>
      <c r="OTR207" s="627"/>
      <c r="OTS207" s="627"/>
      <c r="OTT207" s="627"/>
      <c r="OTU207" s="627"/>
      <c r="OTV207" s="627"/>
      <c r="OTW207" s="627"/>
      <c r="OTX207" s="627"/>
      <c r="OTY207" s="627"/>
      <c r="OTZ207" s="627"/>
      <c r="OUA207" s="627"/>
      <c r="OUB207" s="627"/>
      <c r="OUC207" s="627"/>
      <c r="OUD207" s="627"/>
      <c r="OUE207" s="627"/>
      <c r="OUF207" s="627"/>
      <c r="OUG207" s="627"/>
      <c r="OUH207" s="627"/>
      <c r="OUI207" s="627"/>
      <c r="OUJ207" s="627"/>
      <c r="OUK207" s="627"/>
      <c r="OUL207" s="627"/>
      <c r="OUM207" s="627"/>
      <c r="OUN207" s="627"/>
      <c r="OUO207" s="627"/>
      <c r="OUP207" s="627"/>
      <c r="OUQ207" s="627"/>
      <c r="OUR207" s="627"/>
      <c r="OUS207" s="627"/>
      <c r="OUT207" s="627"/>
      <c r="OUU207" s="627"/>
      <c r="OUV207" s="627"/>
      <c r="OUW207" s="627"/>
      <c r="OUX207" s="627"/>
      <c r="OUY207" s="627"/>
      <c r="OUZ207" s="627"/>
      <c r="OVA207" s="627"/>
      <c r="OVB207" s="627"/>
      <c r="OVC207" s="627"/>
      <c r="OVD207" s="627"/>
      <c r="OVE207" s="627"/>
      <c r="OVF207" s="627"/>
      <c r="OVG207" s="627"/>
      <c r="OVH207" s="627"/>
      <c r="OVI207" s="627"/>
      <c r="OVJ207" s="627"/>
      <c r="OVK207" s="627"/>
      <c r="OVL207" s="627"/>
      <c r="OVM207" s="627"/>
      <c r="OVN207" s="627"/>
      <c r="OVO207" s="627"/>
      <c r="OVP207" s="627"/>
      <c r="OVQ207" s="627"/>
      <c r="OVR207" s="627"/>
      <c r="OVS207" s="627"/>
      <c r="OVT207" s="627"/>
      <c r="OVU207" s="627"/>
      <c r="OVV207" s="627"/>
      <c r="OVW207" s="627"/>
      <c r="OVX207" s="627"/>
      <c r="OVY207" s="627"/>
      <c r="OVZ207" s="627"/>
      <c r="OWA207" s="627"/>
      <c r="OWB207" s="627"/>
      <c r="OWC207" s="627"/>
      <c r="OWD207" s="627"/>
      <c r="OWE207" s="627"/>
      <c r="OWF207" s="627"/>
      <c r="OWG207" s="627"/>
      <c r="OWH207" s="627"/>
      <c r="OWI207" s="627"/>
      <c r="OWJ207" s="627"/>
      <c r="OWK207" s="627"/>
      <c r="OWL207" s="627"/>
      <c r="OWM207" s="627"/>
      <c r="OWN207" s="627"/>
      <c r="OWO207" s="627"/>
      <c r="OWP207" s="627"/>
      <c r="OWQ207" s="627"/>
      <c r="OWR207" s="627"/>
      <c r="OWS207" s="627"/>
      <c r="OWT207" s="627"/>
      <c r="OWU207" s="627"/>
      <c r="OWV207" s="627"/>
      <c r="OWW207" s="627"/>
      <c r="OWX207" s="627"/>
      <c r="OWY207" s="627"/>
      <c r="OWZ207" s="627"/>
      <c r="OXA207" s="627"/>
      <c r="OXB207" s="627"/>
      <c r="OXC207" s="627"/>
      <c r="OXD207" s="627"/>
      <c r="OXE207" s="627"/>
      <c r="OXF207" s="627"/>
      <c r="OXG207" s="627"/>
      <c r="OXH207" s="627"/>
      <c r="OXI207" s="627"/>
      <c r="OXJ207" s="627"/>
      <c r="OXK207" s="627"/>
      <c r="OXL207" s="627"/>
      <c r="OXM207" s="627"/>
      <c r="OXN207" s="627"/>
      <c r="OXO207" s="627"/>
      <c r="OXP207" s="627"/>
      <c r="OXQ207" s="627"/>
      <c r="OXR207" s="627"/>
      <c r="OXS207" s="627"/>
      <c r="OXT207" s="627"/>
      <c r="OXU207" s="627"/>
      <c r="OXV207" s="627"/>
      <c r="OXW207" s="627"/>
      <c r="OXX207" s="627"/>
      <c r="OXY207" s="627"/>
      <c r="OXZ207" s="627"/>
      <c r="OYA207" s="627"/>
      <c r="OYB207" s="627"/>
      <c r="OYC207" s="627"/>
      <c r="OYD207" s="627"/>
      <c r="OYE207" s="627"/>
      <c r="OYF207" s="627"/>
      <c r="OYG207" s="627"/>
      <c r="OYH207" s="627"/>
      <c r="OYI207" s="627"/>
      <c r="OYJ207" s="627"/>
      <c r="OYK207" s="627"/>
      <c r="OYL207" s="627"/>
      <c r="OYM207" s="627"/>
      <c r="OYN207" s="627"/>
      <c r="OYO207" s="627"/>
      <c r="OYP207" s="627"/>
      <c r="OYQ207" s="627"/>
      <c r="OYR207" s="627"/>
      <c r="OYS207" s="627"/>
      <c r="OYT207" s="627"/>
      <c r="OYU207" s="627"/>
      <c r="OYV207" s="627"/>
      <c r="OYW207" s="627"/>
      <c r="OYX207" s="627"/>
      <c r="OYY207" s="627"/>
      <c r="OYZ207" s="627"/>
      <c r="OZA207" s="627"/>
      <c r="OZB207" s="627"/>
      <c r="OZC207" s="627"/>
      <c r="OZD207" s="627"/>
      <c r="OZE207" s="627"/>
      <c r="OZF207" s="627"/>
      <c r="OZG207" s="627"/>
      <c r="OZH207" s="627"/>
      <c r="OZI207" s="627"/>
      <c r="OZJ207" s="627"/>
      <c r="OZK207" s="627"/>
      <c r="OZL207" s="627"/>
      <c r="OZM207" s="627"/>
      <c r="OZN207" s="627"/>
      <c r="OZO207" s="627"/>
      <c r="OZP207" s="627"/>
      <c r="OZQ207" s="627"/>
      <c r="OZR207" s="627"/>
      <c r="OZS207" s="627"/>
      <c r="OZT207" s="627"/>
      <c r="OZU207" s="627"/>
      <c r="OZV207" s="627"/>
      <c r="OZW207" s="627"/>
      <c r="OZX207" s="627"/>
      <c r="OZY207" s="627"/>
      <c r="OZZ207" s="627"/>
      <c r="PAA207" s="627"/>
      <c r="PAB207" s="627"/>
      <c r="PAC207" s="627"/>
      <c r="PAD207" s="627"/>
      <c r="PAE207" s="627"/>
      <c r="PAF207" s="627"/>
      <c r="PAG207" s="627"/>
      <c r="PAH207" s="627"/>
      <c r="PAI207" s="627"/>
      <c r="PAJ207" s="627"/>
      <c r="PAK207" s="627"/>
      <c r="PAL207" s="627"/>
      <c r="PAM207" s="627"/>
      <c r="PAN207" s="627"/>
      <c r="PAO207" s="627"/>
      <c r="PAP207" s="627"/>
      <c r="PAQ207" s="627"/>
      <c r="PAR207" s="627"/>
      <c r="PAS207" s="627"/>
      <c r="PAT207" s="627"/>
      <c r="PAU207" s="627"/>
      <c r="PAV207" s="627"/>
      <c r="PAW207" s="627"/>
      <c r="PAX207" s="627"/>
      <c r="PAY207" s="627"/>
      <c r="PAZ207" s="627"/>
      <c r="PBA207" s="627"/>
      <c r="PBB207" s="627"/>
      <c r="PBC207" s="627"/>
      <c r="PBD207" s="627"/>
      <c r="PBE207" s="627"/>
      <c r="PBF207" s="627"/>
      <c r="PBG207" s="627"/>
      <c r="PBH207" s="627"/>
      <c r="PBI207" s="627"/>
      <c r="PBJ207" s="627"/>
      <c r="PBK207" s="627"/>
      <c r="PBL207" s="627"/>
      <c r="PBM207" s="627"/>
      <c r="PBN207" s="627"/>
      <c r="PBO207" s="627"/>
      <c r="PBP207" s="627"/>
      <c r="PBQ207" s="627"/>
      <c r="PBR207" s="627"/>
      <c r="PBS207" s="627"/>
      <c r="PBT207" s="627"/>
      <c r="PBU207" s="627"/>
      <c r="PBV207" s="627"/>
      <c r="PBW207" s="627"/>
      <c r="PBX207" s="627"/>
      <c r="PBY207" s="627"/>
      <c r="PBZ207" s="627"/>
      <c r="PCA207" s="627"/>
      <c r="PCB207" s="627"/>
      <c r="PCC207" s="627"/>
      <c r="PCD207" s="627"/>
      <c r="PCE207" s="627"/>
      <c r="PCF207" s="627"/>
      <c r="PCG207" s="627"/>
      <c r="PCH207" s="627"/>
      <c r="PCI207" s="627"/>
      <c r="PCJ207" s="627"/>
      <c r="PCK207" s="627"/>
      <c r="PCL207" s="627"/>
      <c r="PCM207" s="627"/>
      <c r="PCN207" s="627"/>
      <c r="PCO207" s="627"/>
      <c r="PCP207" s="627"/>
      <c r="PCQ207" s="627"/>
      <c r="PCR207" s="627"/>
      <c r="PCS207" s="627"/>
      <c r="PCT207" s="627"/>
      <c r="PCU207" s="627"/>
      <c r="PCV207" s="627"/>
      <c r="PCW207" s="627"/>
      <c r="PCX207" s="627"/>
      <c r="PCY207" s="627"/>
      <c r="PCZ207" s="627"/>
      <c r="PDA207" s="627"/>
      <c r="PDB207" s="627"/>
      <c r="PDC207" s="627"/>
      <c r="PDD207" s="627"/>
      <c r="PDE207" s="627"/>
      <c r="PDF207" s="627"/>
      <c r="PDG207" s="627"/>
      <c r="PDH207" s="627"/>
      <c r="PDI207" s="627"/>
      <c r="PDJ207" s="627"/>
      <c r="PDK207" s="627"/>
      <c r="PDL207" s="627"/>
      <c r="PDM207" s="627"/>
      <c r="PDN207" s="627"/>
      <c r="PDO207" s="627"/>
      <c r="PDP207" s="627"/>
      <c r="PDQ207" s="627"/>
      <c r="PDR207" s="627"/>
      <c r="PDS207" s="627"/>
      <c r="PDT207" s="627"/>
      <c r="PDU207" s="627"/>
      <c r="PDV207" s="627"/>
      <c r="PDW207" s="627"/>
      <c r="PDX207" s="627"/>
      <c r="PDY207" s="627"/>
      <c r="PDZ207" s="627"/>
      <c r="PEA207" s="627"/>
      <c r="PEB207" s="627"/>
      <c r="PEC207" s="627"/>
      <c r="PED207" s="627"/>
      <c r="PEE207" s="627"/>
      <c r="PEF207" s="627"/>
      <c r="PEG207" s="627"/>
      <c r="PEH207" s="627"/>
      <c r="PEI207" s="627"/>
      <c r="PEJ207" s="627"/>
      <c r="PEK207" s="627"/>
      <c r="PEL207" s="627"/>
      <c r="PEM207" s="627"/>
      <c r="PEN207" s="627"/>
      <c r="PEO207" s="627"/>
      <c r="PEP207" s="627"/>
      <c r="PEQ207" s="627"/>
      <c r="PER207" s="627"/>
      <c r="PES207" s="627"/>
      <c r="PET207" s="627"/>
      <c r="PEU207" s="627"/>
      <c r="PEV207" s="627"/>
      <c r="PEW207" s="627"/>
      <c r="PEX207" s="627"/>
      <c r="PEY207" s="627"/>
      <c r="PEZ207" s="627"/>
      <c r="PFA207" s="627"/>
      <c r="PFB207" s="627"/>
      <c r="PFC207" s="627"/>
      <c r="PFD207" s="627"/>
      <c r="PFE207" s="627"/>
      <c r="PFF207" s="627"/>
      <c r="PFG207" s="627"/>
      <c r="PFH207" s="627"/>
      <c r="PFI207" s="627"/>
      <c r="PFJ207" s="627"/>
      <c r="PFK207" s="627"/>
      <c r="PFL207" s="627"/>
      <c r="PFM207" s="627"/>
      <c r="PFN207" s="627"/>
      <c r="PFO207" s="627"/>
      <c r="PFP207" s="627"/>
      <c r="PFQ207" s="627"/>
      <c r="PFR207" s="627"/>
      <c r="PFS207" s="627"/>
      <c r="PFT207" s="627"/>
      <c r="PFU207" s="627"/>
      <c r="PFV207" s="627"/>
      <c r="PFW207" s="627"/>
      <c r="PFX207" s="627"/>
      <c r="PFY207" s="627"/>
      <c r="PFZ207" s="627"/>
      <c r="PGA207" s="627"/>
      <c r="PGB207" s="627"/>
      <c r="PGC207" s="627"/>
      <c r="PGD207" s="627"/>
      <c r="PGE207" s="627"/>
      <c r="PGF207" s="627"/>
      <c r="PGG207" s="627"/>
      <c r="PGH207" s="627"/>
      <c r="PGI207" s="627"/>
      <c r="PGJ207" s="627"/>
      <c r="PGK207" s="627"/>
      <c r="PGL207" s="627"/>
      <c r="PGM207" s="627"/>
      <c r="PGN207" s="627"/>
      <c r="PGO207" s="627"/>
      <c r="PGP207" s="627"/>
      <c r="PGQ207" s="627"/>
      <c r="PGR207" s="627"/>
      <c r="PGS207" s="627"/>
      <c r="PGT207" s="627"/>
      <c r="PGU207" s="627"/>
      <c r="PGV207" s="627"/>
      <c r="PGW207" s="627"/>
      <c r="PGX207" s="627"/>
      <c r="PGY207" s="627"/>
      <c r="PGZ207" s="627"/>
      <c r="PHA207" s="627"/>
      <c r="PHB207" s="627"/>
      <c r="PHC207" s="627"/>
      <c r="PHD207" s="627"/>
      <c r="PHE207" s="627"/>
      <c r="PHF207" s="627"/>
      <c r="PHG207" s="627"/>
      <c r="PHH207" s="627"/>
      <c r="PHI207" s="627"/>
      <c r="PHJ207" s="627"/>
      <c r="PHK207" s="627"/>
      <c r="PHL207" s="627"/>
      <c r="PHM207" s="627"/>
      <c r="PHN207" s="627"/>
      <c r="PHO207" s="627"/>
      <c r="PHP207" s="627"/>
      <c r="PHQ207" s="627"/>
      <c r="PHR207" s="627"/>
      <c r="PHS207" s="627"/>
      <c r="PHT207" s="627"/>
      <c r="PHU207" s="627"/>
      <c r="PHV207" s="627"/>
      <c r="PHW207" s="627"/>
      <c r="PHX207" s="627"/>
      <c r="PHY207" s="627"/>
      <c r="PHZ207" s="627"/>
      <c r="PIA207" s="627"/>
      <c r="PIB207" s="627"/>
      <c r="PIC207" s="627"/>
      <c r="PID207" s="627"/>
      <c r="PIE207" s="627"/>
      <c r="PIF207" s="627"/>
      <c r="PIG207" s="627"/>
      <c r="PIH207" s="627"/>
      <c r="PII207" s="627"/>
      <c r="PIJ207" s="627"/>
      <c r="PIK207" s="627"/>
      <c r="PIL207" s="627"/>
      <c r="PIM207" s="627"/>
      <c r="PIN207" s="627"/>
      <c r="PIO207" s="627"/>
      <c r="PIP207" s="627"/>
      <c r="PIQ207" s="627"/>
      <c r="PIR207" s="627"/>
      <c r="PIS207" s="627"/>
      <c r="PIT207" s="627"/>
      <c r="PIU207" s="627"/>
      <c r="PIV207" s="627"/>
      <c r="PIW207" s="627"/>
      <c r="PIX207" s="627"/>
      <c r="PIY207" s="627"/>
      <c r="PIZ207" s="627"/>
      <c r="PJA207" s="627"/>
      <c r="PJB207" s="627"/>
      <c r="PJC207" s="627"/>
      <c r="PJD207" s="627"/>
      <c r="PJE207" s="627"/>
      <c r="PJF207" s="627"/>
      <c r="PJG207" s="627"/>
      <c r="PJH207" s="627"/>
      <c r="PJI207" s="627"/>
      <c r="PJJ207" s="627"/>
      <c r="PJK207" s="627"/>
      <c r="PJL207" s="627"/>
      <c r="PJM207" s="627"/>
      <c r="PJN207" s="627"/>
      <c r="PJO207" s="627"/>
      <c r="PJP207" s="627"/>
      <c r="PJQ207" s="627"/>
      <c r="PJR207" s="627"/>
      <c r="PJS207" s="627"/>
      <c r="PJT207" s="627"/>
      <c r="PJU207" s="627"/>
      <c r="PJV207" s="627"/>
      <c r="PJW207" s="627"/>
      <c r="PJX207" s="627"/>
      <c r="PJY207" s="627"/>
      <c r="PJZ207" s="627"/>
      <c r="PKA207" s="627"/>
      <c r="PKB207" s="627"/>
      <c r="PKC207" s="627"/>
      <c r="PKD207" s="627"/>
      <c r="PKE207" s="627"/>
      <c r="PKF207" s="627"/>
      <c r="PKG207" s="627"/>
      <c r="PKH207" s="627"/>
      <c r="PKI207" s="627"/>
      <c r="PKJ207" s="627"/>
      <c r="PKK207" s="627"/>
      <c r="PKL207" s="627"/>
      <c r="PKM207" s="627"/>
      <c r="PKN207" s="627"/>
      <c r="PKO207" s="627"/>
      <c r="PKP207" s="627"/>
      <c r="PKQ207" s="627"/>
      <c r="PKR207" s="627"/>
      <c r="PKS207" s="627"/>
      <c r="PKT207" s="627"/>
      <c r="PKU207" s="627"/>
      <c r="PKV207" s="627"/>
      <c r="PKW207" s="627"/>
      <c r="PKX207" s="627"/>
      <c r="PKY207" s="627"/>
      <c r="PKZ207" s="627"/>
      <c r="PLA207" s="627"/>
      <c r="PLB207" s="627"/>
      <c r="PLC207" s="627"/>
      <c r="PLD207" s="627"/>
      <c r="PLE207" s="627"/>
      <c r="PLF207" s="627"/>
      <c r="PLG207" s="627"/>
      <c r="PLH207" s="627"/>
      <c r="PLI207" s="627"/>
      <c r="PLJ207" s="627"/>
      <c r="PLK207" s="627"/>
      <c r="PLL207" s="627"/>
      <c r="PLM207" s="627"/>
      <c r="PLN207" s="627"/>
      <c r="PLO207" s="627"/>
      <c r="PLP207" s="627"/>
      <c r="PLQ207" s="627"/>
      <c r="PLR207" s="627"/>
      <c r="PLS207" s="627"/>
      <c r="PLT207" s="627"/>
      <c r="PLU207" s="627"/>
      <c r="PLV207" s="627"/>
      <c r="PLW207" s="627"/>
      <c r="PLX207" s="627"/>
      <c r="PLY207" s="627"/>
      <c r="PLZ207" s="627"/>
      <c r="PMA207" s="627"/>
      <c r="PMB207" s="627"/>
      <c r="PMC207" s="627"/>
      <c r="PMD207" s="627"/>
      <c r="PME207" s="627"/>
      <c r="PMF207" s="627"/>
      <c r="PMG207" s="627"/>
      <c r="PMH207" s="627"/>
      <c r="PMI207" s="627"/>
      <c r="PMJ207" s="627"/>
      <c r="PMK207" s="627"/>
      <c r="PML207" s="627"/>
      <c r="PMM207" s="627"/>
      <c r="PMN207" s="627"/>
      <c r="PMO207" s="627"/>
      <c r="PMP207" s="627"/>
      <c r="PMQ207" s="627"/>
      <c r="PMR207" s="627"/>
      <c r="PMS207" s="627"/>
      <c r="PMT207" s="627"/>
      <c r="PMU207" s="627"/>
      <c r="PMV207" s="627"/>
      <c r="PMW207" s="627"/>
      <c r="PMX207" s="627"/>
      <c r="PMY207" s="627"/>
      <c r="PMZ207" s="627"/>
      <c r="PNA207" s="627"/>
      <c r="PNB207" s="627"/>
      <c r="PNC207" s="627"/>
      <c r="PND207" s="627"/>
      <c r="PNE207" s="627"/>
      <c r="PNF207" s="627"/>
      <c r="PNG207" s="627"/>
      <c r="PNH207" s="627"/>
      <c r="PNI207" s="627"/>
      <c r="PNJ207" s="627"/>
      <c r="PNK207" s="627"/>
      <c r="PNL207" s="627"/>
      <c r="PNM207" s="627"/>
      <c r="PNN207" s="627"/>
      <c r="PNO207" s="627"/>
      <c r="PNP207" s="627"/>
      <c r="PNQ207" s="627"/>
      <c r="PNR207" s="627"/>
      <c r="PNS207" s="627"/>
      <c r="PNT207" s="627"/>
      <c r="PNU207" s="627"/>
      <c r="PNV207" s="627"/>
      <c r="PNW207" s="627"/>
      <c r="PNX207" s="627"/>
      <c r="PNY207" s="627"/>
      <c r="PNZ207" s="627"/>
      <c r="POA207" s="627"/>
      <c r="POB207" s="627"/>
      <c r="POC207" s="627"/>
      <c r="POD207" s="627"/>
      <c r="POE207" s="627"/>
      <c r="POF207" s="627"/>
      <c r="POG207" s="627"/>
      <c r="POH207" s="627"/>
      <c r="POI207" s="627"/>
      <c r="POJ207" s="627"/>
      <c r="POK207" s="627"/>
      <c r="POL207" s="627"/>
      <c r="POM207" s="627"/>
      <c r="PON207" s="627"/>
      <c r="POO207" s="627"/>
      <c r="POP207" s="627"/>
      <c r="POQ207" s="627"/>
      <c r="POR207" s="627"/>
      <c r="POS207" s="627"/>
      <c r="POT207" s="627"/>
      <c r="POU207" s="627"/>
      <c r="POV207" s="627"/>
      <c r="POW207" s="627"/>
      <c r="POX207" s="627"/>
      <c r="POY207" s="627"/>
      <c r="POZ207" s="627"/>
      <c r="PPA207" s="627"/>
      <c r="PPB207" s="627"/>
      <c r="PPC207" s="627"/>
      <c r="PPD207" s="627"/>
      <c r="PPE207" s="627"/>
      <c r="PPF207" s="627"/>
      <c r="PPG207" s="627"/>
      <c r="PPH207" s="627"/>
      <c r="PPI207" s="627"/>
      <c r="PPJ207" s="627"/>
      <c r="PPK207" s="627"/>
      <c r="PPL207" s="627"/>
      <c r="PPM207" s="627"/>
      <c r="PPN207" s="627"/>
      <c r="PPO207" s="627"/>
      <c r="PPP207" s="627"/>
      <c r="PPQ207" s="627"/>
      <c r="PPR207" s="627"/>
      <c r="PPS207" s="627"/>
      <c r="PPT207" s="627"/>
      <c r="PPU207" s="627"/>
      <c r="PPV207" s="627"/>
      <c r="PPW207" s="627"/>
      <c r="PPX207" s="627"/>
      <c r="PPY207" s="627"/>
      <c r="PPZ207" s="627"/>
      <c r="PQA207" s="627"/>
      <c r="PQB207" s="627"/>
      <c r="PQC207" s="627"/>
      <c r="PQD207" s="627"/>
      <c r="PQE207" s="627"/>
      <c r="PQF207" s="627"/>
      <c r="PQG207" s="627"/>
      <c r="PQH207" s="627"/>
      <c r="PQI207" s="627"/>
      <c r="PQJ207" s="627"/>
      <c r="PQK207" s="627"/>
      <c r="PQL207" s="627"/>
      <c r="PQM207" s="627"/>
      <c r="PQN207" s="627"/>
      <c r="PQO207" s="627"/>
      <c r="PQP207" s="627"/>
      <c r="PQQ207" s="627"/>
      <c r="PQR207" s="627"/>
      <c r="PQS207" s="627"/>
      <c r="PQT207" s="627"/>
      <c r="PQU207" s="627"/>
      <c r="PQV207" s="627"/>
      <c r="PQW207" s="627"/>
      <c r="PQX207" s="627"/>
      <c r="PQY207" s="627"/>
      <c r="PQZ207" s="627"/>
      <c r="PRA207" s="627"/>
      <c r="PRB207" s="627"/>
      <c r="PRC207" s="627"/>
      <c r="PRD207" s="627"/>
      <c r="PRE207" s="627"/>
      <c r="PRF207" s="627"/>
      <c r="PRG207" s="627"/>
      <c r="PRH207" s="627"/>
      <c r="PRI207" s="627"/>
      <c r="PRJ207" s="627"/>
      <c r="PRK207" s="627"/>
      <c r="PRL207" s="627"/>
      <c r="PRM207" s="627"/>
      <c r="PRN207" s="627"/>
      <c r="PRO207" s="627"/>
      <c r="PRP207" s="627"/>
      <c r="PRQ207" s="627"/>
      <c r="PRR207" s="627"/>
      <c r="PRS207" s="627"/>
      <c r="PRT207" s="627"/>
      <c r="PRU207" s="627"/>
      <c r="PRV207" s="627"/>
      <c r="PRW207" s="627"/>
      <c r="PRX207" s="627"/>
      <c r="PRY207" s="627"/>
      <c r="PRZ207" s="627"/>
      <c r="PSA207" s="627"/>
      <c r="PSB207" s="627"/>
      <c r="PSC207" s="627"/>
      <c r="PSD207" s="627"/>
      <c r="PSE207" s="627"/>
      <c r="PSF207" s="627"/>
      <c r="PSG207" s="627"/>
      <c r="PSH207" s="627"/>
      <c r="PSI207" s="627"/>
      <c r="PSJ207" s="627"/>
      <c r="PSK207" s="627"/>
      <c r="PSL207" s="627"/>
      <c r="PSM207" s="627"/>
      <c r="PSN207" s="627"/>
      <c r="PSO207" s="627"/>
      <c r="PSP207" s="627"/>
      <c r="PSQ207" s="627"/>
      <c r="PSR207" s="627"/>
      <c r="PSS207" s="627"/>
      <c r="PST207" s="627"/>
      <c r="PSU207" s="627"/>
      <c r="PSV207" s="627"/>
      <c r="PSW207" s="627"/>
      <c r="PSX207" s="627"/>
      <c r="PSY207" s="627"/>
      <c r="PSZ207" s="627"/>
      <c r="PTA207" s="627"/>
      <c r="PTB207" s="627"/>
      <c r="PTC207" s="627"/>
      <c r="PTD207" s="627"/>
      <c r="PTE207" s="627"/>
      <c r="PTF207" s="627"/>
      <c r="PTG207" s="627"/>
      <c r="PTH207" s="627"/>
      <c r="PTI207" s="627"/>
      <c r="PTJ207" s="627"/>
      <c r="PTK207" s="627"/>
      <c r="PTL207" s="627"/>
      <c r="PTM207" s="627"/>
      <c r="PTN207" s="627"/>
      <c r="PTO207" s="627"/>
      <c r="PTP207" s="627"/>
      <c r="PTQ207" s="627"/>
      <c r="PTR207" s="627"/>
      <c r="PTS207" s="627"/>
      <c r="PTT207" s="627"/>
      <c r="PTU207" s="627"/>
      <c r="PTV207" s="627"/>
      <c r="PTW207" s="627"/>
      <c r="PTX207" s="627"/>
      <c r="PTY207" s="627"/>
      <c r="PTZ207" s="627"/>
      <c r="PUA207" s="627"/>
      <c r="PUB207" s="627"/>
      <c r="PUC207" s="627"/>
      <c r="PUD207" s="627"/>
      <c r="PUE207" s="627"/>
      <c r="PUF207" s="627"/>
      <c r="PUG207" s="627"/>
      <c r="PUH207" s="627"/>
      <c r="PUI207" s="627"/>
      <c r="PUJ207" s="627"/>
      <c r="PUK207" s="627"/>
      <c r="PUL207" s="627"/>
      <c r="PUM207" s="627"/>
      <c r="PUN207" s="627"/>
      <c r="PUO207" s="627"/>
      <c r="PUP207" s="627"/>
      <c r="PUQ207" s="627"/>
      <c r="PUR207" s="627"/>
      <c r="PUS207" s="627"/>
      <c r="PUT207" s="627"/>
      <c r="PUU207" s="627"/>
      <c r="PUV207" s="627"/>
      <c r="PUW207" s="627"/>
      <c r="PUX207" s="627"/>
      <c r="PUY207" s="627"/>
      <c r="PUZ207" s="627"/>
      <c r="PVA207" s="627"/>
      <c r="PVB207" s="627"/>
      <c r="PVC207" s="627"/>
      <c r="PVD207" s="627"/>
      <c r="PVE207" s="627"/>
      <c r="PVF207" s="627"/>
      <c r="PVG207" s="627"/>
      <c r="PVH207" s="627"/>
      <c r="PVI207" s="627"/>
      <c r="PVJ207" s="627"/>
      <c r="PVK207" s="627"/>
      <c r="PVL207" s="627"/>
      <c r="PVM207" s="627"/>
      <c r="PVN207" s="627"/>
      <c r="PVO207" s="627"/>
      <c r="PVP207" s="627"/>
      <c r="PVQ207" s="627"/>
      <c r="PVR207" s="627"/>
      <c r="PVS207" s="627"/>
      <c r="PVT207" s="627"/>
      <c r="PVU207" s="627"/>
      <c r="PVV207" s="627"/>
      <c r="PVW207" s="627"/>
      <c r="PVX207" s="627"/>
      <c r="PVY207" s="627"/>
      <c r="PVZ207" s="627"/>
      <c r="PWA207" s="627"/>
      <c r="PWB207" s="627"/>
      <c r="PWC207" s="627"/>
      <c r="PWD207" s="627"/>
      <c r="PWE207" s="627"/>
      <c r="PWF207" s="627"/>
      <c r="PWG207" s="627"/>
      <c r="PWH207" s="627"/>
      <c r="PWI207" s="627"/>
      <c r="PWJ207" s="627"/>
      <c r="PWK207" s="627"/>
      <c r="PWL207" s="627"/>
      <c r="PWM207" s="627"/>
      <c r="PWN207" s="627"/>
      <c r="PWO207" s="627"/>
      <c r="PWP207" s="627"/>
      <c r="PWQ207" s="627"/>
      <c r="PWR207" s="627"/>
      <c r="PWS207" s="627"/>
      <c r="PWT207" s="627"/>
      <c r="PWU207" s="627"/>
      <c r="PWV207" s="627"/>
      <c r="PWW207" s="627"/>
      <c r="PWX207" s="627"/>
      <c r="PWY207" s="627"/>
      <c r="PWZ207" s="627"/>
      <c r="PXA207" s="627"/>
      <c r="PXB207" s="627"/>
      <c r="PXC207" s="627"/>
      <c r="PXD207" s="627"/>
      <c r="PXE207" s="627"/>
      <c r="PXF207" s="627"/>
      <c r="PXG207" s="627"/>
      <c r="PXH207" s="627"/>
      <c r="PXI207" s="627"/>
      <c r="PXJ207" s="627"/>
      <c r="PXK207" s="627"/>
      <c r="PXL207" s="627"/>
      <c r="PXM207" s="627"/>
      <c r="PXN207" s="627"/>
      <c r="PXO207" s="627"/>
      <c r="PXP207" s="627"/>
      <c r="PXQ207" s="627"/>
      <c r="PXR207" s="627"/>
      <c r="PXS207" s="627"/>
      <c r="PXT207" s="627"/>
      <c r="PXU207" s="627"/>
      <c r="PXV207" s="627"/>
      <c r="PXW207" s="627"/>
      <c r="PXX207" s="627"/>
      <c r="PXY207" s="627"/>
      <c r="PXZ207" s="627"/>
      <c r="PYA207" s="627"/>
      <c r="PYB207" s="627"/>
      <c r="PYC207" s="627"/>
      <c r="PYD207" s="627"/>
      <c r="PYE207" s="627"/>
      <c r="PYF207" s="627"/>
      <c r="PYG207" s="627"/>
      <c r="PYH207" s="627"/>
      <c r="PYI207" s="627"/>
      <c r="PYJ207" s="627"/>
      <c r="PYK207" s="627"/>
      <c r="PYL207" s="627"/>
      <c r="PYM207" s="627"/>
      <c r="PYN207" s="627"/>
      <c r="PYO207" s="627"/>
      <c r="PYP207" s="627"/>
      <c r="PYQ207" s="627"/>
      <c r="PYR207" s="627"/>
      <c r="PYS207" s="627"/>
      <c r="PYT207" s="627"/>
      <c r="PYU207" s="627"/>
      <c r="PYV207" s="627"/>
      <c r="PYW207" s="627"/>
      <c r="PYX207" s="627"/>
      <c r="PYY207" s="627"/>
      <c r="PYZ207" s="627"/>
      <c r="PZA207" s="627"/>
      <c r="PZB207" s="627"/>
      <c r="PZC207" s="627"/>
      <c r="PZD207" s="627"/>
      <c r="PZE207" s="627"/>
      <c r="PZF207" s="627"/>
      <c r="PZG207" s="627"/>
      <c r="PZH207" s="627"/>
      <c r="PZI207" s="627"/>
      <c r="PZJ207" s="627"/>
      <c r="PZK207" s="627"/>
      <c r="PZL207" s="627"/>
      <c r="PZM207" s="627"/>
      <c r="PZN207" s="627"/>
      <c r="PZO207" s="627"/>
      <c r="PZP207" s="627"/>
      <c r="PZQ207" s="627"/>
      <c r="PZR207" s="627"/>
      <c r="PZS207" s="627"/>
      <c r="PZT207" s="627"/>
      <c r="PZU207" s="627"/>
      <c r="PZV207" s="627"/>
      <c r="PZW207" s="627"/>
      <c r="PZX207" s="627"/>
      <c r="PZY207" s="627"/>
      <c r="PZZ207" s="627"/>
      <c r="QAA207" s="627"/>
      <c r="QAB207" s="627"/>
      <c r="QAC207" s="627"/>
      <c r="QAD207" s="627"/>
      <c r="QAE207" s="627"/>
      <c r="QAF207" s="627"/>
      <c r="QAG207" s="627"/>
      <c r="QAH207" s="627"/>
      <c r="QAI207" s="627"/>
      <c r="QAJ207" s="627"/>
      <c r="QAK207" s="627"/>
      <c r="QAL207" s="627"/>
      <c r="QAM207" s="627"/>
      <c r="QAN207" s="627"/>
      <c r="QAO207" s="627"/>
      <c r="QAP207" s="627"/>
      <c r="QAQ207" s="627"/>
      <c r="QAR207" s="627"/>
      <c r="QAS207" s="627"/>
      <c r="QAT207" s="627"/>
      <c r="QAU207" s="627"/>
      <c r="QAV207" s="627"/>
      <c r="QAW207" s="627"/>
      <c r="QAX207" s="627"/>
      <c r="QAY207" s="627"/>
      <c r="QAZ207" s="627"/>
      <c r="QBA207" s="627"/>
      <c r="QBB207" s="627"/>
      <c r="QBC207" s="627"/>
      <c r="QBD207" s="627"/>
      <c r="QBE207" s="627"/>
      <c r="QBF207" s="627"/>
      <c r="QBG207" s="627"/>
      <c r="QBH207" s="627"/>
      <c r="QBI207" s="627"/>
      <c r="QBJ207" s="627"/>
      <c r="QBK207" s="627"/>
      <c r="QBL207" s="627"/>
      <c r="QBM207" s="627"/>
      <c r="QBN207" s="627"/>
      <c r="QBO207" s="627"/>
      <c r="QBP207" s="627"/>
      <c r="QBQ207" s="627"/>
      <c r="QBR207" s="627"/>
      <c r="QBS207" s="627"/>
      <c r="QBT207" s="627"/>
      <c r="QBU207" s="627"/>
      <c r="QBV207" s="627"/>
      <c r="QBW207" s="627"/>
      <c r="QBX207" s="627"/>
      <c r="QBY207" s="627"/>
      <c r="QBZ207" s="627"/>
      <c r="QCA207" s="627"/>
      <c r="QCB207" s="627"/>
      <c r="QCC207" s="627"/>
      <c r="QCD207" s="627"/>
      <c r="QCE207" s="627"/>
      <c r="QCF207" s="627"/>
      <c r="QCG207" s="627"/>
      <c r="QCH207" s="627"/>
      <c r="QCI207" s="627"/>
      <c r="QCJ207" s="627"/>
      <c r="QCK207" s="627"/>
      <c r="QCL207" s="627"/>
      <c r="QCM207" s="627"/>
      <c r="QCN207" s="627"/>
      <c r="QCO207" s="627"/>
      <c r="QCP207" s="627"/>
      <c r="QCQ207" s="627"/>
      <c r="QCR207" s="627"/>
      <c r="QCS207" s="627"/>
      <c r="QCT207" s="627"/>
      <c r="QCU207" s="627"/>
      <c r="QCV207" s="627"/>
      <c r="QCW207" s="627"/>
      <c r="QCX207" s="627"/>
      <c r="QCY207" s="627"/>
      <c r="QCZ207" s="627"/>
      <c r="QDA207" s="627"/>
      <c r="QDB207" s="627"/>
      <c r="QDC207" s="627"/>
      <c r="QDD207" s="627"/>
      <c r="QDE207" s="627"/>
      <c r="QDF207" s="627"/>
      <c r="QDG207" s="627"/>
      <c r="QDH207" s="627"/>
      <c r="QDI207" s="627"/>
      <c r="QDJ207" s="627"/>
      <c r="QDK207" s="627"/>
      <c r="QDL207" s="627"/>
      <c r="QDM207" s="627"/>
      <c r="QDN207" s="627"/>
      <c r="QDO207" s="627"/>
      <c r="QDP207" s="627"/>
      <c r="QDQ207" s="627"/>
      <c r="QDR207" s="627"/>
      <c r="QDS207" s="627"/>
      <c r="QDT207" s="627"/>
      <c r="QDU207" s="627"/>
      <c r="QDV207" s="627"/>
      <c r="QDW207" s="627"/>
      <c r="QDX207" s="627"/>
      <c r="QDY207" s="627"/>
      <c r="QDZ207" s="627"/>
      <c r="QEA207" s="627"/>
      <c r="QEB207" s="627"/>
      <c r="QEC207" s="627"/>
      <c r="QED207" s="627"/>
      <c r="QEE207" s="627"/>
      <c r="QEF207" s="627"/>
      <c r="QEG207" s="627"/>
      <c r="QEH207" s="627"/>
      <c r="QEI207" s="627"/>
      <c r="QEJ207" s="627"/>
      <c r="QEK207" s="627"/>
      <c r="QEL207" s="627"/>
      <c r="QEM207" s="627"/>
      <c r="QEN207" s="627"/>
      <c r="QEO207" s="627"/>
      <c r="QEP207" s="627"/>
      <c r="QEQ207" s="627"/>
      <c r="QER207" s="627"/>
      <c r="QES207" s="627"/>
      <c r="QET207" s="627"/>
      <c r="QEU207" s="627"/>
      <c r="QEV207" s="627"/>
      <c r="QEW207" s="627"/>
      <c r="QEX207" s="627"/>
      <c r="QEY207" s="627"/>
      <c r="QEZ207" s="627"/>
      <c r="QFA207" s="627"/>
      <c r="QFB207" s="627"/>
      <c r="QFC207" s="627"/>
      <c r="QFD207" s="627"/>
      <c r="QFE207" s="627"/>
      <c r="QFF207" s="627"/>
      <c r="QFG207" s="627"/>
      <c r="QFH207" s="627"/>
      <c r="QFI207" s="627"/>
      <c r="QFJ207" s="627"/>
      <c r="QFK207" s="627"/>
      <c r="QFL207" s="627"/>
      <c r="QFM207" s="627"/>
      <c r="QFN207" s="627"/>
      <c r="QFO207" s="627"/>
      <c r="QFP207" s="627"/>
      <c r="QFQ207" s="627"/>
      <c r="QFR207" s="627"/>
      <c r="QFS207" s="627"/>
      <c r="QFT207" s="627"/>
      <c r="QFU207" s="627"/>
      <c r="QFV207" s="627"/>
      <c r="QFW207" s="627"/>
      <c r="QFX207" s="627"/>
      <c r="QFY207" s="627"/>
      <c r="QFZ207" s="627"/>
      <c r="QGA207" s="627"/>
      <c r="QGB207" s="627"/>
      <c r="QGC207" s="627"/>
      <c r="QGD207" s="627"/>
      <c r="QGE207" s="627"/>
      <c r="QGF207" s="627"/>
      <c r="QGG207" s="627"/>
      <c r="QGH207" s="627"/>
      <c r="QGI207" s="627"/>
      <c r="QGJ207" s="627"/>
      <c r="QGK207" s="627"/>
      <c r="QGL207" s="627"/>
      <c r="QGM207" s="627"/>
      <c r="QGN207" s="627"/>
      <c r="QGO207" s="627"/>
      <c r="QGP207" s="627"/>
      <c r="QGQ207" s="627"/>
      <c r="QGR207" s="627"/>
      <c r="QGS207" s="627"/>
      <c r="QGT207" s="627"/>
      <c r="QGU207" s="627"/>
      <c r="QGV207" s="627"/>
      <c r="QGW207" s="627"/>
      <c r="QGX207" s="627"/>
      <c r="QGY207" s="627"/>
      <c r="QGZ207" s="627"/>
      <c r="QHA207" s="627"/>
      <c r="QHB207" s="627"/>
      <c r="QHC207" s="627"/>
      <c r="QHD207" s="627"/>
      <c r="QHE207" s="627"/>
      <c r="QHF207" s="627"/>
      <c r="QHG207" s="627"/>
      <c r="QHH207" s="627"/>
      <c r="QHI207" s="627"/>
      <c r="QHJ207" s="627"/>
      <c r="QHK207" s="627"/>
      <c r="QHL207" s="627"/>
      <c r="QHM207" s="627"/>
      <c r="QHN207" s="627"/>
      <c r="QHO207" s="627"/>
      <c r="QHP207" s="627"/>
      <c r="QHQ207" s="627"/>
      <c r="QHR207" s="627"/>
      <c r="QHS207" s="627"/>
      <c r="QHT207" s="627"/>
      <c r="QHU207" s="627"/>
      <c r="QHV207" s="627"/>
      <c r="QHW207" s="627"/>
      <c r="QHX207" s="627"/>
      <c r="QHY207" s="627"/>
      <c r="QHZ207" s="627"/>
      <c r="QIA207" s="627"/>
      <c r="QIB207" s="627"/>
      <c r="QIC207" s="627"/>
      <c r="QID207" s="627"/>
      <c r="QIE207" s="627"/>
      <c r="QIF207" s="627"/>
      <c r="QIG207" s="627"/>
      <c r="QIH207" s="627"/>
      <c r="QII207" s="627"/>
      <c r="QIJ207" s="627"/>
      <c r="QIK207" s="627"/>
      <c r="QIL207" s="627"/>
      <c r="QIM207" s="627"/>
      <c r="QIN207" s="627"/>
      <c r="QIO207" s="627"/>
      <c r="QIP207" s="627"/>
      <c r="QIQ207" s="627"/>
      <c r="QIR207" s="627"/>
      <c r="QIS207" s="627"/>
      <c r="QIT207" s="627"/>
      <c r="QIU207" s="627"/>
      <c r="QIV207" s="627"/>
      <c r="QIW207" s="627"/>
      <c r="QIX207" s="627"/>
      <c r="QIY207" s="627"/>
      <c r="QIZ207" s="627"/>
      <c r="QJA207" s="627"/>
      <c r="QJB207" s="627"/>
      <c r="QJC207" s="627"/>
      <c r="QJD207" s="627"/>
      <c r="QJE207" s="627"/>
      <c r="QJF207" s="627"/>
      <c r="QJG207" s="627"/>
      <c r="QJH207" s="627"/>
      <c r="QJI207" s="627"/>
      <c r="QJJ207" s="627"/>
      <c r="QJK207" s="627"/>
      <c r="QJL207" s="627"/>
      <c r="QJM207" s="627"/>
      <c r="QJN207" s="627"/>
      <c r="QJO207" s="627"/>
      <c r="QJP207" s="627"/>
      <c r="QJQ207" s="627"/>
      <c r="QJR207" s="627"/>
      <c r="QJS207" s="627"/>
      <c r="QJT207" s="627"/>
      <c r="QJU207" s="627"/>
      <c r="QJV207" s="627"/>
      <c r="QJW207" s="627"/>
      <c r="QJX207" s="627"/>
      <c r="QJY207" s="627"/>
      <c r="QJZ207" s="627"/>
      <c r="QKA207" s="627"/>
      <c r="QKB207" s="627"/>
      <c r="QKC207" s="627"/>
      <c r="QKD207" s="627"/>
      <c r="QKE207" s="627"/>
      <c r="QKF207" s="627"/>
      <c r="QKG207" s="627"/>
      <c r="QKH207" s="627"/>
      <c r="QKI207" s="627"/>
      <c r="QKJ207" s="627"/>
      <c r="QKK207" s="627"/>
      <c r="QKL207" s="627"/>
      <c r="QKM207" s="627"/>
      <c r="QKN207" s="627"/>
      <c r="QKO207" s="627"/>
      <c r="QKP207" s="627"/>
      <c r="QKQ207" s="627"/>
      <c r="QKR207" s="627"/>
      <c r="QKS207" s="627"/>
      <c r="QKT207" s="627"/>
      <c r="QKU207" s="627"/>
      <c r="QKV207" s="627"/>
      <c r="QKW207" s="627"/>
      <c r="QKX207" s="627"/>
      <c r="QKY207" s="627"/>
      <c r="QKZ207" s="627"/>
      <c r="QLA207" s="627"/>
      <c r="QLB207" s="627"/>
      <c r="QLC207" s="627"/>
      <c r="QLD207" s="627"/>
      <c r="QLE207" s="627"/>
      <c r="QLF207" s="627"/>
      <c r="QLG207" s="627"/>
      <c r="QLH207" s="627"/>
      <c r="QLI207" s="627"/>
      <c r="QLJ207" s="627"/>
      <c r="QLK207" s="627"/>
      <c r="QLL207" s="627"/>
      <c r="QLM207" s="627"/>
      <c r="QLN207" s="627"/>
      <c r="QLO207" s="627"/>
      <c r="QLP207" s="627"/>
      <c r="QLQ207" s="627"/>
      <c r="QLR207" s="627"/>
      <c r="QLS207" s="627"/>
      <c r="QLT207" s="627"/>
      <c r="QLU207" s="627"/>
      <c r="QLV207" s="627"/>
      <c r="QLW207" s="627"/>
      <c r="QLX207" s="627"/>
      <c r="QLY207" s="627"/>
      <c r="QLZ207" s="627"/>
      <c r="QMA207" s="627"/>
      <c r="QMB207" s="627"/>
      <c r="QMC207" s="627"/>
      <c r="QMD207" s="627"/>
      <c r="QME207" s="627"/>
      <c r="QMF207" s="627"/>
      <c r="QMG207" s="627"/>
      <c r="QMH207" s="627"/>
      <c r="QMI207" s="627"/>
      <c r="QMJ207" s="627"/>
      <c r="QMK207" s="627"/>
      <c r="QML207" s="627"/>
      <c r="QMM207" s="627"/>
      <c r="QMN207" s="627"/>
      <c r="QMO207" s="627"/>
      <c r="QMP207" s="627"/>
      <c r="QMQ207" s="627"/>
      <c r="QMR207" s="627"/>
      <c r="QMS207" s="627"/>
      <c r="QMT207" s="627"/>
      <c r="QMU207" s="627"/>
      <c r="QMV207" s="627"/>
      <c r="QMW207" s="627"/>
      <c r="QMX207" s="627"/>
      <c r="QMY207" s="627"/>
      <c r="QMZ207" s="627"/>
      <c r="QNA207" s="627"/>
      <c r="QNB207" s="627"/>
      <c r="QNC207" s="627"/>
      <c r="QND207" s="627"/>
      <c r="QNE207" s="627"/>
      <c r="QNF207" s="627"/>
      <c r="QNG207" s="627"/>
      <c r="QNH207" s="627"/>
      <c r="QNI207" s="627"/>
      <c r="QNJ207" s="627"/>
      <c r="QNK207" s="627"/>
      <c r="QNL207" s="627"/>
      <c r="QNM207" s="627"/>
      <c r="QNN207" s="627"/>
      <c r="QNO207" s="627"/>
      <c r="QNP207" s="627"/>
      <c r="QNQ207" s="627"/>
      <c r="QNR207" s="627"/>
      <c r="QNS207" s="627"/>
      <c r="QNT207" s="627"/>
      <c r="QNU207" s="627"/>
      <c r="QNV207" s="627"/>
      <c r="QNW207" s="627"/>
      <c r="QNX207" s="627"/>
      <c r="QNY207" s="627"/>
      <c r="QNZ207" s="627"/>
      <c r="QOA207" s="627"/>
      <c r="QOB207" s="627"/>
      <c r="QOC207" s="627"/>
      <c r="QOD207" s="627"/>
      <c r="QOE207" s="627"/>
      <c r="QOF207" s="627"/>
      <c r="QOG207" s="627"/>
      <c r="QOH207" s="627"/>
      <c r="QOI207" s="627"/>
      <c r="QOJ207" s="627"/>
      <c r="QOK207" s="627"/>
      <c r="QOL207" s="627"/>
      <c r="QOM207" s="627"/>
      <c r="QON207" s="627"/>
      <c r="QOO207" s="627"/>
      <c r="QOP207" s="627"/>
      <c r="QOQ207" s="627"/>
      <c r="QOR207" s="627"/>
      <c r="QOS207" s="627"/>
      <c r="QOT207" s="627"/>
      <c r="QOU207" s="627"/>
      <c r="QOV207" s="627"/>
      <c r="QOW207" s="627"/>
      <c r="QOX207" s="627"/>
      <c r="QOY207" s="627"/>
      <c r="QOZ207" s="627"/>
      <c r="QPA207" s="627"/>
      <c r="QPB207" s="627"/>
      <c r="QPC207" s="627"/>
      <c r="QPD207" s="627"/>
      <c r="QPE207" s="627"/>
      <c r="QPF207" s="627"/>
      <c r="QPG207" s="627"/>
      <c r="QPH207" s="627"/>
      <c r="QPI207" s="627"/>
      <c r="QPJ207" s="627"/>
      <c r="QPK207" s="627"/>
      <c r="QPL207" s="627"/>
      <c r="QPM207" s="627"/>
      <c r="QPN207" s="627"/>
      <c r="QPO207" s="627"/>
      <c r="QPP207" s="627"/>
      <c r="QPQ207" s="627"/>
      <c r="QPR207" s="627"/>
      <c r="QPS207" s="627"/>
      <c r="QPT207" s="627"/>
      <c r="QPU207" s="627"/>
      <c r="QPV207" s="627"/>
      <c r="QPW207" s="627"/>
      <c r="QPX207" s="627"/>
      <c r="QPY207" s="627"/>
      <c r="QPZ207" s="627"/>
      <c r="QQA207" s="627"/>
      <c r="QQB207" s="627"/>
      <c r="QQC207" s="627"/>
      <c r="QQD207" s="627"/>
      <c r="QQE207" s="627"/>
      <c r="QQF207" s="627"/>
      <c r="QQG207" s="627"/>
      <c r="QQH207" s="627"/>
      <c r="QQI207" s="627"/>
      <c r="QQJ207" s="627"/>
      <c r="QQK207" s="627"/>
      <c r="QQL207" s="627"/>
      <c r="QQM207" s="627"/>
      <c r="QQN207" s="627"/>
      <c r="QQO207" s="627"/>
      <c r="QQP207" s="627"/>
      <c r="QQQ207" s="627"/>
      <c r="QQR207" s="627"/>
      <c r="QQS207" s="627"/>
      <c r="QQT207" s="627"/>
      <c r="QQU207" s="627"/>
      <c r="QQV207" s="627"/>
      <c r="QQW207" s="627"/>
      <c r="QQX207" s="627"/>
      <c r="QQY207" s="627"/>
      <c r="QQZ207" s="627"/>
      <c r="QRA207" s="627"/>
      <c r="QRB207" s="627"/>
      <c r="QRC207" s="627"/>
      <c r="QRD207" s="627"/>
      <c r="QRE207" s="627"/>
      <c r="QRF207" s="627"/>
      <c r="QRG207" s="627"/>
      <c r="QRH207" s="627"/>
      <c r="QRI207" s="627"/>
      <c r="QRJ207" s="627"/>
      <c r="QRK207" s="627"/>
      <c r="QRL207" s="627"/>
      <c r="QRM207" s="627"/>
      <c r="QRN207" s="627"/>
      <c r="QRO207" s="627"/>
      <c r="QRP207" s="627"/>
      <c r="QRQ207" s="627"/>
      <c r="QRR207" s="627"/>
      <c r="QRS207" s="627"/>
      <c r="QRT207" s="627"/>
      <c r="QRU207" s="627"/>
      <c r="QRV207" s="627"/>
      <c r="QRW207" s="627"/>
      <c r="QRX207" s="627"/>
      <c r="QRY207" s="627"/>
      <c r="QRZ207" s="627"/>
      <c r="QSA207" s="627"/>
      <c r="QSB207" s="627"/>
      <c r="QSC207" s="627"/>
      <c r="QSD207" s="627"/>
      <c r="QSE207" s="627"/>
      <c r="QSF207" s="627"/>
      <c r="QSG207" s="627"/>
      <c r="QSH207" s="627"/>
      <c r="QSI207" s="627"/>
      <c r="QSJ207" s="627"/>
      <c r="QSK207" s="627"/>
      <c r="QSL207" s="627"/>
      <c r="QSM207" s="627"/>
      <c r="QSN207" s="627"/>
      <c r="QSO207" s="627"/>
      <c r="QSP207" s="627"/>
      <c r="QSQ207" s="627"/>
      <c r="QSR207" s="627"/>
      <c r="QSS207" s="627"/>
      <c r="QST207" s="627"/>
      <c r="QSU207" s="627"/>
      <c r="QSV207" s="627"/>
      <c r="QSW207" s="627"/>
      <c r="QSX207" s="627"/>
      <c r="QSY207" s="627"/>
      <c r="QSZ207" s="627"/>
      <c r="QTA207" s="627"/>
      <c r="QTB207" s="627"/>
      <c r="QTC207" s="627"/>
      <c r="QTD207" s="627"/>
      <c r="QTE207" s="627"/>
      <c r="QTF207" s="627"/>
      <c r="QTG207" s="627"/>
      <c r="QTH207" s="627"/>
      <c r="QTI207" s="627"/>
      <c r="QTJ207" s="627"/>
      <c r="QTK207" s="627"/>
      <c r="QTL207" s="627"/>
      <c r="QTM207" s="627"/>
      <c r="QTN207" s="627"/>
      <c r="QTO207" s="627"/>
      <c r="QTP207" s="627"/>
      <c r="QTQ207" s="627"/>
      <c r="QTR207" s="627"/>
      <c r="QTS207" s="627"/>
      <c r="QTT207" s="627"/>
      <c r="QTU207" s="627"/>
      <c r="QTV207" s="627"/>
      <c r="QTW207" s="627"/>
      <c r="QTX207" s="627"/>
      <c r="QTY207" s="627"/>
      <c r="QTZ207" s="627"/>
      <c r="QUA207" s="627"/>
      <c r="QUB207" s="627"/>
      <c r="QUC207" s="627"/>
      <c r="QUD207" s="627"/>
      <c r="QUE207" s="627"/>
      <c r="QUF207" s="627"/>
      <c r="QUG207" s="627"/>
      <c r="QUH207" s="627"/>
      <c r="QUI207" s="627"/>
      <c r="QUJ207" s="627"/>
      <c r="QUK207" s="627"/>
      <c r="QUL207" s="627"/>
      <c r="QUM207" s="627"/>
      <c r="QUN207" s="627"/>
      <c r="QUO207" s="627"/>
      <c r="QUP207" s="627"/>
      <c r="QUQ207" s="627"/>
      <c r="QUR207" s="627"/>
      <c r="QUS207" s="627"/>
      <c r="QUT207" s="627"/>
      <c r="QUU207" s="627"/>
      <c r="QUV207" s="627"/>
      <c r="QUW207" s="627"/>
      <c r="QUX207" s="627"/>
      <c r="QUY207" s="627"/>
      <c r="QUZ207" s="627"/>
      <c r="QVA207" s="627"/>
      <c r="QVB207" s="627"/>
      <c r="QVC207" s="627"/>
      <c r="QVD207" s="627"/>
      <c r="QVE207" s="627"/>
      <c r="QVF207" s="627"/>
      <c r="QVG207" s="627"/>
      <c r="QVH207" s="627"/>
      <c r="QVI207" s="627"/>
      <c r="QVJ207" s="627"/>
      <c r="QVK207" s="627"/>
      <c r="QVL207" s="627"/>
      <c r="QVM207" s="627"/>
      <c r="QVN207" s="627"/>
      <c r="QVO207" s="627"/>
      <c r="QVP207" s="627"/>
      <c r="QVQ207" s="627"/>
      <c r="QVR207" s="627"/>
      <c r="QVS207" s="627"/>
      <c r="QVT207" s="627"/>
      <c r="QVU207" s="627"/>
      <c r="QVV207" s="627"/>
      <c r="QVW207" s="627"/>
      <c r="QVX207" s="627"/>
      <c r="QVY207" s="627"/>
      <c r="QVZ207" s="627"/>
      <c r="QWA207" s="627"/>
      <c r="QWB207" s="627"/>
      <c r="QWC207" s="627"/>
      <c r="QWD207" s="627"/>
      <c r="QWE207" s="627"/>
      <c r="QWF207" s="627"/>
      <c r="QWG207" s="627"/>
      <c r="QWH207" s="627"/>
      <c r="QWI207" s="627"/>
      <c r="QWJ207" s="627"/>
      <c r="QWK207" s="627"/>
      <c r="QWL207" s="627"/>
      <c r="QWM207" s="627"/>
      <c r="QWN207" s="627"/>
      <c r="QWO207" s="627"/>
      <c r="QWP207" s="627"/>
      <c r="QWQ207" s="627"/>
      <c r="QWR207" s="627"/>
      <c r="QWS207" s="627"/>
      <c r="QWT207" s="627"/>
      <c r="QWU207" s="627"/>
      <c r="QWV207" s="627"/>
      <c r="QWW207" s="627"/>
      <c r="QWX207" s="627"/>
      <c r="QWY207" s="627"/>
      <c r="QWZ207" s="627"/>
      <c r="QXA207" s="627"/>
      <c r="QXB207" s="627"/>
      <c r="QXC207" s="627"/>
      <c r="QXD207" s="627"/>
      <c r="QXE207" s="627"/>
      <c r="QXF207" s="627"/>
      <c r="QXG207" s="627"/>
      <c r="QXH207" s="627"/>
      <c r="QXI207" s="627"/>
      <c r="QXJ207" s="627"/>
      <c r="QXK207" s="627"/>
      <c r="QXL207" s="627"/>
      <c r="QXM207" s="627"/>
      <c r="QXN207" s="627"/>
      <c r="QXO207" s="627"/>
      <c r="QXP207" s="627"/>
      <c r="QXQ207" s="627"/>
      <c r="QXR207" s="627"/>
      <c r="QXS207" s="627"/>
      <c r="QXT207" s="627"/>
      <c r="QXU207" s="627"/>
      <c r="QXV207" s="627"/>
      <c r="QXW207" s="627"/>
      <c r="QXX207" s="627"/>
      <c r="QXY207" s="627"/>
      <c r="QXZ207" s="627"/>
      <c r="QYA207" s="627"/>
      <c r="QYB207" s="627"/>
      <c r="QYC207" s="627"/>
      <c r="QYD207" s="627"/>
      <c r="QYE207" s="627"/>
      <c r="QYF207" s="627"/>
      <c r="QYG207" s="627"/>
      <c r="QYH207" s="627"/>
      <c r="QYI207" s="627"/>
      <c r="QYJ207" s="627"/>
      <c r="QYK207" s="627"/>
      <c r="QYL207" s="627"/>
      <c r="QYM207" s="627"/>
      <c r="QYN207" s="627"/>
      <c r="QYO207" s="627"/>
      <c r="QYP207" s="627"/>
      <c r="QYQ207" s="627"/>
      <c r="QYR207" s="627"/>
      <c r="QYS207" s="627"/>
      <c r="QYT207" s="627"/>
      <c r="QYU207" s="627"/>
      <c r="QYV207" s="627"/>
      <c r="QYW207" s="627"/>
      <c r="QYX207" s="627"/>
      <c r="QYY207" s="627"/>
      <c r="QYZ207" s="627"/>
      <c r="QZA207" s="627"/>
      <c r="QZB207" s="627"/>
      <c r="QZC207" s="627"/>
      <c r="QZD207" s="627"/>
      <c r="QZE207" s="627"/>
      <c r="QZF207" s="627"/>
      <c r="QZG207" s="627"/>
      <c r="QZH207" s="627"/>
      <c r="QZI207" s="627"/>
      <c r="QZJ207" s="627"/>
      <c r="QZK207" s="627"/>
      <c r="QZL207" s="627"/>
      <c r="QZM207" s="627"/>
      <c r="QZN207" s="627"/>
      <c r="QZO207" s="627"/>
      <c r="QZP207" s="627"/>
      <c r="QZQ207" s="627"/>
      <c r="QZR207" s="627"/>
      <c r="QZS207" s="627"/>
      <c r="QZT207" s="627"/>
      <c r="QZU207" s="627"/>
      <c r="QZV207" s="627"/>
      <c r="QZW207" s="627"/>
      <c r="QZX207" s="627"/>
      <c r="QZY207" s="627"/>
      <c r="QZZ207" s="627"/>
      <c r="RAA207" s="627"/>
      <c r="RAB207" s="627"/>
      <c r="RAC207" s="627"/>
      <c r="RAD207" s="627"/>
      <c r="RAE207" s="627"/>
      <c r="RAF207" s="627"/>
      <c r="RAG207" s="627"/>
      <c r="RAH207" s="627"/>
      <c r="RAI207" s="627"/>
      <c r="RAJ207" s="627"/>
      <c r="RAK207" s="627"/>
      <c r="RAL207" s="627"/>
      <c r="RAM207" s="627"/>
      <c r="RAN207" s="627"/>
      <c r="RAO207" s="627"/>
      <c r="RAP207" s="627"/>
      <c r="RAQ207" s="627"/>
      <c r="RAR207" s="627"/>
      <c r="RAS207" s="627"/>
      <c r="RAT207" s="627"/>
      <c r="RAU207" s="627"/>
      <c r="RAV207" s="627"/>
      <c r="RAW207" s="627"/>
      <c r="RAX207" s="627"/>
      <c r="RAY207" s="627"/>
      <c r="RAZ207" s="627"/>
      <c r="RBA207" s="627"/>
      <c r="RBB207" s="627"/>
      <c r="RBC207" s="627"/>
      <c r="RBD207" s="627"/>
      <c r="RBE207" s="627"/>
      <c r="RBF207" s="627"/>
      <c r="RBG207" s="627"/>
      <c r="RBH207" s="627"/>
      <c r="RBI207" s="627"/>
      <c r="RBJ207" s="627"/>
      <c r="RBK207" s="627"/>
      <c r="RBL207" s="627"/>
      <c r="RBM207" s="627"/>
      <c r="RBN207" s="627"/>
      <c r="RBO207" s="627"/>
      <c r="RBP207" s="627"/>
      <c r="RBQ207" s="627"/>
      <c r="RBR207" s="627"/>
      <c r="RBS207" s="627"/>
      <c r="RBT207" s="627"/>
      <c r="RBU207" s="627"/>
      <c r="RBV207" s="627"/>
      <c r="RBW207" s="627"/>
      <c r="RBX207" s="627"/>
      <c r="RBY207" s="627"/>
      <c r="RBZ207" s="627"/>
      <c r="RCA207" s="627"/>
      <c r="RCB207" s="627"/>
      <c r="RCC207" s="627"/>
      <c r="RCD207" s="627"/>
      <c r="RCE207" s="627"/>
      <c r="RCF207" s="627"/>
      <c r="RCG207" s="627"/>
      <c r="RCH207" s="627"/>
      <c r="RCI207" s="627"/>
      <c r="RCJ207" s="627"/>
      <c r="RCK207" s="627"/>
      <c r="RCL207" s="627"/>
      <c r="RCM207" s="627"/>
      <c r="RCN207" s="627"/>
      <c r="RCO207" s="627"/>
      <c r="RCP207" s="627"/>
      <c r="RCQ207" s="627"/>
      <c r="RCR207" s="627"/>
      <c r="RCS207" s="627"/>
      <c r="RCT207" s="627"/>
      <c r="RCU207" s="627"/>
      <c r="RCV207" s="627"/>
      <c r="RCW207" s="627"/>
      <c r="RCX207" s="627"/>
      <c r="RCY207" s="627"/>
      <c r="RCZ207" s="627"/>
      <c r="RDA207" s="627"/>
      <c r="RDB207" s="627"/>
      <c r="RDC207" s="627"/>
      <c r="RDD207" s="627"/>
      <c r="RDE207" s="627"/>
      <c r="RDF207" s="627"/>
      <c r="RDG207" s="627"/>
      <c r="RDH207" s="627"/>
      <c r="RDI207" s="627"/>
      <c r="RDJ207" s="627"/>
      <c r="RDK207" s="627"/>
      <c r="RDL207" s="627"/>
      <c r="RDM207" s="627"/>
      <c r="RDN207" s="627"/>
      <c r="RDO207" s="627"/>
      <c r="RDP207" s="627"/>
      <c r="RDQ207" s="627"/>
      <c r="RDR207" s="627"/>
      <c r="RDS207" s="627"/>
      <c r="RDT207" s="627"/>
      <c r="RDU207" s="627"/>
      <c r="RDV207" s="627"/>
      <c r="RDW207" s="627"/>
      <c r="RDX207" s="627"/>
      <c r="RDY207" s="627"/>
      <c r="RDZ207" s="627"/>
      <c r="REA207" s="627"/>
      <c r="REB207" s="627"/>
      <c r="REC207" s="627"/>
      <c r="RED207" s="627"/>
      <c r="REE207" s="627"/>
      <c r="REF207" s="627"/>
      <c r="REG207" s="627"/>
      <c r="REH207" s="627"/>
      <c r="REI207" s="627"/>
      <c r="REJ207" s="627"/>
      <c r="REK207" s="627"/>
      <c r="REL207" s="627"/>
      <c r="REM207" s="627"/>
      <c r="REN207" s="627"/>
      <c r="REO207" s="627"/>
      <c r="REP207" s="627"/>
      <c r="REQ207" s="627"/>
      <c r="RER207" s="627"/>
      <c r="RES207" s="627"/>
      <c r="RET207" s="627"/>
      <c r="REU207" s="627"/>
      <c r="REV207" s="627"/>
      <c r="REW207" s="627"/>
      <c r="REX207" s="627"/>
      <c r="REY207" s="627"/>
      <c r="REZ207" s="627"/>
      <c r="RFA207" s="627"/>
      <c r="RFB207" s="627"/>
      <c r="RFC207" s="627"/>
      <c r="RFD207" s="627"/>
      <c r="RFE207" s="627"/>
      <c r="RFF207" s="627"/>
      <c r="RFG207" s="627"/>
      <c r="RFH207" s="627"/>
      <c r="RFI207" s="627"/>
      <c r="RFJ207" s="627"/>
      <c r="RFK207" s="627"/>
      <c r="RFL207" s="627"/>
      <c r="RFM207" s="627"/>
      <c r="RFN207" s="627"/>
      <c r="RFO207" s="627"/>
      <c r="RFP207" s="627"/>
      <c r="RFQ207" s="627"/>
      <c r="RFR207" s="627"/>
      <c r="RFS207" s="627"/>
      <c r="RFT207" s="627"/>
      <c r="RFU207" s="627"/>
      <c r="RFV207" s="627"/>
      <c r="RFW207" s="627"/>
      <c r="RFX207" s="627"/>
      <c r="RFY207" s="627"/>
      <c r="RFZ207" s="627"/>
      <c r="RGA207" s="627"/>
      <c r="RGB207" s="627"/>
      <c r="RGC207" s="627"/>
      <c r="RGD207" s="627"/>
      <c r="RGE207" s="627"/>
      <c r="RGF207" s="627"/>
      <c r="RGG207" s="627"/>
      <c r="RGH207" s="627"/>
      <c r="RGI207" s="627"/>
      <c r="RGJ207" s="627"/>
      <c r="RGK207" s="627"/>
      <c r="RGL207" s="627"/>
      <c r="RGM207" s="627"/>
      <c r="RGN207" s="627"/>
      <c r="RGO207" s="627"/>
      <c r="RGP207" s="627"/>
      <c r="RGQ207" s="627"/>
      <c r="RGR207" s="627"/>
      <c r="RGS207" s="627"/>
      <c r="RGT207" s="627"/>
      <c r="RGU207" s="627"/>
      <c r="RGV207" s="627"/>
      <c r="RGW207" s="627"/>
      <c r="RGX207" s="627"/>
      <c r="RGY207" s="627"/>
      <c r="RGZ207" s="627"/>
      <c r="RHA207" s="627"/>
      <c r="RHB207" s="627"/>
      <c r="RHC207" s="627"/>
      <c r="RHD207" s="627"/>
      <c r="RHE207" s="627"/>
      <c r="RHF207" s="627"/>
      <c r="RHG207" s="627"/>
      <c r="RHH207" s="627"/>
      <c r="RHI207" s="627"/>
      <c r="RHJ207" s="627"/>
      <c r="RHK207" s="627"/>
      <c r="RHL207" s="627"/>
      <c r="RHM207" s="627"/>
      <c r="RHN207" s="627"/>
      <c r="RHO207" s="627"/>
      <c r="RHP207" s="627"/>
      <c r="RHQ207" s="627"/>
      <c r="RHR207" s="627"/>
      <c r="RHS207" s="627"/>
      <c r="RHT207" s="627"/>
      <c r="RHU207" s="627"/>
      <c r="RHV207" s="627"/>
      <c r="RHW207" s="627"/>
      <c r="RHX207" s="627"/>
      <c r="RHY207" s="627"/>
      <c r="RHZ207" s="627"/>
      <c r="RIA207" s="627"/>
      <c r="RIB207" s="627"/>
      <c r="RIC207" s="627"/>
      <c r="RID207" s="627"/>
      <c r="RIE207" s="627"/>
      <c r="RIF207" s="627"/>
      <c r="RIG207" s="627"/>
      <c r="RIH207" s="627"/>
      <c r="RII207" s="627"/>
      <c r="RIJ207" s="627"/>
      <c r="RIK207" s="627"/>
      <c r="RIL207" s="627"/>
      <c r="RIM207" s="627"/>
      <c r="RIN207" s="627"/>
      <c r="RIO207" s="627"/>
      <c r="RIP207" s="627"/>
      <c r="RIQ207" s="627"/>
      <c r="RIR207" s="627"/>
      <c r="RIS207" s="627"/>
      <c r="RIT207" s="627"/>
      <c r="RIU207" s="627"/>
      <c r="RIV207" s="627"/>
      <c r="RIW207" s="627"/>
      <c r="RIX207" s="627"/>
      <c r="RIY207" s="627"/>
      <c r="RIZ207" s="627"/>
      <c r="RJA207" s="627"/>
      <c r="RJB207" s="627"/>
      <c r="RJC207" s="627"/>
      <c r="RJD207" s="627"/>
      <c r="RJE207" s="627"/>
      <c r="RJF207" s="627"/>
      <c r="RJG207" s="627"/>
      <c r="RJH207" s="627"/>
      <c r="RJI207" s="627"/>
      <c r="RJJ207" s="627"/>
      <c r="RJK207" s="627"/>
      <c r="RJL207" s="627"/>
      <c r="RJM207" s="627"/>
      <c r="RJN207" s="627"/>
      <c r="RJO207" s="627"/>
      <c r="RJP207" s="627"/>
      <c r="RJQ207" s="627"/>
      <c r="RJR207" s="627"/>
      <c r="RJS207" s="627"/>
      <c r="RJT207" s="627"/>
      <c r="RJU207" s="627"/>
      <c r="RJV207" s="627"/>
      <c r="RJW207" s="627"/>
      <c r="RJX207" s="627"/>
      <c r="RJY207" s="627"/>
      <c r="RJZ207" s="627"/>
      <c r="RKA207" s="627"/>
      <c r="RKB207" s="627"/>
      <c r="RKC207" s="627"/>
      <c r="RKD207" s="627"/>
      <c r="RKE207" s="627"/>
      <c r="RKF207" s="627"/>
      <c r="RKG207" s="627"/>
      <c r="RKH207" s="627"/>
      <c r="RKI207" s="627"/>
      <c r="RKJ207" s="627"/>
      <c r="RKK207" s="627"/>
      <c r="RKL207" s="627"/>
      <c r="RKM207" s="627"/>
      <c r="RKN207" s="627"/>
      <c r="RKO207" s="627"/>
      <c r="RKP207" s="627"/>
      <c r="RKQ207" s="627"/>
      <c r="RKR207" s="627"/>
      <c r="RKS207" s="627"/>
      <c r="RKT207" s="627"/>
      <c r="RKU207" s="627"/>
      <c r="RKV207" s="627"/>
      <c r="RKW207" s="627"/>
      <c r="RKX207" s="627"/>
      <c r="RKY207" s="627"/>
      <c r="RKZ207" s="627"/>
      <c r="RLA207" s="627"/>
      <c r="RLB207" s="627"/>
      <c r="RLC207" s="627"/>
      <c r="RLD207" s="627"/>
      <c r="RLE207" s="627"/>
      <c r="RLF207" s="627"/>
      <c r="RLG207" s="627"/>
      <c r="RLH207" s="627"/>
      <c r="RLI207" s="627"/>
      <c r="RLJ207" s="627"/>
      <c r="RLK207" s="627"/>
      <c r="RLL207" s="627"/>
      <c r="RLM207" s="627"/>
      <c r="RLN207" s="627"/>
      <c r="RLO207" s="627"/>
      <c r="RLP207" s="627"/>
      <c r="RLQ207" s="627"/>
      <c r="RLR207" s="627"/>
      <c r="RLS207" s="627"/>
      <c r="RLT207" s="627"/>
      <c r="RLU207" s="627"/>
      <c r="RLV207" s="627"/>
      <c r="RLW207" s="627"/>
      <c r="RLX207" s="627"/>
      <c r="RLY207" s="627"/>
      <c r="RLZ207" s="627"/>
      <c r="RMA207" s="627"/>
      <c r="RMB207" s="627"/>
      <c r="RMC207" s="627"/>
      <c r="RMD207" s="627"/>
      <c r="RME207" s="627"/>
      <c r="RMF207" s="627"/>
      <c r="RMG207" s="627"/>
      <c r="RMH207" s="627"/>
      <c r="RMI207" s="627"/>
      <c r="RMJ207" s="627"/>
      <c r="RMK207" s="627"/>
      <c r="RML207" s="627"/>
      <c r="RMM207" s="627"/>
      <c r="RMN207" s="627"/>
      <c r="RMO207" s="627"/>
      <c r="RMP207" s="627"/>
      <c r="RMQ207" s="627"/>
      <c r="RMR207" s="627"/>
      <c r="RMS207" s="627"/>
      <c r="RMT207" s="627"/>
      <c r="RMU207" s="627"/>
      <c r="RMV207" s="627"/>
      <c r="RMW207" s="627"/>
      <c r="RMX207" s="627"/>
      <c r="RMY207" s="627"/>
      <c r="RMZ207" s="627"/>
      <c r="RNA207" s="627"/>
      <c r="RNB207" s="627"/>
      <c r="RNC207" s="627"/>
      <c r="RND207" s="627"/>
      <c r="RNE207" s="627"/>
      <c r="RNF207" s="627"/>
      <c r="RNG207" s="627"/>
      <c r="RNH207" s="627"/>
      <c r="RNI207" s="627"/>
      <c r="RNJ207" s="627"/>
      <c r="RNK207" s="627"/>
      <c r="RNL207" s="627"/>
      <c r="RNM207" s="627"/>
      <c r="RNN207" s="627"/>
      <c r="RNO207" s="627"/>
      <c r="RNP207" s="627"/>
      <c r="RNQ207" s="627"/>
      <c r="RNR207" s="627"/>
      <c r="RNS207" s="627"/>
      <c r="RNT207" s="627"/>
      <c r="RNU207" s="627"/>
      <c r="RNV207" s="627"/>
      <c r="RNW207" s="627"/>
      <c r="RNX207" s="627"/>
      <c r="RNY207" s="627"/>
      <c r="RNZ207" s="627"/>
      <c r="ROA207" s="627"/>
      <c r="ROB207" s="627"/>
      <c r="ROC207" s="627"/>
      <c r="ROD207" s="627"/>
      <c r="ROE207" s="627"/>
      <c r="ROF207" s="627"/>
      <c r="ROG207" s="627"/>
      <c r="ROH207" s="627"/>
      <c r="ROI207" s="627"/>
      <c r="ROJ207" s="627"/>
      <c r="ROK207" s="627"/>
      <c r="ROL207" s="627"/>
      <c r="ROM207" s="627"/>
      <c r="RON207" s="627"/>
      <c r="ROO207" s="627"/>
      <c r="ROP207" s="627"/>
      <c r="ROQ207" s="627"/>
      <c r="ROR207" s="627"/>
      <c r="ROS207" s="627"/>
      <c r="ROT207" s="627"/>
      <c r="ROU207" s="627"/>
      <c r="ROV207" s="627"/>
      <c r="ROW207" s="627"/>
      <c r="ROX207" s="627"/>
      <c r="ROY207" s="627"/>
      <c r="ROZ207" s="627"/>
      <c r="RPA207" s="627"/>
      <c r="RPB207" s="627"/>
      <c r="RPC207" s="627"/>
      <c r="RPD207" s="627"/>
      <c r="RPE207" s="627"/>
      <c r="RPF207" s="627"/>
      <c r="RPG207" s="627"/>
      <c r="RPH207" s="627"/>
      <c r="RPI207" s="627"/>
      <c r="RPJ207" s="627"/>
      <c r="RPK207" s="627"/>
      <c r="RPL207" s="627"/>
      <c r="RPM207" s="627"/>
      <c r="RPN207" s="627"/>
      <c r="RPO207" s="627"/>
      <c r="RPP207" s="627"/>
      <c r="RPQ207" s="627"/>
      <c r="RPR207" s="627"/>
      <c r="RPS207" s="627"/>
      <c r="RPT207" s="627"/>
      <c r="RPU207" s="627"/>
      <c r="RPV207" s="627"/>
      <c r="RPW207" s="627"/>
      <c r="RPX207" s="627"/>
      <c r="RPY207" s="627"/>
      <c r="RPZ207" s="627"/>
      <c r="RQA207" s="627"/>
      <c r="RQB207" s="627"/>
      <c r="RQC207" s="627"/>
      <c r="RQD207" s="627"/>
      <c r="RQE207" s="627"/>
      <c r="RQF207" s="627"/>
      <c r="RQG207" s="627"/>
      <c r="RQH207" s="627"/>
      <c r="RQI207" s="627"/>
      <c r="RQJ207" s="627"/>
      <c r="RQK207" s="627"/>
      <c r="RQL207" s="627"/>
      <c r="RQM207" s="627"/>
      <c r="RQN207" s="627"/>
      <c r="RQO207" s="627"/>
      <c r="RQP207" s="627"/>
      <c r="RQQ207" s="627"/>
      <c r="RQR207" s="627"/>
      <c r="RQS207" s="627"/>
      <c r="RQT207" s="627"/>
      <c r="RQU207" s="627"/>
      <c r="RQV207" s="627"/>
      <c r="RQW207" s="627"/>
      <c r="RQX207" s="627"/>
      <c r="RQY207" s="627"/>
      <c r="RQZ207" s="627"/>
      <c r="RRA207" s="627"/>
      <c r="RRB207" s="627"/>
      <c r="RRC207" s="627"/>
      <c r="RRD207" s="627"/>
      <c r="RRE207" s="627"/>
      <c r="RRF207" s="627"/>
      <c r="RRG207" s="627"/>
      <c r="RRH207" s="627"/>
      <c r="RRI207" s="627"/>
      <c r="RRJ207" s="627"/>
      <c r="RRK207" s="627"/>
      <c r="RRL207" s="627"/>
      <c r="RRM207" s="627"/>
      <c r="RRN207" s="627"/>
      <c r="RRO207" s="627"/>
      <c r="RRP207" s="627"/>
      <c r="RRQ207" s="627"/>
      <c r="RRR207" s="627"/>
      <c r="RRS207" s="627"/>
      <c r="RRT207" s="627"/>
      <c r="RRU207" s="627"/>
      <c r="RRV207" s="627"/>
      <c r="RRW207" s="627"/>
      <c r="RRX207" s="627"/>
      <c r="RRY207" s="627"/>
      <c r="RRZ207" s="627"/>
      <c r="RSA207" s="627"/>
      <c r="RSB207" s="627"/>
      <c r="RSC207" s="627"/>
      <c r="RSD207" s="627"/>
      <c r="RSE207" s="627"/>
      <c r="RSF207" s="627"/>
      <c r="RSG207" s="627"/>
      <c r="RSH207" s="627"/>
      <c r="RSI207" s="627"/>
      <c r="RSJ207" s="627"/>
      <c r="RSK207" s="627"/>
      <c r="RSL207" s="627"/>
      <c r="RSM207" s="627"/>
      <c r="RSN207" s="627"/>
      <c r="RSO207" s="627"/>
      <c r="RSP207" s="627"/>
      <c r="RSQ207" s="627"/>
      <c r="RSR207" s="627"/>
      <c r="RSS207" s="627"/>
      <c r="RST207" s="627"/>
      <c r="RSU207" s="627"/>
      <c r="RSV207" s="627"/>
      <c r="RSW207" s="627"/>
      <c r="RSX207" s="627"/>
      <c r="RSY207" s="627"/>
      <c r="RSZ207" s="627"/>
      <c r="RTA207" s="627"/>
      <c r="RTB207" s="627"/>
      <c r="RTC207" s="627"/>
      <c r="RTD207" s="627"/>
      <c r="RTE207" s="627"/>
      <c r="RTF207" s="627"/>
      <c r="RTG207" s="627"/>
      <c r="RTH207" s="627"/>
      <c r="RTI207" s="627"/>
      <c r="RTJ207" s="627"/>
      <c r="RTK207" s="627"/>
      <c r="RTL207" s="627"/>
      <c r="RTM207" s="627"/>
      <c r="RTN207" s="627"/>
      <c r="RTO207" s="627"/>
      <c r="RTP207" s="627"/>
      <c r="RTQ207" s="627"/>
      <c r="RTR207" s="627"/>
      <c r="RTS207" s="627"/>
      <c r="RTT207" s="627"/>
      <c r="RTU207" s="627"/>
      <c r="RTV207" s="627"/>
      <c r="RTW207" s="627"/>
      <c r="RTX207" s="627"/>
      <c r="RTY207" s="627"/>
      <c r="RTZ207" s="627"/>
      <c r="RUA207" s="627"/>
      <c r="RUB207" s="627"/>
      <c r="RUC207" s="627"/>
      <c r="RUD207" s="627"/>
      <c r="RUE207" s="627"/>
      <c r="RUF207" s="627"/>
      <c r="RUG207" s="627"/>
      <c r="RUH207" s="627"/>
      <c r="RUI207" s="627"/>
      <c r="RUJ207" s="627"/>
      <c r="RUK207" s="627"/>
      <c r="RUL207" s="627"/>
      <c r="RUM207" s="627"/>
      <c r="RUN207" s="627"/>
      <c r="RUO207" s="627"/>
      <c r="RUP207" s="627"/>
      <c r="RUQ207" s="627"/>
      <c r="RUR207" s="627"/>
      <c r="RUS207" s="627"/>
      <c r="RUT207" s="627"/>
      <c r="RUU207" s="627"/>
      <c r="RUV207" s="627"/>
      <c r="RUW207" s="627"/>
      <c r="RUX207" s="627"/>
      <c r="RUY207" s="627"/>
      <c r="RUZ207" s="627"/>
      <c r="RVA207" s="627"/>
      <c r="RVB207" s="627"/>
      <c r="RVC207" s="627"/>
      <c r="RVD207" s="627"/>
      <c r="RVE207" s="627"/>
      <c r="RVF207" s="627"/>
      <c r="RVG207" s="627"/>
      <c r="RVH207" s="627"/>
      <c r="RVI207" s="627"/>
      <c r="RVJ207" s="627"/>
      <c r="RVK207" s="627"/>
      <c r="RVL207" s="627"/>
      <c r="RVM207" s="627"/>
      <c r="RVN207" s="627"/>
      <c r="RVO207" s="627"/>
      <c r="RVP207" s="627"/>
      <c r="RVQ207" s="627"/>
      <c r="RVR207" s="627"/>
      <c r="RVS207" s="627"/>
      <c r="RVT207" s="627"/>
      <c r="RVU207" s="627"/>
      <c r="RVV207" s="627"/>
      <c r="RVW207" s="627"/>
      <c r="RVX207" s="627"/>
      <c r="RVY207" s="627"/>
      <c r="RVZ207" s="627"/>
      <c r="RWA207" s="627"/>
      <c r="RWB207" s="627"/>
      <c r="RWC207" s="627"/>
      <c r="RWD207" s="627"/>
      <c r="RWE207" s="627"/>
      <c r="RWF207" s="627"/>
      <c r="RWG207" s="627"/>
      <c r="RWH207" s="627"/>
      <c r="RWI207" s="627"/>
      <c r="RWJ207" s="627"/>
      <c r="RWK207" s="627"/>
      <c r="RWL207" s="627"/>
      <c r="RWM207" s="627"/>
      <c r="RWN207" s="627"/>
      <c r="RWO207" s="627"/>
      <c r="RWP207" s="627"/>
      <c r="RWQ207" s="627"/>
      <c r="RWR207" s="627"/>
      <c r="RWS207" s="627"/>
      <c r="RWT207" s="627"/>
      <c r="RWU207" s="627"/>
      <c r="RWV207" s="627"/>
      <c r="RWW207" s="627"/>
      <c r="RWX207" s="627"/>
      <c r="RWY207" s="627"/>
      <c r="RWZ207" s="627"/>
      <c r="RXA207" s="627"/>
      <c r="RXB207" s="627"/>
      <c r="RXC207" s="627"/>
      <c r="RXD207" s="627"/>
      <c r="RXE207" s="627"/>
      <c r="RXF207" s="627"/>
      <c r="RXG207" s="627"/>
      <c r="RXH207" s="627"/>
      <c r="RXI207" s="627"/>
      <c r="RXJ207" s="627"/>
      <c r="RXK207" s="627"/>
      <c r="RXL207" s="627"/>
      <c r="RXM207" s="627"/>
      <c r="RXN207" s="627"/>
      <c r="RXO207" s="627"/>
      <c r="RXP207" s="627"/>
      <c r="RXQ207" s="627"/>
      <c r="RXR207" s="627"/>
      <c r="RXS207" s="627"/>
      <c r="RXT207" s="627"/>
      <c r="RXU207" s="627"/>
      <c r="RXV207" s="627"/>
      <c r="RXW207" s="627"/>
      <c r="RXX207" s="627"/>
      <c r="RXY207" s="627"/>
      <c r="RXZ207" s="627"/>
      <c r="RYA207" s="627"/>
      <c r="RYB207" s="627"/>
      <c r="RYC207" s="627"/>
      <c r="RYD207" s="627"/>
      <c r="RYE207" s="627"/>
      <c r="RYF207" s="627"/>
      <c r="RYG207" s="627"/>
      <c r="RYH207" s="627"/>
      <c r="RYI207" s="627"/>
      <c r="RYJ207" s="627"/>
      <c r="RYK207" s="627"/>
      <c r="RYL207" s="627"/>
      <c r="RYM207" s="627"/>
      <c r="RYN207" s="627"/>
      <c r="RYO207" s="627"/>
      <c r="RYP207" s="627"/>
      <c r="RYQ207" s="627"/>
      <c r="RYR207" s="627"/>
      <c r="RYS207" s="627"/>
      <c r="RYT207" s="627"/>
      <c r="RYU207" s="627"/>
      <c r="RYV207" s="627"/>
      <c r="RYW207" s="627"/>
      <c r="RYX207" s="627"/>
      <c r="RYY207" s="627"/>
      <c r="RYZ207" s="627"/>
      <c r="RZA207" s="627"/>
      <c r="RZB207" s="627"/>
      <c r="RZC207" s="627"/>
      <c r="RZD207" s="627"/>
      <c r="RZE207" s="627"/>
      <c r="RZF207" s="627"/>
      <c r="RZG207" s="627"/>
      <c r="RZH207" s="627"/>
      <c r="RZI207" s="627"/>
      <c r="RZJ207" s="627"/>
      <c r="RZK207" s="627"/>
      <c r="RZL207" s="627"/>
      <c r="RZM207" s="627"/>
      <c r="RZN207" s="627"/>
      <c r="RZO207" s="627"/>
      <c r="RZP207" s="627"/>
      <c r="RZQ207" s="627"/>
      <c r="RZR207" s="627"/>
      <c r="RZS207" s="627"/>
      <c r="RZT207" s="627"/>
      <c r="RZU207" s="627"/>
      <c r="RZV207" s="627"/>
      <c r="RZW207" s="627"/>
      <c r="RZX207" s="627"/>
      <c r="RZY207" s="627"/>
      <c r="RZZ207" s="627"/>
      <c r="SAA207" s="627"/>
      <c r="SAB207" s="627"/>
      <c r="SAC207" s="627"/>
      <c r="SAD207" s="627"/>
      <c r="SAE207" s="627"/>
      <c r="SAF207" s="627"/>
      <c r="SAG207" s="627"/>
      <c r="SAH207" s="627"/>
      <c r="SAI207" s="627"/>
      <c r="SAJ207" s="627"/>
      <c r="SAK207" s="627"/>
      <c r="SAL207" s="627"/>
      <c r="SAM207" s="627"/>
      <c r="SAN207" s="627"/>
      <c r="SAO207" s="627"/>
      <c r="SAP207" s="627"/>
      <c r="SAQ207" s="627"/>
      <c r="SAR207" s="627"/>
      <c r="SAS207" s="627"/>
      <c r="SAT207" s="627"/>
      <c r="SAU207" s="627"/>
      <c r="SAV207" s="627"/>
      <c r="SAW207" s="627"/>
      <c r="SAX207" s="627"/>
      <c r="SAY207" s="627"/>
      <c r="SAZ207" s="627"/>
      <c r="SBA207" s="627"/>
      <c r="SBB207" s="627"/>
      <c r="SBC207" s="627"/>
      <c r="SBD207" s="627"/>
      <c r="SBE207" s="627"/>
      <c r="SBF207" s="627"/>
      <c r="SBG207" s="627"/>
      <c r="SBH207" s="627"/>
      <c r="SBI207" s="627"/>
      <c r="SBJ207" s="627"/>
      <c r="SBK207" s="627"/>
      <c r="SBL207" s="627"/>
      <c r="SBM207" s="627"/>
      <c r="SBN207" s="627"/>
      <c r="SBO207" s="627"/>
      <c r="SBP207" s="627"/>
      <c r="SBQ207" s="627"/>
      <c r="SBR207" s="627"/>
      <c r="SBS207" s="627"/>
      <c r="SBT207" s="627"/>
      <c r="SBU207" s="627"/>
      <c r="SBV207" s="627"/>
      <c r="SBW207" s="627"/>
      <c r="SBX207" s="627"/>
      <c r="SBY207" s="627"/>
      <c r="SBZ207" s="627"/>
      <c r="SCA207" s="627"/>
      <c r="SCB207" s="627"/>
      <c r="SCC207" s="627"/>
      <c r="SCD207" s="627"/>
      <c r="SCE207" s="627"/>
      <c r="SCF207" s="627"/>
      <c r="SCG207" s="627"/>
      <c r="SCH207" s="627"/>
      <c r="SCI207" s="627"/>
      <c r="SCJ207" s="627"/>
      <c r="SCK207" s="627"/>
      <c r="SCL207" s="627"/>
      <c r="SCM207" s="627"/>
      <c r="SCN207" s="627"/>
      <c r="SCO207" s="627"/>
      <c r="SCP207" s="627"/>
      <c r="SCQ207" s="627"/>
      <c r="SCR207" s="627"/>
      <c r="SCS207" s="627"/>
      <c r="SCT207" s="627"/>
      <c r="SCU207" s="627"/>
      <c r="SCV207" s="627"/>
      <c r="SCW207" s="627"/>
      <c r="SCX207" s="627"/>
      <c r="SCY207" s="627"/>
      <c r="SCZ207" s="627"/>
      <c r="SDA207" s="627"/>
      <c r="SDB207" s="627"/>
      <c r="SDC207" s="627"/>
      <c r="SDD207" s="627"/>
      <c r="SDE207" s="627"/>
      <c r="SDF207" s="627"/>
      <c r="SDG207" s="627"/>
      <c r="SDH207" s="627"/>
      <c r="SDI207" s="627"/>
      <c r="SDJ207" s="627"/>
      <c r="SDK207" s="627"/>
      <c r="SDL207" s="627"/>
      <c r="SDM207" s="627"/>
      <c r="SDN207" s="627"/>
      <c r="SDO207" s="627"/>
      <c r="SDP207" s="627"/>
      <c r="SDQ207" s="627"/>
      <c r="SDR207" s="627"/>
      <c r="SDS207" s="627"/>
      <c r="SDT207" s="627"/>
      <c r="SDU207" s="627"/>
      <c r="SDV207" s="627"/>
      <c r="SDW207" s="627"/>
      <c r="SDX207" s="627"/>
      <c r="SDY207" s="627"/>
      <c r="SDZ207" s="627"/>
      <c r="SEA207" s="627"/>
      <c r="SEB207" s="627"/>
      <c r="SEC207" s="627"/>
      <c r="SED207" s="627"/>
      <c r="SEE207" s="627"/>
      <c r="SEF207" s="627"/>
      <c r="SEG207" s="627"/>
      <c r="SEH207" s="627"/>
      <c r="SEI207" s="627"/>
      <c r="SEJ207" s="627"/>
      <c r="SEK207" s="627"/>
      <c r="SEL207" s="627"/>
      <c r="SEM207" s="627"/>
      <c r="SEN207" s="627"/>
      <c r="SEO207" s="627"/>
      <c r="SEP207" s="627"/>
      <c r="SEQ207" s="627"/>
      <c r="SER207" s="627"/>
      <c r="SES207" s="627"/>
      <c r="SET207" s="627"/>
      <c r="SEU207" s="627"/>
      <c r="SEV207" s="627"/>
      <c r="SEW207" s="627"/>
      <c r="SEX207" s="627"/>
      <c r="SEY207" s="627"/>
      <c r="SEZ207" s="627"/>
      <c r="SFA207" s="627"/>
      <c r="SFB207" s="627"/>
      <c r="SFC207" s="627"/>
      <c r="SFD207" s="627"/>
      <c r="SFE207" s="627"/>
      <c r="SFF207" s="627"/>
      <c r="SFG207" s="627"/>
      <c r="SFH207" s="627"/>
      <c r="SFI207" s="627"/>
      <c r="SFJ207" s="627"/>
      <c r="SFK207" s="627"/>
      <c r="SFL207" s="627"/>
      <c r="SFM207" s="627"/>
      <c r="SFN207" s="627"/>
      <c r="SFO207" s="627"/>
      <c r="SFP207" s="627"/>
      <c r="SFQ207" s="627"/>
      <c r="SFR207" s="627"/>
      <c r="SFS207" s="627"/>
      <c r="SFT207" s="627"/>
      <c r="SFU207" s="627"/>
      <c r="SFV207" s="627"/>
      <c r="SFW207" s="627"/>
      <c r="SFX207" s="627"/>
      <c r="SFY207" s="627"/>
      <c r="SFZ207" s="627"/>
      <c r="SGA207" s="627"/>
      <c r="SGB207" s="627"/>
      <c r="SGC207" s="627"/>
      <c r="SGD207" s="627"/>
      <c r="SGE207" s="627"/>
      <c r="SGF207" s="627"/>
      <c r="SGG207" s="627"/>
      <c r="SGH207" s="627"/>
      <c r="SGI207" s="627"/>
      <c r="SGJ207" s="627"/>
      <c r="SGK207" s="627"/>
      <c r="SGL207" s="627"/>
      <c r="SGM207" s="627"/>
      <c r="SGN207" s="627"/>
      <c r="SGO207" s="627"/>
      <c r="SGP207" s="627"/>
      <c r="SGQ207" s="627"/>
      <c r="SGR207" s="627"/>
      <c r="SGS207" s="627"/>
      <c r="SGT207" s="627"/>
      <c r="SGU207" s="627"/>
      <c r="SGV207" s="627"/>
      <c r="SGW207" s="627"/>
      <c r="SGX207" s="627"/>
      <c r="SGY207" s="627"/>
      <c r="SGZ207" s="627"/>
      <c r="SHA207" s="627"/>
      <c r="SHB207" s="627"/>
      <c r="SHC207" s="627"/>
      <c r="SHD207" s="627"/>
      <c r="SHE207" s="627"/>
      <c r="SHF207" s="627"/>
      <c r="SHG207" s="627"/>
      <c r="SHH207" s="627"/>
      <c r="SHI207" s="627"/>
      <c r="SHJ207" s="627"/>
      <c r="SHK207" s="627"/>
      <c r="SHL207" s="627"/>
      <c r="SHM207" s="627"/>
      <c r="SHN207" s="627"/>
      <c r="SHO207" s="627"/>
      <c r="SHP207" s="627"/>
      <c r="SHQ207" s="627"/>
      <c r="SHR207" s="627"/>
      <c r="SHS207" s="627"/>
      <c r="SHT207" s="627"/>
      <c r="SHU207" s="627"/>
      <c r="SHV207" s="627"/>
      <c r="SHW207" s="627"/>
      <c r="SHX207" s="627"/>
      <c r="SHY207" s="627"/>
      <c r="SHZ207" s="627"/>
      <c r="SIA207" s="627"/>
      <c r="SIB207" s="627"/>
      <c r="SIC207" s="627"/>
      <c r="SID207" s="627"/>
      <c r="SIE207" s="627"/>
      <c r="SIF207" s="627"/>
      <c r="SIG207" s="627"/>
      <c r="SIH207" s="627"/>
      <c r="SII207" s="627"/>
      <c r="SIJ207" s="627"/>
      <c r="SIK207" s="627"/>
      <c r="SIL207" s="627"/>
      <c r="SIM207" s="627"/>
      <c r="SIN207" s="627"/>
      <c r="SIO207" s="627"/>
      <c r="SIP207" s="627"/>
      <c r="SIQ207" s="627"/>
      <c r="SIR207" s="627"/>
      <c r="SIS207" s="627"/>
      <c r="SIT207" s="627"/>
      <c r="SIU207" s="627"/>
      <c r="SIV207" s="627"/>
      <c r="SIW207" s="627"/>
      <c r="SIX207" s="627"/>
      <c r="SIY207" s="627"/>
      <c r="SIZ207" s="627"/>
      <c r="SJA207" s="627"/>
      <c r="SJB207" s="627"/>
      <c r="SJC207" s="627"/>
      <c r="SJD207" s="627"/>
      <c r="SJE207" s="627"/>
      <c r="SJF207" s="627"/>
      <c r="SJG207" s="627"/>
      <c r="SJH207" s="627"/>
      <c r="SJI207" s="627"/>
      <c r="SJJ207" s="627"/>
      <c r="SJK207" s="627"/>
      <c r="SJL207" s="627"/>
      <c r="SJM207" s="627"/>
      <c r="SJN207" s="627"/>
      <c r="SJO207" s="627"/>
      <c r="SJP207" s="627"/>
      <c r="SJQ207" s="627"/>
      <c r="SJR207" s="627"/>
      <c r="SJS207" s="627"/>
      <c r="SJT207" s="627"/>
      <c r="SJU207" s="627"/>
      <c r="SJV207" s="627"/>
      <c r="SJW207" s="627"/>
      <c r="SJX207" s="627"/>
      <c r="SJY207" s="627"/>
      <c r="SJZ207" s="627"/>
      <c r="SKA207" s="627"/>
      <c r="SKB207" s="627"/>
      <c r="SKC207" s="627"/>
      <c r="SKD207" s="627"/>
      <c r="SKE207" s="627"/>
      <c r="SKF207" s="627"/>
      <c r="SKG207" s="627"/>
      <c r="SKH207" s="627"/>
      <c r="SKI207" s="627"/>
      <c r="SKJ207" s="627"/>
      <c r="SKK207" s="627"/>
      <c r="SKL207" s="627"/>
      <c r="SKM207" s="627"/>
      <c r="SKN207" s="627"/>
      <c r="SKO207" s="627"/>
      <c r="SKP207" s="627"/>
      <c r="SKQ207" s="627"/>
      <c r="SKR207" s="627"/>
      <c r="SKS207" s="627"/>
      <c r="SKT207" s="627"/>
      <c r="SKU207" s="627"/>
      <c r="SKV207" s="627"/>
      <c r="SKW207" s="627"/>
      <c r="SKX207" s="627"/>
      <c r="SKY207" s="627"/>
      <c r="SKZ207" s="627"/>
      <c r="SLA207" s="627"/>
      <c r="SLB207" s="627"/>
      <c r="SLC207" s="627"/>
      <c r="SLD207" s="627"/>
      <c r="SLE207" s="627"/>
      <c r="SLF207" s="627"/>
      <c r="SLG207" s="627"/>
      <c r="SLH207" s="627"/>
      <c r="SLI207" s="627"/>
      <c r="SLJ207" s="627"/>
      <c r="SLK207" s="627"/>
      <c r="SLL207" s="627"/>
      <c r="SLM207" s="627"/>
      <c r="SLN207" s="627"/>
      <c r="SLO207" s="627"/>
      <c r="SLP207" s="627"/>
      <c r="SLQ207" s="627"/>
      <c r="SLR207" s="627"/>
      <c r="SLS207" s="627"/>
      <c r="SLT207" s="627"/>
      <c r="SLU207" s="627"/>
      <c r="SLV207" s="627"/>
      <c r="SLW207" s="627"/>
      <c r="SLX207" s="627"/>
      <c r="SLY207" s="627"/>
      <c r="SLZ207" s="627"/>
      <c r="SMA207" s="627"/>
      <c r="SMB207" s="627"/>
      <c r="SMC207" s="627"/>
      <c r="SMD207" s="627"/>
      <c r="SME207" s="627"/>
      <c r="SMF207" s="627"/>
      <c r="SMG207" s="627"/>
      <c r="SMH207" s="627"/>
      <c r="SMI207" s="627"/>
      <c r="SMJ207" s="627"/>
      <c r="SMK207" s="627"/>
      <c r="SML207" s="627"/>
      <c r="SMM207" s="627"/>
      <c r="SMN207" s="627"/>
      <c r="SMO207" s="627"/>
      <c r="SMP207" s="627"/>
      <c r="SMQ207" s="627"/>
      <c r="SMR207" s="627"/>
      <c r="SMS207" s="627"/>
      <c r="SMT207" s="627"/>
      <c r="SMU207" s="627"/>
      <c r="SMV207" s="627"/>
      <c r="SMW207" s="627"/>
      <c r="SMX207" s="627"/>
      <c r="SMY207" s="627"/>
      <c r="SMZ207" s="627"/>
      <c r="SNA207" s="627"/>
      <c r="SNB207" s="627"/>
      <c r="SNC207" s="627"/>
      <c r="SND207" s="627"/>
      <c r="SNE207" s="627"/>
      <c r="SNF207" s="627"/>
      <c r="SNG207" s="627"/>
      <c r="SNH207" s="627"/>
      <c r="SNI207" s="627"/>
      <c r="SNJ207" s="627"/>
      <c r="SNK207" s="627"/>
      <c r="SNL207" s="627"/>
      <c r="SNM207" s="627"/>
      <c r="SNN207" s="627"/>
      <c r="SNO207" s="627"/>
      <c r="SNP207" s="627"/>
      <c r="SNQ207" s="627"/>
      <c r="SNR207" s="627"/>
      <c r="SNS207" s="627"/>
      <c r="SNT207" s="627"/>
      <c r="SNU207" s="627"/>
      <c r="SNV207" s="627"/>
      <c r="SNW207" s="627"/>
      <c r="SNX207" s="627"/>
      <c r="SNY207" s="627"/>
      <c r="SNZ207" s="627"/>
      <c r="SOA207" s="627"/>
      <c r="SOB207" s="627"/>
      <c r="SOC207" s="627"/>
      <c r="SOD207" s="627"/>
      <c r="SOE207" s="627"/>
      <c r="SOF207" s="627"/>
      <c r="SOG207" s="627"/>
      <c r="SOH207" s="627"/>
      <c r="SOI207" s="627"/>
      <c r="SOJ207" s="627"/>
      <c r="SOK207" s="627"/>
      <c r="SOL207" s="627"/>
      <c r="SOM207" s="627"/>
      <c r="SON207" s="627"/>
      <c r="SOO207" s="627"/>
      <c r="SOP207" s="627"/>
      <c r="SOQ207" s="627"/>
      <c r="SOR207" s="627"/>
      <c r="SOS207" s="627"/>
      <c r="SOT207" s="627"/>
      <c r="SOU207" s="627"/>
      <c r="SOV207" s="627"/>
      <c r="SOW207" s="627"/>
      <c r="SOX207" s="627"/>
      <c r="SOY207" s="627"/>
      <c r="SOZ207" s="627"/>
      <c r="SPA207" s="627"/>
      <c r="SPB207" s="627"/>
      <c r="SPC207" s="627"/>
      <c r="SPD207" s="627"/>
      <c r="SPE207" s="627"/>
      <c r="SPF207" s="627"/>
      <c r="SPG207" s="627"/>
      <c r="SPH207" s="627"/>
      <c r="SPI207" s="627"/>
      <c r="SPJ207" s="627"/>
      <c r="SPK207" s="627"/>
      <c r="SPL207" s="627"/>
      <c r="SPM207" s="627"/>
      <c r="SPN207" s="627"/>
      <c r="SPO207" s="627"/>
      <c r="SPP207" s="627"/>
      <c r="SPQ207" s="627"/>
      <c r="SPR207" s="627"/>
      <c r="SPS207" s="627"/>
      <c r="SPT207" s="627"/>
      <c r="SPU207" s="627"/>
      <c r="SPV207" s="627"/>
      <c r="SPW207" s="627"/>
      <c r="SPX207" s="627"/>
      <c r="SPY207" s="627"/>
      <c r="SPZ207" s="627"/>
      <c r="SQA207" s="627"/>
      <c r="SQB207" s="627"/>
      <c r="SQC207" s="627"/>
      <c r="SQD207" s="627"/>
      <c r="SQE207" s="627"/>
      <c r="SQF207" s="627"/>
      <c r="SQG207" s="627"/>
      <c r="SQH207" s="627"/>
      <c r="SQI207" s="627"/>
      <c r="SQJ207" s="627"/>
      <c r="SQK207" s="627"/>
      <c r="SQL207" s="627"/>
      <c r="SQM207" s="627"/>
      <c r="SQN207" s="627"/>
      <c r="SQO207" s="627"/>
      <c r="SQP207" s="627"/>
      <c r="SQQ207" s="627"/>
      <c r="SQR207" s="627"/>
      <c r="SQS207" s="627"/>
      <c r="SQT207" s="627"/>
      <c r="SQU207" s="627"/>
      <c r="SQV207" s="627"/>
      <c r="SQW207" s="627"/>
      <c r="SQX207" s="627"/>
      <c r="SQY207" s="627"/>
      <c r="SQZ207" s="627"/>
      <c r="SRA207" s="627"/>
      <c r="SRB207" s="627"/>
      <c r="SRC207" s="627"/>
      <c r="SRD207" s="627"/>
      <c r="SRE207" s="627"/>
      <c r="SRF207" s="627"/>
      <c r="SRG207" s="627"/>
      <c r="SRH207" s="627"/>
      <c r="SRI207" s="627"/>
      <c r="SRJ207" s="627"/>
      <c r="SRK207" s="627"/>
      <c r="SRL207" s="627"/>
      <c r="SRM207" s="627"/>
      <c r="SRN207" s="627"/>
      <c r="SRO207" s="627"/>
      <c r="SRP207" s="627"/>
      <c r="SRQ207" s="627"/>
      <c r="SRR207" s="627"/>
      <c r="SRS207" s="627"/>
      <c r="SRT207" s="627"/>
      <c r="SRU207" s="627"/>
      <c r="SRV207" s="627"/>
      <c r="SRW207" s="627"/>
      <c r="SRX207" s="627"/>
      <c r="SRY207" s="627"/>
      <c r="SRZ207" s="627"/>
      <c r="SSA207" s="627"/>
      <c r="SSB207" s="627"/>
      <c r="SSC207" s="627"/>
      <c r="SSD207" s="627"/>
      <c r="SSE207" s="627"/>
      <c r="SSF207" s="627"/>
      <c r="SSG207" s="627"/>
      <c r="SSH207" s="627"/>
      <c r="SSI207" s="627"/>
      <c r="SSJ207" s="627"/>
      <c r="SSK207" s="627"/>
      <c r="SSL207" s="627"/>
      <c r="SSM207" s="627"/>
      <c r="SSN207" s="627"/>
      <c r="SSO207" s="627"/>
      <c r="SSP207" s="627"/>
      <c r="SSQ207" s="627"/>
      <c r="SSR207" s="627"/>
      <c r="SSS207" s="627"/>
      <c r="SST207" s="627"/>
      <c r="SSU207" s="627"/>
      <c r="SSV207" s="627"/>
      <c r="SSW207" s="627"/>
      <c r="SSX207" s="627"/>
      <c r="SSY207" s="627"/>
      <c r="SSZ207" s="627"/>
      <c r="STA207" s="627"/>
      <c r="STB207" s="627"/>
      <c r="STC207" s="627"/>
      <c r="STD207" s="627"/>
      <c r="STE207" s="627"/>
      <c r="STF207" s="627"/>
      <c r="STG207" s="627"/>
      <c r="STH207" s="627"/>
      <c r="STI207" s="627"/>
      <c r="STJ207" s="627"/>
      <c r="STK207" s="627"/>
      <c r="STL207" s="627"/>
      <c r="STM207" s="627"/>
      <c r="STN207" s="627"/>
      <c r="STO207" s="627"/>
      <c r="STP207" s="627"/>
      <c r="STQ207" s="627"/>
      <c r="STR207" s="627"/>
      <c r="STS207" s="627"/>
      <c r="STT207" s="627"/>
      <c r="STU207" s="627"/>
      <c r="STV207" s="627"/>
      <c r="STW207" s="627"/>
      <c r="STX207" s="627"/>
      <c r="STY207" s="627"/>
      <c r="STZ207" s="627"/>
      <c r="SUA207" s="627"/>
      <c r="SUB207" s="627"/>
      <c r="SUC207" s="627"/>
      <c r="SUD207" s="627"/>
      <c r="SUE207" s="627"/>
      <c r="SUF207" s="627"/>
      <c r="SUG207" s="627"/>
      <c r="SUH207" s="627"/>
      <c r="SUI207" s="627"/>
      <c r="SUJ207" s="627"/>
      <c r="SUK207" s="627"/>
      <c r="SUL207" s="627"/>
      <c r="SUM207" s="627"/>
      <c r="SUN207" s="627"/>
      <c r="SUO207" s="627"/>
      <c r="SUP207" s="627"/>
      <c r="SUQ207" s="627"/>
      <c r="SUR207" s="627"/>
      <c r="SUS207" s="627"/>
      <c r="SUT207" s="627"/>
      <c r="SUU207" s="627"/>
      <c r="SUV207" s="627"/>
      <c r="SUW207" s="627"/>
      <c r="SUX207" s="627"/>
      <c r="SUY207" s="627"/>
      <c r="SUZ207" s="627"/>
      <c r="SVA207" s="627"/>
      <c r="SVB207" s="627"/>
      <c r="SVC207" s="627"/>
      <c r="SVD207" s="627"/>
      <c r="SVE207" s="627"/>
      <c r="SVF207" s="627"/>
      <c r="SVG207" s="627"/>
      <c r="SVH207" s="627"/>
      <c r="SVI207" s="627"/>
      <c r="SVJ207" s="627"/>
      <c r="SVK207" s="627"/>
      <c r="SVL207" s="627"/>
      <c r="SVM207" s="627"/>
      <c r="SVN207" s="627"/>
      <c r="SVO207" s="627"/>
      <c r="SVP207" s="627"/>
      <c r="SVQ207" s="627"/>
      <c r="SVR207" s="627"/>
      <c r="SVS207" s="627"/>
      <c r="SVT207" s="627"/>
      <c r="SVU207" s="627"/>
      <c r="SVV207" s="627"/>
      <c r="SVW207" s="627"/>
      <c r="SVX207" s="627"/>
      <c r="SVY207" s="627"/>
      <c r="SVZ207" s="627"/>
      <c r="SWA207" s="627"/>
      <c r="SWB207" s="627"/>
      <c r="SWC207" s="627"/>
      <c r="SWD207" s="627"/>
      <c r="SWE207" s="627"/>
      <c r="SWF207" s="627"/>
      <c r="SWG207" s="627"/>
      <c r="SWH207" s="627"/>
      <c r="SWI207" s="627"/>
      <c r="SWJ207" s="627"/>
      <c r="SWK207" s="627"/>
      <c r="SWL207" s="627"/>
      <c r="SWM207" s="627"/>
      <c r="SWN207" s="627"/>
      <c r="SWO207" s="627"/>
      <c r="SWP207" s="627"/>
      <c r="SWQ207" s="627"/>
      <c r="SWR207" s="627"/>
      <c r="SWS207" s="627"/>
      <c r="SWT207" s="627"/>
      <c r="SWU207" s="627"/>
      <c r="SWV207" s="627"/>
      <c r="SWW207" s="627"/>
      <c r="SWX207" s="627"/>
      <c r="SWY207" s="627"/>
      <c r="SWZ207" s="627"/>
      <c r="SXA207" s="627"/>
      <c r="SXB207" s="627"/>
      <c r="SXC207" s="627"/>
      <c r="SXD207" s="627"/>
      <c r="SXE207" s="627"/>
      <c r="SXF207" s="627"/>
      <c r="SXG207" s="627"/>
      <c r="SXH207" s="627"/>
      <c r="SXI207" s="627"/>
      <c r="SXJ207" s="627"/>
      <c r="SXK207" s="627"/>
      <c r="SXL207" s="627"/>
      <c r="SXM207" s="627"/>
      <c r="SXN207" s="627"/>
      <c r="SXO207" s="627"/>
      <c r="SXP207" s="627"/>
      <c r="SXQ207" s="627"/>
      <c r="SXR207" s="627"/>
      <c r="SXS207" s="627"/>
      <c r="SXT207" s="627"/>
      <c r="SXU207" s="627"/>
      <c r="SXV207" s="627"/>
      <c r="SXW207" s="627"/>
      <c r="SXX207" s="627"/>
      <c r="SXY207" s="627"/>
      <c r="SXZ207" s="627"/>
      <c r="SYA207" s="627"/>
      <c r="SYB207" s="627"/>
      <c r="SYC207" s="627"/>
      <c r="SYD207" s="627"/>
      <c r="SYE207" s="627"/>
      <c r="SYF207" s="627"/>
      <c r="SYG207" s="627"/>
      <c r="SYH207" s="627"/>
      <c r="SYI207" s="627"/>
      <c r="SYJ207" s="627"/>
      <c r="SYK207" s="627"/>
      <c r="SYL207" s="627"/>
      <c r="SYM207" s="627"/>
      <c r="SYN207" s="627"/>
      <c r="SYO207" s="627"/>
      <c r="SYP207" s="627"/>
      <c r="SYQ207" s="627"/>
      <c r="SYR207" s="627"/>
      <c r="SYS207" s="627"/>
      <c r="SYT207" s="627"/>
      <c r="SYU207" s="627"/>
      <c r="SYV207" s="627"/>
      <c r="SYW207" s="627"/>
      <c r="SYX207" s="627"/>
      <c r="SYY207" s="627"/>
      <c r="SYZ207" s="627"/>
      <c r="SZA207" s="627"/>
      <c r="SZB207" s="627"/>
      <c r="SZC207" s="627"/>
      <c r="SZD207" s="627"/>
      <c r="SZE207" s="627"/>
      <c r="SZF207" s="627"/>
      <c r="SZG207" s="627"/>
      <c r="SZH207" s="627"/>
      <c r="SZI207" s="627"/>
      <c r="SZJ207" s="627"/>
      <c r="SZK207" s="627"/>
      <c r="SZL207" s="627"/>
      <c r="SZM207" s="627"/>
      <c r="SZN207" s="627"/>
      <c r="SZO207" s="627"/>
      <c r="SZP207" s="627"/>
      <c r="SZQ207" s="627"/>
      <c r="SZR207" s="627"/>
      <c r="SZS207" s="627"/>
      <c r="SZT207" s="627"/>
      <c r="SZU207" s="627"/>
      <c r="SZV207" s="627"/>
      <c r="SZW207" s="627"/>
      <c r="SZX207" s="627"/>
      <c r="SZY207" s="627"/>
      <c r="SZZ207" s="627"/>
      <c r="TAA207" s="627"/>
      <c r="TAB207" s="627"/>
      <c r="TAC207" s="627"/>
      <c r="TAD207" s="627"/>
      <c r="TAE207" s="627"/>
      <c r="TAF207" s="627"/>
      <c r="TAG207" s="627"/>
      <c r="TAH207" s="627"/>
      <c r="TAI207" s="627"/>
      <c r="TAJ207" s="627"/>
      <c r="TAK207" s="627"/>
      <c r="TAL207" s="627"/>
      <c r="TAM207" s="627"/>
      <c r="TAN207" s="627"/>
      <c r="TAO207" s="627"/>
      <c r="TAP207" s="627"/>
      <c r="TAQ207" s="627"/>
      <c r="TAR207" s="627"/>
      <c r="TAS207" s="627"/>
      <c r="TAT207" s="627"/>
      <c r="TAU207" s="627"/>
      <c r="TAV207" s="627"/>
      <c r="TAW207" s="627"/>
      <c r="TAX207" s="627"/>
      <c r="TAY207" s="627"/>
      <c r="TAZ207" s="627"/>
      <c r="TBA207" s="627"/>
      <c r="TBB207" s="627"/>
      <c r="TBC207" s="627"/>
      <c r="TBD207" s="627"/>
      <c r="TBE207" s="627"/>
      <c r="TBF207" s="627"/>
      <c r="TBG207" s="627"/>
      <c r="TBH207" s="627"/>
      <c r="TBI207" s="627"/>
      <c r="TBJ207" s="627"/>
      <c r="TBK207" s="627"/>
      <c r="TBL207" s="627"/>
      <c r="TBM207" s="627"/>
      <c r="TBN207" s="627"/>
      <c r="TBO207" s="627"/>
      <c r="TBP207" s="627"/>
      <c r="TBQ207" s="627"/>
      <c r="TBR207" s="627"/>
      <c r="TBS207" s="627"/>
      <c r="TBT207" s="627"/>
      <c r="TBU207" s="627"/>
      <c r="TBV207" s="627"/>
      <c r="TBW207" s="627"/>
      <c r="TBX207" s="627"/>
      <c r="TBY207" s="627"/>
      <c r="TBZ207" s="627"/>
      <c r="TCA207" s="627"/>
      <c r="TCB207" s="627"/>
      <c r="TCC207" s="627"/>
      <c r="TCD207" s="627"/>
      <c r="TCE207" s="627"/>
      <c r="TCF207" s="627"/>
      <c r="TCG207" s="627"/>
      <c r="TCH207" s="627"/>
      <c r="TCI207" s="627"/>
      <c r="TCJ207" s="627"/>
      <c r="TCK207" s="627"/>
      <c r="TCL207" s="627"/>
      <c r="TCM207" s="627"/>
      <c r="TCN207" s="627"/>
      <c r="TCO207" s="627"/>
      <c r="TCP207" s="627"/>
      <c r="TCQ207" s="627"/>
      <c r="TCR207" s="627"/>
      <c r="TCS207" s="627"/>
      <c r="TCT207" s="627"/>
      <c r="TCU207" s="627"/>
      <c r="TCV207" s="627"/>
      <c r="TCW207" s="627"/>
      <c r="TCX207" s="627"/>
      <c r="TCY207" s="627"/>
      <c r="TCZ207" s="627"/>
      <c r="TDA207" s="627"/>
      <c r="TDB207" s="627"/>
      <c r="TDC207" s="627"/>
      <c r="TDD207" s="627"/>
      <c r="TDE207" s="627"/>
      <c r="TDF207" s="627"/>
      <c r="TDG207" s="627"/>
      <c r="TDH207" s="627"/>
      <c r="TDI207" s="627"/>
      <c r="TDJ207" s="627"/>
      <c r="TDK207" s="627"/>
      <c r="TDL207" s="627"/>
      <c r="TDM207" s="627"/>
      <c r="TDN207" s="627"/>
      <c r="TDO207" s="627"/>
      <c r="TDP207" s="627"/>
      <c r="TDQ207" s="627"/>
      <c r="TDR207" s="627"/>
      <c r="TDS207" s="627"/>
      <c r="TDT207" s="627"/>
      <c r="TDU207" s="627"/>
      <c r="TDV207" s="627"/>
      <c r="TDW207" s="627"/>
      <c r="TDX207" s="627"/>
      <c r="TDY207" s="627"/>
      <c r="TDZ207" s="627"/>
      <c r="TEA207" s="627"/>
      <c r="TEB207" s="627"/>
      <c r="TEC207" s="627"/>
      <c r="TED207" s="627"/>
      <c r="TEE207" s="627"/>
      <c r="TEF207" s="627"/>
      <c r="TEG207" s="627"/>
      <c r="TEH207" s="627"/>
      <c r="TEI207" s="627"/>
      <c r="TEJ207" s="627"/>
      <c r="TEK207" s="627"/>
      <c r="TEL207" s="627"/>
      <c r="TEM207" s="627"/>
      <c r="TEN207" s="627"/>
      <c r="TEO207" s="627"/>
      <c r="TEP207" s="627"/>
      <c r="TEQ207" s="627"/>
      <c r="TER207" s="627"/>
      <c r="TES207" s="627"/>
      <c r="TET207" s="627"/>
      <c r="TEU207" s="627"/>
      <c r="TEV207" s="627"/>
      <c r="TEW207" s="627"/>
      <c r="TEX207" s="627"/>
      <c r="TEY207" s="627"/>
      <c r="TEZ207" s="627"/>
      <c r="TFA207" s="627"/>
      <c r="TFB207" s="627"/>
      <c r="TFC207" s="627"/>
      <c r="TFD207" s="627"/>
      <c r="TFE207" s="627"/>
      <c r="TFF207" s="627"/>
      <c r="TFG207" s="627"/>
      <c r="TFH207" s="627"/>
      <c r="TFI207" s="627"/>
      <c r="TFJ207" s="627"/>
      <c r="TFK207" s="627"/>
      <c r="TFL207" s="627"/>
      <c r="TFM207" s="627"/>
      <c r="TFN207" s="627"/>
      <c r="TFO207" s="627"/>
      <c r="TFP207" s="627"/>
      <c r="TFQ207" s="627"/>
      <c r="TFR207" s="627"/>
      <c r="TFS207" s="627"/>
      <c r="TFT207" s="627"/>
      <c r="TFU207" s="627"/>
      <c r="TFV207" s="627"/>
      <c r="TFW207" s="627"/>
      <c r="TFX207" s="627"/>
      <c r="TFY207" s="627"/>
      <c r="TFZ207" s="627"/>
      <c r="TGA207" s="627"/>
      <c r="TGB207" s="627"/>
      <c r="TGC207" s="627"/>
      <c r="TGD207" s="627"/>
      <c r="TGE207" s="627"/>
      <c r="TGF207" s="627"/>
      <c r="TGG207" s="627"/>
      <c r="TGH207" s="627"/>
      <c r="TGI207" s="627"/>
      <c r="TGJ207" s="627"/>
      <c r="TGK207" s="627"/>
      <c r="TGL207" s="627"/>
      <c r="TGM207" s="627"/>
      <c r="TGN207" s="627"/>
      <c r="TGO207" s="627"/>
      <c r="TGP207" s="627"/>
      <c r="TGQ207" s="627"/>
      <c r="TGR207" s="627"/>
      <c r="TGS207" s="627"/>
      <c r="TGT207" s="627"/>
      <c r="TGU207" s="627"/>
      <c r="TGV207" s="627"/>
      <c r="TGW207" s="627"/>
      <c r="TGX207" s="627"/>
      <c r="TGY207" s="627"/>
      <c r="TGZ207" s="627"/>
      <c r="THA207" s="627"/>
      <c r="THB207" s="627"/>
      <c r="THC207" s="627"/>
      <c r="THD207" s="627"/>
      <c r="THE207" s="627"/>
      <c r="THF207" s="627"/>
      <c r="THG207" s="627"/>
      <c r="THH207" s="627"/>
      <c r="THI207" s="627"/>
      <c r="THJ207" s="627"/>
      <c r="THK207" s="627"/>
      <c r="THL207" s="627"/>
      <c r="THM207" s="627"/>
      <c r="THN207" s="627"/>
      <c r="THO207" s="627"/>
      <c r="THP207" s="627"/>
      <c r="THQ207" s="627"/>
      <c r="THR207" s="627"/>
      <c r="THS207" s="627"/>
      <c r="THT207" s="627"/>
      <c r="THU207" s="627"/>
      <c r="THV207" s="627"/>
      <c r="THW207" s="627"/>
      <c r="THX207" s="627"/>
      <c r="THY207" s="627"/>
      <c r="THZ207" s="627"/>
      <c r="TIA207" s="627"/>
      <c r="TIB207" s="627"/>
      <c r="TIC207" s="627"/>
      <c r="TID207" s="627"/>
      <c r="TIE207" s="627"/>
      <c r="TIF207" s="627"/>
      <c r="TIG207" s="627"/>
      <c r="TIH207" s="627"/>
      <c r="TII207" s="627"/>
      <c r="TIJ207" s="627"/>
      <c r="TIK207" s="627"/>
      <c r="TIL207" s="627"/>
      <c r="TIM207" s="627"/>
      <c r="TIN207" s="627"/>
      <c r="TIO207" s="627"/>
      <c r="TIP207" s="627"/>
      <c r="TIQ207" s="627"/>
      <c r="TIR207" s="627"/>
      <c r="TIS207" s="627"/>
      <c r="TIT207" s="627"/>
      <c r="TIU207" s="627"/>
      <c r="TIV207" s="627"/>
      <c r="TIW207" s="627"/>
      <c r="TIX207" s="627"/>
      <c r="TIY207" s="627"/>
      <c r="TIZ207" s="627"/>
      <c r="TJA207" s="627"/>
      <c r="TJB207" s="627"/>
      <c r="TJC207" s="627"/>
      <c r="TJD207" s="627"/>
      <c r="TJE207" s="627"/>
      <c r="TJF207" s="627"/>
      <c r="TJG207" s="627"/>
      <c r="TJH207" s="627"/>
      <c r="TJI207" s="627"/>
      <c r="TJJ207" s="627"/>
      <c r="TJK207" s="627"/>
      <c r="TJL207" s="627"/>
      <c r="TJM207" s="627"/>
      <c r="TJN207" s="627"/>
      <c r="TJO207" s="627"/>
      <c r="TJP207" s="627"/>
      <c r="TJQ207" s="627"/>
      <c r="TJR207" s="627"/>
      <c r="TJS207" s="627"/>
      <c r="TJT207" s="627"/>
      <c r="TJU207" s="627"/>
      <c r="TJV207" s="627"/>
      <c r="TJW207" s="627"/>
      <c r="TJX207" s="627"/>
      <c r="TJY207" s="627"/>
      <c r="TJZ207" s="627"/>
      <c r="TKA207" s="627"/>
      <c r="TKB207" s="627"/>
      <c r="TKC207" s="627"/>
      <c r="TKD207" s="627"/>
      <c r="TKE207" s="627"/>
      <c r="TKF207" s="627"/>
      <c r="TKG207" s="627"/>
      <c r="TKH207" s="627"/>
      <c r="TKI207" s="627"/>
      <c r="TKJ207" s="627"/>
      <c r="TKK207" s="627"/>
      <c r="TKL207" s="627"/>
      <c r="TKM207" s="627"/>
      <c r="TKN207" s="627"/>
      <c r="TKO207" s="627"/>
      <c r="TKP207" s="627"/>
      <c r="TKQ207" s="627"/>
      <c r="TKR207" s="627"/>
      <c r="TKS207" s="627"/>
      <c r="TKT207" s="627"/>
      <c r="TKU207" s="627"/>
      <c r="TKV207" s="627"/>
      <c r="TKW207" s="627"/>
      <c r="TKX207" s="627"/>
      <c r="TKY207" s="627"/>
      <c r="TKZ207" s="627"/>
      <c r="TLA207" s="627"/>
      <c r="TLB207" s="627"/>
      <c r="TLC207" s="627"/>
      <c r="TLD207" s="627"/>
      <c r="TLE207" s="627"/>
      <c r="TLF207" s="627"/>
      <c r="TLG207" s="627"/>
      <c r="TLH207" s="627"/>
      <c r="TLI207" s="627"/>
      <c r="TLJ207" s="627"/>
      <c r="TLK207" s="627"/>
      <c r="TLL207" s="627"/>
      <c r="TLM207" s="627"/>
      <c r="TLN207" s="627"/>
      <c r="TLO207" s="627"/>
      <c r="TLP207" s="627"/>
      <c r="TLQ207" s="627"/>
      <c r="TLR207" s="627"/>
      <c r="TLS207" s="627"/>
      <c r="TLT207" s="627"/>
      <c r="TLU207" s="627"/>
      <c r="TLV207" s="627"/>
      <c r="TLW207" s="627"/>
      <c r="TLX207" s="627"/>
      <c r="TLY207" s="627"/>
      <c r="TLZ207" s="627"/>
      <c r="TMA207" s="627"/>
      <c r="TMB207" s="627"/>
      <c r="TMC207" s="627"/>
      <c r="TMD207" s="627"/>
      <c r="TME207" s="627"/>
      <c r="TMF207" s="627"/>
      <c r="TMG207" s="627"/>
      <c r="TMH207" s="627"/>
      <c r="TMI207" s="627"/>
      <c r="TMJ207" s="627"/>
      <c r="TMK207" s="627"/>
      <c r="TML207" s="627"/>
      <c r="TMM207" s="627"/>
      <c r="TMN207" s="627"/>
      <c r="TMO207" s="627"/>
      <c r="TMP207" s="627"/>
      <c r="TMQ207" s="627"/>
      <c r="TMR207" s="627"/>
      <c r="TMS207" s="627"/>
      <c r="TMT207" s="627"/>
      <c r="TMU207" s="627"/>
      <c r="TMV207" s="627"/>
      <c r="TMW207" s="627"/>
      <c r="TMX207" s="627"/>
      <c r="TMY207" s="627"/>
      <c r="TMZ207" s="627"/>
      <c r="TNA207" s="627"/>
      <c r="TNB207" s="627"/>
      <c r="TNC207" s="627"/>
      <c r="TND207" s="627"/>
      <c r="TNE207" s="627"/>
      <c r="TNF207" s="627"/>
      <c r="TNG207" s="627"/>
      <c r="TNH207" s="627"/>
      <c r="TNI207" s="627"/>
      <c r="TNJ207" s="627"/>
      <c r="TNK207" s="627"/>
      <c r="TNL207" s="627"/>
      <c r="TNM207" s="627"/>
      <c r="TNN207" s="627"/>
      <c r="TNO207" s="627"/>
      <c r="TNP207" s="627"/>
      <c r="TNQ207" s="627"/>
      <c r="TNR207" s="627"/>
      <c r="TNS207" s="627"/>
      <c r="TNT207" s="627"/>
      <c r="TNU207" s="627"/>
      <c r="TNV207" s="627"/>
      <c r="TNW207" s="627"/>
      <c r="TNX207" s="627"/>
      <c r="TNY207" s="627"/>
      <c r="TNZ207" s="627"/>
      <c r="TOA207" s="627"/>
      <c r="TOB207" s="627"/>
      <c r="TOC207" s="627"/>
      <c r="TOD207" s="627"/>
      <c r="TOE207" s="627"/>
      <c r="TOF207" s="627"/>
      <c r="TOG207" s="627"/>
      <c r="TOH207" s="627"/>
      <c r="TOI207" s="627"/>
      <c r="TOJ207" s="627"/>
      <c r="TOK207" s="627"/>
      <c r="TOL207" s="627"/>
      <c r="TOM207" s="627"/>
      <c r="TON207" s="627"/>
      <c r="TOO207" s="627"/>
      <c r="TOP207" s="627"/>
      <c r="TOQ207" s="627"/>
      <c r="TOR207" s="627"/>
      <c r="TOS207" s="627"/>
      <c r="TOT207" s="627"/>
      <c r="TOU207" s="627"/>
      <c r="TOV207" s="627"/>
      <c r="TOW207" s="627"/>
      <c r="TOX207" s="627"/>
      <c r="TOY207" s="627"/>
      <c r="TOZ207" s="627"/>
      <c r="TPA207" s="627"/>
      <c r="TPB207" s="627"/>
      <c r="TPC207" s="627"/>
      <c r="TPD207" s="627"/>
      <c r="TPE207" s="627"/>
      <c r="TPF207" s="627"/>
      <c r="TPG207" s="627"/>
      <c r="TPH207" s="627"/>
      <c r="TPI207" s="627"/>
      <c r="TPJ207" s="627"/>
      <c r="TPK207" s="627"/>
      <c r="TPL207" s="627"/>
      <c r="TPM207" s="627"/>
      <c r="TPN207" s="627"/>
      <c r="TPO207" s="627"/>
      <c r="TPP207" s="627"/>
      <c r="TPQ207" s="627"/>
      <c r="TPR207" s="627"/>
      <c r="TPS207" s="627"/>
      <c r="TPT207" s="627"/>
      <c r="TPU207" s="627"/>
      <c r="TPV207" s="627"/>
      <c r="TPW207" s="627"/>
      <c r="TPX207" s="627"/>
      <c r="TPY207" s="627"/>
      <c r="TPZ207" s="627"/>
      <c r="TQA207" s="627"/>
      <c r="TQB207" s="627"/>
      <c r="TQC207" s="627"/>
      <c r="TQD207" s="627"/>
      <c r="TQE207" s="627"/>
      <c r="TQF207" s="627"/>
      <c r="TQG207" s="627"/>
      <c r="TQH207" s="627"/>
      <c r="TQI207" s="627"/>
      <c r="TQJ207" s="627"/>
      <c r="TQK207" s="627"/>
      <c r="TQL207" s="627"/>
      <c r="TQM207" s="627"/>
      <c r="TQN207" s="627"/>
      <c r="TQO207" s="627"/>
      <c r="TQP207" s="627"/>
      <c r="TQQ207" s="627"/>
      <c r="TQR207" s="627"/>
      <c r="TQS207" s="627"/>
      <c r="TQT207" s="627"/>
      <c r="TQU207" s="627"/>
      <c r="TQV207" s="627"/>
      <c r="TQW207" s="627"/>
      <c r="TQX207" s="627"/>
      <c r="TQY207" s="627"/>
      <c r="TQZ207" s="627"/>
      <c r="TRA207" s="627"/>
      <c r="TRB207" s="627"/>
      <c r="TRC207" s="627"/>
      <c r="TRD207" s="627"/>
      <c r="TRE207" s="627"/>
      <c r="TRF207" s="627"/>
      <c r="TRG207" s="627"/>
      <c r="TRH207" s="627"/>
      <c r="TRI207" s="627"/>
      <c r="TRJ207" s="627"/>
      <c r="TRK207" s="627"/>
      <c r="TRL207" s="627"/>
      <c r="TRM207" s="627"/>
      <c r="TRN207" s="627"/>
      <c r="TRO207" s="627"/>
      <c r="TRP207" s="627"/>
      <c r="TRQ207" s="627"/>
      <c r="TRR207" s="627"/>
      <c r="TRS207" s="627"/>
      <c r="TRT207" s="627"/>
      <c r="TRU207" s="627"/>
      <c r="TRV207" s="627"/>
      <c r="TRW207" s="627"/>
      <c r="TRX207" s="627"/>
      <c r="TRY207" s="627"/>
      <c r="TRZ207" s="627"/>
      <c r="TSA207" s="627"/>
      <c r="TSB207" s="627"/>
      <c r="TSC207" s="627"/>
      <c r="TSD207" s="627"/>
      <c r="TSE207" s="627"/>
      <c r="TSF207" s="627"/>
      <c r="TSG207" s="627"/>
      <c r="TSH207" s="627"/>
      <c r="TSI207" s="627"/>
      <c r="TSJ207" s="627"/>
      <c r="TSK207" s="627"/>
      <c r="TSL207" s="627"/>
      <c r="TSM207" s="627"/>
      <c r="TSN207" s="627"/>
      <c r="TSO207" s="627"/>
      <c r="TSP207" s="627"/>
      <c r="TSQ207" s="627"/>
      <c r="TSR207" s="627"/>
      <c r="TSS207" s="627"/>
      <c r="TST207" s="627"/>
      <c r="TSU207" s="627"/>
      <c r="TSV207" s="627"/>
      <c r="TSW207" s="627"/>
      <c r="TSX207" s="627"/>
      <c r="TSY207" s="627"/>
      <c r="TSZ207" s="627"/>
      <c r="TTA207" s="627"/>
      <c r="TTB207" s="627"/>
      <c r="TTC207" s="627"/>
      <c r="TTD207" s="627"/>
      <c r="TTE207" s="627"/>
      <c r="TTF207" s="627"/>
      <c r="TTG207" s="627"/>
      <c r="TTH207" s="627"/>
      <c r="TTI207" s="627"/>
      <c r="TTJ207" s="627"/>
      <c r="TTK207" s="627"/>
      <c r="TTL207" s="627"/>
      <c r="TTM207" s="627"/>
      <c r="TTN207" s="627"/>
      <c r="TTO207" s="627"/>
      <c r="TTP207" s="627"/>
      <c r="TTQ207" s="627"/>
      <c r="TTR207" s="627"/>
      <c r="TTS207" s="627"/>
      <c r="TTT207" s="627"/>
      <c r="TTU207" s="627"/>
      <c r="TTV207" s="627"/>
      <c r="TTW207" s="627"/>
      <c r="TTX207" s="627"/>
      <c r="TTY207" s="627"/>
      <c r="TTZ207" s="627"/>
      <c r="TUA207" s="627"/>
      <c r="TUB207" s="627"/>
      <c r="TUC207" s="627"/>
      <c r="TUD207" s="627"/>
      <c r="TUE207" s="627"/>
      <c r="TUF207" s="627"/>
      <c r="TUG207" s="627"/>
      <c r="TUH207" s="627"/>
      <c r="TUI207" s="627"/>
      <c r="TUJ207" s="627"/>
      <c r="TUK207" s="627"/>
      <c r="TUL207" s="627"/>
      <c r="TUM207" s="627"/>
      <c r="TUN207" s="627"/>
      <c r="TUO207" s="627"/>
      <c r="TUP207" s="627"/>
      <c r="TUQ207" s="627"/>
      <c r="TUR207" s="627"/>
      <c r="TUS207" s="627"/>
      <c r="TUT207" s="627"/>
      <c r="TUU207" s="627"/>
      <c r="TUV207" s="627"/>
      <c r="TUW207" s="627"/>
      <c r="TUX207" s="627"/>
      <c r="TUY207" s="627"/>
      <c r="TUZ207" s="627"/>
      <c r="TVA207" s="627"/>
      <c r="TVB207" s="627"/>
      <c r="TVC207" s="627"/>
      <c r="TVD207" s="627"/>
      <c r="TVE207" s="627"/>
      <c r="TVF207" s="627"/>
      <c r="TVG207" s="627"/>
      <c r="TVH207" s="627"/>
      <c r="TVI207" s="627"/>
      <c r="TVJ207" s="627"/>
      <c r="TVK207" s="627"/>
      <c r="TVL207" s="627"/>
      <c r="TVM207" s="627"/>
      <c r="TVN207" s="627"/>
      <c r="TVO207" s="627"/>
      <c r="TVP207" s="627"/>
      <c r="TVQ207" s="627"/>
      <c r="TVR207" s="627"/>
      <c r="TVS207" s="627"/>
      <c r="TVT207" s="627"/>
      <c r="TVU207" s="627"/>
      <c r="TVV207" s="627"/>
      <c r="TVW207" s="627"/>
      <c r="TVX207" s="627"/>
      <c r="TVY207" s="627"/>
      <c r="TVZ207" s="627"/>
      <c r="TWA207" s="627"/>
      <c r="TWB207" s="627"/>
      <c r="TWC207" s="627"/>
      <c r="TWD207" s="627"/>
      <c r="TWE207" s="627"/>
      <c r="TWF207" s="627"/>
      <c r="TWG207" s="627"/>
      <c r="TWH207" s="627"/>
      <c r="TWI207" s="627"/>
      <c r="TWJ207" s="627"/>
      <c r="TWK207" s="627"/>
      <c r="TWL207" s="627"/>
      <c r="TWM207" s="627"/>
      <c r="TWN207" s="627"/>
      <c r="TWO207" s="627"/>
      <c r="TWP207" s="627"/>
      <c r="TWQ207" s="627"/>
      <c r="TWR207" s="627"/>
      <c r="TWS207" s="627"/>
      <c r="TWT207" s="627"/>
      <c r="TWU207" s="627"/>
      <c r="TWV207" s="627"/>
      <c r="TWW207" s="627"/>
      <c r="TWX207" s="627"/>
      <c r="TWY207" s="627"/>
      <c r="TWZ207" s="627"/>
      <c r="TXA207" s="627"/>
      <c r="TXB207" s="627"/>
      <c r="TXC207" s="627"/>
      <c r="TXD207" s="627"/>
      <c r="TXE207" s="627"/>
      <c r="TXF207" s="627"/>
      <c r="TXG207" s="627"/>
      <c r="TXH207" s="627"/>
      <c r="TXI207" s="627"/>
      <c r="TXJ207" s="627"/>
      <c r="TXK207" s="627"/>
      <c r="TXL207" s="627"/>
      <c r="TXM207" s="627"/>
      <c r="TXN207" s="627"/>
      <c r="TXO207" s="627"/>
      <c r="TXP207" s="627"/>
      <c r="TXQ207" s="627"/>
      <c r="TXR207" s="627"/>
      <c r="TXS207" s="627"/>
      <c r="TXT207" s="627"/>
      <c r="TXU207" s="627"/>
      <c r="TXV207" s="627"/>
      <c r="TXW207" s="627"/>
      <c r="TXX207" s="627"/>
      <c r="TXY207" s="627"/>
      <c r="TXZ207" s="627"/>
      <c r="TYA207" s="627"/>
      <c r="TYB207" s="627"/>
      <c r="TYC207" s="627"/>
      <c r="TYD207" s="627"/>
      <c r="TYE207" s="627"/>
      <c r="TYF207" s="627"/>
      <c r="TYG207" s="627"/>
      <c r="TYH207" s="627"/>
      <c r="TYI207" s="627"/>
      <c r="TYJ207" s="627"/>
      <c r="TYK207" s="627"/>
      <c r="TYL207" s="627"/>
      <c r="TYM207" s="627"/>
      <c r="TYN207" s="627"/>
      <c r="TYO207" s="627"/>
      <c r="TYP207" s="627"/>
      <c r="TYQ207" s="627"/>
      <c r="TYR207" s="627"/>
      <c r="TYS207" s="627"/>
      <c r="TYT207" s="627"/>
      <c r="TYU207" s="627"/>
      <c r="TYV207" s="627"/>
      <c r="TYW207" s="627"/>
      <c r="TYX207" s="627"/>
      <c r="TYY207" s="627"/>
      <c r="TYZ207" s="627"/>
      <c r="TZA207" s="627"/>
      <c r="TZB207" s="627"/>
      <c r="TZC207" s="627"/>
      <c r="TZD207" s="627"/>
      <c r="TZE207" s="627"/>
      <c r="TZF207" s="627"/>
      <c r="TZG207" s="627"/>
      <c r="TZH207" s="627"/>
      <c r="TZI207" s="627"/>
      <c r="TZJ207" s="627"/>
      <c r="TZK207" s="627"/>
      <c r="TZL207" s="627"/>
      <c r="TZM207" s="627"/>
      <c r="TZN207" s="627"/>
      <c r="TZO207" s="627"/>
      <c r="TZP207" s="627"/>
      <c r="TZQ207" s="627"/>
      <c r="TZR207" s="627"/>
      <c r="TZS207" s="627"/>
      <c r="TZT207" s="627"/>
      <c r="TZU207" s="627"/>
      <c r="TZV207" s="627"/>
      <c r="TZW207" s="627"/>
      <c r="TZX207" s="627"/>
      <c r="TZY207" s="627"/>
      <c r="TZZ207" s="627"/>
      <c r="UAA207" s="627"/>
      <c r="UAB207" s="627"/>
      <c r="UAC207" s="627"/>
      <c r="UAD207" s="627"/>
      <c r="UAE207" s="627"/>
      <c r="UAF207" s="627"/>
      <c r="UAG207" s="627"/>
      <c r="UAH207" s="627"/>
      <c r="UAI207" s="627"/>
      <c r="UAJ207" s="627"/>
      <c r="UAK207" s="627"/>
      <c r="UAL207" s="627"/>
      <c r="UAM207" s="627"/>
      <c r="UAN207" s="627"/>
      <c r="UAO207" s="627"/>
      <c r="UAP207" s="627"/>
      <c r="UAQ207" s="627"/>
      <c r="UAR207" s="627"/>
      <c r="UAS207" s="627"/>
      <c r="UAT207" s="627"/>
      <c r="UAU207" s="627"/>
      <c r="UAV207" s="627"/>
      <c r="UAW207" s="627"/>
      <c r="UAX207" s="627"/>
      <c r="UAY207" s="627"/>
      <c r="UAZ207" s="627"/>
      <c r="UBA207" s="627"/>
      <c r="UBB207" s="627"/>
      <c r="UBC207" s="627"/>
      <c r="UBD207" s="627"/>
      <c r="UBE207" s="627"/>
      <c r="UBF207" s="627"/>
      <c r="UBG207" s="627"/>
      <c r="UBH207" s="627"/>
      <c r="UBI207" s="627"/>
      <c r="UBJ207" s="627"/>
      <c r="UBK207" s="627"/>
      <c r="UBL207" s="627"/>
      <c r="UBM207" s="627"/>
      <c r="UBN207" s="627"/>
      <c r="UBO207" s="627"/>
      <c r="UBP207" s="627"/>
      <c r="UBQ207" s="627"/>
      <c r="UBR207" s="627"/>
      <c r="UBS207" s="627"/>
      <c r="UBT207" s="627"/>
      <c r="UBU207" s="627"/>
      <c r="UBV207" s="627"/>
      <c r="UBW207" s="627"/>
      <c r="UBX207" s="627"/>
      <c r="UBY207" s="627"/>
      <c r="UBZ207" s="627"/>
      <c r="UCA207" s="627"/>
      <c r="UCB207" s="627"/>
      <c r="UCC207" s="627"/>
      <c r="UCD207" s="627"/>
      <c r="UCE207" s="627"/>
      <c r="UCF207" s="627"/>
      <c r="UCG207" s="627"/>
      <c r="UCH207" s="627"/>
      <c r="UCI207" s="627"/>
      <c r="UCJ207" s="627"/>
      <c r="UCK207" s="627"/>
      <c r="UCL207" s="627"/>
      <c r="UCM207" s="627"/>
      <c r="UCN207" s="627"/>
      <c r="UCO207" s="627"/>
      <c r="UCP207" s="627"/>
      <c r="UCQ207" s="627"/>
      <c r="UCR207" s="627"/>
      <c r="UCS207" s="627"/>
      <c r="UCT207" s="627"/>
      <c r="UCU207" s="627"/>
      <c r="UCV207" s="627"/>
      <c r="UCW207" s="627"/>
      <c r="UCX207" s="627"/>
      <c r="UCY207" s="627"/>
      <c r="UCZ207" s="627"/>
      <c r="UDA207" s="627"/>
      <c r="UDB207" s="627"/>
      <c r="UDC207" s="627"/>
      <c r="UDD207" s="627"/>
      <c r="UDE207" s="627"/>
      <c r="UDF207" s="627"/>
      <c r="UDG207" s="627"/>
      <c r="UDH207" s="627"/>
      <c r="UDI207" s="627"/>
      <c r="UDJ207" s="627"/>
      <c r="UDK207" s="627"/>
      <c r="UDL207" s="627"/>
      <c r="UDM207" s="627"/>
      <c r="UDN207" s="627"/>
      <c r="UDO207" s="627"/>
      <c r="UDP207" s="627"/>
      <c r="UDQ207" s="627"/>
      <c r="UDR207" s="627"/>
      <c r="UDS207" s="627"/>
      <c r="UDT207" s="627"/>
      <c r="UDU207" s="627"/>
      <c r="UDV207" s="627"/>
      <c r="UDW207" s="627"/>
      <c r="UDX207" s="627"/>
      <c r="UDY207" s="627"/>
      <c r="UDZ207" s="627"/>
      <c r="UEA207" s="627"/>
      <c r="UEB207" s="627"/>
      <c r="UEC207" s="627"/>
      <c r="UED207" s="627"/>
      <c r="UEE207" s="627"/>
      <c r="UEF207" s="627"/>
      <c r="UEG207" s="627"/>
      <c r="UEH207" s="627"/>
      <c r="UEI207" s="627"/>
      <c r="UEJ207" s="627"/>
      <c r="UEK207" s="627"/>
      <c r="UEL207" s="627"/>
      <c r="UEM207" s="627"/>
      <c r="UEN207" s="627"/>
      <c r="UEO207" s="627"/>
      <c r="UEP207" s="627"/>
      <c r="UEQ207" s="627"/>
      <c r="UER207" s="627"/>
      <c r="UES207" s="627"/>
      <c r="UET207" s="627"/>
      <c r="UEU207" s="627"/>
      <c r="UEV207" s="627"/>
      <c r="UEW207" s="627"/>
      <c r="UEX207" s="627"/>
      <c r="UEY207" s="627"/>
      <c r="UEZ207" s="627"/>
      <c r="UFA207" s="627"/>
      <c r="UFB207" s="627"/>
      <c r="UFC207" s="627"/>
      <c r="UFD207" s="627"/>
      <c r="UFE207" s="627"/>
      <c r="UFF207" s="627"/>
      <c r="UFG207" s="627"/>
      <c r="UFH207" s="627"/>
      <c r="UFI207" s="627"/>
      <c r="UFJ207" s="627"/>
      <c r="UFK207" s="627"/>
      <c r="UFL207" s="627"/>
      <c r="UFM207" s="627"/>
      <c r="UFN207" s="627"/>
      <c r="UFO207" s="627"/>
      <c r="UFP207" s="627"/>
      <c r="UFQ207" s="627"/>
      <c r="UFR207" s="627"/>
      <c r="UFS207" s="627"/>
      <c r="UFT207" s="627"/>
      <c r="UFU207" s="627"/>
      <c r="UFV207" s="627"/>
      <c r="UFW207" s="627"/>
      <c r="UFX207" s="627"/>
      <c r="UFY207" s="627"/>
      <c r="UFZ207" s="627"/>
      <c r="UGA207" s="627"/>
      <c r="UGB207" s="627"/>
      <c r="UGC207" s="627"/>
      <c r="UGD207" s="627"/>
      <c r="UGE207" s="627"/>
      <c r="UGF207" s="627"/>
      <c r="UGG207" s="627"/>
      <c r="UGH207" s="627"/>
      <c r="UGI207" s="627"/>
      <c r="UGJ207" s="627"/>
      <c r="UGK207" s="627"/>
      <c r="UGL207" s="627"/>
      <c r="UGM207" s="627"/>
      <c r="UGN207" s="627"/>
      <c r="UGO207" s="627"/>
      <c r="UGP207" s="627"/>
      <c r="UGQ207" s="627"/>
      <c r="UGR207" s="627"/>
      <c r="UGS207" s="627"/>
      <c r="UGT207" s="627"/>
      <c r="UGU207" s="627"/>
      <c r="UGV207" s="627"/>
      <c r="UGW207" s="627"/>
      <c r="UGX207" s="627"/>
      <c r="UGY207" s="627"/>
      <c r="UGZ207" s="627"/>
      <c r="UHA207" s="627"/>
      <c r="UHB207" s="627"/>
      <c r="UHC207" s="627"/>
      <c r="UHD207" s="627"/>
      <c r="UHE207" s="627"/>
      <c r="UHF207" s="627"/>
      <c r="UHG207" s="627"/>
      <c r="UHH207" s="627"/>
      <c r="UHI207" s="627"/>
      <c r="UHJ207" s="627"/>
      <c r="UHK207" s="627"/>
      <c r="UHL207" s="627"/>
      <c r="UHM207" s="627"/>
      <c r="UHN207" s="627"/>
      <c r="UHO207" s="627"/>
      <c r="UHP207" s="627"/>
      <c r="UHQ207" s="627"/>
      <c r="UHR207" s="627"/>
      <c r="UHS207" s="627"/>
      <c r="UHT207" s="627"/>
      <c r="UHU207" s="627"/>
      <c r="UHV207" s="627"/>
      <c r="UHW207" s="627"/>
      <c r="UHX207" s="627"/>
      <c r="UHY207" s="627"/>
      <c r="UHZ207" s="627"/>
      <c r="UIA207" s="627"/>
      <c r="UIB207" s="627"/>
      <c r="UIC207" s="627"/>
      <c r="UID207" s="627"/>
      <c r="UIE207" s="627"/>
      <c r="UIF207" s="627"/>
      <c r="UIG207" s="627"/>
      <c r="UIH207" s="627"/>
      <c r="UII207" s="627"/>
      <c r="UIJ207" s="627"/>
      <c r="UIK207" s="627"/>
      <c r="UIL207" s="627"/>
      <c r="UIM207" s="627"/>
      <c r="UIN207" s="627"/>
      <c r="UIO207" s="627"/>
      <c r="UIP207" s="627"/>
      <c r="UIQ207" s="627"/>
      <c r="UIR207" s="627"/>
      <c r="UIS207" s="627"/>
      <c r="UIT207" s="627"/>
      <c r="UIU207" s="627"/>
      <c r="UIV207" s="627"/>
      <c r="UIW207" s="627"/>
      <c r="UIX207" s="627"/>
      <c r="UIY207" s="627"/>
      <c r="UIZ207" s="627"/>
      <c r="UJA207" s="627"/>
      <c r="UJB207" s="627"/>
      <c r="UJC207" s="627"/>
      <c r="UJD207" s="627"/>
      <c r="UJE207" s="627"/>
      <c r="UJF207" s="627"/>
      <c r="UJG207" s="627"/>
      <c r="UJH207" s="627"/>
      <c r="UJI207" s="627"/>
      <c r="UJJ207" s="627"/>
      <c r="UJK207" s="627"/>
      <c r="UJL207" s="627"/>
      <c r="UJM207" s="627"/>
      <c r="UJN207" s="627"/>
      <c r="UJO207" s="627"/>
      <c r="UJP207" s="627"/>
      <c r="UJQ207" s="627"/>
      <c r="UJR207" s="627"/>
      <c r="UJS207" s="627"/>
      <c r="UJT207" s="627"/>
      <c r="UJU207" s="627"/>
      <c r="UJV207" s="627"/>
      <c r="UJW207" s="627"/>
      <c r="UJX207" s="627"/>
      <c r="UJY207" s="627"/>
      <c r="UJZ207" s="627"/>
      <c r="UKA207" s="627"/>
      <c r="UKB207" s="627"/>
      <c r="UKC207" s="627"/>
      <c r="UKD207" s="627"/>
      <c r="UKE207" s="627"/>
      <c r="UKF207" s="627"/>
      <c r="UKG207" s="627"/>
      <c r="UKH207" s="627"/>
      <c r="UKI207" s="627"/>
      <c r="UKJ207" s="627"/>
      <c r="UKK207" s="627"/>
      <c r="UKL207" s="627"/>
      <c r="UKM207" s="627"/>
      <c r="UKN207" s="627"/>
      <c r="UKO207" s="627"/>
      <c r="UKP207" s="627"/>
      <c r="UKQ207" s="627"/>
      <c r="UKR207" s="627"/>
      <c r="UKS207" s="627"/>
      <c r="UKT207" s="627"/>
      <c r="UKU207" s="627"/>
      <c r="UKV207" s="627"/>
      <c r="UKW207" s="627"/>
      <c r="UKX207" s="627"/>
      <c r="UKY207" s="627"/>
      <c r="UKZ207" s="627"/>
      <c r="ULA207" s="627"/>
      <c r="ULB207" s="627"/>
      <c r="ULC207" s="627"/>
      <c r="ULD207" s="627"/>
      <c r="ULE207" s="627"/>
      <c r="ULF207" s="627"/>
      <c r="ULG207" s="627"/>
      <c r="ULH207" s="627"/>
      <c r="ULI207" s="627"/>
      <c r="ULJ207" s="627"/>
      <c r="ULK207" s="627"/>
      <c r="ULL207" s="627"/>
      <c r="ULM207" s="627"/>
      <c r="ULN207" s="627"/>
      <c r="ULO207" s="627"/>
      <c r="ULP207" s="627"/>
      <c r="ULQ207" s="627"/>
      <c r="ULR207" s="627"/>
      <c r="ULS207" s="627"/>
      <c r="ULT207" s="627"/>
      <c r="ULU207" s="627"/>
      <c r="ULV207" s="627"/>
      <c r="ULW207" s="627"/>
      <c r="ULX207" s="627"/>
      <c r="ULY207" s="627"/>
      <c r="ULZ207" s="627"/>
      <c r="UMA207" s="627"/>
      <c r="UMB207" s="627"/>
      <c r="UMC207" s="627"/>
      <c r="UMD207" s="627"/>
      <c r="UME207" s="627"/>
      <c r="UMF207" s="627"/>
      <c r="UMG207" s="627"/>
      <c r="UMH207" s="627"/>
      <c r="UMI207" s="627"/>
      <c r="UMJ207" s="627"/>
      <c r="UMK207" s="627"/>
      <c r="UML207" s="627"/>
      <c r="UMM207" s="627"/>
      <c r="UMN207" s="627"/>
      <c r="UMO207" s="627"/>
      <c r="UMP207" s="627"/>
      <c r="UMQ207" s="627"/>
      <c r="UMR207" s="627"/>
      <c r="UMS207" s="627"/>
      <c r="UMT207" s="627"/>
      <c r="UMU207" s="627"/>
      <c r="UMV207" s="627"/>
      <c r="UMW207" s="627"/>
      <c r="UMX207" s="627"/>
      <c r="UMY207" s="627"/>
      <c r="UMZ207" s="627"/>
      <c r="UNA207" s="627"/>
      <c r="UNB207" s="627"/>
      <c r="UNC207" s="627"/>
      <c r="UND207" s="627"/>
      <c r="UNE207" s="627"/>
      <c r="UNF207" s="627"/>
      <c r="UNG207" s="627"/>
      <c r="UNH207" s="627"/>
      <c r="UNI207" s="627"/>
      <c r="UNJ207" s="627"/>
      <c r="UNK207" s="627"/>
      <c r="UNL207" s="627"/>
      <c r="UNM207" s="627"/>
      <c r="UNN207" s="627"/>
      <c r="UNO207" s="627"/>
      <c r="UNP207" s="627"/>
      <c r="UNQ207" s="627"/>
      <c r="UNR207" s="627"/>
      <c r="UNS207" s="627"/>
      <c r="UNT207" s="627"/>
      <c r="UNU207" s="627"/>
      <c r="UNV207" s="627"/>
      <c r="UNW207" s="627"/>
      <c r="UNX207" s="627"/>
      <c r="UNY207" s="627"/>
      <c r="UNZ207" s="627"/>
      <c r="UOA207" s="627"/>
      <c r="UOB207" s="627"/>
      <c r="UOC207" s="627"/>
      <c r="UOD207" s="627"/>
      <c r="UOE207" s="627"/>
      <c r="UOF207" s="627"/>
      <c r="UOG207" s="627"/>
      <c r="UOH207" s="627"/>
      <c r="UOI207" s="627"/>
      <c r="UOJ207" s="627"/>
      <c r="UOK207" s="627"/>
      <c r="UOL207" s="627"/>
      <c r="UOM207" s="627"/>
      <c r="UON207" s="627"/>
      <c r="UOO207" s="627"/>
      <c r="UOP207" s="627"/>
      <c r="UOQ207" s="627"/>
      <c r="UOR207" s="627"/>
      <c r="UOS207" s="627"/>
      <c r="UOT207" s="627"/>
      <c r="UOU207" s="627"/>
      <c r="UOV207" s="627"/>
      <c r="UOW207" s="627"/>
      <c r="UOX207" s="627"/>
      <c r="UOY207" s="627"/>
      <c r="UOZ207" s="627"/>
      <c r="UPA207" s="627"/>
      <c r="UPB207" s="627"/>
      <c r="UPC207" s="627"/>
      <c r="UPD207" s="627"/>
      <c r="UPE207" s="627"/>
      <c r="UPF207" s="627"/>
      <c r="UPG207" s="627"/>
      <c r="UPH207" s="627"/>
      <c r="UPI207" s="627"/>
      <c r="UPJ207" s="627"/>
      <c r="UPK207" s="627"/>
      <c r="UPL207" s="627"/>
      <c r="UPM207" s="627"/>
      <c r="UPN207" s="627"/>
      <c r="UPO207" s="627"/>
      <c r="UPP207" s="627"/>
      <c r="UPQ207" s="627"/>
      <c r="UPR207" s="627"/>
      <c r="UPS207" s="627"/>
      <c r="UPT207" s="627"/>
      <c r="UPU207" s="627"/>
      <c r="UPV207" s="627"/>
      <c r="UPW207" s="627"/>
      <c r="UPX207" s="627"/>
      <c r="UPY207" s="627"/>
      <c r="UPZ207" s="627"/>
      <c r="UQA207" s="627"/>
      <c r="UQB207" s="627"/>
      <c r="UQC207" s="627"/>
      <c r="UQD207" s="627"/>
      <c r="UQE207" s="627"/>
      <c r="UQF207" s="627"/>
      <c r="UQG207" s="627"/>
      <c r="UQH207" s="627"/>
      <c r="UQI207" s="627"/>
      <c r="UQJ207" s="627"/>
      <c r="UQK207" s="627"/>
      <c r="UQL207" s="627"/>
      <c r="UQM207" s="627"/>
      <c r="UQN207" s="627"/>
      <c r="UQO207" s="627"/>
      <c r="UQP207" s="627"/>
      <c r="UQQ207" s="627"/>
      <c r="UQR207" s="627"/>
      <c r="UQS207" s="627"/>
      <c r="UQT207" s="627"/>
      <c r="UQU207" s="627"/>
      <c r="UQV207" s="627"/>
      <c r="UQW207" s="627"/>
      <c r="UQX207" s="627"/>
      <c r="UQY207" s="627"/>
      <c r="UQZ207" s="627"/>
      <c r="URA207" s="627"/>
      <c r="URB207" s="627"/>
      <c r="URC207" s="627"/>
      <c r="URD207" s="627"/>
      <c r="URE207" s="627"/>
      <c r="URF207" s="627"/>
      <c r="URG207" s="627"/>
      <c r="URH207" s="627"/>
      <c r="URI207" s="627"/>
      <c r="URJ207" s="627"/>
      <c r="URK207" s="627"/>
      <c r="URL207" s="627"/>
      <c r="URM207" s="627"/>
      <c r="URN207" s="627"/>
      <c r="URO207" s="627"/>
      <c r="URP207" s="627"/>
      <c r="URQ207" s="627"/>
      <c r="URR207" s="627"/>
      <c r="URS207" s="627"/>
      <c r="URT207" s="627"/>
      <c r="URU207" s="627"/>
      <c r="URV207" s="627"/>
      <c r="URW207" s="627"/>
      <c r="URX207" s="627"/>
      <c r="URY207" s="627"/>
      <c r="URZ207" s="627"/>
      <c r="USA207" s="627"/>
      <c r="USB207" s="627"/>
      <c r="USC207" s="627"/>
      <c r="USD207" s="627"/>
      <c r="USE207" s="627"/>
      <c r="USF207" s="627"/>
      <c r="USG207" s="627"/>
      <c r="USH207" s="627"/>
      <c r="USI207" s="627"/>
      <c r="USJ207" s="627"/>
      <c r="USK207" s="627"/>
      <c r="USL207" s="627"/>
      <c r="USM207" s="627"/>
      <c r="USN207" s="627"/>
      <c r="USO207" s="627"/>
      <c r="USP207" s="627"/>
      <c r="USQ207" s="627"/>
      <c r="USR207" s="627"/>
      <c r="USS207" s="627"/>
      <c r="UST207" s="627"/>
      <c r="USU207" s="627"/>
      <c r="USV207" s="627"/>
      <c r="USW207" s="627"/>
      <c r="USX207" s="627"/>
      <c r="USY207" s="627"/>
      <c r="USZ207" s="627"/>
      <c r="UTA207" s="627"/>
      <c r="UTB207" s="627"/>
      <c r="UTC207" s="627"/>
      <c r="UTD207" s="627"/>
      <c r="UTE207" s="627"/>
      <c r="UTF207" s="627"/>
      <c r="UTG207" s="627"/>
      <c r="UTH207" s="627"/>
      <c r="UTI207" s="627"/>
      <c r="UTJ207" s="627"/>
      <c r="UTK207" s="627"/>
      <c r="UTL207" s="627"/>
      <c r="UTM207" s="627"/>
      <c r="UTN207" s="627"/>
      <c r="UTO207" s="627"/>
      <c r="UTP207" s="627"/>
      <c r="UTQ207" s="627"/>
      <c r="UTR207" s="627"/>
      <c r="UTS207" s="627"/>
      <c r="UTT207" s="627"/>
      <c r="UTU207" s="627"/>
      <c r="UTV207" s="627"/>
      <c r="UTW207" s="627"/>
      <c r="UTX207" s="627"/>
      <c r="UTY207" s="627"/>
      <c r="UTZ207" s="627"/>
      <c r="UUA207" s="627"/>
      <c r="UUB207" s="627"/>
      <c r="UUC207" s="627"/>
      <c r="UUD207" s="627"/>
      <c r="UUE207" s="627"/>
      <c r="UUF207" s="627"/>
      <c r="UUG207" s="627"/>
      <c r="UUH207" s="627"/>
      <c r="UUI207" s="627"/>
      <c r="UUJ207" s="627"/>
      <c r="UUK207" s="627"/>
      <c r="UUL207" s="627"/>
      <c r="UUM207" s="627"/>
      <c r="UUN207" s="627"/>
      <c r="UUO207" s="627"/>
      <c r="UUP207" s="627"/>
      <c r="UUQ207" s="627"/>
      <c r="UUR207" s="627"/>
      <c r="UUS207" s="627"/>
      <c r="UUT207" s="627"/>
      <c r="UUU207" s="627"/>
      <c r="UUV207" s="627"/>
      <c r="UUW207" s="627"/>
      <c r="UUX207" s="627"/>
      <c r="UUY207" s="627"/>
      <c r="UUZ207" s="627"/>
      <c r="UVA207" s="627"/>
      <c r="UVB207" s="627"/>
      <c r="UVC207" s="627"/>
      <c r="UVD207" s="627"/>
      <c r="UVE207" s="627"/>
      <c r="UVF207" s="627"/>
      <c r="UVG207" s="627"/>
      <c r="UVH207" s="627"/>
      <c r="UVI207" s="627"/>
      <c r="UVJ207" s="627"/>
      <c r="UVK207" s="627"/>
      <c r="UVL207" s="627"/>
      <c r="UVM207" s="627"/>
      <c r="UVN207" s="627"/>
      <c r="UVO207" s="627"/>
      <c r="UVP207" s="627"/>
      <c r="UVQ207" s="627"/>
      <c r="UVR207" s="627"/>
      <c r="UVS207" s="627"/>
      <c r="UVT207" s="627"/>
      <c r="UVU207" s="627"/>
      <c r="UVV207" s="627"/>
      <c r="UVW207" s="627"/>
      <c r="UVX207" s="627"/>
      <c r="UVY207" s="627"/>
      <c r="UVZ207" s="627"/>
      <c r="UWA207" s="627"/>
      <c r="UWB207" s="627"/>
      <c r="UWC207" s="627"/>
      <c r="UWD207" s="627"/>
      <c r="UWE207" s="627"/>
      <c r="UWF207" s="627"/>
      <c r="UWG207" s="627"/>
      <c r="UWH207" s="627"/>
      <c r="UWI207" s="627"/>
      <c r="UWJ207" s="627"/>
      <c r="UWK207" s="627"/>
      <c r="UWL207" s="627"/>
      <c r="UWM207" s="627"/>
      <c r="UWN207" s="627"/>
      <c r="UWO207" s="627"/>
      <c r="UWP207" s="627"/>
      <c r="UWQ207" s="627"/>
      <c r="UWR207" s="627"/>
      <c r="UWS207" s="627"/>
      <c r="UWT207" s="627"/>
      <c r="UWU207" s="627"/>
      <c r="UWV207" s="627"/>
      <c r="UWW207" s="627"/>
      <c r="UWX207" s="627"/>
      <c r="UWY207" s="627"/>
      <c r="UWZ207" s="627"/>
      <c r="UXA207" s="627"/>
      <c r="UXB207" s="627"/>
      <c r="UXC207" s="627"/>
      <c r="UXD207" s="627"/>
      <c r="UXE207" s="627"/>
      <c r="UXF207" s="627"/>
      <c r="UXG207" s="627"/>
      <c r="UXH207" s="627"/>
      <c r="UXI207" s="627"/>
      <c r="UXJ207" s="627"/>
      <c r="UXK207" s="627"/>
      <c r="UXL207" s="627"/>
      <c r="UXM207" s="627"/>
      <c r="UXN207" s="627"/>
      <c r="UXO207" s="627"/>
      <c r="UXP207" s="627"/>
      <c r="UXQ207" s="627"/>
      <c r="UXR207" s="627"/>
      <c r="UXS207" s="627"/>
      <c r="UXT207" s="627"/>
      <c r="UXU207" s="627"/>
      <c r="UXV207" s="627"/>
      <c r="UXW207" s="627"/>
      <c r="UXX207" s="627"/>
      <c r="UXY207" s="627"/>
      <c r="UXZ207" s="627"/>
      <c r="UYA207" s="627"/>
      <c r="UYB207" s="627"/>
      <c r="UYC207" s="627"/>
      <c r="UYD207" s="627"/>
      <c r="UYE207" s="627"/>
      <c r="UYF207" s="627"/>
      <c r="UYG207" s="627"/>
      <c r="UYH207" s="627"/>
      <c r="UYI207" s="627"/>
      <c r="UYJ207" s="627"/>
      <c r="UYK207" s="627"/>
      <c r="UYL207" s="627"/>
      <c r="UYM207" s="627"/>
      <c r="UYN207" s="627"/>
      <c r="UYO207" s="627"/>
      <c r="UYP207" s="627"/>
      <c r="UYQ207" s="627"/>
      <c r="UYR207" s="627"/>
      <c r="UYS207" s="627"/>
      <c r="UYT207" s="627"/>
      <c r="UYU207" s="627"/>
      <c r="UYV207" s="627"/>
      <c r="UYW207" s="627"/>
      <c r="UYX207" s="627"/>
      <c r="UYY207" s="627"/>
      <c r="UYZ207" s="627"/>
      <c r="UZA207" s="627"/>
      <c r="UZB207" s="627"/>
      <c r="UZC207" s="627"/>
      <c r="UZD207" s="627"/>
      <c r="UZE207" s="627"/>
      <c r="UZF207" s="627"/>
      <c r="UZG207" s="627"/>
      <c r="UZH207" s="627"/>
      <c r="UZI207" s="627"/>
      <c r="UZJ207" s="627"/>
      <c r="UZK207" s="627"/>
      <c r="UZL207" s="627"/>
      <c r="UZM207" s="627"/>
      <c r="UZN207" s="627"/>
      <c r="UZO207" s="627"/>
      <c r="UZP207" s="627"/>
      <c r="UZQ207" s="627"/>
      <c r="UZR207" s="627"/>
      <c r="UZS207" s="627"/>
      <c r="UZT207" s="627"/>
      <c r="UZU207" s="627"/>
      <c r="UZV207" s="627"/>
      <c r="UZW207" s="627"/>
      <c r="UZX207" s="627"/>
      <c r="UZY207" s="627"/>
      <c r="UZZ207" s="627"/>
      <c r="VAA207" s="627"/>
      <c r="VAB207" s="627"/>
      <c r="VAC207" s="627"/>
      <c r="VAD207" s="627"/>
      <c r="VAE207" s="627"/>
      <c r="VAF207" s="627"/>
      <c r="VAG207" s="627"/>
      <c r="VAH207" s="627"/>
      <c r="VAI207" s="627"/>
      <c r="VAJ207" s="627"/>
      <c r="VAK207" s="627"/>
      <c r="VAL207" s="627"/>
      <c r="VAM207" s="627"/>
      <c r="VAN207" s="627"/>
      <c r="VAO207" s="627"/>
      <c r="VAP207" s="627"/>
      <c r="VAQ207" s="627"/>
      <c r="VAR207" s="627"/>
      <c r="VAS207" s="627"/>
      <c r="VAT207" s="627"/>
      <c r="VAU207" s="627"/>
      <c r="VAV207" s="627"/>
      <c r="VAW207" s="627"/>
      <c r="VAX207" s="627"/>
      <c r="VAY207" s="627"/>
      <c r="VAZ207" s="627"/>
      <c r="VBA207" s="627"/>
      <c r="VBB207" s="627"/>
      <c r="VBC207" s="627"/>
      <c r="VBD207" s="627"/>
      <c r="VBE207" s="627"/>
      <c r="VBF207" s="627"/>
      <c r="VBG207" s="627"/>
      <c r="VBH207" s="627"/>
      <c r="VBI207" s="627"/>
      <c r="VBJ207" s="627"/>
      <c r="VBK207" s="627"/>
      <c r="VBL207" s="627"/>
      <c r="VBM207" s="627"/>
      <c r="VBN207" s="627"/>
      <c r="VBO207" s="627"/>
      <c r="VBP207" s="627"/>
      <c r="VBQ207" s="627"/>
      <c r="VBR207" s="627"/>
      <c r="VBS207" s="627"/>
      <c r="VBT207" s="627"/>
      <c r="VBU207" s="627"/>
      <c r="VBV207" s="627"/>
      <c r="VBW207" s="627"/>
      <c r="VBX207" s="627"/>
      <c r="VBY207" s="627"/>
      <c r="VBZ207" s="627"/>
      <c r="VCA207" s="627"/>
      <c r="VCB207" s="627"/>
      <c r="VCC207" s="627"/>
      <c r="VCD207" s="627"/>
      <c r="VCE207" s="627"/>
      <c r="VCF207" s="627"/>
      <c r="VCG207" s="627"/>
      <c r="VCH207" s="627"/>
      <c r="VCI207" s="627"/>
      <c r="VCJ207" s="627"/>
      <c r="VCK207" s="627"/>
      <c r="VCL207" s="627"/>
      <c r="VCM207" s="627"/>
      <c r="VCN207" s="627"/>
      <c r="VCO207" s="627"/>
      <c r="VCP207" s="627"/>
      <c r="VCQ207" s="627"/>
      <c r="VCR207" s="627"/>
      <c r="VCS207" s="627"/>
      <c r="VCT207" s="627"/>
      <c r="VCU207" s="627"/>
      <c r="VCV207" s="627"/>
      <c r="VCW207" s="627"/>
      <c r="VCX207" s="627"/>
      <c r="VCY207" s="627"/>
      <c r="VCZ207" s="627"/>
      <c r="VDA207" s="627"/>
      <c r="VDB207" s="627"/>
      <c r="VDC207" s="627"/>
      <c r="VDD207" s="627"/>
      <c r="VDE207" s="627"/>
      <c r="VDF207" s="627"/>
      <c r="VDG207" s="627"/>
      <c r="VDH207" s="627"/>
      <c r="VDI207" s="627"/>
      <c r="VDJ207" s="627"/>
      <c r="VDK207" s="627"/>
      <c r="VDL207" s="627"/>
      <c r="VDM207" s="627"/>
      <c r="VDN207" s="627"/>
      <c r="VDO207" s="627"/>
      <c r="VDP207" s="627"/>
      <c r="VDQ207" s="627"/>
      <c r="VDR207" s="627"/>
      <c r="VDS207" s="627"/>
      <c r="VDT207" s="627"/>
      <c r="VDU207" s="627"/>
      <c r="VDV207" s="627"/>
      <c r="VDW207" s="627"/>
      <c r="VDX207" s="627"/>
      <c r="VDY207" s="627"/>
      <c r="VDZ207" s="627"/>
      <c r="VEA207" s="627"/>
      <c r="VEB207" s="627"/>
      <c r="VEC207" s="627"/>
      <c r="VED207" s="627"/>
      <c r="VEE207" s="627"/>
      <c r="VEF207" s="627"/>
      <c r="VEG207" s="627"/>
      <c r="VEH207" s="627"/>
      <c r="VEI207" s="627"/>
      <c r="VEJ207" s="627"/>
      <c r="VEK207" s="627"/>
      <c r="VEL207" s="627"/>
      <c r="VEM207" s="627"/>
      <c r="VEN207" s="627"/>
      <c r="VEO207" s="627"/>
      <c r="VEP207" s="627"/>
      <c r="VEQ207" s="627"/>
      <c r="VER207" s="627"/>
      <c r="VES207" s="627"/>
      <c r="VET207" s="627"/>
      <c r="VEU207" s="627"/>
      <c r="VEV207" s="627"/>
      <c r="VEW207" s="627"/>
      <c r="VEX207" s="627"/>
      <c r="VEY207" s="627"/>
      <c r="VEZ207" s="627"/>
      <c r="VFA207" s="627"/>
      <c r="VFB207" s="627"/>
      <c r="VFC207" s="627"/>
      <c r="VFD207" s="627"/>
      <c r="VFE207" s="627"/>
      <c r="VFF207" s="627"/>
      <c r="VFG207" s="627"/>
      <c r="VFH207" s="627"/>
      <c r="VFI207" s="627"/>
      <c r="VFJ207" s="627"/>
      <c r="VFK207" s="627"/>
      <c r="VFL207" s="627"/>
      <c r="VFM207" s="627"/>
      <c r="VFN207" s="627"/>
      <c r="VFO207" s="627"/>
      <c r="VFP207" s="627"/>
      <c r="VFQ207" s="627"/>
      <c r="VFR207" s="627"/>
      <c r="VFS207" s="627"/>
      <c r="VFT207" s="627"/>
      <c r="VFU207" s="627"/>
      <c r="VFV207" s="627"/>
      <c r="VFW207" s="627"/>
      <c r="VFX207" s="627"/>
      <c r="VFY207" s="627"/>
      <c r="VFZ207" s="627"/>
      <c r="VGA207" s="627"/>
      <c r="VGB207" s="627"/>
      <c r="VGC207" s="627"/>
      <c r="VGD207" s="627"/>
      <c r="VGE207" s="627"/>
      <c r="VGF207" s="627"/>
      <c r="VGG207" s="627"/>
      <c r="VGH207" s="627"/>
      <c r="VGI207" s="627"/>
      <c r="VGJ207" s="627"/>
      <c r="VGK207" s="627"/>
      <c r="VGL207" s="627"/>
      <c r="VGM207" s="627"/>
      <c r="VGN207" s="627"/>
      <c r="VGO207" s="627"/>
      <c r="VGP207" s="627"/>
      <c r="VGQ207" s="627"/>
      <c r="VGR207" s="627"/>
      <c r="VGS207" s="627"/>
      <c r="VGT207" s="627"/>
      <c r="VGU207" s="627"/>
      <c r="VGV207" s="627"/>
      <c r="VGW207" s="627"/>
      <c r="VGX207" s="627"/>
      <c r="VGY207" s="627"/>
      <c r="VGZ207" s="627"/>
      <c r="VHA207" s="627"/>
      <c r="VHB207" s="627"/>
      <c r="VHC207" s="627"/>
      <c r="VHD207" s="627"/>
      <c r="VHE207" s="627"/>
      <c r="VHF207" s="627"/>
      <c r="VHG207" s="627"/>
      <c r="VHH207" s="627"/>
      <c r="VHI207" s="627"/>
      <c r="VHJ207" s="627"/>
      <c r="VHK207" s="627"/>
      <c r="VHL207" s="627"/>
      <c r="VHM207" s="627"/>
      <c r="VHN207" s="627"/>
      <c r="VHO207" s="627"/>
      <c r="VHP207" s="627"/>
      <c r="VHQ207" s="627"/>
      <c r="VHR207" s="627"/>
      <c r="VHS207" s="627"/>
      <c r="VHT207" s="627"/>
      <c r="VHU207" s="627"/>
      <c r="VHV207" s="627"/>
      <c r="VHW207" s="627"/>
      <c r="VHX207" s="627"/>
      <c r="VHY207" s="627"/>
      <c r="VHZ207" s="627"/>
      <c r="VIA207" s="627"/>
      <c r="VIB207" s="627"/>
      <c r="VIC207" s="627"/>
      <c r="VID207" s="627"/>
      <c r="VIE207" s="627"/>
      <c r="VIF207" s="627"/>
      <c r="VIG207" s="627"/>
      <c r="VIH207" s="627"/>
      <c r="VII207" s="627"/>
      <c r="VIJ207" s="627"/>
      <c r="VIK207" s="627"/>
      <c r="VIL207" s="627"/>
      <c r="VIM207" s="627"/>
      <c r="VIN207" s="627"/>
      <c r="VIO207" s="627"/>
      <c r="VIP207" s="627"/>
      <c r="VIQ207" s="627"/>
      <c r="VIR207" s="627"/>
      <c r="VIS207" s="627"/>
      <c r="VIT207" s="627"/>
      <c r="VIU207" s="627"/>
      <c r="VIV207" s="627"/>
      <c r="VIW207" s="627"/>
      <c r="VIX207" s="627"/>
      <c r="VIY207" s="627"/>
      <c r="VIZ207" s="627"/>
      <c r="VJA207" s="627"/>
      <c r="VJB207" s="627"/>
      <c r="VJC207" s="627"/>
      <c r="VJD207" s="627"/>
      <c r="VJE207" s="627"/>
      <c r="VJF207" s="627"/>
      <c r="VJG207" s="627"/>
      <c r="VJH207" s="627"/>
      <c r="VJI207" s="627"/>
      <c r="VJJ207" s="627"/>
      <c r="VJK207" s="627"/>
      <c r="VJL207" s="627"/>
      <c r="VJM207" s="627"/>
      <c r="VJN207" s="627"/>
      <c r="VJO207" s="627"/>
      <c r="VJP207" s="627"/>
      <c r="VJQ207" s="627"/>
      <c r="VJR207" s="627"/>
      <c r="VJS207" s="627"/>
      <c r="VJT207" s="627"/>
      <c r="VJU207" s="627"/>
      <c r="VJV207" s="627"/>
      <c r="VJW207" s="627"/>
      <c r="VJX207" s="627"/>
      <c r="VJY207" s="627"/>
      <c r="VJZ207" s="627"/>
      <c r="VKA207" s="627"/>
      <c r="VKB207" s="627"/>
      <c r="VKC207" s="627"/>
      <c r="VKD207" s="627"/>
      <c r="VKE207" s="627"/>
      <c r="VKF207" s="627"/>
      <c r="VKG207" s="627"/>
      <c r="VKH207" s="627"/>
      <c r="VKI207" s="627"/>
      <c r="VKJ207" s="627"/>
      <c r="VKK207" s="627"/>
      <c r="VKL207" s="627"/>
      <c r="VKM207" s="627"/>
      <c r="VKN207" s="627"/>
      <c r="VKO207" s="627"/>
      <c r="VKP207" s="627"/>
      <c r="VKQ207" s="627"/>
      <c r="VKR207" s="627"/>
      <c r="VKS207" s="627"/>
      <c r="VKT207" s="627"/>
      <c r="VKU207" s="627"/>
      <c r="VKV207" s="627"/>
      <c r="VKW207" s="627"/>
      <c r="VKX207" s="627"/>
      <c r="VKY207" s="627"/>
      <c r="VKZ207" s="627"/>
      <c r="VLA207" s="627"/>
      <c r="VLB207" s="627"/>
      <c r="VLC207" s="627"/>
      <c r="VLD207" s="627"/>
      <c r="VLE207" s="627"/>
      <c r="VLF207" s="627"/>
      <c r="VLG207" s="627"/>
      <c r="VLH207" s="627"/>
      <c r="VLI207" s="627"/>
      <c r="VLJ207" s="627"/>
      <c r="VLK207" s="627"/>
      <c r="VLL207" s="627"/>
      <c r="VLM207" s="627"/>
      <c r="VLN207" s="627"/>
      <c r="VLO207" s="627"/>
      <c r="VLP207" s="627"/>
      <c r="VLQ207" s="627"/>
      <c r="VLR207" s="627"/>
      <c r="VLS207" s="627"/>
      <c r="VLT207" s="627"/>
      <c r="VLU207" s="627"/>
      <c r="VLV207" s="627"/>
      <c r="VLW207" s="627"/>
      <c r="VLX207" s="627"/>
      <c r="VLY207" s="627"/>
      <c r="VLZ207" s="627"/>
      <c r="VMA207" s="627"/>
      <c r="VMB207" s="627"/>
      <c r="VMC207" s="627"/>
      <c r="VMD207" s="627"/>
      <c r="VME207" s="627"/>
      <c r="VMF207" s="627"/>
      <c r="VMG207" s="627"/>
      <c r="VMH207" s="627"/>
      <c r="VMI207" s="627"/>
      <c r="VMJ207" s="627"/>
      <c r="VMK207" s="627"/>
      <c r="VML207" s="627"/>
      <c r="VMM207" s="627"/>
      <c r="VMN207" s="627"/>
      <c r="VMO207" s="627"/>
      <c r="VMP207" s="627"/>
      <c r="VMQ207" s="627"/>
      <c r="VMR207" s="627"/>
      <c r="VMS207" s="627"/>
      <c r="VMT207" s="627"/>
      <c r="VMU207" s="627"/>
      <c r="VMV207" s="627"/>
      <c r="VMW207" s="627"/>
      <c r="VMX207" s="627"/>
      <c r="VMY207" s="627"/>
      <c r="VMZ207" s="627"/>
      <c r="VNA207" s="627"/>
      <c r="VNB207" s="627"/>
      <c r="VNC207" s="627"/>
      <c r="VND207" s="627"/>
      <c r="VNE207" s="627"/>
      <c r="VNF207" s="627"/>
      <c r="VNG207" s="627"/>
      <c r="VNH207" s="627"/>
      <c r="VNI207" s="627"/>
      <c r="VNJ207" s="627"/>
      <c r="VNK207" s="627"/>
      <c r="VNL207" s="627"/>
      <c r="VNM207" s="627"/>
      <c r="VNN207" s="627"/>
      <c r="VNO207" s="627"/>
      <c r="VNP207" s="627"/>
      <c r="VNQ207" s="627"/>
      <c r="VNR207" s="627"/>
      <c r="VNS207" s="627"/>
      <c r="VNT207" s="627"/>
      <c r="VNU207" s="627"/>
      <c r="VNV207" s="627"/>
      <c r="VNW207" s="627"/>
      <c r="VNX207" s="627"/>
      <c r="VNY207" s="627"/>
      <c r="VNZ207" s="627"/>
      <c r="VOA207" s="627"/>
      <c r="VOB207" s="627"/>
      <c r="VOC207" s="627"/>
      <c r="VOD207" s="627"/>
      <c r="VOE207" s="627"/>
      <c r="VOF207" s="627"/>
      <c r="VOG207" s="627"/>
      <c r="VOH207" s="627"/>
      <c r="VOI207" s="627"/>
      <c r="VOJ207" s="627"/>
      <c r="VOK207" s="627"/>
      <c r="VOL207" s="627"/>
      <c r="VOM207" s="627"/>
      <c r="VON207" s="627"/>
      <c r="VOO207" s="627"/>
      <c r="VOP207" s="627"/>
      <c r="VOQ207" s="627"/>
      <c r="VOR207" s="627"/>
      <c r="VOS207" s="627"/>
      <c r="VOT207" s="627"/>
      <c r="VOU207" s="627"/>
      <c r="VOV207" s="627"/>
      <c r="VOW207" s="627"/>
      <c r="VOX207" s="627"/>
      <c r="VOY207" s="627"/>
      <c r="VOZ207" s="627"/>
      <c r="VPA207" s="627"/>
      <c r="VPB207" s="627"/>
      <c r="VPC207" s="627"/>
      <c r="VPD207" s="627"/>
      <c r="VPE207" s="627"/>
      <c r="VPF207" s="627"/>
      <c r="VPG207" s="627"/>
      <c r="VPH207" s="627"/>
      <c r="VPI207" s="627"/>
      <c r="VPJ207" s="627"/>
      <c r="VPK207" s="627"/>
      <c r="VPL207" s="627"/>
      <c r="VPM207" s="627"/>
      <c r="VPN207" s="627"/>
      <c r="VPO207" s="627"/>
      <c r="VPP207" s="627"/>
      <c r="VPQ207" s="627"/>
      <c r="VPR207" s="627"/>
      <c r="VPS207" s="627"/>
      <c r="VPT207" s="627"/>
      <c r="VPU207" s="627"/>
      <c r="VPV207" s="627"/>
      <c r="VPW207" s="627"/>
      <c r="VPX207" s="627"/>
      <c r="VPY207" s="627"/>
      <c r="VPZ207" s="627"/>
      <c r="VQA207" s="627"/>
      <c r="VQB207" s="627"/>
      <c r="VQC207" s="627"/>
      <c r="VQD207" s="627"/>
      <c r="VQE207" s="627"/>
      <c r="VQF207" s="627"/>
      <c r="VQG207" s="627"/>
      <c r="VQH207" s="627"/>
      <c r="VQI207" s="627"/>
      <c r="VQJ207" s="627"/>
      <c r="VQK207" s="627"/>
      <c r="VQL207" s="627"/>
      <c r="VQM207" s="627"/>
      <c r="VQN207" s="627"/>
      <c r="VQO207" s="627"/>
      <c r="VQP207" s="627"/>
      <c r="VQQ207" s="627"/>
      <c r="VQR207" s="627"/>
      <c r="VQS207" s="627"/>
      <c r="VQT207" s="627"/>
      <c r="VQU207" s="627"/>
      <c r="VQV207" s="627"/>
      <c r="VQW207" s="627"/>
      <c r="VQX207" s="627"/>
      <c r="VQY207" s="627"/>
      <c r="VQZ207" s="627"/>
      <c r="VRA207" s="627"/>
      <c r="VRB207" s="627"/>
      <c r="VRC207" s="627"/>
      <c r="VRD207" s="627"/>
      <c r="VRE207" s="627"/>
      <c r="VRF207" s="627"/>
      <c r="VRG207" s="627"/>
      <c r="VRH207" s="627"/>
      <c r="VRI207" s="627"/>
      <c r="VRJ207" s="627"/>
      <c r="VRK207" s="627"/>
      <c r="VRL207" s="627"/>
      <c r="VRM207" s="627"/>
      <c r="VRN207" s="627"/>
      <c r="VRO207" s="627"/>
      <c r="VRP207" s="627"/>
      <c r="VRQ207" s="627"/>
      <c r="VRR207" s="627"/>
      <c r="VRS207" s="627"/>
      <c r="VRT207" s="627"/>
      <c r="VRU207" s="627"/>
      <c r="VRV207" s="627"/>
      <c r="VRW207" s="627"/>
      <c r="VRX207" s="627"/>
      <c r="VRY207" s="627"/>
      <c r="VRZ207" s="627"/>
      <c r="VSA207" s="627"/>
      <c r="VSB207" s="627"/>
      <c r="VSC207" s="627"/>
      <c r="VSD207" s="627"/>
      <c r="VSE207" s="627"/>
      <c r="VSF207" s="627"/>
      <c r="VSG207" s="627"/>
      <c r="VSH207" s="627"/>
      <c r="VSI207" s="627"/>
      <c r="VSJ207" s="627"/>
      <c r="VSK207" s="627"/>
      <c r="VSL207" s="627"/>
      <c r="VSM207" s="627"/>
      <c r="VSN207" s="627"/>
      <c r="VSO207" s="627"/>
      <c r="VSP207" s="627"/>
      <c r="VSQ207" s="627"/>
      <c r="VSR207" s="627"/>
      <c r="VSS207" s="627"/>
      <c r="VST207" s="627"/>
      <c r="VSU207" s="627"/>
      <c r="VSV207" s="627"/>
      <c r="VSW207" s="627"/>
      <c r="VSX207" s="627"/>
      <c r="VSY207" s="627"/>
      <c r="VSZ207" s="627"/>
      <c r="VTA207" s="627"/>
      <c r="VTB207" s="627"/>
      <c r="VTC207" s="627"/>
      <c r="VTD207" s="627"/>
      <c r="VTE207" s="627"/>
      <c r="VTF207" s="627"/>
      <c r="VTG207" s="627"/>
      <c r="VTH207" s="627"/>
      <c r="VTI207" s="627"/>
      <c r="VTJ207" s="627"/>
      <c r="VTK207" s="627"/>
      <c r="VTL207" s="627"/>
      <c r="VTM207" s="627"/>
      <c r="VTN207" s="627"/>
      <c r="VTO207" s="627"/>
      <c r="VTP207" s="627"/>
      <c r="VTQ207" s="627"/>
      <c r="VTR207" s="627"/>
      <c r="VTS207" s="627"/>
      <c r="VTT207" s="627"/>
      <c r="VTU207" s="627"/>
      <c r="VTV207" s="627"/>
      <c r="VTW207" s="627"/>
      <c r="VTX207" s="627"/>
      <c r="VTY207" s="627"/>
      <c r="VTZ207" s="627"/>
      <c r="VUA207" s="627"/>
      <c r="VUB207" s="627"/>
      <c r="VUC207" s="627"/>
      <c r="VUD207" s="627"/>
      <c r="VUE207" s="627"/>
      <c r="VUF207" s="627"/>
      <c r="VUG207" s="627"/>
      <c r="VUH207" s="627"/>
      <c r="VUI207" s="627"/>
      <c r="VUJ207" s="627"/>
      <c r="VUK207" s="627"/>
      <c r="VUL207" s="627"/>
      <c r="VUM207" s="627"/>
      <c r="VUN207" s="627"/>
      <c r="VUO207" s="627"/>
      <c r="VUP207" s="627"/>
      <c r="VUQ207" s="627"/>
      <c r="VUR207" s="627"/>
      <c r="VUS207" s="627"/>
      <c r="VUT207" s="627"/>
      <c r="VUU207" s="627"/>
      <c r="VUV207" s="627"/>
      <c r="VUW207" s="627"/>
      <c r="VUX207" s="627"/>
      <c r="VUY207" s="627"/>
      <c r="VUZ207" s="627"/>
      <c r="VVA207" s="627"/>
      <c r="VVB207" s="627"/>
      <c r="VVC207" s="627"/>
      <c r="VVD207" s="627"/>
      <c r="VVE207" s="627"/>
      <c r="VVF207" s="627"/>
      <c r="VVG207" s="627"/>
      <c r="VVH207" s="627"/>
      <c r="VVI207" s="627"/>
      <c r="VVJ207" s="627"/>
      <c r="VVK207" s="627"/>
      <c r="VVL207" s="627"/>
      <c r="VVM207" s="627"/>
      <c r="VVN207" s="627"/>
      <c r="VVO207" s="627"/>
      <c r="VVP207" s="627"/>
      <c r="VVQ207" s="627"/>
      <c r="VVR207" s="627"/>
      <c r="VVS207" s="627"/>
      <c r="VVT207" s="627"/>
      <c r="VVU207" s="627"/>
      <c r="VVV207" s="627"/>
      <c r="VVW207" s="627"/>
      <c r="VVX207" s="627"/>
      <c r="VVY207" s="627"/>
      <c r="VVZ207" s="627"/>
      <c r="VWA207" s="627"/>
      <c r="VWB207" s="627"/>
      <c r="VWC207" s="627"/>
      <c r="VWD207" s="627"/>
      <c r="VWE207" s="627"/>
      <c r="VWF207" s="627"/>
      <c r="VWG207" s="627"/>
      <c r="VWH207" s="627"/>
      <c r="VWI207" s="627"/>
      <c r="VWJ207" s="627"/>
      <c r="VWK207" s="627"/>
      <c r="VWL207" s="627"/>
      <c r="VWM207" s="627"/>
      <c r="VWN207" s="627"/>
      <c r="VWO207" s="627"/>
      <c r="VWP207" s="627"/>
      <c r="VWQ207" s="627"/>
      <c r="VWR207" s="627"/>
      <c r="VWS207" s="627"/>
      <c r="VWT207" s="627"/>
      <c r="VWU207" s="627"/>
      <c r="VWV207" s="627"/>
      <c r="VWW207" s="627"/>
      <c r="VWX207" s="627"/>
      <c r="VWY207" s="627"/>
      <c r="VWZ207" s="627"/>
      <c r="VXA207" s="627"/>
      <c r="VXB207" s="627"/>
      <c r="VXC207" s="627"/>
      <c r="VXD207" s="627"/>
      <c r="VXE207" s="627"/>
      <c r="VXF207" s="627"/>
      <c r="VXG207" s="627"/>
      <c r="VXH207" s="627"/>
      <c r="VXI207" s="627"/>
      <c r="VXJ207" s="627"/>
      <c r="VXK207" s="627"/>
      <c r="VXL207" s="627"/>
      <c r="VXM207" s="627"/>
      <c r="VXN207" s="627"/>
      <c r="VXO207" s="627"/>
      <c r="VXP207" s="627"/>
      <c r="VXQ207" s="627"/>
      <c r="VXR207" s="627"/>
      <c r="VXS207" s="627"/>
      <c r="VXT207" s="627"/>
      <c r="VXU207" s="627"/>
      <c r="VXV207" s="627"/>
      <c r="VXW207" s="627"/>
      <c r="VXX207" s="627"/>
      <c r="VXY207" s="627"/>
      <c r="VXZ207" s="627"/>
      <c r="VYA207" s="627"/>
      <c r="VYB207" s="627"/>
      <c r="VYC207" s="627"/>
      <c r="VYD207" s="627"/>
      <c r="VYE207" s="627"/>
      <c r="VYF207" s="627"/>
      <c r="VYG207" s="627"/>
      <c r="VYH207" s="627"/>
      <c r="VYI207" s="627"/>
      <c r="VYJ207" s="627"/>
      <c r="VYK207" s="627"/>
      <c r="VYL207" s="627"/>
      <c r="VYM207" s="627"/>
      <c r="VYN207" s="627"/>
      <c r="VYO207" s="627"/>
      <c r="VYP207" s="627"/>
      <c r="VYQ207" s="627"/>
      <c r="VYR207" s="627"/>
      <c r="VYS207" s="627"/>
      <c r="VYT207" s="627"/>
      <c r="VYU207" s="627"/>
      <c r="VYV207" s="627"/>
      <c r="VYW207" s="627"/>
      <c r="VYX207" s="627"/>
      <c r="VYY207" s="627"/>
      <c r="VYZ207" s="627"/>
      <c r="VZA207" s="627"/>
      <c r="VZB207" s="627"/>
      <c r="VZC207" s="627"/>
      <c r="VZD207" s="627"/>
      <c r="VZE207" s="627"/>
      <c r="VZF207" s="627"/>
      <c r="VZG207" s="627"/>
      <c r="VZH207" s="627"/>
      <c r="VZI207" s="627"/>
      <c r="VZJ207" s="627"/>
      <c r="VZK207" s="627"/>
      <c r="VZL207" s="627"/>
      <c r="VZM207" s="627"/>
      <c r="VZN207" s="627"/>
      <c r="VZO207" s="627"/>
      <c r="VZP207" s="627"/>
      <c r="VZQ207" s="627"/>
      <c r="VZR207" s="627"/>
      <c r="VZS207" s="627"/>
      <c r="VZT207" s="627"/>
      <c r="VZU207" s="627"/>
      <c r="VZV207" s="627"/>
      <c r="VZW207" s="627"/>
      <c r="VZX207" s="627"/>
      <c r="VZY207" s="627"/>
      <c r="VZZ207" s="627"/>
      <c r="WAA207" s="627"/>
      <c r="WAB207" s="627"/>
      <c r="WAC207" s="627"/>
      <c r="WAD207" s="627"/>
      <c r="WAE207" s="627"/>
      <c r="WAF207" s="627"/>
      <c r="WAG207" s="627"/>
      <c r="WAH207" s="627"/>
      <c r="WAI207" s="627"/>
      <c r="WAJ207" s="627"/>
      <c r="WAK207" s="627"/>
      <c r="WAL207" s="627"/>
      <c r="WAM207" s="627"/>
      <c r="WAN207" s="627"/>
      <c r="WAO207" s="627"/>
      <c r="WAP207" s="627"/>
      <c r="WAQ207" s="627"/>
      <c r="WAR207" s="627"/>
      <c r="WAS207" s="627"/>
      <c r="WAT207" s="627"/>
      <c r="WAU207" s="627"/>
      <c r="WAV207" s="627"/>
      <c r="WAW207" s="627"/>
      <c r="WAX207" s="627"/>
      <c r="WAY207" s="627"/>
      <c r="WAZ207" s="627"/>
      <c r="WBA207" s="627"/>
      <c r="WBB207" s="627"/>
      <c r="WBC207" s="627"/>
      <c r="WBD207" s="627"/>
      <c r="WBE207" s="627"/>
      <c r="WBF207" s="627"/>
      <c r="WBG207" s="627"/>
      <c r="WBH207" s="627"/>
      <c r="WBI207" s="627"/>
      <c r="WBJ207" s="627"/>
      <c r="WBK207" s="627"/>
      <c r="WBL207" s="627"/>
      <c r="WBM207" s="627"/>
      <c r="WBN207" s="627"/>
      <c r="WBO207" s="627"/>
      <c r="WBP207" s="627"/>
      <c r="WBQ207" s="627"/>
      <c r="WBR207" s="627"/>
      <c r="WBS207" s="627"/>
      <c r="WBT207" s="627"/>
      <c r="WBU207" s="627"/>
      <c r="WBV207" s="627"/>
      <c r="WBW207" s="627"/>
      <c r="WBX207" s="627"/>
      <c r="WBY207" s="627"/>
      <c r="WBZ207" s="627"/>
      <c r="WCA207" s="627"/>
      <c r="WCB207" s="627"/>
      <c r="WCC207" s="627"/>
      <c r="WCD207" s="627"/>
      <c r="WCE207" s="627"/>
      <c r="WCF207" s="627"/>
      <c r="WCG207" s="627"/>
      <c r="WCH207" s="627"/>
      <c r="WCI207" s="627"/>
      <c r="WCJ207" s="627"/>
      <c r="WCK207" s="627"/>
      <c r="WCL207" s="627"/>
      <c r="WCM207" s="627"/>
      <c r="WCN207" s="627"/>
      <c r="WCO207" s="627"/>
      <c r="WCP207" s="627"/>
      <c r="WCQ207" s="627"/>
      <c r="WCR207" s="627"/>
      <c r="WCS207" s="627"/>
      <c r="WCT207" s="627"/>
      <c r="WCU207" s="627"/>
      <c r="WCV207" s="627"/>
      <c r="WCW207" s="627"/>
      <c r="WCX207" s="627"/>
      <c r="WCY207" s="627"/>
      <c r="WCZ207" s="627"/>
      <c r="WDA207" s="627"/>
      <c r="WDB207" s="627"/>
      <c r="WDC207" s="627"/>
      <c r="WDD207" s="627"/>
      <c r="WDE207" s="627"/>
      <c r="WDF207" s="627"/>
      <c r="WDG207" s="627"/>
      <c r="WDH207" s="627"/>
      <c r="WDI207" s="627"/>
      <c r="WDJ207" s="627"/>
      <c r="WDK207" s="627"/>
      <c r="WDL207" s="627"/>
      <c r="WDM207" s="627"/>
      <c r="WDN207" s="627"/>
      <c r="WDO207" s="627"/>
      <c r="WDP207" s="627"/>
      <c r="WDQ207" s="627"/>
      <c r="WDR207" s="627"/>
      <c r="WDS207" s="627"/>
      <c r="WDT207" s="627"/>
      <c r="WDU207" s="627"/>
      <c r="WDV207" s="627"/>
      <c r="WDW207" s="627"/>
      <c r="WDX207" s="627"/>
      <c r="WDY207" s="627"/>
      <c r="WDZ207" s="627"/>
      <c r="WEA207" s="627"/>
      <c r="WEB207" s="627"/>
      <c r="WEC207" s="627"/>
      <c r="WED207" s="627"/>
      <c r="WEE207" s="627"/>
      <c r="WEF207" s="627"/>
      <c r="WEG207" s="627"/>
      <c r="WEH207" s="627"/>
      <c r="WEI207" s="627"/>
      <c r="WEJ207" s="627"/>
      <c r="WEK207" s="627"/>
      <c r="WEL207" s="627"/>
      <c r="WEM207" s="627"/>
      <c r="WEN207" s="627"/>
      <c r="WEO207" s="627"/>
      <c r="WEP207" s="627"/>
      <c r="WEQ207" s="627"/>
      <c r="WER207" s="627"/>
      <c r="WES207" s="627"/>
      <c r="WET207" s="627"/>
      <c r="WEU207" s="627"/>
      <c r="WEV207" s="627"/>
      <c r="WEW207" s="627"/>
      <c r="WEX207" s="627"/>
      <c r="WEY207" s="627"/>
      <c r="WEZ207" s="627"/>
      <c r="WFA207" s="627"/>
      <c r="WFB207" s="627"/>
      <c r="WFC207" s="627"/>
      <c r="WFD207" s="627"/>
      <c r="WFE207" s="627"/>
      <c r="WFF207" s="627"/>
      <c r="WFG207" s="627"/>
      <c r="WFH207" s="627"/>
      <c r="WFI207" s="627"/>
      <c r="WFJ207" s="627"/>
      <c r="WFK207" s="627"/>
      <c r="WFL207" s="627"/>
      <c r="WFM207" s="627"/>
      <c r="WFN207" s="627"/>
      <c r="WFO207" s="627"/>
      <c r="WFP207" s="627"/>
      <c r="WFQ207" s="627"/>
      <c r="WFR207" s="627"/>
      <c r="WFS207" s="627"/>
      <c r="WFT207" s="627"/>
      <c r="WFU207" s="627"/>
      <c r="WFV207" s="627"/>
      <c r="WFW207" s="627"/>
      <c r="WFX207" s="627"/>
      <c r="WFY207" s="627"/>
      <c r="WFZ207" s="627"/>
      <c r="WGA207" s="627"/>
      <c r="WGB207" s="627"/>
      <c r="WGC207" s="627"/>
      <c r="WGD207" s="627"/>
      <c r="WGE207" s="627"/>
      <c r="WGF207" s="627"/>
      <c r="WGG207" s="627"/>
      <c r="WGH207" s="627"/>
      <c r="WGI207" s="627"/>
      <c r="WGJ207" s="627"/>
      <c r="WGK207" s="627"/>
      <c r="WGL207" s="627"/>
      <c r="WGM207" s="627"/>
      <c r="WGN207" s="627"/>
      <c r="WGO207" s="627"/>
      <c r="WGP207" s="627"/>
      <c r="WGQ207" s="627"/>
      <c r="WGR207" s="627"/>
      <c r="WGS207" s="627"/>
      <c r="WGT207" s="627"/>
      <c r="WGU207" s="627"/>
      <c r="WGV207" s="627"/>
      <c r="WGW207" s="627"/>
      <c r="WGX207" s="627"/>
      <c r="WGY207" s="627"/>
      <c r="WGZ207" s="627"/>
      <c r="WHA207" s="627"/>
      <c r="WHB207" s="627"/>
      <c r="WHC207" s="627"/>
      <c r="WHD207" s="627"/>
      <c r="WHE207" s="627"/>
      <c r="WHF207" s="627"/>
      <c r="WHG207" s="627"/>
      <c r="WHH207" s="627"/>
      <c r="WHI207" s="627"/>
      <c r="WHJ207" s="627"/>
      <c r="WHK207" s="627"/>
      <c r="WHL207" s="627"/>
      <c r="WHM207" s="627"/>
      <c r="WHN207" s="627"/>
      <c r="WHO207" s="627"/>
      <c r="WHP207" s="627"/>
      <c r="WHQ207" s="627"/>
      <c r="WHR207" s="627"/>
      <c r="WHS207" s="627"/>
      <c r="WHT207" s="627"/>
      <c r="WHU207" s="627"/>
      <c r="WHV207" s="627"/>
      <c r="WHW207" s="627"/>
      <c r="WHX207" s="627"/>
      <c r="WHY207" s="627"/>
      <c r="WHZ207" s="627"/>
      <c r="WIA207" s="627"/>
      <c r="WIB207" s="627"/>
      <c r="WIC207" s="627"/>
      <c r="WID207" s="627"/>
      <c r="WIE207" s="627"/>
      <c r="WIF207" s="627"/>
      <c r="WIG207" s="627"/>
      <c r="WIH207" s="627"/>
      <c r="WII207" s="627"/>
      <c r="WIJ207" s="627"/>
      <c r="WIK207" s="627"/>
      <c r="WIL207" s="627"/>
      <c r="WIM207" s="627"/>
      <c r="WIN207" s="627"/>
      <c r="WIO207" s="627"/>
      <c r="WIP207" s="627"/>
      <c r="WIQ207" s="627"/>
      <c r="WIR207" s="627"/>
      <c r="WIS207" s="627"/>
      <c r="WIT207" s="627"/>
      <c r="WIU207" s="627"/>
      <c r="WIV207" s="627"/>
      <c r="WIW207" s="627"/>
      <c r="WIX207" s="627"/>
      <c r="WIY207" s="627"/>
      <c r="WIZ207" s="627"/>
      <c r="WJA207" s="627"/>
      <c r="WJB207" s="627"/>
      <c r="WJC207" s="627"/>
      <c r="WJD207" s="627"/>
      <c r="WJE207" s="627"/>
      <c r="WJF207" s="627"/>
      <c r="WJG207" s="627"/>
      <c r="WJH207" s="627"/>
      <c r="WJI207" s="627"/>
      <c r="WJJ207" s="627"/>
      <c r="WJK207" s="627"/>
      <c r="WJL207" s="627"/>
      <c r="WJM207" s="627"/>
      <c r="WJN207" s="627"/>
      <c r="WJO207" s="627"/>
      <c r="WJP207" s="627"/>
      <c r="WJQ207" s="627"/>
      <c r="WJR207" s="627"/>
      <c r="WJS207" s="627"/>
      <c r="WJT207" s="627"/>
      <c r="WJU207" s="627"/>
      <c r="WJV207" s="627"/>
      <c r="WJW207" s="627"/>
      <c r="WJX207" s="627"/>
      <c r="WJY207" s="627"/>
      <c r="WJZ207" s="627"/>
      <c r="WKA207" s="627"/>
      <c r="WKB207" s="627"/>
      <c r="WKC207" s="627"/>
      <c r="WKD207" s="627"/>
      <c r="WKE207" s="627"/>
      <c r="WKF207" s="627"/>
      <c r="WKG207" s="627"/>
      <c r="WKH207" s="627"/>
      <c r="WKI207" s="627"/>
      <c r="WKJ207" s="627"/>
      <c r="WKK207" s="627"/>
      <c r="WKL207" s="627"/>
      <c r="WKM207" s="627"/>
      <c r="WKN207" s="627"/>
      <c r="WKO207" s="627"/>
      <c r="WKP207" s="627"/>
      <c r="WKQ207" s="627"/>
      <c r="WKR207" s="627"/>
      <c r="WKS207" s="627"/>
      <c r="WKT207" s="627"/>
      <c r="WKU207" s="627"/>
      <c r="WKV207" s="627"/>
      <c r="WKW207" s="627"/>
      <c r="WKX207" s="627"/>
      <c r="WKY207" s="627"/>
      <c r="WKZ207" s="627"/>
      <c r="WLA207" s="627"/>
      <c r="WLB207" s="627"/>
      <c r="WLC207" s="627"/>
      <c r="WLD207" s="627"/>
      <c r="WLE207" s="627"/>
      <c r="WLF207" s="627"/>
      <c r="WLG207" s="627"/>
      <c r="WLH207" s="627"/>
      <c r="WLI207" s="627"/>
      <c r="WLJ207" s="627"/>
      <c r="WLK207" s="627"/>
      <c r="WLL207" s="627"/>
      <c r="WLM207" s="627"/>
      <c r="WLN207" s="627"/>
      <c r="WLO207" s="627"/>
      <c r="WLP207" s="627"/>
      <c r="WLQ207" s="627"/>
      <c r="WLR207" s="627"/>
      <c r="WLS207" s="627"/>
      <c r="WLT207" s="627"/>
      <c r="WLU207" s="627"/>
      <c r="WLV207" s="627"/>
      <c r="WLW207" s="627"/>
      <c r="WLX207" s="627"/>
      <c r="WLY207" s="627"/>
      <c r="WLZ207" s="627"/>
      <c r="WMA207" s="627"/>
      <c r="WMB207" s="627"/>
      <c r="WMC207" s="627"/>
      <c r="WMD207" s="627"/>
      <c r="WME207" s="627"/>
      <c r="WMF207" s="627"/>
      <c r="WMG207" s="627"/>
      <c r="WMH207" s="627"/>
      <c r="WMI207" s="627"/>
      <c r="WMJ207" s="627"/>
      <c r="WMK207" s="627"/>
      <c r="WML207" s="627"/>
      <c r="WMM207" s="627"/>
      <c r="WMN207" s="627"/>
      <c r="WMO207" s="627"/>
      <c r="WMP207" s="627"/>
      <c r="WMQ207" s="627"/>
      <c r="WMR207" s="627"/>
      <c r="WMS207" s="627"/>
      <c r="WMT207" s="627"/>
      <c r="WMU207" s="627"/>
      <c r="WMV207" s="627"/>
      <c r="WMW207" s="627"/>
      <c r="WMX207" s="627"/>
      <c r="WMY207" s="627"/>
      <c r="WMZ207" s="627"/>
      <c r="WNA207" s="627"/>
      <c r="WNB207" s="627"/>
      <c r="WNC207" s="627"/>
      <c r="WND207" s="627"/>
      <c r="WNE207" s="627"/>
      <c r="WNF207" s="627"/>
      <c r="WNG207" s="627"/>
      <c r="WNH207" s="627"/>
      <c r="WNI207" s="627"/>
      <c r="WNJ207" s="627"/>
      <c r="WNK207" s="627"/>
      <c r="WNL207" s="627"/>
      <c r="WNM207" s="627"/>
      <c r="WNN207" s="627"/>
      <c r="WNO207" s="627"/>
      <c r="WNP207" s="627"/>
      <c r="WNQ207" s="627"/>
      <c r="WNR207" s="627"/>
      <c r="WNS207" s="627"/>
      <c r="WNT207" s="627"/>
      <c r="WNU207" s="627"/>
      <c r="WNV207" s="627"/>
      <c r="WNW207" s="627"/>
      <c r="WNX207" s="627"/>
      <c r="WNY207" s="627"/>
      <c r="WNZ207" s="627"/>
      <c r="WOA207" s="627"/>
      <c r="WOB207" s="627"/>
      <c r="WOC207" s="627"/>
      <c r="WOD207" s="627"/>
      <c r="WOE207" s="627"/>
      <c r="WOF207" s="627"/>
      <c r="WOG207" s="627"/>
      <c r="WOH207" s="627"/>
      <c r="WOI207" s="627"/>
      <c r="WOJ207" s="627"/>
      <c r="WOK207" s="627"/>
      <c r="WOL207" s="627"/>
      <c r="WOM207" s="627"/>
      <c r="WON207" s="627"/>
      <c r="WOO207" s="627"/>
      <c r="WOP207" s="627"/>
      <c r="WOQ207" s="627"/>
      <c r="WOR207" s="627"/>
      <c r="WOS207" s="627"/>
      <c r="WOT207" s="627"/>
      <c r="WOU207" s="627"/>
      <c r="WOV207" s="627"/>
      <c r="WOW207" s="627"/>
      <c r="WOX207" s="627"/>
      <c r="WOY207" s="627"/>
      <c r="WOZ207" s="627"/>
      <c r="WPA207" s="627"/>
      <c r="WPB207" s="627"/>
      <c r="WPC207" s="627"/>
      <c r="WPD207" s="627"/>
      <c r="WPE207" s="627"/>
      <c r="WPF207" s="627"/>
      <c r="WPG207" s="627"/>
      <c r="WPH207" s="627"/>
      <c r="WPI207" s="627"/>
      <c r="WPJ207" s="627"/>
      <c r="WPK207" s="627"/>
      <c r="WPL207" s="627"/>
      <c r="WPM207" s="627"/>
      <c r="WPN207" s="627"/>
      <c r="WPO207" s="627"/>
      <c r="WPP207" s="627"/>
      <c r="WPQ207" s="627"/>
      <c r="WPR207" s="627"/>
      <c r="WPS207" s="627"/>
      <c r="WPT207" s="627"/>
      <c r="WPU207" s="627"/>
      <c r="WPV207" s="627"/>
      <c r="WPW207" s="627"/>
      <c r="WPX207" s="627"/>
      <c r="WPY207" s="627"/>
      <c r="WPZ207" s="627"/>
      <c r="WQA207" s="627"/>
      <c r="WQB207" s="627"/>
      <c r="WQC207" s="627"/>
      <c r="WQD207" s="627"/>
      <c r="WQE207" s="627"/>
      <c r="WQF207" s="627"/>
      <c r="WQG207" s="627"/>
      <c r="WQH207" s="627"/>
      <c r="WQI207" s="627"/>
      <c r="WQJ207" s="627"/>
      <c r="WQK207" s="627"/>
      <c r="WQL207" s="627"/>
      <c r="WQM207" s="627"/>
      <c r="WQN207" s="627"/>
      <c r="WQO207" s="627"/>
      <c r="WQP207" s="627"/>
      <c r="WQQ207" s="627"/>
      <c r="WQR207" s="627"/>
      <c r="WQS207" s="627"/>
      <c r="WQT207" s="627"/>
      <c r="WQU207" s="627"/>
      <c r="WQV207" s="627"/>
      <c r="WQW207" s="627"/>
      <c r="WQX207" s="627"/>
      <c r="WQY207" s="627"/>
      <c r="WQZ207" s="627"/>
      <c r="WRA207" s="627"/>
      <c r="WRB207" s="627"/>
      <c r="WRC207" s="627"/>
      <c r="WRD207" s="627"/>
      <c r="WRE207" s="627"/>
      <c r="WRF207" s="627"/>
      <c r="WRG207" s="627"/>
      <c r="WRH207" s="627"/>
      <c r="WRI207" s="627"/>
      <c r="WRJ207" s="627"/>
      <c r="WRK207" s="627"/>
      <c r="WRL207" s="627"/>
      <c r="WRM207" s="627"/>
      <c r="WRN207" s="627"/>
      <c r="WRO207" s="627"/>
      <c r="WRP207" s="627"/>
      <c r="WRQ207" s="627"/>
      <c r="WRR207" s="627"/>
      <c r="WRS207" s="627"/>
      <c r="WRT207" s="627"/>
      <c r="WRU207" s="627"/>
      <c r="WRV207" s="627"/>
      <c r="WRW207" s="627"/>
      <c r="WRX207" s="627"/>
      <c r="WRY207" s="627"/>
      <c r="WRZ207" s="627"/>
      <c r="WSA207" s="627"/>
      <c r="WSB207" s="627"/>
      <c r="WSC207" s="627"/>
      <c r="WSD207" s="627"/>
      <c r="WSE207" s="627"/>
      <c r="WSF207" s="627"/>
      <c r="WSG207" s="627"/>
      <c r="WSH207" s="627"/>
      <c r="WSI207" s="627"/>
      <c r="WSJ207" s="627"/>
      <c r="WSK207" s="627"/>
      <c r="WSL207" s="627"/>
      <c r="WSM207" s="627"/>
      <c r="WSN207" s="627"/>
      <c r="WSO207" s="627"/>
      <c r="WSP207" s="627"/>
      <c r="WSQ207" s="627"/>
      <c r="WSR207" s="627"/>
      <c r="WSS207" s="627"/>
      <c r="WST207" s="627"/>
      <c r="WSU207" s="627"/>
      <c r="WSV207" s="627"/>
      <c r="WSW207" s="627"/>
      <c r="WSX207" s="627"/>
      <c r="WSY207" s="627"/>
      <c r="WSZ207" s="627"/>
      <c r="WTA207" s="627"/>
      <c r="WTB207" s="627"/>
      <c r="WTC207" s="627"/>
      <c r="WTD207" s="627"/>
      <c r="WTE207" s="627"/>
      <c r="WTF207" s="627"/>
      <c r="WTG207" s="627"/>
      <c r="WTH207" s="627"/>
      <c r="WTI207" s="627"/>
      <c r="WTJ207" s="627"/>
      <c r="WTK207" s="627"/>
      <c r="WTL207" s="627"/>
      <c r="WTM207" s="627"/>
      <c r="WTN207" s="627"/>
      <c r="WTO207" s="627"/>
      <c r="WTP207" s="627"/>
      <c r="WTQ207" s="627"/>
      <c r="WTR207" s="627"/>
      <c r="WTS207" s="627"/>
      <c r="WTT207" s="627"/>
      <c r="WTU207" s="627"/>
      <c r="WTV207" s="627"/>
      <c r="WTW207" s="627"/>
      <c r="WTX207" s="627"/>
      <c r="WTY207" s="627"/>
      <c r="WTZ207" s="627"/>
      <c r="WUA207" s="627"/>
      <c r="WUB207" s="627"/>
      <c r="WUC207" s="627"/>
      <c r="WUD207" s="627"/>
      <c r="WUE207" s="627"/>
      <c r="WUF207" s="627"/>
      <c r="WUG207" s="627"/>
      <c r="WUH207" s="627"/>
      <c r="WUI207" s="627"/>
      <c r="WUJ207" s="627"/>
      <c r="WUK207" s="627"/>
      <c r="WUL207" s="627"/>
      <c r="WUM207" s="627"/>
      <c r="WUN207" s="627"/>
      <c r="WUO207" s="627"/>
      <c r="WUP207" s="627"/>
      <c r="WUQ207" s="627"/>
      <c r="WUR207" s="627"/>
      <c r="WUS207" s="627"/>
    </row>
    <row r="208" spans="1:16113" s="627" customFormat="1" x14ac:dyDescent="0.25">
      <c r="A208" s="656" t="s">
        <v>569</v>
      </c>
      <c r="B208" s="546" t="s">
        <v>488</v>
      </c>
      <c r="C208" s="625" t="s">
        <v>199</v>
      </c>
      <c r="D208" s="617">
        <v>266</v>
      </c>
      <c r="E208" s="618">
        <v>260</v>
      </c>
      <c r="F208" s="618">
        <v>176</v>
      </c>
      <c r="G208" s="618">
        <v>176</v>
      </c>
      <c r="H208" s="619">
        <v>150</v>
      </c>
      <c r="I208" s="620">
        <f t="shared" si="228"/>
        <v>0.67692307692307696</v>
      </c>
      <c r="J208" s="621">
        <f t="shared" si="229"/>
        <v>1</v>
      </c>
      <c r="K208" s="617">
        <v>230</v>
      </c>
      <c r="L208" s="618">
        <v>225</v>
      </c>
      <c r="M208" s="618">
        <v>117</v>
      </c>
      <c r="N208" s="618">
        <v>117</v>
      </c>
      <c r="O208" s="619">
        <v>86</v>
      </c>
      <c r="P208" s="620">
        <f>N208/L208</f>
        <v>0.52</v>
      </c>
      <c r="Q208" s="621">
        <f>N208/M208</f>
        <v>1</v>
      </c>
      <c r="R208" s="617">
        <v>71</v>
      </c>
      <c r="S208" s="618">
        <v>69</v>
      </c>
      <c r="T208" s="618">
        <v>34</v>
      </c>
      <c r="U208" s="618">
        <v>34</v>
      </c>
      <c r="V208" s="619">
        <v>3</v>
      </c>
      <c r="W208" s="620">
        <f t="shared" si="226"/>
        <v>0.49275362318840582</v>
      </c>
      <c r="X208" s="621">
        <f t="shared" si="227"/>
        <v>1</v>
      </c>
      <c r="Y208" s="617">
        <v>145</v>
      </c>
      <c r="Z208" s="618">
        <v>144</v>
      </c>
      <c r="AA208" s="618">
        <v>81</v>
      </c>
      <c r="AB208" s="618">
        <v>81</v>
      </c>
      <c r="AC208" s="619">
        <v>66</v>
      </c>
      <c r="AD208" s="620">
        <f>AB208/Z208</f>
        <v>0.5625</v>
      </c>
      <c r="AE208" s="621">
        <f>AB208/AA208</f>
        <v>1</v>
      </c>
      <c r="AF208" s="617">
        <v>150</v>
      </c>
      <c r="AG208" s="618">
        <v>145</v>
      </c>
      <c r="AH208" s="618">
        <v>88</v>
      </c>
      <c r="AI208" s="618">
        <v>88</v>
      </c>
      <c r="AJ208" s="619">
        <v>69</v>
      </c>
      <c r="AK208" s="620">
        <f>AI208/AG208</f>
        <v>0.60689655172413792</v>
      </c>
      <c r="AL208" s="621">
        <f>AI208/AH208</f>
        <v>1</v>
      </c>
      <c r="AM208" s="617">
        <v>130</v>
      </c>
      <c r="AN208" s="618">
        <v>128</v>
      </c>
      <c r="AO208" s="618">
        <v>65</v>
      </c>
      <c r="AP208" s="618">
        <v>65</v>
      </c>
      <c r="AQ208" s="619">
        <v>50</v>
      </c>
      <c r="AR208" s="620">
        <f>AP208/AN208</f>
        <v>0.5078125</v>
      </c>
      <c r="AS208" s="621">
        <f>AP208/AO208</f>
        <v>1</v>
      </c>
      <c r="AT208" s="617">
        <v>110</v>
      </c>
      <c r="AU208" s="618">
        <v>106</v>
      </c>
      <c r="AV208" s="618">
        <v>47</v>
      </c>
      <c r="AW208" s="618">
        <v>47</v>
      </c>
      <c r="AX208" s="619">
        <v>39</v>
      </c>
      <c r="AY208" s="620">
        <f>AW208/AU208</f>
        <v>0.44339622641509435</v>
      </c>
      <c r="AZ208" s="621">
        <f>AW208/AV208</f>
        <v>1</v>
      </c>
      <c r="BA208" s="617">
        <v>105</v>
      </c>
      <c r="BB208" s="618">
        <v>103</v>
      </c>
      <c r="BC208" s="618">
        <v>40</v>
      </c>
      <c r="BD208" s="618">
        <v>40</v>
      </c>
      <c r="BE208" s="619">
        <v>33</v>
      </c>
      <c r="BF208" s="620">
        <f>BD208/BB208</f>
        <v>0.38834951456310679</v>
      </c>
      <c r="BG208" s="621">
        <f>BD208/BC208</f>
        <v>1</v>
      </c>
      <c r="BH208" s="617">
        <v>138</v>
      </c>
      <c r="BI208" s="618">
        <v>137</v>
      </c>
      <c r="BJ208" s="618">
        <v>78</v>
      </c>
      <c r="BK208" s="618">
        <v>76</v>
      </c>
      <c r="BL208" s="619">
        <v>61</v>
      </c>
      <c r="BM208" s="620">
        <f>BK208/BI208</f>
        <v>0.55474452554744524</v>
      </c>
      <c r="BN208" s="621">
        <f>BK208/BJ208</f>
        <v>0.97435897435897434</v>
      </c>
      <c r="BO208" s="617">
        <v>124</v>
      </c>
      <c r="BP208" s="618">
        <v>122</v>
      </c>
      <c r="BQ208" s="618">
        <v>59</v>
      </c>
      <c r="BR208" s="618">
        <v>59</v>
      </c>
      <c r="BS208" s="619">
        <v>47</v>
      </c>
      <c r="BT208" s="620">
        <f>BR208/BP208</f>
        <v>0.48360655737704916</v>
      </c>
      <c r="BU208" s="621">
        <f>BR208/BQ208</f>
        <v>1</v>
      </c>
      <c r="BV208" s="617">
        <v>105</v>
      </c>
      <c r="BW208" s="618">
        <v>104</v>
      </c>
      <c r="BX208" s="618">
        <v>40</v>
      </c>
      <c r="BY208" s="618">
        <v>40</v>
      </c>
      <c r="BZ208" s="619">
        <v>37</v>
      </c>
      <c r="CA208" s="620">
        <f>BY208/BW208</f>
        <v>0.38461538461538464</v>
      </c>
      <c r="CB208" s="621">
        <f>BY208/BX208</f>
        <v>1</v>
      </c>
      <c r="CC208" s="617">
        <v>86</v>
      </c>
      <c r="CD208" s="618">
        <v>86</v>
      </c>
      <c r="CE208" s="618">
        <v>69</v>
      </c>
      <c r="CF208" s="618">
        <v>69</v>
      </c>
      <c r="CG208" s="619">
        <v>65</v>
      </c>
      <c r="CH208" s="620">
        <f>CF208/CD208</f>
        <v>0.80232558139534882</v>
      </c>
      <c r="CI208" s="621">
        <f>CF208/CE208</f>
        <v>1</v>
      </c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/>
      <c r="IM208" s="4"/>
      <c r="IN208" s="4"/>
      <c r="IO208" s="4"/>
      <c r="IP208" s="4"/>
      <c r="IQ208" s="4"/>
      <c r="IR208" s="4"/>
      <c r="IS208" s="4"/>
      <c r="IT208" s="4"/>
      <c r="IU208" s="4"/>
      <c r="IV208" s="4"/>
      <c r="IW208" s="4"/>
      <c r="IX208" s="4"/>
      <c r="IY208" s="4"/>
      <c r="IZ208" s="4"/>
      <c r="JA208" s="4"/>
      <c r="JB208" s="4"/>
      <c r="JC208" s="4"/>
      <c r="JD208" s="4"/>
      <c r="JE208" s="4"/>
      <c r="JF208" s="4"/>
      <c r="JG208" s="4"/>
      <c r="JH208" s="4"/>
      <c r="JI208" s="4"/>
      <c r="JJ208" s="4"/>
      <c r="JK208" s="4"/>
      <c r="JL208" s="4"/>
      <c r="JM208" s="4"/>
      <c r="JN208" s="4"/>
      <c r="JO208" s="4"/>
      <c r="JP208" s="4"/>
      <c r="JQ208" s="4"/>
      <c r="JR208" s="4"/>
      <c r="JS208" s="4"/>
      <c r="JT208" s="4"/>
      <c r="JU208" s="4"/>
      <c r="JV208" s="4"/>
      <c r="JW208" s="4"/>
      <c r="JX208" s="4"/>
      <c r="JY208" s="4"/>
      <c r="JZ208" s="4"/>
      <c r="KA208" s="4"/>
      <c r="KB208" s="4"/>
      <c r="KC208" s="4"/>
      <c r="KD208" s="4"/>
      <c r="KE208" s="4"/>
      <c r="KF208" s="4"/>
      <c r="KG208" s="4"/>
      <c r="KH208" s="4"/>
      <c r="KI208" s="4"/>
      <c r="KJ208" s="4"/>
      <c r="KK208" s="4"/>
      <c r="KL208" s="4"/>
      <c r="KM208" s="4"/>
      <c r="KN208" s="4"/>
      <c r="KO208" s="4"/>
      <c r="KP208" s="4"/>
      <c r="KQ208" s="4"/>
      <c r="KR208" s="4"/>
      <c r="KS208" s="4"/>
      <c r="KT208" s="4"/>
      <c r="KU208" s="4"/>
      <c r="KV208" s="4"/>
      <c r="KW208" s="4"/>
      <c r="KX208" s="4"/>
      <c r="KY208" s="4"/>
      <c r="KZ208" s="4"/>
      <c r="LA208" s="4"/>
      <c r="LB208" s="4"/>
      <c r="LC208" s="4"/>
      <c r="LD208" s="4"/>
      <c r="LE208" s="4"/>
      <c r="LF208" s="4"/>
      <c r="LG208" s="4"/>
      <c r="LH208" s="4"/>
      <c r="LI208" s="4"/>
      <c r="LJ208" s="4"/>
      <c r="LK208" s="4"/>
      <c r="LL208" s="4"/>
      <c r="LM208" s="4"/>
      <c r="LN208" s="4"/>
      <c r="LO208" s="4"/>
      <c r="LP208" s="4"/>
      <c r="LQ208" s="4"/>
      <c r="LR208" s="4"/>
      <c r="LS208" s="4"/>
      <c r="LT208" s="4"/>
      <c r="LU208" s="4"/>
      <c r="LV208" s="4"/>
      <c r="LW208" s="4"/>
      <c r="LX208" s="4"/>
      <c r="LY208" s="4"/>
      <c r="LZ208" s="4"/>
      <c r="MA208" s="4"/>
      <c r="MB208" s="4"/>
      <c r="MC208" s="4"/>
      <c r="MD208" s="4"/>
      <c r="ME208" s="4"/>
      <c r="MF208" s="4"/>
      <c r="MG208" s="4"/>
      <c r="MH208" s="4"/>
      <c r="MI208" s="4"/>
      <c r="MJ208" s="4"/>
      <c r="MK208" s="4"/>
      <c r="ML208" s="4"/>
      <c r="MM208" s="4"/>
      <c r="MN208" s="4"/>
      <c r="MO208" s="4"/>
      <c r="MP208" s="4"/>
      <c r="MQ208" s="4"/>
      <c r="MR208" s="4"/>
      <c r="MS208" s="4"/>
      <c r="MT208" s="4"/>
      <c r="MU208" s="4"/>
      <c r="MV208" s="4"/>
      <c r="MW208" s="4"/>
      <c r="MX208" s="4"/>
      <c r="MY208" s="4"/>
      <c r="MZ208" s="4"/>
      <c r="NA208" s="4"/>
      <c r="NB208" s="4"/>
      <c r="NC208" s="4"/>
      <c r="ND208" s="4"/>
      <c r="NE208" s="4"/>
      <c r="NF208" s="4"/>
      <c r="NG208" s="4"/>
      <c r="NH208" s="4"/>
      <c r="NI208" s="4"/>
      <c r="NJ208" s="4"/>
      <c r="NK208" s="4"/>
      <c r="NL208" s="4"/>
      <c r="NM208" s="4"/>
      <c r="NN208" s="4"/>
      <c r="NO208" s="4"/>
      <c r="NP208" s="4"/>
      <c r="NQ208" s="4"/>
      <c r="NR208" s="4"/>
      <c r="NS208" s="4"/>
      <c r="NT208" s="4"/>
      <c r="NU208" s="4"/>
      <c r="NV208" s="4"/>
      <c r="NW208" s="4"/>
      <c r="NX208" s="4"/>
      <c r="NY208" s="4"/>
      <c r="NZ208" s="4"/>
      <c r="OA208" s="4"/>
      <c r="OB208" s="4"/>
      <c r="OC208" s="4"/>
      <c r="OD208" s="4"/>
      <c r="OE208" s="4"/>
      <c r="OF208" s="4"/>
      <c r="OG208" s="4"/>
      <c r="OH208" s="4"/>
      <c r="OI208" s="4"/>
      <c r="OJ208" s="4"/>
      <c r="OK208" s="4"/>
      <c r="OL208" s="4"/>
      <c r="OM208" s="4"/>
      <c r="ON208" s="4"/>
      <c r="OO208" s="4"/>
      <c r="OP208" s="4"/>
      <c r="OQ208" s="4"/>
      <c r="OR208" s="4"/>
      <c r="OS208" s="4"/>
      <c r="OT208" s="4"/>
      <c r="OU208" s="4"/>
      <c r="OV208" s="4"/>
      <c r="OW208" s="4"/>
      <c r="OX208" s="4"/>
      <c r="OY208" s="4"/>
      <c r="OZ208" s="4"/>
      <c r="PA208" s="4"/>
      <c r="PB208" s="4"/>
      <c r="PC208" s="4"/>
      <c r="PD208" s="4"/>
      <c r="PE208" s="4"/>
      <c r="PF208" s="4"/>
      <c r="PG208" s="4"/>
      <c r="PH208" s="4"/>
      <c r="PI208" s="4"/>
      <c r="PJ208" s="4"/>
      <c r="PK208" s="4"/>
      <c r="PL208" s="4"/>
      <c r="PM208" s="4"/>
      <c r="PN208" s="4"/>
      <c r="PO208" s="4"/>
      <c r="PP208" s="4"/>
      <c r="PQ208" s="4"/>
      <c r="PR208" s="4"/>
      <c r="PS208" s="4"/>
      <c r="PT208" s="4"/>
      <c r="PU208" s="4"/>
      <c r="PV208" s="4"/>
      <c r="PW208" s="4"/>
      <c r="PX208" s="4"/>
      <c r="PY208" s="4"/>
      <c r="PZ208" s="4"/>
      <c r="QA208" s="4"/>
      <c r="QB208" s="4"/>
      <c r="QC208" s="4"/>
      <c r="QD208" s="4"/>
      <c r="QE208" s="4"/>
      <c r="QF208" s="4"/>
      <c r="QG208" s="4"/>
      <c r="QH208" s="4"/>
      <c r="QI208" s="4"/>
      <c r="QJ208" s="4"/>
      <c r="QK208" s="4"/>
      <c r="QL208" s="4"/>
      <c r="QM208" s="4"/>
      <c r="QN208" s="4"/>
      <c r="QO208" s="4"/>
      <c r="QP208" s="4"/>
      <c r="QQ208" s="4"/>
      <c r="QR208" s="4"/>
      <c r="QS208" s="4"/>
      <c r="QT208" s="4"/>
      <c r="QU208" s="4"/>
      <c r="QV208" s="4"/>
      <c r="QW208" s="4"/>
      <c r="QX208" s="4"/>
      <c r="QY208" s="4"/>
      <c r="QZ208" s="4"/>
      <c r="RA208" s="4"/>
      <c r="RB208" s="4"/>
      <c r="RC208" s="4"/>
      <c r="RD208" s="4"/>
      <c r="RE208" s="4"/>
      <c r="RF208" s="4"/>
      <c r="RG208" s="4"/>
      <c r="RH208" s="4"/>
      <c r="RI208" s="4"/>
      <c r="RJ208" s="4"/>
      <c r="RK208" s="4"/>
      <c r="RL208" s="4"/>
      <c r="RM208" s="4"/>
      <c r="RN208" s="4"/>
      <c r="RO208" s="4"/>
      <c r="RP208" s="4"/>
      <c r="RQ208" s="4"/>
      <c r="RR208" s="4"/>
      <c r="RS208" s="4"/>
      <c r="RT208" s="4"/>
      <c r="RU208" s="4"/>
      <c r="RV208" s="4"/>
      <c r="RW208" s="4"/>
      <c r="RX208" s="4"/>
      <c r="RY208" s="4"/>
      <c r="RZ208" s="4"/>
      <c r="SA208" s="4"/>
      <c r="SB208" s="4"/>
      <c r="SC208" s="4"/>
      <c r="SD208" s="4"/>
      <c r="SE208" s="4"/>
      <c r="SF208" s="4"/>
      <c r="SG208" s="4"/>
      <c r="SH208" s="4"/>
      <c r="SI208" s="4"/>
      <c r="SJ208" s="4"/>
      <c r="SK208" s="4"/>
      <c r="SL208" s="4"/>
      <c r="SM208" s="4"/>
      <c r="SN208" s="4"/>
      <c r="SO208" s="4"/>
      <c r="SP208" s="4"/>
      <c r="SQ208" s="4"/>
      <c r="SR208" s="4"/>
      <c r="SS208" s="4"/>
      <c r="ST208" s="4"/>
      <c r="SU208" s="4"/>
      <c r="SV208" s="4"/>
      <c r="SW208" s="4"/>
      <c r="SX208" s="4"/>
      <c r="SY208" s="4"/>
      <c r="SZ208" s="4"/>
      <c r="TA208" s="4"/>
      <c r="TB208" s="4"/>
      <c r="TC208" s="4"/>
      <c r="TD208" s="4"/>
      <c r="TE208" s="4"/>
      <c r="TF208" s="4"/>
      <c r="TG208" s="4"/>
      <c r="TH208" s="4"/>
      <c r="TI208" s="4"/>
      <c r="TJ208" s="4"/>
      <c r="TK208" s="4"/>
      <c r="TL208" s="4"/>
      <c r="TM208" s="4"/>
      <c r="TN208" s="4"/>
      <c r="TO208" s="4"/>
      <c r="TP208" s="4"/>
      <c r="TQ208" s="4"/>
      <c r="TR208" s="4"/>
      <c r="TS208" s="4"/>
      <c r="TT208" s="4"/>
      <c r="TU208" s="4"/>
      <c r="TV208" s="4"/>
      <c r="TW208" s="4"/>
      <c r="TX208" s="4"/>
      <c r="TY208" s="4"/>
      <c r="TZ208" s="4"/>
      <c r="UA208" s="4"/>
      <c r="UB208" s="4"/>
      <c r="UC208" s="4"/>
      <c r="UD208" s="4"/>
      <c r="UE208" s="4"/>
      <c r="UF208" s="4"/>
      <c r="UG208" s="4"/>
      <c r="UH208" s="4"/>
      <c r="UI208" s="4"/>
      <c r="UJ208" s="4"/>
      <c r="UK208" s="4"/>
      <c r="UL208" s="4"/>
      <c r="UM208" s="4"/>
      <c r="UN208" s="4"/>
      <c r="UO208" s="4"/>
      <c r="UP208" s="4"/>
      <c r="UQ208" s="4"/>
      <c r="UR208" s="4"/>
      <c r="US208" s="4"/>
      <c r="UT208" s="4"/>
      <c r="UU208" s="4"/>
      <c r="UV208" s="4"/>
      <c r="UW208" s="4"/>
      <c r="UX208" s="4"/>
      <c r="UY208" s="4"/>
      <c r="UZ208" s="4"/>
      <c r="VA208" s="4"/>
      <c r="VB208" s="4"/>
      <c r="VC208" s="4"/>
      <c r="VD208" s="4"/>
      <c r="VE208" s="4"/>
      <c r="VF208" s="4"/>
      <c r="VG208" s="4"/>
      <c r="VH208" s="4"/>
      <c r="VI208" s="4"/>
      <c r="VJ208" s="4"/>
      <c r="VK208" s="4"/>
      <c r="VL208" s="4"/>
      <c r="VM208" s="4"/>
      <c r="VN208" s="4"/>
      <c r="VO208" s="4"/>
      <c r="VP208" s="4"/>
      <c r="VQ208" s="4"/>
      <c r="VR208" s="4"/>
      <c r="VS208" s="4"/>
      <c r="VT208" s="4"/>
      <c r="VU208" s="4"/>
      <c r="VV208" s="4"/>
      <c r="VW208" s="4"/>
      <c r="VX208" s="4"/>
      <c r="VY208" s="4"/>
      <c r="VZ208" s="4"/>
      <c r="WA208" s="4"/>
      <c r="WB208" s="4"/>
      <c r="WC208" s="4"/>
      <c r="WD208" s="4"/>
      <c r="WE208" s="4"/>
      <c r="WF208" s="4"/>
      <c r="WG208" s="4"/>
      <c r="WH208" s="4"/>
      <c r="WI208" s="4"/>
      <c r="WJ208" s="4"/>
      <c r="WK208" s="4"/>
      <c r="WL208" s="4"/>
      <c r="WM208" s="4"/>
      <c r="WN208" s="4"/>
      <c r="WO208" s="4"/>
      <c r="WP208" s="4"/>
      <c r="WQ208" s="4"/>
      <c r="WR208" s="4"/>
      <c r="WS208" s="4"/>
      <c r="WT208" s="4"/>
      <c r="WU208" s="4"/>
      <c r="WV208" s="4"/>
      <c r="WW208" s="4"/>
      <c r="WX208" s="4"/>
      <c r="WY208" s="4"/>
      <c r="WZ208" s="4"/>
      <c r="XA208" s="4"/>
      <c r="XB208" s="4"/>
      <c r="XC208" s="4"/>
      <c r="XD208" s="4"/>
      <c r="XE208" s="4"/>
      <c r="XF208" s="4"/>
      <c r="XG208" s="4"/>
      <c r="XH208" s="4"/>
      <c r="XI208" s="4"/>
      <c r="XJ208" s="4"/>
      <c r="XK208" s="4"/>
      <c r="XL208" s="4"/>
      <c r="XM208" s="4"/>
      <c r="XN208" s="4"/>
      <c r="XO208" s="4"/>
      <c r="XP208" s="4"/>
      <c r="XQ208" s="4"/>
      <c r="XR208" s="4"/>
      <c r="XS208" s="4"/>
      <c r="XT208" s="4"/>
      <c r="XU208" s="4"/>
      <c r="XV208" s="4"/>
      <c r="XW208" s="4"/>
      <c r="XX208" s="4"/>
      <c r="XY208" s="4"/>
      <c r="XZ208" s="4"/>
      <c r="YA208" s="4"/>
      <c r="YB208" s="4"/>
      <c r="YC208" s="4"/>
      <c r="YD208" s="4"/>
      <c r="YE208" s="4"/>
      <c r="YF208" s="4"/>
      <c r="YG208" s="4"/>
      <c r="YH208" s="4"/>
      <c r="YI208" s="4"/>
      <c r="YJ208" s="4"/>
      <c r="YK208" s="4"/>
      <c r="YL208" s="4"/>
      <c r="YM208" s="4"/>
      <c r="YN208" s="4"/>
      <c r="YO208" s="4"/>
      <c r="YP208" s="4"/>
      <c r="YQ208" s="4"/>
      <c r="YR208" s="4"/>
      <c r="YS208" s="4"/>
      <c r="YT208" s="4"/>
      <c r="YU208" s="4"/>
      <c r="YV208" s="4"/>
      <c r="YW208" s="4"/>
      <c r="YX208" s="4"/>
      <c r="YY208" s="4"/>
      <c r="YZ208" s="4"/>
      <c r="ZA208" s="4"/>
      <c r="ZB208" s="4"/>
      <c r="ZC208" s="4"/>
      <c r="ZD208" s="4"/>
      <c r="ZE208" s="4"/>
      <c r="ZF208" s="4"/>
      <c r="ZG208" s="4"/>
      <c r="ZH208" s="4"/>
      <c r="ZI208" s="4"/>
      <c r="ZJ208" s="4"/>
      <c r="ZK208" s="4"/>
      <c r="ZL208" s="4"/>
      <c r="ZM208" s="4"/>
      <c r="ZN208" s="4"/>
      <c r="ZO208" s="4"/>
      <c r="ZP208" s="4"/>
      <c r="ZQ208" s="4"/>
      <c r="ZR208" s="4"/>
      <c r="ZS208" s="4"/>
      <c r="ZT208" s="4"/>
      <c r="ZU208" s="4"/>
      <c r="ZV208" s="4"/>
      <c r="ZW208" s="4"/>
      <c r="ZX208" s="4"/>
      <c r="ZY208" s="4"/>
      <c r="ZZ208" s="4"/>
      <c r="AAA208" s="4"/>
      <c r="AAB208" s="4"/>
      <c r="AAC208" s="4"/>
      <c r="AAD208" s="4"/>
      <c r="AAE208" s="4"/>
      <c r="AAF208" s="4"/>
      <c r="AAG208" s="4"/>
      <c r="AAH208" s="4"/>
      <c r="AAI208" s="4"/>
      <c r="AAJ208" s="4"/>
      <c r="AAK208" s="4"/>
      <c r="AAL208" s="4"/>
      <c r="AAM208" s="4"/>
      <c r="AAN208" s="4"/>
      <c r="AAO208" s="4"/>
      <c r="AAP208" s="4"/>
      <c r="AAQ208" s="4"/>
      <c r="AAR208" s="4"/>
      <c r="AAS208" s="4"/>
      <c r="AAT208" s="4"/>
      <c r="AAU208" s="4"/>
      <c r="AAV208" s="4"/>
      <c r="AAW208" s="4"/>
      <c r="AAX208" s="4"/>
      <c r="AAY208" s="4"/>
      <c r="AAZ208" s="4"/>
      <c r="ABA208" s="4"/>
      <c r="ABB208" s="4"/>
      <c r="ABC208" s="4"/>
      <c r="ABD208" s="4"/>
      <c r="ABE208" s="4"/>
      <c r="ABF208" s="4"/>
      <c r="ABG208" s="4"/>
      <c r="ABH208" s="4"/>
      <c r="ABI208" s="4"/>
      <c r="ABJ208" s="4"/>
      <c r="ABK208" s="4"/>
      <c r="ABL208" s="4"/>
      <c r="ABM208" s="4"/>
      <c r="ABN208" s="4"/>
      <c r="ABO208" s="4"/>
      <c r="ABP208" s="4"/>
      <c r="ABQ208" s="4"/>
      <c r="ABR208" s="4"/>
      <c r="ABS208" s="4"/>
      <c r="ABT208" s="4"/>
      <c r="ABU208" s="4"/>
      <c r="ABV208" s="4"/>
      <c r="ABW208" s="4"/>
      <c r="ABX208" s="4"/>
      <c r="ABY208" s="4"/>
      <c r="ABZ208" s="4"/>
      <c r="ACA208" s="4"/>
      <c r="ACB208" s="4"/>
      <c r="ACC208" s="4"/>
      <c r="ACD208" s="4"/>
      <c r="ACE208" s="4"/>
      <c r="ACF208" s="4"/>
      <c r="ACG208" s="4"/>
      <c r="ACH208" s="4"/>
      <c r="ACI208" s="4"/>
      <c r="ACJ208" s="4"/>
      <c r="ACK208" s="4"/>
      <c r="ACL208" s="4"/>
      <c r="ACM208" s="4"/>
      <c r="ACN208" s="4"/>
      <c r="ACO208" s="4"/>
      <c r="ACP208" s="4"/>
      <c r="ACQ208" s="4"/>
      <c r="ACR208" s="4"/>
      <c r="ACS208" s="4"/>
      <c r="ACT208" s="4"/>
      <c r="ACU208" s="4"/>
      <c r="ACV208" s="4"/>
      <c r="ACW208" s="4"/>
      <c r="ACX208" s="4"/>
      <c r="ACY208" s="4"/>
      <c r="ACZ208" s="4"/>
      <c r="ADA208" s="4"/>
      <c r="ADB208" s="4"/>
      <c r="ADC208" s="4"/>
      <c r="ADD208" s="4"/>
      <c r="ADE208" s="4"/>
      <c r="ADF208" s="4"/>
      <c r="ADG208" s="4"/>
      <c r="ADH208" s="4"/>
      <c r="ADI208" s="4"/>
      <c r="ADJ208" s="4"/>
      <c r="ADK208" s="4"/>
      <c r="ADL208" s="4"/>
      <c r="ADM208" s="4"/>
      <c r="ADN208" s="4"/>
      <c r="ADO208" s="4"/>
      <c r="ADP208" s="4"/>
      <c r="ADQ208" s="4"/>
      <c r="ADR208" s="4"/>
      <c r="ADS208" s="4"/>
      <c r="ADT208" s="4"/>
      <c r="ADU208" s="4"/>
      <c r="ADV208" s="4"/>
      <c r="ADW208" s="4"/>
      <c r="ADX208" s="4"/>
      <c r="ADY208" s="4"/>
      <c r="ADZ208" s="4"/>
      <c r="AEA208" s="4"/>
      <c r="AEB208" s="4"/>
      <c r="AEC208" s="4"/>
      <c r="AED208" s="4"/>
      <c r="AEE208" s="4"/>
      <c r="AEF208" s="4"/>
      <c r="AEG208" s="4"/>
      <c r="AEH208" s="4"/>
      <c r="AEI208" s="4"/>
      <c r="AEJ208" s="4"/>
      <c r="AEK208" s="4"/>
      <c r="AEL208" s="4"/>
      <c r="AEM208" s="4"/>
      <c r="AEN208" s="4"/>
      <c r="AEO208" s="4"/>
      <c r="AEP208" s="4"/>
      <c r="AEQ208" s="4"/>
      <c r="AER208" s="4"/>
      <c r="AES208" s="4"/>
      <c r="AET208" s="4"/>
      <c r="AEU208" s="4"/>
      <c r="AEV208" s="4"/>
      <c r="AEW208" s="4"/>
      <c r="AEX208" s="4"/>
      <c r="AEY208" s="4"/>
      <c r="AEZ208" s="4"/>
      <c r="AFA208" s="4"/>
      <c r="AFB208" s="4"/>
      <c r="AFC208" s="4"/>
      <c r="AFD208" s="4"/>
      <c r="AFE208" s="4"/>
      <c r="AFF208" s="4"/>
      <c r="AFG208" s="4"/>
      <c r="AFH208" s="4"/>
      <c r="AFI208" s="4"/>
      <c r="AFJ208" s="4"/>
      <c r="AFK208" s="4"/>
      <c r="AFL208" s="4"/>
      <c r="AFM208" s="4"/>
      <c r="AFN208" s="4"/>
      <c r="AFO208" s="4"/>
      <c r="AFP208" s="4"/>
      <c r="AFQ208" s="4"/>
      <c r="AFR208" s="4"/>
      <c r="AFS208" s="4"/>
      <c r="AFT208" s="4"/>
      <c r="AFU208" s="4"/>
      <c r="AFV208" s="4"/>
      <c r="AFW208" s="4"/>
      <c r="AFX208" s="4"/>
      <c r="AFY208" s="4"/>
      <c r="AFZ208" s="4"/>
      <c r="AGA208" s="4"/>
      <c r="AGB208" s="4"/>
      <c r="AGC208" s="4"/>
      <c r="AGD208" s="4"/>
      <c r="AGE208" s="4"/>
      <c r="AGF208" s="4"/>
      <c r="AGG208" s="4"/>
      <c r="AGH208" s="4"/>
      <c r="AGI208" s="4"/>
      <c r="AGJ208" s="4"/>
      <c r="AGK208" s="4"/>
      <c r="AGL208" s="4"/>
      <c r="AGM208" s="4"/>
      <c r="AGN208" s="4"/>
      <c r="AGO208" s="4"/>
      <c r="AGP208" s="4"/>
      <c r="AGQ208" s="4"/>
      <c r="AGR208" s="4"/>
      <c r="AGS208" s="4"/>
      <c r="AGT208" s="4"/>
      <c r="AGU208" s="4"/>
      <c r="AGV208" s="4"/>
      <c r="AGW208" s="4"/>
      <c r="AGX208" s="4"/>
      <c r="AGY208" s="4"/>
      <c r="AGZ208" s="4"/>
      <c r="AHA208" s="4"/>
      <c r="AHB208" s="4"/>
      <c r="AHC208" s="4"/>
      <c r="AHD208" s="4"/>
      <c r="AHE208" s="4"/>
      <c r="AHF208" s="4"/>
      <c r="AHG208" s="4"/>
      <c r="AHH208" s="4"/>
      <c r="AHI208" s="4"/>
      <c r="AHJ208" s="4"/>
      <c r="AHK208" s="4"/>
      <c r="AHL208" s="4"/>
      <c r="AHM208" s="4"/>
      <c r="AHN208" s="4"/>
      <c r="AHO208" s="4"/>
      <c r="AHP208" s="4"/>
      <c r="AHQ208" s="4"/>
      <c r="AHR208" s="4"/>
      <c r="AHS208" s="4"/>
      <c r="AHT208" s="4"/>
      <c r="AHU208" s="4"/>
      <c r="AHV208" s="4"/>
      <c r="AHW208" s="4"/>
      <c r="AHX208" s="4"/>
      <c r="AHY208" s="4"/>
      <c r="AHZ208" s="4"/>
      <c r="AIA208" s="4"/>
      <c r="AIB208" s="4"/>
      <c r="AIC208" s="4"/>
      <c r="AID208" s="4"/>
      <c r="AIE208" s="4"/>
      <c r="AIF208" s="4"/>
      <c r="AIG208" s="4"/>
      <c r="AIH208" s="4"/>
      <c r="AII208" s="4"/>
      <c r="AIJ208" s="4"/>
      <c r="AIK208" s="4"/>
      <c r="AIL208" s="4"/>
      <c r="AIM208" s="4"/>
      <c r="AIN208" s="4"/>
      <c r="AIO208" s="4"/>
      <c r="AIP208" s="4"/>
      <c r="AIQ208" s="4"/>
      <c r="AIR208" s="4"/>
      <c r="AIS208" s="4"/>
      <c r="AIT208" s="4"/>
      <c r="AIU208" s="4"/>
      <c r="AIV208" s="4"/>
      <c r="AIW208" s="4"/>
      <c r="AIX208" s="4"/>
      <c r="AIY208" s="4"/>
      <c r="AIZ208" s="4"/>
      <c r="AJA208" s="4"/>
      <c r="AJB208" s="4"/>
      <c r="AJC208" s="4"/>
      <c r="AJD208" s="4"/>
      <c r="AJE208" s="4"/>
      <c r="AJF208" s="4"/>
      <c r="AJG208" s="4"/>
      <c r="AJH208" s="4"/>
      <c r="AJI208" s="4"/>
      <c r="AJJ208" s="4"/>
      <c r="AJK208" s="4"/>
      <c r="AJL208" s="4"/>
      <c r="AJM208" s="4"/>
      <c r="AJN208" s="4"/>
      <c r="AJO208" s="4"/>
      <c r="AJP208" s="4"/>
      <c r="AJQ208" s="4"/>
      <c r="AJR208" s="4"/>
      <c r="AJS208" s="4"/>
      <c r="AJT208" s="4"/>
      <c r="AJU208" s="4"/>
      <c r="AJV208" s="4"/>
      <c r="AJW208" s="4"/>
      <c r="AJX208" s="4"/>
      <c r="AJY208" s="4"/>
      <c r="AJZ208" s="4"/>
      <c r="AKA208" s="4"/>
      <c r="AKB208" s="4"/>
      <c r="AKC208" s="4"/>
      <c r="AKD208" s="4"/>
      <c r="AKE208" s="4"/>
      <c r="AKF208" s="4"/>
      <c r="AKG208" s="4"/>
      <c r="AKH208" s="4"/>
      <c r="AKI208" s="4"/>
      <c r="AKJ208" s="4"/>
      <c r="AKK208" s="4"/>
      <c r="AKL208" s="4"/>
      <c r="AKM208" s="4"/>
      <c r="AKN208" s="4"/>
      <c r="AKO208" s="4"/>
      <c r="AKP208" s="4"/>
      <c r="AKQ208" s="4"/>
      <c r="AKR208" s="4"/>
      <c r="AKS208" s="4"/>
      <c r="AKT208" s="4"/>
      <c r="AKU208" s="4"/>
      <c r="AKV208" s="4"/>
      <c r="AKW208" s="4"/>
      <c r="AKX208" s="4"/>
      <c r="AKY208" s="4"/>
      <c r="AKZ208" s="4"/>
      <c r="ALA208" s="4"/>
      <c r="ALB208" s="4"/>
      <c r="ALC208" s="4"/>
      <c r="ALD208" s="4"/>
      <c r="ALE208" s="4"/>
      <c r="ALF208" s="4"/>
      <c r="ALG208" s="4"/>
      <c r="ALH208" s="4"/>
      <c r="ALI208" s="4"/>
      <c r="ALJ208" s="4"/>
      <c r="ALK208" s="4"/>
      <c r="ALL208" s="4"/>
      <c r="ALM208" s="4"/>
      <c r="ALN208" s="4"/>
      <c r="ALO208" s="4"/>
      <c r="ALP208" s="4"/>
      <c r="ALQ208" s="4"/>
      <c r="ALR208" s="4"/>
      <c r="ALS208" s="4"/>
      <c r="ALT208" s="4"/>
      <c r="ALU208" s="4"/>
      <c r="ALV208" s="4"/>
      <c r="ALW208" s="4"/>
      <c r="ALX208" s="4"/>
      <c r="ALY208" s="4"/>
      <c r="ALZ208" s="4"/>
      <c r="AMA208" s="4"/>
      <c r="AMB208" s="4"/>
      <c r="AMC208" s="4"/>
      <c r="AMD208" s="4"/>
      <c r="AME208" s="4"/>
      <c r="AMF208" s="4"/>
      <c r="AMG208" s="4"/>
      <c r="AMH208" s="4"/>
      <c r="AMI208" s="4"/>
      <c r="AMJ208" s="4"/>
      <c r="AMK208" s="4"/>
      <c r="AML208" s="4"/>
      <c r="AMM208" s="4"/>
      <c r="AMN208" s="4"/>
      <c r="AMO208" s="4"/>
      <c r="AMP208" s="4"/>
      <c r="AMQ208" s="4"/>
      <c r="AMR208" s="4"/>
      <c r="AMS208" s="4"/>
      <c r="AMT208" s="4"/>
      <c r="AMU208" s="4"/>
      <c r="AMV208" s="4"/>
      <c r="AMW208" s="4"/>
      <c r="AMX208" s="4"/>
      <c r="AMY208" s="4"/>
      <c r="AMZ208" s="4"/>
      <c r="ANA208" s="4"/>
      <c r="ANB208" s="4"/>
      <c r="ANC208" s="4"/>
      <c r="AND208" s="4"/>
      <c r="ANE208" s="4"/>
      <c r="ANF208" s="4"/>
      <c r="ANG208" s="4"/>
      <c r="ANH208" s="4"/>
      <c r="ANI208" s="4"/>
      <c r="ANJ208" s="4"/>
      <c r="ANK208" s="4"/>
      <c r="ANL208" s="4"/>
      <c r="ANM208" s="4"/>
      <c r="ANN208" s="4"/>
      <c r="ANO208" s="4"/>
      <c r="ANP208" s="4"/>
      <c r="ANQ208" s="4"/>
      <c r="ANR208" s="4"/>
      <c r="ANS208" s="4"/>
      <c r="ANT208" s="4"/>
      <c r="ANU208" s="4"/>
      <c r="ANV208" s="4"/>
      <c r="ANW208" s="4"/>
      <c r="ANX208" s="4"/>
      <c r="ANY208" s="4"/>
      <c r="ANZ208" s="4"/>
      <c r="AOA208" s="4"/>
      <c r="AOB208" s="4"/>
      <c r="AOC208" s="4"/>
      <c r="AOD208" s="4"/>
      <c r="AOE208" s="4"/>
      <c r="AOF208" s="4"/>
      <c r="AOG208" s="4"/>
      <c r="AOH208" s="4"/>
      <c r="AOI208" s="4"/>
      <c r="AOJ208" s="4"/>
      <c r="AOK208" s="4"/>
      <c r="AOL208" s="4"/>
      <c r="AOM208" s="4"/>
      <c r="AON208" s="4"/>
      <c r="AOO208" s="4"/>
      <c r="AOP208" s="4"/>
      <c r="AOQ208" s="4"/>
      <c r="AOR208" s="4"/>
      <c r="AOS208" s="4"/>
      <c r="AOT208" s="4"/>
      <c r="AOU208" s="4"/>
      <c r="AOV208" s="4"/>
      <c r="AOW208" s="4"/>
      <c r="AOX208" s="4"/>
      <c r="AOY208" s="4"/>
      <c r="AOZ208" s="4"/>
      <c r="APA208" s="4"/>
      <c r="APB208" s="4"/>
      <c r="APC208" s="4"/>
      <c r="APD208" s="4"/>
      <c r="APE208" s="4"/>
      <c r="APF208" s="4"/>
      <c r="APG208" s="4"/>
      <c r="APH208" s="4"/>
      <c r="API208" s="4"/>
      <c r="APJ208" s="4"/>
      <c r="APK208" s="4"/>
      <c r="APL208" s="4"/>
      <c r="APM208" s="4"/>
      <c r="APN208" s="4"/>
      <c r="APO208" s="4"/>
      <c r="APP208" s="4"/>
      <c r="APQ208" s="4"/>
      <c r="APR208" s="4"/>
      <c r="APS208" s="4"/>
      <c r="APT208" s="4"/>
      <c r="APU208" s="4"/>
      <c r="APV208" s="4"/>
      <c r="APW208" s="4"/>
      <c r="APX208" s="4"/>
      <c r="APY208" s="4"/>
      <c r="APZ208" s="4"/>
      <c r="AQA208" s="4"/>
      <c r="AQB208" s="4"/>
      <c r="AQC208" s="4"/>
      <c r="AQD208" s="4"/>
      <c r="AQE208" s="4"/>
      <c r="AQF208" s="4"/>
      <c r="AQG208" s="4"/>
      <c r="AQH208" s="4"/>
      <c r="AQI208" s="4"/>
      <c r="AQJ208" s="4"/>
      <c r="AQK208" s="4"/>
      <c r="AQL208" s="4"/>
      <c r="AQM208" s="4"/>
      <c r="AQN208" s="4"/>
      <c r="AQO208" s="4"/>
      <c r="AQP208" s="4"/>
      <c r="AQQ208" s="4"/>
      <c r="AQR208" s="4"/>
      <c r="AQS208" s="4"/>
      <c r="AQT208" s="4"/>
      <c r="AQU208" s="4"/>
      <c r="AQV208" s="4"/>
      <c r="AQW208" s="4"/>
      <c r="AQX208" s="4"/>
      <c r="AQY208" s="4"/>
      <c r="AQZ208" s="4"/>
      <c r="ARA208" s="4"/>
      <c r="ARB208" s="4"/>
      <c r="ARC208" s="4"/>
      <c r="ARD208" s="4"/>
      <c r="ARE208" s="4"/>
      <c r="ARF208" s="4"/>
      <c r="ARG208" s="4"/>
      <c r="ARH208" s="4"/>
      <c r="ARI208" s="4"/>
      <c r="ARJ208" s="4"/>
      <c r="ARK208" s="4"/>
      <c r="ARL208" s="4"/>
      <c r="ARM208" s="4"/>
      <c r="ARN208" s="4"/>
      <c r="ARO208" s="4"/>
      <c r="ARP208" s="4"/>
      <c r="ARQ208" s="4"/>
      <c r="ARR208" s="4"/>
      <c r="ARS208" s="4"/>
      <c r="ART208" s="4"/>
      <c r="ARU208" s="4"/>
      <c r="ARV208" s="4"/>
      <c r="ARW208" s="4"/>
      <c r="ARX208" s="4"/>
      <c r="ARY208" s="4"/>
      <c r="ARZ208" s="4"/>
      <c r="ASA208" s="4"/>
      <c r="ASB208" s="4"/>
      <c r="ASC208" s="4"/>
      <c r="ASD208" s="4"/>
      <c r="ASE208" s="4"/>
      <c r="ASF208" s="4"/>
      <c r="ASG208" s="4"/>
      <c r="ASH208" s="4"/>
      <c r="ASI208" s="4"/>
      <c r="ASJ208" s="4"/>
      <c r="ASK208" s="4"/>
      <c r="ASL208" s="4"/>
      <c r="ASM208" s="4"/>
      <c r="ASN208" s="4"/>
      <c r="ASO208" s="4"/>
      <c r="ASP208" s="4"/>
      <c r="ASQ208" s="4"/>
      <c r="ASR208" s="4"/>
      <c r="ASS208" s="4"/>
      <c r="AST208" s="4"/>
      <c r="ASU208" s="4"/>
      <c r="ASV208" s="4"/>
      <c r="ASW208" s="4"/>
      <c r="ASX208" s="4"/>
      <c r="ASY208" s="4"/>
      <c r="ASZ208" s="4"/>
      <c r="ATA208" s="4"/>
      <c r="ATB208" s="4"/>
      <c r="ATC208" s="4"/>
      <c r="ATD208" s="4"/>
      <c r="ATE208" s="4"/>
      <c r="ATF208" s="4"/>
      <c r="ATG208" s="4"/>
      <c r="ATH208" s="4"/>
      <c r="ATI208" s="4"/>
      <c r="ATJ208" s="4"/>
      <c r="ATK208" s="4"/>
      <c r="ATL208" s="4"/>
      <c r="ATM208" s="4"/>
      <c r="ATN208" s="4"/>
      <c r="ATO208" s="4"/>
      <c r="ATP208" s="4"/>
      <c r="ATQ208" s="4"/>
      <c r="ATR208" s="4"/>
      <c r="ATS208" s="4"/>
      <c r="ATT208" s="4"/>
      <c r="ATU208" s="4"/>
      <c r="ATV208" s="4"/>
      <c r="ATW208" s="4"/>
      <c r="ATX208" s="4"/>
      <c r="ATY208" s="4"/>
      <c r="ATZ208" s="4"/>
      <c r="AUA208" s="4"/>
      <c r="AUB208" s="4"/>
      <c r="AUC208" s="4"/>
      <c r="AUD208" s="4"/>
      <c r="AUE208" s="4"/>
      <c r="AUF208" s="4"/>
      <c r="AUG208" s="4"/>
      <c r="AUH208" s="4"/>
      <c r="AUI208" s="4"/>
      <c r="AUJ208" s="4"/>
      <c r="AUK208" s="4"/>
      <c r="AUL208" s="4"/>
      <c r="AUM208" s="4"/>
      <c r="AUN208" s="4"/>
      <c r="AUO208" s="4"/>
      <c r="AUP208" s="4"/>
      <c r="AUQ208" s="4"/>
      <c r="AUR208" s="4"/>
      <c r="AUS208" s="4"/>
      <c r="AUT208" s="4"/>
      <c r="AUU208" s="4"/>
      <c r="AUV208" s="4"/>
      <c r="AUW208" s="4"/>
      <c r="AUX208" s="4"/>
      <c r="AUY208" s="4"/>
      <c r="AUZ208" s="4"/>
      <c r="AVA208" s="4"/>
      <c r="AVB208" s="4"/>
      <c r="AVC208" s="4"/>
      <c r="AVD208" s="4"/>
      <c r="AVE208" s="4"/>
      <c r="AVF208" s="4"/>
      <c r="AVG208" s="4"/>
      <c r="AVH208" s="4"/>
      <c r="AVI208" s="4"/>
      <c r="AVJ208" s="4"/>
      <c r="AVK208" s="4"/>
      <c r="AVL208" s="4"/>
      <c r="AVM208" s="4"/>
      <c r="AVN208" s="4"/>
      <c r="AVO208" s="4"/>
      <c r="AVP208" s="4"/>
      <c r="AVQ208" s="4"/>
      <c r="AVR208" s="4"/>
      <c r="AVS208" s="4"/>
      <c r="AVT208" s="4"/>
      <c r="AVU208" s="4"/>
      <c r="AVV208" s="4"/>
      <c r="AVW208" s="4"/>
      <c r="AVX208" s="4"/>
      <c r="AVY208" s="4"/>
      <c r="AVZ208" s="4"/>
      <c r="AWA208" s="4"/>
      <c r="AWB208" s="4"/>
      <c r="AWC208" s="4"/>
      <c r="AWD208" s="4"/>
      <c r="AWE208" s="4"/>
      <c r="AWF208" s="4"/>
      <c r="AWG208" s="4"/>
      <c r="AWH208" s="4"/>
      <c r="AWI208" s="4"/>
      <c r="AWJ208" s="4"/>
      <c r="AWK208" s="4"/>
      <c r="AWL208" s="4"/>
      <c r="AWM208" s="4"/>
      <c r="AWN208" s="4"/>
      <c r="AWO208" s="4"/>
      <c r="AWP208" s="4"/>
      <c r="AWQ208" s="4"/>
      <c r="AWR208" s="4"/>
      <c r="AWS208" s="4"/>
      <c r="AWT208" s="4"/>
      <c r="AWU208" s="4"/>
      <c r="AWV208" s="4"/>
      <c r="AWW208" s="4"/>
      <c r="AWX208" s="4"/>
      <c r="AWY208" s="4"/>
      <c r="AWZ208" s="4"/>
      <c r="AXA208" s="4"/>
      <c r="AXB208" s="4"/>
      <c r="AXC208" s="4"/>
      <c r="AXD208" s="4"/>
      <c r="AXE208" s="4"/>
      <c r="AXF208" s="4"/>
      <c r="AXG208" s="4"/>
      <c r="AXH208" s="4"/>
      <c r="AXI208" s="4"/>
      <c r="AXJ208" s="4"/>
      <c r="AXK208" s="4"/>
      <c r="AXL208" s="4"/>
      <c r="AXM208" s="4"/>
      <c r="AXN208" s="4"/>
      <c r="AXO208" s="4"/>
      <c r="AXP208" s="4"/>
      <c r="AXQ208" s="4"/>
      <c r="AXR208" s="4"/>
      <c r="AXS208" s="4"/>
      <c r="AXT208" s="4"/>
      <c r="AXU208" s="4"/>
      <c r="AXV208" s="4"/>
      <c r="AXW208" s="4"/>
      <c r="AXX208" s="4"/>
      <c r="AXY208" s="4"/>
      <c r="AXZ208" s="4"/>
      <c r="AYA208" s="4"/>
      <c r="AYB208" s="4"/>
      <c r="AYC208" s="4"/>
      <c r="AYD208" s="4"/>
      <c r="AYE208" s="4"/>
      <c r="AYF208" s="4"/>
      <c r="AYG208" s="4"/>
      <c r="AYH208" s="4"/>
      <c r="AYI208" s="4"/>
      <c r="AYJ208" s="4"/>
      <c r="AYK208" s="4"/>
      <c r="AYL208" s="4"/>
      <c r="AYM208" s="4"/>
      <c r="AYN208" s="4"/>
      <c r="AYO208" s="4"/>
      <c r="AYP208" s="4"/>
      <c r="AYQ208" s="4"/>
      <c r="AYR208" s="4"/>
      <c r="AYS208" s="4"/>
      <c r="AYT208" s="4"/>
      <c r="AYU208" s="4"/>
      <c r="AYV208" s="4"/>
      <c r="AYW208" s="4"/>
      <c r="AYX208" s="4"/>
      <c r="AYY208" s="4"/>
      <c r="AYZ208" s="4"/>
      <c r="AZA208" s="4"/>
      <c r="AZB208" s="4"/>
      <c r="AZC208" s="4"/>
      <c r="AZD208" s="4"/>
      <c r="AZE208" s="4"/>
      <c r="AZF208" s="4"/>
      <c r="AZG208" s="4"/>
      <c r="AZH208" s="4"/>
      <c r="AZI208" s="4"/>
      <c r="AZJ208" s="4"/>
      <c r="AZK208" s="4"/>
      <c r="AZL208" s="4"/>
      <c r="AZM208" s="4"/>
      <c r="AZN208" s="4"/>
      <c r="AZO208" s="4"/>
      <c r="AZP208" s="4"/>
      <c r="AZQ208" s="4"/>
      <c r="AZR208" s="4"/>
      <c r="AZS208" s="4"/>
      <c r="AZT208" s="4"/>
      <c r="AZU208" s="4"/>
      <c r="AZV208" s="4"/>
      <c r="AZW208" s="4"/>
      <c r="AZX208" s="4"/>
      <c r="AZY208" s="4"/>
      <c r="AZZ208" s="4"/>
      <c r="BAA208" s="4"/>
      <c r="BAB208" s="4"/>
      <c r="BAC208" s="4"/>
      <c r="BAD208" s="4"/>
      <c r="BAE208" s="4"/>
      <c r="BAF208" s="4"/>
      <c r="BAG208" s="4"/>
      <c r="BAH208" s="4"/>
      <c r="BAI208" s="4"/>
      <c r="BAJ208" s="4"/>
      <c r="BAK208" s="4"/>
      <c r="BAL208" s="4"/>
      <c r="BAM208" s="4"/>
      <c r="BAN208" s="4"/>
      <c r="BAO208" s="4"/>
      <c r="BAP208" s="4"/>
      <c r="BAQ208" s="4"/>
      <c r="BAR208" s="4"/>
      <c r="BAS208" s="4"/>
      <c r="BAT208" s="4"/>
      <c r="BAU208" s="4"/>
      <c r="BAV208" s="4"/>
      <c r="BAW208" s="4"/>
      <c r="BAX208" s="4"/>
      <c r="BAY208" s="4"/>
      <c r="BAZ208" s="4"/>
      <c r="BBA208" s="4"/>
      <c r="BBB208" s="4"/>
      <c r="BBC208" s="4"/>
      <c r="BBD208" s="4"/>
      <c r="BBE208" s="4"/>
      <c r="BBF208" s="4"/>
      <c r="BBG208" s="4"/>
      <c r="BBH208" s="4"/>
      <c r="BBI208" s="4"/>
      <c r="BBJ208" s="4"/>
      <c r="BBK208" s="4"/>
      <c r="BBL208" s="4"/>
      <c r="BBM208" s="4"/>
      <c r="BBN208" s="4"/>
      <c r="BBO208" s="4"/>
      <c r="BBP208" s="4"/>
      <c r="BBQ208" s="4"/>
      <c r="BBR208" s="4"/>
      <c r="BBS208" s="4"/>
      <c r="BBT208" s="4"/>
      <c r="BBU208" s="4"/>
      <c r="BBV208" s="4"/>
      <c r="BBW208" s="4"/>
      <c r="BBX208" s="4"/>
      <c r="BBY208" s="4"/>
      <c r="BBZ208" s="4"/>
      <c r="BCA208" s="4"/>
      <c r="BCB208" s="4"/>
      <c r="BCC208" s="4"/>
      <c r="BCD208" s="4"/>
      <c r="BCE208" s="4"/>
      <c r="BCF208" s="4"/>
      <c r="BCG208" s="4"/>
      <c r="BCH208" s="4"/>
      <c r="BCI208" s="4"/>
      <c r="BCJ208" s="4"/>
      <c r="BCK208" s="4"/>
      <c r="BCL208" s="4"/>
      <c r="BCM208" s="4"/>
      <c r="BCN208" s="4"/>
      <c r="BCO208" s="4"/>
      <c r="BCP208" s="4"/>
      <c r="BCQ208" s="4"/>
      <c r="BCR208" s="4"/>
      <c r="BCS208" s="4"/>
      <c r="BCT208" s="4"/>
      <c r="BCU208" s="4"/>
      <c r="BCV208" s="4"/>
      <c r="BCW208" s="4"/>
      <c r="BCX208" s="4"/>
      <c r="BCY208" s="4"/>
      <c r="BCZ208" s="4"/>
      <c r="BDA208" s="4"/>
      <c r="BDB208" s="4"/>
      <c r="BDC208" s="4"/>
      <c r="BDD208" s="4"/>
      <c r="BDE208" s="4"/>
      <c r="BDF208" s="4"/>
      <c r="BDG208" s="4"/>
      <c r="BDH208" s="4"/>
      <c r="BDI208" s="4"/>
      <c r="BDJ208" s="4"/>
      <c r="BDK208" s="4"/>
      <c r="BDL208" s="4"/>
      <c r="BDM208" s="4"/>
      <c r="BDN208" s="4"/>
      <c r="BDO208" s="4"/>
      <c r="BDP208" s="4"/>
      <c r="BDQ208" s="4"/>
      <c r="BDR208" s="4"/>
      <c r="BDS208" s="4"/>
      <c r="BDT208" s="4"/>
      <c r="BDU208" s="4"/>
      <c r="BDV208" s="4"/>
      <c r="BDW208" s="4"/>
      <c r="BDX208" s="4"/>
      <c r="BDY208" s="4"/>
      <c r="BDZ208" s="4"/>
      <c r="BEA208" s="4"/>
      <c r="BEB208" s="4"/>
      <c r="BEC208" s="4"/>
      <c r="BED208" s="4"/>
      <c r="BEE208" s="4"/>
      <c r="BEF208" s="4"/>
      <c r="BEG208" s="4"/>
      <c r="BEH208" s="4"/>
      <c r="BEI208" s="4"/>
      <c r="BEJ208" s="4"/>
      <c r="BEK208" s="4"/>
      <c r="BEL208" s="4"/>
      <c r="BEM208" s="4"/>
      <c r="BEN208" s="4"/>
      <c r="BEO208" s="4"/>
      <c r="BEP208" s="4"/>
      <c r="BEQ208" s="4"/>
      <c r="BER208" s="4"/>
      <c r="BES208" s="4"/>
      <c r="BET208" s="4"/>
      <c r="BEU208" s="4"/>
      <c r="BEV208" s="4"/>
      <c r="BEW208" s="4"/>
      <c r="BEX208" s="4"/>
      <c r="BEY208" s="4"/>
      <c r="BEZ208" s="4"/>
      <c r="BFA208" s="4"/>
      <c r="BFB208" s="4"/>
      <c r="BFC208" s="4"/>
      <c r="BFD208" s="4"/>
      <c r="BFE208" s="4"/>
      <c r="BFF208" s="4"/>
      <c r="BFG208" s="4"/>
      <c r="BFH208" s="4"/>
      <c r="BFI208" s="4"/>
      <c r="BFJ208" s="4"/>
      <c r="BFK208" s="4"/>
      <c r="BFL208" s="4"/>
      <c r="BFM208" s="4"/>
      <c r="BFN208" s="4"/>
      <c r="BFO208" s="4"/>
      <c r="BFP208" s="4"/>
      <c r="BFQ208" s="4"/>
      <c r="BFR208" s="4"/>
      <c r="BFS208" s="4"/>
      <c r="BFT208" s="4"/>
      <c r="BFU208" s="4"/>
      <c r="BFV208" s="4"/>
      <c r="BFW208" s="4"/>
      <c r="BFX208" s="4"/>
      <c r="BFY208" s="4"/>
      <c r="BFZ208" s="4"/>
      <c r="BGA208" s="4"/>
      <c r="BGB208" s="4"/>
      <c r="BGC208" s="4"/>
      <c r="BGD208" s="4"/>
      <c r="BGE208" s="4"/>
      <c r="BGF208" s="4"/>
      <c r="BGG208" s="4"/>
      <c r="BGH208" s="4"/>
      <c r="BGI208" s="4"/>
      <c r="BGJ208" s="4"/>
      <c r="BGK208" s="4"/>
      <c r="BGL208" s="4"/>
      <c r="BGM208" s="4"/>
      <c r="BGN208" s="4"/>
      <c r="BGO208" s="4"/>
      <c r="BGP208" s="4"/>
      <c r="BGQ208" s="4"/>
      <c r="BGR208" s="4"/>
      <c r="BGS208" s="4"/>
      <c r="BGT208" s="4"/>
      <c r="BGU208" s="4"/>
      <c r="BGV208" s="4"/>
      <c r="BGW208" s="4"/>
      <c r="BGX208" s="4"/>
      <c r="BGY208" s="4"/>
      <c r="BGZ208" s="4"/>
      <c r="BHA208" s="4"/>
      <c r="BHB208" s="4"/>
      <c r="BHC208" s="4"/>
      <c r="BHD208" s="4"/>
      <c r="BHE208" s="4"/>
      <c r="BHF208" s="4"/>
      <c r="BHG208" s="4"/>
      <c r="BHH208" s="4"/>
      <c r="BHI208" s="4"/>
      <c r="BHJ208" s="4"/>
      <c r="BHK208" s="4"/>
      <c r="BHL208" s="4"/>
      <c r="BHM208" s="4"/>
      <c r="BHN208" s="4"/>
      <c r="BHO208" s="4"/>
      <c r="BHP208" s="4"/>
      <c r="BHQ208" s="4"/>
      <c r="BHR208" s="4"/>
      <c r="BHS208" s="4"/>
      <c r="BHT208" s="4"/>
      <c r="BHU208" s="4"/>
      <c r="BHV208" s="4"/>
      <c r="BHW208" s="4"/>
      <c r="BHX208" s="4"/>
      <c r="BHY208" s="4"/>
      <c r="BHZ208" s="4"/>
      <c r="BIA208" s="4"/>
      <c r="BIB208" s="4"/>
      <c r="BIC208" s="4"/>
      <c r="BID208" s="4"/>
      <c r="BIE208" s="4"/>
      <c r="BIF208" s="4"/>
      <c r="BIG208" s="4"/>
      <c r="BIH208" s="4"/>
      <c r="BII208" s="4"/>
      <c r="BIJ208" s="4"/>
      <c r="BIK208" s="4"/>
      <c r="BIL208" s="4"/>
      <c r="BIM208" s="4"/>
      <c r="BIN208" s="4"/>
      <c r="BIO208" s="4"/>
      <c r="BIP208" s="4"/>
      <c r="BIQ208" s="4"/>
      <c r="BIR208" s="4"/>
      <c r="BIS208" s="4"/>
      <c r="BIT208" s="4"/>
      <c r="BIU208" s="4"/>
      <c r="BIV208" s="4"/>
      <c r="BIW208" s="4"/>
      <c r="BIX208" s="4"/>
      <c r="BIY208" s="4"/>
      <c r="BIZ208" s="4"/>
      <c r="BJA208" s="4"/>
      <c r="BJB208" s="4"/>
      <c r="BJC208" s="4"/>
      <c r="BJD208" s="4"/>
      <c r="BJE208" s="4"/>
      <c r="BJF208" s="4"/>
      <c r="BJG208" s="4"/>
      <c r="BJH208" s="4"/>
      <c r="BJI208" s="4"/>
      <c r="BJJ208" s="4"/>
      <c r="BJK208" s="4"/>
      <c r="BJL208" s="4"/>
      <c r="BJM208" s="4"/>
      <c r="BJN208" s="4"/>
      <c r="BJO208" s="4"/>
      <c r="BJP208" s="4"/>
      <c r="BJQ208" s="4"/>
      <c r="BJR208" s="4"/>
      <c r="BJS208" s="4"/>
      <c r="BJT208" s="4"/>
      <c r="BJU208" s="4"/>
      <c r="BJV208" s="4"/>
      <c r="BJW208" s="4"/>
      <c r="BJX208" s="4"/>
      <c r="BJY208" s="4"/>
      <c r="BJZ208" s="4"/>
      <c r="BKA208" s="4"/>
      <c r="BKB208" s="4"/>
      <c r="BKC208" s="4"/>
      <c r="BKD208" s="4"/>
      <c r="BKE208" s="4"/>
      <c r="BKF208" s="4"/>
      <c r="BKG208" s="4"/>
      <c r="BKH208" s="4"/>
      <c r="BKI208" s="4"/>
      <c r="BKJ208" s="4"/>
      <c r="BKK208" s="4"/>
      <c r="BKL208" s="4"/>
      <c r="BKM208" s="4"/>
      <c r="BKN208" s="4"/>
      <c r="BKO208" s="4"/>
      <c r="BKP208" s="4"/>
      <c r="BKQ208" s="4"/>
      <c r="BKR208" s="4"/>
      <c r="BKS208" s="4"/>
      <c r="BKT208" s="4"/>
      <c r="BKU208" s="4"/>
      <c r="BKV208" s="4"/>
      <c r="BKW208" s="4"/>
      <c r="BKX208" s="4"/>
      <c r="BKY208" s="4"/>
      <c r="BKZ208" s="4"/>
      <c r="BLA208" s="4"/>
      <c r="BLB208" s="4"/>
      <c r="BLC208" s="4"/>
      <c r="BLD208" s="4"/>
      <c r="BLE208" s="4"/>
      <c r="BLF208" s="4"/>
      <c r="BLG208" s="4"/>
      <c r="BLH208" s="4"/>
      <c r="BLI208" s="4"/>
      <c r="BLJ208" s="4"/>
      <c r="BLK208" s="4"/>
      <c r="BLL208" s="4"/>
      <c r="BLM208" s="4"/>
      <c r="BLN208" s="4"/>
      <c r="BLO208" s="4"/>
      <c r="BLP208" s="4"/>
      <c r="BLQ208" s="4"/>
      <c r="BLR208" s="4"/>
      <c r="BLS208" s="4"/>
      <c r="BLT208" s="4"/>
      <c r="BLU208" s="4"/>
      <c r="BLV208" s="4"/>
      <c r="BLW208" s="4"/>
      <c r="BLX208" s="4"/>
      <c r="BLY208" s="4"/>
      <c r="BLZ208" s="4"/>
      <c r="BMA208" s="4"/>
      <c r="BMB208" s="4"/>
      <c r="BMC208" s="4"/>
      <c r="BMD208" s="4"/>
      <c r="BME208" s="4"/>
      <c r="BMF208" s="4"/>
      <c r="BMG208" s="4"/>
      <c r="BMH208" s="4"/>
      <c r="BMI208" s="4"/>
      <c r="BMJ208" s="4"/>
      <c r="BMK208" s="4"/>
      <c r="BML208" s="4"/>
      <c r="BMM208" s="4"/>
      <c r="BMN208" s="4"/>
      <c r="BMO208" s="4"/>
      <c r="BMP208" s="4"/>
      <c r="BMQ208" s="4"/>
      <c r="BMR208" s="4"/>
      <c r="BMS208" s="4"/>
      <c r="BMT208" s="4"/>
      <c r="BMU208" s="4"/>
      <c r="BMV208" s="4"/>
      <c r="BMW208" s="4"/>
      <c r="BMX208" s="4"/>
      <c r="BMY208" s="4"/>
      <c r="BMZ208" s="4"/>
      <c r="BNA208" s="4"/>
      <c r="BNB208" s="4"/>
      <c r="BNC208" s="4"/>
      <c r="BND208" s="4"/>
      <c r="BNE208" s="4"/>
      <c r="BNF208" s="4"/>
      <c r="BNG208" s="4"/>
      <c r="BNH208" s="4"/>
      <c r="BNI208" s="4"/>
      <c r="BNJ208" s="4"/>
      <c r="BNK208" s="4"/>
      <c r="BNL208" s="4"/>
      <c r="BNM208" s="4"/>
      <c r="BNN208" s="4"/>
      <c r="BNO208" s="4"/>
      <c r="BNP208" s="4"/>
      <c r="BNQ208" s="4"/>
      <c r="BNR208" s="4"/>
      <c r="BNS208" s="4"/>
      <c r="BNT208" s="4"/>
      <c r="BNU208" s="4"/>
      <c r="BNV208" s="4"/>
      <c r="BNW208" s="4"/>
      <c r="BNX208" s="4"/>
      <c r="BNY208" s="4"/>
      <c r="BNZ208" s="4"/>
      <c r="BOA208" s="4"/>
      <c r="BOB208" s="4"/>
      <c r="BOC208" s="4"/>
      <c r="BOD208" s="4"/>
      <c r="BOE208" s="4"/>
      <c r="BOF208" s="4"/>
      <c r="BOG208" s="4"/>
      <c r="BOH208" s="4"/>
      <c r="BOI208" s="4"/>
      <c r="BOJ208" s="4"/>
      <c r="BOK208" s="4"/>
      <c r="BOL208" s="4"/>
      <c r="BOM208" s="4"/>
      <c r="BON208" s="4"/>
      <c r="BOO208" s="4"/>
      <c r="BOP208" s="4"/>
      <c r="BOQ208" s="4"/>
      <c r="BOR208" s="4"/>
      <c r="BOS208" s="4"/>
      <c r="BOT208" s="4"/>
      <c r="BOU208" s="4"/>
      <c r="BOV208" s="4"/>
      <c r="BOW208" s="4"/>
      <c r="BOX208" s="4"/>
      <c r="BOY208" s="4"/>
      <c r="BOZ208" s="4"/>
      <c r="BPA208" s="4"/>
      <c r="BPB208" s="4"/>
      <c r="BPC208" s="4"/>
      <c r="BPD208" s="4"/>
      <c r="BPE208" s="4"/>
      <c r="BPF208" s="4"/>
      <c r="BPG208" s="4"/>
      <c r="BPH208" s="4"/>
      <c r="BPI208" s="4"/>
      <c r="BPJ208" s="4"/>
      <c r="BPK208" s="4"/>
      <c r="BPL208" s="4"/>
      <c r="BPM208" s="4"/>
      <c r="BPN208" s="4"/>
      <c r="BPO208" s="4"/>
      <c r="BPP208" s="4"/>
      <c r="BPQ208" s="4"/>
      <c r="BPR208" s="4"/>
      <c r="BPS208" s="4"/>
      <c r="BPT208" s="4"/>
      <c r="BPU208" s="4"/>
      <c r="BPV208" s="4"/>
      <c r="BPW208" s="4"/>
      <c r="BPX208" s="4"/>
      <c r="BPY208" s="4"/>
      <c r="BPZ208" s="4"/>
      <c r="BQA208" s="4"/>
      <c r="BQB208" s="4"/>
      <c r="BQC208" s="4"/>
      <c r="BQD208" s="4"/>
      <c r="BQE208" s="4"/>
      <c r="BQF208" s="4"/>
      <c r="BQG208" s="4"/>
      <c r="BQH208" s="4"/>
      <c r="BQI208" s="4"/>
      <c r="BQJ208" s="4"/>
      <c r="BQK208" s="4"/>
      <c r="BQL208" s="4"/>
      <c r="BQM208" s="4"/>
      <c r="BQN208" s="4"/>
      <c r="BQO208" s="4"/>
      <c r="BQP208" s="4"/>
      <c r="BQQ208" s="4"/>
      <c r="BQR208" s="4"/>
      <c r="BQS208" s="4"/>
      <c r="BQT208" s="4"/>
      <c r="BQU208" s="4"/>
      <c r="BQV208" s="4"/>
      <c r="BQW208" s="4"/>
      <c r="BQX208" s="4"/>
      <c r="BQY208" s="4"/>
      <c r="BQZ208" s="4"/>
      <c r="BRA208" s="4"/>
      <c r="BRB208" s="4"/>
      <c r="BRC208" s="4"/>
      <c r="BRD208" s="4"/>
      <c r="BRE208" s="4"/>
      <c r="BRF208" s="4"/>
      <c r="BRG208" s="4"/>
      <c r="BRH208" s="4"/>
      <c r="BRI208" s="4"/>
      <c r="BRJ208" s="4"/>
      <c r="BRK208" s="4"/>
      <c r="BRL208" s="4"/>
      <c r="BRM208" s="4"/>
      <c r="BRN208" s="4"/>
      <c r="BRO208" s="4"/>
      <c r="BRP208" s="4"/>
      <c r="BRQ208" s="4"/>
      <c r="BRR208" s="4"/>
      <c r="BRS208" s="4"/>
      <c r="BRT208" s="4"/>
      <c r="BRU208" s="4"/>
      <c r="BRV208" s="4"/>
      <c r="BRW208" s="4"/>
      <c r="BRX208" s="4"/>
      <c r="BRY208" s="4"/>
      <c r="BRZ208" s="4"/>
      <c r="BSA208" s="4"/>
      <c r="BSB208" s="4"/>
      <c r="BSC208" s="4"/>
      <c r="BSD208" s="4"/>
      <c r="BSE208" s="4"/>
      <c r="BSF208" s="4"/>
      <c r="BSG208" s="4"/>
      <c r="BSH208" s="4"/>
      <c r="BSI208" s="4"/>
      <c r="BSJ208" s="4"/>
      <c r="BSK208" s="4"/>
      <c r="BSL208" s="4"/>
      <c r="BSM208" s="4"/>
      <c r="BSN208" s="4"/>
      <c r="BSO208" s="4"/>
      <c r="BSP208" s="4"/>
      <c r="BSQ208" s="4"/>
      <c r="BSR208" s="4"/>
      <c r="BSS208" s="4"/>
      <c r="BST208" s="4"/>
      <c r="BSU208" s="4"/>
      <c r="BSV208" s="4"/>
      <c r="BSW208" s="4"/>
      <c r="BSX208" s="4"/>
      <c r="BSY208" s="4"/>
      <c r="BSZ208" s="4"/>
      <c r="BTA208" s="4"/>
      <c r="BTB208" s="4"/>
      <c r="BTC208" s="4"/>
      <c r="BTD208" s="4"/>
      <c r="BTE208" s="4"/>
      <c r="BTF208" s="4"/>
      <c r="BTG208" s="4"/>
      <c r="BTH208" s="4"/>
      <c r="BTI208" s="4"/>
      <c r="BTJ208" s="4"/>
      <c r="BTK208" s="4"/>
      <c r="BTL208" s="4"/>
      <c r="BTM208" s="4"/>
      <c r="BTN208" s="4"/>
      <c r="BTO208" s="4"/>
      <c r="BTP208" s="4"/>
      <c r="BTQ208" s="4"/>
      <c r="BTR208" s="4"/>
      <c r="BTS208" s="4"/>
      <c r="BTT208" s="4"/>
      <c r="BTU208" s="4"/>
      <c r="BTV208" s="4"/>
      <c r="BTW208" s="4"/>
      <c r="BTX208" s="4"/>
      <c r="BTY208" s="4"/>
      <c r="BTZ208" s="4"/>
      <c r="BUA208" s="4"/>
      <c r="BUB208" s="4"/>
      <c r="BUC208" s="4"/>
      <c r="BUD208" s="4"/>
      <c r="BUE208" s="4"/>
      <c r="BUF208" s="4"/>
      <c r="BUG208" s="4"/>
      <c r="BUH208" s="4"/>
      <c r="BUI208" s="4"/>
      <c r="BUJ208" s="4"/>
      <c r="BUK208" s="4"/>
      <c r="BUL208" s="4"/>
      <c r="BUM208" s="4"/>
      <c r="BUN208" s="4"/>
      <c r="BUO208" s="4"/>
      <c r="BUP208" s="4"/>
      <c r="BUQ208" s="4"/>
      <c r="BUR208" s="4"/>
      <c r="BUS208" s="4"/>
      <c r="BUT208" s="4"/>
      <c r="BUU208" s="4"/>
      <c r="BUV208" s="4"/>
      <c r="BUW208" s="4"/>
      <c r="BUX208" s="4"/>
      <c r="BUY208" s="4"/>
      <c r="BUZ208" s="4"/>
      <c r="BVA208" s="4"/>
      <c r="BVB208" s="4"/>
      <c r="BVC208" s="4"/>
      <c r="BVD208" s="4"/>
      <c r="BVE208" s="4"/>
      <c r="BVF208" s="4"/>
      <c r="BVG208" s="4"/>
      <c r="BVH208" s="4"/>
      <c r="BVI208" s="4"/>
      <c r="BVJ208" s="4"/>
      <c r="BVK208" s="4"/>
      <c r="BVL208" s="4"/>
      <c r="BVM208" s="4"/>
      <c r="BVN208" s="4"/>
      <c r="BVO208" s="4"/>
      <c r="BVP208" s="4"/>
      <c r="BVQ208" s="4"/>
      <c r="BVR208" s="4"/>
      <c r="BVS208" s="4"/>
      <c r="BVT208" s="4"/>
      <c r="BVU208" s="4"/>
      <c r="BVV208" s="4"/>
      <c r="BVW208" s="4"/>
      <c r="BVX208" s="4"/>
      <c r="BVY208" s="4"/>
      <c r="BVZ208" s="4"/>
      <c r="BWA208" s="4"/>
      <c r="BWB208" s="4"/>
      <c r="BWC208" s="4"/>
      <c r="BWD208" s="4"/>
      <c r="BWE208" s="4"/>
      <c r="BWF208" s="4"/>
      <c r="BWG208" s="4"/>
      <c r="BWH208" s="4"/>
      <c r="BWI208" s="4"/>
      <c r="BWJ208" s="4"/>
      <c r="BWK208" s="4"/>
      <c r="BWL208" s="4"/>
      <c r="BWM208" s="4"/>
      <c r="BWN208" s="4"/>
      <c r="BWO208" s="4"/>
      <c r="BWP208" s="4"/>
      <c r="BWQ208" s="4"/>
      <c r="BWR208" s="4"/>
      <c r="BWS208" s="4"/>
      <c r="BWT208" s="4"/>
      <c r="BWU208" s="4"/>
      <c r="BWV208" s="4"/>
      <c r="BWW208" s="4"/>
      <c r="BWX208" s="4"/>
      <c r="BWY208" s="4"/>
      <c r="BWZ208" s="4"/>
      <c r="BXA208" s="4"/>
      <c r="BXB208" s="4"/>
      <c r="BXC208" s="4"/>
      <c r="BXD208" s="4"/>
      <c r="BXE208" s="4"/>
      <c r="BXF208" s="4"/>
      <c r="BXG208" s="4"/>
      <c r="BXH208" s="4"/>
      <c r="BXI208" s="4"/>
      <c r="BXJ208" s="4"/>
      <c r="BXK208" s="4"/>
      <c r="BXL208" s="4"/>
      <c r="BXM208" s="4"/>
      <c r="BXN208" s="4"/>
      <c r="BXO208" s="4"/>
      <c r="BXP208" s="4"/>
      <c r="BXQ208" s="4"/>
      <c r="BXR208" s="4"/>
      <c r="BXS208" s="4"/>
      <c r="BXT208" s="4"/>
      <c r="BXU208" s="4"/>
      <c r="BXV208" s="4"/>
      <c r="BXW208" s="4"/>
      <c r="BXX208" s="4"/>
      <c r="BXY208" s="4"/>
      <c r="BXZ208" s="4"/>
      <c r="BYA208" s="4"/>
      <c r="BYB208" s="4"/>
      <c r="BYC208" s="4"/>
      <c r="BYD208" s="4"/>
      <c r="BYE208" s="4"/>
      <c r="BYF208" s="4"/>
      <c r="BYG208" s="4"/>
      <c r="BYH208" s="4"/>
      <c r="BYI208" s="4"/>
      <c r="BYJ208" s="4"/>
      <c r="BYK208" s="4"/>
      <c r="BYL208" s="4"/>
      <c r="BYM208" s="4"/>
      <c r="BYN208" s="4"/>
      <c r="BYO208" s="4"/>
      <c r="BYP208" s="4"/>
      <c r="BYQ208" s="4"/>
      <c r="BYR208" s="4"/>
      <c r="BYS208" s="4"/>
      <c r="BYT208" s="4"/>
      <c r="BYU208" s="4"/>
      <c r="BYV208" s="4"/>
      <c r="BYW208" s="4"/>
      <c r="BYX208" s="4"/>
      <c r="BYY208" s="4"/>
      <c r="BYZ208" s="4"/>
      <c r="BZA208" s="4"/>
      <c r="BZB208" s="4"/>
      <c r="BZC208" s="4"/>
      <c r="BZD208" s="4"/>
      <c r="BZE208" s="4"/>
      <c r="BZF208" s="4"/>
      <c r="BZG208" s="4"/>
      <c r="BZH208" s="4"/>
      <c r="BZI208" s="4"/>
      <c r="BZJ208" s="4"/>
      <c r="BZK208" s="4"/>
      <c r="BZL208" s="4"/>
      <c r="BZM208" s="4"/>
      <c r="BZN208" s="4"/>
      <c r="BZO208" s="4"/>
      <c r="BZP208" s="4"/>
      <c r="BZQ208" s="4"/>
      <c r="BZR208" s="4"/>
      <c r="BZS208" s="4"/>
      <c r="BZT208" s="4"/>
      <c r="BZU208" s="4"/>
      <c r="BZV208" s="4"/>
      <c r="BZW208" s="4"/>
      <c r="BZX208" s="4"/>
      <c r="BZY208" s="4"/>
      <c r="BZZ208" s="4"/>
      <c r="CAA208" s="4"/>
      <c r="CAB208" s="4"/>
      <c r="CAC208" s="4"/>
      <c r="CAD208" s="4"/>
      <c r="CAE208" s="4"/>
      <c r="CAF208" s="4"/>
      <c r="CAG208" s="4"/>
      <c r="CAH208" s="4"/>
      <c r="CAI208" s="4"/>
      <c r="CAJ208" s="4"/>
      <c r="CAK208" s="4"/>
      <c r="CAL208" s="4"/>
      <c r="CAM208" s="4"/>
      <c r="CAN208" s="4"/>
      <c r="CAO208" s="4"/>
      <c r="CAP208" s="4"/>
      <c r="CAQ208" s="4"/>
      <c r="CAR208" s="4"/>
      <c r="CAS208" s="4"/>
      <c r="CAT208" s="4"/>
      <c r="CAU208" s="4"/>
      <c r="CAV208" s="4"/>
      <c r="CAW208" s="4"/>
      <c r="CAX208" s="4"/>
      <c r="CAY208" s="4"/>
      <c r="CAZ208" s="4"/>
      <c r="CBA208" s="4"/>
      <c r="CBB208" s="4"/>
      <c r="CBC208" s="4"/>
      <c r="CBD208" s="4"/>
      <c r="CBE208" s="4"/>
      <c r="CBF208" s="4"/>
      <c r="CBG208" s="4"/>
      <c r="CBH208" s="4"/>
      <c r="CBI208" s="4"/>
      <c r="CBJ208" s="4"/>
      <c r="CBK208" s="4"/>
      <c r="CBL208" s="4"/>
      <c r="CBM208" s="4"/>
      <c r="CBN208" s="4"/>
      <c r="CBO208" s="4"/>
      <c r="CBP208" s="4"/>
      <c r="CBQ208" s="4"/>
      <c r="CBR208" s="4"/>
      <c r="CBS208" s="4"/>
      <c r="CBT208" s="4"/>
      <c r="CBU208" s="4"/>
      <c r="CBV208" s="4"/>
      <c r="CBW208" s="4"/>
      <c r="CBX208" s="4"/>
      <c r="CBY208" s="4"/>
      <c r="CBZ208" s="4"/>
      <c r="CCA208" s="4"/>
      <c r="CCB208" s="4"/>
      <c r="CCC208" s="4"/>
      <c r="CCD208" s="4"/>
      <c r="CCE208" s="4"/>
      <c r="CCF208" s="4"/>
      <c r="CCG208" s="4"/>
      <c r="CCH208" s="4"/>
      <c r="CCI208" s="4"/>
      <c r="CCJ208" s="4"/>
      <c r="CCK208" s="4"/>
      <c r="CCL208" s="4"/>
      <c r="CCM208" s="4"/>
      <c r="CCN208" s="4"/>
      <c r="CCO208" s="4"/>
      <c r="CCP208" s="4"/>
      <c r="CCQ208" s="4"/>
      <c r="CCR208" s="4"/>
      <c r="CCS208" s="4"/>
      <c r="CCT208" s="4"/>
      <c r="CCU208" s="4"/>
      <c r="CCV208" s="4"/>
      <c r="CCW208" s="4"/>
      <c r="CCX208" s="4"/>
      <c r="CCY208" s="4"/>
      <c r="CCZ208" s="4"/>
      <c r="CDA208" s="4"/>
      <c r="CDB208" s="4"/>
      <c r="CDC208" s="4"/>
      <c r="CDD208" s="4"/>
      <c r="CDE208" s="4"/>
      <c r="CDF208" s="4"/>
      <c r="CDG208" s="4"/>
      <c r="CDH208" s="4"/>
      <c r="CDI208" s="4"/>
      <c r="CDJ208" s="4"/>
      <c r="CDK208" s="4"/>
      <c r="CDL208" s="4"/>
      <c r="CDM208" s="4"/>
      <c r="CDN208" s="4"/>
      <c r="CDO208" s="4"/>
      <c r="CDP208" s="4"/>
      <c r="CDQ208" s="4"/>
      <c r="CDR208" s="4"/>
      <c r="CDS208" s="4"/>
      <c r="CDT208" s="4"/>
      <c r="CDU208" s="4"/>
      <c r="CDV208" s="4"/>
      <c r="CDW208" s="4"/>
      <c r="CDX208" s="4"/>
      <c r="CDY208" s="4"/>
      <c r="CDZ208" s="4"/>
      <c r="CEA208" s="4"/>
      <c r="CEB208" s="4"/>
      <c r="CEC208" s="4"/>
      <c r="CED208" s="4"/>
      <c r="CEE208" s="4"/>
      <c r="CEF208" s="4"/>
      <c r="CEG208" s="4"/>
      <c r="CEH208" s="4"/>
      <c r="CEI208" s="4"/>
      <c r="CEJ208" s="4"/>
      <c r="CEK208" s="4"/>
      <c r="CEL208" s="4"/>
      <c r="CEM208" s="4"/>
      <c r="CEN208" s="4"/>
      <c r="CEO208" s="4"/>
      <c r="CEP208" s="4"/>
      <c r="CEQ208" s="4"/>
      <c r="CER208" s="4"/>
      <c r="CES208" s="4"/>
      <c r="CET208" s="4"/>
      <c r="CEU208" s="4"/>
      <c r="CEV208" s="4"/>
      <c r="CEW208" s="4"/>
      <c r="CEX208" s="4"/>
      <c r="CEY208" s="4"/>
      <c r="CEZ208" s="4"/>
      <c r="CFA208" s="4"/>
      <c r="CFB208" s="4"/>
      <c r="CFC208" s="4"/>
      <c r="CFD208" s="4"/>
      <c r="CFE208" s="4"/>
      <c r="CFF208" s="4"/>
      <c r="CFG208" s="4"/>
      <c r="CFH208" s="4"/>
      <c r="CFI208" s="4"/>
      <c r="CFJ208" s="4"/>
      <c r="CFK208" s="4"/>
      <c r="CFL208" s="4"/>
      <c r="CFM208" s="4"/>
      <c r="CFN208" s="4"/>
      <c r="CFO208" s="4"/>
      <c r="CFP208" s="4"/>
      <c r="CFQ208" s="4"/>
      <c r="CFR208" s="4"/>
      <c r="CFS208" s="4"/>
      <c r="CFT208" s="4"/>
      <c r="CFU208" s="4"/>
      <c r="CFV208" s="4"/>
      <c r="CFW208" s="4"/>
      <c r="CFX208" s="4"/>
      <c r="CFY208" s="4"/>
      <c r="CFZ208" s="4"/>
      <c r="CGA208" s="4"/>
      <c r="CGB208" s="4"/>
      <c r="CGC208" s="4"/>
      <c r="CGD208" s="4"/>
      <c r="CGE208" s="4"/>
      <c r="CGF208" s="4"/>
      <c r="CGG208" s="4"/>
      <c r="CGH208" s="4"/>
      <c r="CGI208" s="4"/>
      <c r="CGJ208" s="4"/>
      <c r="CGK208" s="4"/>
      <c r="CGL208" s="4"/>
      <c r="CGM208" s="4"/>
      <c r="CGN208" s="4"/>
      <c r="CGO208" s="4"/>
      <c r="CGP208" s="4"/>
      <c r="CGQ208" s="4"/>
      <c r="CGR208" s="4"/>
      <c r="CGS208" s="4"/>
      <c r="CGT208" s="4"/>
      <c r="CGU208" s="4"/>
      <c r="CGV208" s="4"/>
      <c r="CGW208" s="4"/>
      <c r="CGX208" s="4"/>
      <c r="CGY208" s="4"/>
      <c r="CGZ208" s="4"/>
      <c r="CHA208" s="4"/>
      <c r="CHB208" s="4"/>
      <c r="CHC208" s="4"/>
      <c r="CHD208" s="4"/>
      <c r="CHE208" s="4"/>
      <c r="CHF208" s="4"/>
      <c r="CHG208" s="4"/>
      <c r="CHH208" s="4"/>
      <c r="CHI208" s="4"/>
      <c r="CHJ208" s="4"/>
      <c r="CHK208" s="4"/>
      <c r="CHL208" s="4"/>
      <c r="CHM208" s="4"/>
      <c r="CHN208" s="4"/>
      <c r="CHO208" s="4"/>
      <c r="CHP208" s="4"/>
      <c r="CHQ208" s="4"/>
      <c r="CHR208" s="4"/>
      <c r="CHS208" s="4"/>
      <c r="CHT208" s="4"/>
      <c r="CHU208" s="4"/>
      <c r="CHV208" s="4"/>
      <c r="CHW208" s="4"/>
      <c r="CHX208" s="4"/>
      <c r="CHY208" s="4"/>
      <c r="CHZ208" s="4"/>
      <c r="CIA208" s="4"/>
      <c r="CIB208" s="4"/>
      <c r="CIC208" s="4"/>
      <c r="CID208" s="4"/>
      <c r="CIE208" s="4"/>
      <c r="CIF208" s="4"/>
      <c r="CIG208" s="4"/>
      <c r="CIH208" s="4"/>
      <c r="CII208" s="4"/>
      <c r="CIJ208" s="4"/>
      <c r="CIK208" s="4"/>
      <c r="CIL208" s="4"/>
      <c r="CIM208" s="4"/>
      <c r="CIN208" s="4"/>
      <c r="CIO208" s="4"/>
      <c r="CIP208" s="4"/>
      <c r="CIQ208" s="4"/>
      <c r="CIR208" s="4"/>
      <c r="CIS208" s="4"/>
      <c r="CIT208" s="4"/>
      <c r="CIU208" s="4"/>
      <c r="CIV208" s="4"/>
      <c r="CIW208" s="4"/>
      <c r="CIX208" s="4"/>
      <c r="CIY208" s="4"/>
      <c r="CIZ208" s="4"/>
      <c r="CJA208" s="4"/>
      <c r="CJB208" s="4"/>
      <c r="CJC208" s="4"/>
      <c r="CJD208" s="4"/>
      <c r="CJE208" s="4"/>
      <c r="CJF208" s="4"/>
      <c r="CJG208" s="4"/>
      <c r="CJH208" s="4"/>
      <c r="CJI208" s="4"/>
      <c r="CJJ208" s="4"/>
      <c r="CJK208" s="4"/>
      <c r="CJL208" s="4"/>
      <c r="CJM208" s="4"/>
      <c r="CJN208" s="4"/>
      <c r="CJO208" s="4"/>
      <c r="CJP208" s="4"/>
      <c r="CJQ208" s="4"/>
      <c r="CJR208" s="4"/>
      <c r="CJS208" s="4"/>
      <c r="CJT208" s="4"/>
      <c r="CJU208" s="4"/>
      <c r="CJV208" s="4"/>
      <c r="CJW208" s="4"/>
      <c r="CJX208" s="4"/>
      <c r="CJY208" s="4"/>
      <c r="CJZ208" s="4"/>
      <c r="CKA208" s="4"/>
      <c r="CKB208" s="4"/>
      <c r="CKC208" s="4"/>
      <c r="CKD208" s="4"/>
      <c r="CKE208" s="4"/>
      <c r="CKF208" s="4"/>
      <c r="CKG208" s="4"/>
      <c r="CKH208" s="4"/>
      <c r="CKI208" s="4"/>
      <c r="CKJ208" s="4"/>
      <c r="CKK208" s="4"/>
      <c r="CKL208" s="4"/>
      <c r="CKM208" s="4"/>
      <c r="CKN208" s="4"/>
      <c r="CKO208" s="4"/>
      <c r="CKP208" s="4"/>
      <c r="CKQ208" s="4"/>
      <c r="CKR208" s="4"/>
      <c r="CKS208" s="4"/>
      <c r="CKT208" s="4"/>
      <c r="CKU208" s="4"/>
      <c r="CKV208" s="4"/>
      <c r="CKW208" s="4"/>
      <c r="CKX208" s="4"/>
      <c r="CKY208" s="4"/>
      <c r="CKZ208" s="4"/>
      <c r="CLA208" s="4"/>
      <c r="CLB208" s="4"/>
      <c r="CLC208" s="4"/>
      <c r="CLD208" s="4"/>
      <c r="CLE208" s="4"/>
      <c r="CLF208" s="4"/>
      <c r="CLG208" s="4"/>
      <c r="CLH208" s="4"/>
      <c r="CLI208" s="4"/>
      <c r="CLJ208" s="4"/>
      <c r="CLK208" s="4"/>
      <c r="CLL208" s="4"/>
      <c r="CLM208" s="4"/>
      <c r="CLN208" s="4"/>
      <c r="CLO208" s="4"/>
      <c r="CLP208" s="4"/>
      <c r="CLQ208" s="4"/>
      <c r="CLR208" s="4"/>
      <c r="CLS208" s="4"/>
      <c r="CLT208" s="4"/>
      <c r="CLU208" s="4"/>
      <c r="CLV208" s="4"/>
      <c r="CLW208" s="4"/>
      <c r="CLX208" s="4"/>
      <c r="CLY208" s="4"/>
      <c r="CLZ208" s="4"/>
      <c r="CMA208" s="4"/>
      <c r="CMB208" s="4"/>
      <c r="CMC208" s="4"/>
      <c r="CMD208" s="4"/>
      <c r="CME208" s="4"/>
      <c r="CMF208" s="4"/>
      <c r="CMG208" s="4"/>
      <c r="CMH208" s="4"/>
      <c r="CMI208" s="4"/>
      <c r="CMJ208" s="4"/>
      <c r="CMK208" s="4"/>
      <c r="CML208" s="4"/>
      <c r="CMM208" s="4"/>
      <c r="CMN208" s="4"/>
      <c r="CMO208" s="4"/>
      <c r="CMP208" s="4"/>
      <c r="CMQ208" s="4"/>
      <c r="CMR208" s="4"/>
      <c r="CMS208" s="4"/>
      <c r="CMT208" s="4"/>
      <c r="CMU208" s="4"/>
      <c r="CMV208" s="4"/>
      <c r="CMW208" s="4"/>
      <c r="CMX208" s="4"/>
      <c r="CMY208" s="4"/>
      <c r="CMZ208" s="4"/>
      <c r="CNA208" s="4"/>
      <c r="CNB208" s="4"/>
      <c r="CNC208" s="4"/>
      <c r="CND208" s="4"/>
      <c r="CNE208" s="4"/>
      <c r="CNF208" s="4"/>
      <c r="CNG208" s="4"/>
      <c r="CNH208" s="4"/>
      <c r="CNI208" s="4"/>
      <c r="CNJ208" s="4"/>
      <c r="CNK208" s="4"/>
      <c r="CNL208" s="4"/>
      <c r="CNM208" s="4"/>
      <c r="CNN208" s="4"/>
      <c r="CNO208" s="4"/>
      <c r="CNP208" s="4"/>
      <c r="CNQ208" s="4"/>
      <c r="CNR208" s="4"/>
      <c r="CNS208" s="4"/>
      <c r="CNT208" s="4"/>
      <c r="CNU208" s="4"/>
      <c r="CNV208" s="4"/>
      <c r="CNW208" s="4"/>
      <c r="CNX208" s="4"/>
      <c r="CNY208" s="4"/>
      <c r="CNZ208" s="4"/>
      <c r="COA208" s="4"/>
      <c r="COB208" s="4"/>
      <c r="COC208" s="4"/>
      <c r="COD208" s="4"/>
      <c r="COE208" s="4"/>
      <c r="COF208" s="4"/>
      <c r="COG208" s="4"/>
      <c r="COH208" s="4"/>
      <c r="COI208" s="4"/>
      <c r="COJ208" s="4"/>
      <c r="COK208" s="4"/>
      <c r="COL208" s="4"/>
      <c r="COM208" s="4"/>
      <c r="CON208" s="4"/>
      <c r="COO208" s="4"/>
      <c r="COP208" s="4"/>
      <c r="COQ208" s="4"/>
      <c r="COR208" s="4"/>
      <c r="COS208" s="4"/>
      <c r="COT208" s="4"/>
      <c r="COU208" s="4"/>
      <c r="COV208" s="4"/>
      <c r="COW208" s="4"/>
      <c r="COX208" s="4"/>
      <c r="COY208" s="4"/>
      <c r="COZ208" s="4"/>
      <c r="CPA208" s="4"/>
      <c r="CPB208" s="4"/>
      <c r="CPC208" s="4"/>
      <c r="CPD208" s="4"/>
      <c r="CPE208" s="4"/>
      <c r="CPF208" s="4"/>
      <c r="CPG208" s="4"/>
      <c r="CPH208" s="4"/>
      <c r="CPI208" s="4"/>
      <c r="CPJ208" s="4"/>
      <c r="CPK208" s="4"/>
      <c r="CPL208" s="4"/>
      <c r="CPM208" s="4"/>
      <c r="CPN208" s="4"/>
      <c r="CPO208" s="4"/>
      <c r="CPP208" s="4"/>
      <c r="CPQ208" s="4"/>
      <c r="CPR208" s="4"/>
      <c r="CPS208" s="4"/>
      <c r="CPT208" s="4"/>
      <c r="CPU208" s="4"/>
      <c r="CPV208" s="4"/>
      <c r="CPW208" s="4"/>
      <c r="CPX208" s="4"/>
      <c r="CPY208" s="4"/>
      <c r="CPZ208" s="4"/>
      <c r="CQA208" s="4"/>
      <c r="CQB208" s="4"/>
      <c r="CQC208" s="4"/>
      <c r="CQD208" s="4"/>
      <c r="CQE208" s="4"/>
      <c r="CQF208" s="4"/>
      <c r="CQG208" s="4"/>
      <c r="CQH208" s="4"/>
      <c r="CQI208" s="4"/>
      <c r="CQJ208" s="4"/>
      <c r="CQK208" s="4"/>
      <c r="CQL208" s="4"/>
      <c r="CQM208" s="4"/>
      <c r="CQN208" s="4"/>
      <c r="CQO208" s="4"/>
      <c r="CQP208" s="4"/>
      <c r="CQQ208" s="4"/>
      <c r="CQR208" s="4"/>
      <c r="CQS208" s="4"/>
      <c r="CQT208" s="4"/>
      <c r="CQU208" s="4"/>
      <c r="CQV208" s="4"/>
      <c r="CQW208" s="4"/>
      <c r="CQX208" s="4"/>
      <c r="CQY208" s="4"/>
      <c r="CQZ208" s="4"/>
      <c r="CRA208" s="4"/>
      <c r="CRB208" s="4"/>
      <c r="CRC208" s="4"/>
      <c r="CRD208" s="4"/>
      <c r="CRE208" s="4"/>
      <c r="CRF208" s="4"/>
      <c r="CRG208" s="4"/>
      <c r="CRH208" s="4"/>
      <c r="CRI208" s="4"/>
      <c r="CRJ208" s="4"/>
      <c r="CRK208" s="4"/>
      <c r="CRL208" s="4"/>
      <c r="CRM208" s="4"/>
      <c r="CRN208" s="4"/>
      <c r="CRO208" s="4"/>
      <c r="CRP208" s="4"/>
      <c r="CRQ208" s="4"/>
      <c r="CRR208" s="4"/>
      <c r="CRS208" s="4"/>
      <c r="CRT208" s="4"/>
      <c r="CRU208" s="4"/>
      <c r="CRV208" s="4"/>
      <c r="CRW208" s="4"/>
      <c r="CRX208" s="4"/>
      <c r="CRY208" s="4"/>
      <c r="CRZ208" s="4"/>
      <c r="CSA208" s="4"/>
      <c r="CSB208" s="4"/>
      <c r="CSC208" s="4"/>
      <c r="CSD208" s="4"/>
      <c r="CSE208" s="4"/>
      <c r="CSF208" s="4"/>
      <c r="CSG208" s="4"/>
      <c r="CSH208" s="4"/>
      <c r="CSI208" s="4"/>
      <c r="CSJ208" s="4"/>
      <c r="CSK208" s="4"/>
      <c r="CSL208" s="4"/>
      <c r="CSM208" s="4"/>
      <c r="CSN208" s="4"/>
      <c r="CSO208" s="4"/>
      <c r="CSP208" s="4"/>
      <c r="CSQ208" s="4"/>
      <c r="CSR208" s="4"/>
      <c r="CSS208" s="4"/>
      <c r="CST208" s="4"/>
      <c r="CSU208" s="4"/>
      <c r="CSV208" s="4"/>
      <c r="CSW208" s="4"/>
      <c r="CSX208" s="4"/>
      <c r="CSY208" s="4"/>
      <c r="CSZ208" s="4"/>
      <c r="CTA208" s="4"/>
      <c r="CTB208" s="4"/>
      <c r="CTC208" s="4"/>
      <c r="CTD208" s="4"/>
      <c r="CTE208" s="4"/>
      <c r="CTF208" s="4"/>
      <c r="CTG208" s="4"/>
      <c r="CTH208" s="4"/>
      <c r="CTI208" s="4"/>
      <c r="CTJ208" s="4"/>
      <c r="CTK208" s="4"/>
      <c r="CTL208" s="4"/>
      <c r="CTM208" s="4"/>
      <c r="CTN208" s="4"/>
      <c r="CTO208" s="4"/>
      <c r="CTP208" s="4"/>
      <c r="CTQ208" s="4"/>
      <c r="CTR208" s="4"/>
      <c r="CTS208" s="4"/>
      <c r="CTT208" s="4"/>
      <c r="CTU208" s="4"/>
      <c r="CTV208" s="4"/>
      <c r="CTW208" s="4"/>
      <c r="CTX208" s="4"/>
      <c r="CTY208" s="4"/>
      <c r="CTZ208" s="4"/>
      <c r="CUA208" s="4"/>
      <c r="CUB208" s="4"/>
      <c r="CUC208" s="4"/>
      <c r="CUD208" s="4"/>
      <c r="CUE208" s="4"/>
      <c r="CUF208" s="4"/>
      <c r="CUG208" s="4"/>
      <c r="CUH208" s="4"/>
      <c r="CUI208" s="4"/>
      <c r="CUJ208" s="4"/>
      <c r="CUK208" s="4"/>
      <c r="CUL208" s="4"/>
      <c r="CUM208" s="4"/>
      <c r="CUN208" s="4"/>
      <c r="CUO208" s="4"/>
      <c r="CUP208" s="4"/>
      <c r="CUQ208" s="4"/>
      <c r="CUR208" s="4"/>
      <c r="CUS208" s="4"/>
      <c r="CUT208" s="4"/>
      <c r="CUU208" s="4"/>
      <c r="CUV208" s="4"/>
      <c r="CUW208" s="4"/>
      <c r="CUX208" s="4"/>
      <c r="CUY208" s="4"/>
      <c r="CUZ208" s="4"/>
      <c r="CVA208" s="4"/>
      <c r="CVB208" s="4"/>
      <c r="CVC208" s="4"/>
      <c r="CVD208" s="4"/>
      <c r="CVE208" s="4"/>
      <c r="CVF208" s="4"/>
      <c r="CVG208" s="4"/>
      <c r="CVH208" s="4"/>
      <c r="CVI208" s="4"/>
      <c r="CVJ208" s="4"/>
      <c r="CVK208" s="4"/>
      <c r="CVL208" s="4"/>
      <c r="CVM208" s="4"/>
      <c r="CVN208" s="4"/>
      <c r="CVO208" s="4"/>
      <c r="CVP208" s="4"/>
      <c r="CVQ208" s="4"/>
      <c r="CVR208" s="4"/>
      <c r="CVS208" s="4"/>
      <c r="CVT208" s="4"/>
      <c r="CVU208" s="4"/>
      <c r="CVV208" s="4"/>
      <c r="CVW208" s="4"/>
      <c r="CVX208" s="4"/>
      <c r="CVY208" s="4"/>
      <c r="CVZ208" s="4"/>
      <c r="CWA208" s="4"/>
      <c r="CWB208" s="4"/>
      <c r="CWC208" s="4"/>
      <c r="CWD208" s="4"/>
      <c r="CWE208" s="4"/>
      <c r="CWF208" s="4"/>
      <c r="CWG208" s="4"/>
      <c r="CWH208" s="4"/>
      <c r="CWI208" s="4"/>
      <c r="CWJ208" s="4"/>
      <c r="CWK208" s="4"/>
      <c r="CWL208" s="4"/>
      <c r="CWM208" s="4"/>
      <c r="CWN208" s="4"/>
      <c r="CWO208" s="4"/>
      <c r="CWP208" s="4"/>
      <c r="CWQ208" s="4"/>
      <c r="CWR208" s="4"/>
      <c r="CWS208" s="4"/>
      <c r="CWT208" s="4"/>
      <c r="CWU208" s="4"/>
      <c r="CWV208" s="4"/>
      <c r="CWW208" s="4"/>
      <c r="CWX208" s="4"/>
      <c r="CWY208" s="4"/>
      <c r="CWZ208" s="4"/>
      <c r="CXA208" s="4"/>
      <c r="CXB208" s="4"/>
      <c r="CXC208" s="4"/>
      <c r="CXD208" s="4"/>
      <c r="CXE208" s="4"/>
      <c r="CXF208" s="4"/>
      <c r="CXG208" s="4"/>
      <c r="CXH208" s="4"/>
      <c r="CXI208" s="4"/>
      <c r="CXJ208" s="4"/>
      <c r="CXK208" s="4"/>
      <c r="CXL208" s="4"/>
      <c r="CXM208" s="4"/>
      <c r="CXN208" s="4"/>
      <c r="CXO208" s="4"/>
      <c r="CXP208" s="4"/>
      <c r="CXQ208" s="4"/>
      <c r="CXR208" s="4"/>
      <c r="CXS208" s="4"/>
      <c r="CXT208" s="4"/>
      <c r="CXU208" s="4"/>
      <c r="CXV208" s="4"/>
      <c r="CXW208" s="4"/>
      <c r="CXX208" s="4"/>
      <c r="CXY208" s="4"/>
      <c r="CXZ208" s="4"/>
      <c r="CYA208" s="4"/>
      <c r="CYB208" s="4"/>
      <c r="CYC208" s="4"/>
      <c r="CYD208" s="4"/>
      <c r="CYE208" s="4"/>
      <c r="CYF208" s="4"/>
      <c r="CYG208" s="4"/>
      <c r="CYH208" s="4"/>
      <c r="CYI208" s="4"/>
      <c r="CYJ208" s="4"/>
      <c r="CYK208" s="4"/>
      <c r="CYL208" s="4"/>
      <c r="CYM208" s="4"/>
      <c r="CYN208" s="4"/>
      <c r="CYO208" s="4"/>
      <c r="CYP208" s="4"/>
      <c r="CYQ208" s="4"/>
      <c r="CYR208" s="4"/>
      <c r="CYS208" s="4"/>
      <c r="CYT208" s="4"/>
      <c r="CYU208" s="4"/>
      <c r="CYV208" s="4"/>
      <c r="CYW208" s="4"/>
      <c r="CYX208" s="4"/>
      <c r="CYY208" s="4"/>
      <c r="CYZ208" s="4"/>
      <c r="CZA208" s="4"/>
      <c r="CZB208" s="4"/>
      <c r="CZC208" s="4"/>
      <c r="CZD208" s="4"/>
      <c r="CZE208" s="4"/>
      <c r="CZF208" s="4"/>
      <c r="CZG208" s="4"/>
      <c r="CZH208" s="4"/>
      <c r="CZI208" s="4"/>
      <c r="CZJ208" s="4"/>
      <c r="CZK208" s="4"/>
      <c r="CZL208" s="4"/>
      <c r="CZM208" s="4"/>
      <c r="CZN208" s="4"/>
      <c r="CZO208" s="4"/>
      <c r="CZP208" s="4"/>
      <c r="CZQ208" s="4"/>
      <c r="CZR208" s="4"/>
      <c r="CZS208" s="4"/>
      <c r="CZT208" s="4"/>
      <c r="CZU208" s="4"/>
      <c r="CZV208" s="4"/>
      <c r="CZW208" s="4"/>
      <c r="CZX208" s="4"/>
      <c r="CZY208" s="4"/>
      <c r="CZZ208" s="4"/>
      <c r="DAA208" s="4"/>
      <c r="DAB208" s="4"/>
      <c r="DAC208" s="4"/>
      <c r="DAD208" s="4"/>
      <c r="DAE208" s="4"/>
      <c r="DAF208" s="4"/>
      <c r="DAG208" s="4"/>
      <c r="DAH208" s="4"/>
      <c r="DAI208" s="4"/>
      <c r="DAJ208" s="4"/>
      <c r="DAK208" s="4"/>
      <c r="DAL208" s="4"/>
      <c r="DAM208" s="4"/>
      <c r="DAN208" s="4"/>
      <c r="DAO208" s="4"/>
      <c r="DAP208" s="4"/>
      <c r="DAQ208" s="4"/>
      <c r="DAR208" s="4"/>
      <c r="DAS208" s="4"/>
      <c r="DAT208" s="4"/>
      <c r="DAU208" s="4"/>
      <c r="DAV208" s="4"/>
      <c r="DAW208" s="4"/>
      <c r="DAX208" s="4"/>
      <c r="DAY208" s="4"/>
      <c r="DAZ208" s="4"/>
      <c r="DBA208" s="4"/>
      <c r="DBB208" s="4"/>
      <c r="DBC208" s="4"/>
      <c r="DBD208" s="4"/>
      <c r="DBE208" s="4"/>
      <c r="DBF208" s="4"/>
      <c r="DBG208" s="4"/>
      <c r="DBH208" s="4"/>
      <c r="DBI208" s="4"/>
      <c r="DBJ208" s="4"/>
      <c r="DBK208" s="4"/>
      <c r="DBL208" s="4"/>
      <c r="DBM208" s="4"/>
      <c r="DBN208" s="4"/>
      <c r="DBO208" s="4"/>
      <c r="DBP208" s="4"/>
      <c r="DBQ208" s="4"/>
      <c r="DBR208" s="4"/>
      <c r="DBS208" s="4"/>
      <c r="DBT208" s="4"/>
      <c r="DBU208" s="4"/>
      <c r="DBV208" s="4"/>
      <c r="DBW208" s="4"/>
      <c r="DBX208" s="4"/>
      <c r="DBY208" s="4"/>
      <c r="DBZ208" s="4"/>
      <c r="DCA208" s="4"/>
      <c r="DCB208" s="4"/>
      <c r="DCC208" s="4"/>
      <c r="DCD208" s="4"/>
      <c r="DCE208" s="4"/>
      <c r="DCF208" s="4"/>
      <c r="DCG208" s="4"/>
      <c r="DCH208" s="4"/>
      <c r="DCI208" s="4"/>
      <c r="DCJ208" s="4"/>
      <c r="DCK208" s="4"/>
      <c r="DCL208" s="4"/>
      <c r="DCM208" s="4"/>
      <c r="DCN208" s="4"/>
      <c r="DCO208" s="4"/>
      <c r="DCP208" s="4"/>
      <c r="DCQ208" s="4"/>
      <c r="DCR208" s="4"/>
      <c r="DCS208" s="4"/>
      <c r="DCT208" s="4"/>
      <c r="DCU208" s="4"/>
      <c r="DCV208" s="4"/>
      <c r="DCW208" s="4"/>
      <c r="DCX208" s="4"/>
      <c r="DCY208" s="4"/>
      <c r="DCZ208" s="4"/>
      <c r="DDA208" s="4"/>
      <c r="DDB208" s="4"/>
      <c r="DDC208" s="4"/>
      <c r="DDD208" s="4"/>
      <c r="DDE208" s="4"/>
      <c r="DDF208" s="4"/>
      <c r="DDG208" s="4"/>
      <c r="DDH208" s="4"/>
      <c r="DDI208" s="4"/>
      <c r="DDJ208" s="4"/>
      <c r="DDK208" s="4"/>
      <c r="DDL208" s="4"/>
      <c r="DDM208" s="4"/>
      <c r="DDN208" s="4"/>
      <c r="DDO208" s="4"/>
      <c r="DDP208" s="4"/>
      <c r="DDQ208" s="4"/>
      <c r="DDR208" s="4"/>
      <c r="DDS208" s="4"/>
      <c r="DDT208" s="4"/>
      <c r="DDU208" s="4"/>
      <c r="DDV208" s="4"/>
      <c r="DDW208" s="4"/>
      <c r="DDX208" s="4"/>
      <c r="DDY208" s="4"/>
      <c r="DDZ208" s="4"/>
      <c r="DEA208" s="4"/>
      <c r="DEB208" s="4"/>
      <c r="DEC208" s="4"/>
      <c r="DED208" s="4"/>
      <c r="DEE208" s="4"/>
      <c r="DEF208" s="4"/>
      <c r="DEG208" s="4"/>
      <c r="DEH208" s="4"/>
      <c r="DEI208" s="4"/>
      <c r="DEJ208" s="4"/>
      <c r="DEK208" s="4"/>
      <c r="DEL208" s="4"/>
      <c r="DEM208" s="4"/>
      <c r="DEN208" s="4"/>
      <c r="DEO208" s="4"/>
      <c r="DEP208" s="4"/>
      <c r="DEQ208" s="4"/>
      <c r="DER208" s="4"/>
      <c r="DES208" s="4"/>
      <c r="DET208" s="4"/>
      <c r="DEU208" s="4"/>
      <c r="DEV208" s="4"/>
      <c r="DEW208" s="4"/>
      <c r="DEX208" s="4"/>
      <c r="DEY208" s="4"/>
      <c r="DEZ208" s="4"/>
      <c r="DFA208" s="4"/>
      <c r="DFB208" s="4"/>
      <c r="DFC208" s="4"/>
      <c r="DFD208" s="4"/>
      <c r="DFE208" s="4"/>
      <c r="DFF208" s="4"/>
      <c r="DFG208" s="4"/>
      <c r="DFH208" s="4"/>
      <c r="DFI208" s="4"/>
      <c r="DFJ208" s="4"/>
      <c r="DFK208" s="4"/>
      <c r="DFL208" s="4"/>
      <c r="DFM208" s="4"/>
      <c r="DFN208" s="4"/>
      <c r="DFO208" s="4"/>
      <c r="DFP208" s="4"/>
      <c r="DFQ208" s="4"/>
      <c r="DFR208" s="4"/>
      <c r="DFS208" s="4"/>
      <c r="DFT208" s="4"/>
      <c r="DFU208" s="4"/>
      <c r="DFV208" s="4"/>
      <c r="DFW208" s="4"/>
      <c r="DFX208" s="4"/>
      <c r="DFY208" s="4"/>
      <c r="DFZ208" s="4"/>
      <c r="DGA208" s="4"/>
      <c r="DGB208" s="4"/>
      <c r="DGC208" s="4"/>
      <c r="DGD208" s="4"/>
      <c r="DGE208" s="4"/>
      <c r="DGF208" s="4"/>
      <c r="DGG208" s="4"/>
      <c r="DGH208" s="4"/>
      <c r="DGI208" s="4"/>
      <c r="DGJ208" s="4"/>
      <c r="DGK208" s="4"/>
      <c r="DGL208" s="4"/>
      <c r="DGM208" s="4"/>
      <c r="DGN208" s="4"/>
      <c r="DGO208" s="4"/>
      <c r="DGP208" s="4"/>
      <c r="DGQ208" s="4"/>
      <c r="DGR208" s="4"/>
      <c r="DGS208" s="4"/>
      <c r="DGT208" s="4"/>
      <c r="DGU208" s="4"/>
      <c r="DGV208" s="4"/>
      <c r="DGW208" s="4"/>
      <c r="DGX208" s="4"/>
      <c r="DGY208" s="4"/>
      <c r="DGZ208" s="4"/>
      <c r="DHA208" s="4"/>
      <c r="DHB208" s="4"/>
      <c r="DHC208" s="4"/>
      <c r="DHD208" s="4"/>
      <c r="DHE208" s="4"/>
      <c r="DHF208" s="4"/>
      <c r="DHG208" s="4"/>
      <c r="DHH208" s="4"/>
      <c r="DHI208" s="4"/>
      <c r="DHJ208" s="4"/>
      <c r="DHK208" s="4"/>
      <c r="DHL208" s="4"/>
      <c r="DHM208" s="4"/>
      <c r="DHN208" s="4"/>
      <c r="DHO208" s="4"/>
      <c r="DHP208" s="4"/>
      <c r="DHQ208" s="4"/>
      <c r="DHR208" s="4"/>
      <c r="DHS208" s="4"/>
      <c r="DHT208" s="4"/>
      <c r="DHU208" s="4"/>
      <c r="DHV208" s="4"/>
      <c r="DHW208" s="4"/>
      <c r="DHX208" s="4"/>
      <c r="DHY208" s="4"/>
      <c r="DHZ208" s="4"/>
      <c r="DIA208" s="4"/>
      <c r="DIB208" s="4"/>
      <c r="DIC208" s="4"/>
      <c r="DID208" s="4"/>
      <c r="DIE208" s="4"/>
      <c r="DIF208" s="4"/>
      <c r="DIG208" s="4"/>
      <c r="DIH208" s="4"/>
      <c r="DII208" s="4"/>
      <c r="DIJ208" s="4"/>
      <c r="DIK208" s="4"/>
      <c r="DIL208" s="4"/>
      <c r="DIM208" s="4"/>
      <c r="DIN208" s="4"/>
      <c r="DIO208" s="4"/>
      <c r="DIP208" s="4"/>
      <c r="DIQ208" s="4"/>
      <c r="DIR208" s="4"/>
      <c r="DIS208" s="4"/>
      <c r="DIT208" s="4"/>
      <c r="DIU208" s="4"/>
      <c r="DIV208" s="4"/>
      <c r="DIW208" s="4"/>
      <c r="DIX208" s="4"/>
      <c r="DIY208" s="4"/>
      <c r="DIZ208" s="4"/>
      <c r="DJA208" s="4"/>
      <c r="DJB208" s="4"/>
      <c r="DJC208" s="4"/>
      <c r="DJD208" s="4"/>
      <c r="DJE208" s="4"/>
      <c r="DJF208" s="4"/>
      <c r="DJG208" s="4"/>
      <c r="DJH208" s="4"/>
      <c r="DJI208" s="4"/>
      <c r="DJJ208" s="4"/>
      <c r="DJK208" s="4"/>
      <c r="DJL208" s="4"/>
      <c r="DJM208" s="4"/>
      <c r="DJN208" s="4"/>
      <c r="DJO208" s="4"/>
      <c r="DJP208" s="4"/>
      <c r="DJQ208" s="4"/>
      <c r="DJR208" s="4"/>
      <c r="DJS208" s="4"/>
      <c r="DJT208" s="4"/>
      <c r="DJU208" s="4"/>
      <c r="DJV208" s="4"/>
      <c r="DJW208" s="4"/>
      <c r="DJX208" s="4"/>
      <c r="DJY208" s="4"/>
      <c r="DJZ208" s="4"/>
      <c r="DKA208" s="4"/>
      <c r="DKB208" s="4"/>
      <c r="DKC208" s="4"/>
      <c r="DKD208" s="4"/>
      <c r="DKE208" s="4"/>
      <c r="DKF208" s="4"/>
      <c r="DKG208" s="4"/>
      <c r="DKH208" s="4"/>
      <c r="DKI208" s="4"/>
      <c r="DKJ208" s="4"/>
      <c r="DKK208" s="4"/>
      <c r="DKL208" s="4"/>
      <c r="DKM208" s="4"/>
      <c r="DKN208" s="4"/>
      <c r="DKO208" s="4"/>
      <c r="DKP208" s="4"/>
      <c r="DKQ208" s="4"/>
      <c r="DKR208" s="4"/>
      <c r="DKS208" s="4"/>
      <c r="DKT208" s="4"/>
      <c r="DKU208" s="4"/>
      <c r="DKV208" s="4"/>
      <c r="DKW208" s="4"/>
      <c r="DKX208" s="4"/>
      <c r="DKY208" s="4"/>
      <c r="DKZ208" s="4"/>
      <c r="DLA208" s="4"/>
      <c r="DLB208" s="4"/>
      <c r="DLC208" s="4"/>
      <c r="DLD208" s="4"/>
      <c r="DLE208" s="4"/>
      <c r="DLF208" s="4"/>
      <c r="DLG208" s="4"/>
      <c r="DLH208" s="4"/>
      <c r="DLI208" s="4"/>
      <c r="DLJ208" s="4"/>
      <c r="DLK208" s="4"/>
      <c r="DLL208" s="4"/>
      <c r="DLM208" s="4"/>
      <c r="DLN208" s="4"/>
      <c r="DLO208" s="4"/>
      <c r="DLP208" s="4"/>
      <c r="DLQ208" s="4"/>
      <c r="DLR208" s="4"/>
      <c r="DLS208" s="4"/>
      <c r="DLT208" s="4"/>
      <c r="DLU208" s="4"/>
      <c r="DLV208" s="4"/>
      <c r="DLW208" s="4"/>
      <c r="DLX208" s="4"/>
      <c r="DLY208" s="4"/>
      <c r="DLZ208" s="4"/>
      <c r="DMA208" s="4"/>
      <c r="DMB208" s="4"/>
      <c r="DMC208" s="4"/>
      <c r="DMD208" s="4"/>
      <c r="DME208" s="4"/>
      <c r="DMF208" s="4"/>
      <c r="DMG208" s="4"/>
      <c r="DMH208" s="4"/>
      <c r="DMI208" s="4"/>
      <c r="DMJ208" s="4"/>
      <c r="DMK208" s="4"/>
      <c r="DML208" s="4"/>
      <c r="DMM208" s="4"/>
      <c r="DMN208" s="4"/>
      <c r="DMO208" s="4"/>
      <c r="DMP208" s="4"/>
      <c r="DMQ208" s="4"/>
      <c r="DMR208" s="4"/>
      <c r="DMS208" s="4"/>
      <c r="DMT208" s="4"/>
      <c r="DMU208" s="4"/>
      <c r="DMV208" s="4"/>
      <c r="DMW208" s="4"/>
      <c r="DMX208" s="4"/>
      <c r="DMY208" s="4"/>
      <c r="DMZ208" s="4"/>
      <c r="DNA208" s="4"/>
      <c r="DNB208" s="4"/>
      <c r="DNC208" s="4"/>
      <c r="DND208" s="4"/>
      <c r="DNE208" s="4"/>
      <c r="DNF208" s="4"/>
      <c r="DNG208" s="4"/>
      <c r="DNH208" s="4"/>
      <c r="DNI208" s="4"/>
      <c r="DNJ208" s="4"/>
      <c r="DNK208" s="4"/>
      <c r="DNL208" s="4"/>
      <c r="DNM208" s="4"/>
      <c r="DNN208" s="4"/>
      <c r="DNO208" s="4"/>
      <c r="DNP208" s="4"/>
      <c r="DNQ208" s="4"/>
      <c r="DNR208" s="4"/>
      <c r="DNS208" s="4"/>
      <c r="DNT208" s="4"/>
      <c r="DNU208" s="4"/>
      <c r="DNV208" s="4"/>
      <c r="DNW208" s="4"/>
      <c r="DNX208" s="4"/>
      <c r="DNY208" s="4"/>
      <c r="DNZ208" s="4"/>
      <c r="DOA208" s="4"/>
      <c r="DOB208" s="4"/>
      <c r="DOC208" s="4"/>
      <c r="DOD208" s="4"/>
      <c r="DOE208" s="4"/>
      <c r="DOF208" s="4"/>
      <c r="DOG208" s="4"/>
      <c r="DOH208" s="4"/>
      <c r="DOI208" s="4"/>
      <c r="DOJ208" s="4"/>
      <c r="DOK208" s="4"/>
      <c r="DOL208" s="4"/>
      <c r="DOM208" s="4"/>
      <c r="DON208" s="4"/>
      <c r="DOO208" s="4"/>
      <c r="DOP208" s="4"/>
      <c r="DOQ208" s="4"/>
      <c r="DOR208" s="4"/>
      <c r="DOS208" s="4"/>
      <c r="DOT208" s="4"/>
      <c r="DOU208" s="4"/>
      <c r="DOV208" s="4"/>
      <c r="DOW208" s="4"/>
      <c r="DOX208" s="4"/>
      <c r="DOY208" s="4"/>
      <c r="DOZ208" s="4"/>
      <c r="DPA208" s="4"/>
      <c r="DPB208" s="4"/>
      <c r="DPC208" s="4"/>
      <c r="DPD208" s="4"/>
      <c r="DPE208" s="4"/>
      <c r="DPF208" s="4"/>
      <c r="DPG208" s="4"/>
      <c r="DPH208" s="4"/>
      <c r="DPI208" s="4"/>
      <c r="DPJ208" s="4"/>
      <c r="DPK208" s="4"/>
      <c r="DPL208" s="4"/>
      <c r="DPM208" s="4"/>
      <c r="DPN208" s="4"/>
      <c r="DPO208" s="4"/>
      <c r="DPP208" s="4"/>
      <c r="DPQ208" s="4"/>
      <c r="DPR208" s="4"/>
      <c r="DPS208" s="4"/>
      <c r="DPT208" s="4"/>
      <c r="DPU208" s="4"/>
      <c r="DPV208" s="4"/>
      <c r="DPW208" s="4"/>
      <c r="DPX208" s="4"/>
      <c r="DPY208" s="4"/>
      <c r="DPZ208" s="4"/>
      <c r="DQA208" s="4"/>
      <c r="DQB208" s="4"/>
      <c r="DQC208" s="4"/>
      <c r="DQD208" s="4"/>
      <c r="DQE208" s="4"/>
      <c r="DQF208" s="4"/>
      <c r="DQG208" s="4"/>
      <c r="DQH208" s="4"/>
      <c r="DQI208" s="4"/>
      <c r="DQJ208" s="4"/>
      <c r="DQK208" s="4"/>
      <c r="DQL208" s="4"/>
      <c r="DQM208" s="4"/>
      <c r="DQN208" s="4"/>
      <c r="DQO208" s="4"/>
      <c r="DQP208" s="4"/>
      <c r="DQQ208" s="4"/>
      <c r="DQR208" s="4"/>
      <c r="DQS208" s="4"/>
      <c r="DQT208" s="4"/>
      <c r="DQU208" s="4"/>
      <c r="DQV208" s="4"/>
      <c r="DQW208" s="4"/>
      <c r="DQX208" s="4"/>
      <c r="DQY208" s="4"/>
      <c r="DQZ208" s="4"/>
      <c r="DRA208" s="4"/>
      <c r="DRB208" s="4"/>
      <c r="DRC208" s="4"/>
      <c r="DRD208" s="4"/>
      <c r="DRE208" s="4"/>
      <c r="DRF208" s="4"/>
      <c r="DRG208" s="4"/>
      <c r="DRH208" s="4"/>
      <c r="DRI208" s="4"/>
      <c r="DRJ208" s="4"/>
      <c r="DRK208" s="4"/>
      <c r="DRL208" s="4"/>
      <c r="DRM208" s="4"/>
      <c r="DRN208" s="4"/>
      <c r="DRO208" s="4"/>
      <c r="DRP208" s="4"/>
      <c r="DRQ208" s="4"/>
      <c r="DRR208" s="4"/>
      <c r="DRS208" s="4"/>
      <c r="DRT208" s="4"/>
      <c r="DRU208" s="4"/>
      <c r="DRV208" s="4"/>
      <c r="DRW208" s="4"/>
      <c r="DRX208" s="4"/>
      <c r="DRY208" s="4"/>
      <c r="DRZ208" s="4"/>
      <c r="DSA208" s="4"/>
      <c r="DSB208" s="4"/>
      <c r="DSC208" s="4"/>
      <c r="DSD208" s="4"/>
      <c r="DSE208" s="4"/>
      <c r="DSF208" s="4"/>
      <c r="DSG208" s="4"/>
      <c r="DSH208" s="4"/>
      <c r="DSI208" s="4"/>
      <c r="DSJ208" s="4"/>
      <c r="DSK208" s="4"/>
      <c r="DSL208" s="4"/>
      <c r="DSM208" s="4"/>
      <c r="DSN208" s="4"/>
      <c r="DSO208" s="4"/>
      <c r="DSP208" s="4"/>
      <c r="DSQ208" s="4"/>
      <c r="DSR208" s="4"/>
      <c r="DSS208" s="4"/>
      <c r="DST208" s="4"/>
      <c r="DSU208" s="4"/>
      <c r="DSV208" s="4"/>
      <c r="DSW208" s="4"/>
      <c r="DSX208" s="4"/>
      <c r="DSY208" s="4"/>
      <c r="DSZ208" s="4"/>
      <c r="DTA208" s="4"/>
      <c r="DTB208" s="4"/>
      <c r="DTC208" s="4"/>
      <c r="DTD208" s="4"/>
      <c r="DTE208" s="4"/>
      <c r="DTF208" s="4"/>
      <c r="DTG208" s="4"/>
      <c r="DTH208" s="4"/>
      <c r="DTI208" s="4"/>
      <c r="DTJ208" s="4"/>
      <c r="DTK208" s="4"/>
      <c r="DTL208" s="4"/>
      <c r="DTM208" s="4"/>
      <c r="DTN208" s="4"/>
      <c r="DTO208" s="4"/>
      <c r="DTP208" s="4"/>
      <c r="DTQ208" s="4"/>
      <c r="DTR208" s="4"/>
      <c r="DTS208" s="4"/>
      <c r="DTT208" s="4"/>
      <c r="DTU208" s="4"/>
      <c r="DTV208" s="4"/>
      <c r="DTW208" s="4"/>
      <c r="DTX208" s="4"/>
      <c r="DTY208" s="4"/>
      <c r="DTZ208" s="4"/>
      <c r="DUA208" s="4"/>
      <c r="DUB208" s="4"/>
      <c r="DUC208" s="4"/>
      <c r="DUD208" s="4"/>
      <c r="DUE208" s="4"/>
      <c r="DUF208" s="4"/>
      <c r="DUG208" s="4"/>
      <c r="DUH208" s="4"/>
      <c r="DUI208" s="4"/>
      <c r="DUJ208" s="4"/>
      <c r="DUK208" s="4"/>
      <c r="DUL208" s="4"/>
      <c r="DUM208" s="4"/>
      <c r="DUN208" s="4"/>
      <c r="DUO208" s="4"/>
      <c r="DUP208" s="4"/>
      <c r="DUQ208" s="4"/>
      <c r="DUR208" s="4"/>
      <c r="DUS208" s="4"/>
      <c r="DUT208" s="4"/>
      <c r="DUU208" s="4"/>
      <c r="DUV208" s="4"/>
      <c r="DUW208" s="4"/>
      <c r="DUX208" s="4"/>
      <c r="DUY208" s="4"/>
      <c r="DUZ208" s="4"/>
      <c r="DVA208" s="4"/>
      <c r="DVB208" s="4"/>
      <c r="DVC208" s="4"/>
      <c r="DVD208" s="4"/>
      <c r="DVE208" s="4"/>
      <c r="DVF208" s="4"/>
      <c r="DVG208" s="4"/>
      <c r="DVH208" s="4"/>
      <c r="DVI208" s="4"/>
      <c r="DVJ208" s="4"/>
      <c r="DVK208" s="4"/>
      <c r="DVL208" s="4"/>
      <c r="DVM208" s="4"/>
      <c r="DVN208" s="4"/>
      <c r="DVO208" s="4"/>
      <c r="DVP208" s="4"/>
      <c r="DVQ208" s="4"/>
      <c r="DVR208" s="4"/>
      <c r="DVS208" s="4"/>
      <c r="DVT208" s="4"/>
      <c r="DVU208" s="4"/>
      <c r="DVV208" s="4"/>
      <c r="DVW208" s="4"/>
      <c r="DVX208" s="4"/>
      <c r="DVY208" s="4"/>
      <c r="DVZ208" s="4"/>
      <c r="DWA208" s="4"/>
      <c r="DWB208" s="4"/>
      <c r="DWC208" s="4"/>
      <c r="DWD208" s="4"/>
      <c r="DWE208" s="4"/>
      <c r="DWF208" s="4"/>
      <c r="DWG208" s="4"/>
      <c r="DWH208" s="4"/>
      <c r="DWI208" s="4"/>
      <c r="DWJ208" s="4"/>
      <c r="DWK208" s="4"/>
      <c r="DWL208" s="4"/>
      <c r="DWM208" s="4"/>
      <c r="DWN208" s="4"/>
      <c r="DWO208" s="4"/>
      <c r="DWP208" s="4"/>
      <c r="DWQ208" s="4"/>
      <c r="DWR208" s="4"/>
      <c r="DWS208" s="4"/>
      <c r="DWT208" s="4"/>
      <c r="DWU208" s="4"/>
      <c r="DWV208" s="4"/>
      <c r="DWW208" s="4"/>
      <c r="DWX208" s="4"/>
      <c r="DWY208" s="4"/>
      <c r="DWZ208" s="4"/>
      <c r="DXA208" s="4"/>
      <c r="DXB208" s="4"/>
      <c r="DXC208" s="4"/>
      <c r="DXD208" s="4"/>
      <c r="DXE208" s="4"/>
      <c r="DXF208" s="4"/>
      <c r="DXG208" s="4"/>
      <c r="DXH208" s="4"/>
      <c r="DXI208" s="4"/>
      <c r="DXJ208" s="4"/>
      <c r="DXK208" s="4"/>
      <c r="DXL208" s="4"/>
      <c r="DXM208" s="4"/>
      <c r="DXN208" s="4"/>
      <c r="DXO208" s="4"/>
      <c r="DXP208" s="4"/>
      <c r="DXQ208" s="4"/>
      <c r="DXR208" s="4"/>
      <c r="DXS208" s="4"/>
      <c r="DXT208" s="4"/>
      <c r="DXU208" s="4"/>
      <c r="DXV208" s="4"/>
      <c r="DXW208" s="4"/>
      <c r="DXX208" s="4"/>
      <c r="DXY208" s="4"/>
      <c r="DXZ208" s="4"/>
      <c r="DYA208" s="4"/>
      <c r="DYB208" s="4"/>
      <c r="DYC208" s="4"/>
      <c r="DYD208" s="4"/>
      <c r="DYE208" s="4"/>
      <c r="DYF208" s="4"/>
      <c r="DYG208" s="4"/>
      <c r="DYH208" s="4"/>
      <c r="DYI208" s="4"/>
      <c r="DYJ208" s="4"/>
      <c r="DYK208" s="4"/>
      <c r="DYL208" s="4"/>
      <c r="DYM208" s="4"/>
      <c r="DYN208" s="4"/>
      <c r="DYO208" s="4"/>
      <c r="DYP208" s="4"/>
      <c r="DYQ208" s="4"/>
      <c r="DYR208" s="4"/>
      <c r="DYS208" s="4"/>
      <c r="DYT208" s="4"/>
      <c r="DYU208" s="4"/>
      <c r="DYV208" s="4"/>
      <c r="DYW208" s="4"/>
      <c r="DYX208" s="4"/>
      <c r="DYY208" s="4"/>
      <c r="DYZ208" s="4"/>
      <c r="DZA208" s="4"/>
      <c r="DZB208" s="4"/>
      <c r="DZC208" s="4"/>
      <c r="DZD208" s="4"/>
      <c r="DZE208" s="4"/>
      <c r="DZF208" s="4"/>
      <c r="DZG208" s="4"/>
      <c r="DZH208" s="4"/>
      <c r="DZI208" s="4"/>
      <c r="DZJ208" s="4"/>
      <c r="DZK208" s="4"/>
      <c r="DZL208" s="4"/>
      <c r="DZM208" s="4"/>
      <c r="DZN208" s="4"/>
      <c r="DZO208" s="4"/>
      <c r="DZP208" s="4"/>
      <c r="DZQ208" s="4"/>
      <c r="DZR208" s="4"/>
      <c r="DZS208" s="4"/>
      <c r="DZT208" s="4"/>
      <c r="DZU208" s="4"/>
      <c r="DZV208" s="4"/>
      <c r="DZW208" s="4"/>
      <c r="DZX208" s="4"/>
      <c r="DZY208" s="4"/>
      <c r="DZZ208" s="4"/>
      <c r="EAA208" s="4"/>
      <c r="EAB208" s="4"/>
      <c r="EAC208" s="4"/>
      <c r="EAD208" s="4"/>
      <c r="EAE208" s="4"/>
      <c r="EAF208" s="4"/>
      <c r="EAG208" s="4"/>
      <c r="EAH208" s="4"/>
      <c r="EAI208" s="4"/>
      <c r="EAJ208" s="4"/>
      <c r="EAK208" s="4"/>
      <c r="EAL208" s="4"/>
      <c r="EAM208" s="4"/>
      <c r="EAN208" s="4"/>
      <c r="EAO208" s="4"/>
      <c r="EAP208" s="4"/>
      <c r="EAQ208" s="4"/>
      <c r="EAR208" s="4"/>
      <c r="EAS208" s="4"/>
      <c r="EAT208" s="4"/>
      <c r="EAU208" s="4"/>
      <c r="EAV208" s="4"/>
      <c r="EAW208" s="4"/>
      <c r="EAX208" s="4"/>
      <c r="EAY208" s="4"/>
      <c r="EAZ208" s="4"/>
      <c r="EBA208" s="4"/>
      <c r="EBB208" s="4"/>
      <c r="EBC208" s="4"/>
      <c r="EBD208" s="4"/>
      <c r="EBE208" s="4"/>
      <c r="EBF208" s="4"/>
      <c r="EBG208" s="4"/>
      <c r="EBH208" s="4"/>
      <c r="EBI208" s="4"/>
      <c r="EBJ208" s="4"/>
      <c r="EBK208" s="4"/>
      <c r="EBL208" s="4"/>
      <c r="EBM208" s="4"/>
      <c r="EBN208" s="4"/>
      <c r="EBO208" s="4"/>
      <c r="EBP208" s="4"/>
      <c r="EBQ208" s="4"/>
      <c r="EBR208" s="4"/>
      <c r="EBS208" s="4"/>
      <c r="EBT208" s="4"/>
      <c r="EBU208" s="4"/>
      <c r="EBV208" s="4"/>
      <c r="EBW208" s="4"/>
      <c r="EBX208" s="4"/>
      <c r="EBY208" s="4"/>
      <c r="EBZ208" s="4"/>
      <c r="ECA208" s="4"/>
      <c r="ECB208" s="4"/>
      <c r="ECC208" s="4"/>
      <c r="ECD208" s="4"/>
      <c r="ECE208" s="4"/>
      <c r="ECF208" s="4"/>
      <c r="ECG208" s="4"/>
      <c r="ECH208" s="4"/>
      <c r="ECI208" s="4"/>
      <c r="ECJ208" s="4"/>
      <c r="ECK208" s="4"/>
      <c r="ECL208" s="4"/>
      <c r="ECM208" s="4"/>
      <c r="ECN208" s="4"/>
      <c r="ECO208" s="4"/>
      <c r="ECP208" s="4"/>
      <c r="ECQ208" s="4"/>
      <c r="ECR208" s="4"/>
      <c r="ECS208" s="4"/>
      <c r="ECT208" s="4"/>
      <c r="ECU208" s="4"/>
      <c r="ECV208" s="4"/>
      <c r="ECW208" s="4"/>
      <c r="ECX208" s="4"/>
      <c r="ECY208" s="4"/>
      <c r="ECZ208" s="4"/>
      <c r="EDA208" s="4"/>
      <c r="EDB208" s="4"/>
      <c r="EDC208" s="4"/>
      <c r="EDD208" s="4"/>
      <c r="EDE208" s="4"/>
      <c r="EDF208" s="4"/>
      <c r="EDG208" s="4"/>
      <c r="EDH208" s="4"/>
      <c r="EDI208" s="4"/>
      <c r="EDJ208" s="4"/>
      <c r="EDK208" s="4"/>
      <c r="EDL208" s="4"/>
      <c r="EDM208" s="4"/>
      <c r="EDN208" s="4"/>
      <c r="EDO208" s="4"/>
      <c r="EDP208" s="4"/>
      <c r="EDQ208" s="4"/>
      <c r="EDR208" s="4"/>
      <c r="EDS208" s="4"/>
      <c r="EDT208" s="4"/>
      <c r="EDU208" s="4"/>
      <c r="EDV208" s="4"/>
      <c r="EDW208" s="4"/>
      <c r="EDX208" s="4"/>
      <c r="EDY208" s="4"/>
      <c r="EDZ208" s="4"/>
      <c r="EEA208" s="4"/>
      <c r="EEB208" s="4"/>
      <c r="EEC208" s="4"/>
      <c r="EED208" s="4"/>
      <c r="EEE208" s="4"/>
      <c r="EEF208" s="4"/>
      <c r="EEG208" s="4"/>
      <c r="EEH208" s="4"/>
      <c r="EEI208" s="4"/>
      <c r="EEJ208" s="4"/>
      <c r="EEK208" s="4"/>
      <c r="EEL208" s="4"/>
      <c r="EEM208" s="4"/>
      <c r="EEN208" s="4"/>
      <c r="EEO208" s="4"/>
      <c r="EEP208" s="4"/>
      <c r="EEQ208" s="4"/>
      <c r="EER208" s="4"/>
      <c r="EES208" s="4"/>
      <c r="EET208" s="4"/>
      <c r="EEU208" s="4"/>
      <c r="EEV208" s="4"/>
      <c r="EEW208" s="4"/>
      <c r="EEX208" s="4"/>
      <c r="EEY208" s="4"/>
      <c r="EEZ208" s="4"/>
      <c r="EFA208" s="4"/>
      <c r="EFB208" s="4"/>
      <c r="EFC208" s="4"/>
      <c r="EFD208" s="4"/>
      <c r="EFE208" s="4"/>
      <c r="EFF208" s="4"/>
      <c r="EFG208" s="4"/>
      <c r="EFH208" s="4"/>
      <c r="EFI208" s="4"/>
      <c r="EFJ208" s="4"/>
      <c r="EFK208" s="4"/>
      <c r="EFL208" s="4"/>
      <c r="EFM208" s="4"/>
      <c r="EFN208" s="4"/>
      <c r="EFO208" s="4"/>
      <c r="EFP208" s="4"/>
      <c r="EFQ208" s="4"/>
      <c r="EFR208" s="4"/>
      <c r="EFS208" s="4"/>
      <c r="EFT208" s="4"/>
      <c r="EFU208" s="4"/>
      <c r="EFV208" s="4"/>
      <c r="EFW208" s="4"/>
      <c r="EFX208" s="4"/>
      <c r="EFY208" s="4"/>
      <c r="EFZ208" s="4"/>
      <c r="EGA208" s="4"/>
      <c r="EGB208" s="4"/>
      <c r="EGC208" s="4"/>
      <c r="EGD208" s="4"/>
      <c r="EGE208" s="4"/>
      <c r="EGF208" s="4"/>
      <c r="EGG208" s="4"/>
      <c r="EGH208" s="4"/>
      <c r="EGI208" s="4"/>
      <c r="EGJ208" s="4"/>
      <c r="EGK208" s="4"/>
      <c r="EGL208" s="4"/>
      <c r="EGM208" s="4"/>
      <c r="EGN208" s="4"/>
      <c r="EGO208" s="4"/>
      <c r="EGP208" s="4"/>
      <c r="EGQ208" s="4"/>
      <c r="EGR208" s="4"/>
      <c r="EGS208" s="4"/>
      <c r="EGT208" s="4"/>
      <c r="EGU208" s="4"/>
      <c r="EGV208" s="4"/>
      <c r="EGW208" s="4"/>
      <c r="EGX208" s="4"/>
      <c r="EGY208" s="4"/>
      <c r="EGZ208" s="4"/>
      <c r="EHA208" s="4"/>
      <c r="EHB208" s="4"/>
      <c r="EHC208" s="4"/>
      <c r="EHD208" s="4"/>
      <c r="EHE208" s="4"/>
      <c r="EHF208" s="4"/>
      <c r="EHG208" s="4"/>
      <c r="EHH208" s="4"/>
      <c r="EHI208" s="4"/>
      <c r="EHJ208" s="4"/>
      <c r="EHK208" s="4"/>
      <c r="EHL208" s="4"/>
      <c r="EHM208" s="4"/>
      <c r="EHN208" s="4"/>
      <c r="EHO208" s="4"/>
      <c r="EHP208" s="4"/>
      <c r="EHQ208" s="4"/>
      <c r="EHR208" s="4"/>
      <c r="EHS208" s="4"/>
      <c r="EHT208" s="4"/>
      <c r="EHU208" s="4"/>
      <c r="EHV208" s="4"/>
      <c r="EHW208" s="4"/>
      <c r="EHX208" s="4"/>
      <c r="EHY208" s="4"/>
      <c r="EHZ208" s="4"/>
      <c r="EIA208" s="4"/>
      <c r="EIB208" s="4"/>
      <c r="EIC208" s="4"/>
      <c r="EID208" s="4"/>
      <c r="EIE208" s="4"/>
      <c r="EIF208" s="4"/>
      <c r="EIG208" s="4"/>
      <c r="EIH208" s="4"/>
      <c r="EII208" s="4"/>
      <c r="EIJ208" s="4"/>
      <c r="EIK208" s="4"/>
      <c r="EIL208" s="4"/>
      <c r="EIM208" s="4"/>
      <c r="EIN208" s="4"/>
      <c r="EIO208" s="4"/>
      <c r="EIP208" s="4"/>
      <c r="EIQ208" s="4"/>
      <c r="EIR208" s="4"/>
      <c r="EIS208" s="4"/>
      <c r="EIT208" s="4"/>
      <c r="EIU208" s="4"/>
      <c r="EIV208" s="4"/>
      <c r="EIW208" s="4"/>
      <c r="EIX208" s="4"/>
      <c r="EIY208" s="4"/>
      <c r="EIZ208" s="4"/>
      <c r="EJA208" s="4"/>
      <c r="EJB208" s="4"/>
      <c r="EJC208" s="4"/>
      <c r="EJD208" s="4"/>
      <c r="EJE208" s="4"/>
      <c r="EJF208" s="4"/>
      <c r="EJG208" s="4"/>
      <c r="EJH208" s="4"/>
      <c r="EJI208" s="4"/>
      <c r="EJJ208" s="4"/>
      <c r="EJK208" s="4"/>
      <c r="EJL208" s="4"/>
      <c r="EJM208" s="4"/>
      <c r="EJN208" s="4"/>
      <c r="EJO208" s="4"/>
      <c r="EJP208" s="4"/>
      <c r="EJQ208" s="4"/>
      <c r="EJR208" s="4"/>
      <c r="EJS208" s="4"/>
      <c r="EJT208" s="4"/>
      <c r="EJU208" s="4"/>
      <c r="EJV208" s="4"/>
      <c r="EJW208" s="4"/>
      <c r="EJX208" s="4"/>
      <c r="EJY208" s="4"/>
      <c r="EJZ208" s="4"/>
      <c r="EKA208" s="4"/>
      <c r="EKB208" s="4"/>
      <c r="EKC208" s="4"/>
      <c r="EKD208" s="4"/>
      <c r="EKE208" s="4"/>
      <c r="EKF208" s="4"/>
      <c r="EKG208" s="4"/>
      <c r="EKH208" s="4"/>
      <c r="EKI208" s="4"/>
      <c r="EKJ208" s="4"/>
      <c r="EKK208" s="4"/>
      <c r="EKL208" s="4"/>
      <c r="EKM208" s="4"/>
      <c r="EKN208" s="4"/>
      <c r="EKO208" s="4"/>
      <c r="EKP208" s="4"/>
      <c r="EKQ208" s="4"/>
      <c r="EKR208" s="4"/>
      <c r="EKS208" s="4"/>
      <c r="EKT208" s="4"/>
      <c r="EKU208" s="4"/>
      <c r="EKV208" s="4"/>
      <c r="EKW208" s="4"/>
      <c r="EKX208" s="4"/>
      <c r="EKY208" s="4"/>
      <c r="EKZ208" s="4"/>
      <c r="ELA208" s="4"/>
      <c r="ELB208" s="4"/>
      <c r="ELC208" s="4"/>
      <c r="ELD208" s="4"/>
      <c r="ELE208" s="4"/>
      <c r="ELF208" s="4"/>
      <c r="ELG208" s="4"/>
      <c r="ELH208" s="4"/>
      <c r="ELI208" s="4"/>
      <c r="ELJ208" s="4"/>
      <c r="ELK208" s="4"/>
      <c r="ELL208" s="4"/>
      <c r="ELM208" s="4"/>
      <c r="ELN208" s="4"/>
      <c r="ELO208" s="4"/>
      <c r="ELP208" s="4"/>
      <c r="ELQ208" s="4"/>
      <c r="ELR208" s="4"/>
      <c r="ELS208" s="4"/>
      <c r="ELT208" s="4"/>
      <c r="ELU208" s="4"/>
      <c r="ELV208" s="4"/>
      <c r="ELW208" s="4"/>
      <c r="ELX208" s="4"/>
      <c r="ELY208" s="4"/>
      <c r="ELZ208" s="4"/>
      <c r="EMA208" s="4"/>
      <c r="EMB208" s="4"/>
      <c r="EMC208" s="4"/>
      <c r="EMD208" s="4"/>
      <c r="EME208" s="4"/>
      <c r="EMF208" s="4"/>
      <c r="EMG208" s="4"/>
      <c r="EMH208" s="4"/>
      <c r="EMI208" s="4"/>
      <c r="EMJ208" s="4"/>
      <c r="EMK208" s="4"/>
      <c r="EML208" s="4"/>
      <c r="EMM208" s="4"/>
      <c r="EMN208" s="4"/>
      <c r="EMO208" s="4"/>
      <c r="EMP208" s="4"/>
      <c r="EMQ208" s="4"/>
      <c r="EMR208" s="4"/>
      <c r="EMS208" s="4"/>
      <c r="EMT208" s="4"/>
      <c r="EMU208" s="4"/>
      <c r="EMV208" s="4"/>
      <c r="EMW208" s="4"/>
      <c r="EMX208" s="4"/>
      <c r="EMY208" s="4"/>
      <c r="EMZ208" s="4"/>
      <c r="ENA208" s="4"/>
      <c r="ENB208" s="4"/>
      <c r="ENC208" s="4"/>
      <c r="END208" s="4"/>
      <c r="ENE208" s="4"/>
      <c r="ENF208" s="4"/>
      <c r="ENG208" s="4"/>
      <c r="ENH208" s="4"/>
      <c r="ENI208" s="4"/>
      <c r="ENJ208" s="4"/>
      <c r="ENK208" s="4"/>
      <c r="ENL208" s="4"/>
      <c r="ENM208" s="4"/>
      <c r="ENN208" s="4"/>
      <c r="ENO208" s="4"/>
      <c r="ENP208" s="4"/>
      <c r="ENQ208" s="4"/>
      <c r="ENR208" s="4"/>
      <c r="ENS208" s="4"/>
      <c r="ENT208" s="4"/>
      <c r="ENU208" s="4"/>
      <c r="ENV208" s="4"/>
      <c r="ENW208" s="4"/>
      <c r="ENX208" s="4"/>
      <c r="ENY208" s="4"/>
      <c r="ENZ208" s="4"/>
      <c r="EOA208" s="4"/>
      <c r="EOB208" s="4"/>
      <c r="EOC208" s="4"/>
      <c r="EOD208" s="4"/>
      <c r="EOE208" s="4"/>
      <c r="EOF208" s="4"/>
      <c r="EOG208" s="4"/>
      <c r="EOH208" s="4"/>
      <c r="EOI208" s="4"/>
      <c r="EOJ208" s="4"/>
      <c r="EOK208" s="4"/>
      <c r="EOL208" s="4"/>
      <c r="EOM208" s="4"/>
      <c r="EON208" s="4"/>
      <c r="EOO208" s="4"/>
      <c r="EOP208" s="4"/>
      <c r="EOQ208" s="4"/>
      <c r="EOR208" s="4"/>
      <c r="EOS208" s="4"/>
      <c r="EOT208" s="4"/>
      <c r="EOU208" s="4"/>
      <c r="EOV208" s="4"/>
      <c r="EOW208" s="4"/>
      <c r="EOX208" s="4"/>
      <c r="EOY208" s="4"/>
      <c r="EOZ208" s="4"/>
      <c r="EPA208" s="4"/>
      <c r="EPB208" s="4"/>
      <c r="EPC208" s="4"/>
      <c r="EPD208" s="4"/>
      <c r="EPE208" s="4"/>
      <c r="EPF208" s="4"/>
      <c r="EPG208" s="4"/>
      <c r="EPH208" s="4"/>
      <c r="EPI208" s="4"/>
      <c r="EPJ208" s="4"/>
      <c r="EPK208" s="4"/>
      <c r="EPL208" s="4"/>
      <c r="EPM208" s="4"/>
      <c r="EPN208" s="4"/>
      <c r="EPO208" s="4"/>
      <c r="EPP208" s="4"/>
      <c r="EPQ208" s="4"/>
      <c r="EPR208" s="4"/>
      <c r="EPS208" s="4"/>
      <c r="EPT208" s="4"/>
      <c r="EPU208" s="4"/>
      <c r="EPV208" s="4"/>
      <c r="EPW208" s="4"/>
      <c r="EPX208" s="4"/>
      <c r="EPY208" s="4"/>
      <c r="EPZ208" s="4"/>
      <c r="EQA208" s="4"/>
      <c r="EQB208" s="4"/>
      <c r="EQC208" s="4"/>
      <c r="EQD208" s="4"/>
      <c r="EQE208" s="4"/>
      <c r="EQF208" s="4"/>
      <c r="EQG208" s="4"/>
      <c r="EQH208" s="4"/>
      <c r="EQI208" s="4"/>
      <c r="EQJ208" s="4"/>
      <c r="EQK208" s="4"/>
      <c r="EQL208" s="4"/>
      <c r="EQM208" s="4"/>
      <c r="EQN208" s="4"/>
      <c r="EQO208" s="4"/>
      <c r="EQP208" s="4"/>
      <c r="EQQ208" s="4"/>
      <c r="EQR208" s="4"/>
      <c r="EQS208" s="4"/>
      <c r="EQT208" s="4"/>
      <c r="EQU208" s="4"/>
      <c r="EQV208" s="4"/>
      <c r="EQW208" s="4"/>
      <c r="EQX208" s="4"/>
      <c r="EQY208" s="4"/>
      <c r="EQZ208" s="4"/>
      <c r="ERA208" s="4"/>
      <c r="ERB208" s="4"/>
      <c r="ERC208" s="4"/>
      <c r="ERD208" s="4"/>
      <c r="ERE208" s="4"/>
      <c r="ERF208" s="4"/>
      <c r="ERG208" s="4"/>
      <c r="ERH208" s="4"/>
      <c r="ERI208" s="4"/>
      <c r="ERJ208" s="4"/>
      <c r="ERK208" s="4"/>
      <c r="ERL208" s="4"/>
      <c r="ERM208" s="4"/>
      <c r="ERN208" s="4"/>
      <c r="ERO208" s="4"/>
      <c r="ERP208" s="4"/>
      <c r="ERQ208" s="4"/>
      <c r="ERR208" s="4"/>
      <c r="ERS208" s="4"/>
      <c r="ERT208" s="4"/>
      <c r="ERU208" s="4"/>
      <c r="ERV208" s="4"/>
      <c r="ERW208" s="4"/>
      <c r="ERX208" s="4"/>
      <c r="ERY208" s="4"/>
      <c r="ERZ208" s="4"/>
      <c r="ESA208" s="4"/>
      <c r="ESB208" s="4"/>
      <c r="ESC208" s="4"/>
      <c r="ESD208" s="4"/>
      <c r="ESE208" s="4"/>
      <c r="ESF208" s="4"/>
      <c r="ESG208" s="4"/>
      <c r="ESH208" s="4"/>
      <c r="ESI208" s="4"/>
      <c r="ESJ208" s="4"/>
      <c r="ESK208" s="4"/>
      <c r="ESL208" s="4"/>
      <c r="ESM208" s="4"/>
      <c r="ESN208" s="4"/>
      <c r="ESO208" s="4"/>
      <c r="ESP208" s="4"/>
      <c r="ESQ208" s="4"/>
      <c r="ESR208" s="4"/>
      <c r="ESS208" s="4"/>
      <c r="EST208" s="4"/>
      <c r="ESU208" s="4"/>
      <c r="ESV208" s="4"/>
      <c r="ESW208" s="4"/>
      <c r="ESX208" s="4"/>
      <c r="ESY208" s="4"/>
      <c r="ESZ208" s="4"/>
      <c r="ETA208" s="4"/>
      <c r="ETB208" s="4"/>
      <c r="ETC208" s="4"/>
      <c r="ETD208" s="4"/>
      <c r="ETE208" s="4"/>
      <c r="ETF208" s="4"/>
      <c r="ETG208" s="4"/>
      <c r="ETH208" s="4"/>
      <c r="ETI208" s="4"/>
      <c r="ETJ208" s="4"/>
      <c r="ETK208" s="4"/>
      <c r="ETL208" s="4"/>
      <c r="ETM208" s="4"/>
      <c r="ETN208" s="4"/>
      <c r="ETO208" s="4"/>
      <c r="ETP208" s="4"/>
      <c r="ETQ208" s="4"/>
      <c r="ETR208" s="4"/>
      <c r="ETS208" s="4"/>
      <c r="ETT208" s="4"/>
      <c r="ETU208" s="4"/>
      <c r="ETV208" s="4"/>
      <c r="ETW208" s="4"/>
      <c r="ETX208" s="4"/>
      <c r="ETY208" s="4"/>
      <c r="ETZ208" s="4"/>
      <c r="EUA208" s="4"/>
      <c r="EUB208" s="4"/>
      <c r="EUC208" s="4"/>
      <c r="EUD208" s="4"/>
      <c r="EUE208" s="4"/>
      <c r="EUF208" s="4"/>
      <c r="EUG208" s="4"/>
      <c r="EUH208" s="4"/>
      <c r="EUI208" s="4"/>
      <c r="EUJ208" s="4"/>
      <c r="EUK208" s="4"/>
      <c r="EUL208" s="4"/>
      <c r="EUM208" s="4"/>
      <c r="EUN208" s="4"/>
      <c r="EUO208" s="4"/>
      <c r="EUP208" s="4"/>
      <c r="EUQ208" s="4"/>
      <c r="EUR208" s="4"/>
      <c r="EUS208" s="4"/>
      <c r="EUT208" s="4"/>
      <c r="EUU208" s="4"/>
      <c r="EUV208" s="4"/>
      <c r="EUW208" s="4"/>
      <c r="EUX208" s="4"/>
      <c r="EUY208" s="4"/>
      <c r="EUZ208" s="4"/>
      <c r="EVA208" s="4"/>
      <c r="EVB208" s="4"/>
      <c r="EVC208" s="4"/>
      <c r="EVD208" s="4"/>
      <c r="EVE208" s="4"/>
      <c r="EVF208" s="4"/>
      <c r="EVG208" s="4"/>
      <c r="EVH208" s="4"/>
      <c r="EVI208" s="4"/>
      <c r="EVJ208" s="4"/>
      <c r="EVK208" s="4"/>
      <c r="EVL208" s="4"/>
      <c r="EVM208" s="4"/>
      <c r="EVN208" s="4"/>
      <c r="EVO208" s="4"/>
      <c r="EVP208" s="4"/>
      <c r="EVQ208" s="4"/>
      <c r="EVR208" s="4"/>
      <c r="EVS208" s="4"/>
      <c r="EVT208" s="4"/>
      <c r="EVU208" s="4"/>
      <c r="EVV208" s="4"/>
      <c r="EVW208" s="4"/>
      <c r="EVX208" s="4"/>
      <c r="EVY208" s="4"/>
      <c r="EVZ208" s="4"/>
      <c r="EWA208" s="4"/>
      <c r="EWB208" s="4"/>
      <c r="EWC208" s="4"/>
      <c r="EWD208" s="4"/>
      <c r="EWE208" s="4"/>
      <c r="EWF208" s="4"/>
      <c r="EWG208" s="4"/>
      <c r="EWH208" s="4"/>
      <c r="EWI208" s="4"/>
      <c r="EWJ208" s="4"/>
      <c r="EWK208" s="4"/>
      <c r="EWL208" s="4"/>
      <c r="EWM208" s="4"/>
      <c r="EWN208" s="4"/>
      <c r="EWO208" s="4"/>
      <c r="EWP208" s="4"/>
      <c r="EWQ208" s="4"/>
      <c r="EWR208" s="4"/>
      <c r="EWS208" s="4"/>
      <c r="EWT208" s="4"/>
      <c r="EWU208" s="4"/>
      <c r="EWV208" s="4"/>
      <c r="EWW208" s="4"/>
      <c r="EWX208" s="4"/>
      <c r="EWY208" s="4"/>
      <c r="EWZ208" s="4"/>
      <c r="EXA208" s="4"/>
      <c r="EXB208" s="4"/>
      <c r="EXC208" s="4"/>
      <c r="EXD208" s="4"/>
      <c r="EXE208" s="4"/>
      <c r="EXF208" s="4"/>
      <c r="EXG208" s="4"/>
      <c r="EXH208" s="4"/>
      <c r="EXI208" s="4"/>
      <c r="EXJ208" s="4"/>
      <c r="EXK208" s="4"/>
      <c r="EXL208" s="4"/>
      <c r="EXM208" s="4"/>
      <c r="EXN208" s="4"/>
      <c r="EXO208" s="4"/>
      <c r="EXP208" s="4"/>
      <c r="EXQ208" s="4"/>
      <c r="EXR208" s="4"/>
      <c r="EXS208" s="4"/>
      <c r="EXT208" s="4"/>
      <c r="EXU208" s="4"/>
      <c r="EXV208" s="4"/>
      <c r="EXW208" s="4"/>
      <c r="EXX208" s="4"/>
      <c r="EXY208" s="4"/>
      <c r="EXZ208" s="4"/>
      <c r="EYA208" s="4"/>
      <c r="EYB208" s="4"/>
      <c r="EYC208" s="4"/>
      <c r="EYD208" s="4"/>
      <c r="EYE208" s="4"/>
      <c r="EYF208" s="4"/>
      <c r="EYG208" s="4"/>
      <c r="EYH208" s="4"/>
      <c r="EYI208" s="4"/>
      <c r="EYJ208" s="4"/>
      <c r="EYK208" s="4"/>
      <c r="EYL208" s="4"/>
      <c r="EYM208" s="4"/>
      <c r="EYN208" s="4"/>
      <c r="EYO208" s="4"/>
      <c r="EYP208" s="4"/>
      <c r="EYQ208" s="4"/>
      <c r="EYR208" s="4"/>
      <c r="EYS208" s="4"/>
      <c r="EYT208" s="4"/>
      <c r="EYU208" s="4"/>
      <c r="EYV208" s="4"/>
      <c r="EYW208" s="4"/>
      <c r="EYX208" s="4"/>
      <c r="EYY208" s="4"/>
      <c r="EYZ208" s="4"/>
      <c r="EZA208" s="4"/>
      <c r="EZB208" s="4"/>
      <c r="EZC208" s="4"/>
      <c r="EZD208" s="4"/>
      <c r="EZE208" s="4"/>
      <c r="EZF208" s="4"/>
      <c r="EZG208" s="4"/>
      <c r="EZH208" s="4"/>
      <c r="EZI208" s="4"/>
      <c r="EZJ208" s="4"/>
      <c r="EZK208" s="4"/>
      <c r="EZL208" s="4"/>
      <c r="EZM208" s="4"/>
      <c r="EZN208" s="4"/>
      <c r="EZO208" s="4"/>
      <c r="EZP208" s="4"/>
      <c r="EZQ208" s="4"/>
      <c r="EZR208" s="4"/>
      <c r="EZS208" s="4"/>
      <c r="EZT208" s="4"/>
      <c r="EZU208" s="4"/>
      <c r="EZV208" s="4"/>
      <c r="EZW208" s="4"/>
      <c r="EZX208" s="4"/>
      <c r="EZY208" s="4"/>
      <c r="EZZ208" s="4"/>
      <c r="FAA208" s="4"/>
      <c r="FAB208" s="4"/>
      <c r="FAC208" s="4"/>
      <c r="FAD208" s="4"/>
      <c r="FAE208" s="4"/>
      <c r="FAF208" s="4"/>
      <c r="FAG208" s="4"/>
      <c r="FAH208" s="4"/>
      <c r="FAI208" s="4"/>
      <c r="FAJ208" s="4"/>
      <c r="FAK208" s="4"/>
      <c r="FAL208" s="4"/>
      <c r="FAM208" s="4"/>
      <c r="FAN208" s="4"/>
      <c r="FAO208" s="4"/>
      <c r="FAP208" s="4"/>
      <c r="FAQ208" s="4"/>
      <c r="FAR208" s="4"/>
      <c r="FAS208" s="4"/>
      <c r="FAT208" s="4"/>
      <c r="FAU208" s="4"/>
      <c r="FAV208" s="4"/>
      <c r="FAW208" s="4"/>
      <c r="FAX208" s="4"/>
      <c r="FAY208" s="4"/>
      <c r="FAZ208" s="4"/>
      <c r="FBA208" s="4"/>
      <c r="FBB208" s="4"/>
      <c r="FBC208" s="4"/>
      <c r="FBD208" s="4"/>
      <c r="FBE208" s="4"/>
      <c r="FBF208" s="4"/>
      <c r="FBG208" s="4"/>
      <c r="FBH208" s="4"/>
      <c r="FBI208" s="4"/>
      <c r="FBJ208" s="4"/>
      <c r="FBK208" s="4"/>
      <c r="FBL208" s="4"/>
      <c r="FBM208" s="4"/>
      <c r="FBN208" s="4"/>
      <c r="FBO208" s="4"/>
      <c r="FBP208" s="4"/>
      <c r="FBQ208" s="4"/>
      <c r="FBR208" s="4"/>
      <c r="FBS208" s="4"/>
      <c r="FBT208" s="4"/>
      <c r="FBU208" s="4"/>
      <c r="FBV208" s="4"/>
      <c r="FBW208" s="4"/>
      <c r="FBX208" s="4"/>
      <c r="FBY208" s="4"/>
      <c r="FBZ208" s="4"/>
      <c r="FCA208" s="4"/>
      <c r="FCB208" s="4"/>
      <c r="FCC208" s="4"/>
      <c r="FCD208" s="4"/>
      <c r="FCE208" s="4"/>
      <c r="FCF208" s="4"/>
      <c r="FCG208" s="4"/>
      <c r="FCH208" s="4"/>
      <c r="FCI208" s="4"/>
      <c r="FCJ208" s="4"/>
      <c r="FCK208" s="4"/>
      <c r="FCL208" s="4"/>
      <c r="FCM208" s="4"/>
      <c r="FCN208" s="4"/>
      <c r="FCO208" s="4"/>
      <c r="FCP208" s="4"/>
      <c r="FCQ208" s="4"/>
      <c r="FCR208" s="4"/>
      <c r="FCS208" s="4"/>
      <c r="FCT208" s="4"/>
      <c r="FCU208" s="4"/>
      <c r="FCV208" s="4"/>
      <c r="FCW208" s="4"/>
      <c r="FCX208" s="4"/>
      <c r="FCY208" s="4"/>
      <c r="FCZ208" s="4"/>
      <c r="FDA208" s="4"/>
      <c r="FDB208" s="4"/>
      <c r="FDC208" s="4"/>
      <c r="FDD208" s="4"/>
      <c r="FDE208" s="4"/>
      <c r="FDF208" s="4"/>
      <c r="FDG208" s="4"/>
      <c r="FDH208" s="4"/>
      <c r="FDI208" s="4"/>
      <c r="FDJ208" s="4"/>
      <c r="FDK208" s="4"/>
      <c r="FDL208" s="4"/>
      <c r="FDM208" s="4"/>
      <c r="FDN208" s="4"/>
      <c r="FDO208" s="4"/>
      <c r="FDP208" s="4"/>
      <c r="FDQ208" s="4"/>
      <c r="FDR208" s="4"/>
      <c r="FDS208" s="4"/>
      <c r="FDT208" s="4"/>
      <c r="FDU208" s="4"/>
      <c r="FDV208" s="4"/>
      <c r="FDW208" s="4"/>
      <c r="FDX208" s="4"/>
      <c r="FDY208" s="4"/>
      <c r="FDZ208" s="4"/>
      <c r="FEA208" s="4"/>
      <c r="FEB208" s="4"/>
      <c r="FEC208" s="4"/>
      <c r="FED208" s="4"/>
      <c r="FEE208" s="4"/>
      <c r="FEF208" s="4"/>
      <c r="FEG208" s="4"/>
      <c r="FEH208" s="4"/>
      <c r="FEI208" s="4"/>
      <c r="FEJ208" s="4"/>
      <c r="FEK208" s="4"/>
      <c r="FEL208" s="4"/>
      <c r="FEM208" s="4"/>
      <c r="FEN208" s="4"/>
      <c r="FEO208" s="4"/>
      <c r="FEP208" s="4"/>
      <c r="FEQ208" s="4"/>
      <c r="FER208" s="4"/>
      <c r="FES208" s="4"/>
      <c r="FET208" s="4"/>
      <c r="FEU208" s="4"/>
      <c r="FEV208" s="4"/>
      <c r="FEW208" s="4"/>
      <c r="FEX208" s="4"/>
      <c r="FEY208" s="4"/>
      <c r="FEZ208" s="4"/>
      <c r="FFA208" s="4"/>
      <c r="FFB208" s="4"/>
      <c r="FFC208" s="4"/>
      <c r="FFD208" s="4"/>
      <c r="FFE208" s="4"/>
      <c r="FFF208" s="4"/>
      <c r="FFG208" s="4"/>
      <c r="FFH208" s="4"/>
      <c r="FFI208" s="4"/>
      <c r="FFJ208" s="4"/>
      <c r="FFK208" s="4"/>
      <c r="FFL208" s="4"/>
      <c r="FFM208" s="4"/>
      <c r="FFN208" s="4"/>
      <c r="FFO208" s="4"/>
      <c r="FFP208" s="4"/>
      <c r="FFQ208" s="4"/>
      <c r="FFR208" s="4"/>
      <c r="FFS208" s="4"/>
      <c r="FFT208" s="4"/>
      <c r="FFU208" s="4"/>
      <c r="FFV208" s="4"/>
      <c r="FFW208" s="4"/>
      <c r="FFX208" s="4"/>
      <c r="FFY208" s="4"/>
      <c r="FFZ208" s="4"/>
      <c r="FGA208" s="4"/>
      <c r="FGB208" s="4"/>
      <c r="FGC208" s="4"/>
      <c r="FGD208" s="4"/>
      <c r="FGE208" s="4"/>
      <c r="FGF208" s="4"/>
      <c r="FGG208" s="4"/>
      <c r="FGH208" s="4"/>
      <c r="FGI208" s="4"/>
      <c r="FGJ208" s="4"/>
      <c r="FGK208" s="4"/>
      <c r="FGL208" s="4"/>
      <c r="FGM208" s="4"/>
      <c r="FGN208" s="4"/>
      <c r="FGO208" s="4"/>
      <c r="FGP208" s="4"/>
      <c r="FGQ208" s="4"/>
      <c r="FGR208" s="4"/>
      <c r="FGS208" s="4"/>
      <c r="FGT208" s="4"/>
      <c r="FGU208" s="4"/>
      <c r="FGV208" s="4"/>
      <c r="FGW208" s="4"/>
      <c r="FGX208" s="4"/>
      <c r="FGY208" s="4"/>
      <c r="FGZ208" s="4"/>
      <c r="FHA208" s="4"/>
      <c r="FHB208" s="4"/>
      <c r="FHC208" s="4"/>
      <c r="FHD208" s="4"/>
      <c r="FHE208" s="4"/>
      <c r="FHF208" s="4"/>
      <c r="FHG208" s="4"/>
      <c r="FHH208" s="4"/>
      <c r="FHI208" s="4"/>
      <c r="FHJ208" s="4"/>
      <c r="FHK208" s="4"/>
      <c r="FHL208" s="4"/>
      <c r="FHM208" s="4"/>
      <c r="FHN208" s="4"/>
      <c r="FHO208" s="4"/>
      <c r="FHP208" s="4"/>
      <c r="FHQ208" s="4"/>
      <c r="FHR208" s="4"/>
      <c r="FHS208" s="4"/>
      <c r="FHT208" s="4"/>
      <c r="FHU208" s="4"/>
      <c r="FHV208" s="4"/>
      <c r="FHW208" s="4"/>
      <c r="FHX208" s="4"/>
      <c r="FHY208" s="4"/>
      <c r="FHZ208" s="4"/>
      <c r="FIA208" s="4"/>
      <c r="FIB208" s="4"/>
      <c r="FIC208" s="4"/>
      <c r="FID208" s="4"/>
      <c r="FIE208" s="4"/>
      <c r="FIF208" s="4"/>
      <c r="FIG208" s="4"/>
      <c r="FIH208" s="4"/>
      <c r="FII208" s="4"/>
      <c r="FIJ208" s="4"/>
      <c r="FIK208" s="4"/>
      <c r="FIL208" s="4"/>
      <c r="FIM208" s="4"/>
      <c r="FIN208" s="4"/>
      <c r="FIO208" s="4"/>
      <c r="FIP208" s="4"/>
      <c r="FIQ208" s="4"/>
      <c r="FIR208" s="4"/>
      <c r="FIS208" s="4"/>
      <c r="FIT208" s="4"/>
      <c r="FIU208" s="4"/>
      <c r="FIV208" s="4"/>
      <c r="FIW208" s="4"/>
      <c r="FIX208" s="4"/>
      <c r="FIY208" s="4"/>
      <c r="FIZ208" s="4"/>
      <c r="FJA208" s="4"/>
      <c r="FJB208" s="4"/>
      <c r="FJC208" s="4"/>
      <c r="FJD208" s="4"/>
      <c r="FJE208" s="4"/>
      <c r="FJF208" s="4"/>
      <c r="FJG208" s="4"/>
      <c r="FJH208" s="4"/>
      <c r="FJI208" s="4"/>
      <c r="FJJ208" s="4"/>
      <c r="FJK208" s="4"/>
      <c r="FJL208" s="4"/>
      <c r="FJM208" s="4"/>
      <c r="FJN208" s="4"/>
      <c r="FJO208" s="4"/>
      <c r="FJP208" s="4"/>
      <c r="FJQ208" s="4"/>
      <c r="FJR208" s="4"/>
      <c r="FJS208" s="4"/>
      <c r="FJT208" s="4"/>
      <c r="FJU208" s="4"/>
      <c r="FJV208" s="4"/>
      <c r="FJW208" s="4"/>
      <c r="FJX208" s="4"/>
      <c r="FJY208" s="4"/>
      <c r="FJZ208" s="4"/>
      <c r="FKA208" s="4"/>
      <c r="FKB208" s="4"/>
      <c r="FKC208" s="4"/>
      <c r="FKD208" s="4"/>
      <c r="FKE208" s="4"/>
      <c r="FKF208" s="4"/>
      <c r="FKG208" s="4"/>
      <c r="FKH208" s="4"/>
      <c r="FKI208" s="4"/>
      <c r="FKJ208" s="4"/>
      <c r="FKK208" s="4"/>
      <c r="FKL208" s="4"/>
      <c r="FKM208" s="4"/>
      <c r="FKN208" s="4"/>
      <c r="FKO208" s="4"/>
      <c r="FKP208" s="4"/>
      <c r="FKQ208" s="4"/>
      <c r="FKR208" s="4"/>
      <c r="FKS208" s="4"/>
      <c r="FKT208" s="4"/>
      <c r="FKU208" s="4"/>
      <c r="FKV208" s="4"/>
      <c r="FKW208" s="4"/>
      <c r="FKX208" s="4"/>
      <c r="FKY208" s="4"/>
      <c r="FKZ208" s="4"/>
      <c r="FLA208" s="4"/>
      <c r="FLB208" s="4"/>
      <c r="FLC208" s="4"/>
      <c r="FLD208" s="4"/>
      <c r="FLE208" s="4"/>
      <c r="FLF208" s="4"/>
      <c r="FLG208" s="4"/>
      <c r="FLH208" s="4"/>
      <c r="FLI208" s="4"/>
      <c r="FLJ208" s="4"/>
      <c r="FLK208" s="4"/>
      <c r="FLL208" s="4"/>
      <c r="FLM208" s="4"/>
      <c r="FLN208" s="4"/>
      <c r="FLO208" s="4"/>
      <c r="FLP208" s="4"/>
      <c r="FLQ208" s="4"/>
      <c r="FLR208" s="4"/>
      <c r="FLS208" s="4"/>
      <c r="FLT208" s="4"/>
      <c r="FLU208" s="4"/>
      <c r="FLV208" s="4"/>
      <c r="FLW208" s="4"/>
      <c r="FLX208" s="4"/>
      <c r="FLY208" s="4"/>
      <c r="FLZ208" s="4"/>
      <c r="FMA208" s="4"/>
      <c r="FMB208" s="4"/>
      <c r="FMC208" s="4"/>
      <c r="FMD208" s="4"/>
      <c r="FME208" s="4"/>
      <c r="FMF208" s="4"/>
      <c r="FMG208" s="4"/>
      <c r="FMH208" s="4"/>
      <c r="FMI208" s="4"/>
      <c r="FMJ208" s="4"/>
      <c r="FMK208" s="4"/>
      <c r="FML208" s="4"/>
      <c r="FMM208" s="4"/>
      <c r="FMN208" s="4"/>
      <c r="FMO208" s="4"/>
      <c r="FMP208" s="4"/>
      <c r="FMQ208" s="4"/>
      <c r="FMR208" s="4"/>
      <c r="FMS208" s="4"/>
      <c r="FMT208" s="4"/>
      <c r="FMU208" s="4"/>
      <c r="FMV208" s="4"/>
      <c r="FMW208" s="4"/>
      <c r="FMX208" s="4"/>
      <c r="FMY208" s="4"/>
      <c r="FMZ208" s="4"/>
      <c r="FNA208" s="4"/>
      <c r="FNB208" s="4"/>
      <c r="FNC208" s="4"/>
      <c r="FND208" s="4"/>
      <c r="FNE208" s="4"/>
      <c r="FNF208" s="4"/>
      <c r="FNG208" s="4"/>
      <c r="FNH208" s="4"/>
      <c r="FNI208" s="4"/>
      <c r="FNJ208" s="4"/>
      <c r="FNK208" s="4"/>
      <c r="FNL208" s="4"/>
      <c r="FNM208" s="4"/>
      <c r="FNN208" s="4"/>
      <c r="FNO208" s="4"/>
      <c r="FNP208" s="4"/>
      <c r="FNQ208" s="4"/>
      <c r="FNR208" s="4"/>
      <c r="FNS208" s="4"/>
      <c r="FNT208" s="4"/>
      <c r="FNU208" s="4"/>
      <c r="FNV208" s="4"/>
      <c r="FNW208" s="4"/>
      <c r="FNX208" s="4"/>
      <c r="FNY208" s="4"/>
      <c r="FNZ208" s="4"/>
      <c r="FOA208" s="4"/>
      <c r="FOB208" s="4"/>
      <c r="FOC208" s="4"/>
      <c r="FOD208" s="4"/>
      <c r="FOE208" s="4"/>
      <c r="FOF208" s="4"/>
      <c r="FOG208" s="4"/>
      <c r="FOH208" s="4"/>
      <c r="FOI208" s="4"/>
      <c r="FOJ208" s="4"/>
      <c r="FOK208" s="4"/>
      <c r="FOL208" s="4"/>
      <c r="FOM208" s="4"/>
      <c r="FON208" s="4"/>
      <c r="FOO208" s="4"/>
      <c r="FOP208" s="4"/>
      <c r="FOQ208" s="4"/>
      <c r="FOR208" s="4"/>
      <c r="FOS208" s="4"/>
      <c r="FOT208" s="4"/>
      <c r="FOU208" s="4"/>
      <c r="FOV208" s="4"/>
      <c r="FOW208" s="4"/>
      <c r="FOX208" s="4"/>
      <c r="FOY208" s="4"/>
      <c r="FOZ208" s="4"/>
      <c r="FPA208" s="4"/>
      <c r="FPB208" s="4"/>
      <c r="FPC208" s="4"/>
      <c r="FPD208" s="4"/>
      <c r="FPE208" s="4"/>
      <c r="FPF208" s="4"/>
      <c r="FPG208" s="4"/>
      <c r="FPH208" s="4"/>
      <c r="FPI208" s="4"/>
      <c r="FPJ208" s="4"/>
      <c r="FPK208" s="4"/>
      <c r="FPL208" s="4"/>
      <c r="FPM208" s="4"/>
      <c r="FPN208" s="4"/>
      <c r="FPO208" s="4"/>
      <c r="FPP208" s="4"/>
      <c r="FPQ208" s="4"/>
      <c r="FPR208" s="4"/>
      <c r="FPS208" s="4"/>
      <c r="FPT208" s="4"/>
      <c r="FPU208" s="4"/>
      <c r="FPV208" s="4"/>
      <c r="FPW208" s="4"/>
      <c r="FPX208" s="4"/>
      <c r="FPY208" s="4"/>
      <c r="FPZ208" s="4"/>
      <c r="FQA208" s="4"/>
      <c r="FQB208" s="4"/>
      <c r="FQC208" s="4"/>
      <c r="FQD208" s="4"/>
      <c r="FQE208" s="4"/>
      <c r="FQF208" s="4"/>
      <c r="FQG208" s="4"/>
      <c r="FQH208" s="4"/>
      <c r="FQI208" s="4"/>
      <c r="FQJ208" s="4"/>
      <c r="FQK208" s="4"/>
      <c r="FQL208" s="4"/>
      <c r="FQM208" s="4"/>
      <c r="FQN208" s="4"/>
      <c r="FQO208" s="4"/>
      <c r="FQP208" s="4"/>
      <c r="FQQ208" s="4"/>
      <c r="FQR208" s="4"/>
      <c r="FQS208" s="4"/>
      <c r="FQT208" s="4"/>
      <c r="FQU208" s="4"/>
      <c r="FQV208" s="4"/>
      <c r="FQW208" s="4"/>
      <c r="FQX208" s="4"/>
      <c r="FQY208" s="4"/>
      <c r="FQZ208" s="4"/>
      <c r="FRA208" s="4"/>
      <c r="FRB208" s="4"/>
      <c r="FRC208" s="4"/>
      <c r="FRD208" s="4"/>
      <c r="FRE208" s="4"/>
      <c r="FRF208" s="4"/>
      <c r="FRG208" s="4"/>
      <c r="FRH208" s="4"/>
      <c r="FRI208" s="4"/>
      <c r="FRJ208" s="4"/>
      <c r="FRK208" s="4"/>
      <c r="FRL208" s="4"/>
      <c r="FRM208" s="4"/>
      <c r="FRN208" s="4"/>
      <c r="FRO208" s="4"/>
      <c r="FRP208" s="4"/>
      <c r="FRQ208" s="4"/>
      <c r="FRR208" s="4"/>
      <c r="FRS208" s="4"/>
      <c r="FRT208" s="4"/>
      <c r="FRU208" s="4"/>
      <c r="FRV208" s="4"/>
      <c r="FRW208" s="4"/>
      <c r="FRX208" s="4"/>
      <c r="FRY208" s="4"/>
      <c r="FRZ208" s="4"/>
      <c r="FSA208" s="4"/>
      <c r="FSB208" s="4"/>
      <c r="FSC208" s="4"/>
      <c r="FSD208" s="4"/>
      <c r="FSE208" s="4"/>
      <c r="FSF208" s="4"/>
      <c r="FSG208" s="4"/>
      <c r="FSH208" s="4"/>
      <c r="FSI208" s="4"/>
      <c r="FSJ208" s="4"/>
      <c r="FSK208" s="4"/>
      <c r="FSL208" s="4"/>
      <c r="FSM208" s="4"/>
      <c r="FSN208" s="4"/>
      <c r="FSO208" s="4"/>
      <c r="FSP208" s="4"/>
      <c r="FSQ208" s="4"/>
      <c r="FSR208" s="4"/>
      <c r="FSS208" s="4"/>
      <c r="FST208" s="4"/>
      <c r="FSU208" s="4"/>
      <c r="FSV208" s="4"/>
      <c r="FSW208" s="4"/>
      <c r="FSX208" s="4"/>
      <c r="FSY208" s="4"/>
      <c r="FSZ208" s="4"/>
      <c r="FTA208" s="4"/>
      <c r="FTB208" s="4"/>
      <c r="FTC208" s="4"/>
      <c r="FTD208" s="4"/>
      <c r="FTE208" s="4"/>
      <c r="FTF208" s="4"/>
      <c r="FTG208" s="4"/>
      <c r="FTH208" s="4"/>
      <c r="FTI208" s="4"/>
      <c r="FTJ208" s="4"/>
      <c r="FTK208" s="4"/>
      <c r="FTL208" s="4"/>
      <c r="FTM208" s="4"/>
      <c r="FTN208" s="4"/>
      <c r="FTO208" s="4"/>
      <c r="FTP208" s="4"/>
      <c r="FTQ208" s="4"/>
      <c r="FTR208" s="4"/>
      <c r="FTS208" s="4"/>
      <c r="FTT208" s="4"/>
      <c r="FTU208" s="4"/>
      <c r="FTV208" s="4"/>
      <c r="FTW208" s="4"/>
      <c r="FTX208" s="4"/>
      <c r="FTY208" s="4"/>
      <c r="FTZ208" s="4"/>
      <c r="FUA208" s="4"/>
      <c r="FUB208" s="4"/>
      <c r="FUC208" s="4"/>
      <c r="FUD208" s="4"/>
      <c r="FUE208" s="4"/>
      <c r="FUF208" s="4"/>
      <c r="FUG208" s="4"/>
      <c r="FUH208" s="4"/>
      <c r="FUI208" s="4"/>
      <c r="FUJ208" s="4"/>
      <c r="FUK208" s="4"/>
      <c r="FUL208" s="4"/>
      <c r="FUM208" s="4"/>
      <c r="FUN208" s="4"/>
      <c r="FUO208" s="4"/>
      <c r="FUP208" s="4"/>
      <c r="FUQ208" s="4"/>
      <c r="FUR208" s="4"/>
      <c r="FUS208" s="4"/>
      <c r="FUT208" s="4"/>
      <c r="FUU208" s="4"/>
      <c r="FUV208" s="4"/>
      <c r="FUW208" s="4"/>
      <c r="FUX208" s="4"/>
      <c r="FUY208" s="4"/>
      <c r="FUZ208" s="4"/>
      <c r="FVA208" s="4"/>
      <c r="FVB208" s="4"/>
      <c r="FVC208" s="4"/>
      <c r="FVD208" s="4"/>
      <c r="FVE208" s="4"/>
      <c r="FVF208" s="4"/>
      <c r="FVG208" s="4"/>
      <c r="FVH208" s="4"/>
      <c r="FVI208" s="4"/>
      <c r="FVJ208" s="4"/>
      <c r="FVK208" s="4"/>
      <c r="FVL208" s="4"/>
      <c r="FVM208" s="4"/>
      <c r="FVN208" s="4"/>
      <c r="FVO208" s="4"/>
      <c r="FVP208" s="4"/>
      <c r="FVQ208" s="4"/>
      <c r="FVR208" s="4"/>
      <c r="FVS208" s="4"/>
      <c r="FVT208" s="4"/>
      <c r="FVU208" s="4"/>
      <c r="FVV208" s="4"/>
      <c r="FVW208" s="4"/>
      <c r="FVX208" s="4"/>
      <c r="FVY208" s="4"/>
      <c r="FVZ208" s="4"/>
      <c r="FWA208" s="4"/>
      <c r="FWB208" s="4"/>
      <c r="FWC208" s="4"/>
      <c r="FWD208" s="4"/>
      <c r="FWE208" s="4"/>
      <c r="FWF208" s="4"/>
      <c r="FWG208" s="4"/>
      <c r="FWH208" s="4"/>
      <c r="FWI208" s="4"/>
      <c r="FWJ208" s="4"/>
      <c r="FWK208" s="4"/>
      <c r="FWL208" s="4"/>
      <c r="FWM208" s="4"/>
      <c r="FWN208" s="4"/>
      <c r="FWO208" s="4"/>
      <c r="FWP208" s="4"/>
      <c r="FWQ208" s="4"/>
      <c r="FWR208" s="4"/>
      <c r="FWS208" s="4"/>
      <c r="FWT208" s="4"/>
      <c r="FWU208" s="4"/>
      <c r="FWV208" s="4"/>
      <c r="FWW208" s="4"/>
      <c r="FWX208" s="4"/>
      <c r="FWY208" s="4"/>
      <c r="FWZ208" s="4"/>
      <c r="FXA208" s="4"/>
      <c r="FXB208" s="4"/>
      <c r="FXC208" s="4"/>
      <c r="FXD208" s="4"/>
      <c r="FXE208" s="4"/>
      <c r="FXF208" s="4"/>
      <c r="FXG208" s="4"/>
      <c r="FXH208" s="4"/>
      <c r="FXI208" s="4"/>
      <c r="FXJ208" s="4"/>
      <c r="FXK208" s="4"/>
      <c r="FXL208" s="4"/>
      <c r="FXM208" s="4"/>
      <c r="FXN208" s="4"/>
      <c r="FXO208" s="4"/>
      <c r="FXP208" s="4"/>
      <c r="FXQ208" s="4"/>
      <c r="FXR208" s="4"/>
      <c r="FXS208" s="4"/>
      <c r="FXT208" s="4"/>
      <c r="FXU208" s="4"/>
      <c r="FXV208" s="4"/>
      <c r="FXW208" s="4"/>
      <c r="FXX208" s="4"/>
      <c r="FXY208" s="4"/>
      <c r="FXZ208" s="4"/>
      <c r="FYA208" s="4"/>
      <c r="FYB208" s="4"/>
      <c r="FYC208" s="4"/>
      <c r="FYD208" s="4"/>
      <c r="FYE208" s="4"/>
      <c r="FYF208" s="4"/>
      <c r="FYG208" s="4"/>
      <c r="FYH208" s="4"/>
      <c r="FYI208" s="4"/>
      <c r="FYJ208" s="4"/>
      <c r="FYK208" s="4"/>
      <c r="FYL208" s="4"/>
      <c r="FYM208" s="4"/>
      <c r="FYN208" s="4"/>
      <c r="FYO208" s="4"/>
      <c r="FYP208" s="4"/>
      <c r="FYQ208" s="4"/>
      <c r="FYR208" s="4"/>
      <c r="FYS208" s="4"/>
      <c r="FYT208" s="4"/>
      <c r="FYU208" s="4"/>
      <c r="FYV208" s="4"/>
      <c r="FYW208" s="4"/>
      <c r="FYX208" s="4"/>
      <c r="FYY208" s="4"/>
      <c r="FYZ208" s="4"/>
      <c r="FZA208" s="4"/>
      <c r="FZB208" s="4"/>
      <c r="FZC208" s="4"/>
      <c r="FZD208" s="4"/>
      <c r="FZE208" s="4"/>
      <c r="FZF208" s="4"/>
      <c r="FZG208" s="4"/>
      <c r="FZH208" s="4"/>
      <c r="FZI208" s="4"/>
      <c r="FZJ208" s="4"/>
      <c r="FZK208" s="4"/>
      <c r="FZL208" s="4"/>
      <c r="FZM208" s="4"/>
      <c r="FZN208" s="4"/>
      <c r="FZO208" s="4"/>
      <c r="FZP208" s="4"/>
      <c r="FZQ208" s="4"/>
      <c r="FZR208" s="4"/>
      <c r="FZS208" s="4"/>
      <c r="FZT208" s="4"/>
      <c r="FZU208" s="4"/>
      <c r="FZV208" s="4"/>
      <c r="FZW208" s="4"/>
      <c r="FZX208" s="4"/>
      <c r="FZY208" s="4"/>
      <c r="FZZ208" s="4"/>
      <c r="GAA208" s="4"/>
      <c r="GAB208" s="4"/>
      <c r="GAC208" s="4"/>
      <c r="GAD208" s="4"/>
      <c r="GAE208" s="4"/>
      <c r="GAF208" s="4"/>
      <c r="GAG208" s="4"/>
      <c r="GAH208" s="4"/>
      <c r="GAI208" s="4"/>
      <c r="GAJ208" s="4"/>
      <c r="GAK208" s="4"/>
      <c r="GAL208" s="4"/>
      <c r="GAM208" s="4"/>
      <c r="GAN208" s="4"/>
      <c r="GAO208" s="4"/>
      <c r="GAP208" s="4"/>
      <c r="GAQ208" s="4"/>
      <c r="GAR208" s="4"/>
      <c r="GAS208" s="4"/>
      <c r="GAT208" s="4"/>
      <c r="GAU208" s="4"/>
      <c r="GAV208" s="4"/>
      <c r="GAW208" s="4"/>
      <c r="GAX208" s="4"/>
      <c r="GAY208" s="4"/>
      <c r="GAZ208" s="4"/>
      <c r="GBA208" s="4"/>
      <c r="GBB208" s="4"/>
      <c r="GBC208" s="4"/>
      <c r="GBD208" s="4"/>
      <c r="GBE208" s="4"/>
      <c r="GBF208" s="4"/>
      <c r="GBG208" s="4"/>
      <c r="GBH208" s="4"/>
      <c r="GBI208" s="4"/>
      <c r="GBJ208" s="4"/>
      <c r="GBK208" s="4"/>
      <c r="GBL208" s="4"/>
      <c r="GBM208" s="4"/>
      <c r="GBN208" s="4"/>
      <c r="GBO208" s="4"/>
      <c r="GBP208" s="4"/>
      <c r="GBQ208" s="4"/>
      <c r="GBR208" s="4"/>
      <c r="GBS208" s="4"/>
      <c r="GBT208" s="4"/>
      <c r="GBU208" s="4"/>
      <c r="GBV208" s="4"/>
      <c r="GBW208" s="4"/>
      <c r="GBX208" s="4"/>
      <c r="GBY208" s="4"/>
      <c r="GBZ208" s="4"/>
      <c r="GCA208" s="4"/>
      <c r="GCB208" s="4"/>
      <c r="GCC208" s="4"/>
      <c r="GCD208" s="4"/>
      <c r="GCE208" s="4"/>
      <c r="GCF208" s="4"/>
      <c r="GCG208" s="4"/>
      <c r="GCH208" s="4"/>
      <c r="GCI208" s="4"/>
      <c r="GCJ208" s="4"/>
      <c r="GCK208" s="4"/>
      <c r="GCL208" s="4"/>
      <c r="GCM208" s="4"/>
      <c r="GCN208" s="4"/>
      <c r="GCO208" s="4"/>
      <c r="GCP208" s="4"/>
      <c r="GCQ208" s="4"/>
      <c r="GCR208" s="4"/>
      <c r="GCS208" s="4"/>
      <c r="GCT208" s="4"/>
      <c r="GCU208" s="4"/>
      <c r="GCV208" s="4"/>
      <c r="GCW208" s="4"/>
      <c r="GCX208" s="4"/>
      <c r="GCY208" s="4"/>
      <c r="GCZ208" s="4"/>
      <c r="GDA208" s="4"/>
      <c r="GDB208" s="4"/>
      <c r="GDC208" s="4"/>
      <c r="GDD208" s="4"/>
      <c r="GDE208" s="4"/>
      <c r="GDF208" s="4"/>
      <c r="GDG208" s="4"/>
      <c r="GDH208" s="4"/>
      <c r="GDI208" s="4"/>
      <c r="GDJ208" s="4"/>
      <c r="GDK208" s="4"/>
      <c r="GDL208" s="4"/>
      <c r="GDM208" s="4"/>
      <c r="GDN208" s="4"/>
      <c r="GDO208" s="4"/>
      <c r="GDP208" s="4"/>
      <c r="GDQ208" s="4"/>
      <c r="GDR208" s="4"/>
      <c r="GDS208" s="4"/>
      <c r="GDT208" s="4"/>
      <c r="GDU208" s="4"/>
      <c r="GDV208" s="4"/>
      <c r="GDW208" s="4"/>
      <c r="GDX208" s="4"/>
      <c r="GDY208" s="4"/>
      <c r="GDZ208" s="4"/>
      <c r="GEA208" s="4"/>
      <c r="GEB208" s="4"/>
      <c r="GEC208" s="4"/>
      <c r="GED208" s="4"/>
      <c r="GEE208" s="4"/>
      <c r="GEF208" s="4"/>
      <c r="GEG208" s="4"/>
      <c r="GEH208" s="4"/>
      <c r="GEI208" s="4"/>
      <c r="GEJ208" s="4"/>
      <c r="GEK208" s="4"/>
      <c r="GEL208" s="4"/>
      <c r="GEM208" s="4"/>
      <c r="GEN208" s="4"/>
      <c r="GEO208" s="4"/>
      <c r="GEP208" s="4"/>
      <c r="GEQ208" s="4"/>
      <c r="GER208" s="4"/>
      <c r="GES208" s="4"/>
      <c r="GET208" s="4"/>
      <c r="GEU208" s="4"/>
      <c r="GEV208" s="4"/>
      <c r="GEW208" s="4"/>
      <c r="GEX208" s="4"/>
      <c r="GEY208" s="4"/>
      <c r="GEZ208" s="4"/>
      <c r="GFA208" s="4"/>
      <c r="GFB208" s="4"/>
      <c r="GFC208" s="4"/>
      <c r="GFD208" s="4"/>
      <c r="GFE208" s="4"/>
      <c r="GFF208" s="4"/>
      <c r="GFG208" s="4"/>
      <c r="GFH208" s="4"/>
      <c r="GFI208" s="4"/>
      <c r="GFJ208" s="4"/>
      <c r="GFK208" s="4"/>
      <c r="GFL208" s="4"/>
      <c r="GFM208" s="4"/>
      <c r="GFN208" s="4"/>
      <c r="GFO208" s="4"/>
      <c r="GFP208" s="4"/>
      <c r="GFQ208" s="4"/>
      <c r="GFR208" s="4"/>
      <c r="GFS208" s="4"/>
      <c r="GFT208" s="4"/>
      <c r="GFU208" s="4"/>
      <c r="GFV208" s="4"/>
      <c r="GFW208" s="4"/>
      <c r="GFX208" s="4"/>
      <c r="GFY208" s="4"/>
      <c r="GFZ208" s="4"/>
      <c r="GGA208" s="4"/>
      <c r="GGB208" s="4"/>
      <c r="GGC208" s="4"/>
      <c r="GGD208" s="4"/>
      <c r="GGE208" s="4"/>
      <c r="GGF208" s="4"/>
      <c r="GGG208" s="4"/>
      <c r="GGH208" s="4"/>
      <c r="GGI208" s="4"/>
      <c r="GGJ208" s="4"/>
      <c r="GGK208" s="4"/>
      <c r="GGL208" s="4"/>
      <c r="GGM208" s="4"/>
      <c r="GGN208" s="4"/>
      <c r="GGO208" s="4"/>
      <c r="GGP208" s="4"/>
      <c r="GGQ208" s="4"/>
      <c r="GGR208" s="4"/>
      <c r="GGS208" s="4"/>
      <c r="GGT208" s="4"/>
      <c r="GGU208" s="4"/>
      <c r="GGV208" s="4"/>
      <c r="GGW208" s="4"/>
      <c r="GGX208" s="4"/>
      <c r="GGY208" s="4"/>
      <c r="GGZ208" s="4"/>
      <c r="GHA208" s="4"/>
      <c r="GHB208" s="4"/>
      <c r="GHC208" s="4"/>
      <c r="GHD208" s="4"/>
      <c r="GHE208" s="4"/>
      <c r="GHF208" s="4"/>
      <c r="GHG208" s="4"/>
      <c r="GHH208" s="4"/>
      <c r="GHI208" s="4"/>
      <c r="GHJ208" s="4"/>
      <c r="GHK208" s="4"/>
      <c r="GHL208" s="4"/>
      <c r="GHM208" s="4"/>
      <c r="GHN208" s="4"/>
      <c r="GHO208" s="4"/>
      <c r="GHP208" s="4"/>
      <c r="GHQ208" s="4"/>
      <c r="GHR208" s="4"/>
      <c r="GHS208" s="4"/>
      <c r="GHT208" s="4"/>
      <c r="GHU208" s="4"/>
      <c r="GHV208" s="4"/>
      <c r="GHW208" s="4"/>
      <c r="GHX208" s="4"/>
      <c r="GHY208" s="4"/>
      <c r="GHZ208" s="4"/>
      <c r="GIA208" s="4"/>
      <c r="GIB208" s="4"/>
      <c r="GIC208" s="4"/>
      <c r="GID208" s="4"/>
      <c r="GIE208" s="4"/>
      <c r="GIF208" s="4"/>
      <c r="GIG208" s="4"/>
      <c r="GIH208" s="4"/>
      <c r="GII208" s="4"/>
      <c r="GIJ208" s="4"/>
      <c r="GIK208" s="4"/>
      <c r="GIL208" s="4"/>
      <c r="GIM208" s="4"/>
      <c r="GIN208" s="4"/>
      <c r="GIO208" s="4"/>
      <c r="GIP208" s="4"/>
      <c r="GIQ208" s="4"/>
      <c r="GIR208" s="4"/>
      <c r="GIS208" s="4"/>
      <c r="GIT208" s="4"/>
      <c r="GIU208" s="4"/>
      <c r="GIV208" s="4"/>
      <c r="GIW208" s="4"/>
      <c r="GIX208" s="4"/>
      <c r="GIY208" s="4"/>
      <c r="GIZ208" s="4"/>
      <c r="GJA208" s="4"/>
      <c r="GJB208" s="4"/>
      <c r="GJC208" s="4"/>
      <c r="GJD208" s="4"/>
      <c r="GJE208" s="4"/>
      <c r="GJF208" s="4"/>
      <c r="GJG208" s="4"/>
      <c r="GJH208" s="4"/>
      <c r="GJI208" s="4"/>
      <c r="GJJ208" s="4"/>
      <c r="GJK208" s="4"/>
      <c r="GJL208" s="4"/>
      <c r="GJM208" s="4"/>
      <c r="GJN208" s="4"/>
      <c r="GJO208" s="4"/>
      <c r="GJP208" s="4"/>
      <c r="GJQ208" s="4"/>
      <c r="GJR208" s="4"/>
      <c r="GJS208" s="4"/>
      <c r="GJT208" s="4"/>
      <c r="GJU208" s="4"/>
      <c r="GJV208" s="4"/>
      <c r="GJW208" s="4"/>
      <c r="GJX208" s="4"/>
      <c r="GJY208" s="4"/>
      <c r="GJZ208" s="4"/>
      <c r="GKA208" s="4"/>
      <c r="GKB208" s="4"/>
      <c r="GKC208" s="4"/>
      <c r="GKD208" s="4"/>
      <c r="GKE208" s="4"/>
      <c r="GKF208" s="4"/>
      <c r="GKG208" s="4"/>
      <c r="GKH208" s="4"/>
      <c r="GKI208" s="4"/>
      <c r="GKJ208" s="4"/>
      <c r="GKK208" s="4"/>
      <c r="GKL208" s="4"/>
      <c r="GKM208" s="4"/>
      <c r="GKN208" s="4"/>
      <c r="GKO208" s="4"/>
      <c r="GKP208" s="4"/>
      <c r="GKQ208" s="4"/>
      <c r="GKR208" s="4"/>
      <c r="GKS208" s="4"/>
      <c r="GKT208" s="4"/>
      <c r="GKU208" s="4"/>
      <c r="GKV208" s="4"/>
      <c r="GKW208" s="4"/>
      <c r="GKX208" s="4"/>
      <c r="GKY208" s="4"/>
      <c r="GKZ208" s="4"/>
      <c r="GLA208" s="4"/>
      <c r="GLB208" s="4"/>
      <c r="GLC208" s="4"/>
      <c r="GLD208" s="4"/>
      <c r="GLE208" s="4"/>
      <c r="GLF208" s="4"/>
      <c r="GLG208" s="4"/>
      <c r="GLH208" s="4"/>
      <c r="GLI208" s="4"/>
      <c r="GLJ208" s="4"/>
      <c r="GLK208" s="4"/>
      <c r="GLL208" s="4"/>
      <c r="GLM208" s="4"/>
      <c r="GLN208" s="4"/>
      <c r="GLO208" s="4"/>
      <c r="GLP208" s="4"/>
      <c r="GLQ208" s="4"/>
      <c r="GLR208" s="4"/>
      <c r="GLS208" s="4"/>
      <c r="GLT208" s="4"/>
      <c r="GLU208" s="4"/>
      <c r="GLV208" s="4"/>
      <c r="GLW208" s="4"/>
      <c r="GLX208" s="4"/>
      <c r="GLY208" s="4"/>
      <c r="GLZ208" s="4"/>
      <c r="GMA208" s="4"/>
      <c r="GMB208" s="4"/>
      <c r="GMC208" s="4"/>
      <c r="GMD208" s="4"/>
      <c r="GME208" s="4"/>
      <c r="GMF208" s="4"/>
      <c r="GMG208" s="4"/>
      <c r="GMH208" s="4"/>
      <c r="GMI208" s="4"/>
      <c r="GMJ208" s="4"/>
      <c r="GMK208" s="4"/>
      <c r="GML208" s="4"/>
      <c r="GMM208" s="4"/>
      <c r="GMN208" s="4"/>
      <c r="GMO208" s="4"/>
      <c r="GMP208" s="4"/>
      <c r="GMQ208" s="4"/>
      <c r="GMR208" s="4"/>
      <c r="GMS208" s="4"/>
      <c r="GMT208" s="4"/>
      <c r="GMU208" s="4"/>
      <c r="GMV208" s="4"/>
      <c r="GMW208" s="4"/>
      <c r="GMX208" s="4"/>
      <c r="GMY208" s="4"/>
      <c r="GMZ208" s="4"/>
      <c r="GNA208" s="4"/>
      <c r="GNB208" s="4"/>
      <c r="GNC208" s="4"/>
      <c r="GND208" s="4"/>
      <c r="GNE208" s="4"/>
      <c r="GNF208" s="4"/>
      <c r="GNG208" s="4"/>
      <c r="GNH208" s="4"/>
      <c r="GNI208" s="4"/>
      <c r="GNJ208" s="4"/>
      <c r="GNK208" s="4"/>
      <c r="GNL208" s="4"/>
      <c r="GNM208" s="4"/>
      <c r="GNN208" s="4"/>
      <c r="GNO208" s="4"/>
      <c r="GNP208" s="4"/>
      <c r="GNQ208" s="4"/>
      <c r="GNR208" s="4"/>
      <c r="GNS208" s="4"/>
      <c r="GNT208" s="4"/>
      <c r="GNU208" s="4"/>
      <c r="GNV208" s="4"/>
      <c r="GNW208" s="4"/>
      <c r="GNX208" s="4"/>
      <c r="GNY208" s="4"/>
      <c r="GNZ208" s="4"/>
      <c r="GOA208" s="4"/>
      <c r="GOB208" s="4"/>
      <c r="GOC208" s="4"/>
      <c r="GOD208" s="4"/>
      <c r="GOE208" s="4"/>
      <c r="GOF208" s="4"/>
      <c r="GOG208" s="4"/>
      <c r="GOH208" s="4"/>
      <c r="GOI208" s="4"/>
      <c r="GOJ208" s="4"/>
      <c r="GOK208" s="4"/>
      <c r="GOL208" s="4"/>
      <c r="GOM208" s="4"/>
      <c r="GON208" s="4"/>
      <c r="GOO208" s="4"/>
      <c r="GOP208" s="4"/>
      <c r="GOQ208" s="4"/>
      <c r="GOR208" s="4"/>
      <c r="GOS208" s="4"/>
      <c r="GOT208" s="4"/>
      <c r="GOU208" s="4"/>
      <c r="GOV208" s="4"/>
      <c r="GOW208" s="4"/>
      <c r="GOX208" s="4"/>
      <c r="GOY208" s="4"/>
      <c r="GOZ208" s="4"/>
      <c r="GPA208" s="4"/>
      <c r="GPB208" s="4"/>
      <c r="GPC208" s="4"/>
      <c r="GPD208" s="4"/>
      <c r="GPE208" s="4"/>
      <c r="GPF208" s="4"/>
      <c r="GPG208" s="4"/>
      <c r="GPH208" s="4"/>
      <c r="GPI208" s="4"/>
      <c r="GPJ208" s="4"/>
      <c r="GPK208" s="4"/>
      <c r="GPL208" s="4"/>
      <c r="GPM208" s="4"/>
      <c r="GPN208" s="4"/>
      <c r="GPO208" s="4"/>
      <c r="GPP208" s="4"/>
      <c r="GPQ208" s="4"/>
      <c r="GPR208" s="4"/>
      <c r="GPS208" s="4"/>
      <c r="GPT208" s="4"/>
      <c r="GPU208" s="4"/>
      <c r="GPV208" s="4"/>
      <c r="GPW208" s="4"/>
      <c r="GPX208" s="4"/>
      <c r="GPY208" s="4"/>
      <c r="GPZ208" s="4"/>
      <c r="GQA208" s="4"/>
      <c r="GQB208" s="4"/>
      <c r="GQC208" s="4"/>
      <c r="GQD208" s="4"/>
      <c r="GQE208" s="4"/>
      <c r="GQF208" s="4"/>
      <c r="GQG208" s="4"/>
      <c r="GQH208" s="4"/>
      <c r="GQI208" s="4"/>
      <c r="GQJ208" s="4"/>
      <c r="GQK208" s="4"/>
      <c r="GQL208" s="4"/>
      <c r="GQM208" s="4"/>
      <c r="GQN208" s="4"/>
      <c r="GQO208" s="4"/>
      <c r="GQP208" s="4"/>
      <c r="GQQ208" s="4"/>
      <c r="GQR208" s="4"/>
      <c r="GQS208" s="4"/>
      <c r="GQT208" s="4"/>
      <c r="GQU208" s="4"/>
      <c r="GQV208" s="4"/>
      <c r="GQW208" s="4"/>
      <c r="GQX208" s="4"/>
      <c r="GQY208" s="4"/>
      <c r="GQZ208" s="4"/>
      <c r="GRA208" s="4"/>
      <c r="GRB208" s="4"/>
      <c r="GRC208" s="4"/>
      <c r="GRD208" s="4"/>
      <c r="GRE208" s="4"/>
      <c r="GRF208" s="4"/>
      <c r="GRG208" s="4"/>
      <c r="GRH208" s="4"/>
      <c r="GRI208" s="4"/>
      <c r="GRJ208" s="4"/>
      <c r="GRK208" s="4"/>
      <c r="GRL208" s="4"/>
      <c r="GRM208" s="4"/>
      <c r="GRN208" s="4"/>
      <c r="GRO208" s="4"/>
      <c r="GRP208" s="4"/>
      <c r="GRQ208" s="4"/>
      <c r="GRR208" s="4"/>
      <c r="GRS208" s="4"/>
      <c r="GRT208" s="4"/>
      <c r="GRU208" s="4"/>
      <c r="GRV208" s="4"/>
      <c r="GRW208" s="4"/>
      <c r="GRX208" s="4"/>
      <c r="GRY208" s="4"/>
      <c r="GRZ208" s="4"/>
      <c r="GSA208" s="4"/>
      <c r="GSB208" s="4"/>
      <c r="GSC208" s="4"/>
      <c r="GSD208" s="4"/>
      <c r="GSE208" s="4"/>
      <c r="GSF208" s="4"/>
      <c r="GSG208" s="4"/>
      <c r="GSH208" s="4"/>
      <c r="GSI208" s="4"/>
      <c r="GSJ208" s="4"/>
      <c r="GSK208" s="4"/>
      <c r="GSL208" s="4"/>
      <c r="GSM208" s="4"/>
      <c r="GSN208" s="4"/>
      <c r="GSO208" s="4"/>
      <c r="GSP208" s="4"/>
      <c r="GSQ208" s="4"/>
      <c r="GSR208" s="4"/>
      <c r="GSS208" s="4"/>
      <c r="GST208" s="4"/>
      <c r="GSU208" s="4"/>
      <c r="GSV208" s="4"/>
      <c r="GSW208" s="4"/>
      <c r="GSX208" s="4"/>
      <c r="GSY208" s="4"/>
      <c r="GSZ208" s="4"/>
      <c r="GTA208" s="4"/>
      <c r="GTB208" s="4"/>
      <c r="GTC208" s="4"/>
      <c r="GTD208" s="4"/>
      <c r="GTE208" s="4"/>
      <c r="GTF208" s="4"/>
      <c r="GTG208" s="4"/>
      <c r="GTH208" s="4"/>
      <c r="GTI208" s="4"/>
      <c r="GTJ208" s="4"/>
      <c r="GTK208" s="4"/>
      <c r="GTL208" s="4"/>
      <c r="GTM208" s="4"/>
      <c r="GTN208" s="4"/>
      <c r="GTO208" s="4"/>
      <c r="GTP208" s="4"/>
      <c r="GTQ208" s="4"/>
      <c r="GTR208" s="4"/>
      <c r="GTS208" s="4"/>
      <c r="GTT208" s="4"/>
      <c r="GTU208" s="4"/>
      <c r="GTV208" s="4"/>
      <c r="GTW208" s="4"/>
      <c r="GTX208" s="4"/>
      <c r="GTY208" s="4"/>
      <c r="GTZ208" s="4"/>
      <c r="GUA208" s="4"/>
      <c r="GUB208" s="4"/>
      <c r="GUC208" s="4"/>
      <c r="GUD208" s="4"/>
      <c r="GUE208" s="4"/>
      <c r="GUF208" s="4"/>
      <c r="GUG208" s="4"/>
      <c r="GUH208" s="4"/>
      <c r="GUI208" s="4"/>
      <c r="GUJ208" s="4"/>
      <c r="GUK208" s="4"/>
      <c r="GUL208" s="4"/>
      <c r="GUM208" s="4"/>
      <c r="GUN208" s="4"/>
      <c r="GUO208" s="4"/>
      <c r="GUP208" s="4"/>
      <c r="GUQ208" s="4"/>
      <c r="GUR208" s="4"/>
      <c r="GUS208" s="4"/>
      <c r="GUT208" s="4"/>
      <c r="GUU208" s="4"/>
      <c r="GUV208" s="4"/>
      <c r="GUW208" s="4"/>
      <c r="GUX208" s="4"/>
      <c r="GUY208" s="4"/>
      <c r="GUZ208" s="4"/>
      <c r="GVA208" s="4"/>
      <c r="GVB208" s="4"/>
      <c r="GVC208" s="4"/>
      <c r="GVD208" s="4"/>
      <c r="GVE208" s="4"/>
      <c r="GVF208" s="4"/>
      <c r="GVG208" s="4"/>
      <c r="GVH208" s="4"/>
      <c r="GVI208" s="4"/>
      <c r="GVJ208" s="4"/>
      <c r="GVK208" s="4"/>
      <c r="GVL208" s="4"/>
      <c r="GVM208" s="4"/>
      <c r="GVN208" s="4"/>
      <c r="GVO208" s="4"/>
      <c r="GVP208" s="4"/>
      <c r="GVQ208" s="4"/>
      <c r="GVR208" s="4"/>
      <c r="GVS208" s="4"/>
      <c r="GVT208" s="4"/>
      <c r="GVU208" s="4"/>
      <c r="GVV208" s="4"/>
      <c r="GVW208" s="4"/>
      <c r="GVX208" s="4"/>
      <c r="GVY208" s="4"/>
      <c r="GVZ208" s="4"/>
      <c r="GWA208" s="4"/>
      <c r="GWB208" s="4"/>
      <c r="GWC208" s="4"/>
      <c r="GWD208" s="4"/>
      <c r="GWE208" s="4"/>
      <c r="GWF208" s="4"/>
      <c r="GWG208" s="4"/>
      <c r="GWH208" s="4"/>
      <c r="GWI208" s="4"/>
      <c r="GWJ208" s="4"/>
      <c r="GWK208" s="4"/>
      <c r="GWL208" s="4"/>
      <c r="GWM208" s="4"/>
      <c r="GWN208" s="4"/>
      <c r="GWO208" s="4"/>
      <c r="GWP208" s="4"/>
      <c r="GWQ208" s="4"/>
      <c r="GWR208" s="4"/>
      <c r="GWS208" s="4"/>
      <c r="GWT208" s="4"/>
      <c r="GWU208" s="4"/>
      <c r="GWV208" s="4"/>
      <c r="GWW208" s="4"/>
      <c r="GWX208" s="4"/>
      <c r="GWY208" s="4"/>
      <c r="GWZ208" s="4"/>
      <c r="GXA208" s="4"/>
      <c r="GXB208" s="4"/>
      <c r="GXC208" s="4"/>
      <c r="GXD208" s="4"/>
      <c r="GXE208" s="4"/>
      <c r="GXF208" s="4"/>
      <c r="GXG208" s="4"/>
      <c r="GXH208" s="4"/>
      <c r="GXI208" s="4"/>
      <c r="GXJ208" s="4"/>
      <c r="GXK208" s="4"/>
      <c r="GXL208" s="4"/>
      <c r="GXM208" s="4"/>
      <c r="GXN208" s="4"/>
      <c r="GXO208" s="4"/>
      <c r="GXP208" s="4"/>
      <c r="GXQ208" s="4"/>
      <c r="GXR208" s="4"/>
      <c r="GXS208" s="4"/>
      <c r="GXT208" s="4"/>
      <c r="GXU208" s="4"/>
      <c r="GXV208" s="4"/>
      <c r="GXW208" s="4"/>
      <c r="GXX208" s="4"/>
      <c r="GXY208" s="4"/>
      <c r="GXZ208" s="4"/>
      <c r="GYA208" s="4"/>
      <c r="GYB208" s="4"/>
      <c r="GYC208" s="4"/>
      <c r="GYD208" s="4"/>
      <c r="GYE208" s="4"/>
      <c r="GYF208" s="4"/>
      <c r="GYG208" s="4"/>
      <c r="GYH208" s="4"/>
      <c r="GYI208" s="4"/>
      <c r="GYJ208" s="4"/>
      <c r="GYK208" s="4"/>
      <c r="GYL208" s="4"/>
      <c r="GYM208" s="4"/>
      <c r="GYN208" s="4"/>
      <c r="GYO208" s="4"/>
      <c r="GYP208" s="4"/>
      <c r="GYQ208" s="4"/>
      <c r="GYR208" s="4"/>
      <c r="GYS208" s="4"/>
      <c r="GYT208" s="4"/>
      <c r="GYU208" s="4"/>
      <c r="GYV208" s="4"/>
      <c r="GYW208" s="4"/>
      <c r="GYX208" s="4"/>
      <c r="GYY208" s="4"/>
      <c r="GYZ208" s="4"/>
      <c r="GZA208" s="4"/>
      <c r="GZB208" s="4"/>
      <c r="GZC208" s="4"/>
      <c r="GZD208" s="4"/>
      <c r="GZE208" s="4"/>
      <c r="GZF208" s="4"/>
      <c r="GZG208" s="4"/>
      <c r="GZH208" s="4"/>
      <c r="GZI208" s="4"/>
      <c r="GZJ208" s="4"/>
      <c r="GZK208" s="4"/>
      <c r="GZL208" s="4"/>
      <c r="GZM208" s="4"/>
      <c r="GZN208" s="4"/>
      <c r="GZO208" s="4"/>
      <c r="GZP208" s="4"/>
      <c r="GZQ208" s="4"/>
      <c r="GZR208" s="4"/>
      <c r="GZS208" s="4"/>
      <c r="GZT208" s="4"/>
      <c r="GZU208" s="4"/>
      <c r="GZV208" s="4"/>
      <c r="GZW208" s="4"/>
      <c r="GZX208" s="4"/>
      <c r="GZY208" s="4"/>
      <c r="GZZ208" s="4"/>
      <c r="HAA208" s="4"/>
      <c r="HAB208" s="4"/>
      <c r="HAC208" s="4"/>
      <c r="HAD208" s="4"/>
      <c r="HAE208" s="4"/>
      <c r="HAF208" s="4"/>
      <c r="HAG208" s="4"/>
      <c r="HAH208" s="4"/>
      <c r="HAI208" s="4"/>
      <c r="HAJ208" s="4"/>
      <c r="HAK208" s="4"/>
      <c r="HAL208" s="4"/>
      <c r="HAM208" s="4"/>
      <c r="HAN208" s="4"/>
      <c r="HAO208" s="4"/>
      <c r="HAP208" s="4"/>
      <c r="HAQ208" s="4"/>
      <c r="HAR208" s="4"/>
      <c r="HAS208" s="4"/>
      <c r="HAT208" s="4"/>
      <c r="HAU208" s="4"/>
      <c r="HAV208" s="4"/>
      <c r="HAW208" s="4"/>
      <c r="HAX208" s="4"/>
      <c r="HAY208" s="4"/>
      <c r="HAZ208" s="4"/>
      <c r="HBA208" s="4"/>
      <c r="HBB208" s="4"/>
      <c r="HBC208" s="4"/>
      <c r="HBD208" s="4"/>
      <c r="HBE208" s="4"/>
      <c r="HBF208" s="4"/>
      <c r="HBG208" s="4"/>
      <c r="HBH208" s="4"/>
      <c r="HBI208" s="4"/>
      <c r="HBJ208" s="4"/>
      <c r="HBK208" s="4"/>
      <c r="HBL208" s="4"/>
      <c r="HBM208" s="4"/>
      <c r="HBN208" s="4"/>
      <c r="HBO208" s="4"/>
      <c r="HBP208" s="4"/>
      <c r="HBQ208" s="4"/>
      <c r="HBR208" s="4"/>
      <c r="HBS208" s="4"/>
      <c r="HBT208" s="4"/>
      <c r="HBU208" s="4"/>
      <c r="HBV208" s="4"/>
      <c r="HBW208" s="4"/>
      <c r="HBX208" s="4"/>
      <c r="HBY208" s="4"/>
      <c r="HBZ208" s="4"/>
      <c r="HCA208" s="4"/>
      <c r="HCB208" s="4"/>
      <c r="HCC208" s="4"/>
      <c r="HCD208" s="4"/>
      <c r="HCE208" s="4"/>
      <c r="HCF208" s="4"/>
      <c r="HCG208" s="4"/>
      <c r="HCH208" s="4"/>
      <c r="HCI208" s="4"/>
      <c r="HCJ208" s="4"/>
      <c r="HCK208" s="4"/>
      <c r="HCL208" s="4"/>
      <c r="HCM208" s="4"/>
      <c r="HCN208" s="4"/>
      <c r="HCO208" s="4"/>
      <c r="HCP208" s="4"/>
      <c r="HCQ208" s="4"/>
      <c r="HCR208" s="4"/>
      <c r="HCS208" s="4"/>
      <c r="HCT208" s="4"/>
      <c r="HCU208" s="4"/>
      <c r="HCV208" s="4"/>
      <c r="HCW208" s="4"/>
      <c r="HCX208" s="4"/>
      <c r="HCY208" s="4"/>
      <c r="HCZ208" s="4"/>
      <c r="HDA208" s="4"/>
      <c r="HDB208" s="4"/>
      <c r="HDC208" s="4"/>
      <c r="HDD208" s="4"/>
      <c r="HDE208" s="4"/>
      <c r="HDF208" s="4"/>
      <c r="HDG208" s="4"/>
      <c r="HDH208" s="4"/>
      <c r="HDI208" s="4"/>
      <c r="HDJ208" s="4"/>
      <c r="HDK208" s="4"/>
      <c r="HDL208" s="4"/>
      <c r="HDM208" s="4"/>
      <c r="HDN208" s="4"/>
      <c r="HDO208" s="4"/>
      <c r="HDP208" s="4"/>
      <c r="HDQ208" s="4"/>
      <c r="HDR208" s="4"/>
      <c r="HDS208" s="4"/>
      <c r="HDT208" s="4"/>
      <c r="HDU208" s="4"/>
      <c r="HDV208" s="4"/>
      <c r="HDW208" s="4"/>
      <c r="HDX208" s="4"/>
      <c r="HDY208" s="4"/>
      <c r="HDZ208" s="4"/>
      <c r="HEA208" s="4"/>
      <c r="HEB208" s="4"/>
      <c r="HEC208" s="4"/>
      <c r="HED208" s="4"/>
      <c r="HEE208" s="4"/>
      <c r="HEF208" s="4"/>
      <c r="HEG208" s="4"/>
      <c r="HEH208" s="4"/>
      <c r="HEI208" s="4"/>
      <c r="HEJ208" s="4"/>
      <c r="HEK208" s="4"/>
      <c r="HEL208" s="4"/>
      <c r="HEM208" s="4"/>
      <c r="HEN208" s="4"/>
      <c r="HEO208" s="4"/>
      <c r="HEP208" s="4"/>
      <c r="HEQ208" s="4"/>
      <c r="HER208" s="4"/>
      <c r="HES208" s="4"/>
      <c r="HET208" s="4"/>
      <c r="HEU208" s="4"/>
      <c r="HEV208" s="4"/>
      <c r="HEW208" s="4"/>
      <c r="HEX208" s="4"/>
      <c r="HEY208" s="4"/>
      <c r="HEZ208" s="4"/>
      <c r="HFA208" s="4"/>
      <c r="HFB208" s="4"/>
      <c r="HFC208" s="4"/>
      <c r="HFD208" s="4"/>
      <c r="HFE208" s="4"/>
      <c r="HFF208" s="4"/>
      <c r="HFG208" s="4"/>
      <c r="HFH208" s="4"/>
      <c r="HFI208" s="4"/>
      <c r="HFJ208" s="4"/>
      <c r="HFK208" s="4"/>
      <c r="HFL208" s="4"/>
      <c r="HFM208" s="4"/>
      <c r="HFN208" s="4"/>
      <c r="HFO208" s="4"/>
      <c r="HFP208" s="4"/>
      <c r="HFQ208" s="4"/>
      <c r="HFR208" s="4"/>
      <c r="HFS208" s="4"/>
      <c r="HFT208" s="4"/>
      <c r="HFU208" s="4"/>
      <c r="HFV208" s="4"/>
      <c r="HFW208" s="4"/>
      <c r="HFX208" s="4"/>
      <c r="HFY208" s="4"/>
      <c r="HFZ208" s="4"/>
      <c r="HGA208" s="4"/>
      <c r="HGB208" s="4"/>
      <c r="HGC208" s="4"/>
      <c r="HGD208" s="4"/>
      <c r="HGE208" s="4"/>
      <c r="HGF208" s="4"/>
      <c r="HGG208" s="4"/>
      <c r="HGH208" s="4"/>
      <c r="HGI208" s="4"/>
      <c r="HGJ208" s="4"/>
      <c r="HGK208" s="4"/>
      <c r="HGL208" s="4"/>
      <c r="HGM208" s="4"/>
      <c r="HGN208" s="4"/>
      <c r="HGO208" s="4"/>
      <c r="HGP208" s="4"/>
      <c r="HGQ208" s="4"/>
      <c r="HGR208" s="4"/>
      <c r="HGS208" s="4"/>
      <c r="HGT208" s="4"/>
      <c r="HGU208" s="4"/>
      <c r="HGV208" s="4"/>
      <c r="HGW208" s="4"/>
      <c r="HGX208" s="4"/>
      <c r="HGY208" s="4"/>
      <c r="HGZ208" s="4"/>
      <c r="HHA208" s="4"/>
      <c r="HHB208" s="4"/>
      <c r="HHC208" s="4"/>
      <c r="HHD208" s="4"/>
      <c r="HHE208" s="4"/>
      <c r="HHF208" s="4"/>
      <c r="HHG208" s="4"/>
      <c r="HHH208" s="4"/>
      <c r="HHI208" s="4"/>
      <c r="HHJ208" s="4"/>
      <c r="HHK208" s="4"/>
      <c r="HHL208" s="4"/>
      <c r="HHM208" s="4"/>
      <c r="HHN208" s="4"/>
      <c r="HHO208" s="4"/>
      <c r="HHP208" s="4"/>
      <c r="HHQ208" s="4"/>
      <c r="HHR208" s="4"/>
      <c r="HHS208" s="4"/>
      <c r="HHT208" s="4"/>
      <c r="HHU208" s="4"/>
      <c r="HHV208" s="4"/>
      <c r="HHW208" s="4"/>
      <c r="HHX208" s="4"/>
      <c r="HHY208" s="4"/>
      <c r="HHZ208" s="4"/>
      <c r="HIA208" s="4"/>
      <c r="HIB208" s="4"/>
      <c r="HIC208" s="4"/>
      <c r="HID208" s="4"/>
      <c r="HIE208" s="4"/>
      <c r="HIF208" s="4"/>
      <c r="HIG208" s="4"/>
      <c r="HIH208" s="4"/>
      <c r="HII208" s="4"/>
      <c r="HIJ208" s="4"/>
      <c r="HIK208" s="4"/>
      <c r="HIL208" s="4"/>
      <c r="HIM208" s="4"/>
      <c r="HIN208" s="4"/>
      <c r="HIO208" s="4"/>
      <c r="HIP208" s="4"/>
      <c r="HIQ208" s="4"/>
      <c r="HIR208" s="4"/>
      <c r="HIS208" s="4"/>
      <c r="HIT208" s="4"/>
      <c r="HIU208" s="4"/>
      <c r="HIV208" s="4"/>
      <c r="HIW208" s="4"/>
      <c r="HIX208" s="4"/>
      <c r="HIY208" s="4"/>
      <c r="HIZ208" s="4"/>
      <c r="HJA208" s="4"/>
      <c r="HJB208" s="4"/>
      <c r="HJC208" s="4"/>
      <c r="HJD208" s="4"/>
      <c r="HJE208" s="4"/>
      <c r="HJF208" s="4"/>
      <c r="HJG208" s="4"/>
      <c r="HJH208" s="4"/>
      <c r="HJI208" s="4"/>
      <c r="HJJ208" s="4"/>
      <c r="HJK208" s="4"/>
      <c r="HJL208" s="4"/>
      <c r="HJM208" s="4"/>
      <c r="HJN208" s="4"/>
      <c r="HJO208" s="4"/>
      <c r="HJP208" s="4"/>
      <c r="HJQ208" s="4"/>
      <c r="HJR208" s="4"/>
      <c r="HJS208" s="4"/>
      <c r="HJT208" s="4"/>
      <c r="HJU208" s="4"/>
      <c r="HJV208" s="4"/>
      <c r="HJW208" s="4"/>
      <c r="HJX208" s="4"/>
      <c r="HJY208" s="4"/>
      <c r="HJZ208" s="4"/>
      <c r="HKA208" s="4"/>
      <c r="HKB208" s="4"/>
      <c r="HKC208" s="4"/>
      <c r="HKD208" s="4"/>
      <c r="HKE208" s="4"/>
      <c r="HKF208" s="4"/>
      <c r="HKG208" s="4"/>
      <c r="HKH208" s="4"/>
      <c r="HKI208" s="4"/>
      <c r="HKJ208" s="4"/>
      <c r="HKK208" s="4"/>
      <c r="HKL208" s="4"/>
      <c r="HKM208" s="4"/>
      <c r="HKN208" s="4"/>
      <c r="HKO208" s="4"/>
      <c r="HKP208" s="4"/>
      <c r="HKQ208" s="4"/>
      <c r="HKR208" s="4"/>
      <c r="HKS208" s="4"/>
      <c r="HKT208" s="4"/>
      <c r="HKU208" s="4"/>
      <c r="HKV208" s="4"/>
      <c r="HKW208" s="4"/>
      <c r="HKX208" s="4"/>
      <c r="HKY208" s="4"/>
      <c r="HKZ208" s="4"/>
      <c r="HLA208" s="4"/>
      <c r="HLB208" s="4"/>
      <c r="HLC208" s="4"/>
      <c r="HLD208" s="4"/>
      <c r="HLE208" s="4"/>
      <c r="HLF208" s="4"/>
      <c r="HLG208" s="4"/>
      <c r="HLH208" s="4"/>
      <c r="HLI208" s="4"/>
      <c r="HLJ208" s="4"/>
      <c r="HLK208" s="4"/>
      <c r="HLL208" s="4"/>
      <c r="HLM208" s="4"/>
      <c r="HLN208" s="4"/>
      <c r="HLO208" s="4"/>
      <c r="HLP208" s="4"/>
      <c r="HLQ208" s="4"/>
      <c r="HLR208" s="4"/>
      <c r="HLS208" s="4"/>
      <c r="HLT208" s="4"/>
      <c r="HLU208" s="4"/>
      <c r="HLV208" s="4"/>
      <c r="HLW208" s="4"/>
      <c r="HLX208" s="4"/>
      <c r="HLY208" s="4"/>
      <c r="HLZ208" s="4"/>
      <c r="HMA208" s="4"/>
      <c r="HMB208" s="4"/>
      <c r="HMC208" s="4"/>
      <c r="HMD208" s="4"/>
      <c r="HME208" s="4"/>
      <c r="HMF208" s="4"/>
      <c r="HMG208" s="4"/>
      <c r="HMH208" s="4"/>
      <c r="HMI208" s="4"/>
      <c r="HMJ208" s="4"/>
      <c r="HMK208" s="4"/>
      <c r="HML208" s="4"/>
      <c r="HMM208" s="4"/>
      <c r="HMN208" s="4"/>
      <c r="HMO208" s="4"/>
      <c r="HMP208" s="4"/>
      <c r="HMQ208" s="4"/>
      <c r="HMR208" s="4"/>
      <c r="HMS208" s="4"/>
      <c r="HMT208" s="4"/>
      <c r="HMU208" s="4"/>
      <c r="HMV208" s="4"/>
      <c r="HMW208" s="4"/>
      <c r="HMX208" s="4"/>
      <c r="HMY208" s="4"/>
      <c r="HMZ208" s="4"/>
      <c r="HNA208" s="4"/>
      <c r="HNB208" s="4"/>
      <c r="HNC208" s="4"/>
      <c r="HND208" s="4"/>
      <c r="HNE208" s="4"/>
      <c r="HNF208" s="4"/>
      <c r="HNG208" s="4"/>
      <c r="HNH208" s="4"/>
      <c r="HNI208" s="4"/>
      <c r="HNJ208" s="4"/>
      <c r="HNK208" s="4"/>
      <c r="HNL208" s="4"/>
      <c r="HNM208" s="4"/>
      <c r="HNN208" s="4"/>
      <c r="HNO208" s="4"/>
      <c r="HNP208" s="4"/>
      <c r="HNQ208" s="4"/>
      <c r="HNR208" s="4"/>
      <c r="HNS208" s="4"/>
      <c r="HNT208" s="4"/>
      <c r="HNU208" s="4"/>
      <c r="HNV208" s="4"/>
      <c r="HNW208" s="4"/>
      <c r="HNX208" s="4"/>
      <c r="HNY208" s="4"/>
      <c r="HNZ208" s="4"/>
      <c r="HOA208" s="4"/>
      <c r="HOB208" s="4"/>
      <c r="HOC208" s="4"/>
      <c r="HOD208" s="4"/>
      <c r="HOE208" s="4"/>
      <c r="HOF208" s="4"/>
      <c r="HOG208" s="4"/>
      <c r="HOH208" s="4"/>
      <c r="HOI208" s="4"/>
      <c r="HOJ208" s="4"/>
      <c r="HOK208" s="4"/>
      <c r="HOL208" s="4"/>
      <c r="HOM208" s="4"/>
      <c r="HON208" s="4"/>
      <c r="HOO208" s="4"/>
      <c r="HOP208" s="4"/>
      <c r="HOQ208" s="4"/>
      <c r="HOR208" s="4"/>
      <c r="HOS208" s="4"/>
      <c r="HOT208" s="4"/>
      <c r="HOU208" s="4"/>
      <c r="HOV208" s="4"/>
      <c r="HOW208" s="4"/>
      <c r="HOX208" s="4"/>
      <c r="HOY208" s="4"/>
      <c r="HOZ208" s="4"/>
      <c r="HPA208" s="4"/>
      <c r="HPB208" s="4"/>
      <c r="HPC208" s="4"/>
      <c r="HPD208" s="4"/>
      <c r="HPE208" s="4"/>
      <c r="HPF208" s="4"/>
      <c r="HPG208" s="4"/>
      <c r="HPH208" s="4"/>
      <c r="HPI208" s="4"/>
      <c r="HPJ208" s="4"/>
      <c r="HPK208" s="4"/>
      <c r="HPL208" s="4"/>
      <c r="HPM208" s="4"/>
      <c r="HPN208" s="4"/>
      <c r="HPO208" s="4"/>
      <c r="HPP208" s="4"/>
      <c r="HPQ208" s="4"/>
      <c r="HPR208" s="4"/>
      <c r="HPS208" s="4"/>
      <c r="HPT208" s="4"/>
      <c r="HPU208" s="4"/>
      <c r="HPV208" s="4"/>
      <c r="HPW208" s="4"/>
      <c r="HPX208" s="4"/>
      <c r="HPY208" s="4"/>
      <c r="HPZ208" s="4"/>
      <c r="HQA208" s="4"/>
      <c r="HQB208" s="4"/>
      <c r="HQC208" s="4"/>
      <c r="HQD208" s="4"/>
      <c r="HQE208" s="4"/>
      <c r="HQF208" s="4"/>
      <c r="HQG208" s="4"/>
      <c r="HQH208" s="4"/>
      <c r="HQI208" s="4"/>
      <c r="HQJ208" s="4"/>
      <c r="HQK208" s="4"/>
      <c r="HQL208" s="4"/>
      <c r="HQM208" s="4"/>
      <c r="HQN208" s="4"/>
      <c r="HQO208" s="4"/>
      <c r="HQP208" s="4"/>
      <c r="HQQ208" s="4"/>
      <c r="HQR208" s="4"/>
      <c r="HQS208" s="4"/>
      <c r="HQT208" s="4"/>
      <c r="HQU208" s="4"/>
      <c r="HQV208" s="4"/>
      <c r="HQW208" s="4"/>
      <c r="HQX208" s="4"/>
      <c r="HQY208" s="4"/>
      <c r="HQZ208" s="4"/>
      <c r="HRA208" s="4"/>
      <c r="HRB208" s="4"/>
      <c r="HRC208" s="4"/>
      <c r="HRD208" s="4"/>
      <c r="HRE208" s="4"/>
      <c r="HRF208" s="4"/>
      <c r="HRG208" s="4"/>
      <c r="HRH208" s="4"/>
      <c r="HRI208" s="4"/>
      <c r="HRJ208" s="4"/>
      <c r="HRK208" s="4"/>
      <c r="HRL208" s="4"/>
      <c r="HRM208" s="4"/>
      <c r="HRN208" s="4"/>
      <c r="HRO208" s="4"/>
      <c r="HRP208" s="4"/>
      <c r="HRQ208" s="4"/>
      <c r="HRR208" s="4"/>
      <c r="HRS208" s="4"/>
      <c r="HRT208" s="4"/>
      <c r="HRU208" s="4"/>
      <c r="HRV208" s="4"/>
      <c r="HRW208" s="4"/>
      <c r="HRX208" s="4"/>
      <c r="HRY208" s="4"/>
      <c r="HRZ208" s="4"/>
      <c r="HSA208" s="4"/>
      <c r="HSB208" s="4"/>
      <c r="HSC208" s="4"/>
      <c r="HSD208" s="4"/>
      <c r="HSE208" s="4"/>
      <c r="HSF208" s="4"/>
      <c r="HSG208" s="4"/>
      <c r="HSH208" s="4"/>
      <c r="HSI208" s="4"/>
      <c r="HSJ208" s="4"/>
      <c r="HSK208" s="4"/>
      <c r="HSL208" s="4"/>
      <c r="HSM208" s="4"/>
      <c r="HSN208" s="4"/>
      <c r="HSO208" s="4"/>
      <c r="HSP208" s="4"/>
      <c r="HSQ208" s="4"/>
      <c r="HSR208" s="4"/>
      <c r="HSS208" s="4"/>
      <c r="HST208" s="4"/>
      <c r="HSU208" s="4"/>
      <c r="HSV208" s="4"/>
      <c r="HSW208" s="4"/>
      <c r="HSX208" s="4"/>
      <c r="HSY208" s="4"/>
      <c r="HSZ208" s="4"/>
      <c r="HTA208" s="4"/>
      <c r="HTB208" s="4"/>
      <c r="HTC208" s="4"/>
      <c r="HTD208" s="4"/>
      <c r="HTE208" s="4"/>
      <c r="HTF208" s="4"/>
      <c r="HTG208" s="4"/>
      <c r="HTH208" s="4"/>
      <c r="HTI208" s="4"/>
      <c r="HTJ208" s="4"/>
      <c r="HTK208" s="4"/>
      <c r="HTL208" s="4"/>
      <c r="HTM208" s="4"/>
      <c r="HTN208" s="4"/>
      <c r="HTO208" s="4"/>
      <c r="HTP208" s="4"/>
      <c r="HTQ208" s="4"/>
      <c r="HTR208" s="4"/>
      <c r="HTS208" s="4"/>
      <c r="HTT208" s="4"/>
      <c r="HTU208" s="4"/>
      <c r="HTV208" s="4"/>
      <c r="HTW208" s="4"/>
      <c r="HTX208" s="4"/>
      <c r="HTY208" s="4"/>
      <c r="HTZ208" s="4"/>
      <c r="HUA208" s="4"/>
      <c r="HUB208" s="4"/>
      <c r="HUC208" s="4"/>
      <c r="HUD208" s="4"/>
      <c r="HUE208" s="4"/>
      <c r="HUF208" s="4"/>
      <c r="HUG208" s="4"/>
      <c r="HUH208" s="4"/>
      <c r="HUI208" s="4"/>
      <c r="HUJ208" s="4"/>
      <c r="HUK208" s="4"/>
      <c r="HUL208" s="4"/>
      <c r="HUM208" s="4"/>
      <c r="HUN208" s="4"/>
      <c r="HUO208" s="4"/>
      <c r="HUP208" s="4"/>
      <c r="HUQ208" s="4"/>
      <c r="HUR208" s="4"/>
      <c r="HUS208" s="4"/>
      <c r="HUT208" s="4"/>
      <c r="HUU208" s="4"/>
      <c r="HUV208" s="4"/>
      <c r="HUW208" s="4"/>
      <c r="HUX208" s="4"/>
      <c r="HUY208" s="4"/>
      <c r="HUZ208" s="4"/>
      <c r="HVA208" s="4"/>
      <c r="HVB208" s="4"/>
      <c r="HVC208" s="4"/>
      <c r="HVD208" s="4"/>
      <c r="HVE208" s="4"/>
      <c r="HVF208" s="4"/>
      <c r="HVG208" s="4"/>
      <c r="HVH208" s="4"/>
      <c r="HVI208" s="4"/>
      <c r="HVJ208" s="4"/>
      <c r="HVK208" s="4"/>
      <c r="HVL208" s="4"/>
      <c r="HVM208" s="4"/>
      <c r="HVN208" s="4"/>
      <c r="HVO208" s="4"/>
      <c r="HVP208" s="4"/>
      <c r="HVQ208" s="4"/>
      <c r="HVR208" s="4"/>
      <c r="HVS208" s="4"/>
      <c r="HVT208" s="4"/>
      <c r="HVU208" s="4"/>
      <c r="HVV208" s="4"/>
      <c r="HVW208" s="4"/>
      <c r="HVX208" s="4"/>
      <c r="HVY208" s="4"/>
      <c r="HVZ208" s="4"/>
      <c r="HWA208" s="4"/>
      <c r="HWB208" s="4"/>
      <c r="HWC208" s="4"/>
      <c r="HWD208" s="4"/>
      <c r="HWE208" s="4"/>
      <c r="HWF208" s="4"/>
      <c r="HWG208" s="4"/>
      <c r="HWH208" s="4"/>
      <c r="HWI208" s="4"/>
      <c r="HWJ208" s="4"/>
      <c r="HWK208" s="4"/>
      <c r="HWL208" s="4"/>
      <c r="HWM208" s="4"/>
      <c r="HWN208" s="4"/>
      <c r="HWO208" s="4"/>
      <c r="HWP208" s="4"/>
      <c r="HWQ208" s="4"/>
      <c r="HWR208" s="4"/>
      <c r="HWS208" s="4"/>
      <c r="HWT208" s="4"/>
      <c r="HWU208" s="4"/>
      <c r="HWV208" s="4"/>
      <c r="HWW208" s="4"/>
      <c r="HWX208" s="4"/>
      <c r="HWY208" s="4"/>
      <c r="HWZ208" s="4"/>
      <c r="HXA208" s="4"/>
      <c r="HXB208" s="4"/>
      <c r="HXC208" s="4"/>
      <c r="HXD208" s="4"/>
      <c r="HXE208" s="4"/>
      <c r="HXF208" s="4"/>
      <c r="HXG208" s="4"/>
      <c r="HXH208" s="4"/>
      <c r="HXI208" s="4"/>
      <c r="HXJ208" s="4"/>
      <c r="HXK208" s="4"/>
      <c r="HXL208" s="4"/>
      <c r="HXM208" s="4"/>
      <c r="HXN208" s="4"/>
      <c r="HXO208" s="4"/>
      <c r="HXP208" s="4"/>
      <c r="HXQ208" s="4"/>
      <c r="HXR208" s="4"/>
      <c r="HXS208" s="4"/>
      <c r="HXT208" s="4"/>
      <c r="HXU208" s="4"/>
      <c r="HXV208" s="4"/>
      <c r="HXW208" s="4"/>
      <c r="HXX208" s="4"/>
      <c r="HXY208" s="4"/>
      <c r="HXZ208" s="4"/>
      <c r="HYA208" s="4"/>
      <c r="HYB208" s="4"/>
      <c r="HYC208" s="4"/>
      <c r="HYD208" s="4"/>
      <c r="HYE208" s="4"/>
      <c r="HYF208" s="4"/>
      <c r="HYG208" s="4"/>
      <c r="HYH208" s="4"/>
      <c r="HYI208" s="4"/>
      <c r="HYJ208" s="4"/>
      <c r="HYK208" s="4"/>
      <c r="HYL208" s="4"/>
      <c r="HYM208" s="4"/>
      <c r="HYN208" s="4"/>
      <c r="HYO208" s="4"/>
      <c r="HYP208" s="4"/>
      <c r="HYQ208" s="4"/>
      <c r="HYR208" s="4"/>
      <c r="HYS208" s="4"/>
      <c r="HYT208" s="4"/>
      <c r="HYU208" s="4"/>
      <c r="HYV208" s="4"/>
      <c r="HYW208" s="4"/>
      <c r="HYX208" s="4"/>
      <c r="HYY208" s="4"/>
      <c r="HYZ208" s="4"/>
      <c r="HZA208" s="4"/>
      <c r="HZB208" s="4"/>
      <c r="HZC208" s="4"/>
      <c r="HZD208" s="4"/>
      <c r="HZE208" s="4"/>
      <c r="HZF208" s="4"/>
      <c r="HZG208" s="4"/>
      <c r="HZH208" s="4"/>
      <c r="HZI208" s="4"/>
      <c r="HZJ208" s="4"/>
      <c r="HZK208" s="4"/>
      <c r="HZL208" s="4"/>
      <c r="HZM208" s="4"/>
      <c r="HZN208" s="4"/>
      <c r="HZO208" s="4"/>
      <c r="HZP208" s="4"/>
      <c r="HZQ208" s="4"/>
      <c r="HZR208" s="4"/>
      <c r="HZS208" s="4"/>
      <c r="HZT208" s="4"/>
      <c r="HZU208" s="4"/>
      <c r="HZV208" s="4"/>
      <c r="HZW208" s="4"/>
      <c r="HZX208" s="4"/>
      <c r="HZY208" s="4"/>
      <c r="HZZ208" s="4"/>
      <c r="IAA208" s="4"/>
      <c r="IAB208" s="4"/>
      <c r="IAC208" s="4"/>
      <c r="IAD208" s="4"/>
      <c r="IAE208" s="4"/>
      <c r="IAF208" s="4"/>
      <c r="IAG208" s="4"/>
      <c r="IAH208" s="4"/>
      <c r="IAI208" s="4"/>
      <c r="IAJ208" s="4"/>
      <c r="IAK208" s="4"/>
      <c r="IAL208" s="4"/>
      <c r="IAM208" s="4"/>
      <c r="IAN208" s="4"/>
      <c r="IAO208" s="4"/>
      <c r="IAP208" s="4"/>
      <c r="IAQ208" s="4"/>
      <c r="IAR208" s="4"/>
      <c r="IAS208" s="4"/>
      <c r="IAT208" s="4"/>
      <c r="IAU208" s="4"/>
      <c r="IAV208" s="4"/>
      <c r="IAW208" s="4"/>
      <c r="IAX208" s="4"/>
      <c r="IAY208" s="4"/>
      <c r="IAZ208" s="4"/>
      <c r="IBA208" s="4"/>
      <c r="IBB208" s="4"/>
      <c r="IBC208" s="4"/>
      <c r="IBD208" s="4"/>
      <c r="IBE208" s="4"/>
      <c r="IBF208" s="4"/>
      <c r="IBG208" s="4"/>
      <c r="IBH208" s="4"/>
      <c r="IBI208" s="4"/>
      <c r="IBJ208" s="4"/>
      <c r="IBK208" s="4"/>
      <c r="IBL208" s="4"/>
      <c r="IBM208" s="4"/>
      <c r="IBN208" s="4"/>
      <c r="IBO208" s="4"/>
      <c r="IBP208" s="4"/>
      <c r="IBQ208" s="4"/>
      <c r="IBR208" s="4"/>
      <c r="IBS208" s="4"/>
      <c r="IBT208" s="4"/>
      <c r="IBU208" s="4"/>
      <c r="IBV208" s="4"/>
      <c r="IBW208" s="4"/>
      <c r="IBX208" s="4"/>
      <c r="IBY208" s="4"/>
      <c r="IBZ208" s="4"/>
      <c r="ICA208" s="4"/>
      <c r="ICB208" s="4"/>
      <c r="ICC208" s="4"/>
      <c r="ICD208" s="4"/>
      <c r="ICE208" s="4"/>
      <c r="ICF208" s="4"/>
      <c r="ICG208" s="4"/>
      <c r="ICH208" s="4"/>
      <c r="ICI208" s="4"/>
      <c r="ICJ208" s="4"/>
      <c r="ICK208" s="4"/>
      <c r="ICL208" s="4"/>
      <c r="ICM208" s="4"/>
      <c r="ICN208" s="4"/>
      <c r="ICO208" s="4"/>
      <c r="ICP208" s="4"/>
      <c r="ICQ208" s="4"/>
      <c r="ICR208" s="4"/>
      <c r="ICS208" s="4"/>
      <c r="ICT208" s="4"/>
      <c r="ICU208" s="4"/>
      <c r="ICV208" s="4"/>
      <c r="ICW208" s="4"/>
      <c r="ICX208" s="4"/>
      <c r="ICY208" s="4"/>
      <c r="ICZ208" s="4"/>
      <c r="IDA208" s="4"/>
      <c r="IDB208" s="4"/>
      <c r="IDC208" s="4"/>
      <c r="IDD208" s="4"/>
      <c r="IDE208" s="4"/>
      <c r="IDF208" s="4"/>
      <c r="IDG208" s="4"/>
      <c r="IDH208" s="4"/>
      <c r="IDI208" s="4"/>
      <c r="IDJ208" s="4"/>
      <c r="IDK208" s="4"/>
      <c r="IDL208" s="4"/>
      <c r="IDM208" s="4"/>
      <c r="IDN208" s="4"/>
      <c r="IDO208" s="4"/>
      <c r="IDP208" s="4"/>
      <c r="IDQ208" s="4"/>
      <c r="IDR208" s="4"/>
      <c r="IDS208" s="4"/>
      <c r="IDT208" s="4"/>
      <c r="IDU208" s="4"/>
      <c r="IDV208" s="4"/>
      <c r="IDW208" s="4"/>
      <c r="IDX208" s="4"/>
      <c r="IDY208" s="4"/>
      <c r="IDZ208" s="4"/>
      <c r="IEA208" s="4"/>
      <c r="IEB208" s="4"/>
      <c r="IEC208" s="4"/>
      <c r="IED208" s="4"/>
      <c r="IEE208" s="4"/>
      <c r="IEF208" s="4"/>
      <c r="IEG208" s="4"/>
      <c r="IEH208" s="4"/>
      <c r="IEI208" s="4"/>
      <c r="IEJ208" s="4"/>
      <c r="IEK208" s="4"/>
      <c r="IEL208" s="4"/>
      <c r="IEM208" s="4"/>
      <c r="IEN208" s="4"/>
      <c r="IEO208" s="4"/>
      <c r="IEP208" s="4"/>
      <c r="IEQ208" s="4"/>
      <c r="IER208" s="4"/>
      <c r="IES208" s="4"/>
      <c r="IET208" s="4"/>
      <c r="IEU208" s="4"/>
      <c r="IEV208" s="4"/>
      <c r="IEW208" s="4"/>
      <c r="IEX208" s="4"/>
      <c r="IEY208" s="4"/>
      <c r="IEZ208" s="4"/>
      <c r="IFA208" s="4"/>
      <c r="IFB208" s="4"/>
      <c r="IFC208" s="4"/>
      <c r="IFD208" s="4"/>
      <c r="IFE208" s="4"/>
      <c r="IFF208" s="4"/>
      <c r="IFG208" s="4"/>
      <c r="IFH208" s="4"/>
      <c r="IFI208" s="4"/>
      <c r="IFJ208" s="4"/>
      <c r="IFK208" s="4"/>
      <c r="IFL208" s="4"/>
      <c r="IFM208" s="4"/>
      <c r="IFN208" s="4"/>
      <c r="IFO208" s="4"/>
      <c r="IFP208" s="4"/>
      <c r="IFQ208" s="4"/>
      <c r="IFR208" s="4"/>
      <c r="IFS208" s="4"/>
      <c r="IFT208" s="4"/>
      <c r="IFU208" s="4"/>
      <c r="IFV208" s="4"/>
      <c r="IFW208" s="4"/>
      <c r="IFX208" s="4"/>
      <c r="IFY208" s="4"/>
      <c r="IFZ208" s="4"/>
      <c r="IGA208" s="4"/>
      <c r="IGB208" s="4"/>
      <c r="IGC208" s="4"/>
      <c r="IGD208" s="4"/>
      <c r="IGE208" s="4"/>
      <c r="IGF208" s="4"/>
      <c r="IGG208" s="4"/>
      <c r="IGH208" s="4"/>
      <c r="IGI208" s="4"/>
      <c r="IGJ208" s="4"/>
      <c r="IGK208" s="4"/>
      <c r="IGL208" s="4"/>
      <c r="IGM208" s="4"/>
      <c r="IGN208" s="4"/>
      <c r="IGO208" s="4"/>
      <c r="IGP208" s="4"/>
      <c r="IGQ208" s="4"/>
      <c r="IGR208" s="4"/>
      <c r="IGS208" s="4"/>
      <c r="IGT208" s="4"/>
      <c r="IGU208" s="4"/>
      <c r="IGV208" s="4"/>
      <c r="IGW208" s="4"/>
      <c r="IGX208" s="4"/>
      <c r="IGY208" s="4"/>
      <c r="IGZ208" s="4"/>
      <c r="IHA208" s="4"/>
      <c r="IHB208" s="4"/>
      <c r="IHC208" s="4"/>
      <c r="IHD208" s="4"/>
      <c r="IHE208" s="4"/>
      <c r="IHF208" s="4"/>
      <c r="IHG208" s="4"/>
      <c r="IHH208" s="4"/>
      <c r="IHI208" s="4"/>
      <c r="IHJ208" s="4"/>
      <c r="IHK208" s="4"/>
      <c r="IHL208" s="4"/>
      <c r="IHM208" s="4"/>
      <c r="IHN208" s="4"/>
      <c r="IHO208" s="4"/>
      <c r="IHP208" s="4"/>
      <c r="IHQ208" s="4"/>
      <c r="IHR208" s="4"/>
      <c r="IHS208" s="4"/>
      <c r="IHT208" s="4"/>
      <c r="IHU208" s="4"/>
      <c r="IHV208" s="4"/>
      <c r="IHW208" s="4"/>
      <c r="IHX208" s="4"/>
      <c r="IHY208" s="4"/>
      <c r="IHZ208" s="4"/>
      <c r="IIA208" s="4"/>
      <c r="IIB208" s="4"/>
      <c r="IIC208" s="4"/>
      <c r="IID208" s="4"/>
      <c r="IIE208" s="4"/>
      <c r="IIF208" s="4"/>
      <c r="IIG208" s="4"/>
      <c r="IIH208" s="4"/>
      <c r="III208" s="4"/>
      <c r="IIJ208" s="4"/>
      <c r="IIK208" s="4"/>
      <c r="IIL208" s="4"/>
      <c r="IIM208" s="4"/>
      <c r="IIN208" s="4"/>
      <c r="IIO208" s="4"/>
      <c r="IIP208" s="4"/>
      <c r="IIQ208" s="4"/>
      <c r="IIR208" s="4"/>
      <c r="IIS208" s="4"/>
      <c r="IIT208" s="4"/>
      <c r="IIU208" s="4"/>
      <c r="IIV208" s="4"/>
      <c r="IIW208" s="4"/>
      <c r="IIX208" s="4"/>
      <c r="IIY208" s="4"/>
      <c r="IIZ208" s="4"/>
      <c r="IJA208" s="4"/>
      <c r="IJB208" s="4"/>
      <c r="IJC208" s="4"/>
      <c r="IJD208" s="4"/>
      <c r="IJE208" s="4"/>
      <c r="IJF208" s="4"/>
      <c r="IJG208" s="4"/>
      <c r="IJH208" s="4"/>
      <c r="IJI208" s="4"/>
      <c r="IJJ208" s="4"/>
      <c r="IJK208" s="4"/>
      <c r="IJL208" s="4"/>
      <c r="IJM208" s="4"/>
      <c r="IJN208" s="4"/>
      <c r="IJO208" s="4"/>
      <c r="IJP208" s="4"/>
      <c r="IJQ208" s="4"/>
      <c r="IJR208" s="4"/>
      <c r="IJS208" s="4"/>
      <c r="IJT208" s="4"/>
      <c r="IJU208" s="4"/>
      <c r="IJV208" s="4"/>
      <c r="IJW208" s="4"/>
      <c r="IJX208" s="4"/>
      <c r="IJY208" s="4"/>
      <c r="IJZ208" s="4"/>
      <c r="IKA208" s="4"/>
      <c r="IKB208" s="4"/>
      <c r="IKC208" s="4"/>
      <c r="IKD208" s="4"/>
      <c r="IKE208" s="4"/>
      <c r="IKF208" s="4"/>
      <c r="IKG208" s="4"/>
      <c r="IKH208" s="4"/>
      <c r="IKI208" s="4"/>
      <c r="IKJ208" s="4"/>
      <c r="IKK208" s="4"/>
      <c r="IKL208" s="4"/>
      <c r="IKM208" s="4"/>
      <c r="IKN208" s="4"/>
      <c r="IKO208" s="4"/>
      <c r="IKP208" s="4"/>
      <c r="IKQ208" s="4"/>
      <c r="IKR208" s="4"/>
      <c r="IKS208" s="4"/>
      <c r="IKT208" s="4"/>
      <c r="IKU208" s="4"/>
      <c r="IKV208" s="4"/>
      <c r="IKW208" s="4"/>
      <c r="IKX208" s="4"/>
      <c r="IKY208" s="4"/>
      <c r="IKZ208" s="4"/>
      <c r="ILA208" s="4"/>
      <c r="ILB208" s="4"/>
      <c r="ILC208" s="4"/>
      <c r="ILD208" s="4"/>
      <c r="ILE208" s="4"/>
      <c r="ILF208" s="4"/>
      <c r="ILG208" s="4"/>
      <c r="ILH208" s="4"/>
      <c r="ILI208" s="4"/>
      <c r="ILJ208" s="4"/>
      <c r="ILK208" s="4"/>
      <c r="ILL208" s="4"/>
      <c r="ILM208" s="4"/>
      <c r="ILN208" s="4"/>
      <c r="ILO208" s="4"/>
      <c r="ILP208" s="4"/>
      <c r="ILQ208" s="4"/>
      <c r="ILR208" s="4"/>
      <c r="ILS208" s="4"/>
      <c r="ILT208" s="4"/>
      <c r="ILU208" s="4"/>
      <c r="ILV208" s="4"/>
      <c r="ILW208" s="4"/>
      <c r="ILX208" s="4"/>
      <c r="ILY208" s="4"/>
      <c r="ILZ208" s="4"/>
      <c r="IMA208" s="4"/>
      <c r="IMB208" s="4"/>
      <c r="IMC208" s="4"/>
      <c r="IMD208" s="4"/>
      <c r="IME208" s="4"/>
      <c r="IMF208" s="4"/>
      <c r="IMG208" s="4"/>
      <c r="IMH208" s="4"/>
      <c r="IMI208" s="4"/>
      <c r="IMJ208" s="4"/>
      <c r="IMK208" s="4"/>
      <c r="IML208" s="4"/>
      <c r="IMM208" s="4"/>
      <c r="IMN208" s="4"/>
      <c r="IMO208" s="4"/>
      <c r="IMP208" s="4"/>
      <c r="IMQ208" s="4"/>
      <c r="IMR208" s="4"/>
      <c r="IMS208" s="4"/>
      <c r="IMT208" s="4"/>
      <c r="IMU208" s="4"/>
      <c r="IMV208" s="4"/>
      <c r="IMW208" s="4"/>
      <c r="IMX208" s="4"/>
      <c r="IMY208" s="4"/>
      <c r="IMZ208" s="4"/>
      <c r="INA208" s="4"/>
      <c r="INB208" s="4"/>
      <c r="INC208" s="4"/>
      <c r="IND208" s="4"/>
      <c r="INE208" s="4"/>
      <c r="INF208" s="4"/>
      <c r="ING208" s="4"/>
      <c r="INH208" s="4"/>
      <c r="INI208" s="4"/>
      <c r="INJ208" s="4"/>
      <c r="INK208" s="4"/>
      <c r="INL208" s="4"/>
      <c r="INM208" s="4"/>
      <c r="INN208" s="4"/>
      <c r="INO208" s="4"/>
      <c r="INP208" s="4"/>
      <c r="INQ208" s="4"/>
      <c r="INR208" s="4"/>
      <c r="INS208" s="4"/>
      <c r="INT208" s="4"/>
      <c r="INU208" s="4"/>
      <c r="INV208" s="4"/>
      <c r="INW208" s="4"/>
      <c r="INX208" s="4"/>
      <c r="INY208" s="4"/>
      <c r="INZ208" s="4"/>
      <c r="IOA208" s="4"/>
      <c r="IOB208" s="4"/>
      <c r="IOC208" s="4"/>
      <c r="IOD208" s="4"/>
      <c r="IOE208" s="4"/>
      <c r="IOF208" s="4"/>
      <c r="IOG208" s="4"/>
      <c r="IOH208" s="4"/>
      <c r="IOI208" s="4"/>
      <c r="IOJ208" s="4"/>
      <c r="IOK208" s="4"/>
      <c r="IOL208" s="4"/>
      <c r="IOM208" s="4"/>
      <c r="ION208" s="4"/>
      <c r="IOO208" s="4"/>
      <c r="IOP208" s="4"/>
      <c r="IOQ208" s="4"/>
      <c r="IOR208" s="4"/>
      <c r="IOS208" s="4"/>
      <c r="IOT208" s="4"/>
      <c r="IOU208" s="4"/>
      <c r="IOV208" s="4"/>
      <c r="IOW208" s="4"/>
      <c r="IOX208" s="4"/>
      <c r="IOY208" s="4"/>
      <c r="IOZ208" s="4"/>
      <c r="IPA208" s="4"/>
      <c r="IPB208" s="4"/>
      <c r="IPC208" s="4"/>
      <c r="IPD208" s="4"/>
      <c r="IPE208" s="4"/>
      <c r="IPF208" s="4"/>
      <c r="IPG208" s="4"/>
      <c r="IPH208" s="4"/>
      <c r="IPI208" s="4"/>
      <c r="IPJ208" s="4"/>
      <c r="IPK208" s="4"/>
      <c r="IPL208" s="4"/>
      <c r="IPM208" s="4"/>
      <c r="IPN208" s="4"/>
      <c r="IPO208" s="4"/>
      <c r="IPP208" s="4"/>
      <c r="IPQ208" s="4"/>
      <c r="IPR208" s="4"/>
      <c r="IPS208" s="4"/>
      <c r="IPT208" s="4"/>
      <c r="IPU208" s="4"/>
      <c r="IPV208" s="4"/>
      <c r="IPW208" s="4"/>
      <c r="IPX208" s="4"/>
      <c r="IPY208" s="4"/>
      <c r="IPZ208" s="4"/>
      <c r="IQA208" s="4"/>
      <c r="IQB208" s="4"/>
      <c r="IQC208" s="4"/>
      <c r="IQD208" s="4"/>
      <c r="IQE208" s="4"/>
      <c r="IQF208" s="4"/>
      <c r="IQG208" s="4"/>
      <c r="IQH208" s="4"/>
      <c r="IQI208" s="4"/>
      <c r="IQJ208" s="4"/>
      <c r="IQK208" s="4"/>
      <c r="IQL208" s="4"/>
      <c r="IQM208" s="4"/>
      <c r="IQN208" s="4"/>
      <c r="IQO208" s="4"/>
      <c r="IQP208" s="4"/>
      <c r="IQQ208" s="4"/>
      <c r="IQR208" s="4"/>
      <c r="IQS208" s="4"/>
      <c r="IQT208" s="4"/>
      <c r="IQU208" s="4"/>
      <c r="IQV208" s="4"/>
      <c r="IQW208" s="4"/>
      <c r="IQX208" s="4"/>
      <c r="IQY208" s="4"/>
      <c r="IQZ208" s="4"/>
      <c r="IRA208" s="4"/>
      <c r="IRB208" s="4"/>
      <c r="IRC208" s="4"/>
      <c r="IRD208" s="4"/>
      <c r="IRE208" s="4"/>
      <c r="IRF208" s="4"/>
      <c r="IRG208" s="4"/>
      <c r="IRH208" s="4"/>
      <c r="IRI208" s="4"/>
      <c r="IRJ208" s="4"/>
      <c r="IRK208" s="4"/>
      <c r="IRL208" s="4"/>
      <c r="IRM208" s="4"/>
      <c r="IRN208" s="4"/>
      <c r="IRO208" s="4"/>
      <c r="IRP208" s="4"/>
      <c r="IRQ208" s="4"/>
      <c r="IRR208" s="4"/>
      <c r="IRS208" s="4"/>
      <c r="IRT208" s="4"/>
      <c r="IRU208" s="4"/>
      <c r="IRV208" s="4"/>
      <c r="IRW208" s="4"/>
      <c r="IRX208" s="4"/>
      <c r="IRY208" s="4"/>
      <c r="IRZ208" s="4"/>
      <c r="ISA208" s="4"/>
      <c r="ISB208" s="4"/>
      <c r="ISC208" s="4"/>
      <c r="ISD208" s="4"/>
      <c r="ISE208" s="4"/>
      <c r="ISF208" s="4"/>
      <c r="ISG208" s="4"/>
      <c r="ISH208" s="4"/>
      <c r="ISI208" s="4"/>
      <c r="ISJ208" s="4"/>
      <c r="ISK208" s="4"/>
      <c r="ISL208" s="4"/>
      <c r="ISM208" s="4"/>
      <c r="ISN208" s="4"/>
      <c r="ISO208" s="4"/>
      <c r="ISP208" s="4"/>
      <c r="ISQ208" s="4"/>
      <c r="ISR208" s="4"/>
      <c r="ISS208" s="4"/>
      <c r="IST208" s="4"/>
      <c r="ISU208" s="4"/>
      <c r="ISV208" s="4"/>
      <c r="ISW208" s="4"/>
      <c r="ISX208" s="4"/>
      <c r="ISY208" s="4"/>
      <c r="ISZ208" s="4"/>
      <c r="ITA208" s="4"/>
      <c r="ITB208" s="4"/>
      <c r="ITC208" s="4"/>
      <c r="ITD208" s="4"/>
      <c r="ITE208" s="4"/>
      <c r="ITF208" s="4"/>
      <c r="ITG208" s="4"/>
      <c r="ITH208" s="4"/>
      <c r="ITI208" s="4"/>
      <c r="ITJ208" s="4"/>
      <c r="ITK208" s="4"/>
      <c r="ITL208" s="4"/>
      <c r="ITM208" s="4"/>
      <c r="ITN208" s="4"/>
      <c r="ITO208" s="4"/>
      <c r="ITP208" s="4"/>
      <c r="ITQ208" s="4"/>
      <c r="ITR208" s="4"/>
      <c r="ITS208" s="4"/>
      <c r="ITT208" s="4"/>
      <c r="ITU208" s="4"/>
      <c r="ITV208" s="4"/>
      <c r="ITW208" s="4"/>
      <c r="ITX208" s="4"/>
      <c r="ITY208" s="4"/>
      <c r="ITZ208" s="4"/>
      <c r="IUA208" s="4"/>
      <c r="IUB208" s="4"/>
      <c r="IUC208" s="4"/>
      <c r="IUD208" s="4"/>
      <c r="IUE208" s="4"/>
      <c r="IUF208" s="4"/>
      <c r="IUG208" s="4"/>
      <c r="IUH208" s="4"/>
      <c r="IUI208" s="4"/>
      <c r="IUJ208" s="4"/>
      <c r="IUK208" s="4"/>
      <c r="IUL208" s="4"/>
      <c r="IUM208" s="4"/>
      <c r="IUN208" s="4"/>
      <c r="IUO208" s="4"/>
      <c r="IUP208" s="4"/>
      <c r="IUQ208" s="4"/>
      <c r="IUR208" s="4"/>
      <c r="IUS208" s="4"/>
      <c r="IUT208" s="4"/>
      <c r="IUU208" s="4"/>
      <c r="IUV208" s="4"/>
      <c r="IUW208" s="4"/>
      <c r="IUX208" s="4"/>
      <c r="IUY208" s="4"/>
      <c r="IUZ208" s="4"/>
      <c r="IVA208" s="4"/>
      <c r="IVB208" s="4"/>
      <c r="IVC208" s="4"/>
      <c r="IVD208" s="4"/>
      <c r="IVE208" s="4"/>
      <c r="IVF208" s="4"/>
      <c r="IVG208" s="4"/>
      <c r="IVH208" s="4"/>
      <c r="IVI208" s="4"/>
      <c r="IVJ208" s="4"/>
      <c r="IVK208" s="4"/>
      <c r="IVL208" s="4"/>
      <c r="IVM208" s="4"/>
      <c r="IVN208" s="4"/>
      <c r="IVO208" s="4"/>
      <c r="IVP208" s="4"/>
      <c r="IVQ208" s="4"/>
      <c r="IVR208" s="4"/>
      <c r="IVS208" s="4"/>
      <c r="IVT208" s="4"/>
      <c r="IVU208" s="4"/>
      <c r="IVV208" s="4"/>
      <c r="IVW208" s="4"/>
      <c r="IVX208" s="4"/>
      <c r="IVY208" s="4"/>
      <c r="IVZ208" s="4"/>
      <c r="IWA208" s="4"/>
      <c r="IWB208" s="4"/>
      <c r="IWC208" s="4"/>
      <c r="IWD208" s="4"/>
      <c r="IWE208" s="4"/>
      <c r="IWF208" s="4"/>
      <c r="IWG208" s="4"/>
      <c r="IWH208" s="4"/>
      <c r="IWI208" s="4"/>
      <c r="IWJ208" s="4"/>
      <c r="IWK208" s="4"/>
      <c r="IWL208" s="4"/>
      <c r="IWM208" s="4"/>
      <c r="IWN208" s="4"/>
      <c r="IWO208" s="4"/>
      <c r="IWP208" s="4"/>
      <c r="IWQ208" s="4"/>
      <c r="IWR208" s="4"/>
      <c r="IWS208" s="4"/>
      <c r="IWT208" s="4"/>
      <c r="IWU208" s="4"/>
      <c r="IWV208" s="4"/>
      <c r="IWW208" s="4"/>
      <c r="IWX208" s="4"/>
      <c r="IWY208" s="4"/>
      <c r="IWZ208" s="4"/>
      <c r="IXA208" s="4"/>
      <c r="IXB208" s="4"/>
      <c r="IXC208" s="4"/>
      <c r="IXD208" s="4"/>
      <c r="IXE208" s="4"/>
      <c r="IXF208" s="4"/>
      <c r="IXG208" s="4"/>
      <c r="IXH208" s="4"/>
      <c r="IXI208" s="4"/>
      <c r="IXJ208" s="4"/>
      <c r="IXK208" s="4"/>
      <c r="IXL208" s="4"/>
      <c r="IXM208" s="4"/>
      <c r="IXN208" s="4"/>
      <c r="IXO208" s="4"/>
      <c r="IXP208" s="4"/>
      <c r="IXQ208" s="4"/>
      <c r="IXR208" s="4"/>
      <c r="IXS208" s="4"/>
      <c r="IXT208" s="4"/>
      <c r="IXU208" s="4"/>
      <c r="IXV208" s="4"/>
      <c r="IXW208" s="4"/>
      <c r="IXX208" s="4"/>
      <c r="IXY208" s="4"/>
      <c r="IXZ208" s="4"/>
      <c r="IYA208" s="4"/>
      <c r="IYB208" s="4"/>
      <c r="IYC208" s="4"/>
      <c r="IYD208" s="4"/>
      <c r="IYE208" s="4"/>
      <c r="IYF208" s="4"/>
      <c r="IYG208" s="4"/>
      <c r="IYH208" s="4"/>
      <c r="IYI208" s="4"/>
      <c r="IYJ208" s="4"/>
      <c r="IYK208" s="4"/>
      <c r="IYL208" s="4"/>
      <c r="IYM208" s="4"/>
      <c r="IYN208" s="4"/>
      <c r="IYO208" s="4"/>
      <c r="IYP208" s="4"/>
      <c r="IYQ208" s="4"/>
      <c r="IYR208" s="4"/>
      <c r="IYS208" s="4"/>
      <c r="IYT208" s="4"/>
      <c r="IYU208" s="4"/>
      <c r="IYV208" s="4"/>
      <c r="IYW208" s="4"/>
      <c r="IYX208" s="4"/>
      <c r="IYY208" s="4"/>
      <c r="IYZ208" s="4"/>
      <c r="IZA208" s="4"/>
      <c r="IZB208" s="4"/>
      <c r="IZC208" s="4"/>
      <c r="IZD208" s="4"/>
      <c r="IZE208" s="4"/>
      <c r="IZF208" s="4"/>
      <c r="IZG208" s="4"/>
      <c r="IZH208" s="4"/>
      <c r="IZI208" s="4"/>
      <c r="IZJ208" s="4"/>
      <c r="IZK208" s="4"/>
      <c r="IZL208" s="4"/>
      <c r="IZM208" s="4"/>
      <c r="IZN208" s="4"/>
      <c r="IZO208" s="4"/>
      <c r="IZP208" s="4"/>
      <c r="IZQ208" s="4"/>
      <c r="IZR208" s="4"/>
      <c r="IZS208" s="4"/>
      <c r="IZT208" s="4"/>
      <c r="IZU208" s="4"/>
      <c r="IZV208" s="4"/>
      <c r="IZW208" s="4"/>
      <c r="IZX208" s="4"/>
      <c r="IZY208" s="4"/>
      <c r="IZZ208" s="4"/>
      <c r="JAA208" s="4"/>
      <c r="JAB208" s="4"/>
      <c r="JAC208" s="4"/>
      <c r="JAD208" s="4"/>
      <c r="JAE208" s="4"/>
      <c r="JAF208" s="4"/>
      <c r="JAG208" s="4"/>
      <c r="JAH208" s="4"/>
      <c r="JAI208" s="4"/>
      <c r="JAJ208" s="4"/>
      <c r="JAK208" s="4"/>
      <c r="JAL208" s="4"/>
      <c r="JAM208" s="4"/>
      <c r="JAN208" s="4"/>
      <c r="JAO208" s="4"/>
      <c r="JAP208" s="4"/>
      <c r="JAQ208" s="4"/>
      <c r="JAR208" s="4"/>
      <c r="JAS208" s="4"/>
      <c r="JAT208" s="4"/>
      <c r="JAU208" s="4"/>
      <c r="JAV208" s="4"/>
      <c r="JAW208" s="4"/>
      <c r="JAX208" s="4"/>
      <c r="JAY208" s="4"/>
      <c r="JAZ208" s="4"/>
      <c r="JBA208" s="4"/>
      <c r="JBB208" s="4"/>
      <c r="JBC208" s="4"/>
      <c r="JBD208" s="4"/>
      <c r="JBE208" s="4"/>
      <c r="JBF208" s="4"/>
      <c r="JBG208" s="4"/>
      <c r="JBH208" s="4"/>
      <c r="JBI208" s="4"/>
      <c r="JBJ208" s="4"/>
      <c r="JBK208" s="4"/>
      <c r="JBL208" s="4"/>
      <c r="JBM208" s="4"/>
      <c r="JBN208" s="4"/>
      <c r="JBO208" s="4"/>
      <c r="JBP208" s="4"/>
      <c r="JBQ208" s="4"/>
      <c r="JBR208" s="4"/>
      <c r="JBS208" s="4"/>
      <c r="JBT208" s="4"/>
      <c r="JBU208" s="4"/>
      <c r="JBV208" s="4"/>
      <c r="JBW208" s="4"/>
      <c r="JBX208" s="4"/>
      <c r="JBY208" s="4"/>
      <c r="JBZ208" s="4"/>
      <c r="JCA208" s="4"/>
      <c r="JCB208" s="4"/>
      <c r="JCC208" s="4"/>
      <c r="JCD208" s="4"/>
      <c r="JCE208" s="4"/>
      <c r="JCF208" s="4"/>
      <c r="JCG208" s="4"/>
      <c r="JCH208" s="4"/>
      <c r="JCI208" s="4"/>
      <c r="JCJ208" s="4"/>
      <c r="JCK208" s="4"/>
      <c r="JCL208" s="4"/>
      <c r="JCM208" s="4"/>
      <c r="JCN208" s="4"/>
      <c r="JCO208" s="4"/>
      <c r="JCP208" s="4"/>
      <c r="JCQ208" s="4"/>
      <c r="JCR208" s="4"/>
      <c r="JCS208" s="4"/>
      <c r="JCT208" s="4"/>
      <c r="JCU208" s="4"/>
      <c r="JCV208" s="4"/>
      <c r="JCW208" s="4"/>
      <c r="JCX208" s="4"/>
      <c r="JCY208" s="4"/>
      <c r="JCZ208" s="4"/>
      <c r="JDA208" s="4"/>
      <c r="JDB208" s="4"/>
      <c r="JDC208" s="4"/>
      <c r="JDD208" s="4"/>
      <c r="JDE208" s="4"/>
      <c r="JDF208" s="4"/>
      <c r="JDG208" s="4"/>
      <c r="JDH208" s="4"/>
      <c r="JDI208" s="4"/>
      <c r="JDJ208" s="4"/>
      <c r="JDK208" s="4"/>
      <c r="JDL208" s="4"/>
      <c r="JDM208" s="4"/>
      <c r="JDN208" s="4"/>
      <c r="JDO208" s="4"/>
      <c r="JDP208" s="4"/>
      <c r="JDQ208" s="4"/>
      <c r="JDR208" s="4"/>
      <c r="JDS208" s="4"/>
      <c r="JDT208" s="4"/>
      <c r="JDU208" s="4"/>
      <c r="JDV208" s="4"/>
      <c r="JDW208" s="4"/>
      <c r="JDX208" s="4"/>
      <c r="JDY208" s="4"/>
      <c r="JDZ208" s="4"/>
      <c r="JEA208" s="4"/>
      <c r="JEB208" s="4"/>
      <c r="JEC208" s="4"/>
      <c r="JED208" s="4"/>
      <c r="JEE208" s="4"/>
      <c r="JEF208" s="4"/>
      <c r="JEG208" s="4"/>
      <c r="JEH208" s="4"/>
      <c r="JEI208" s="4"/>
      <c r="JEJ208" s="4"/>
      <c r="JEK208" s="4"/>
      <c r="JEL208" s="4"/>
      <c r="JEM208" s="4"/>
      <c r="JEN208" s="4"/>
      <c r="JEO208" s="4"/>
      <c r="JEP208" s="4"/>
      <c r="JEQ208" s="4"/>
      <c r="JER208" s="4"/>
      <c r="JES208" s="4"/>
      <c r="JET208" s="4"/>
      <c r="JEU208" s="4"/>
      <c r="JEV208" s="4"/>
      <c r="JEW208" s="4"/>
      <c r="JEX208" s="4"/>
      <c r="JEY208" s="4"/>
      <c r="JEZ208" s="4"/>
      <c r="JFA208" s="4"/>
      <c r="JFB208" s="4"/>
      <c r="JFC208" s="4"/>
      <c r="JFD208" s="4"/>
      <c r="JFE208" s="4"/>
      <c r="JFF208" s="4"/>
      <c r="JFG208" s="4"/>
      <c r="JFH208" s="4"/>
      <c r="JFI208" s="4"/>
      <c r="JFJ208" s="4"/>
      <c r="JFK208" s="4"/>
      <c r="JFL208" s="4"/>
      <c r="JFM208" s="4"/>
      <c r="JFN208" s="4"/>
      <c r="JFO208" s="4"/>
      <c r="JFP208" s="4"/>
      <c r="JFQ208" s="4"/>
      <c r="JFR208" s="4"/>
      <c r="JFS208" s="4"/>
      <c r="JFT208" s="4"/>
      <c r="JFU208" s="4"/>
      <c r="JFV208" s="4"/>
      <c r="JFW208" s="4"/>
      <c r="JFX208" s="4"/>
      <c r="JFY208" s="4"/>
      <c r="JFZ208" s="4"/>
      <c r="JGA208" s="4"/>
      <c r="JGB208" s="4"/>
      <c r="JGC208" s="4"/>
      <c r="JGD208" s="4"/>
      <c r="JGE208" s="4"/>
      <c r="JGF208" s="4"/>
      <c r="JGG208" s="4"/>
      <c r="JGH208" s="4"/>
      <c r="JGI208" s="4"/>
      <c r="JGJ208" s="4"/>
      <c r="JGK208" s="4"/>
      <c r="JGL208" s="4"/>
      <c r="JGM208" s="4"/>
      <c r="JGN208" s="4"/>
      <c r="JGO208" s="4"/>
      <c r="JGP208" s="4"/>
      <c r="JGQ208" s="4"/>
      <c r="JGR208" s="4"/>
      <c r="JGS208" s="4"/>
      <c r="JGT208" s="4"/>
      <c r="JGU208" s="4"/>
      <c r="JGV208" s="4"/>
      <c r="JGW208" s="4"/>
      <c r="JGX208" s="4"/>
      <c r="JGY208" s="4"/>
      <c r="JGZ208" s="4"/>
      <c r="JHA208" s="4"/>
      <c r="JHB208" s="4"/>
      <c r="JHC208" s="4"/>
      <c r="JHD208" s="4"/>
      <c r="JHE208" s="4"/>
      <c r="JHF208" s="4"/>
      <c r="JHG208" s="4"/>
      <c r="JHH208" s="4"/>
      <c r="JHI208" s="4"/>
      <c r="JHJ208" s="4"/>
      <c r="JHK208" s="4"/>
      <c r="JHL208" s="4"/>
      <c r="JHM208" s="4"/>
      <c r="JHN208" s="4"/>
      <c r="JHO208" s="4"/>
      <c r="JHP208" s="4"/>
      <c r="JHQ208" s="4"/>
      <c r="JHR208" s="4"/>
      <c r="JHS208" s="4"/>
      <c r="JHT208" s="4"/>
      <c r="JHU208" s="4"/>
      <c r="JHV208" s="4"/>
      <c r="JHW208" s="4"/>
      <c r="JHX208" s="4"/>
      <c r="JHY208" s="4"/>
      <c r="JHZ208" s="4"/>
      <c r="JIA208" s="4"/>
      <c r="JIB208" s="4"/>
      <c r="JIC208" s="4"/>
      <c r="JID208" s="4"/>
      <c r="JIE208" s="4"/>
      <c r="JIF208" s="4"/>
      <c r="JIG208" s="4"/>
      <c r="JIH208" s="4"/>
      <c r="JII208" s="4"/>
      <c r="JIJ208" s="4"/>
      <c r="JIK208" s="4"/>
      <c r="JIL208" s="4"/>
      <c r="JIM208" s="4"/>
      <c r="JIN208" s="4"/>
      <c r="JIO208" s="4"/>
      <c r="JIP208" s="4"/>
      <c r="JIQ208" s="4"/>
      <c r="JIR208" s="4"/>
      <c r="JIS208" s="4"/>
      <c r="JIT208" s="4"/>
      <c r="JIU208" s="4"/>
      <c r="JIV208" s="4"/>
      <c r="JIW208" s="4"/>
      <c r="JIX208" s="4"/>
      <c r="JIY208" s="4"/>
      <c r="JIZ208" s="4"/>
      <c r="JJA208" s="4"/>
      <c r="JJB208" s="4"/>
      <c r="JJC208" s="4"/>
      <c r="JJD208" s="4"/>
      <c r="JJE208" s="4"/>
      <c r="JJF208" s="4"/>
      <c r="JJG208" s="4"/>
      <c r="JJH208" s="4"/>
      <c r="JJI208" s="4"/>
      <c r="JJJ208" s="4"/>
      <c r="JJK208" s="4"/>
      <c r="JJL208" s="4"/>
      <c r="JJM208" s="4"/>
      <c r="JJN208" s="4"/>
      <c r="JJO208" s="4"/>
      <c r="JJP208" s="4"/>
      <c r="JJQ208" s="4"/>
      <c r="JJR208" s="4"/>
      <c r="JJS208" s="4"/>
      <c r="JJT208" s="4"/>
      <c r="JJU208" s="4"/>
      <c r="JJV208" s="4"/>
      <c r="JJW208" s="4"/>
      <c r="JJX208" s="4"/>
      <c r="JJY208" s="4"/>
      <c r="JJZ208" s="4"/>
      <c r="JKA208" s="4"/>
      <c r="JKB208" s="4"/>
      <c r="JKC208" s="4"/>
      <c r="JKD208" s="4"/>
      <c r="JKE208" s="4"/>
      <c r="JKF208" s="4"/>
      <c r="JKG208" s="4"/>
      <c r="JKH208" s="4"/>
      <c r="JKI208" s="4"/>
      <c r="JKJ208" s="4"/>
      <c r="JKK208" s="4"/>
      <c r="JKL208" s="4"/>
      <c r="JKM208" s="4"/>
      <c r="JKN208" s="4"/>
      <c r="JKO208" s="4"/>
      <c r="JKP208" s="4"/>
      <c r="JKQ208" s="4"/>
      <c r="JKR208" s="4"/>
      <c r="JKS208" s="4"/>
      <c r="JKT208" s="4"/>
      <c r="JKU208" s="4"/>
      <c r="JKV208" s="4"/>
      <c r="JKW208" s="4"/>
      <c r="JKX208" s="4"/>
      <c r="JKY208" s="4"/>
      <c r="JKZ208" s="4"/>
      <c r="JLA208" s="4"/>
      <c r="JLB208" s="4"/>
      <c r="JLC208" s="4"/>
      <c r="JLD208" s="4"/>
      <c r="JLE208" s="4"/>
      <c r="JLF208" s="4"/>
      <c r="JLG208" s="4"/>
      <c r="JLH208" s="4"/>
      <c r="JLI208" s="4"/>
      <c r="JLJ208" s="4"/>
      <c r="JLK208" s="4"/>
      <c r="JLL208" s="4"/>
      <c r="JLM208" s="4"/>
      <c r="JLN208" s="4"/>
      <c r="JLO208" s="4"/>
      <c r="JLP208" s="4"/>
      <c r="JLQ208" s="4"/>
      <c r="JLR208" s="4"/>
      <c r="JLS208" s="4"/>
      <c r="JLT208" s="4"/>
      <c r="JLU208" s="4"/>
      <c r="JLV208" s="4"/>
      <c r="JLW208" s="4"/>
      <c r="JLX208" s="4"/>
      <c r="JLY208" s="4"/>
      <c r="JLZ208" s="4"/>
      <c r="JMA208" s="4"/>
      <c r="JMB208" s="4"/>
      <c r="JMC208" s="4"/>
      <c r="JMD208" s="4"/>
      <c r="JME208" s="4"/>
      <c r="JMF208" s="4"/>
      <c r="JMG208" s="4"/>
      <c r="JMH208" s="4"/>
      <c r="JMI208" s="4"/>
      <c r="JMJ208" s="4"/>
      <c r="JMK208" s="4"/>
      <c r="JML208" s="4"/>
      <c r="JMM208" s="4"/>
      <c r="JMN208" s="4"/>
      <c r="JMO208" s="4"/>
      <c r="JMP208" s="4"/>
      <c r="JMQ208" s="4"/>
      <c r="JMR208" s="4"/>
      <c r="JMS208" s="4"/>
      <c r="JMT208" s="4"/>
      <c r="JMU208" s="4"/>
      <c r="JMV208" s="4"/>
      <c r="JMW208" s="4"/>
      <c r="JMX208" s="4"/>
      <c r="JMY208" s="4"/>
      <c r="JMZ208" s="4"/>
      <c r="JNA208" s="4"/>
      <c r="JNB208" s="4"/>
      <c r="JNC208" s="4"/>
      <c r="JND208" s="4"/>
      <c r="JNE208" s="4"/>
      <c r="JNF208" s="4"/>
      <c r="JNG208" s="4"/>
      <c r="JNH208" s="4"/>
      <c r="JNI208" s="4"/>
      <c r="JNJ208" s="4"/>
      <c r="JNK208" s="4"/>
      <c r="JNL208" s="4"/>
      <c r="JNM208" s="4"/>
      <c r="JNN208" s="4"/>
      <c r="JNO208" s="4"/>
      <c r="JNP208" s="4"/>
      <c r="JNQ208" s="4"/>
      <c r="JNR208" s="4"/>
      <c r="JNS208" s="4"/>
      <c r="JNT208" s="4"/>
      <c r="JNU208" s="4"/>
      <c r="JNV208" s="4"/>
      <c r="JNW208" s="4"/>
      <c r="JNX208" s="4"/>
      <c r="JNY208" s="4"/>
      <c r="JNZ208" s="4"/>
      <c r="JOA208" s="4"/>
      <c r="JOB208" s="4"/>
      <c r="JOC208" s="4"/>
      <c r="JOD208" s="4"/>
      <c r="JOE208" s="4"/>
      <c r="JOF208" s="4"/>
      <c r="JOG208" s="4"/>
      <c r="JOH208" s="4"/>
      <c r="JOI208" s="4"/>
      <c r="JOJ208" s="4"/>
      <c r="JOK208" s="4"/>
      <c r="JOL208" s="4"/>
      <c r="JOM208" s="4"/>
      <c r="JON208" s="4"/>
      <c r="JOO208" s="4"/>
      <c r="JOP208" s="4"/>
      <c r="JOQ208" s="4"/>
      <c r="JOR208" s="4"/>
      <c r="JOS208" s="4"/>
      <c r="JOT208" s="4"/>
      <c r="JOU208" s="4"/>
      <c r="JOV208" s="4"/>
      <c r="JOW208" s="4"/>
      <c r="JOX208" s="4"/>
      <c r="JOY208" s="4"/>
      <c r="JOZ208" s="4"/>
      <c r="JPA208" s="4"/>
      <c r="JPB208" s="4"/>
      <c r="JPC208" s="4"/>
      <c r="JPD208" s="4"/>
      <c r="JPE208" s="4"/>
      <c r="JPF208" s="4"/>
      <c r="JPG208" s="4"/>
      <c r="JPH208" s="4"/>
      <c r="JPI208" s="4"/>
      <c r="JPJ208" s="4"/>
      <c r="JPK208" s="4"/>
      <c r="JPL208" s="4"/>
      <c r="JPM208" s="4"/>
      <c r="JPN208" s="4"/>
      <c r="JPO208" s="4"/>
      <c r="JPP208" s="4"/>
      <c r="JPQ208" s="4"/>
      <c r="JPR208" s="4"/>
      <c r="JPS208" s="4"/>
      <c r="JPT208" s="4"/>
      <c r="JPU208" s="4"/>
      <c r="JPV208" s="4"/>
      <c r="JPW208" s="4"/>
      <c r="JPX208" s="4"/>
      <c r="JPY208" s="4"/>
      <c r="JPZ208" s="4"/>
      <c r="JQA208" s="4"/>
      <c r="JQB208" s="4"/>
      <c r="JQC208" s="4"/>
      <c r="JQD208" s="4"/>
      <c r="JQE208" s="4"/>
      <c r="JQF208" s="4"/>
      <c r="JQG208" s="4"/>
      <c r="JQH208" s="4"/>
      <c r="JQI208" s="4"/>
      <c r="JQJ208" s="4"/>
      <c r="JQK208" s="4"/>
      <c r="JQL208" s="4"/>
      <c r="JQM208" s="4"/>
      <c r="JQN208" s="4"/>
      <c r="JQO208" s="4"/>
      <c r="JQP208" s="4"/>
      <c r="JQQ208" s="4"/>
      <c r="JQR208" s="4"/>
      <c r="JQS208" s="4"/>
      <c r="JQT208" s="4"/>
      <c r="JQU208" s="4"/>
      <c r="JQV208" s="4"/>
      <c r="JQW208" s="4"/>
      <c r="JQX208" s="4"/>
      <c r="JQY208" s="4"/>
      <c r="JQZ208" s="4"/>
      <c r="JRA208" s="4"/>
      <c r="JRB208" s="4"/>
      <c r="JRC208" s="4"/>
      <c r="JRD208" s="4"/>
      <c r="JRE208" s="4"/>
      <c r="JRF208" s="4"/>
      <c r="JRG208" s="4"/>
      <c r="JRH208" s="4"/>
      <c r="JRI208" s="4"/>
      <c r="JRJ208" s="4"/>
      <c r="JRK208" s="4"/>
      <c r="JRL208" s="4"/>
      <c r="JRM208" s="4"/>
      <c r="JRN208" s="4"/>
      <c r="JRO208" s="4"/>
      <c r="JRP208" s="4"/>
      <c r="JRQ208" s="4"/>
      <c r="JRR208" s="4"/>
      <c r="JRS208" s="4"/>
      <c r="JRT208" s="4"/>
      <c r="JRU208" s="4"/>
      <c r="JRV208" s="4"/>
      <c r="JRW208" s="4"/>
      <c r="JRX208" s="4"/>
      <c r="JRY208" s="4"/>
      <c r="JRZ208" s="4"/>
      <c r="JSA208" s="4"/>
      <c r="JSB208" s="4"/>
      <c r="JSC208" s="4"/>
      <c r="JSD208" s="4"/>
      <c r="JSE208" s="4"/>
      <c r="JSF208" s="4"/>
      <c r="JSG208" s="4"/>
      <c r="JSH208" s="4"/>
      <c r="JSI208" s="4"/>
      <c r="JSJ208" s="4"/>
      <c r="JSK208" s="4"/>
      <c r="JSL208" s="4"/>
      <c r="JSM208" s="4"/>
      <c r="JSN208" s="4"/>
      <c r="JSO208" s="4"/>
      <c r="JSP208" s="4"/>
      <c r="JSQ208" s="4"/>
      <c r="JSR208" s="4"/>
      <c r="JSS208" s="4"/>
      <c r="JST208" s="4"/>
      <c r="JSU208" s="4"/>
      <c r="JSV208" s="4"/>
      <c r="JSW208" s="4"/>
      <c r="JSX208" s="4"/>
      <c r="JSY208" s="4"/>
      <c r="JSZ208" s="4"/>
      <c r="JTA208" s="4"/>
      <c r="JTB208" s="4"/>
      <c r="JTC208" s="4"/>
      <c r="JTD208" s="4"/>
      <c r="JTE208" s="4"/>
      <c r="JTF208" s="4"/>
      <c r="JTG208" s="4"/>
      <c r="JTH208" s="4"/>
      <c r="JTI208" s="4"/>
      <c r="JTJ208" s="4"/>
      <c r="JTK208" s="4"/>
      <c r="JTL208" s="4"/>
      <c r="JTM208" s="4"/>
      <c r="JTN208" s="4"/>
      <c r="JTO208" s="4"/>
      <c r="JTP208" s="4"/>
      <c r="JTQ208" s="4"/>
      <c r="JTR208" s="4"/>
      <c r="JTS208" s="4"/>
      <c r="JTT208" s="4"/>
      <c r="JTU208" s="4"/>
      <c r="JTV208" s="4"/>
      <c r="JTW208" s="4"/>
      <c r="JTX208" s="4"/>
      <c r="JTY208" s="4"/>
      <c r="JTZ208" s="4"/>
      <c r="JUA208" s="4"/>
      <c r="JUB208" s="4"/>
      <c r="JUC208" s="4"/>
      <c r="JUD208" s="4"/>
      <c r="JUE208" s="4"/>
      <c r="JUF208" s="4"/>
      <c r="JUG208" s="4"/>
      <c r="JUH208" s="4"/>
      <c r="JUI208" s="4"/>
      <c r="JUJ208" s="4"/>
      <c r="JUK208" s="4"/>
      <c r="JUL208" s="4"/>
      <c r="JUM208" s="4"/>
      <c r="JUN208" s="4"/>
      <c r="JUO208" s="4"/>
      <c r="JUP208" s="4"/>
      <c r="JUQ208" s="4"/>
      <c r="JUR208" s="4"/>
      <c r="JUS208" s="4"/>
      <c r="JUT208" s="4"/>
      <c r="JUU208" s="4"/>
      <c r="JUV208" s="4"/>
      <c r="JUW208" s="4"/>
      <c r="JUX208" s="4"/>
      <c r="JUY208" s="4"/>
      <c r="JUZ208" s="4"/>
      <c r="JVA208" s="4"/>
      <c r="JVB208" s="4"/>
      <c r="JVC208" s="4"/>
      <c r="JVD208" s="4"/>
      <c r="JVE208" s="4"/>
      <c r="JVF208" s="4"/>
      <c r="JVG208" s="4"/>
      <c r="JVH208" s="4"/>
      <c r="JVI208" s="4"/>
      <c r="JVJ208" s="4"/>
      <c r="JVK208" s="4"/>
      <c r="JVL208" s="4"/>
      <c r="JVM208" s="4"/>
      <c r="JVN208" s="4"/>
      <c r="JVO208" s="4"/>
      <c r="JVP208" s="4"/>
      <c r="JVQ208" s="4"/>
      <c r="JVR208" s="4"/>
      <c r="JVS208" s="4"/>
      <c r="JVT208" s="4"/>
      <c r="JVU208" s="4"/>
      <c r="JVV208" s="4"/>
      <c r="JVW208" s="4"/>
      <c r="JVX208" s="4"/>
      <c r="JVY208" s="4"/>
      <c r="JVZ208" s="4"/>
      <c r="JWA208" s="4"/>
      <c r="JWB208" s="4"/>
      <c r="JWC208" s="4"/>
      <c r="JWD208" s="4"/>
      <c r="JWE208" s="4"/>
      <c r="JWF208" s="4"/>
      <c r="JWG208" s="4"/>
      <c r="JWH208" s="4"/>
      <c r="JWI208" s="4"/>
      <c r="JWJ208" s="4"/>
      <c r="JWK208" s="4"/>
      <c r="JWL208" s="4"/>
      <c r="JWM208" s="4"/>
      <c r="JWN208" s="4"/>
      <c r="JWO208" s="4"/>
      <c r="JWP208" s="4"/>
      <c r="JWQ208" s="4"/>
      <c r="JWR208" s="4"/>
      <c r="JWS208" s="4"/>
      <c r="JWT208" s="4"/>
      <c r="JWU208" s="4"/>
      <c r="JWV208" s="4"/>
      <c r="JWW208" s="4"/>
      <c r="JWX208" s="4"/>
      <c r="JWY208" s="4"/>
      <c r="JWZ208" s="4"/>
      <c r="JXA208" s="4"/>
      <c r="JXB208" s="4"/>
      <c r="JXC208" s="4"/>
      <c r="JXD208" s="4"/>
      <c r="JXE208" s="4"/>
      <c r="JXF208" s="4"/>
      <c r="JXG208" s="4"/>
      <c r="JXH208" s="4"/>
      <c r="JXI208" s="4"/>
      <c r="JXJ208" s="4"/>
      <c r="JXK208" s="4"/>
      <c r="JXL208" s="4"/>
      <c r="JXM208" s="4"/>
      <c r="JXN208" s="4"/>
      <c r="JXO208" s="4"/>
      <c r="JXP208" s="4"/>
      <c r="JXQ208" s="4"/>
      <c r="JXR208" s="4"/>
      <c r="JXS208" s="4"/>
      <c r="JXT208" s="4"/>
      <c r="JXU208" s="4"/>
      <c r="JXV208" s="4"/>
      <c r="JXW208" s="4"/>
      <c r="JXX208" s="4"/>
      <c r="JXY208" s="4"/>
      <c r="JXZ208" s="4"/>
      <c r="JYA208" s="4"/>
      <c r="JYB208" s="4"/>
      <c r="JYC208" s="4"/>
      <c r="JYD208" s="4"/>
      <c r="JYE208" s="4"/>
      <c r="JYF208" s="4"/>
      <c r="JYG208" s="4"/>
      <c r="JYH208" s="4"/>
      <c r="JYI208" s="4"/>
      <c r="JYJ208" s="4"/>
      <c r="JYK208" s="4"/>
      <c r="JYL208" s="4"/>
      <c r="JYM208" s="4"/>
      <c r="JYN208" s="4"/>
      <c r="JYO208" s="4"/>
      <c r="JYP208" s="4"/>
      <c r="JYQ208" s="4"/>
      <c r="JYR208" s="4"/>
      <c r="JYS208" s="4"/>
      <c r="JYT208" s="4"/>
      <c r="JYU208" s="4"/>
      <c r="JYV208" s="4"/>
      <c r="JYW208" s="4"/>
      <c r="JYX208" s="4"/>
      <c r="JYY208" s="4"/>
      <c r="JYZ208" s="4"/>
      <c r="JZA208" s="4"/>
      <c r="JZB208" s="4"/>
      <c r="JZC208" s="4"/>
      <c r="JZD208" s="4"/>
      <c r="JZE208" s="4"/>
      <c r="JZF208" s="4"/>
      <c r="JZG208" s="4"/>
      <c r="JZH208" s="4"/>
      <c r="JZI208" s="4"/>
      <c r="JZJ208" s="4"/>
      <c r="JZK208" s="4"/>
      <c r="JZL208" s="4"/>
      <c r="JZM208" s="4"/>
      <c r="JZN208" s="4"/>
      <c r="JZO208" s="4"/>
      <c r="JZP208" s="4"/>
      <c r="JZQ208" s="4"/>
      <c r="JZR208" s="4"/>
      <c r="JZS208" s="4"/>
      <c r="JZT208" s="4"/>
      <c r="JZU208" s="4"/>
      <c r="JZV208" s="4"/>
      <c r="JZW208" s="4"/>
      <c r="JZX208" s="4"/>
      <c r="JZY208" s="4"/>
      <c r="JZZ208" s="4"/>
      <c r="KAA208" s="4"/>
      <c r="KAB208" s="4"/>
      <c r="KAC208" s="4"/>
      <c r="KAD208" s="4"/>
      <c r="KAE208" s="4"/>
      <c r="KAF208" s="4"/>
      <c r="KAG208" s="4"/>
      <c r="KAH208" s="4"/>
      <c r="KAI208" s="4"/>
      <c r="KAJ208" s="4"/>
      <c r="KAK208" s="4"/>
      <c r="KAL208" s="4"/>
      <c r="KAM208" s="4"/>
      <c r="KAN208" s="4"/>
      <c r="KAO208" s="4"/>
      <c r="KAP208" s="4"/>
      <c r="KAQ208" s="4"/>
      <c r="KAR208" s="4"/>
      <c r="KAS208" s="4"/>
      <c r="KAT208" s="4"/>
      <c r="KAU208" s="4"/>
      <c r="KAV208" s="4"/>
      <c r="KAW208" s="4"/>
      <c r="KAX208" s="4"/>
      <c r="KAY208" s="4"/>
      <c r="KAZ208" s="4"/>
      <c r="KBA208" s="4"/>
      <c r="KBB208" s="4"/>
      <c r="KBC208" s="4"/>
      <c r="KBD208" s="4"/>
      <c r="KBE208" s="4"/>
      <c r="KBF208" s="4"/>
      <c r="KBG208" s="4"/>
      <c r="KBH208" s="4"/>
      <c r="KBI208" s="4"/>
      <c r="KBJ208" s="4"/>
      <c r="KBK208" s="4"/>
      <c r="KBL208" s="4"/>
      <c r="KBM208" s="4"/>
      <c r="KBN208" s="4"/>
      <c r="KBO208" s="4"/>
      <c r="KBP208" s="4"/>
      <c r="KBQ208" s="4"/>
      <c r="KBR208" s="4"/>
      <c r="KBS208" s="4"/>
      <c r="KBT208" s="4"/>
      <c r="KBU208" s="4"/>
      <c r="KBV208" s="4"/>
      <c r="KBW208" s="4"/>
      <c r="KBX208" s="4"/>
      <c r="KBY208" s="4"/>
      <c r="KBZ208" s="4"/>
      <c r="KCA208" s="4"/>
      <c r="KCB208" s="4"/>
      <c r="KCC208" s="4"/>
      <c r="KCD208" s="4"/>
      <c r="KCE208" s="4"/>
      <c r="KCF208" s="4"/>
      <c r="KCG208" s="4"/>
      <c r="KCH208" s="4"/>
      <c r="KCI208" s="4"/>
      <c r="KCJ208" s="4"/>
      <c r="KCK208" s="4"/>
      <c r="KCL208" s="4"/>
      <c r="KCM208" s="4"/>
      <c r="KCN208" s="4"/>
      <c r="KCO208" s="4"/>
      <c r="KCP208" s="4"/>
      <c r="KCQ208" s="4"/>
      <c r="KCR208" s="4"/>
      <c r="KCS208" s="4"/>
      <c r="KCT208" s="4"/>
      <c r="KCU208" s="4"/>
      <c r="KCV208" s="4"/>
      <c r="KCW208" s="4"/>
      <c r="KCX208" s="4"/>
      <c r="KCY208" s="4"/>
      <c r="KCZ208" s="4"/>
      <c r="KDA208" s="4"/>
      <c r="KDB208" s="4"/>
      <c r="KDC208" s="4"/>
      <c r="KDD208" s="4"/>
      <c r="KDE208" s="4"/>
      <c r="KDF208" s="4"/>
      <c r="KDG208" s="4"/>
      <c r="KDH208" s="4"/>
      <c r="KDI208" s="4"/>
      <c r="KDJ208" s="4"/>
      <c r="KDK208" s="4"/>
      <c r="KDL208" s="4"/>
      <c r="KDM208" s="4"/>
      <c r="KDN208" s="4"/>
      <c r="KDO208" s="4"/>
      <c r="KDP208" s="4"/>
      <c r="KDQ208" s="4"/>
      <c r="KDR208" s="4"/>
      <c r="KDS208" s="4"/>
      <c r="KDT208" s="4"/>
      <c r="KDU208" s="4"/>
      <c r="KDV208" s="4"/>
      <c r="KDW208" s="4"/>
      <c r="KDX208" s="4"/>
      <c r="KDY208" s="4"/>
      <c r="KDZ208" s="4"/>
      <c r="KEA208" s="4"/>
      <c r="KEB208" s="4"/>
      <c r="KEC208" s="4"/>
      <c r="KED208" s="4"/>
      <c r="KEE208" s="4"/>
      <c r="KEF208" s="4"/>
      <c r="KEG208" s="4"/>
      <c r="KEH208" s="4"/>
      <c r="KEI208" s="4"/>
      <c r="KEJ208" s="4"/>
      <c r="KEK208" s="4"/>
      <c r="KEL208" s="4"/>
      <c r="KEM208" s="4"/>
      <c r="KEN208" s="4"/>
      <c r="KEO208" s="4"/>
      <c r="KEP208" s="4"/>
      <c r="KEQ208" s="4"/>
      <c r="KER208" s="4"/>
      <c r="KES208" s="4"/>
      <c r="KET208" s="4"/>
      <c r="KEU208" s="4"/>
      <c r="KEV208" s="4"/>
      <c r="KEW208" s="4"/>
      <c r="KEX208" s="4"/>
      <c r="KEY208" s="4"/>
      <c r="KEZ208" s="4"/>
      <c r="KFA208" s="4"/>
      <c r="KFB208" s="4"/>
      <c r="KFC208" s="4"/>
      <c r="KFD208" s="4"/>
      <c r="KFE208" s="4"/>
      <c r="KFF208" s="4"/>
      <c r="KFG208" s="4"/>
      <c r="KFH208" s="4"/>
      <c r="KFI208" s="4"/>
      <c r="KFJ208" s="4"/>
      <c r="KFK208" s="4"/>
      <c r="KFL208" s="4"/>
      <c r="KFM208" s="4"/>
      <c r="KFN208" s="4"/>
      <c r="KFO208" s="4"/>
      <c r="KFP208" s="4"/>
      <c r="KFQ208" s="4"/>
      <c r="KFR208" s="4"/>
      <c r="KFS208" s="4"/>
      <c r="KFT208" s="4"/>
      <c r="KFU208" s="4"/>
      <c r="KFV208" s="4"/>
      <c r="KFW208" s="4"/>
      <c r="KFX208" s="4"/>
      <c r="KFY208" s="4"/>
      <c r="KFZ208" s="4"/>
      <c r="KGA208" s="4"/>
      <c r="KGB208" s="4"/>
      <c r="KGC208" s="4"/>
      <c r="KGD208" s="4"/>
      <c r="KGE208" s="4"/>
      <c r="KGF208" s="4"/>
      <c r="KGG208" s="4"/>
      <c r="KGH208" s="4"/>
      <c r="KGI208" s="4"/>
      <c r="KGJ208" s="4"/>
      <c r="KGK208" s="4"/>
      <c r="KGL208" s="4"/>
      <c r="KGM208" s="4"/>
      <c r="KGN208" s="4"/>
      <c r="KGO208" s="4"/>
      <c r="KGP208" s="4"/>
      <c r="KGQ208" s="4"/>
      <c r="KGR208" s="4"/>
      <c r="KGS208" s="4"/>
      <c r="KGT208" s="4"/>
      <c r="KGU208" s="4"/>
      <c r="KGV208" s="4"/>
      <c r="KGW208" s="4"/>
      <c r="KGX208" s="4"/>
      <c r="KGY208" s="4"/>
      <c r="KGZ208" s="4"/>
      <c r="KHA208" s="4"/>
      <c r="KHB208" s="4"/>
      <c r="KHC208" s="4"/>
      <c r="KHD208" s="4"/>
      <c r="KHE208" s="4"/>
      <c r="KHF208" s="4"/>
      <c r="KHG208" s="4"/>
      <c r="KHH208" s="4"/>
      <c r="KHI208" s="4"/>
      <c r="KHJ208" s="4"/>
      <c r="KHK208" s="4"/>
      <c r="KHL208" s="4"/>
      <c r="KHM208" s="4"/>
      <c r="KHN208" s="4"/>
      <c r="KHO208" s="4"/>
      <c r="KHP208" s="4"/>
      <c r="KHQ208" s="4"/>
      <c r="KHR208" s="4"/>
      <c r="KHS208" s="4"/>
      <c r="KHT208" s="4"/>
      <c r="KHU208" s="4"/>
      <c r="KHV208" s="4"/>
      <c r="KHW208" s="4"/>
      <c r="KHX208" s="4"/>
      <c r="KHY208" s="4"/>
      <c r="KHZ208" s="4"/>
      <c r="KIA208" s="4"/>
      <c r="KIB208" s="4"/>
      <c r="KIC208" s="4"/>
      <c r="KID208" s="4"/>
      <c r="KIE208" s="4"/>
      <c r="KIF208" s="4"/>
      <c r="KIG208" s="4"/>
      <c r="KIH208" s="4"/>
      <c r="KII208" s="4"/>
      <c r="KIJ208" s="4"/>
      <c r="KIK208" s="4"/>
      <c r="KIL208" s="4"/>
      <c r="KIM208" s="4"/>
      <c r="KIN208" s="4"/>
      <c r="KIO208" s="4"/>
      <c r="KIP208" s="4"/>
      <c r="KIQ208" s="4"/>
      <c r="KIR208" s="4"/>
      <c r="KIS208" s="4"/>
      <c r="KIT208" s="4"/>
      <c r="KIU208" s="4"/>
      <c r="KIV208" s="4"/>
      <c r="KIW208" s="4"/>
      <c r="KIX208" s="4"/>
      <c r="KIY208" s="4"/>
      <c r="KIZ208" s="4"/>
      <c r="KJA208" s="4"/>
      <c r="KJB208" s="4"/>
      <c r="KJC208" s="4"/>
      <c r="KJD208" s="4"/>
      <c r="KJE208" s="4"/>
      <c r="KJF208" s="4"/>
      <c r="KJG208" s="4"/>
      <c r="KJH208" s="4"/>
      <c r="KJI208" s="4"/>
      <c r="KJJ208" s="4"/>
      <c r="KJK208" s="4"/>
      <c r="KJL208" s="4"/>
      <c r="KJM208" s="4"/>
      <c r="KJN208" s="4"/>
      <c r="KJO208" s="4"/>
      <c r="KJP208" s="4"/>
      <c r="KJQ208" s="4"/>
      <c r="KJR208" s="4"/>
      <c r="KJS208" s="4"/>
      <c r="KJT208" s="4"/>
      <c r="KJU208" s="4"/>
      <c r="KJV208" s="4"/>
      <c r="KJW208" s="4"/>
      <c r="KJX208" s="4"/>
      <c r="KJY208" s="4"/>
      <c r="KJZ208" s="4"/>
      <c r="KKA208" s="4"/>
      <c r="KKB208" s="4"/>
      <c r="KKC208" s="4"/>
      <c r="KKD208" s="4"/>
      <c r="KKE208" s="4"/>
      <c r="KKF208" s="4"/>
      <c r="KKG208" s="4"/>
      <c r="KKH208" s="4"/>
      <c r="KKI208" s="4"/>
      <c r="KKJ208" s="4"/>
      <c r="KKK208" s="4"/>
      <c r="KKL208" s="4"/>
      <c r="KKM208" s="4"/>
      <c r="KKN208" s="4"/>
      <c r="KKO208" s="4"/>
      <c r="KKP208" s="4"/>
      <c r="KKQ208" s="4"/>
      <c r="KKR208" s="4"/>
      <c r="KKS208" s="4"/>
      <c r="KKT208" s="4"/>
      <c r="KKU208" s="4"/>
      <c r="KKV208" s="4"/>
      <c r="KKW208" s="4"/>
      <c r="KKX208" s="4"/>
      <c r="KKY208" s="4"/>
      <c r="KKZ208" s="4"/>
      <c r="KLA208" s="4"/>
      <c r="KLB208" s="4"/>
      <c r="KLC208" s="4"/>
      <c r="KLD208" s="4"/>
      <c r="KLE208" s="4"/>
      <c r="KLF208" s="4"/>
      <c r="KLG208" s="4"/>
      <c r="KLH208" s="4"/>
      <c r="KLI208" s="4"/>
      <c r="KLJ208" s="4"/>
      <c r="KLK208" s="4"/>
      <c r="KLL208" s="4"/>
      <c r="KLM208" s="4"/>
      <c r="KLN208" s="4"/>
      <c r="KLO208" s="4"/>
      <c r="KLP208" s="4"/>
      <c r="KLQ208" s="4"/>
      <c r="KLR208" s="4"/>
      <c r="KLS208" s="4"/>
      <c r="KLT208" s="4"/>
      <c r="KLU208" s="4"/>
      <c r="KLV208" s="4"/>
      <c r="KLW208" s="4"/>
      <c r="KLX208" s="4"/>
      <c r="KLY208" s="4"/>
      <c r="KLZ208" s="4"/>
      <c r="KMA208" s="4"/>
      <c r="KMB208" s="4"/>
      <c r="KMC208" s="4"/>
      <c r="KMD208" s="4"/>
      <c r="KME208" s="4"/>
      <c r="KMF208" s="4"/>
      <c r="KMG208" s="4"/>
      <c r="KMH208" s="4"/>
      <c r="KMI208" s="4"/>
      <c r="KMJ208" s="4"/>
      <c r="KMK208" s="4"/>
      <c r="KML208" s="4"/>
      <c r="KMM208" s="4"/>
      <c r="KMN208" s="4"/>
      <c r="KMO208" s="4"/>
      <c r="KMP208" s="4"/>
      <c r="KMQ208" s="4"/>
      <c r="KMR208" s="4"/>
      <c r="KMS208" s="4"/>
      <c r="KMT208" s="4"/>
      <c r="KMU208" s="4"/>
      <c r="KMV208" s="4"/>
      <c r="KMW208" s="4"/>
      <c r="KMX208" s="4"/>
      <c r="KMY208" s="4"/>
      <c r="KMZ208" s="4"/>
      <c r="KNA208" s="4"/>
      <c r="KNB208" s="4"/>
      <c r="KNC208" s="4"/>
      <c r="KND208" s="4"/>
      <c r="KNE208" s="4"/>
      <c r="KNF208" s="4"/>
      <c r="KNG208" s="4"/>
      <c r="KNH208" s="4"/>
      <c r="KNI208" s="4"/>
      <c r="KNJ208" s="4"/>
      <c r="KNK208" s="4"/>
      <c r="KNL208" s="4"/>
      <c r="KNM208" s="4"/>
      <c r="KNN208" s="4"/>
      <c r="KNO208" s="4"/>
      <c r="KNP208" s="4"/>
      <c r="KNQ208" s="4"/>
      <c r="KNR208" s="4"/>
      <c r="KNS208" s="4"/>
      <c r="KNT208" s="4"/>
      <c r="KNU208" s="4"/>
      <c r="KNV208" s="4"/>
      <c r="KNW208" s="4"/>
      <c r="KNX208" s="4"/>
      <c r="KNY208" s="4"/>
      <c r="KNZ208" s="4"/>
      <c r="KOA208" s="4"/>
      <c r="KOB208" s="4"/>
      <c r="KOC208" s="4"/>
      <c r="KOD208" s="4"/>
      <c r="KOE208" s="4"/>
      <c r="KOF208" s="4"/>
      <c r="KOG208" s="4"/>
      <c r="KOH208" s="4"/>
      <c r="KOI208" s="4"/>
      <c r="KOJ208" s="4"/>
      <c r="KOK208" s="4"/>
      <c r="KOL208" s="4"/>
      <c r="KOM208" s="4"/>
      <c r="KON208" s="4"/>
      <c r="KOO208" s="4"/>
      <c r="KOP208" s="4"/>
      <c r="KOQ208" s="4"/>
      <c r="KOR208" s="4"/>
      <c r="KOS208" s="4"/>
      <c r="KOT208" s="4"/>
      <c r="KOU208" s="4"/>
      <c r="KOV208" s="4"/>
      <c r="KOW208" s="4"/>
      <c r="KOX208" s="4"/>
      <c r="KOY208" s="4"/>
      <c r="KOZ208" s="4"/>
      <c r="KPA208" s="4"/>
      <c r="KPB208" s="4"/>
      <c r="KPC208" s="4"/>
      <c r="KPD208" s="4"/>
      <c r="KPE208" s="4"/>
      <c r="KPF208" s="4"/>
      <c r="KPG208" s="4"/>
      <c r="KPH208" s="4"/>
      <c r="KPI208" s="4"/>
      <c r="KPJ208" s="4"/>
      <c r="KPK208" s="4"/>
      <c r="KPL208" s="4"/>
      <c r="KPM208" s="4"/>
      <c r="KPN208" s="4"/>
      <c r="KPO208" s="4"/>
      <c r="KPP208" s="4"/>
      <c r="KPQ208" s="4"/>
      <c r="KPR208" s="4"/>
      <c r="KPS208" s="4"/>
      <c r="KPT208" s="4"/>
      <c r="KPU208" s="4"/>
      <c r="KPV208" s="4"/>
      <c r="KPW208" s="4"/>
      <c r="KPX208" s="4"/>
      <c r="KPY208" s="4"/>
      <c r="KPZ208" s="4"/>
      <c r="KQA208" s="4"/>
      <c r="KQB208" s="4"/>
      <c r="KQC208" s="4"/>
      <c r="KQD208" s="4"/>
      <c r="KQE208" s="4"/>
      <c r="KQF208" s="4"/>
      <c r="KQG208" s="4"/>
      <c r="KQH208" s="4"/>
      <c r="KQI208" s="4"/>
      <c r="KQJ208" s="4"/>
      <c r="KQK208" s="4"/>
      <c r="KQL208" s="4"/>
      <c r="KQM208" s="4"/>
      <c r="KQN208" s="4"/>
      <c r="KQO208" s="4"/>
      <c r="KQP208" s="4"/>
      <c r="KQQ208" s="4"/>
      <c r="KQR208" s="4"/>
      <c r="KQS208" s="4"/>
      <c r="KQT208" s="4"/>
      <c r="KQU208" s="4"/>
      <c r="KQV208" s="4"/>
      <c r="KQW208" s="4"/>
      <c r="KQX208" s="4"/>
      <c r="KQY208" s="4"/>
      <c r="KQZ208" s="4"/>
      <c r="KRA208" s="4"/>
      <c r="KRB208" s="4"/>
      <c r="KRC208" s="4"/>
      <c r="KRD208" s="4"/>
      <c r="KRE208" s="4"/>
      <c r="KRF208" s="4"/>
      <c r="KRG208" s="4"/>
      <c r="KRH208" s="4"/>
      <c r="KRI208" s="4"/>
      <c r="KRJ208" s="4"/>
      <c r="KRK208" s="4"/>
      <c r="KRL208" s="4"/>
      <c r="KRM208" s="4"/>
      <c r="KRN208" s="4"/>
      <c r="KRO208" s="4"/>
      <c r="KRP208" s="4"/>
      <c r="KRQ208" s="4"/>
      <c r="KRR208" s="4"/>
      <c r="KRS208" s="4"/>
      <c r="KRT208" s="4"/>
      <c r="KRU208" s="4"/>
      <c r="KRV208" s="4"/>
      <c r="KRW208" s="4"/>
      <c r="KRX208" s="4"/>
      <c r="KRY208" s="4"/>
      <c r="KRZ208" s="4"/>
      <c r="KSA208" s="4"/>
      <c r="KSB208" s="4"/>
      <c r="KSC208" s="4"/>
      <c r="KSD208" s="4"/>
      <c r="KSE208" s="4"/>
      <c r="KSF208" s="4"/>
      <c r="KSG208" s="4"/>
      <c r="KSH208" s="4"/>
      <c r="KSI208" s="4"/>
      <c r="KSJ208" s="4"/>
      <c r="KSK208" s="4"/>
      <c r="KSL208" s="4"/>
      <c r="KSM208" s="4"/>
      <c r="KSN208" s="4"/>
      <c r="KSO208" s="4"/>
      <c r="KSP208" s="4"/>
      <c r="KSQ208" s="4"/>
      <c r="KSR208" s="4"/>
      <c r="KSS208" s="4"/>
      <c r="KST208" s="4"/>
      <c r="KSU208" s="4"/>
      <c r="KSV208" s="4"/>
      <c r="KSW208" s="4"/>
      <c r="KSX208" s="4"/>
      <c r="KSY208" s="4"/>
      <c r="KSZ208" s="4"/>
      <c r="KTA208" s="4"/>
      <c r="KTB208" s="4"/>
      <c r="KTC208" s="4"/>
      <c r="KTD208" s="4"/>
      <c r="KTE208" s="4"/>
      <c r="KTF208" s="4"/>
      <c r="KTG208" s="4"/>
      <c r="KTH208" s="4"/>
      <c r="KTI208" s="4"/>
      <c r="KTJ208" s="4"/>
      <c r="KTK208" s="4"/>
      <c r="KTL208" s="4"/>
      <c r="KTM208" s="4"/>
      <c r="KTN208" s="4"/>
      <c r="KTO208" s="4"/>
      <c r="KTP208" s="4"/>
      <c r="KTQ208" s="4"/>
      <c r="KTR208" s="4"/>
      <c r="KTS208" s="4"/>
      <c r="KTT208" s="4"/>
      <c r="KTU208" s="4"/>
      <c r="KTV208" s="4"/>
      <c r="KTW208" s="4"/>
      <c r="KTX208" s="4"/>
      <c r="KTY208" s="4"/>
      <c r="KTZ208" s="4"/>
      <c r="KUA208" s="4"/>
      <c r="KUB208" s="4"/>
      <c r="KUC208" s="4"/>
      <c r="KUD208" s="4"/>
      <c r="KUE208" s="4"/>
      <c r="KUF208" s="4"/>
      <c r="KUG208" s="4"/>
      <c r="KUH208" s="4"/>
      <c r="KUI208" s="4"/>
      <c r="KUJ208" s="4"/>
      <c r="KUK208" s="4"/>
      <c r="KUL208" s="4"/>
      <c r="KUM208" s="4"/>
      <c r="KUN208" s="4"/>
      <c r="KUO208" s="4"/>
      <c r="KUP208" s="4"/>
      <c r="KUQ208" s="4"/>
      <c r="KUR208" s="4"/>
      <c r="KUS208" s="4"/>
      <c r="KUT208" s="4"/>
      <c r="KUU208" s="4"/>
      <c r="KUV208" s="4"/>
      <c r="KUW208" s="4"/>
      <c r="KUX208" s="4"/>
      <c r="KUY208" s="4"/>
      <c r="KUZ208" s="4"/>
      <c r="KVA208" s="4"/>
      <c r="KVB208" s="4"/>
      <c r="KVC208" s="4"/>
      <c r="KVD208" s="4"/>
      <c r="KVE208" s="4"/>
      <c r="KVF208" s="4"/>
      <c r="KVG208" s="4"/>
      <c r="KVH208" s="4"/>
      <c r="KVI208" s="4"/>
      <c r="KVJ208" s="4"/>
      <c r="KVK208" s="4"/>
      <c r="KVL208" s="4"/>
      <c r="KVM208" s="4"/>
      <c r="KVN208" s="4"/>
      <c r="KVO208" s="4"/>
      <c r="KVP208" s="4"/>
      <c r="KVQ208" s="4"/>
      <c r="KVR208" s="4"/>
      <c r="KVS208" s="4"/>
      <c r="KVT208" s="4"/>
      <c r="KVU208" s="4"/>
      <c r="KVV208" s="4"/>
      <c r="KVW208" s="4"/>
      <c r="KVX208" s="4"/>
      <c r="KVY208" s="4"/>
      <c r="KVZ208" s="4"/>
      <c r="KWA208" s="4"/>
      <c r="KWB208" s="4"/>
      <c r="KWC208" s="4"/>
      <c r="KWD208" s="4"/>
      <c r="KWE208" s="4"/>
      <c r="KWF208" s="4"/>
      <c r="KWG208" s="4"/>
      <c r="KWH208" s="4"/>
      <c r="KWI208" s="4"/>
      <c r="KWJ208" s="4"/>
      <c r="KWK208" s="4"/>
      <c r="KWL208" s="4"/>
      <c r="KWM208" s="4"/>
      <c r="KWN208" s="4"/>
      <c r="KWO208" s="4"/>
      <c r="KWP208" s="4"/>
      <c r="KWQ208" s="4"/>
      <c r="KWR208" s="4"/>
      <c r="KWS208" s="4"/>
      <c r="KWT208" s="4"/>
      <c r="KWU208" s="4"/>
      <c r="KWV208" s="4"/>
      <c r="KWW208" s="4"/>
      <c r="KWX208" s="4"/>
      <c r="KWY208" s="4"/>
      <c r="KWZ208" s="4"/>
      <c r="KXA208" s="4"/>
      <c r="KXB208" s="4"/>
      <c r="KXC208" s="4"/>
      <c r="KXD208" s="4"/>
      <c r="KXE208" s="4"/>
      <c r="KXF208" s="4"/>
      <c r="KXG208" s="4"/>
      <c r="KXH208" s="4"/>
      <c r="KXI208" s="4"/>
      <c r="KXJ208" s="4"/>
      <c r="KXK208" s="4"/>
      <c r="KXL208" s="4"/>
      <c r="KXM208" s="4"/>
      <c r="KXN208" s="4"/>
      <c r="KXO208" s="4"/>
      <c r="KXP208" s="4"/>
      <c r="KXQ208" s="4"/>
      <c r="KXR208" s="4"/>
      <c r="KXS208" s="4"/>
      <c r="KXT208" s="4"/>
      <c r="KXU208" s="4"/>
      <c r="KXV208" s="4"/>
      <c r="KXW208" s="4"/>
      <c r="KXX208" s="4"/>
      <c r="KXY208" s="4"/>
      <c r="KXZ208" s="4"/>
      <c r="KYA208" s="4"/>
      <c r="KYB208" s="4"/>
      <c r="KYC208" s="4"/>
      <c r="KYD208" s="4"/>
      <c r="KYE208" s="4"/>
      <c r="KYF208" s="4"/>
      <c r="KYG208" s="4"/>
      <c r="KYH208" s="4"/>
      <c r="KYI208" s="4"/>
      <c r="KYJ208" s="4"/>
      <c r="KYK208" s="4"/>
      <c r="KYL208" s="4"/>
      <c r="KYM208" s="4"/>
      <c r="KYN208" s="4"/>
      <c r="KYO208" s="4"/>
      <c r="KYP208" s="4"/>
      <c r="KYQ208" s="4"/>
      <c r="KYR208" s="4"/>
      <c r="KYS208" s="4"/>
      <c r="KYT208" s="4"/>
      <c r="KYU208" s="4"/>
      <c r="KYV208" s="4"/>
      <c r="KYW208" s="4"/>
      <c r="KYX208" s="4"/>
      <c r="KYY208" s="4"/>
      <c r="KYZ208" s="4"/>
      <c r="KZA208" s="4"/>
      <c r="KZB208" s="4"/>
      <c r="KZC208" s="4"/>
      <c r="KZD208" s="4"/>
      <c r="KZE208" s="4"/>
      <c r="KZF208" s="4"/>
      <c r="KZG208" s="4"/>
      <c r="KZH208" s="4"/>
      <c r="KZI208" s="4"/>
      <c r="KZJ208" s="4"/>
      <c r="KZK208" s="4"/>
      <c r="KZL208" s="4"/>
      <c r="KZM208" s="4"/>
      <c r="KZN208" s="4"/>
      <c r="KZO208" s="4"/>
      <c r="KZP208" s="4"/>
      <c r="KZQ208" s="4"/>
      <c r="KZR208" s="4"/>
      <c r="KZS208" s="4"/>
      <c r="KZT208" s="4"/>
      <c r="KZU208" s="4"/>
      <c r="KZV208" s="4"/>
      <c r="KZW208" s="4"/>
      <c r="KZX208" s="4"/>
      <c r="KZY208" s="4"/>
      <c r="KZZ208" s="4"/>
      <c r="LAA208" s="4"/>
      <c r="LAB208" s="4"/>
      <c r="LAC208" s="4"/>
      <c r="LAD208" s="4"/>
      <c r="LAE208" s="4"/>
      <c r="LAF208" s="4"/>
      <c r="LAG208" s="4"/>
      <c r="LAH208" s="4"/>
      <c r="LAI208" s="4"/>
      <c r="LAJ208" s="4"/>
      <c r="LAK208" s="4"/>
      <c r="LAL208" s="4"/>
      <c r="LAM208" s="4"/>
      <c r="LAN208" s="4"/>
      <c r="LAO208" s="4"/>
      <c r="LAP208" s="4"/>
      <c r="LAQ208" s="4"/>
      <c r="LAR208" s="4"/>
      <c r="LAS208" s="4"/>
      <c r="LAT208" s="4"/>
      <c r="LAU208" s="4"/>
      <c r="LAV208" s="4"/>
      <c r="LAW208" s="4"/>
      <c r="LAX208" s="4"/>
      <c r="LAY208" s="4"/>
      <c r="LAZ208" s="4"/>
      <c r="LBA208" s="4"/>
      <c r="LBB208" s="4"/>
      <c r="LBC208" s="4"/>
      <c r="LBD208" s="4"/>
      <c r="LBE208" s="4"/>
      <c r="LBF208" s="4"/>
      <c r="LBG208" s="4"/>
      <c r="LBH208" s="4"/>
      <c r="LBI208" s="4"/>
      <c r="LBJ208" s="4"/>
      <c r="LBK208" s="4"/>
      <c r="LBL208" s="4"/>
      <c r="LBM208" s="4"/>
      <c r="LBN208" s="4"/>
      <c r="LBO208" s="4"/>
      <c r="LBP208" s="4"/>
      <c r="LBQ208" s="4"/>
      <c r="LBR208" s="4"/>
      <c r="LBS208" s="4"/>
      <c r="LBT208" s="4"/>
      <c r="LBU208" s="4"/>
      <c r="LBV208" s="4"/>
      <c r="LBW208" s="4"/>
      <c r="LBX208" s="4"/>
      <c r="LBY208" s="4"/>
      <c r="LBZ208" s="4"/>
      <c r="LCA208" s="4"/>
      <c r="LCB208" s="4"/>
      <c r="LCC208" s="4"/>
      <c r="LCD208" s="4"/>
      <c r="LCE208" s="4"/>
      <c r="LCF208" s="4"/>
      <c r="LCG208" s="4"/>
      <c r="LCH208" s="4"/>
      <c r="LCI208" s="4"/>
      <c r="LCJ208" s="4"/>
      <c r="LCK208" s="4"/>
      <c r="LCL208" s="4"/>
      <c r="LCM208" s="4"/>
      <c r="LCN208" s="4"/>
      <c r="LCO208" s="4"/>
      <c r="LCP208" s="4"/>
      <c r="LCQ208" s="4"/>
      <c r="LCR208" s="4"/>
      <c r="LCS208" s="4"/>
      <c r="LCT208" s="4"/>
      <c r="LCU208" s="4"/>
      <c r="LCV208" s="4"/>
      <c r="LCW208" s="4"/>
      <c r="LCX208" s="4"/>
      <c r="LCY208" s="4"/>
      <c r="LCZ208" s="4"/>
      <c r="LDA208" s="4"/>
      <c r="LDB208" s="4"/>
      <c r="LDC208" s="4"/>
      <c r="LDD208" s="4"/>
      <c r="LDE208" s="4"/>
      <c r="LDF208" s="4"/>
      <c r="LDG208" s="4"/>
      <c r="LDH208" s="4"/>
      <c r="LDI208" s="4"/>
      <c r="LDJ208" s="4"/>
      <c r="LDK208" s="4"/>
      <c r="LDL208" s="4"/>
      <c r="LDM208" s="4"/>
      <c r="LDN208" s="4"/>
      <c r="LDO208" s="4"/>
      <c r="LDP208" s="4"/>
      <c r="LDQ208" s="4"/>
      <c r="LDR208" s="4"/>
      <c r="LDS208" s="4"/>
      <c r="LDT208" s="4"/>
      <c r="LDU208" s="4"/>
      <c r="LDV208" s="4"/>
      <c r="LDW208" s="4"/>
      <c r="LDX208" s="4"/>
      <c r="LDY208" s="4"/>
      <c r="LDZ208" s="4"/>
      <c r="LEA208" s="4"/>
      <c r="LEB208" s="4"/>
      <c r="LEC208" s="4"/>
      <c r="LED208" s="4"/>
      <c r="LEE208" s="4"/>
      <c r="LEF208" s="4"/>
      <c r="LEG208" s="4"/>
      <c r="LEH208" s="4"/>
      <c r="LEI208" s="4"/>
      <c r="LEJ208" s="4"/>
      <c r="LEK208" s="4"/>
      <c r="LEL208" s="4"/>
      <c r="LEM208" s="4"/>
      <c r="LEN208" s="4"/>
      <c r="LEO208" s="4"/>
      <c r="LEP208" s="4"/>
      <c r="LEQ208" s="4"/>
      <c r="LER208" s="4"/>
      <c r="LES208" s="4"/>
      <c r="LET208" s="4"/>
      <c r="LEU208" s="4"/>
      <c r="LEV208" s="4"/>
      <c r="LEW208" s="4"/>
      <c r="LEX208" s="4"/>
      <c r="LEY208" s="4"/>
      <c r="LEZ208" s="4"/>
      <c r="LFA208" s="4"/>
      <c r="LFB208" s="4"/>
      <c r="LFC208" s="4"/>
      <c r="LFD208" s="4"/>
      <c r="LFE208" s="4"/>
      <c r="LFF208" s="4"/>
      <c r="LFG208" s="4"/>
      <c r="LFH208" s="4"/>
      <c r="LFI208" s="4"/>
      <c r="LFJ208" s="4"/>
      <c r="LFK208" s="4"/>
      <c r="LFL208" s="4"/>
      <c r="LFM208" s="4"/>
      <c r="LFN208" s="4"/>
      <c r="LFO208" s="4"/>
      <c r="LFP208" s="4"/>
      <c r="LFQ208" s="4"/>
      <c r="LFR208" s="4"/>
      <c r="LFS208" s="4"/>
      <c r="LFT208" s="4"/>
      <c r="LFU208" s="4"/>
      <c r="LFV208" s="4"/>
      <c r="LFW208" s="4"/>
      <c r="LFX208" s="4"/>
      <c r="LFY208" s="4"/>
      <c r="LFZ208" s="4"/>
      <c r="LGA208" s="4"/>
      <c r="LGB208" s="4"/>
      <c r="LGC208" s="4"/>
      <c r="LGD208" s="4"/>
      <c r="LGE208" s="4"/>
      <c r="LGF208" s="4"/>
      <c r="LGG208" s="4"/>
      <c r="LGH208" s="4"/>
      <c r="LGI208" s="4"/>
      <c r="LGJ208" s="4"/>
      <c r="LGK208" s="4"/>
      <c r="LGL208" s="4"/>
      <c r="LGM208" s="4"/>
      <c r="LGN208" s="4"/>
      <c r="LGO208" s="4"/>
      <c r="LGP208" s="4"/>
      <c r="LGQ208" s="4"/>
      <c r="LGR208" s="4"/>
      <c r="LGS208" s="4"/>
      <c r="LGT208" s="4"/>
      <c r="LGU208" s="4"/>
      <c r="LGV208" s="4"/>
      <c r="LGW208" s="4"/>
      <c r="LGX208" s="4"/>
      <c r="LGY208" s="4"/>
      <c r="LGZ208" s="4"/>
      <c r="LHA208" s="4"/>
      <c r="LHB208" s="4"/>
      <c r="LHC208" s="4"/>
      <c r="LHD208" s="4"/>
      <c r="LHE208" s="4"/>
      <c r="LHF208" s="4"/>
      <c r="LHG208" s="4"/>
      <c r="LHH208" s="4"/>
      <c r="LHI208" s="4"/>
      <c r="LHJ208" s="4"/>
      <c r="LHK208" s="4"/>
      <c r="LHL208" s="4"/>
      <c r="LHM208" s="4"/>
      <c r="LHN208" s="4"/>
      <c r="LHO208" s="4"/>
      <c r="LHP208" s="4"/>
      <c r="LHQ208" s="4"/>
      <c r="LHR208" s="4"/>
      <c r="LHS208" s="4"/>
      <c r="LHT208" s="4"/>
      <c r="LHU208" s="4"/>
      <c r="LHV208" s="4"/>
      <c r="LHW208" s="4"/>
      <c r="LHX208" s="4"/>
      <c r="LHY208" s="4"/>
      <c r="LHZ208" s="4"/>
      <c r="LIA208" s="4"/>
      <c r="LIB208" s="4"/>
      <c r="LIC208" s="4"/>
      <c r="LID208" s="4"/>
      <c r="LIE208" s="4"/>
      <c r="LIF208" s="4"/>
      <c r="LIG208" s="4"/>
      <c r="LIH208" s="4"/>
      <c r="LII208" s="4"/>
      <c r="LIJ208" s="4"/>
      <c r="LIK208" s="4"/>
      <c r="LIL208" s="4"/>
      <c r="LIM208" s="4"/>
      <c r="LIN208" s="4"/>
      <c r="LIO208" s="4"/>
      <c r="LIP208" s="4"/>
      <c r="LIQ208" s="4"/>
      <c r="LIR208" s="4"/>
      <c r="LIS208" s="4"/>
      <c r="LIT208" s="4"/>
      <c r="LIU208" s="4"/>
      <c r="LIV208" s="4"/>
      <c r="LIW208" s="4"/>
      <c r="LIX208" s="4"/>
      <c r="LIY208" s="4"/>
      <c r="LIZ208" s="4"/>
      <c r="LJA208" s="4"/>
      <c r="LJB208" s="4"/>
      <c r="LJC208" s="4"/>
      <c r="LJD208" s="4"/>
      <c r="LJE208" s="4"/>
      <c r="LJF208" s="4"/>
      <c r="LJG208" s="4"/>
      <c r="LJH208" s="4"/>
      <c r="LJI208" s="4"/>
      <c r="LJJ208" s="4"/>
      <c r="LJK208" s="4"/>
      <c r="LJL208" s="4"/>
      <c r="LJM208" s="4"/>
      <c r="LJN208" s="4"/>
      <c r="LJO208" s="4"/>
      <c r="LJP208" s="4"/>
      <c r="LJQ208" s="4"/>
      <c r="LJR208" s="4"/>
      <c r="LJS208" s="4"/>
      <c r="LJT208" s="4"/>
      <c r="LJU208" s="4"/>
      <c r="LJV208" s="4"/>
      <c r="LJW208" s="4"/>
      <c r="LJX208" s="4"/>
      <c r="LJY208" s="4"/>
      <c r="LJZ208" s="4"/>
      <c r="LKA208" s="4"/>
      <c r="LKB208" s="4"/>
      <c r="LKC208" s="4"/>
      <c r="LKD208" s="4"/>
      <c r="LKE208" s="4"/>
      <c r="LKF208" s="4"/>
      <c r="LKG208" s="4"/>
      <c r="LKH208" s="4"/>
      <c r="LKI208" s="4"/>
      <c r="LKJ208" s="4"/>
      <c r="LKK208" s="4"/>
      <c r="LKL208" s="4"/>
      <c r="LKM208" s="4"/>
      <c r="LKN208" s="4"/>
      <c r="LKO208" s="4"/>
      <c r="LKP208" s="4"/>
      <c r="LKQ208" s="4"/>
      <c r="LKR208" s="4"/>
      <c r="LKS208" s="4"/>
      <c r="LKT208" s="4"/>
      <c r="LKU208" s="4"/>
      <c r="LKV208" s="4"/>
      <c r="LKW208" s="4"/>
      <c r="LKX208" s="4"/>
      <c r="LKY208" s="4"/>
      <c r="LKZ208" s="4"/>
      <c r="LLA208" s="4"/>
      <c r="LLB208" s="4"/>
      <c r="LLC208" s="4"/>
      <c r="LLD208" s="4"/>
      <c r="LLE208" s="4"/>
      <c r="LLF208" s="4"/>
      <c r="LLG208" s="4"/>
      <c r="LLH208" s="4"/>
      <c r="LLI208" s="4"/>
      <c r="LLJ208" s="4"/>
      <c r="LLK208" s="4"/>
      <c r="LLL208" s="4"/>
      <c r="LLM208" s="4"/>
      <c r="LLN208" s="4"/>
      <c r="LLO208" s="4"/>
      <c r="LLP208" s="4"/>
      <c r="LLQ208" s="4"/>
      <c r="LLR208" s="4"/>
      <c r="LLS208" s="4"/>
      <c r="LLT208" s="4"/>
      <c r="LLU208" s="4"/>
      <c r="LLV208" s="4"/>
      <c r="LLW208" s="4"/>
      <c r="LLX208" s="4"/>
      <c r="LLY208" s="4"/>
      <c r="LLZ208" s="4"/>
      <c r="LMA208" s="4"/>
      <c r="LMB208" s="4"/>
      <c r="LMC208" s="4"/>
      <c r="LMD208" s="4"/>
      <c r="LME208" s="4"/>
      <c r="LMF208" s="4"/>
      <c r="LMG208" s="4"/>
      <c r="LMH208" s="4"/>
      <c r="LMI208" s="4"/>
      <c r="LMJ208" s="4"/>
      <c r="LMK208" s="4"/>
      <c r="LML208" s="4"/>
      <c r="LMM208" s="4"/>
      <c r="LMN208" s="4"/>
      <c r="LMO208" s="4"/>
      <c r="LMP208" s="4"/>
      <c r="LMQ208" s="4"/>
      <c r="LMR208" s="4"/>
      <c r="LMS208" s="4"/>
      <c r="LMT208" s="4"/>
      <c r="LMU208" s="4"/>
      <c r="LMV208" s="4"/>
      <c r="LMW208" s="4"/>
      <c r="LMX208" s="4"/>
      <c r="LMY208" s="4"/>
      <c r="LMZ208" s="4"/>
      <c r="LNA208" s="4"/>
      <c r="LNB208" s="4"/>
      <c r="LNC208" s="4"/>
      <c r="LND208" s="4"/>
      <c r="LNE208" s="4"/>
      <c r="LNF208" s="4"/>
      <c r="LNG208" s="4"/>
      <c r="LNH208" s="4"/>
      <c r="LNI208" s="4"/>
      <c r="LNJ208" s="4"/>
      <c r="LNK208" s="4"/>
      <c r="LNL208" s="4"/>
      <c r="LNM208" s="4"/>
      <c r="LNN208" s="4"/>
      <c r="LNO208" s="4"/>
      <c r="LNP208" s="4"/>
      <c r="LNQ208" s="4"/>
      <c r="LNR208" s="4"/>
      <c r="LNS208" s="4"/>
      <c r="LNT208" s="4"/>
      <c r="LNU208" s="4"/>
      <c r="LNV208" s="4"/>
      <c r="LNW208" s="4"/>
      <c r="LNX208" s="4"/>
      <c r="LNY208" s="4"/>
      <c r="LNZ208" s="4"/>
      <c r="LOA208" s="4"/>
      <c r="LOB208" s="4"/>
      <c r="LOC208" s="4"/>
      <c r="LOD208" s="4"/>
      <c r="LOE208" s="4"/>
      <c r="LOF208" s="4"/>
      <c r="LOG208" s="4"/>
      <c r="LOH208" s="4"/>
      <c r="LOI208" s="4"/>
      <c r="LOJ208" s="4"/>
      <c r="LOK208" s="4"/>
      <c r="LOL208" s="4"/>
      <c r="LOM208" s="4"/>
      <c r="LON208" s="4"/>
      <c r="LOO208" s="4"/>
      <c r="LOP208" s="4"/>
      <c r="LOQ208" s="4"/>
      <c r="LOR208" s="4"/>
      <c r="LOS208" s="4"/>
      <c r="LOT208" s="4"/>
      <c r="LOU208" s="4"/>
      <c r="LOV208" s="4"/>
      <c r="LOW208" s="4"/>
      <c r="LOX208" s="4"/>
      <c r="LOY208" s="4"/>
      <c r="LOZ208" s="4"/>
      <c r="LPA208" s="4"/>
      <c r="LPB208" s="4"/>
      <c r="LPC208" s="4"/>
      <c r="LPD208" s="4"/>
      <c r="LPE208" s="4"/>
      <c r="LPF208" s="4"/>
      <c r="LPG208" s="4"/>
      <c r="LPH208" s="4"/>
      <c r="LPI208" s="4"/>
      <c r="LPJ208" s="4"/>
      <c r="LPK208" s="4"/>
      <c r="LPL208" s="4"/>
      <c r="LPM208" s="4"/>
      <c r="LPN208" s="4"/>
      <c r="LPO208" s="4"/>
      <c r="LPP208" s="4"/>
      <c r="LPQ208" s="4"/>
      <c r="LPR208" s="4"/>
      <c r="LPS208" s="4"/>
      <c r="LPT208" s="4"/>
      <c r="LPU208" s="4"/>
      <c r="LPV208" s="4"/>
      <c r="LPW208" s="4"/>
      <c r="LPX208" s="4"/>
      <c r="LPY208" s="4"/>
      <c r="LPZ208" s="4"/>
      <c r="LQA208" s="4"/>
      <c r="LQB208" s="4"/>
      <c r="LQC208" s="4"/>
      <c r="LQD208" s="4"/>
      <c r="LQE208" s="4"/>
      <c r="LQF208" s="4"/>
      <c r="LQG208" s="4"/>
      <c r="LQH208" s="4"/>
      <c r="LQI208" s="4"/>
      <c r="LQJ208" s="4"/>
      <c r="LQK208" s="4"/>
      <c r="LQL208" s="4"/>
      <c r="LQM208" s="4"/>
      <c r="LQN208" s="4"/>
      <c r="LQO208" s="4"/>
      <c r="LQP208" s="4"/>
      <c r="LQQ208" s="4"/>
      <c r="LQR208" s="4"/>
      <c r="LQS208" s="4"/>
      <c r="LQT208" s="4"/>
      <c r="LQU208" s="4"/>
      <c r="LQV208" s="4"/>
      <c r="LQW208" s="4"/>
      <c r="LQX208" s="4"/>
      <c r="LQY208" s="4"/>
      <c r="LQZ208" s="4"/>
      <c r="LRA208" s="4"/>
      <c r="LRB208" s="4"/>
      <c r="LRC208" s="4"/>
      <c r="LRD208" s="4"/>
      <c r="LRE208" s="4"/>
      <c r="LRF208" s="4"/>
      <c r="LRG208" s="4"/>
      <c r="LRH208" s="4"/>
      <c r="LRI208" s="4"/>
      <c r="LRJ208" s="4"/>
      <c r="LRK208" s="4"/>
      <c r="LRL208" s="4"/>
      <c r="LRM208" s="4"/>
      <c r="LRN208" s="4"/>
      <c r="LRO208" s="4"/>
      <c r="LRP208" s="4"/>
      <c r="LRQ208" s="4"/>
      <c r="LRR208" s="4"/>
      <c r="LRS208" s="4"/>
      <c r="LRT208" s="4"/>
      <c r="LRU208" s="4"/>
      <c r="LRV208" s="4"/>
      <c r="LRW208" s="4"/>
      <c r="LRX208" s="4"/>
      <c r="LRY208" s="4"/>
      <c r="LRZ208" s="4"/>
      <c r="LSA208" s="4"/>
      <c r="LSB208" s="4"/>
      <c r="LSC208" s="4"/>
      <c r="LSD208" s="4"/>
      <c r="LSE208" s="4"/>
      <c r="LSF208" s="4"/>
      <c r="LSG208" s="4"/>
      <c r="LSH208" s="4"/>
      <c r="LSI208" s="4"/>
      <c r="LSJ208" s="4"/>
      <c r="LSK208" s="4"/>
      <c r="LSL208" s="4"/>
      <c r="LSM208" s="4"/>
      <c r="LSN208" s="4"/>
      <c r="LSO208" s="4"/>
      <c r="LSP208" s="4"/>
      <c r="LSQ208" s="4"/>
      <c r="LSR208" s="4"/>
      <c r="LSS208" s="4"/>
      <c r="LST208" s="4"/>
      <c r="LSU208" s="4"/>
      <c r="LSV208" s="4"/>
      <c r="LSW208" s="4"/>
      <c r="LSX208" s="4"/>
      <c r="LSY208" s="4"/>
      <c r="LSZ208" s="4"/>
      <c r="LTA208" s="4"/>
      <c r="LTB208" s="4"/>
      <c r="LTC208" s="4"/>
      <c r="LTD208" s="4"/>
      <c r="LTE208" s="4"/>
      <c r="LTF208" s="4"/>
      <c r="LTG208" s="4"/>
      <c r="LTH208" s="4"/>
      <c r="LTI208" s="4"/>
      <c r="LTJ208" s="4"/>
      <c r="LTK208" s="4"/>
      <c r="LTL208" s="4"/>
      <c r="LTM208" s="4"/>
      <c r="LTN208" s="4"/>
      <c r="LTO208" s="4"/>
      <c r="LTP208" s="4"/>
      <c r="LTQ208" s="4"/>
      <c r="LTR208" s="4"/>
      <c r="LTS208" s="4"/>
      <c r="LTT208" s="4"/>
      <c r="LTU208" s="4"/>
      <c r="LTV208" s="4"/>
      <c r="LTW208" s="4"/>
      <c r="LTX208" s="4"/>
      <c r="LTY208" s="4"/>
      <c r="LTZ208" s="4"/>
      <c r="LUA208" s="4"/>
      <c r="LUB208" s="4"/>
      <c r="LUC208" s="4"/>
      <c r="LUD208" s="4"/>
      <c r="LUE208" s="4"/>
      <c r="LUF208" s="4"/>
      <c r="LUG208" s="4"/>
      <c r="LUH208" s="4"/>
      <c r="LUI208" s="4"/>
      <c r="LUJ208" s="4"/>
      <c r="LUK208" s="4"/>
      <c r="LUL208" s="4"/>
      <c r="LUM208" s="4"/>
      <c r="LUN208" s="4"/>
      <c r="LUO208" s="4"/>
      <c r="LUP208" s="4"/>
      <c r="LUQ208" s="4"/>
      <c r="LUR208" s="4"/>
      <c r="LUS208" s="4"/>
      <c r="LUT208" s="4"/>
      <c r="LUU208" s="4"/>
      <c r="LUV208" s="4"/>
      <c r="LUW208" s="4"/>
      <c r="LUX208" s="4"/>
      <c r="LUY208" s="4"/>
      <c r="LUZ208" s="4"/>
      <c r="LVA208" s="4"/>
      <c r="LVB208" s="4"/>
      <c r="LVC208" s="4"/>
      <c r="LVD208" s="4"/>
      <c r="LVE208" s="4"/>
      <c r="LVF208" s="4"/>
      <c r="LVG208" s="4"/>
      <c r="LVH208" s="4"/>
      <c r="LVI208" s="4"/>
      <c r="LVJ208" s="4"/>
      <c r="LVK208" s="4"/>
      <c r="LVL208" s="4"/>
      <c r="LVM208" s="4"/>
      <c r="LVN208" s="4"/>
      <c r="LVO208" s="4"/>
      <c r="LVP208" s="4"/>
      <c r="LVQ208" s="4"/>
      <c r="LVR208" s="4"/>
      <c r="LVS208" s="4"/>
      <c r="LVT208" s="4"/>
      <c r="LVU208" s="4"/>
      <c r="LVV208" s="4"/>
      <c r="LVW208" s="4"/>
      <c r="LVX208" s="4"/>
      <c r="LVY208" s="4"/>
      <c r="LVZ208" s="4"/>
      <c r="LWA208" s="4"/>
      <c r="LWB208" s="4"/>
      <c r="LWC208" s="4"/>
      <c r="LWD208" s="4"/>
      <c r="LWE208" s="4"/>
      <c r="LWF208" s="4"/>
      <c r="LWG208" s="4"/>
      <c r="LWH208" s="4"/>
      <c r="LWI208" s="4"/>
      <c r="LWJ208" s="4"/>
      <c r="LWK208" s="4"/>
      <c r="LWL208" s="4"/>
      <c r="LWM208" s="4"/>
      <c r="LWN208" s="4"/>
      <c r="LWO208" s="4"/>
      <c r="LWP208" s="4"/>
      <c r="LWQ208" s="4"/>
      <c r="LWR208" s="4"/>
      <c r="LWS208" s="4"/>
      <c r="LWT208" s="4"/>
      <c r="LWU208" s="4"/>
      <c r="LWV208" s="4"/>
      <c r="LWW208" s="4"/>
      <c r="LWX208" s="4"/>
      <c r="LWY208" s="4"/>
      <c r="LWZ208" s="4"/>
      <c r="LXA208" s="4"/>
      <c r="LXB208" s="4"/>
      <c r="LXC208" s="4"/>
      <c r="LXD208" s="4"/>
      <c r="LXE208" s="4"/>
      <c r="LXF208" s="4"/>
      <c r="LXG208" s="4"/>
      <c r="LXH208" s="4"/>
      <c r="LXI208" s="4"/>
      <c r="LXJ208" s="4"/>
      <c r="LXK208" s="4"/>
      <c r="LXL208" s="4"/>
      <c r="LXM208" s="4"/>
      <c r="LXN208" s="4"/>
      <c r="LXO208" s="4"/>
      <c r="LXP208" s="4"/>
      <c r="LXQ208" s="4"/>
      <c r="LXR208" s="4"/>
      <c r="LXS208" s="4"/>
      <c r="LXT208" s="4"/>
      <c r="LXU208" s="4"/>
      <c r="LXV208" s="4"/>
      <c r="LXW208" s="4"/>
      <c r="LXX208" s="4"/>
      <c r="LXY208" s="4"/>
      <c r="LXZ208" s="4"/>
      <c r="LYA208" s="4"/>
      <c r="LYB208" s="4"/>
      <c r="LYC208" s="4"/>
      <c r="LYD208" s="4"/>
      <c r="LYE208" s="4"/>
      <c r="LYF208" s="4"/>
      <c r="LYG208" s="4"/>
      <c r="LYH208" s="4"/>
      <c r="LYI208" s="4"/>
      <c r="LYJ208" s="4"/>
      <c r="LYK208" s="4"/>
      <c r="LYL208" s="4"/>
      <c r="LYM208" s="4"/>
      <c r="LYN208" s="4"/>
      <c r="LYO208" s="4"/>
      <c r="LYP208" s="4"/>
      <c r="LYQ208" s="4"/>
      <c r="LYR208" s="4"/>
      <c r="LYS208" s="4"/>
      <c r="LYT208" s="4"/>
      <c r="LYU208" s="4"/>
      <c r="LYV208" s="4"/>
      <c r="LYW208" s="4"/>
      <c r="LYX208" s="4"/>
      <c r="LYY208" s="4"/>
      <c r="LYZ208" s="4"/>
      <c r="LZA208" s="4"/>
      <c r="LZB208" s="4"/>
      <c r="LZC208" s="4"/>
      <c r="LZD208" s="4"/>
      <c r="LZE208" s="4"/>
      <c r="LZF208" s="4"/>
      <c r="LZG208" s="4"/>
      <c r="LZH208" s="4"/>
      <c r="LZI208" s="4"/>
      <c r="LZJ208" s="4"/>
      <c r="LZK208" s="4"/>
      <c r="LZL208" s="4"/>
      <c r="LZM208" s="4"/>
      <c r="LZN208" s="4"/>
      <c r="LZO208" s="4"/>
      <c r="LZP208" s="4"/>
      <c r="LZQ208" s="4"/>
      <c r="LZR208" s="4"/>
      <c r="LZS208" s="4"/>
      <c r="LZT208" s="4"/>
      <c r="LZU208" s="4"/>
      <c r="LZV208" s="4"/>
      <c r="LZW208" s="4"/>
      <c r="LZX208" s="4"/>
      <c r="LZY208" s="4"/>
      <c r="LZZ208" s="4"/>
      <c r="MAA208" s="4"/>
      <c r="MAB208" s="4"/>
      <c r="MAC208" s="4"/>
      <c r="MAD208" s="4"/>
      <c r="MAE208" s="4"/>
      <c r="MAF208" s="4"/>
      <c r="MAG208" s="4"/>
      <c r="MAH208" s="4"/>
      <c r="MAI208" s="4"/>
      <c r="MAJ208" s="4"/>
      <c r="MAK208" s="4"/>
      <c r="MAL208" s="4"/>
      <c r="MAM208" s="4"/>
      <c r="MAN208" s="4"/>
      <c r="MAO208" s="4"/>
      <c r="MAP208" s="4"/>
      <c r="MAQ208" s="4"/>
      <c r="MAR208" s="4"/>
      <c r="MAS208" s="4"/>
      <c r="MAT208" s="4"/>
      <c r="MAU208" s="4"/>
      <c r="MAV208" s="4"/>
      <c r="MAW208" s="4"/>
      <c r="MAX208" s="4"/>
      <c r="MAY208" s="4"/>
      <c r="MAZ208" s="4"/>
      <c r="MBA208" s="4"/>
      <c r="MBB208" s="4"/>
      <c r="MBC208" s="4"/>
      <c r="MBD208" s="4"/>
      <c r="MBE208" s="4"/>
      <c r="MBF208" s="4"/>
      <c r="MBG208" s="4"/>
      <c r="MBH208" s="4"/>
      <c r="MBI208" s="4"/>
      <c r="MBJ208" s="4"/>
      <c r="MBK208" s="4"/>
      <c r="MBL208" s="4"/>
      <c r="MBM208" s="4"/>
      <c r="MBN208" s="4"/>
      <c r="MBO208" s="4"/>
      <c r="MBP208" s="4"/>
      <c r="MBQ208" s="4"/>
      <c r="MBR208" s="4"/>
      <c r="MBS208" s="4"/>
      <c r="MBT208" s="4"/>
      <c r="MBU208" s="4"/>
      <c r="MBV208" s="4"/>
      <c r="MBW208" s="4"/>
      <c r="MBX208" s="4"/>
      <c r="MBY208" s="4"/>
      <c r="MBZ208" s="4"/>
      <c r="MCA208" s="4"/>
      <c r="MCB208" s="4"/>
      <c r="MCC208" s="4"/>
      <c r="MCD208" s="4"/>
      <c r="MCE208" s="4"/>
      <c r="MCF208" s="4"/>
      <c r="MCG208" s="4"/>
      <c r="MCH208" s="4"/>
      <c r="MCI208" s="4"/>
      <c r="MCJ208" s="4"/>
      <c r="MCK208" s="4"/>
      <c r="MCL208" s="4"/>
      <c r="MCM208" s="4"/>
      <c r="MCN208" s="4"/>
      <c r="MCO208" s="4"/>
      <c r="MCP208" s="4"/>
      <c r="MCQ208" s="4"/>
      <c r="MCR208" s="4"/>
      <c r="MCS208" s="4"/>
      <c r="MCT208" s="4"/>
      <c r="MCU208" s="4"/>
      <c r="MCV208" s="4"/>
      <c r="MCW208" s="4"/>
      <c r="MCX208" s="4"/>
      <c r="MCY208" s="4"/>
      <c r="MCZ208" s="4"/>
      <c r="MDA208" s="4"/>
      <c r="MDB208" s="4"/>
      <c r="MDC208" s="4"/>
      <c r="MDD208" s="4"/>
      <c r="MDE208" s="4"/>
      <c r="MDF208" s="4"/>
      <c r="MDG208" s="4"/>
      <c r="MDH208" s="4"/>
      <c r="MDI208" s="4"/>
      <c r="MDJ208" s="4"/>
      <c r="MDK208" s="4"/>
      <c r="MDL208" s="4"/>
      <c r="MDM208" s="4"/>
      <c r="MDN208" s="4"/>
      <c r="MDO208" s="4"/>
      <c r="MDP208" s="4"/>
      <c r="MDQ208" s="4"/>
      <c r="MDR208" s="4"/>
      <c r="MDS208" s="4"/>
      <c r="MDT208" s="4"/>
      <c r="MDU208" s="4"/>
      <c r="MDV208" s="4"/>
      <c r="MDW208" s="4"/>
      <c r="MDX208" s="4"/>
      <c r="MDY208" s="4"/>
      <c r="MDZ208" s="4"/>
      <c r="MEA208" s="4"/>
      <c r="MEB208" s="4"/>
      <c r="MEC208" s="4"/>
      <c r="MED208" s="4"/>
      <c r="MEE208" s="4"/>
      <c r="MEF208" s="4"/>
      <c r="MEG208" s="4"/>
      <c r="MEH208" s="4"/>
      <c r="MEI208" s="4"/>
      <c r="MEJ208" s="4"/>
      <c r="MEK208" s="4"/>
      <c r="MEL208" s="4"/>
      <c r="MEM208" s="4"/>
      <c r="MEN208" s="4"/>
      <c r="MEO208" s="4"/>
      <c r="MEP208" s="4"/>
      <c r="MEQ208" s="4"/>
      <c r="MER208" s="4"/>
      <c r="MES208" s="4"/>
      <c r="MET208" s="4"/>
      <c r="MEU208" s="4"/>
      <c r="MEV208" s="4"/>
      <c r="MEW208" s="4"/>
      <c r="MEX208" s="4"/>
      <c r="MEY208" s="4"/>
      <c r="MEZ208" s="4"/>
      <c r="MFA208" s="4"/>
      <c r="MFB208" s="4"/>
      <c r="MFC208" s="4"/>
      <c r="MFD208" s="4"/>
      <c r="MFE208" s="4"/>
      <c r="MFF208" s="4"/>
      <c r="MFG208" s="4"/>
      <c r="MFH208" s="4"/>
      <c r="MFI208" s="4"/>
      <c r="MFJ208" s="4"/>
      <c r="MFK208" s="4"/>
      <c r="MFL208" s="4"/>
      <c r="MFM208" s="4"/>
      <c r="MFN208" s="4"/>
      <c r="MFO208" s="4"/>
      <c r="MFP208" s="4"/>
      <c r="MFQ208" s="4"/>
      <c r="MFR208" s="4"/>
      <c r="MFS208" s="4"/>
      <c r="MFT208" s="4"/>
      <c r="MFU208" s="4"/>
      <c r="MFV208" s="4"/>
      <c r="MFW208" s="4"/>
      <c r="MFX208" s="4"/>
      <c r="MFY208" s="4"/>
      <c r="MFZ208" s="4"/>
      <c r="MGA208" s="4"/>
      <c r="MGB208" s="4"/>
      <c r="MGC208" s="4"/>
      <c r="MGD208" s="4"/>
      <c r="MGE208" s="4"/>
      <c r="MGF208" s="4"/>
      <c r="MGG208" s="4"/>
      <c r="MGH208" s="4"/>
      <c r="MGI208" s="4"/>
      <c r="MGJ208" s="4"/>
      <c r="MGK208" s="4"/>
      <c r="MGL208" s="4"/>
      <c r="MGM208" s="4"/>
      <c r="MGN208" s="4"/>
      <c r="MGO208" s="4"/>
      <c r="MGP208" s="4"/>
      <c r="MGQ208" s="4"/>
      <c r="MGR208" s="4"/>
      <c r="MGS208" s="4"/>
      <c r="MGT208" s="4"/>
      <c r="MGU208" s="4"/>
      <c r="MGV208" s="4"/>
      <c r="MGW208" s="4"/>
      <c r="MGX208" s="4"/>
      <c r="MGY208" s="4"/>
      <c r="MGZ208" s="4"/>
      <c r="MHA208" s="4"/>
      <c r="MHB208" s="4"/>
      <c r="MHC208" s="4"/>
      <c r="MHD208" s="4"/>
      <c r="MHE208" s="4"/>
      <c r="MHF208" s="4"/>
      <c r="MHG208" s="4"/>
      <c r="MHH208" s="4"/>
      <c r="MHI208" s="4"/>
      <c r="MHJ208" s="4"/>
      <c r="MHK208" s="4"/>
      <c r="MHL208" s="4"/>
      <c r="MHM208" s="4"/>
      <c r="MHN208" s="4"/>
      <c r="MHO208" s="4"/>
      <c r="MHP208" s="4"/>
      <c r="MHQ208" s="4"/>
      <c r="MHR208" s="4"/>
      <c r="MHS208" s="4"/>
      <c r="MHT208" s="4"/>
      <c r="MHU208" s="4"/>
      <c r="MHV208" s="4"/>
      <c r="MHW208" s="4"/>
      <c r="MHX208" s="4"/>
      <c r="MHY208" s="4"/>
      <c r="MHZ208" s="4"/>
      <c r="MIA208" s="4"/>
      <c r="MIB208" s="4"/>
      <c r="MIC208" s="4"/>
      <c r="MID208" s="4"/>
      <c r="MIE208" s="4"/>
      <c r="MIF208" s="4"/>
      <c r="MIG208" s="4"/>
      <c r="MIH208" s="4"/>
      <c r="MII208" s="4"/>
      <c r="MIJ208" s="4"/>
      <c r="MIK208" s="4"/>
      <c r="MIL208" s="4"/>
      <c r="MIM208" s="4"/>
      <c r="MIN208" s="4"/>
      <c r="MIO208" s="4"/>
      <c r="MIP208" s="4"/>
      <c r="MIQ208" s="4"/>
      <c r="MIR208" s="4"/>
      <c r="MIS208" s="4"/>
      <c r="MIT208" s="4"/>
      <c r="MIU208" s="4"/>
      <c r="MIV208" s="4"/>
      <c r="MIW208" s="4"/>
      <c r="MIX208" s="4"/>
      <c r="MIY208" s="4"/>
      <c r="MIZ208" s="4"/>
      <c r="MJA208" s="4"/>
      <c r="MJB208" s="4"/>
      <c r="MJC208" s="4"/>
      <c r="MJD208" s="4"/>
      <c r="MJE208" s="4"/>
      <c r="MJF208" s="4"/>
      <c r="MJG208" s="4"/>
      <c r="MJH208" s="4"/>
      <c r="MJI208" s="4"/>
      <c r="MJJ208" s="4"/>
      <c r="MJK208" s="4"/>
      <c r="MJL208" s="4"/>
      <c r="MJM208" s="4"/>
      <c r="MJN208" s="4"/>
      <c r="MJO208" s="4"/>
      <c r="MJP208" s="4"/>
      <c r="MJQ208" s="4"/>
      <c r="MJR208" s="4"/>
      <c r="MJS208" s="4"/>
      <c r="MJT208" s="4"/>
      <c r="MJU208" s="4"/>
      <c r="MJV208" s="4"/>
      <c r="MJW208" s="4"/>
      <c r="MJX208" s="4"/>
      <c r="MJY208" s="4"/>
      <c r="MJZ208" s="4"/>
      <c r="MKA208" s="4"/>
      <c r="MKB208" s="4"/>
      <c r="MKC208" s="4"/>
      <c r="MKD208" s="4"/>
      <c r="MKE208" s="4"/>
      <c r="MKF208" s="4"/>
      <c r="MKG208" s="4"/>
      <c r="MKH208" s="4"/>
      <c r="MKI208" s="4"/>
      <c r="MKJ208" s="4"/>
      <c r="MKK208" s="4"/>
      <c r="MKL208" s="4"/>
      <c r="MKM208" s="4"/>
      <c r="MKN208" s="4"/>
      <c r="MKO208" s="4"/>
      <c r="MKP208" s="4"/>
      <c r="MKQ208" s="4"/>
      <c r="MKR208" s="4"/>
      <c r="MKS208" s="4"/>
      <c r="MKT208" s="4"/>
      <c r="MKU208" s="4"/>
      <c r="MKV208" s="4"/>
      <c r="MKW208" s="4"/>
      <c r="MKX208" s="4"/>
      <c r="MKY208" s="4"/>
      <c r="MKZ208" s="4"/>
      <c r="MLA208" s="4"/>
      <c r="MLB208" s="4"/>
      <c r="MLC208" s="4"/>
      <c r="MLD208" s="4"/>
      <c r="MLE208" s="4"/>
      <c r="MLF208" s="4"/>
      <c r="MLG208" s="4"/>
      <c r="MLH208" s="4"/>
      <c r="MLI208" s="4"/>
      <c r="MLJ208" s="4"/>
      <c r="MLK208" s="4"/>
      <c r="MLL208" s="4"/>
      <c r="MLM208" s="4"/>
      <c r="MLN208" s="4"/>
      <c r="MLO208" s="4"/>
      <c r="MLP208" s="4"/>
      <c r="MLQ208" s="4"/>
      <c r="MLR208" s="4"/>
      <c r="MLS208" s="4"/>
      <c r="MLT208" s="4"/>
      <c r="MLU208" s="4"/>
      <c r="MLV208" s="4"/>
      <c r="MLW208" s="4"/>
      <c r="MLX208" s="4"/>
      <c r="MLY208" s="4"/>
      <c r="MLZ208" s="4"/>
      <c r="MMA208" s="4"/>
      <c r="MMB208" s="4"/>
      <c r="MMC208" s="4"/>
      <c r="MMD208" s="4"/>
      <c r="MME208" s="4"/>
      <c r="MMF208" s="4"/>
      <c r="MMG208" s="4"/>
      <c r="MMH208" s="4"/>
      <c r="MMI208" s="4"/>
      <c r="MMJ208" s="4"/>
      <c r="MMK208" s="4"/>
      <c r="MML208" s="4"/>
      <c r="MMM208" s="4"/>
      <c r="MMN208" s="4"/>
      <c r="MMO208" s="4"/>
      <c r="MMP208" s="4"/>
      <c r="MMQ208" s="4"/>
      <c r="MMR208" s="4"/>
      <c r="MMS208" s="4"/>
      <c r="MMT208" s="4"/>
      <c r="MMU208" s="4"/>
      <c r="MMV208" s="4"/>
      <c r="MMW208" s="4"/>
      <c r="MMX208" s="4"/>
      <c r="MMY208" s="4"/>
      <c r="MMZ208" s="4"/>
      <c r="MNA208" s="4"/>
      <c r="MNB208" s="4"/>
      <c r="MNC208" s="4"/>
      <c r="MND208" s="4"/>
      <c r="MNE208" s="4"/>
      <c r="MNF208" s="4"/>
      <c r="MNG208" s="4"/>
      <c r="MNH208" s="4"/>
      <c r="MNI208" s="4"/>
      <c r="MNJ208" s="4"/>
      <c r="MNK208" s="4"/>
      <c r="MNL208" s="4"/>
      <c r="MNM208" s="4"/>
      <c r="MNN208" s="4"/>
      <c r="MNO208" s="4"/>
      <c r="MNP208" s="4"/>
      <c r="MNQ208" s="4"/>
      <c r="MNR208" s="4"/>
      <c r="MNS208" s="4"/>
      <c r="MNT208" s="4"/>
      <c r="MNU208" s="4"/>
      <c r="MNV208" s="4"/>
      <c r="MNW208" s="4"/>
      <c r="MNX208" s="4"/>
      <c r="MNY208" s="4"/>
      <c r="MNZ208" s="4"/>
      <c r="MOA208" s="4"/>
      <c r="MOB208" s="4"/>
      <c r="MOC208" s="4"/>
      <c r="MOD208" s="4"/>
      <c r="MOE208" s="4"/>
      <c r="MOF208" s="4"/>
      <c r="MOG208" s="4"/>
      <c r="MOH208" s="4"/>
      <c r="MOI208" s="4"/>
      <c r="MOJ208" s="4"/>
      <c r="MOK208" s="4"/>
      <c r="MOL208" s="4"/>
      <c r="MOM208" s="4"/>
      <c r="MON208" s="4"/>
      <c r="MOO208" s="4"/>
      <c r="MOP208" s="4"/>
      <c r="MOQ208" s="4"/>
      <c r="MOR208" s="4"/>
      <c r="MOS208" s="4"/>
      <c r="MOT208" s="4"/>
      <c r="MOU208" s="4"/>
      <c r="MOV208" s="4"/>
      <c r="MOW208" s="4"/>
      <c r="MOX208" s="4"/>
      <c r="MOY208" s="4"/>
      <c r="MOZ208" s="4"/>
      <c r="MPA208" s="4"/>
      <c r="MPB208" s="4"/>
      <c r="MPC208" s="4"/>
      <c r="MPD208" s="4"/>
      <c r="MPE208" s="4"/>
      <c r="MPF208" s="4"/>
      <c r="MPG208" s="4"/>
      <c r="MPH208" s="4"/>
      <c r="MPI208" s="4"/>
      <c r="MPJ208" s="4"/>
      <c r="MPK208" s="4"/>
      <c r="MPL208" s="4"/>
      <c r="MPM208" s="4"/>
      <c r="MPN208" s="4"/>
      <c r="MPO208" s="4"/>
      <c r="MPP208" s="4"/>
      <c r="MPQ208" s="4"/>
      <c r="MPR208" s="4"/>
      <c r="MPS208" s="4"/>
      <c r="MPT208" s="4"/>
      <c r="MPU208" s="4"/>
      <c r="MPV208" s="4"/>
      <c r="MPW208" s="4"/>
      <c r="MPX208" s="4"/>
      <c r="MPY208" s="4"/>
      <c r="MPZ208" s="4"/>
      <c r="MQA208" s="4"/>
      <c r="MQB208" s="4"/>
      <c r="MQC208" s="4"/>
      <c r="MQD208" s="4"/>
      <c r="MQE208" s="4"/>
      <c r="MQF208" s="4"/>
      <c r="MQG208" s="4"/>
      <c r="MQH208" s="4"/>
      <c r="MQI208" s="4"/>
      <c r="MQJ208" s="4"/>
      <c r="MQK208" s="4"/>
      <c r="MQL208" s="4"/>
      <c r="MQM208" s="4"/>
      <c r="MQN208" s="4"/>
      <c r="MQO208" s="4"/>
      <c r="MQP208" s="4"/>
      <c r="MQQ208" s="4"/>
      <c r="MQR208" s="4"/>
      <c r="MQS208" s="4"/>
      <c r="MQT208" s="4"/>
      <c r="MQU208" s="4"/>
      <c r="MQV208" s="4"/>
      <c r="MQW208" s="4"/>
      <c r="MQX208" s="4"/>
      <c r="MQY208" s="4"/>
      <c r="MQZ208" s="4"/>
      <c r="MRA208" s="4"/>
      <c r="MRB208" s="4"/>
      <c r="MRC208" s="4"/>
      <c r="MRD208" s="4"/>
      <c r="MRE208" s="4"/>
      <c r="MRF208" s="4"/>
      <c r="MRG208" s="4"/>
      <c r="MRH208" s="4"/>
      <c r="MRI208" s="4"/>
      <c r="MRJ208" s="4"/>
      <c r="MRK208" s="4"/>
      <c r="MRL208" s="4"/>
      <c r="MRM208" s="4"/>
      <c r="MRN208" s="4"/>
      <c r="MRO208" s="4"/>
      <c r="MRP208" s="4"/>
      <c r="MRQ208" s="4"/>
      <c r="MRR208" s="4"/>
      <c r="MRS208" s="4"/>
      <c r="MRT208" s="4"/>
      <c r="MRU208" s="4"/>
      <c r="MRV208" s="4"/>
      <c r="MRW208" s="4"/>
      <c r="MRX208" s="4"/>
      <c r="MRY208" s="4"/>
      <c r="MRZ208" s="4"/>
      <c r="MSA208" s="4"/>
      <c r="MSB208" s="4"/>
      <c r="MSC208" s="4"/>
      <c r="MSD208" s="4"/>
      <c r="MSE208" s="4"/>
      <c r="MSF208" s="4"/>
      <c r="MSG208" s="4"/>
      <c r="MSH208" s="4"/>
      <c r="MSI208" s="4"/>
      <c r="MSJ208" s="4"/>
      <c r="MSK208" s="4"/>
      <c r="MSL208" s="4"/>
      <c r="MSM208" s="4"/>
      <c r="MSN208" s="4"/>
      <c r="MSO208" s="4"/>
      <c r="MSP208" s="4"/>
      <c r="MSQ208" s="4"/>
      <c r="MSR208" s="4"/>
      <c r="MSS208" s="4"/>
      <c r="MST208" s="4"/>
      <c r="MSU208" s="4"/>
      <c r="MSV208" s="4"/>
      <c r="MSW208" s="4"/>
      <c r="MSX208" s="4"/>
      <c r="MSY208" s="4"/>
      <c r="MSZ208" s="4"/>
      <c r="MTA208" s="4"/>
      <c r="MTB208" s="4"/>
      <c r="MTC208" s="4"/>
      <c r="MTD208" s="4"/>
      <c r="MTE208" s="4"/>
      <c r="MTF208" s="4"/>
      <c r="MTG208" s="4"/>
      <c r="MTH208" s="4"/>
      <c r="MTI208" s="4"/>
      <c r="MTJ208" s="4"/>
      <c r="MTK208" s="4"/>
      <c r="MTL208" s="4"/>
      <c r="MTM208" s="4"/>
      <c r="MTN208" s="4"/>
      <c r="MTO208" s="4"/>
      <c r="MTP208" s="4"/>
      <c r="MTQ208" s="4"/>
      <c r="MTR208" s="4"/>
      <c r="MTS208" s="4"/>
      <c r="MTT208" s="4"/>
      <c r="MTU208" s="4"/>
      <c r="MTV208" s="4"/>
      <c r="MTW208" s="4"/>
      <c r="MTX208" s="4"/>
      <c r="MTY208" s="4"/>
      <c r="MTZ208" s="4"/>
      <c r="MUA208" s="4"/>
      <c r="MUB208" s="4"/>
      <c r="MUC208" s="4"/>
      <c r="MUD208" s="4"/>
      <c r="MUE208" s="4"/>
      <c r="MUF208" s="4"/>
      <c r="MUG208" s="4"/>
      <c r="MUH208" s="4"/>
      <c r="MUI208" s="4"/>
      <c r="MUJ208" s="4"/>
      <c r="MUK208" s="4"/>
      <c r="MUL208" s="4"/>
      <c r="MUM208" s="4"/>
      <c r="MUN208" s="4"/>
      <c r="MUO208" s="4"/>
      <c r="MUP208" s="4"/>
      <c r="MUQ208" s="4"/>
      <c r="MUR208" s="4"/>
      <c r="MUS208" s="4"/>
      <c r="MUT208" s="4"/>
      <c r="MUU208" s="4"/>
      <c r="MUV208" s="4"/>
      <c r="MUW208" s="4"/>
      <c r="MUX208" s="4"/>
      <c r="MUY208" s="4"/>
      <c r="MUZ208" s="4"/>
      <c r="MVA208" s="4"/>
      <c r="MVB208" s="4"/>
      <c r="MVC208" s="4"/>
      <c r="MVD208" s="4"/>
      <c r="MVE208" s="4"/>
      <c r="MVF208" s="4"/>
      <c r="MVG208" s="4"/>
      <c r="MVH208" s="4"/>
      <c r="MVI208" s="4"/>
      <c r="MVJ208" s="4"/>
      <c r="MVK208" s="4"/>
      <c r="MVL208" s="4"/>
      <c r="MVM208" s="4"/>
      <c r="MVN208" s="4"/>
      <c r="MVO208" s="4"/>
      <c r="MVP208" s="4"/>
      <c r="MVQ208" s="4"/>
      <c r="MVR208" s="4"/>
      <c r="MVS208" s="4"/>
      <c r="MVT208" s="4"/>
      <c r="MVU208" s="4"/>
      <c r="MVV208" s="4"/>
      <c r="MVW208" s="4"/>
      <c r="MVX208" s="4"/>
      <c r="MVY208" s="4"/>
      <c r="MVZ208" s="4"/>
      <c r="MWA208" s="4"/>
      <c r="MWB208" s="4"/>
      <c r="MWC208" s="4"/>
      <c r="MWD208" s="4"/>
      <c r="MWE208" s="4"/>
      <c r="MWF208" s="4"/>
      <c r="MWG208" s="4"/>
      <c r="MWH208" s="4"/>
      <c r="MWI208" s="4"/>
      <c r="MWJ208" s="4"/>
      <c r="MWK208" s="4"/>
      <c r="MWL208" s="4"/>
      <c r="MWM208" s="4"/>
      <c r="MWN208" s="4"/>
      <c r="MWO208" s="4"/>
      <c r="MWP208" s="4"/>
      <c r="MWQ208" s="4"/>
      <c r="MWR208" s="4"/>
      <c r="MWS208" s="4"/>
      <c r="MWT208" s="4"/>
      <c r="MWU208" s="4"/>
      <c r="MWV208" s="4"/>
      <c r="MWW208" s="4"/>
      <c r="MWX208" s="4"/>
      <c r="MWY208" s="4"/>
      <c r="MWZ208" s="4"/>
      <c r="MXA208" s="4"/>
      <c r="MXB208" s="4"/>
      <c r="MXC208" s="4"/>
      <c r="MXD208" s="4"/>
      <c r="MXE208" s="4"/>
      <c r="MXF208" s="4"/>
      <c r="MXG208" s="4"/>
      <c r="MXH208" s="4"/>
      <c r="MXI208" s="4"/>
      <c r="MXJ208" s="4"/>
      <c r="MXK208" s="4"/>
      <c r="MXL208" s="4"/>
      <c r="MXM208" s="4"/>
      <c r="MXN208" s="4"/>
      <c r="MXO208" s="4"/>
      <c r="MXP208" s="4"/>
      <c r="MXQ208" s="4"/>
      <c r="MXR208" s="4"/>
      <c r="MXS208" s="4"/>
      <c r="MXT208" s="4"/>
      <c r="MXU208" s="4"/>
      <c r="MXV208" s="4"/>
      <c r="MXW208" s="4"/>
      <c r="MXX208" s="4"/>
      <c r="MXY208" s="4"/>
      <c r="MXZ208" s="4"/>
      <c r="MYA208" s="4"/>
      <c r="MYB208" s="4"/>
      <c r="MYC208" s="4"/>
      <c r="MYD208" s="4"/>
      <c r="MYE208" s="4"/>
      <c r="MYF208" s="4"/>
      <c r="MYG208" s="4"/>
      <c r="MYH208" s="4"/>
      <c r="MYI208" s="4"/>
      <c r="MYJ208" s="4"/>
      <c r="MYK208" s="4"/>
      <c r="MYL208" s="4"/>
      <c r="MYM208" s="4"/>
      <c r="MYN208" s="4"/>
      <c r="MYO208" s="4"/>
      <c r="MYP208" s="4"/>
      <c r="MYQ208" s="4"/>
      <c r="MYR208" s="4"/>
      <c r="MYS208" s="4"/>
      <c r="MYT208" s="4"/>
      <c r="MYU208" s="4"/>
      <c r="MYV208" s="4"/>
      <c r="MYW208" s="4"/>
      <c r="MYX208" s="4"/>
      <c r="MYY208" s="4"/>
      <c r="MYZ208" s="4"/>
      <c r="MZA208" s="4"/>
      <c r="MZB208" s="4"/>
      <c r="MZC208" s="4"/>
      <c r="MZD208" s="4"/>
      <c r="MZE208" s="4"/>
      <c r="MZF208" s="4"/>
      <c r="MZG208" s="4"/>
      <c r="MZH208" s="4"/>
      <c r="MZI208" s="4"/>
      <c r="MZJ208" s="4"/>
      <c r="MZK208" s="4"/>
      <c r="MZL208" s="4"/>
      <c r="MZM208" s="4"/>
      <c r="MZN208" s="4"/>
      <c r="MZO208" s="4"/>
      <c r="MZP208" s="4"/>
      <c r="MZQ208" s="4"/>
      <c r="MZR208" s="4"/>
      <c r="MZS208" s="4"/>
      <c r="MZT208" s="4"/>
      <c r="MZU208" s="4"/>
      <c r="MZV208" s="4"/>
      <c r="MZW208" s="4"/>
      <c r="MZX208" s="4"/>
      <c r="MZY208" s="4"/>
      <c r="MZZ208" s="4"/>
      <c r="NAA208" s="4"/>
      <c r="NAB208" s="4"/>
      <c r="NAC208" s="4"/>
      <c r="NAD208" s="4"/>
      <c r="NAE208" s="4"/>
      <c r="NAF208" s="4"/>
      <c r="NAG208" s="4"/>
      <c r="NAH208" s="4"/>
      <c r="NAI208" s="4"/>
      <c r="NAJ208" s="4"/>
      <c r="NAK208" s="4"/>
      <c r="NAL208" s="4"/>
      <c r="NAM208" s="4"/>
      <c r="NAN208" s="4"/>
      <c r="NAO208" s="4"/>
      <c r="NAP208" s="4"/>
      <c r="NAQ208" s="4"/>
      <c r="NAR208" s="4"/>
      <c r="NAS208" s="4"/>
      <c r="NAT208" s="4"/>
      <c r="NAU208" s="4"/>
      <c r="NAV208" s="4"/>
      <c r="NAW208" s="4"/>
      <c r="NAX208" s="4"/>
      <c r="NAY208" s="4"/>
      <c r="NAZ208" s="4"/>
      <c r="NBA208" s="4"/>
      <c r="NBB208" s="4"/>
      <c r="NBC208" s="4"/>
      <c r="NBD208" s="4"/>
      <c r="NBE208" s="4"/>
      <c r="NBF208" s="4"/>
      <c r="NBG208" s="4"/>
      <c r="NBH208" s="4"/>
      <c r="NBI208" s="4"/>
      <c r="NBJ208" s="4"/>
      <c r="NBK208" s="4"/>
      <c r="NBL208" s="4"/>
      <c r="NBM208" s="4"/>
      <c r="NBN208" s="4"/>
      <c r="NBO208" s="4"/>
      <c r="NBP208" s="4"/>
      <c r="NBQ208" s="4"/>
      <c r="NBR208" s="4"/>
      <c r="NBS208" s="4"/>
      <c r="NBT208" s="4"/>
      <c r="NBU208" s="4"/>
      <c r="NBV208" s="4"/>
      <c r="NBW208" s="4"/>
      <c r="NBX208" s="4"/>
      <c r="NBY208" s="4"/>
      <c r="NBZ208" s="4"/>
      <c r="NCA208" s="4"/>
      <c r="NCB208" s="4"/>
      <c r="NCC208" s="4"/>
      <c r="NCD208" s="4"/>
      <c r="NCE208" s="4"/>
      <c r="NCF208" s="4"/>
      <c r="NCG208" s="4"/>
      <c r="NCH208" s="4"/>
      <c r="NCI208" s="4"/>
      <c r="NCJ208" s="4"/>
      <c r="NCK208" s="4"/>
      <c r="NCL208" s="4"/>
      <c r="NCM208" s="4"/>
      <c r="NCN208" s="4"/>
      <c r="NCO208" s="4"/>
      <c r="NCP208" s="4"/>
      <c r="NCQ208" s="4"/>
      <c r="NCR208" s="4"/>
      <c r="NCS208" s="4"/>
      <c r="NCT208" s="4"/>
      <c r="NCU208" s="4"/>
      <c r="NCV208" s="4"/>
      <c r="NCW208" s="4"/>
      <c r="NCX208" s="4"/>
      <c r="NCY208" s="4"/>
      <c r="NCZ208" s="4"/>
      <c r="NDA208" s="4"/>
      <c r="NDB208" s="4"/>
      <c r="NDC208" s="4"/>
      <c r="NDD208" s="4"/>
      <c r="NDE208" s="4"/>
      <c r="NDF208" s="4"/>
      <c r="NDG208" s="4"/>
      <c r="NDH208" s="4"/>
      <c r="NDI208" s="4"/>
      <c r="NDJ208" s="4"/>
      <c r="NDK208" s="4"/>
      <c r="NDL208" s="4"/>
      <c r="NDM208" s="4"/>
      <c r="NDN208" s="4"/>
      <c r="NDO208" s="4"/>
      <c r="NDP208" s="4"/>
      <c r="NDQ208" s="4"/>
      <c r="NDR208" s="4"/>
      <c r="NDS208" s="4"/>
      <c r="NDT208" s="4"/>
      <c r="NDU208" s="4"/>
      <c r="NDV208" s="4"/>
      <c r="NDW208" s="4"/>
      <c r="NDX208" s="4"/>
      <c r="NDY208" s="4"/>
      <c r="NDZ208" s="4"/>
      <c r="NEA208" s="4"/>
      <c r="NEB208" s="4"/>
      <c r="NEC208" s="4"/>
      <c r="NED208" s="4"/>
      <c r="NEE208" s="4"/>
      <c r="NEF208" s="4"/>
      <c r="NEG208" s="4"/>
      <c r="NEH208" s="4"/>
      <c r="NEI208" s="4"/>
      <c r="NEJ208" s="4"/>
      <c r="NEK208" s="4"/>
      <c r="NEL208" s="4"/>
      <c r="NEM208" s="4"/>
      <c r="NEN208" s="4"/>
      <c r="NEO208" s="4"/>
      <c r="NEP208" s="4"/>
      <c r="NEQ208" s="4"/>
      <c r="NER208" s="4"/>
      <c r="NES208" s="4"/>
      <c r="NET208" s="4"/>
      <c r="NEU208" s="4"/>
      <c r="NEV208" s="4"/>
      <c r="NEW208" s="4"/>
      <c r="NEX208" s="4"/>
      <c r="NEY208" s="4"/>
      <c r="NEZ208" s="4"/>
      <c r="NFA208" s="4"/>
      <c r="NFB208" s="4"/>
      <c r="NFC208" s="4"/>
      <c r="NFD208" s="4"/>
      <c r="NFE208" s="4"/>
      <c r="NFF208" s="4"/>
      <c r="NFG208" s="4"/>
      <c r="NFH208" s="4"/>
      <c r="NFI208" s="4"/>
      <c r="NFJ208" s="4"/>
      <c r="NFK208" s="4"/>
      <c r="NFL208" s="4"/>
      <c r="NFM208" s="4"/>
      <c r="NFN208" s="4"/>
      <c r="NFO208" s="4"/>
      <c r="NFP208" s="4"/>
      <c r="NFQ208" s="4"/>
      <c r="NFR208" s="4"/>
      <c r="NFS208" s="4"/>
      <c r="NFT208" s="4"/>
      <c r="NFU208" s="4"/>
      <c r="NFV208" s="4"/>
      <c r="NFW208" s="4"/>
      <c r="NFX208" s="4"/>
      <c r="NFY208" s="4"/>
      <c r="NFZ208" s="4"/>
      <c r="NGA208" s="4"/>
      <c r="NGB208" s="4"/>
      <c r="NGC208" s="4"/>
      <c r="NGD208" s="4"/>
      <c r="NGE208" s="4"/>
      <c r="NGF208" s="4"/>
      <c r="NGG208" s="4"/>
      <c r="NGH208" s="4"/>
      <c r="NGI208" s="4"/>
      <c r="NGJ208" s="4"/>
      <c r="NGK208" s="4"/>
      <c r="NGL208" s="4"/>
      <c r="NGM208" s="4"/>
      <c r="NGN208" s="4"/>
      <c r="NGO208" s="4"/>
      <c r="NGP208" s="4"/>
      <c r="NGQ208" s="4"/>
      <c r="NGR208" s="4"/>
      <c r="NGS208" s="4"/>
      <c r="NGT208" s="4"/>
      <c r="NGU208" s="4"/>
      <c r="NGV208" s="4"/>
      <c r="NGW208" s="4"/>
      <c r="NGX208" s="4"/>
      <c r="NGY208" s="4"/>
      <c r="NGZ208" s="4"/>
      <c r="NHA208" s="4"/>
      <c r="NHB208" s="4"/>
      <c r="NHC208" s="4"/>
      <c r="NHD208" s="4"/>
      <c r="NHE208" s="4"/>
      <c r="NHF208" s="4"/>
      <c r="NHG208" s="4"/>
      <c r="NHH208" s="4"/>
      <c r="NHI208" s="4"/>
      <c r="NHJ208" s="4"/>
      <c r="NHK208" s="4"/>
      <c r="NHL208" s="4"/>
      <c r="NHM208" s="4"/>
      <c r="NHN208" s="4"/>
      <c r="NHO208" s="4"/>
      <c r="NHP208" s="4"/>
      <c r="NHQ208" s="4"/>
      <c r="NHR208" s="4"/>
      <c r="NHS208" s="4"/>
      <c r="NHT208" s="4"/>
      <c r="NHU208" s="4"/>
      <c r="NHV208" s="4"/>
      <c r="NHW208" s="4"/>
      <c r="NHX208" s="4"/>
      <c r="NHY208" s="4"/>
      <c r="NHZ208" s="4"/>
      <c r="NIA208" s="4"/>
      <c r="NIB208" s="4"/>
      <c r="NIC208" s="4"/>
      <c r="NID208" s="4"/>
      <c r="NIE208" s="4"/>
      <c r="NIF208" s="4"/>
      <c r="NIG208" s="4"/>
      <c r="NIH208" s="4"/>
      <c r="NII208" s="4"/>
      <c r="NIJ208" s="4"/>
      <c r="NIK208" s="4"/>
      <c r="NIL208" s="4"/>
      <c r="NIM208" s="4"/>
      <c r="NIN208" s="4"/>
      <c r="NIO208" s="4"/>
      <c r="NIP208" s="4"/>
      <c r="NIQ208" s="4"/>
      <c r="NIR208" s="4"/>
      <c r="NIS208" s="4"/>
      <c r="NIT208" s="4"/>
      <c r="NIU208" s="4"/>
      <c r="NIV208" s="4"/>
      <c r="NIW208" s="4"/>
      <c r="NIX208" s="4"/>
      <c r="NIY208" s="4"/>
      <c r="NIZ208" s="4"/>
      <c r="NJA208" s="4"/>
      <c r="NJB208" s="4"/>
      <c r="NJC208" s="4"/>
      <c r="NJD208" s="4"/>
      <c r="NJE208" s="4"/>
      <c r="NJF208" s="4"/>
      <c r="NJG208" s="4"/>
      <c r="NJH208" s="4"/>
      <c r="NJI208" s="4"/>
      <c r="NJJ208" s="4"/>
      <c r="NJK208" s="4"/>
      <c r="NJL208" s="4"/>
      <c r="NJM208" s="4"/>
      <c r="NJN208" s="4"/>
      <c r="NJO208" s="4"/>
      <c r="NJP208" s="4"/>
      <c r="NJQ208" s="4"/>
      <c r="NJR208" s="4"/>
      <c r="NJS208" s="4"/>
      <c r="NJT208" s="4"/>
      <c r="NJU208" s="4"/>
      <c r="NJV208" s="4"/>
      <c r="NJW208" s="4"/>
      <c r="NJX208" s="4"/>
      <c r="NJY208" s="4"/>
      <c r="NJZ208" s="4"/>
      <c r="NKA208" s="4"/>
      <c r="NKB208" s="4"/>
      <c r="NKC208" s="4"/>
      <c r="NKD208" s="4"/>
      <c r="NKE208" s="4"/>
      <c r="NKF208" s="4"/>
      <c r="NKG208" s="4"/>
      <c r="NKH208" s="4"/>
      <c r="NKI208" s="4"/>
      <c r="NKJ208" s="4"/>
      <c r="NKK208" s="4"/>
      <c r="NKL208" s="4"/>
      <c r="NKM208" s="4"/>
      <c r="NKN208" s="4"/>
      <c r="NKO208" s="4"/>
      <c r="NKP208" s="4"/>
      <c r="NKQ208" s="4"/>
      <c r="NKR208" s="4"/>
      <c r="NKS208" s="4"/>
      <c r="NKT208" s="4"/>
      <c r="NKU208" s="4"/>
      <c r="NKV208" s="4"/>
      <c r="NKW208" s="4"/>
      <c r="NKX208" s="4"/>
      <c r="NKY208" s="4"/>
      <c r="NKZ208" s="4"/>
      <c r="NLA208" s="4"/>
      <c r="NLB208" s="4"/>
      <c r="NLC208" s="4"/>
      <c r="NLD208" s="4"/>
      <c r="NLE208" s="4"/>
      <c r="NLF208" s="4"/>
      <c r="NLG208" s="4"/>
      <c r="NLH208" s="4"/>
      <c r="NLI208" s="4"/>
      <c r="NLJ208" s="4"/>
      <c r="NLK208" s="4"/>
      <c r="NLL208" s="4"/>
      <c r="NLM208" s="4"/>
      <c r="NLN208" s="4"/>
      <c r="NLO208" s="4"/>
      <c r="NLP208" s="4"/>
      <c r="NLQ208" s="4"/>
      <c r="NLR208" s="4"/>
      <c r="NLS208" s="4"/>
      <c r="NLT208" s="4"/>
      <c r="NLU208" s="4"/>
      <c r="NLV208" s="4"/>
      <c r="NLW208" s="4"/>
      <c r="NLX208" s="4"/>
      <c r="NLY208" s="4"/>
      <c r="NLZ208" s="4"/>
      <c r="NMA208" s="4"/>
      <c r="NMB208" s="4"/>
      <c r="NMC208" s="4"/>
      <c r="NMD208" s="4"/>
      <c r="NME208" s="4"/>
      <c r="NMF208" s="4"/>
      <c r="NMG208" s="4"/>
      <c r="NMH208" s="4"/>
      <c r="NMI208" s="4"/>
      <c r="NMJ208" s="4"/>
      <c r="NMK208" s="4"/>
      <c r="NML208" s="4"/>
      <c r="NMM208" s="4"/>
      <c r="NMN208" s="4"/>
      <c r="NMO208" s="4"/>
      <c r="NMP208" s="4"/>
      <c r="NMQ208" s="4"/>
      <c r="NMR208" s="4"/>
      <c r="NMS208" s="4"/>
      <c r="NMT208" s="4"/>
      <c r="NMU208" s="4"/>
      <c r="NMV208" s="4"/>
      <c r="NMW208" s="4"/>
      <c r="NMX208" s="4"/>
      <c r="NMY208" s="4"/>
      <c r="NMZ208" s="4"/>
      <c r="NNA208" s="4"/>
      <c r="NNB208" s="4"/>
      <c r="NNC208" s="4"/>
      <c r="NND208" s="4"/>
      <c r="NNE208" s="4"/>
      <c r="NNF208" s="4"/>
      <c r="NNG208" s="4"/>
      <c r="NNH208" s="4"/>
      <c r="NNI208" s="4"/>
      <c r="NNJ208" s="4"/>
      <c r="NNK208" s="4"/>
      <c r="NNL208" s="4"/>
      <c r="NNM208" s="4"/>
      <c r="NNN208" s="4"/>
      <c r="NNO208" s="4"/>
      <c r="NNP208" s="4"/>
      <c r="NNQ208" s="4"/>
      <c r="NNR208" s="4"/>
      <c r="NNS208" s="4"/>
      <c r="NNT208" s="4"/>
      <c r="NNU208" s="4"/>
      <c r="NNV208" s="4"/>
      <c r="NNW208" s="4"/>
      <c r="NNX208" s="4"/>
      <c r="NNY208" s="4"/>
      <c r="NNZ208" s="4"/>
      <c r="NOA208" s="4"/>
      <c r="NOB208" s="4"/>
      <c r="NOC208" s="4"/>
      <c r="NOD208" s="4"/>
      <c r="NOE208" s="4"/>
      <c r="NOF208" s="4"/>
      <c r="NOG208" s="4"/>
      <c r="NOH208" s="4"/>
      <c r="NOI208" s="4"/>
      <c r="NOJ208" s="4"/>
      <c r="NOK208" s="4"/>
      <c r="NOL208" s="4"/>
      <c r="NOM208" s="4"/>
      <c r="NON208" s="4"/>
      <c r="NOO208" s="4"/>
      <c r="NOP208" s="4"/>
      <c r="NOQ208" s="4"/>
      <c r="NOR208" s="4"/>
      <c r="NOS208" s="4"/>
      <c r="NOT208" s="4"/>
      <c r="NOU208" s="4"/>
      <c r="NOV208" s="4"/>
      <c r="NOW208" s="4"/>
      <c r="NOX208" s="4"/>
      <c r="NOY208" s="4"/>
      <c r="NOZ208" s="4"/>
      <c r="NPA208" s="4"/>
      <c r="NPB208" s="4"/>
      <c r="NPC208" s="4"/>
      <c r="NPD208" s="4"/>
      <c r="NPE208" s="4"/>
      <c r="NPF208" s="4"/>
      <c r="NPG208" s="4"/>
      <c r="NPH208" s="4"/>
      <c r="NPI208" s="4"/>
      <c r="NPJ208" s="4"/>
      <c r="NPK208" s="4"/>
      <c r="NPL208" s="4"/>
      <c r="NPM208" s="4"/>
      <c r="NPN208" s="4"/>
      <c r="NPO208" s="4"/>
      <c r="NPP208" s="4"/>
      <c r="NPQ208" s="4"/>
      <c r="NPR208" s="4"/>
      <c r="NPS208" s="4"/>
      <c r="NPT208" s="4"/>
      <c r="NPU208" s="4"/>
      <c r="NPV208" s="4"/>
      <c r="NPW208" s="4"/>
      <c r="NPX208" s="4"/>
      <c r="NPY208" s="4"/>
      <c r="NPZ208" s="4"/>
      <c r="NQA208" s="4"/>
      <c r="NQB208" s="4"/>
      <c r="NQC208" s="4"/>
      <c r="NQD208" s="4"/>
      <c r="NQE208" s="4"/>
      <c r="NQF208" s="4"/>
      <c r="NQG208" s="4"/>
      <c r="NQH208" s="4"/>
      <c r="NQI208" s="4"/>
      <c r="NQJ208" s="4"/>
      <c r="NQK208" s="4"/>
      <c r="NQL208" s="4"/>
      <c r="NQM208" s="4"/>
      <c r="NQN208" s="4"/>
      <c r="NQO208" s="4"/>
      <c r="NQP208" s="4"/>
      <c r="NQQ208" s="4"/>
      <c r="NQR208" s="4"/>
      <c r="NQS208" s="4"/>
      <c r="NQT208" s="4"/>
      <c r="NQU208" s="4"/>
      <c r="NQV208" s="4"/>
      <c r="NQW208" s="4"/>
      <c r="NQX208" s="4"/>
      <c r="NQY208" s="4"/>
      <c r="NQZ208" s="4"/>
      <c r="NRA208" s="4"/>
      <c r="NRB208" s="4"/>
      <c r="NRC208" s="4"/>
      <c r="NRD208" s="4"/>
      <c r="NRE208" s="4"/>
      <c r="NRF208" s="4"/>
      <c r="NRG208" s="4"/>
      <c r="NRH208" s="4"/>
      <c r="NRI208" s="4"/>
      <c r="NRJ208" s="4"/>
      <c r="NRK208" s="4"/>
      <c r="NRL208" s="4"/>
      <c r="NRM208" s="4"/>
      <c r="NRN208" s="4"/>
      <c r="NRO208" s="4"/>
      <c r="NRP208" s="4"/>
      <c r="NRQ208" s="4"/>
      <c r="NRR208" s="4"/>
      <c r="NRS208" s="4"/>
      <c r="NRT208" s="4"/>
      <c r="NRU208" s="4"/>
      <c r="NRV208" s="4"/>
      <c r="NRW208" s="4"/>
      <c r="NRX208" s="4"/>
      <c r="NRY208" s="4"/>
      <c r="NRZ208" s="4"/>
      <c r="NSA208" s="4"/>
      <c r="NSB208" s="4"/>
      <c r="NSC208" s="4"/>
      <c r="NSD208" s="4"/>
      <c r="NSE208" s="4"/>
      <c r="NSF208" s="4"/>
      <c r="NSG208" s="4"/>
      <c r="NSH208" s="4"/>
      <c r="NSI208" s="4"/>
      <c r="NSJ208" s="4"/>
      <c r="NSK208" s="4"/>
      <c r="NSL208" s="4"/>
      <c r="NSM208" s="4"/>
      <c r="NSN208" s="4"/>
      <c r="NSO208" s="4"/>
      <c r="NSP208" s="4"/>
      <c r="NSQ208" s="4"/>
      <c r="NSR208" s="4"/>
      <c r="NSS208" s="4"/>
      <c r="NST208" s="4"/>
      <c r="NSU208" s="4"/>
      <c r="NSV208" s="4"/>
      <c r="NSW208" s="4"/>
      <c r="NSX208" s="4"/>
      <c r="NSY208" s="4"/>
      <c r="NSZ208" s="4"/>
      <c r="NTA208" s="4"/>
      <c r="NTB208" s="4"/>
      <c r="NTC208" s="4"/>
      <c r="NTD208" s="4"/>
      <c r="NTE208" s="4"/>
      <c r="NTF208" s="4"/>
      <c r="NTG208" s="4"/>
      <c r="NTH208" s="4"/>
      <c r="NTI208" s="4"/>
      <c r="NTJ208" s="4"/>
      <c r="NTK208" s="4"/>
      <c r="NTL208" s="4"/>
      <c r="NTM208" s="4"/>
      <c r="NTN208" s="4"/>
      <c r="NTO208" s="4"/>
      <c r="NTP208" s="4"/>
      <c r="NTQ208" s="4"/>
      <c r="NTR208" s="4"/>
      <c r="NTS208" s="4"/>
      <c r="NTT208" s="4"/>
      <c r="NTU208" s="4"/>
      <c r="NTV208" s="4"/>
      <c r="NTW208" s="4"/>
      <c r="NTX208" s="4"/>
      <c r="NTY208" s="4"/>
      <c r="NTZ208" s="4"/>
      <c r="NUA208" s="4"/>
      <c r="NUB208" s="4"/>
      <c r="NUC208" s="4"/>
      <c r="NUD208" s="4"/>
      <c r="NUE208" s="4"/>
      <c r="NUF208" s="4"/>
      <c r="NUG208" s="4"/>
      <c r="NUH208" s="4"/>
      <c r="NUI208" s="4"/>
      <c r="NUJ208" s="4"/>
      <c r="NUK208" s="4"/>
      <c r="NUL208" s="4"/>
      <c r="NUM208" s="4"/>
      <c r="NUN208" s="4"/>
      <c r="NUO208" s="4"/>
      <c r="NUP208" s="4"/>
      <c r="NUQ208" s="4"/>
      <c r="NUR208" s="4"/>
      <c r="NUS208" s="4"/>
      <c r="NUT208" s="4"/>
      <c r="NUU208" s="4"/>
      <c r="NUV208" s="4"/>
      <c r="NUW208" s="4"/>
      <c r="NUX208" s="4"/>
      <c r="NUY208" s="4"/>
      <c r="NUZ208" s="4"/>
      <c r="NVA208" s="4"/>
      <c r="NVB208" s="4"/>
      <c r="NVC208" s="4"/>
      <c r="NVD208" s="4"/>
      <c r="NVE208" s="4"/>
      <c r="NVF208" s="4"/>
      <c r="NVG208" s="4"/>
      <c r="NVH208" s="4"/>
      <c r="NVI208" s="4"/>
      <c r="NVJ208" s="4"/>
      <c r="NVK208" s="4"/>
      <c r="NVL208" s="4"/>
      <c r="NVM208" s="4"/>
      <c r="NVN208" s="4"/>
      <c r="NVO208" s="4"/>
      <c r="NVP208" s="4"/>
      <c r="NVQ208" s="4"/>
      <c r="NVR208" s="4"/>
      <c r="NVS208" s="4"/>
      <c r="NVT208" s="4"/>
      <c r="NVU208" s="4"/>
      <c r="NVV208" s="4"/>
      <c r="NVW208" s="4"/>
      <c r="NVX208" s="4"/>
      <c r="NVY208" s="4"/>
      <c r="NVZ208" s="4"/>
      <c r="NWA208" s="4"/>
      <c r="NWB208" s="4"/>
      <c r="NWC208" s="4"/>
      <c r="NWD208" s="4"/>
      <c r="NWE208" s="4"/>
      <c r="NWF208" s="4"/>
      <c r="NWG208" s="4"/>
      <c r="NWH208" s="4"/>
      <c r="NWI208" s="4"/>
      <c r="NWJ208" s="4"/>
      <c r="NWK208" s="4"/>
      <c r="NWL208" s="4"/>
      <c r="NWM208" s="4"/>
      <c r="NWN208" s="4"/>
      <c r="NWO208" s="4"/>
      <c r="NWP208" s="4"/>
      <c r="NWQ208" s="4"/>
      <c r="NWR208" s="4"/>
      <c r="NWS208" s="4"/>
      <c r="NWT208" s="4"/>
      <c r="NWU208" s="4"/>
      <c r="NWV208" s="4"/>
      <c r="NWW208" s="4"/>
      <c r="NWX208" s="4"/>
      <c r="NWY208" s="4"/>
      <c r="NWZ208" s="4"/>
      <c r="NXA208" s="4"/>
      <c r="NXB208" s="4"/>
      <c r="NXC208" s="4"/>
      <c r="NXD208" s="4"/>
      <c r="NXE208" s="4"/>
      <c r="NXF208" s="4"/>
      <c r="NXG208" s="4"/>
      <c r="NXH208" s="4"/>
      <c r="NXI208" s="4"/>
      <c r="NXJ208" s="4"/>
      <c r="NXK208" s="4"/>
      <c r="NXL208" s="4"/>
      <c r="NXM208" s="4"/>
      <c r="NXN208" s="4"/>
      <c r="NXO208" s="4"/>
      <c r="NXP208" s="4"/>
      <c r="NXQ208" s="4"/>
      <c r="NXR208" s="4"/>
      <c r="NXS208" s="4"/>
      <c r="NXT208" s="4"/>
      <c r="NXU208" s="4"/>
      <c r="NXV208" s="4"/>
      <c r="NXW208" s="4"/>
      <c r="NXX208" s="4"/>
      <c r="NXY208" s="4"/>
      <c r="NXZ208" s="4"/>
      <c r="NYA208" s="4"/>
      <c r="NYB208" s="4"/>
      <c r="NYC208" s="4"/>
      <c r="NYD208" s="4"/>
      <c r="NYE208" s="4"/>
      <c r="NYF208" s="4"/>
      <c r="NYG208" s="4"/>
      <c r="NYH208" s="4"/>
      <c r="NYI208" s="4"/>
      <c r="NYJ208" s="4"/>
      <c r="NYK208" s="4"/>
      <c r="NYL208" s="4"/>
      <c r="NYM208" s="4"/>
      <c r="NYN208" s="4"/>
      <c r="NYO208" s="4"/>
      <c r="NYP208" s="4"/>
      <c r="NYQ208" s="4"/>
      <c r="NYR208" s="4"/>
      <c r="NYS208" s="4"/>
      <c r="NYT208" s="4"/>
      <c r="NYU208" s="4"/>
      <c r="NYV208" s="4"/>
      <c r="NYW208" s="4"/>
      <c r="NYX208" s="4"/>
      <c r="NYY208" s="4"/>
      <c r="NYZ208" s="4"/>
      <c r="NZA208" s="4"/>
      <c r="NZB208" s="4"/>
      <c r="NZC208" s="4"/>
      <c r="NZD208" s="4"/>
      <c r="NZE208" s="4"/>
      <c r="NZF208" s="4"/>
      <c r="NZG208" s="4"/>
      <c r="NZH208" s="4"/>
      <c r="NZI208" s="4"/>
      <c r="NZJ208" s="4"/>
      <c r="NZK208" s="4"/>
      <c r="NZL208" s="4"/>
      <c r="NZM208" s="4"/>
      <c r="NZN208" s="4"/>
      <c r="NZO208" s="4"/>
      <c r="NZP208" s="4"/>
      <c r="NZQ208" s="4"/>
      <c r="NZR208" s="4"/>
      <c r="NZS208" s="4"/>
      <c r="NZT208" s="4"/>
      <c r="NZU208" s="4"/>
      <c r="NZV208" s="4"/>
      <c r="NZW208" s="4"/>
      <c r="NZX208" s="4"/>
      <c r="NZY208" s="4"/>
      <c r="NZZ208" s="4"/>
      <c r="OAA208" s="4"/>
      <c r="OAB208" s="4"/>
      <c r="OAC208" s="4"/>
      <c r="OAD208" s="4"/>
      <c r="OAE208" s="4"/>
      <c r="OAF208" s="4"/>
      <c r="OAG208" s="4"/>
      <c r="OAH208" s="4"/>
      <c r="OAI208" s="4"/>
      <c r="OAJ208" s="4"/>
      <c r="OAK208" s="4"/>
      <c r="OAL208" s="4"/>
      <c r="OAM208" s="4"/>
      <c r="OAN208" s="4"/>
      <c r="OAO208" s="4"/>
      <c r="OAP208" s="4"/>
      <c r="OAQ208" s="4"/>
      <c r="OAR208" s="4"/>
      <c r="OAS208" s="4"/>
      <c r="OAT208" s="4"/>
      <c r="OAU208" s="4"/>
      <c r="OAV208" s="4"/>
      <c r="OAW208" s="4"/>
      <c r="OAX208" s="4"/>
      <c r="OAY208" s="4"/>
      <c r="OAZ208" s="4"/>
      <c r="OBA208" s="4"/>
      <c r="OBB208" s="4"/>
      <c r="OBC208" s="4"/>
      <c r="OBD208" s="4"/>
      <c r="OBE208" s="4"/>
      <c r="OBF208" s="4"/>
      <c r="OBG208" s="4"/>
      <c r="OBH208" s="4"/>
      <c r="OBI208" s="4"/>
      <c r="OBJ208" s="4"/>
      <c r="OBK208" s="4"/>
      <c r="OBL208" s="4"/>
      <c r="OBM208" s="4"/>
      <c r="OBN208" s="4"/>
      <c r="OBO208" s="4"/>
      <c r="OBP208" s="4"/>
      <c r="OBQ208" s="4"/>
      <c r="OBR208" s="4"/>
      <c r="OBS208" s="4"/>
      <c r="OBT208" s="4"/>
      <c r="OBU208" s="4"/>
      <c r="OBV208" s="4"/>
      <c r="OBW208" s="4"/>
      <c r="OBX208" s="4"/>
      <c r="OBY208" s="4"/>
      <c r="OBZ208" s="4"/>
      <c r="OCA208" s="4"/>
      <c r="OCB208" s="4"/>
      <c r="OCC208" s="4"/>
      <c r="OCD208" s="4"/>
      <c r="OCE208" s="4"/>
      <c r="OCF208" s="4"/>
      <c r="OCG208" s="4"/>
      <c r="OCH208" s="4"/>
      <c r="OCI208" s="4"/>
      <c r="OCJ208" s="4"/>
      <c r="OCK208" s="4"/>
      <c r="OCL208" s="4"/>
      <c r="OCM208" s="4"/>
      <c r="OCN208" s="4"/>
      <c r="OCO208" s="4"/>
      <c r="OCP208" s="4"/>
      <c r="OCQ208" s="4"/>
      <c r="OCR208" s="4"/>
      <c r="OCS208" s="4"/>
      <c r="OCT208" s="4"/>
      <c r="OCU208" s="4"/>
      <c r="OCV208" s="4"/>
      <c r="OCW208" s="4"/>
      <c r="OCX208" s="4"/>
      <c r="OCY208" s="4"/>
      <c r="OCZ208" s="4"/>
      <c r="ODA208" s="4"/>
      <c r="ODB208" s="4"/>
      <c r="ODC208" s="4"/>
      <c r="ODD208" s="4"/>
      <c r="ODE208" s="4"/>
      <c r="ODF208" s="4"/>
      <c r="ODG208" s="4"/>
      <c r="ODH208" s="4"/>
      <c r="ODI208" s="4"/>
      <c r="ODJ208" s="4"/>
      <c r="ODK208" s="4"/>
      <c r="ODL208" s="4"/>
      <c r="ODM208" s="4"/>
      <c r="ODN208" s="4"/>
      <c r="ODO208" s="4"/>
      <c r="ODP208" s="4"/>
      <c r="ODQ208" s="4"/>
      <c r="ODR208" s="4"/>
      <c r="ODS208" s="4"/>
      <c r="ODT208" s="4"/>
      <c r="ODU208" s="4"/>
      <c r="ODV208" s="4"/>
      <c r="ODW208" s="4"/>
      <c r="ODX208" s="4"/>
      <c r="ODY208" s="4"/>
      <c r="ODZ208" s="4"/>
      <c r="OEA208" s="4"/>
      <c r="OEB208" s="4"/>
      <c r="OEC208" s="4"/>
      <c r="OED208" s="4"/>
      <c r="OEE208" s="4"/>
      <c r="OEF208" s="4"/>
      <c r="OEG208" s="4"/>
      <c r="OEH208" s="4"/>
      <c r="OEI208" s="4"/>
      <c r="OEJ208" s="4"/>
      <c r="OEK208" s="4"/>
      <c r="OEL208" s="4"/>
      <c r="OEM208" s="4"/>
      <c r="OEN208" s="4"/>
      <c r="OEO208" s="4"/>
      <c r="OEP208" s="4"/>
      <c r="OEQ208" s="4"/>
      <c r="OER208" s="4"/>
      <c r="OES208" s="4"/>
      <c r="OET208" s="4"/>
      <c r="OEU208" s="4"/>
      <c r="OEV208" s="4"/>
      <c r="OEW208" s="4"/>
      <c r="OEX208" s="4"/>
      <c r="OEY208" s="4"/>
      <c r="OEZ208" s="4"/>
      <c r="OFA208" s="4"/>
      <c r="OFB208" s="4"/>
      <c r="OFC208" s="4"/>
      <c r="OFD208" s="4"/>
      <c r="OFE208" s="4"/>
      <c r="OFF208" s="4"/>
      <c r="OFG208" s="4"/>
      <c r="OFH208" s="4"/>
      <c r="OFI208" s="4"/>
      <c r="OFJ208" s="4"/>
      <c r="OFK208" s="4"/>
      <c r="OFL208" s="4"/>
      <c r="OFM208" s="4"/>
      <c r="OFN208" s="4"/>
      <c r="OFO208" s="4"/>
      <c r="OFP208" s="4"/>
      <c r="OFQ208" s="4"/>
      <c r="OFR208" s="4"/>
      <c r="OFS208" s="4"/>
      <c r="OFT208" s="4"/>
      <c r="OFU208" s="4"/>
      <c r="OFV208" s="4"/>
      <c r="OFW208" s="4"/>
      <c r="OFX208" s="4"/>
      <c r="OFY208" s="4"/>
      <c r="OFZ208" s="4"/>
      <c r="OGA208" s="4"/>
      <c r="OGB208" s="4"/>
      <c r="OGC208" s="4"/>
      <c r="OGD208" s="4"/>
      <c r="OGE208" s="4"/>
      <c r="OGF208" s="4"/>
      <c r="OGG208" s="4"/>
      <c r="OGH208" s="4"/>
      <c r="OGI208" s="4"/>
      <c r="OGJ208" s="4"/>
      <c r="OGK208" s="4"/>
      <c r="OGL208" s="4"/>
      <c r="OGM208" s="4"/>
      <c r="OGN208" s="4"/>
      <c r="OGO208" s="4"/>
      <c r="OGP208" s="4"/>
      <c r="OGQ208" s="4"/>
      <c r="OGR208" s="4"/>
      <c r="OGS208" s="4"/>
      <c r="OGT208" s="4"/>
      <c r="OGU208" s="4"/>
      <c r="OGV208" s="4"/>
      <c r="OGW208" s="4"/>
      <c r="OGX208" s="4"/>
      <c r="OGY208" s="4"/>
      <c r="OGZ208" s="4"/>
      <c r="OHA208" s="4"/>
      <c r="OHB208" s="4"/>
      <c r="OHC208" s="4"/>
      <c r="OHD208" s="4"/>
      <c r="OHE208" s="4"/>
      <c r="OHF208" s="4"/>
      <c r="OHG208" s="4"/>
      <c r="OHH208" s="4"/>
      <c r="OHI208" s="4"/>
      <c r="OHJ208" s="4"/>
      <c r="OHK208" s="4"/>
      <c r="OHL208" s="4"/>
      <c r="OHM208" s="4"/>
      <c r="OHN208" s="4"/>
      <c r="OHO208" s="4"/>
      <c r="OHP208" s="4"/>
      <c r="OHQ208" s="4"/>
      <c r="OHR208" s="4"/>
      <c r="OHS208" s="4"/>
      <c r="OHT208" s="4"/>
      <c r="OHU208" s="4"/>
      <c r="OHV208" s="4"/>
      <c r="OHW208" s="4"/>
      <c r="OHX208" s="4"/>
      <c r="OHY208" s="4"/>
      <c r="OHZ208" s="4"/>
      <c r="OIA208" s="4"/>
      <c r="OIB208" s="4"/>
      <c r="OIC208" s="4"/>
      <c r="OID208" s="4"/>
      <c r="OIE208" s="4"/>
      <c r="OIF208" s="4"/>
      <c r="OIG208" s="4"/>
      <c r="OIH208" s="4"/>
      <c r="OII208" s="4"/>
      <c r="OIJ208" s="4"/>
      <c r="OIK208" s="4"/>
      <c r="OIL208" s="4"/>
      <c r="OIM208" s="4"/>
      <c r="OIN208" s="4"/>
      <c r="OIO208" s="4"/>
      <c r="OIP208" s="4"/>
      <c r="OIQ208" s="4"/>
      <c r="OIR208" s="4"/>
      <c r="OIS208" s="4"/>
      <c r="OIT208" s="4"/>
      <c r="OIU208" s="4"/>
      <c r="OIV208" s="4"/>
      <c r="OIW208" s="4"/>
      <c r="OIX208" s="4"/>
      <c r="OIY208" s="4"/>
      <c r="OIZ208" s="4"/>
      <c r="OJA208" s="4"/>
      <c r="OJB208" s="4"/>
      <c r="OJC208" s="4"/>
      <c r="OJD208" s="4"/>
      <c r="OJE208" s="4"/>
      <c r="OJF208" s="4"/>
      <c r="OJG208" s="4"/>
      <c r="OJH208" s="4"/>
      <c r="OJI208" s="4"/>
      <c r="OJJ208" s="4"/>
      <c r="OJK208" s="4"/>
      <c r="OJL208" s="4"/>
      <c r="OJM208" s="4"/>
      <c r="OJN208" s="4"/>
      <c r="OJO208" s="4"/>
      <c r="OJP208" s="4"/>
      <c r="OJQ208" s="4"/>
      <c r="OJR208" s="4"/>
      <c r="OJS208" s="4"/>
      <c r="OJT208" s="4"/>
      <c r="OJU208" s="4"/>
      <c r="OJV208" s="4"/>
      <c r="OJW208" s="4"/>
      <c r="OJX208" s="4"/>
      <c r="OJY208" s="4"/>
      <c r="OJZ208" s="4"/>
      <c r="OKA208" s="4"/>
      <c r="OKB208" s="4"/>
      <c r="OKC208" s="4"/>
      <c r="OKD208" s="4"/>
      <c r="OKE208" s="4"/>
      <c r="OKF208" s="4"/>
      <c r="OKG208" s="4"/>
      <c r="OKH208" s="4"/>
      <c r="OKI208" s="4"/>
      <c r="OKJ208" s="4"/>
      <c r="OKK208" s="4"/>
      <c r="OKL208" s="4"/>
      <c r="OKM208" s="4"/>
      <c r="OKN208" s="4"/>
      <c r="OKO208" s="4"/>
      <c r="OKP208" s="4"/>
      <c r="OKQ208" s="4"/>
      <c r="OKR208" s="4"/>
      <c r="OKS208" s="4"/>
      <c r="OKT208" s="4"/>
      <c r="OKU208" s="4"/>
      <c r="OKV208" s="4"/>
      <c r="OKW208" s="4"/>
      <c r="OKX208" s="4"/>
      <c r="OKY208" s="4"/>
      <c r="OKZ208" s="4"/>
      <c r="OLA208" s="4"/>
      <c r="OLB208" s="4"/>
      <c r="OLC208" s="4"/>
      <c r="OLD208" s="4"/>
      <c r="OLE208" s="4"/>
      <c r="OLF208" s="4"/>
      <c r="OLG208" s="4"/>
      <c r="OLH208" s="4"/>
      <c r="OLI208" s="4"/>
      <c r="OLJ208" s="4"/>
      <c r="OLK208" s="4"/>
      <c r="OLL208" s="4"/>
      <c r="OLM208" s="4"/>
      <c r="OLN208" s="4"/>
      <c r="OLO208" s="4"/>
      <c r="OLP208" s="4"/>
      <c r="OLQ208" s="4"/>
      <c r="OLR208" s="4"/>
      <c r="OLS208" s="4"/>
      <c r="OLT208" s="4"/>
      <c r="OLU208" s="4"/>
      <c r="OLV208" s="4"/>
      <c r="OLW208" s="4"/>
      <c r="OLX208" s="4"/>
      <c r="OLY208" s="4"/>
      <c r="OLZ208" s="4"/>
      <c r="OMA208" s="4"/>
      <c r="OMB208" s="4"/>
      <c r="OMC208" s="4"/>
      <c r="OMD208" s="4"/>
      <c r="OME208" s="4"/>
      <c r="OMF208" s="4"/>
      <c r="OMG208" s="4"/>
      <c r="OMH208" s="4"/>
      <c r="OMI208" s="4"/>
      <c r="OMJ208" s="4"/>
      <c r="OMK208" s="4"/>
      <c r="OML208" s="4"/>
      <c r="OMM208" s="4"/>
      <c r="OMN208" s="4"/>
      <c r="OMO208" s="4"/>
      <c r="OMP208" s="4"/>
      <c r="OMQ208" s="4"/>
      <c r="OMR208" s="4"/>
      <c r="OMS208" s="4"/>
      <c r="OMT208" s="4"/>
      <c r="OMU208" s="4"/>
      <c r="OMV208" s="4"/>
      <c r="OMW208" s="4"/>
      <c r="OMX208" s="4"/>
      <c r="OMY208" s="4"/>
      <c r="OMZ208" s="4"/>
      <c r="ONA208" s="4"/>
      <c r="ONB208" s="4"/>
      <c r="ONC208" s="4"/>
      <c r="OND208" s="4"/>
      <c r="ONE208" s="4"/>
      <c r="ONF208" s="4"/>
      <c r="ONG208" s="4"/>
      <c r="ONH208" s="4"/>
      <c r="ONI208" s="4"/>
      <c r="ONJ208" s="4"/>
      <c r="ONK208" s="4"/>
      <c r="ONL208" s="4"/>
      <c r="ONM208" s="4"/>
      <c r="ONN208" s="4"/>
      <c r="ONO208" s="4"/>
      <c r="ONP208" s="4"/>
      <c r="ONQ208" s="4"/>
      <c r="ONR208" s="4"/>
      <c r="ONS208" s="4"/>
      <c r="ONT208" s="4"/>
      <c r="ONU208" s="4"/>
      <c r="ONV208" s="4"/>
      <c r="ONW208" s="4"/>
      <c r="ONX208" s="4"/>
      <c r="ONY208" s="4"/>
      <c r="ONZ208" s="4"/>
      <c r="OOA208" s="4"/>
      <c r="OOB208" s="4"/>
      <c r="OOC208" s="4"/>
      <c r="OOD208" s="4"/>
      <c r="OOE208" s="4"/>
      <c r="OOF208" s="4"/>
      <c r="OOG208" s="4"/>
      <c r="OOH208" s="4"/>
      <c r="OOI208" s="4"/>
      <c r="OOJ208" s="4"/>
      <c r="OOK208" s="4"/>
      <c r="OOL208" s="4"/>
      <c r="OOM208" s="4"/>
      <c r="OON208" s="4"/>
      <c r="OOO208" s="4"/>
      <c r="OOP208" s="4"/>
      <c r="OOQ208" s="4"/>
      <c r="OOR208" s="4"/>
      <c r="OOS208" s="4"/>
      <c r="OOT208" s="4"/>
      <c r="OOU208" s="4"/>
      <c r="OOV208" s="4"/>
      <c r="OOW208" s="4"/>
      <c r="OOX208" s="4"/>
      <c r="OOY208" s="4"/>
      <c r="OOZ208" s="4"/>
      <c r="OPA208" s="4"/>
      <c r="OPB208" s="4"/>
      <c r="OPC208" s="4"/>
      <c r="OPD208" s="4"/>
      <c r="OPE208" s="4"/>
      <c r="OPF208" s="4"/>
      <c r="OPG208" s="4"/>
      <c r="OPH208" s="4"/>
      <c r="OPI208" s="4"/>
      <c r="OPJ208" s="4"/>
      <c r="OPK208" s="4"/>
      <c r="OPL208" s="4"/>
      <c r="OPM208" s="4"/>
      <c r="OPN208" s="4"/>
      <c r="OPO208" s="4"/>
      <c r="OPP208" s="4"/>
      <c r="OPQ208" s="4"/>
      <c r="OPR208" s="4"/>
      <c r="OPS208" s="4"/>
      <c r="OPT208" s="4"/>
      <c r="OPU208" s="4"/>
      <c r="OPV208" s="4"/>
      <c r="OPW208" s="4"/>
      <c r="OPX208" s="4"/>
      <c r="OPY208" s="4"/>
      <c r="OPZ208" s="4"/>
      <c r="OQA208" s="4"/>
      <c r="OQB208" s="4"/>
      <c r="OQC208" s="4"/>
      <c r="OQD208" s="4"/>
      <c r="OQE208" s="4"/>
      <c r="OQF208" s="4"/>
      <c r="OQG208" s="4"/>
      <c r="OQH208" s="4"/>
      <c r="OQI208" s="4"/>
      <c r="OQJ208" s="4"/>
      <c r="OQK208" s="4"/>
      <c r="OQL208" s="4"/>
      <c r="OQM208" s="4"/>
      <c r="OQN208" s="4"/>
      <c r="OQO208" s="4"/>
      <c r="OQP208" s="4"/>
      <c r="OQQ208" s="4"/>
      <c r="OQR208" s="4"/>
      <c r="OQS208" s="4"/>
      <c r="OQT208" s="4"/>
      <c r="OQU208" s="4"/>
      <c r="OQV208" s="4"/>
      <c r="OQW208" s="4"/>
      <c r="OQX208" s="4"/>
      <c r="OQY208" s="4"/>
      <c r="OQZ208" s="4"/>
      <c r="ORA208" s="4"/>
      <c r="ORB208" s="4"/>
      <c r="ORC208" s="4"/>
      <c r="ORD208" s="4"/>
      <c r="ORE208" s="4"/>
      <c r="ORF208" s="4"/>
      <c r="ORG208" s="4"/>
      <c r="ORH208" s="4"/>
      <c r="ORI208" s="4"/>
      <c r="ORJ208" s="4"/>
      <c r="ORK208" s="4"/>
      <c r="ORL208" s="4"/>
      <c r="ORM208" s="4"/>
      <c r="ORN208" s="4"/>
      <c r="ORO208" s="4"/>
      <c r="ORP208" s="4"/>
      <c r="ORQ208" s="4"/>
      <c r="ORR208" s="4"/>
      <c r="ORS208" s="4"/>
      <c r="ORT208" s="4"/>
      <c r="ORU208" s="4"/>
      <c r="ORV208" s="4"/>
      <c r="ORW208" s="4"/>
      <c r="ORX208" s="4"/>
      <c r="ORY208" s="4"/>
      <c r="ORZ208" s="4"/>
      <c r="OSA208" s="4"/>
      <c r="OSB208" s="4"/>
      <c r="OSC208" s="4"/>
      <c r="OSD208" s="4"/>
      <c r="OSE208" s="4"/>
      <c r="OSF208" s="4"/>
      <c r="OSG208" s="4"/>
      <c r="OSH208" s="4"/>
      <c r="OSI208" s="4"/>
      <c r="OSJ208" s="4"/>
      <c r="OSK208" s="4"/>
      <c r="OSL208" s="4"/>
      <c r="OSM208" s="4"/>
      <c r="OSN208" s="4"/>
      <c r="OSO208" s="4"/>
      <c r="OSP208" s="4"/>
      <c r="OSQ208" s="4"/>
      <c r="OSR208" s="4"/>
      <c r="OSS208" s="4"/>
      <c r="OST208" s="4"/>
      <c r="OSU208" s="4"/>
      <c r="OSV208" s="4"/>
      <c r="OSW208" s="4"/>
      <c r="OSX208" s="4"/>
      <c r="OSY208" s="4"/>
      <c r="OSZ208" s="4"/>
      <c r="OTA208" s="4"/>
      <c r="OTB208" s="4"/>
      <c r="OTC208" s="4"/>
      <c r="OTD208" s="4"/>
      <c r="OTE208" s="4"/>
      <c r="OTF208" s="4"/>
      <c r="OTG208" s="4"/>
      <c r="OTH208" s="4"/>
      <c r="OTI208" s="4"/>
      <c r="OTJ208" s="4"/>
      <c r="OTK208" s="4"/>
      <c r="OTL208" s="4"/>
      <c r="OTM208" s="4"/>
      <c r="OTN208" s="4"/>
      <c r="OTO208" s="4"/>
      <c r="OTP208" s="4"/>
      <c r="OTQ208" s="4"/>
      <c r="OTR208" s="4"/>
      <c r="OTS208" s="4"/>
      <c r="OTT208" s="4"/>
      <c r="OTU208" s="4"/>
      <c r="OTV208" s="4"/>
      <c r="OTW208" s="4"/>
      <c r="OTX208" s="4"/>
      <c r="OTY208" s="4"/>
      <c r="OTZ208" s="4"/>
      <c r="OUA208" s="4"/>
      <c r="OUB208" s="4"/>
      <c r="OUC208" s="4"/>
      <c r="OUD208" s="4"/>
      <c r="OUE208" s="4"/>
      <c r="OUF208" s="4"/>
      <c r="OUG208" s="4"/>
      <c r="OUH208" s="4"/>
      <c r="OUI208" s="4"/>
      <c r="OUJ208" s="4"/>
      <c r="OUK208" s="4"/>
      <c r="OUL208" s="4"/>
      <c r="OUM208" s="4"/>
      <c r="OUN208" s="4"/>
      <c r="OUO208" s="4"/>
      <c r="OUP208" s="4"/>
      <c r="OUQ208" s="4"/>
      <c r="OUR208" s="4"/>
      <c r="OUS208" s="4"/>
      <c r="OUT208" s="4"/>
      <c r="OUU208" s="4"/>
      <c r="OUV208" s="4"/>
      <c r="OUW208" s="4"/>
      <c r="OUX208" s="4"/>
      <c r="OUY208" s="4"/>
      <c r="OUZ208" s="4"/>
      <c r="OVA208" s="4"/>
      <c r="OVB208" s="4"/>
      <c r="OVC208" s="4"/>
      <c r="OVD208" s="4"/>
      <c r="OVE208" s="4"/>
      <c r="OVF208" s="4"/>
      <c r="OVG208" s="4"/>
      <c r="OVH208" s="4"/>
      <c r="OVI208" s="4"/>
      <c r="OVJ208" s="4"/>
      <c r="OVK208" s="4"/>
      <c r="OVL208" s="4"/>
      <c r="OVM208" s="4"/>
      <c r="OVN208" s="4"/>
      <c r="OVO208" s="4"/>
      <c r="OVP208" s="4"/>
      <c r="OVQ208" s="4"/>
      <c r="OVR208" s="4"/>
      <c r="OVS208" s="4"/>
      <c r="OVT208" s="4"/>
      <c r="OVU208" s="4"/>
      <c r="OVV208" s="4"/>
      <c r="OVW208" s="4"/>
      <c r="OVX208" s="4"/>
      <c r="OVY208" s="4"/>
      <c r="OVZ208" s="4"/>
      <c r="OWA208" s="4"/>
      <c r="OWB208" s="4"/>
      <c r="OWC208" s="4"/>
      <c r="OWD208" s="4"/>
      <c r="OWE208" s="4"/>
      <c r="OWF208" s="4"/>
      <c r="OWG208" s="4"/>
      <c r="OWH208" s="4"/>
      <c r="OWI208" s="4"/>
      <c r="OWJ208" s="4"/>
      <c r="OWK208" s="4"/>
      <c r="OWL208" s="4"/>
      <c r="OWM208" s="4"/>
      <c r="OWN208" s="4"/>
      <c r="OWO208" s="4"/>
      <c r="OWP208" s="4"/>
      <c r="OWQ208" s="4"/>
      <c r="OWR208" s="4"/>
      <c r="OWS208" s="4"/>
      <c r="OWT208" s="4"/>
      <c r="OWU208" s="4"/>
      <c r="OWV208" s="4"/>
      <c r="OWW208" s="4"/>
      <c r="OWX208" s="4"/>
      <c r="OWY208" s="4"/>
      <c r="OWZ208" s="4"/>
      <c r="OXA208" s="4"/>
      <c r="OXB208" s="4"/>
      <c r="OXC208" s="4"/>
      <c r="OXD208" s="4"/>
      <c r="OXE208" s="4"/>
      <c r="OXF208" s="4"/>
      <c r="OXG208" s="4"/>
      <c r="OXH208" s="4"/>
      <c r="OXI208" s="4"/>
      <c r="OXJ208" s="4"/>
      <c r="OXK208" s="4"/>
      <c r="OXL208" s="4"/>
      <c r="OXM208" s="4"/>
      <c r="OXN208" s="4"/>
      <c r="OXO208" s="4"/>
      <c r="OXP208" s="4"/>
      <c r="OXQ208" s="4"/>
      <c r="OXR208" s="4"/>
      <c r="OXS208" s="4"/>
      <c r="OXT208" s="4"/>
      <c r="OXU208" s="4"/>
      <c r="OXV208" s="4"/>
      <c r="OXW208" s="4"/>
      <c r="OXX208" s="4"/>
      <c r="OXY208" s="4"/>
      <c r="OXZ208" s="4"/>
      <c r="OYA208" s="4"/>
      <c r="OYB208" s="4"/>
      <c r="OYC208" s="4"/>
      <c r="OYD208" s="4"/>
      <c r="OYE208" s="4"/>
      <c r="OYF208" s="4"/>
      <c r="OYG208" s="4"/>
      <c r="OYH208" s="4"/>
      <c r="OYI208" s="4"/>
      <c r="OYJ208" s="4"/>
      <c r="OYK208" s="4"/>
      <c r="OYL208" s="4"/>
      <c r="OYM208" s="4"/>
      <c r="OYN208" s="4"/>
      <c r="OYO208" s="4"/>
      <c r="OYP208" s="4"/>
      <c r="OYQ208" s="4"/>
      <c r="OYR208" s="4"/>
      <c r="OYS208" s="4"/>
      <c r="OYT208" s="4"/>
      <c r="OYU208" s="4"/>
      <c r="OYV208" s="4"/>
      <c r="OYW208" s="4"/>
      <c r="OYX208" s="4"/>
      <c r="OYY208" s="4"/>
      <c r="OYZ208" s="4"/>
      <c r="OZA208" s="4"/>
      <c r="OZB208" s="4"/>
      <c r="OZC208" s="4"/>
      <c r="OZD208" s="4"/>
      <c r="OZE208" s="4"/>
      <c r="OZF208" s="4"/>
      <c r="OZG208" s="4"/>
      <c r="OZH208" s="4"/>
      <c r="OZI208" s="4"/>
      <c r="OZJ208" s="4"/>
      <c r="OZK208" s="4"/>
      <c r="OZL208" s="4"/>
      <c r="OZM208" s="4"/>
      <c r="OZN208" s="4"/>
      <c r="OZO208" s="4"/>
      <c r="OZP208" s="4"/>
      <c r="OZQ208" s="4"/>
      <c r="OZR208" s="4"/>
      <c r="OZS208" s="4"/>
      <c r="OZT208" s="4"/>
      <c r="OZU208" s="4"/>
      <c r="OZV208" s="4"/>
      <c r="OZW208" s="4"/>
      <c r="OZX208" s="4"/>
      <c r="OZY208" s="4"/>
      <c r="OZZ208" s="4"/>
      <c r="PAA208" s="4"/>
      <c r="PAB208" s="4"/>
      <c r="PAC208" s="4"/>
      <c r="PAD208" s="4"/>
      <c r="PAE208" s="4"/>
      <c r="PAF208" s="4"/>
      <c r="PAG208" s="4"/>
      <c r="PAH208" s="4"/>
      <c r="PAI208" s="4"/>
      <c r="PAJ208" s="4"/>
      <c r="PAK208" s="4"/>
      <c r="PAL208" s="4"/>
      <c r="PAM208" s="4"/>
      <c r="PAN208" s="4"/>
      <c r="PAO208" s="4"/>
      <c r="PAP208" s="4"/>
      <c r="PAQ208" s="4"/>
      <c r="PAR208" s="4"/>
      <c r="PAS208" s="4"/>
      <c r="PAT208" s="4"/>
      <c r="PAU208" s="4"/>
      <c r="PAV208" s="4"/>
      <c r="PAW208" s="4"/>
      <c r="PAX208" s="4"/>
      <c r="PAY208" s="4"/>
      <c r="PAZ208" s="4"/>
      <c r="PBA208" s="4"/>
      <c r="PBB208" s="4"/>
      <c r="PBC208" s="4"/>
      <c r="PBD208" s="4"/>
      <c r="PBE208" s="4"/>
      <c r="PBF208" s="4"/>
      <c r="PBG208" s="4"/>
      <c r="PBH208" s="4"/>
      <c r="PBI208" s="4"/>
      <c r="PBJ208" s="4"/>
      <c r="PBK208" s="4"/>
      <c r="PBL208" s="4"/>
      <c r="PBM208" s="4"/>
      <c r="PBN208" s="4"/>
      <c r="PBO208" s="4"/>
      <c r="PBP208" s="4"/>
      <c r="PBQ208" s="4"/>
      <c r="PBR208" s="4"/>
      <c r="PBS208" s="4"/>
      <c r="PBT208" s="4"/>
      <c r="PBU208" s="4"/>
      <c r="PBV208" s="4"/>
      <c r="PBW208" s="4"/>
      <c r="PBX208" s="4"/>
      <c r="PBY208" s="4"/>
      <c r="PBZ208" s="4"/>
      <c r="PCA208" s="4"/>
      <c r="PCB208" s="4"/>
      <c r="PCC208" s="4"/>
      <c r="PCD208" s="4"/>
      <c r="PCE208" s="4"/>
      <c r="PCF208" s="4"/>
      <c r="PCG208" s="4"/>
      <c r="PCH208" s="4"/>
      <c r="PCI208" s="4"/>
      <c r="PCJ208" s="4"/>
      <c r="PCK208" s="4"/>
      <c r="PCL208" s="4"/>
      <c r="PCM208" s="4"/>
      <c r="PCN208" s="4"/>
      <c r="PCO208" s="4"/>
      <c r="PCP208" s="4"/>
      <c r="PCQ208" s="4"/>
      <c r="PCR208" s="4"/>
      <c r="PCS208" s="4"/>
      <c r="PCT208" s="4"/>
      <c r="PCU208" s="4"/>
      <c r="PCV208" s="4"/>
      <c r="PCW208" s="4"/>
      <c r="PCX208" s="4"/>
      <c r="PCY208" s="4"/>
      <c r="PCZ208" s="4"/>
      <c r="PDA208" s="4"/>
      <c r="PDB208" s="4"/>
      <c r="PDC208" s="4"/>
      <c r="PDD208" s="4"/>
      <c r="PDE208" s="4"/>
      <c r="PDF208" s="4"/>
      <c r="PDG208" s="4"/>
      <c r="PDH208" s="4"/>
      <c r="PDI208" s="4"/>
      <c r="PDJ208" s="4"/>
      <c r="PDK208" s="4"/>
      <c r="PDL208" s="4"/>
      <c r="PDM208" s="4"/>
      <c r="PDN208" s="4"/>
      <c r="PDO208" s="4"/>
      <c r="PDP208" s="4"/>
      <c r="PDQ208" s="4"/>
      <c r="PDR208" s="4"/>
      <c r="PDS208" s="4"/>
      <c r="PDT208" s="4"/>
      <c r="PDU208" s="4"/>
      <c r="PDV208" s="4"/>
      <c r="PDW208" s="4"/>
      <c r="PDX208" s="4"/>
      <c r="PDY208" s="4"/>
      <c r="PDZ208" s="4"/>
      <c r="PEA208" s="4"/>
      <c r="PEB208" s="4"/>
      <c r="PEC208" s="4"/>
      <c r="PED208" s="4"/>
      <c r="PEE208" s="4"/>
      <c r="PEF208" s="4"/>
      <c r="PEG208" s="4"/>
      <c r="PEH208" s="4"/>
      <c r="PEI208" s="4"/>
      <c r="PEJ208" s="4"/>
      <c r="PEK208" s="4"/>
      <c r="PEL208" s="4"/>
      <c r="PEM208" s="4"/>
      <c r="PEN208" s="4"/>
      <c r="PEO208" s="4"/>
      <c r="PEP208" s="4"/>
      <c r="PEQ208" s="4"/>
      <c r="PER208" s="4"/>
      <c r="PES208" s="4"/>
      <c r="PET208" s="4"/>
      <c r="PEU208" s="4"/>
      <c r="PEV208" s="4"/>
      <c r="PEW208" s="4"/>
      <c r="PEX208" s="4"/>
      <c r="PEY208" s="4"/>
      <c r="PEZ208" s="4"/>
      <c r="PFA208" s="4"/>
      <c r="PFB208" s="4"/>
      <c r="PFC208" s="4"/>
      <c r="PFD208" s="4"/>
      <c r="PFE208" s="4"/>
      <c r="PFF208" s="4"/>
      <c r="PFG208" s="4"/>
      <c r="PFH208" s="4"/>
      <c r="PFI208" s="4"/>
      <c r="PFJ208" s="4"/>
      <c r="PFK208" s="4"/>
      <c r="PFL208" s="4"/>
      <c r="PFM208" s="4"/>
      <c r="PFN208" s="4"/>
      <c r="PFO208" s="4"/>
      <c r="PFP208" s="4"/>
      <c r="PFQ208" s="4"/>
      <c r="PFR208" s="4"/>
      <c r="PFS208" s="4"/>
      <c r="PFT208" s="4"/>
      <c r="PFU208" s="4"/>
      <c r="PFV208" s="4"/>
      <c r="PFW208" s="4"/>
      <c r="PFX208" s="4"/>
      <c r="PFY208" s="4"/>
      <c r="PFZ208" s="4"/>
      <c r="PGA208" s="4"/>
      <c r="PGB208" s="4"/>
      <c r="PGC208" s="4"/>
      <c r="PGD208" s="4"/>
      <c r="PGE208" s="4"/>
      <c r="PGF208" s="4"/>
      <c r="PGG208" s="4"/>
      <c r="PGH208" s="4"/>
      <c r="PGI208" s="4"/>
      <c r="PGJ208" s="4"/>
      <c r="PGK208" s="4"/>
      <c r="PGL208" s="4"/>
      <c r="PGM208" s="4"/>
      <c r="PGN208" s="4"/>
      <c r="PGO208" s="4"/>
      <c r="PGP208" s="4"/>
      <c r="PGQ208" s="4"/>
      <c r="PGR208" s="4"/>
      <c r="PGS208" s="4"/>
      <c r="PGT208" s="4"/>
      <c r="PGU208" s="4"/>
      <c r="PGV208" s="4"/>
      <c r="PGW208" s="4"/>
      <c r="PGX208" s="4"/>
      <c r="PGY208" s="4"/>
      <c r="PGZ208" s="4"/>
      <c r="PHA208" s="4"/>
      <c r="PHB208" s="4"/>
      <c r="PHC208" s="4"/>
      <c r="PHD208" s="4"/>
      <c r="PHE208" s="4"/>
      <c r="PHF208" s="4"/>
      <c r="PHG208" s="4"/>
      <c r="PHH208" s="4"/>
      <c r="PHI208" s="4"/>
      <c r="PHJ208" s="4"/>
      <c r="PHK208" s="4"/>
      <c r="PHL208" s="4"/>
      <c r="PHM208" s="4"/>
      <c r="PHN208" s="4"/>
      <c r="PHO208" s="4"/>
      <c r="PHP208" s="4"/>
      <c r="PHQ208" s="4"/>
      <c r="PHR208" s="4"/>
      <c r="PHS208" s="4"/>
      <c r="PHT208" s="4"/>
      <c r="PHU208" s="4"/>
      <c r="PHV208" s="4"/>
      <c r="PHW208" s="4"/>
      <c r="PHX208" s="4"/>
      <c r="PHY208" s="4"/>
      <c r="PHZ208" s="4"/>
      <c r="PIA208" s="4"/>
      <c r="PIB208" s="4"/>
      <c r="PIC208" s="4"/>
      <c r="PID208" s="4"/>
      <c r="PIE208" s="4"/>
      <c r="PIF208" s="4"/>
      <c r="PIG208" s="4"/>
      <c r="PIH208" s="4"/>
      <c r="PII208" s="4"/>
      <c r="PIJ208" s="4"/>
      <c r="PIK208" s="4"/>
      <c r="PIL208" s="4"/>
      <c r="PIM208" s="4"/>
      <c r="PIN208" s="4"/>
      <c r="PIO208" s="4"/>
      <c r="PIP208" s="4"/>
      <c r="PIQ208" s="4"/>
      <c r="PIR208" s="4"/>
      <c r="PIS208" s="4"/>
      <c r="PIT208" s="4"/>
      <c r="PIU208" s="4"/>
      <c r="PIV208" s="4"/>
      <c r="PIW208" s="4"/>
      <c r="PIX208" s="4"/>
      <c r="PIY208" s="4"/>
      <c r="PIZ208" s="4"/>
      <c r="PJA208" s="4"/>
      <c r="PJB208" s="4"/>
      <c r="PJC208" s="4"/>
      <c r="PJD208" s="4"/>
      <c r="PJE208" s="4"/>
      <c r="PJF208" s="4"/>
      <c r="PJG208" s="4"/>
      <c r="PJH208" s="4"/>
      <c r="PJI208" s="4"/>
      <c r="PJJ208" s="4"/>
      <c r="PJK208" s="4"/>
      <c r="PJL208" s="4"/>
      <c r="PJM208" s="4"/>
      <c r="PJN208" s="4"/>
      <c r="PJO208" s="4"/>
      <c r="PJP208" s="4"/>
      <c r="PJQ208" s="4"/>
      <c r="PJR208" s="4"/>
      <c r="PJS208" s="4"/>
      <c r="PJT208" s="4"/>
      <c r="PJU208" s="4"/>
      <c r="PJV208" s="4"/>
      <c r="PJW208" s="4"/>
      <c r="PJX208" s="4"/>
      <c r="PJY208" s="4"/>
      <c r="PJZ208" s="4"/>
      <c r="PKA208" s="4"/>
      <c r="PKB208" s="4"/>
      <c r="PKC208" s="4"/>
      <c r="PKD208" s="4"/>
      <c r="PKE208" s="4"/>
      <c r="PKF208" s="4"/>
      <c r="PKG208" s="4"/>
      <c r="PKH208" s="4"/>
      <c r="PKI208" s="4"/>
      <c r="PKJ208" s="4"/>
      <c r="PKK208" s="4"/>
      <c r="PKL208" s="4"/>
      <c r="PKM208" s="4"/>
      <c r="PKN208" s="4"/>
      <c r="PKO208" s="4"/>
      <c r="PKP208" s="4"/>
      <c r="PKQ208" s="4"/>
      <c r="PKR208" s="4"/>
      <c r="PKS208" s="4"/>
      <c r="PKT208" s="4"/>
      <c r="PKU208" s="4"/>
      <c r="PKV208" s="4"/>
      <c r="PKW208" s="4"/>
      <c r="PKX208" s="4"/>
      <c r="PKY208" s="4"/>
      <c r="PKZ208" s="4"/>
      <c r="PLA208" s="4"/>
      <c r="PLB208" s="4"/>
      <c r="PLC208" s="4"/>
      <c r="PLD208" s="4"/>
      <c r="PLE208" s="4"/>
      <c r="PLF208" s="4"/>
      <c r="PLG208" s="4"/>
      <c r="PLH208" s="4"/>
      <c r="PLI208" s="4"/>
      <c r="PLJ208" s="4"/>
      <c r="PLK208" s="4"/>
      <c r="PLL208" s="4"/>
      <c r="PLM208" s="4"/>
      <c r="PLN208" s="4"/>
      <c r="PLO208" s="4"/>
      <c r="PLP208" s="4"/>
      <c r="PLQ208" s="4"/>
      <c r="PLR208" s="4"/>
      <c r="PLS208" s="4"/>
      <c r="PLT208" s="4"/>
      <c r="PLU208" s="4"/>
      <c r="PLV208" s="4"/>
      <c r="PLW208" s="4"/>
      <c r="PLX208" s="4"/>
      <c r="PLY208" s="4"/>
      <c r="PLZ208" s="4"/>
      <c r="PMA208" s="4"/>
      <c r="PMB208" s="4"/>
      <c r="PMC208" s="4"/>
      <c r="PMD208" s="4"/>
      <c r="PME208" s="4"/>
      <c r="PMF208" s="4"/>
      <c r="PMG208" s="4"/>
      <c r="PMH208" s="4"/>
      <c r="PMI208" s="4"/>
      <c r="PMJ208" s="4"/>
      <c r="PMK208" s="4"/>
      <c r="PML208" s="4"/>
      <c r="PMM208" s="4"/>
      <c r="PMN208" s="4"/>
      <c r="PMO208" s="4"/>
      <c r="PMP208" s="4"/>
      <c r="PMQ208" s="4"/>
      <c r="PMR208" s="4"/>
      <c r="PMS208" s="4"/>
      <c r="PMT208" s="4"/>
      <c r="PMU208" s="4"/>
      <c r="PMV208" s="4"/>
      <c r="PMW208" s="4"/>
      <c r="PMX208" s="4"/>
      <c r="PMY208" s="4"/>
      <c r="PMZ208" s="4"/>
      <c r="PNA208" s="4"/>
      <c r="PNB208" s="4"/>
      <c r="PNC208" s="4"/>
      <c r="PND208" s="4"/>
      <c r="PNE208" s="4"/>
      <c r="PNF208" s="4"/>
      <c r="PNG208" s="4"/>
      <c r="PNH208" s="4"/>
      <c r="PNI208" s="4"/>
      <c r="PNJ208" s="4"/>
      <c r="PNK208" s="4"/>
      <c r="PNL208" s="4"/>
      <c r="PNM208" s="4"/>
      <c r="PNN208" s="4"/>
      <c r="PNO208" s="4"/>
      <c r="PNP208" s="4"/>
      <c r="PNQ208" s="4"/>
      <c r="PNR208" s="4"/>
      <c r="PNS208" s="4"/>
      <c r="PNT208" s="4"/>
      <c r="PNU208" s="4"/>
      <c r="PNV208" s="4"/>
      <c r="PNW208" s="4"/>
      <c r="PNX208" s="4"/>
      <c r="PNY208" s="4"/>
      <c r="PNZ208" s="4"/>
      <c r="POA208" s="4"/>
      <c r="POB208" s="4"/>
      <c r="POC208" s="4"/>
      <c r="POD208" s="4"/>
      <c r="POE208" s="4"/>
      <c r="POF208" s="4"/>
      <c r="POG208" s="4"/>
      <c r="POH208" s="4"/>
      <c r="POI208" s="4"/>
      <c r="POJ208" s="4"/>
      <c r="POK208" s="4"/>
      <c r="POL208" s="4"/>
      <c r="POM208" s="4"/>
      <c r="PON208" s="4"/>
      <c r="POO208" s="4"/>
      <c r="POP208" s="4"/>
      <c r="POQ208" s="4"/>
      <c r="POR208" s="4"/>
      <c r="POS208" s="4"/>
      <c r="POT208" s="4"/>
      <c r="POU208" s="4"/>
      <c r="POV208" s="4"/>
      <c r="POW208" s="4"/>
      <c r="POX208" s="4"/>
      <c r="POY208" s="4"/>
      <c r="POZ208" s="4"/>
      <c r="PPA208" s="4"/>
      <c r="PPB208" s="4"/>
      <c r="PPC208" s="4"/>
      <c r="PPD208" s="4"/>
      <c r="PPE208" s="4"/>
      <c r="PPF208" s="4"/>
      <c r="PPG208" s="4"/>
      <c r="PPH208" s="4"/>
      <c r="PPI208" s="4"/>
      <c r="PPJ208" s="4"/>
      <c r="PPK208" s="4"/>
      <c r="PPL208" s="4"/>
      <c r="PPM208" s="4"/>
      <c r="PPN208" s="4"/>
      <c r="PPO208" s="4"/>
      <c r="PPP208" s="4"/>
      <c r="PPQ208" s="4"/>
      <c r="PPR208" s="4"/>
      <c r="PPS208" s="4"/>
      <c r="PPT208" s="4"/>
      <c r="PPU208" s="4"/>
      <c r="PPV208" s="4"/>
      <c r="PPW208" s="4"/>
      <c r="PPX208" s="4"/>
      <c r="PPY208" s="4"/>
      <c r="PPZ208" s="4"/>
      <c r="PQA208" s="4"/>
      <c r="PQB208" s="4"/>
      <c r="PQC208" s="4"/>
      <c r="PQD208" s="4"/>
      <c r="PQE208" s="4"/>
      <c r="PQF208" s="4"/>
      <c r="PQG208" s="4"/>
      <c r="PQH208" s="4"/>
      <c r="PQI208" s="4"/>
      <c r="PQJ208" s="4"/>
      <c r="PQK208" s="4"/>
      <c r="PQL208" s="4"/>
      <c r="PQM208" s="4"/>
      <c r="PQN208" s="4"/>
      <c r="PQO208" s="4"/>
      <c r="PQP208" s="4"/>
      <c r="PQQ208" s="4"/>
      <c r="PQR208" s="4"/>
      <c r="PQS208" s="4"/>
      <c r="PQT208" s="4"/>
      <c r="PQU208" s="4"/>
      <c r="PQV208" s="4"/>
      <c r="PQW208" s="4"/>
      <c r="PQX208" s="4"/>
      <c r="PQY208" s="4"/>
      <c r="PQZ208" s="4"/>
      <c r="PRA208" s="4"/>
      <c r="PRB208" s="4"/>
      <c r="PRC208" s="4"/>
      <c r="PRD208" s="4"/>
      <c r="PRE208" s="4"/>
      <c r="PRF208" s="4"/>
      <c r="PRG208" s="4"/>
      <c r="PRH208" s="4"/>
      <c r="PRI208" s="4"/>
      <c r="PRJ208" s="4"/>
      <c r="PRK208" s="4"/>
      <c r="PRL208" s="4"/>
      <c r="PRM208" s="4"/>
      <c r="PRN208" s="4"/>
      <c r="PRO208" s="4"/>
      <c r="PRP208" s="4"/>
      <c r="PRQ208" s="4"/>
      <c r="PRR208" s="4"/>
      <c r="PRS208" s="4"/>
      <c r="PRT208" s="4"/>
      <c r="PRU208" s="4"/>
      <c r="PRV208" s="4"/>
      <c r="PRW208" s="4"/>
      <c r="PRX208" s="4"/>
      <c r="PRY208" s="4"/>
      <c r="PRZ208" s="4"/>
      <c r="PSA208" s="4"/>
      <c r="PSB208" s="4"/>
      <c r="PSC208" s="4"/>
      <c r="PSD208" s="4"/>
      <c r="PSE208" s="4"/>
      <c r="PSF208" s="4"/>
      <c r="PSG208" s="4"/>
      <c r="PSH208" s="4"/>
      <c r="PSI208" s="4"/>
      <c r="PSJ208" s="4"/>
      <c r="PSK208" s="4"/>
      <c r="PSL208" s="4"/>
      <c r="PSM208" s="4"/>
      <c r="PSN208" s="4"/>
      <c r="PSO208" s="4"/>
      <c r="PSP208" s="4"/>
      <c r="PSQ208" s="4"/>
      <c r="PSR208" s="4"/>
      <c r="PSS208" s="4"/>
      <c r="PST208" s="4"/>
      <c r="PSU208" s="4"/>
      <c r="PSV208" s="4"/>
      <c r="PSW208" s="4"/>
      <c r="PSX208" s="4"/>
      <c r="PSY208" s="4"/>
      <c r="PSZ208" s="4"/>
      <c r="PTA208" s="4"/>
      <c r="PTB208" s="4"/>
      <c r="PTC208" s="4"/>
      <c r="PTD208" s="4"/>
      <c r="PTE208" s="4"/>
      <c r="PTF208" s="4"/>
      <c r="PTG208" s="4"/>
      <c r="PTH208" s="4"/>
      <c r="PTI208" s="4"/>
      <c r="PTJ208" s="4"/>
      <c r="PTK208" s="4"/>
      <c r="PTL208" s="4"/>
      <c r="PTM208" s="4"/>
      <c r="PTN208" s="4"/>
      <c r="PTO208" s="4"/>
      <c r="PTP208" s="4"/>
      <c r="PTQ208" s="4"/>
      <c r="PTR208" s="4"/>
      <c r="PTS208" s="4"/>
      <c r="PTT208" s="4"/>
      <c r="PTU208" s="4"/>
      <c r="PTV208" s="4"/>
      <c r="PTW208" s="4"/>
      <c r="PTX208" s="4"/>
      <c r="PTY208" s="4"/>
      <c r="PTZ208" s="4"/>
      <c r="PUA208" s="4"/>
      <c r="PUB208" s="4"/>
      <c r="PUC208" s="4"/>
      <c r="PUD208" s="4"/>
      <c r="PUE208" s="4"/>
      <c r="PUF208" s="4"/>
      <c r="PUG208" s="4"/>
      <c r="PUH208" s="4"/>
      <c r="PUI208" s="4"/>
      <c r="PUJ208" s="4"/>
      <c r="PUK208" s="4"/>
      <c r="PUL208" s="4"/>
      <c r="PUM208" s="4"/>
      <c r="PUN208" s="4"/>
      <c r="PUO208" s="4"/>
      <c r="PUP208" s="4"/>
      <c r="PUQ208" s="4"/>
      <c r="PUR208" s="4"/>
      <c r="PUS208" s="4"/>
      <c r="PUT208" s="4"/>
      <c r="PUU208" s="4"/>
      <c r="PUV208" s="4"/>
      <c r="PUW208" s="4"/>
      <c r="PUX208" s="4"/>
      <c r="PUY208" s="4"/>
      <c r="PUZ208" s="4"/>
      <c r="PVA208" s="4"/>
      <c r="PVB208" s="4"/>
      <c r="PVC208" s="4"/>
      <c r="PVD208" s="4"/>
      <c r="PVE208" s="4"/>
      <c r="PVF208" s="4"/>
      <c r="PVG208" s="4"/>
      <c r="PVH208" s="4"/>
      <c r="PVI208" s="4"/>
      <c r="PVJ208" s="4"/>
      <c r="PVK208" s="4"/>
      <c r="PVL208" s="4"/>
      <c r="PVM208" s="4"/>
      <c r="PVN208" s="4"/>
      <c r="PVO208" s="4"/>
      <c r="PVP208" s="4"/>
      <c r="PVQ208" s="4"/>
      <c r="PVR208" s="4"/>
      <c r="PVS208" s="4"/>
      <c r="PVT208" s="4"/>
      <c r="PVU208" s="4"/>
      <c r="PVV208" s="4"/>
      <c r="PVW208" s="4"/>
      <c r="PVX208" s="4"/>
      <c r="PVY208" s="4"/>
      <c r="PVZ208" s="4"/>
      <c r="PWA208" s="4"/>
      <c r="PWB208" s="4"/>
      <c r="PWC208" s="4"/>
      <c r="PWD208" s="4"/>
      <c r="PWE208" s="4"/>
      <c r="PWF208" s="4"/>
      <c r="PWG208" s="4"/>
      <c r="PWH208" s="4"/>
      <c r="PWI208" s="4"/>
      <c r="PWJ208" s="4"/>
      <c r="PWK208" s="4"/>
      <c r="PWL208" s="4"/>
      <c r="PWM208" s="4"/>
      <c r="PWN208" s="4"/>
      <c r="PWO208" s="4"/>
      <c r="PWP208" s="4"/>
      <c r="PWQ208" s="4"/>
      <c r="PWR208" s="4"/>
      <c r="PWS208" s="4"/>
      <c r="PWT208" s="4"/>
      <c r="PWU208" s="4"/>
      <c r="PWV208" s="4"/>
      <c r="PWW208" s="4"/>
      <c r="PWX208" s="4"/>
      <c r="PWY208" s="4"/>
      <c r="PWZ208" s="4"/>
      <c r="PXA208" s="4"/>
      <c r="PXB208" s="4"/>
      <c r="PXC208" s="4"/>
      <c r="PXD208" s="4"/>
      <c r="PXE208" s="4"/>
      <c r="PXF208" s="4"/>
      <c r="PXG208" s="4"/>
      <c r="PXH208" s="4"/>
      <c r="PXI208" s="4"/>
      <c r="PXJ208" s="4"/>
      <c r="PXK208" s="4"/>
      <c r="PXL208" s="4"/>
      <c r="PXM208" s="4"/>
      <c r="PXN208" s="4"/>
      <c r="PXO208" s="4"/>
      <c r="PXP208" s="4"/>
      <c r="PXQ208" s="4"/>
      <c r="PXR208" s="4"/>
      <c r="PXS208" s="4"/>
      <c r="PXT208" s="4"/>
      <c r="PXU208" s="4"/>
      <c r="PXV208" s="4"/>
      <c r="PXW208" s="4"/>
      <c r="PXX208" s="4"/>
      <c r="PXY208" s="4"/>
      <c r="PXZ208" s="4"/>
      <c r="PYA208" s="4"/>
      <c r="PYB208" s="4"/>
      <c r="PYC208" s="4"/>
      <c r="PYD208" s="4"/>
      <c r="PYE208" s="4"/>
      <c r="PYF208" s="4"/>
      <c r="PYG208" s="4"/>
      <c r="PYH208" s="4"/>
      <c r="PYI208" s="4"/>
      <c r="PYJ208" s="4"/>
      <c r="PYK208" s="4"/>
      <c r="PYL208" s="4"/>
      <c r="PYM208" s="4"/>
      <c r="PYN208" s="4"/>
      <c r="PYO208" s="4"/>
      <c r="PYP208" s="4"/>
      <c r="PYQ208" s="4"/>
      <c r="PYR208" s="4"/>
      <c r="PYS208" s="4"/>
      <c r="PYT208" s="4"/>
      <c r="PYU208" s="4"/>
      <c r="PYV208" s="4"/>
      <c r="PYW208" s="4"/>
      <c r="PYX208" s="4"/>
      <c r="PYY208" s="4"/>
      <c r="PYZ208" s="4"/>
      <c r="PZA208" s="4"/>
      <c r="PZB208" s="4"/>
      <c r="PZC208" s="4"/>
      <c r="PZD208" s="4"/>
      <c r="PZE208" s="4"/>
      <c r="PZF208" s="4"/>
      <c r="PZG208" s="4"/>
      <c r="PZH208" s="4"/>
      <c r="PZI208" s="4"/>
      <c r="PZJ208" s="4"/>
      <c r="PZK208" s="4"/>
      <c r="PZL208" s="4"/>
      <c r="PZM208" s="4"/>
      <c r="PZN208" s="4"/>
      <c r="PZO208" s="4"/>
      <c r="PZP208" s="4"/>
      <c r="PZQ208" s="4"/>
      <c r="PZR208" s="4"/>
      <c r="PZS208" s="4"/>
      <c r="PZT208" s="4"/>
      <c r="PZU208" s="4"/>
      <c r="PZV208" s="4"/>
      <c r="PZW208" s="4"/>
      <c r="PZX208" s="4"/>
      <c r="PZY208" s="4"/>
      <c r="PZZ208" s="4"/>
      <c r="QAA208" s="4"/>
      <c r="QAB208" s="4"/>
      <c r="QAC208" s="4"/>
      <c r="QAD208" s="4"/>
      <c r="QAE208" s="4"/>
      <c r="QAF208" s="4"/>
      <c r="QAG208" s="4"/>
      <c r="QAH208" s="4"/>
      <c r="QAI208" s="4"/>
      <c r="QAJ208" s="4"/>
      <c r="QAK208" s="4"/>
      <c r="QAL208" s="4"/>
      <c r="QAM208" s="4"/>
      <c r="QAN208" s="4"/>
      <c r="QAO208" s="4"/>
      <c r="QAP208" s="4"/>
      <c r="QAQ208" s="4"/>
      <c r="QAR208" s="4"/>
      <c r="QAS208" s="4"/>
      <c r="QAT208" s="4"/>
      <c r="QAU208" s="4"/>
      <c r="QAV208" s="4"/>
      <c r="QAW208" s="4"/>
      <c r="QAX208" s="4"/>
      <c r="QAY208" s="4"/>
      <c r="QAZ208" s="4"/>
      <c r="QBA208" s="4"/>
      <c r="QBB208" s="4"/>
      <c r="QBC208" s="4"/>
      <c r="QBD208" s="4"/>
      <c r="QBE208" s="4"/>
      <c r="QBF208" s="4"/>
      <c r="QBG208" s="4"/>
      <c r="QBH208" s="4"/>
      <c r="QBI208" s="4"/>
      <c r="QBJ208" s="4"/>
      <c r="QBK208" s="4"/>
      <c r="QBL208" s="4"/>
      <c r="QBM208" s="4"/>
      <c r="QBN208" s="4"/>
      <c r="QBO208" s="4"/>
      <c r="QBP208" s="4"/>
      <c r="QBQ208" s="4"/>
      <c r="QBR208" s="4"/>
      <c r="QBS208" s="4"/>
      <c r="QBT208" s="4"/>
      <c r="QBU208" s="4"/>
      <c r="QBV208" s="4"/>
      <c r="QBW208" s="4"/>
      <c r="QBX208" s="4"/>
      <c r="QBY208" s="4"/>
      <c r="QBZ208" s="4"/>
      <c r="QCA208" s="4"/>
      <c r="QCB208" s="4"/>
      <c r="QCC208" s="4"/>
      <c r="QCD208" s="4"/>
      <c r="QCE208" s="4"/>
      <c r="QCF208" s="4"/>
      <c r="QCG208" s="4"/>
      <c r="QCH208" s="4"/>
      <c r="QCI208" s="4"/>
      <c r="QCJ208" s="4"/>
      <c r="QCK208" s="4"/>
      <c r="QCL208" s="4"/>
      <c r="QCM208" s="4"/>
      <c r="QCN208" s="4"/>
      <c r="QCO208" s="4"/>
      <c r="QCP208" s="4"/>
      <c r="QCQ208" s="4"/>
      <c r="QCR208" s="4"/>
      <c r="QCS208" s="4"/>
      <c r="QCT208" s="4"/>
      <c r="QCU208" s="4"/>
      <c r="QCV208" s="4"/>
      <c r="QCW208" s="4"/>
      <c r="QCX208" s="4"/>
      <c r="QCY208" s="4"/>
      <c r="QCZ208" s="4"/>
      <c r="QDA208" s="4"/>
      <c r="QDB208" s="4"/>
      <c r="QDC208" s="4"/>
      <c r="QDD208" s="4"/>
      <c r="QDE208" s="4"/>
      <c r="QDF208" s="4"/>
      <c r="QDG208" s="4"/>
      <c r="QDH208" s="4"/>
      <c r="QDI208" s="4"/>
      <c r="QDJ208" s="4"/>
      <c r="QDK208" s="4"/>
      <c r="QDL208" s="4"/>
      <c r="QDM208" s="4"/>
      <c r="QDN208" s="4"/>
      <c r="QDO208" s="4"/>
      <c r="QDP208" s="4"/>
      <c r="QDQ208" s="4"/>
      <c r="QDR208" s="4"/>
      <c r="QDS208" s="4"/>
      <c r="QDT208" s="4"/>
      <c r="QDU208" s="4"/>
      <c r="QDV208" s="4"/>
      <c r="QDW208" s="4"/>
      <c r="QDX208" s="4"/>
      <c r="QDY208" s="4"/>
      <c r="QDZ208" s="4"/>
      <c r="QEA208" s="4"/>
      <c r="QEB208" s="4"/>
      <c r="QEC208" s="4"/>
      <c r="QED208" s="4"/>
      <c r="QEE208" s="4"/>
      <c r="QEF208" s="4"/>
      <c r="QEG208" s="4"/>
      <c r="QEH208" s="4"/>
      <c r="QEI208" s="4"/>
      <c r="QEJ208" s="4"/>
      <c r="QEK208" s="4"/>
      <c r="QEL208" s="4"/>
      <c r="QEM208" s="4"/>
      <c r="QEN208" s="4"/>
      <c r="QEO208" s="4"/>
      <c r="QEP208" s="4"/>
      <c r="QEQ208" s="4"/>
      <c r="QER208" s="4"/>
      <c r="QES208" s="4"/>
      <c r="QET208" s="4"/>
      <c r="QEU208" s="4"/>
      <c r="QEV208" s="4"/>
      <c r="QEW208" s="4"/>
      <c r="QEX208" s="4"/>
      <c r="QEY208" s="4"/>
      <c r="QEZ208" s="4"/>
      <c r="QFA208" s="4"/>
      <c r="QFB208" s="4"/>
      <c r="QFC208" s="4"/>
      <c r="QFD208" s="4"/>
      <c r="QFE208" s="4"/>
      <c r="QFF208" s="4"/>
      <c r="QFG208" s="4"/>
      <c r="QFH208" s="4"/>
      <c r="QFI208" s="4"/>
      <c r="QFJ208" s="4"/>
      <c r="QFK208" s="4"/>
      <c r="QFL208" s="4"/>
      <c r="QFM208" s="4"/>
      <c r="QFN208" s="4"/>
      <c r="QFO208" s="4"/>
      <c r="QFP208" s="4"/>
      <c r="QFQ208" s="4"/>
      <c r="QFR208" s="4"/>
      <c r="QFS208" s="4"/>
      <c r="QFT208" s="4"/>
      <c r="QFU208" s="4"/>
      <c r="QFV208" s="4"/>
      <c r="QFW208" s="4"/>
      <c r="QFX208" s="4"/>
      <c r="QFY208" s="4"/>
      <c r="QFZ208" s="4"/>
      <c r="QGA208" s="4"/>
      <c r="QGB208" s="4"/>
      <c r="QGC208" s="4"/>
      <c r="QGD208" s="4"/>
      <c r="QGE208" s="4"/>
      <c r="QGF208" s="4"/>
      <c r="QGG208" s="4"/>
      <c r="QGH208" s="4"/>
      <c r="QGI208" s="4"/>
      <c r="QGJ208" s="4"/>
      <c r="QGK208" s="4"/>
      <c r="QGL208" s="4"/>
      <c r="QGM208" s="4"/>
      <c r="QGN208" s="4"/>
      <c r="QGO208" s="4"/>
      <c r="QGP208" s="4"/>
      <c r="QGQ208" s="4"/>
      <c r="QGR208" s="4"/>
      <c r="QGS208" s="4"/>
      <c r="QGT208" s="4"/>
      <c r="QGU208" s="4"/>
      <c r="QGV208" s="4"/>
      <c r="QGW208" s="4"/>
      <c r="QGX208" s="4"/>
      <c r="QGY208" s="4"/>
      <c r="QGZ208" s="4"/>
      <c r="QHA208" s="4"/>
      <c r="QHB208" s="4"/>
      <c r="QHC208" s="4"/>
      <c r="QHD208" s="4"/>
      <c r="QHE208" s="4"/>
      <c r="QHF208" s="4"/>
      <c r="QHG208" s="4"/>
      <c r="QHH208" s="4"/>
      <c r="QHI208" s="4"/>
      <c r="QHJ208" s="4"/>
      <c r="QHK208" s="4"/>
      <c r="QHL208" s="4"/>
      <c r="QHM208" s="4"/>
      <c r="QHN208" s="4"/>
      <c r="QHO208" s="4"/>
      <c r="QHP208" s="4"/>
      <c r="QHQ208" s="4"/>
      <c r="QHR208" s="4"/>
      <c r="QHS208" s="4"/>
      <c r="QHT208" s="4"/>
      <c r="QHU208" s="4"/>
      <c r="QHV208" s="4"/>
      <c r="QHW208" s="4"/>
      <c r="QHX208" s="4"/>
      <c r="QHY208" s="4"/>
      <c r="QHZ208" s="4"/>
      <c r="QIA208" s="4"/>
      <c r="QIB208" s="4"/>
      <c r="QIC208" s="4"/>
      <c r="QID208" s="4"/>
      <c r="QIE208" s="4"/>
      <c r="QIF208" s="4"/>
      <c r="QIG208" s="4"/>
      <c r="QIH208" s="4"/>
      <c r="QII208" s="4"/>
      <c r="QIJ208" s="4"/>
      <c r="QIK208" s="4"/>
      <c r="QIL208" s="4"/>
      <c r="QIM208" s="4"/>
      <c r="QIN208" s="4"/>
      <c r="QIO208" s="4"/>
      <c r="QIP208" s="4"/>
      <c r="QIQ208" s="4"/>
      <c r="QIR208" s="4"/>
      <c r="QIS208" s="4"/>
      <c r="QIT208" s="4"/>
      <c r="QIU208" s="4"/>
      <c r="QIV208" s="4"/>
      <c r="QIW208" s="4"/>
      <c r="QIX208" s="4"/>
      <c r="QIY208" s="4"/>
      <c r="QIZ208" s="4"/>
      <c r="QJA208" s="4"/>
      <c r="QJB208" s="4"/>
      <c r="QJC208" s="4"/>
      <c r="QJD208" s="4"/>
      <c r="QJE208" s="4"/>
      <c r="QJF208" s="4"/>
      <c r="QJG208" s="4"/>
      <c r="QJH208" s="4"/>
      <c r="QJI208" s="4"/>
      <c r="QJJ208" s="4"/>
      <c r="QJK208" s="4"/>
      <c r="QJL208" s="4"/>
      <c r="QJM208" s="4"/>
      <c r="QJN208" s="4"/>
      <c r="QJO208" s="4"/>
      <c r="QJP208" s="4"/>
      <c r="QJQ208" s="4"/>
      <c r="QJR208" s="4"/>
      <c r="QJS208" s="4"/>
      <c r="QJT208" s="4"/>
      <c r="QJU208" s="4"/>
      <c r="QJV208" s="4"/>
      <c r="QJW208" s="4"/>
      <c r="QJX208" s="4"/>
      <c r="QJY208" s="4"/>
      <c r="QJZ208" s="4"/>
      <c r="QKA208" s="4"/>
      <c r="QKB208" s="4"/>
      <c r="QKC208" s="4"/>
      <c r="QKD208" s="4"/>
      <c r="QKE208" s="4"/>
      <c r="QKF208" s="4"/>
      <c r="QKG208" s="4"/>
      <c r="QKH208" s="4"/>
      <c r="QKI208" s="4"/>
      <c r="QKJ208" s="4"/>
      <c r="QKK208" s="4"/>
      <c r="QKL208" s="4"/>
      <c r="QKM208" s="4"/>
      <c r="QKN208" s="4"/>
      <c r="QKO208" s="4"/>
      <c r="QKP208" s="4"/>
      <c r="QKQ208" s="4"/>
      <c r="QKR208" s="4"/>
      <c r="QKS208" s="4"/>
      <c r="QKT208" s="4"/>
      <c r="QKU208" s="4"/>
      <c r="QKV208" s="4"/>
      <c r="QKW208" s="4"/>
      <c r="QKX208" s="4"/>
      <c r="QKY208" s="4"/>
      <c r="QKZ208" s="4"/>
      <c r="QLA208" s="4"/>
      <c r="QLB208" s="4"/>
      <c r="QLC208" s="4"/>
      <c r="QLD208" s="4"/>
      <c r="QLE208" s="4"/>
      <c r="QLF208" s="4"/>
      <c r="QLG208" s="4"/>
      <c r="QLH208" s="4"/>
      <c r="QLI208" s="4"/>
      <c r="QLJ208" s="4"/>
      <c r="QLK208" s="4"/>
      <c r="QLL208" s="4"/>
      <c r="QLM208" s="4"/>
      <c r="QLN208" s="4"/>
      <c r="QLO208" s="4"/>
      <c r="QLP208" s="4"/>
      <c r="QLQ208" s="4"/>
      <c r="QLR208" s="4"/>
      <c r="QLS208" s="4"/>
      <c r="QLT208" s="4"/>
      <c r="QLU208" s="4"/>
      <c r="QLV208" s="4"/>
      <c r="QLW208" s="4"/>
      <c r="QLX208" s="4"/>
      <c r="QLY208" s="4"/>
      <c r="QLZ208" s="4"/>
      <c r="QMA208" s="4"/>
      <c r="QMB208" s="4"/>
      <c r="QMC208" s="4"/>
      <c r="QMD208" s="4"/>
      <c r="QME208" s="4"/>
      <c r="QMF208" s="4"/>
      <c r="QMG208" s="4"/>
      <c r="QMH208" s="4"/>
      <c r="QMI208" s="4"/>
      <c r="QMJ208" s="4"/>
      <c r="QMK208" s="4"/>
      <c r="QML208" s="4"/>
      <c r="QMM208" s="4"/>
      <c r="QMN208" s="4"/>
      <c r="QMO208" s="4"/>
      <c r="QMP208" s="4"/>
      <c r="QMQ208" s="4"/>
      <c r="QMR208" s="4"/>
      <c r="QMS208" s="4"/>
      <c r="QMT208" s="4"/>
      <c r="QMU208" s="4"/>
      <c r="QMV208" s="4"/>
      <c r="QMW208" s="4"/>
      <c r="QMX208" s="4"/>
      <c r="QMY208" s="4"/>
      <c r="QMZ208" s="4"/>
      <c r="QNA208" s="4"/>
      <c r="QNB208" s="4"/>
      <c r="QNC208" s="4"/>
      <c r="QND208" s="4"/>
      <c r="QNE208" s="4"/>
      <c r="QNF208" s="4"/>
      <c r="QNG208" s="4"/>
      <c r="QNH208" s="4"/>
      <c r="QNI208" s="4"/>
      <c r="QNJ208" s="4"/>
      <c r="QNK208" s="4"/>
      <c r="QNL208" s="4"/>
      <c r="QNM208" s="4"/>
      <c r="QNN208" s="4"/>
      <c r="QNO208" s="4"/>
      <c r="QNP208" s="4"/>
      <c r="QNQ208" s="4"/>
      <c r="QNR208" s="4"/>
      <c r="QNS208" s="4"/>
      <c r="QNT208" s="4"/>
      <c r="QNU208" s="4"/>
      <c r="QNV208" s="4"/>
      <c r="QNW208" s="4"/>
      <c r="QNX208" s="4"/>
      <c r="QNY208" s="4"/>
      <c r="QNZ208" s="4"/>
      <c r="QOA208" s="4"/>
      <c r="QOB208" s="4"/>
      <c r="QOC208" s="4"/>
      <c r="QOD208" s="4"/>
      <c r="QOE208" s="4"/>
      <c r="QOF208" s="4"/>
      <c r="QOG208" s="4"/>
      <c r="QOH208" s="4"/>
      <c r="QOI208" s="4"/>
      <c r="QOJ208" s="4"/>
      <c r="QOK208" s="4"/>
      <c r="QOL208" s="4"/>
      <c r="QOM208" s="4"/>
      <c r="QON208" s="4"/>
      <c r="QOO208" s="4"/>
      <c r="QOP208" s="4"/>
      <c r="QOQ208" s="4"/>
      <c r="QOR208" s="4"/>
      <c r="QOS208" s="4"/>
      <c r="QOT208" s="4"/>
      <c r="QOU208" s="4"/>
      <c r="QOV208" s="4"/>
      <c r="QOW208" s="4"/>
      <c r="QOX208" s="4"/>
      <c r="QOY208" s="4"/>
      <c r="QOZ208" s="4"/>
      <c r="QPA208" s="4"/>
      <c r="QPB208" s="4"/>
      <c r="QPC208" s="4"/>
      <c r="QPD208" s="4"/>
      <c r="QPE208" s="4"/>
      <c r="QPF208" s="4"/>
      <c r="QPG208" s="4"/>
      <c r="QPH208" s="4"/>
      <c r="QPI208" s="4"/>
      <c r="QPJ208" s="4"/>
      <c r="QPK208" s="4"/>
      <c r="QPL208" s="4"/>
      <c r="QPM208" s="4"/>
      <c r="QPN208" s="4"/>
      <c r="QPO208" s="4"/>
      <c r="QPP208" s="4"/>
      <c r="QPQ208" s="4"/>
      <c r="QPR208" s="4"/>
      <c r="QPS208" s="4"/>
      <c r="QPT208" s="4"/>
      <c r="QPU208" s="4"/>
      <c r="QPV208" s="4"/>
      <c r="QPW208" s="4"/>
      <c r="QPX208" s="4"/>
      <c r="QPY208" s="4"/>
      <c r="QPZ208" s="4"/>
      <c r="QQA208" s="4"/>
      <c r="QQB208" s="4"/>
      <c r="QQC208" s="4"/>
      <c r="QQD208" s="4"/>
      <c r="QQE208" s="4"/>
      <c r="QQF208" s="4"/>
      <c r="QQG208" s="4"/>
      <c r="QQH208" s="4"/>
      <c r="QQI208" s="4"/>
      <c r="QQJ208" s="4"/>
      <c r="QQK208" s="4"/>
      <c r="QQL208" s="4"/>
      <c r="QQM208" s="4"/>
      <c r="QQN208" s="4"/>
      <c r="QQO208" s="4"/>
      <c r="QQP208" s="4"/>
      <c r="QQQ208" s="4"/>
      <c r="QQR208" s="4"/>
      <c r="QQS208" s="4"/>
      <c r="QQT208" s="4"/>
      <c r="QQU208" s="4"/>
      <c r="QQV208" s="4"/>
      <c r="QQW208" s="4"/>
      <c r="QQX208" s="4"/>
      <c r="QQY208" s="4"/>
      <c r="QQZ208" s="4"/>
      <c r="QRA208" s="4"/>
      <c r="QRB208" s="4"/>
      <c r="QRC208" s="4"/>
      <c r="QRD208" s="4"/>
      <c r="QRE208" s="4"/>
      <c r="QRF208" s="4"/>
      <c r="QRG208" s="4"/>
      <c r="QRH208" s="4"/>
      <c r="QRI208" s="4"/>
      <c r="QRJ208" s="4"/>
      <c r="QRK208" s="4"/>
      <c r="QRL208" s="4"/>
      <c r="QRM208" s="4"/>
      <c r="QRN208" s="4"/>
      <c r="QRO208" s="4"/>
      <c r="QRP208" s="4"/>
      <c r="QRQ208" s="4"/>
      <c r="QRR208" s="4"/>
      <c r="QRS208" s="4"/>
      <c r="QRT208" s="4"/>
      <c r="QRU208" s="4"/>
      <c r="QRV208" s="4"/>
      <c r="QRW208" s="4"/>
      <c r="QRX208" s="4"/>
      <c r="QRY208" s="4"/>
      <c r="QRZ208" s="4"/>
      <c r="QSA208" s="4"/>
      <c r="QSB208" s="4"/>
      <c r="QSC208" s="4"/>
      <c r="QSD208" s="4"/>
      <c r="QSE208" s="4"/>
      <c r="QSF208" s="4"/>
      <c r="QSG208" s="4"/>
      <c r="QSH208" s="4"/>
      <c r="QSI208" s="4"/>
      <c r="QSJ208" s="4"/>
      <c r="QSK208" s="4"/>
      <c r="QSL208" s="4"/>
      <c r="QSM208" s="4"/>
      <c r="QSN208" s="4"/>
      <c r="QSO208" s="4"/>
      <c r="QSP208" s="4"/>
      <c r="QSQ208" s="4"/>
      <c r="QSR208" s="4"/>
      <c r="QSS208" s="4"/>
      <c r="QST208" s="4"/>
      <c r="QSU208" s="4"/>
      <c r="QSV208" s="4"/>
      <c r="QSW208" s="4"/>
      <c r="QSX208" s="4"/>
      <c r="QSY208" s="4"/>
      <c r="QSZ208" s="4"/>
      <c r="QTA208" s="4"/>
      <c r="QTB208" s="4"/>
      <c r="QTC208" s="4"/>
      <c r="QTD208" s="4"/>
      <c r="QTE208" s="4"/>
      <c r="QTF208" s="4"/>
      <c r="QTG208" s="4"/>
      <c r="QTH208" s="4"/>
      <c r="QTI208" s="4"/>
      <c r="QTJ208" s="4"/>
      <c r="QTK208" s="4"/>
      <c r="QTL208" s="4"/>
      <c r="QTM208" s="4"/>
      <c r="QTN208" s="4"/>
      <c r="QTO208" s="4"/>
      <c r="QTP208" s="4"/>
      <c r="QTQ208" s="4"/>
      <c r="QTR208" s="4"/>
      <c r="QTS208" s="4"/>
      <c r="QTT208" s="4"/>
      <c r="QTU208" s="4"/>
      <c r="QTV208" s="4"/>
      <c r="QTW208" s="4"/>
      <c r="QTX208" s="4"/>
      <c r="QTY208" s="4"/>
      <c r="QTZ208" s="4"/>
      <c r="QUA208" s="4"/>
      <c r="QUB208" s="4"/>
      <c r="QUC208" s="4"/>
      <c r="QUD208" s="4"/>
      <c r="QUE208" s="4"/>
      <c r="QUF208" s="4"/>
      <c r="QUG208" s="4"/>
      <c r="QUH208" s="4"/>
      <c r="QUI208" s="4"/>
      <c r="QUJ208" s="4"/>
      <c r="QUK208" s="4"/>
      <c r="QUL208" s="4"/>
      <c r="QUM208" s="4"/>
      <c r="QUN208" s="4"/>
      <c r="QUO208" s="4"/>
      <c r="QUP208" s="4"/>
      <c r="QUQ208" s="4"/>
      <c r="QUR208" s="4"/>
      <c r="QUS208" s="4"/>
      <c r="QUT208" s="4"/>
      <c r="QUU208" s="4"/>
      <c r="QUV208" s="4"/>
      <c r="QUW208" s="4"/>
      <c r="QUX208" s="4"/>
      <c r="QUY208" s="4"/>
      <c r="QUZ208" s="4"/>
      <c r="QVA208" s="4"/>
      <c r="QVB208" s="4"/>
      <c r="QVC208" s="4"/>
      <c r="QVD208" s="4"/>
      <c r="QVE208" s="4"/>
      <c r="QVF208" s="4"/>
      <c r="QVG208" s="4"/>
      <c r="QVH208" s="4"/>
      <c r="QVI208" s="4"/>
      <c r="QVJ208" s="4"/>
      <c r="QVK208" s="4"/>
      <c r="QVL208" s="4"/>
      <c r="QVM208" s="4"/>
      <c r="QVN208" s="4"/>
      <c r="QVO208" s="4"/>
      <c r="QVP208" s="4"/>
      <c r="QVQ208" s="4"/>
      <c r="QVR208" s="4"/>
      <c r="QVS208" s="4"/>
      <c r="QVT208" s="4"/>
      <c r="QVU208" s="4"/>
      <c r="QVV208" s="4"/>
      <c r="QVW208" s="4"/>
      <c r="QVX208" s="4"/>
      <c r="QVY208" s="4"/>
      <c r="QVZ208" s="4"/>
      <c r="QWA208" s="4"/>
      <c r="QWB208" s="4"/>
      <c r="QWC208" s="4"/>
      <c r="QWD208" s="4"/>
      <c r="QWE208" s="4"/>
      <c r="QWF208" s="4"/>
      <c r="QWG208" s="4"/>
      <c r="QWH208" s="4"/>
      <c r="QWI208" s="4"/>
      <c r="QWJ208" s="4"/>
      <c r="QWK208" s="4"/>
      <c r="QWL208" s="4"/>
      <c r="QWM208" s="4"/>
      <c r="QWN208" s="4"/>
      <c r="QWO208" s="4"/>
      <c r="QWP208" s="4"/>
      <c r="QWQ208" s="4"/>
      <c r="QWR208" s="4"/>
      <c r="QWS208" s="4"/>
      <c r="QWT208" s="4"/>
      <c r="QWU208" s="4"/>
      <c r="QWV208" s="4"/>
      <c r="QWW208" s="4"/>
      <c r="QWX208" s="4"/>
      <c r="QWY208" s="4"/>
      <c r="QWZ208" s="4"/>
      <c r="QXA208" s="4"/>
      <c r="QXB208" s="4"/>
      <c r="QXC208" s="4"/>
      <c r="QXD208" s="4"/>
      <c r="QXE208" s="4"/>
      <c r="QXF208" s="4"/>
      <c r="QXG208" s="4"/>
      <c r="QXH208" s="4"/>
      <c r="QXI208" s="4"/>
      <c r="QXJ208" s="4"/>
      <c r="QXK208" s="4"/>
      <c r="QXL208" s="4"/>
      <c r="QXM208" s="4"/>
      <c r="QXN208" s="4"/>
      <c r="QXO208" s="4"/>
      <c r="QXP208" s="4"/>
      <c r="QXQ208" s="4"/>
      <c r="QXR208" s="4"/>
      <c r="QXS208" s="4"/>
      <c r="QXT208" s="4"/>
      <c r="QXU208" s="4"/>
      <c r="QXV208" s="4"/>
      <c r="QXW208" s="4"/>
      <c r="QXX208" s="4"/>
      <c r="QXY208" s="4"/>
      <c r="QXZ208" s="4"/>
      <c r="QYA208" s="4"/>
      <c r="QYB208" s="4"/>
      <c r="QYC208" s="4"/>
      <c r="QYD208" s="4"/>
      <c r="QYE208" s="4"/>
      <c r="QYF208" s="4"/>
      <c r="QYG208" s="4"/>
      <c r="QYH208" s="4"/>
      <c r="QYI208" s="4"/>
      <c r="QYJ208" s="4"/>
      <c r="QYK208" s="4"/>
      <c r="QYL208" s="4"/>
      <c r="QYM208" s="4"/>
      <c r="QYN208" s="4"/>
      <c r="QYO208" s="4"/>
      <c r="QYP208" s="4"/>
      <c r="QYQ208" s="4"/>
      <c r="QYR208" s="4"/>
      <c r="QYS208" s="4"/>
      <c r="QYT208" s="4"/>
      <c r="QYU208" s="4"/>
      <c r="QYV208" s="4"/>
      <c r="QYW208" s="4"/>
      <c r="QYX208" s="4"/>
      <c r="QYY208" s="4"/>
      <c r="QYZ208" s="4"/>
      <c r="QZA208" s="4"/>
      <c r="QZB208" s="4"/>
      <c r="QZC208" s="4"/>
      <c r="QZD208" s="4"/>
      <c r="QZE208" s="4"/>
      <c r="QZF208" s="4"/>
      <c r="QZG208" s="4"/>
      <c r="QZH208" s="4"/>
      <c r="QZI208" s="4"/>
      <c r="QZJ208" s="4"/>
      <c r="QZK208" s="4"/>
      <c r="QZL208" s="4"/>
      <c r="QZM208" s="4"/>
      <c r="QZN208" s="4"/>
      <c r="QZO208" s="4"/>
      <c r="QZP208" s="4"/>
      <c r="QZQ208" s="4"/>
      <c r="QZR208" s="4"/>
      <c r="QZS208" s="4"/>
      <c r="QZT208" s="4"/>
      <c r="QZU208" s="4"/>
      <c r="QZV208" s="4"/>
      <c r="QZW208" s="4"/>
      <c r="QZX208" s="4"/>
      <c r="QZY208" s="4"/>
      <c r="QZZ208" s="4"/>
      <c r="RAA208" s="4"/>
      <c r="RAB208" s="4"/>
      <c r="RAC208" s="4"/>
      <c r="RAD208" s="4"/>
      <c r="RAE208" s="4"/>
      <c r="RAF208" s="4"/>
      <c r="RAG208" s="4"/>
      <c r="RAH208" s="4"/>
      <c r="RAI208" s="4"/>
      <c r="RAJ208" s="4"/>
      <c r="RAK208" s="4"/>
      <c r="RAL208" s="4"/>
      <c r="RAM208" s="4"/>
      <c r="RAN208" s="4"/>
      <c r="RAO208" s="4"/>
      <c r="RAP208" s="4"/>
      <c r="RAQ208" s="4"/>
      <c r="RAR208" s="4"/>
      <c r="RAS208" s="4"/>
      <c r="RAT208" s="4"/>
      <c r="RAU208" s="4"/>
      <c r="RAV208" s="4"/>
      <c r="RAW208" s="4"/>
      <c r="RAX208" s="4"/>
      <c r="RAY208" s="4"/>
      <c r="RAZ208" s="4"/>
      <c r="RBA208" s="4"/>
      <c r="RBB208" s="4"/>
      <c r="RBC208" s="4"/>
      <c r="RBD208" s="4"/>
      <c r="RBE208" s="4"/>
      <c r="RBF208" s="4"/>
      <c r="RBG208" s="4"/>
      <c r="RBH208" s="4"/>
      <c r="RBI208" s="4"/>
      <c r="RBJ208" s="4"/>
      <c r="RBK208" s="4"/>
      <c r="RBL208" s="4"/>
      <c r="RBM208" s="4"/>
      <c r="RBN208" s="4"/>
      <c r="RBO208" s="4"/>
      <c r="RBP208" s="4"/>
      <c r="RBQ208" s="4"/>
      <c r="RBR208" s="4"/>
      <c r="RBS208" s="4"/>
      <c r="RBT208" s="4"/>
      <c r="RBU208" s="4"/>
      <c r="RBV208" s="4"/>
      <c r="RBW208" s="4"/>
      <c r="RBX208" s="4"/>
      <c r="RBY208" s="4"/>
      <c r="RBZ208" s="4"/>
      <c r="RCA208" s="4"/>
      <c r="RCB208" s="4"/>
      <c r="RCC208" s="4"/>
      <c r="RCD208" s="4"/>
      <c r="RCE208" s="4"/>
      <c r="RCF208" s="4"/>
      <c r="RCG208" s="4"/>
      <c r="RCH208" s="4"/>
      <c r="RCI208" s="4"/>
      <c r="RCJ208" s="4"/>
      <c r="RCK208" s="4"/>
      <c r="RCL208" s="4"/>
      <c r="RCM208" s="4"/>
      <c r="RCN208" s="4"/>
      <c r="RCO208" s="4"/>
      <c r="RCP208" s="4"/>
      <c r="RCQ208" s="4"/>
      <c r="RCR208" s="4"/>
      <c r="RCS208" s="4"/>
      <c r="RCT208" s="4"/>
      <c r="RCU208" s="4"/>
      <c r="RCV208" s="4"/>
      <c r="RCW208" s="4"/>
      <c r="RCX208" s="4"/>
      <c r="RCY208" s="4"/>
      <c r="RCZ208" s="4"/>
      <c r="RDA208" s="4"/>
      <c r="RDB208" s="4"/>
      <c r="RDC208" s="4"/>
      <c r="RDD208" s="4"/>
      <c r="RDE208" s="4"/>
      <c r="RDF208" s="4"/>
      <c r="RDG208" s="4"/>
      <c r="RDH208" s="4"/>
      <c r="RDI208" s="4"/>
      <c r="RDJ208" s="4"/>
      <c r="RDK208" s="4"/>
      <c r="RDL208" s="4"/>
      <c r="RDM208" s="4"/>
      <c r="RDN208" s="4"/>
      <c r="RDO208" s="4"/>
      <c r="RDP208" s="4"/>
      <c r="RDQ208" s="4"/>
      <c r="RDR208" s="4"/>
      <c r="RDS208" s="4"/>
      <c r="RDT208" s="4"/>
      <c r="RDU208" s="4"/>
      <c r="RDV208" s="4"/>
      <c r="RDW208" s="4"/>
      <c r="RDX208" s="4"/>
      <c r="RDY208" s="4"/>
      <c r="RDZ208" s="4"/>
      <c r="REA208" s="4"/>
      <c r="REB208" s="4"/>
      <c r="REC208" s="4"/>
      <c r="RED208" s="4"/>
      <c r="REE208" s="4"/>
      <c r="REF208" s="4"/>
      <c r="REG208" s="4"/>
      <c r="REH208" s="4"/>
      <c r="REI208" s="4"/>
      <c r="REJ208" s="4"/>
      <c r="REK208" s="4"/>
      <c r="REL208" s="4"/>
      <c r="REM208" s="4"/>
      <c r="REN208" s="4"/>
      <c r="REO208" s="4"/>
      <c r="REP208" s="4"/>
      <c r="REQ208" s="4"/>
      <c r="RER208" s="4"/>
      <c r="RES208" s="4"/>
      <c r="RET208" s="4"/>
      <c r="REU208" s="4"/>
      <c r="REV208" s="4"/>
      <c r="REW208" s="4"/>
      <c r="REX208" s="4"/>
      <c r="REY208" s="4"/>
      <c r="REZ208" s="4"/>
      <c r="RFA208" s="4"/>
      <c r="RFB208" s="4"/>
      <c r="RFC208" s="4"/>
      <c r="RFD208" s="4"/>
      <c r="RFE208" s="4"/>
      <c r="RFF208" s="4"/>
      <c r="RFG208" s="4"/>
      <c r="RFH208" s="4"/>
      <c r="RFI208" s="4"/>
      <c r="RFJ208" s="4"/>
      <c r="RFK208" s="4"/>
      <c r="RFL208" s="4"/>
      <c r="RFM208" s="4"/>
      <c r="RFN208" s="4"/>
      <c r="RFO208" s="4"/>
      <c r="RFP208" s="4"/>
      <c r="RFQ208" s="4"/>
      <c r="RFR208" s="4"/>
      <c r="RFS208" s="4"/>
      <c r="RFT208" s="4"/>
      <c r="RFU208" s="4"/>
      <c r="RFV208" s="4"/>
      <c r="RFW208" s="4"/>
      <c r="RFX208" s="4"/>
      <c r="RFY208" s="4"/>
      <c r="RFZ208" s="4"/>
      <c r="RGA208" s="4"/>
      <c r="RGB208" s="4"/>
      <c r="RGC208" s="4"/>
      <c r="RGD208" s="4"/>
      <c r="RGE208" s="4"/>
      <c r="RGF208" s="4"/>
      <c r="RGG208" s="4"/>
      <c r="RGH208" s="4"/>
      <c r="RGI208" s="4"/>
      <c r="RGJ208" s="4"/>
      <c r="RGK208" s="4"/>
      <c r="RGL208" s="4"/>
      <c r="RGM208" s="4"/>
      <c r="RGN208" s="4"/>
      <c r="RGO208" s="4"/>
      <c r="RGP208" s="4"/>
      <c r="RGQ208" s="4"/>
      <c r="RGR208" s="4"/>
      <c r="RGS208" s="4"/>
      <c r="RGT208" s="4"/>
      <c r="RGU208" s="4"/>
      <c r="RGV208" s="4"/>
      <c r="RGW208" s="4"/>
      <c r="RGX208" s="4"/>
      <c r="RGY208" s="4"/>
      <c r="RGZ208" s="4"/>
      <c r="RHA208" s="4"/>
      <c r="RHB208" s="4"/>
      <c r="RHC208" s="4"/>
      <c r="RHD208" s="4"/>
      <c r="RHE208" s="4"/>
      <c r="RHF208" s="4"/>
      <c r="RHG208" s="4"/>
      <c r="RHH208" s="4"/>
      <c r="RHI208" s="4"/>
      <c r="RHJ208" s="4"/>
      <c r="RHK208" s="4"/>
      <c r="RHL208" s="4"/>
      <c r="RHM208" s="4"/>
      <c r="RHN208" s="4"/>
      <c r="RHO208" s="4"/>
      <c r="RHP208" s="4"/>
      <c r="RHQ208" s="4"/>
      <c r="RHR208" s="4"/>
      <c r="RHS208" s="4"/>
      <c r="RHT208" s="4"/>
      <c r="RHU208" s="4"/>
      <c r="RHV208" s="4"/>
      <c r="RHW208" s="4"/>
      <c r="RHX208" s="4"/>
      <c r="RHY208" s="4"/>
      <c r="RHZ208" s="4"/>
      <c r="RIA208" s="4"/>
      <c r="RIB208" s="4"/>
      <c r="RIC208" s="4"/>
      <c r="RID208" s="4"/>
      <c r="RIE208" s="4"/>
      <c r="RIF208" s="4"/>
      <c r="RIG208" s="4"/>
      <c r="RIH208" s="4"/>
      <c r="RII208" s="4"/>
      <c r="RIJ208" s="4"/>
      <c r="RIK208" s="4"/>
      <c r="RIL208" s="4"/>
      <c r="RIM208" s="4"/>
      <c r="RIN208" s="4"/>
      <c r="RIO208" s="4"/>
      <c r="RIP208" s="4"/>
      <c r="RIQ208" s="4"/>
      <c r="RIR208" s="4"/>
      <c r="RIS208" s="4"/>
      <c r="RIT208" s="4"/>
      <c r="RIU208" s="4"/>
      <c r="RIV208" s="4"/>
      <c r="RIW208" s="4"/>
      <c r="RIX208" s="4"/>
      <c r="RIY208" s="4"/>
      <c r="RIZ208" s="4"/>
      <c r="RJA208" s="4"/>
      <c r="RJB208" s="4"/>
      <c r="RJC208" s="4"/>
      <c r="RJD208" s="4"/>
      <c r="RJE208" s="4"/>
      <c r="RJF208" s="4"/>
      <c r="RJG208" s="4"/>
      <c r="RJH208" s="4"/>
      <c r="RJI208" s="4"/>
      <c r="RJJ208" s="4"/>
      <c r="RJK208" s="4"/>
      <c r="RJL208" s="4"/>
      <c r="RJM208" s="4"/>
      <c r="RJN208" s="4"/>
      <c r="RJO208" s="4"/>
      <c r="RJP208" s="4"/>
      <c r="RJQ208" s="4"/>
      <c r="RJR208" s="4"/>
      <c r="RJS208" s="4"/>
      <c r="RJT208" s="4"/>
      <c r="RJU208" s="4"/>
      <c r="RJV208" s="4"/>
      <c r="RJW208" s="4"/>
      <c r="RJX208" s="4"/>
      <c r="RJY208" s="4"/>
      <c r="RJZ208" s="4"/>
      <c r="RKA208" s="4"/>
      <c r="RKB208" s="4"/>
      <c r="RKC208" s="4"/>
      <c r="RKD208" s="4"/>
      <c r="RKE208" s="4"/>
      <c r="RKF208" s="4"/>
      <c r="RKG208" s="4"/>
      <c r="RKH208" s="4"/>
      <c r="RKI208" s="4"/>
      <c r="RKJ208" s="4"/>
      <c r="RKK208" s="4"/>
      <c r="RKL208" s="4"/>
      <c r="RKM208" s="4"/>
      <c r="RKN208" s="4"/>
      <c r="RKO208" s="4"/>
      <c r="RKP208" s="4"/>
      <c r="RKQ208" s="4"/>
      <c r="RKR208" s="4"/>
      <c r="RKS208" s="4"/>
      <c r="RKT208" s="4"/>
      <c r="RKU208" s="4"/>
      <c r="RKV208" s="4"/>
      <c r="RKW208" s="4"/>
      <c r="RKX208" s="4"/>
      <c r="RKY208" s="4"/>
      <c r="RKZ208" s="4"/>
      <c r="RLA208" s="4"/>
      <c r="RLB208" s="4"/>
      <c r="RLC208" s="4"/>
      <c r="RLD208" s="4"/>
      <c r="RLE208" s="4"/>
      <c r="RLF208" s="4"/>
      <c r="RLG208" s="4"/>
      <c r="RLH208" s="4"/>
      <c r="RLI208" s="4"/>
      <c r="RLJ208" s="4"/>
      <c r="RLK208" s="4"/>
      <c r="RLL208" s="4"/>
      <c r="RLM208" s="4"/>
      <c r="RLN208" s="4"/>
      <c r="RLO208" s="4"/>
      <c r="RLP208" s="4"/>
      <c r="RLQ208" s="4"/>
      <c r="RLR208" s="4"/>
      <c r="RLS208" s="4"/>
      <c r="RLT208" s="4"/>
      <c r="RLU208" s="4"/>
      <c r="RLV208" s="4"/>
      <c r="RLW208" s="4"/>
      <c r="RLX208" s="4"/>
      <c r="RLY208" s="4"/>
      <c r="RLZ208" s="4"/>
      <c r="RMA208" s="4"/>
      <c r="RMB208" s="4"/>
      <c r="RMC208" s="4"/>
      <c r="RMD208" s="4"/>
      <c r="RME208" s="4"/>
      <c r="RMF208" s="4"/>
      <c r="RMG208" s="4"/>
      <c r="RMH208" s="4"/>
      <c r="RMI208" s="4"/>
      <c r="RMJ208" s="4"/>
      <c r="RMK208" s="4"/>
      <c r="RML208" s="4"/>
      <c r="RMM208" s="4"/>
      <c r="RMN208" s="4"/>
      <c r="RMO208" s="4"/>
      <c r="RMP208" s="4"/>
      <c r="RMQ208" s="4"/>
      <c r="RMR208" s="4"/>
      <c r="RMS208" s="4"/>
      <c r="RMT208" s="4"/>
      <c r="RMU208" s="4"/>
      <c r="RMV208" s="4"/>
      <c r="RMW208" s="4"/>
      <c r="RMX208" s="4"/>
      <c r="RMY208" s="4"/>
      <c r="RMZ208" s="4"/>
      <c r="RNA208" s="4"/>
      <c r="RNB208" s="4"/>
      <c r="RNC208" s="4"/>
      <c r="RND208" s="4"/>
      <c r="RNE208" s="4"/>
      <c r="RNF208" s="4"/>
      <c r="RNG208" s="4"/>
      <c r="RNH208" s="4"/>
      <c r="RNI208" s="4"/>
      <c r="RNJ208" s="4"/>
      <c r="RNK208" s="4"/>
      <c r="RNL208" s="4"/>
      <c r="RNM208" s="4"/>
      <c r="RNN208" s="4"/>
      <c r="RNO208" s="4"/>
      <c r="RNP208" s="4"/>
      <c r="RNQ208" s="4"/>
      <c r="RNR208" s="4"/>
      <c r="RNS208" s="4"/>
      <c r="RNT208" s="4"/>
      <c r="RNU208" s="4"/>
      <c r="RNV208" s="4"/>
      <c r="RNW208" s="4"/>
      <c r="RNX208" s="4"/>
      <c r="RNY208" s="4"/>
      <c r="RNZ208" s="4"/>
      <c r="ROA208" s="4"/>
      <c r="ROB208" s="4"/>
      <c r="ROC208" s="4"/>
      <c r="ROD208" s="4"/>
      <c r="ROE208" s="4"/>
      <c r="ROF208" s="4"/>
      <c r="ROG208" s="4"/>
      <c r="ROH208" s="4"/>
      <c r="ROI208" s="4"/>
      <c r="ROJ208" s="4"/>
      <c r="ROK208" s="4"/>
      <c r="ROL208" s="4"/>
      <c r="ROM208" s="4"/>
      <c r="RON208" s="4"/>
      <c r="ROO208" s="4"/>
      <c r="ROP208" s="4"/>
      <c r="ROQ208" s="4"/>
      <c r="ROR208" s="4"/>
      <c r="ROS208" s="4"/>
      <c r="ROT208" s="4"/>
      <c r="ROU208" s="4"/>
      <c r="ROV208" s="4"/>
      <c r="ROW208" s="4"/>
      <c r="ROX208" s="4"/>
      <c r="ROY208" s="4"/>
      <c r="ROZ208" s="4"/>
      <c r="RPA208" s="4"/>
      <c r="RPB208" s="4"/>
      <c r="RPC208" s="4"/>
      <c r="RPD208" s="4"/>
      <c r="RPE208" s="4"/>
      <c r="RPF208" s="4"/>
      <c r="RPG208" s="4"/>
      <c r="RPH208" s="4"/>
      <c r="RPI208" s="4"/>
      <c r="RPJ208" s="4"/>
      <c r="RPK208" s="4"/>
      <c r="RPL208" s="4"/>
      <c r="RPM208" s="4"/>
      <c r="RPN208" s="4"/>
      <c r="RPO208" s="4"/>
      <c r="RPP208" s="4"/>
      <c r="RPQ208" s="4"/>
      <c r="RPR208" s="4"/>
      <c r="RPS208" s="4"/>
      <c r="RPT208" s="4"/>
      <c r="RPU208" s="4"/>
      <c r="RPV208" s="4"/>
      <c r="RPW208" s="4"/>
      <c r="RPX208" s="4"/>
      <c r="RPY208" s="4"/>
      <c r="RPZ208" s="4"/>
      <c r="RQA208" s="4"/>
      <c r="RQB208" s="4"/>
      <c r="RQC208" s="4"/>
      <c r="RQD208" s="4"/>
      <c r="RQE208" s="4"/>
      <c r="RQF208" s="4"/>
      <c r="RQG208" s="4"/>
      <c r="RQH208" s="4"/>
      <c r="RQI208" s="4"/>
      <c r="RQJ208" s="4"/>
      <c r="RQK208" s="4"/>
      <c r="RQL208" s="4"/>
      <c r="RQM208" s="4"/>
      <c r="RQN208" s="4"/>
      <c r="RQO208" s="4"/>
      <c r="RQP208" s="4"/>
      <c r="RQQ208" s="4"/>
      <c r="RQR208" s="4"/>
      <c r="RQS208" s="4"/>
      <c r="RQT208" s="4"/>
      <c r="RQU208" s="4"/>
      <c r="RQV208" s="4"/>
      <c r="RQW208" s="4"/>
      <c r="RQX208" s="4"/>
      <c r="RQY208" s="4"/>
      <c r="RQZ208" s="4"/>
      <c r="RRA208" s="4"/>
      <c r="RRB208" s="4"/>
      <c r="RRC208" s="4"/>
      <c r="RRD208" s="4"/>
      <c r="RRE208" s="4"/>
      <c r="RRF208" s="4"/>
      <c r="RRG208" s="4"/>
      <c r="RRH208" s="4"/>
      <c r="RRI208" s="4"/>
      <c r="RRJ208" s="4"/>
      <c r="RRK208" s="4"/>
      <c r="RRL208" s="4"/>
      <c r="RRM208" s="4"/>
      <c r="RRN208" s="4"/>
      <c r="RRO208" s="4"/>
      <c r="RRP208" s="4"/>
      <c r="RRQ208" s="4"/>
      <c r="RRR208" s="4"/>
      <c r="RRS208" s="4"/>
      <c r="RRT208" s="4"/>
      <c r="RRU208" s="4"/>
      <c r="RRV208" s="4"/>
      <c r="RRW208" s="4"/>
      <c r="RRX208" s="4"/>
      <c r="RRY208" s="4"/>
      <c r="RRZ208" s="4"/>
      <c r="RSA208" s="4"/>
      <c r="RSB208" s="4"/>
      <c r="RSC208" s="4"/>
      <c r="RSD208" s="4"/>
      <c r="RSE208" s="4"/>
      <c r="RSF208" s="4"/>
      <c r="RSG208" s="4"/>
      <c r="RSH208" s="4"/>
      <c r="RSI208" s="4"/>
      <c r="RSJ208" s="4"/>
      <c r="RSK208" s="4"/>
      <c r="RSL208" s="4"/>
      <c r="RSM208" s="4"/>
      <c r="RSN208" s="4"/>
      <c r="RSO208" s="4"/>
      <c r="RSP208" s="4"/>
      <c r="RSQ208" s="4"/>
      <c r="RSR208" s="4"/>
      <c r="RSS208" s="4"/>
      <c r="RST208" s="4"/>
      <c r="RSU208" s="4"/>
      <c r="RSV208" s="4"/>
      <c r="RSW208" s="4"/>
      <c r="RSX208" s="4"/>
      <c r="RSY208" s="4"/>
      <c r="RSZ208" s="4"/>
      <c r="RTA208" s="4"/>
      <c r="RTB208" s="4"/>
      <c r="RTC208" s="4"/>
      <c r="RTD208" s="4"/>
      <c r="RTE208" s="4"/>
      <c r="RTF208" s="4"/>
      <c r="RTG208" s="4"/>
      <c r="RTH208" s="4"/>
      <c r="RTI208" s="4"/>
      <c r="RTJ208" s="4"/>
      <c r="RTK208" s="4"/>
      <c r="RTL208" s="4"/>
      <c r="RTM208" s="4"/>
      <c r="RTN208" s="4"/>
      <c r="RTO208" s="4"/>
      <c r="RTP208" s="4"/>
      <c r="RTQ208" s="4"/>
      <c r="RTR208" s="4"/>
      <c r="RTS208" s="4"/>
      <c r="RTT208" s="4"/>
      <c r="RTU208" s="4"/>
      <c r="RTV208" s="4"/>
      <c r="RTW208" s="4"/>
      <c r="RTX208" s="4"/>
      <c r="RTY208" s="4"/>
      <c r="RTZ208" s="4"/>
      <c r="RUA208" s="4"/>
      <c r="RUB208" s="4"/>
      <c r="RUC208" s="4"/>
      <c r="RUD208" s="4"/>
      <c r="RUE208" s="4"/>
      <c r="RUF208" s="4"/>
      <c r="RUG208" s="4"/>
      <c r="RUH208" s="4"/>
      <c r="RUI208" s="4"/>
      <c r="RUJ208" s="4"/>
      <c r="RUK208" s="4"/>
      <c r="RUL208" s="4"/>
      <c r="RUM208" s="4"/>
      <c r="RUN208" s="4"/>
      <c r="RUO208" s="4"/>
      <c r="RUP208" s="4"/>
      <c r="RUQ208" s="4"/>
      <c r="RUR208" s="4"/>
      <c r="RUS208" s="4"/>
      <c r="RUT208" s="4"/>
      <c r="RUU208" s="4"/>
      <c r="RUV208" s="4"/>
      <c r="RUW208" s="4"/>
      <c r="RUX208" s="4"/>
      <c r="RUY208" s="4"/>
      <c r="RUZ208" s="4"/>
      <c r="RVA208" s="4"/>
      <c r="RVB208" s="4"/>
      <c r="RVC208" s="4"/>
      <c r="RVD208" s="4"/>
      <c r="RVE208" s="4"/>
      <c r="RVF208" s="4"/>
      <c r="RVG208" s="4"/>
      <c r="RVH208" s="4"/>
      <c r="RVI208" s="4"/>
      <c r="RVJ208" s="4"/>
      <c r="RVK208" s="4"/>
      <c r="RVL208" s="4"/>
      <c r="RVM208" s="4"/>
      <c r="RVN208" s="4"/>
      <c r="RVO208" s="4"/>
      <c r="RVP208" s="4"/>
      <c r="RVQ208" s="4"/>
      <c r="RVR208" s="4"/>
      <c r="RVS208" s="4"/>
      <c r="RVT208" s="4"/>
      <c r="RVU208" s="4"/>
      <c r="RVV208" s="4"/>
      <c r="RVW208" s="4"/>
      <c r="RVX208" s="4"/>
      <c r="RVY208" s="4"/>
      <c r="RVZ208" s="4"/>
      <c r="RWA208" s="4"/>
      <c r="RWB208" s="4"/>
      <c r="RWC208" s="4"/>
      <c r="RWD208" s="4"/>
      <c r="RWE208" s="4"/>
      <c r="RWF208" s="4"/>
      <c r="RWG208" s="4"/>
      <c r="RWH208" s="4"/>
      <c r="RWI208" s="4"/>
      <c r="RWJ208" s="4"/>
      <c r="RWK208" s="4"/>
      <c r="RWL208" s="4"/>
      <c r="RWM208" s="4"/>
      <c r="RWN208" s="4"/>
      <c r="RWO208" s="4"/>
      <c r="RWP208" s="4"/>
      <c r="RWQ208" s="4"/>
      <c r="RWR208" s="4"/>
      <c r="RWS208" s="4"/>
      <c r="RWT208" s="4"/>
      <c r="RWU208" s="4"/>
      <c r="RWV208" s="4"/>
      <c r="RWW208" s="4"/>
      <c r="RWX208" s="4"/>
      <c r="RWY208" s="4"/>
      <c r="RWZ208" s="4"/>
      <c r="RXA208" s="4"/>
      <c r="RXB208" s="4"/>
      <c r="RXC208" s="4"/>
      <c r="RXD208" s="4"/>
      <c r="RXE208" s="4"/>
      <c r="RXF208" s="4"/>
      <c r="RXG208" s="4"/>
      <c r="RXH208" s="4"/>
      <c r="RXI208" s="4"/>
      <c r="RXJ208" s="4"/>
      <c r="RXK208" s="4"/>
      <c r="RXL208" s="4"/>
      <c r="RXM208" s="4"/>
      <c r="RXN208" s="4"/>
      <c r="RXO208" s="4"/>
      <c r="RXP208" s="4"/>
      <c r="RXQ208" s="4"/>
      <c r="RXR208" s="4"/>
      <c r="RXS208" s="4"/>
      <c r="RXT208" s="4"/>
      <c r="RXU208" s="4"/>
      <c r="RXV208" s="4"/>
      <c r="RXW208" s="4"/>
      <c r="RXX208" s="4"/>
      <c r="RXY208" s="4"/>
      <c r="RXZ208" s="4"/>
      <c r="RYA208" s="4"/>
      <c r="RYB208" s="4"/>
      <c r="RYC208" s="4"/>
      <c r="RYD208" s="4"/>
      <c r="RYE208" s="4"/>
      <c r="RYF208" s="4"/>
      <c r="RYG208" s="4"/>
      <c r="RYH208" s="4"/>
      <c r="RYI208" s="4"/>
      <c r="RYJ208" s="4"/>
      <c r="RYK208" s="4"/>
      <c r="RYL208" s="4"/>
      <c r="RYM208" s="4"/>
      <c r="RYN208" s="4"/>
      <c r="RYO208" s="4"/>
      <c r="RYP208" s="4"/>
      <c r="RYQ208" s="4"/>
      <c r="RYR208" s="4"/>
      <c r="RYS208" s="4"/>
      <c r="RYT208" s="4"/>
      <c r="RYU208" s="4"/>
      <c r="RYV208" s="4"/>
      <c r="RYW208" s="4"/>
      <c r="RYX208" s="4"/>
      <c r="RYY208" s="4"/>
      <c r="RYZ208" s="4"/>
      <c r="RZA208" s="4"/>
      <c r="RZB208" s="4"/>
      <c r="RZC208" s="4"/>
      <c r="RZD208" s="4"/>
      <c r="RZE208" s="4"/>
      <c r="RZF208" s="4"/>
      <c r="RZG208" s="4"/>
      <c r="RZH208" s="4"/>
      <c r="RZI208" s="4"/>
      <c r="RZJ208" s="4"/>
      <c r="RZK208" s="4"/>
      <c r="RZL208" s="4"/>
      <c r="RZM208" s="4"/>
      <c r="RZN208" s="4"/>
      <c r="RZO208" s="4"/>
      <c r="RZP208" s="4"/>
      <c r="RZQ208" s="4"/>
      <c r="RZR208" s="4"/>
      <c r="RZS208" s="4"/>
      <c r="RZT208" s="4"/>
      <c r="RZU208" s="4"/>
      <c r="RZV208" s="4"/>
      <c r="RZW208" s="4"/>
      <c r="RZX208" s="4"/>
      <c r="RZY208" s="4"/>
      <c r="RZZ208" s="4"/>
      <c r="SAA208" s="4"/>
      <c r="SAB208" s="4"/>
      <c r="SAC208" s="4"/>
      <c r="SAD208" s="4"/>
      <c r="SAE208" s="4"/>
      <c r="SAF208" s="4"/>
      <c r="SAG208" s="4"/>
      <c r="SAH208" s="4"/>
      <c r="SAI208" s="4"/>
      <c r="SAJ208" s="4"/>
      <c r="SAK208" s="4"/>
      <c r="SAL208" s="4"/>
      <c r="SAM208" s="4"/>
      <c r="SAN208" s="4"/>
      <c r="SAO208" s="4"/>
      <c r="SAP208" s="4"/>
      <c r="SAQ208" s="4"/>
      <c r="SAR208" s="4"/>
      <c r="SAS208" s="4"/>
      <c r="SAT208" s="4"/>
      <c r="SAU208" s="4"/>
      <c r="SAV208" s="4"/>
      <c r="SAW208" s="4"/>
      <c r="SAX208" s="4"/>
      <c r="SAY208" s="4"/>
      <c r="SAZ208" s="4"/>
      <c r="SBA208" s="4"/>
      <c r="SBB208" s="4"/>
      <c r="SBC208" s="4"/>
      <c r="SBD208" s="4"/>
      <c r="SBE208" s="4"/>
      <c r="SBF208" s="4"/>
      <c r="SBG208" s="4"/>
      <c r="SBH208" s="4"/>
      <c r="SBI208" s="4"/>
      <c r="SBJ208" s="4"/>
      <c r="SBK208" s="4"/>
      <c r="SBL208" s="4"/>
      <c r="SBM208" s="4"/>
      <c r="SBN208" s="4"/>
      <c r="SBO208" s="4"/>
      <c r="SBP208" s="4"/>
      <c r="SBQ208" s="4"/>
      <c r="SBR208" s="4"/>
      <c r="SBS208" s="4"/>
      <c r="SBT208" s="4"/>
      <c r="SBU208" s="4"/>
      <c r="SBV208" s="4"/>
      <c r="SBW208" s="4"/>
      <c r="SBX208" s="4"/>
      <c r="SBY208" s="4"/>
      <c r="SBZ208" s="4"/>
      <c r="SCA208" s="4"/>
      <c r="SCB208" s="4"/>
      <c r="SCC208" s="4"/>
      <c r="SCD208" s="4"/>
      <c r="SCE208" s="4"/>
      <c r="SCF208" s="4"/>
      <c r="SCG208" s="4"/>
      <c r="SCH208" s="4"/>
      <c r="SCI208" s="4"/>
      <c r="SCJ208" s="4"/>
      <c r="SCK208" s="4"/>
      <c r="SCL208" s="4"/>
      <c r="SCM208" s="4"/>
      <c r="SCN208" s="4"/>
      <c r="SCO208" s="4"/>
      <c r="SCP208" s="4"/>
      <c r="SCQ208" s="4"/>
      <c r="SCR208" s="4"/>
      <c r="SCS208" s="4"/>
      <c r="SCT208" s="4"/>
      <c r="SCU208" s="4"/>
      <c r="SCV208" s="4"/>
      <c r="SCW208" s="4"/>
      <c r="SCX208" s="4"/>
      <c r="SCY208" s="4"/>
      <c r="SCZ208" s="4"/>
      <c r="SDA208" s="4"/>
      <c r="SDB208" s="4"/>
      <c r="SDC208" s="4"/>
      <c r="SDD208" s="4"/>
      <c r="SDE208" s="4"/>
      <c r="SDF208" s="4"/>
      <c r="SDG208" s="4"/>
      <c r="SDH208" s="4"/>
      <c r="SDI208" s="4"/>
      <c r="SDJ208" s="4"/>
      <c r="SDK208" s="4"/>
      <c r="SDL208" s="4"/>
      <c r="SDM208" s="4"/>
      <c r="SDN208" s="4"/>
      <c r="SDO208" s="4"/>
      <c r="SDP208" s="4"/>
      <c r="SDQ208" s="4"/>
      <c r="SDR208" s="4"/>
      <c r="SDS208" s="4"/>
      <c r="SDT208" s="4"/>
      <c r="SDU208" s="4"/>
      <c r="SDV208" s="4"/>
      <c r="SDW208" s="4"/>
      <c r="SDX208" s="4"/>
      <c r="SDY208" s="4"/>
      <c r="SDZ208" s="4"/>
      <c r="SEA208" s="4"/>
      <c r="SEB208" s="4"/>
      <c r="SEC208" s="4"/>
      <c r="SED208" s="4"/>
      <c r="SEE208" s="4"/>
      <c r="SEF208" s="4"/>
      <c r="SEG208" s="4"/>
      <c r="SEH208" s="4"/>
      <c r="SEI208" s="4"/>
      <c r="SEJ208" s="4"/>
      <c r="SEK208" s="4"/>
      <c r="SEL208" s="4"/>
      <c r="SEM208" s="4"/>
      <c r="SEN208" s="4"/>
      <c r="SEO208" s="4"/>
      <c r="SEP208" s="4"/>
      <c r="SEQ208" s="4"/>
      <c r="SER208" s="4"/>
      <c r="SES208" s="4"/>
      <c r="SET208" s="4"/>
      <c r="SEU208" s="4"/>
      <c r="SEV208" s="4"/>
      <c r="SEW208" s="4"/>
      <c r="SEX208" s="4"/>
      <c r="SEY208" s="4"/>
      <c r="SEZ208" s="4"/>
      <c r="SFA208" s="4"/>
      <c r="SFB208" s="4"/>
      <c r="SFC208" s="4"/>
      <c r="SFD208" s="4"/>
      <c r="SFE208" s="4"/>
      <c r="SFF208" s="4"/>
      <c r="SFG208" s="4"/>
      <c r="SFH208" s="4"/>
      <c r="SFI208" s="4"/>
      <c r="SFJ208" s="4"/>
      <c r="SFK208" s="4"/>
      <c r="SFL208" s="4"/>
      <c r="SFM208" s="4"/>
      <c r="SFN208" s="4"/>
      <c r="SFO208" s="4"/>
      <c r="SFP208" s="4"/>
      <c r="SFQ208" s="4"/>
      <c r="SFR208" s="4"/>
      <c r="SFS208" s="4"/>
      <c r="SFT208" s="4"/>
      <c r="SFU208" s="4"/>
      <c r="SFV208" s="4"/>
      <c r="SFW208" s="4"/>
      <c r="SFX208" s="4"/>
      <c r="SFY208" s="4"/>
      <c r="SFZ208" s="4"/>
      <c r="SGA208" s="4"/>
      <c r="SGB208" s="4"/>
      <c r="SGC208" s="4"/>
      <c r="SGD208" s="4"/>
      <c r="SGE208" s="4"/>
      <c r="SGF208" s="4"/>
      <c r="SGG208" s="4"/>
      <c r="SGH208" s="4"/>
      <c r="SGI208" s="4"/>
      <c r="SGJ208" s="4"/>
      <c r="SGK208" s="4"/>
      <c r="SGL208" s="4"/>
      <c r="SGM208" s="4"/>
      <c r="SGN208" s="4"/>
      <c r="SGO208" s="4"/>
      <c r="SGP208" s="4"/>
      <c r="SGQ208" s="4"/>
      <c r="SGR208" s="4"/>
      <c r="SGS208" s="4"/>
      <c r="SGT208" s="4"/>
      <c r="SGU208" s="4"/>
      <c r="SGV208" s="4"/>
      <c r="SGW208" s="4"/>
      <c r="SGX208" s="4"/>
      <c r="SGY208" s="4"/>
      <c r="SGZ208" s="4"/>
      <c r="SHA208" s="4"/>
      <c r="SHB208" s="4"/>
      <c r="SHC208" s="4"/>
      <c r="SHD208" s="4"/>
      <c r="SHE208" s="4"/>
      <c r="SHF208" s="4"/>
      <c r="SHG208" s="4"/>
      <c r="SHH208" s="4"/>
      <c r="SHI208" s="4"/>
      <c r="SHJ208" s="4"/>
      <c r="SHK208" s="4"/>
      <c r="SHL208" s="4"/>
      <c r="SHM208" s="4"/>
      <c r="SHN208" s="4"/>
      <c r="SHO208" s="4"/>
      <c r="SHP208" s="4"/>
      <c r="SHQ208" s="4"/>
      <c r="SHR208" s="4"/>
      <c r="SHS208" s="4"/>
      <c r="SHT208" s="4"/>
      <c r="SHU208" s="4"/>
      <c r="SHV208" s="4"/>
      <c r="SHW208" s="4"/>
      <c r="SHX208" s="4"/>
      <c r="SHY208" s="4"/>
      <c r="SHZ208" s="4"/>
      <c r="SIA208" s="4"/>
      <c r="SIB208" s="4"/>
      <c r="SIC208" s="4"/>
      <c r="SID208" s="4"/>
      <c r="SIE208" s="4"/>
      <c r="SIF208" s="4"/>
      <c r="SIG208" s="4"/>
      <c r="SIH208" s="4"/>
      <c r="SII208" s="4"/>
      <c r="SIJ208" s="4"/>
      <c r="SIK208" s="4"/>
      <c r="SIL208" s="4"/>
      <c r="SIM208" s="4"/>
      <c r="SIN208" s="4"/>
      <c r="SIO208" s="4"/>
      <c r="SIP208" s="4"/>
      <c r="SIQ208" s="4"/>
      <c r="SIR208" s="4"/>
      <c r="SIS208" s="4"/>
      <c r="SIT208" s="4"/>
      <c r="SIU208" s="4"/>
      <c r="SIV208" s="4"/>
      <c r="SIW208" s="4"/>
      <c r="SIX208" s="4"/>
      <c r="SIY208" s="4"/>
      <c r="SIZ208" s="4"/>
      <c r="SJA208" s="4"/>
      <c r="SJB208" s="4"/>
      <c r="SJC208" s="4"/>
      <c r="SJD208" s="4"/>
      <c r="SJE208" s="4"/>
      <c r="SJF208" s="4"/>
      <c r="SJG208" s="4"/>
      <c r="SJH208" s="4"/>
      <c r="SJI208" s="4"/>
      <c r="SJJ208" s="4"/>
      <c r="SJK208" s="4"/>
      <c r="SJL208" s="4"/>
      <c r="SJM208" s="4"/>
      <c r="SJN208" s="4"/>
      <c r="SJO208" s="4"/>
      <c r="SJP208" s="4"/>
      <c r="SJQ208" s="4"/>
      <c r="SJR208" s="4"/>
      <c r="SJS208" s="4"/>
      <c r="SJT208" s="4"/>
      <c r="SJU208" s="4"/>
      <c r="SJV208" s="4"/>
      <c r="SJW208" s="4"/>
      <c r="SJX208" s="4"/>
      <c r="SJY208" s="4"/>
      <c r="SJZ208" s="4"/>
      <c r="SKA208" s="4"/>
      <c r="SKB208" s="4"/>
      <c r="SKC208" s="4"/>
      <c r="SKD208" s="4"/>
      <c r="SKE208" s="4"/>
      <c r="SKF208" s="4"/>
      <c r="SKG208" s="4"/>
      <c r="SKH208" s="4"/>
      <c r="SKI208" s="4"/>
      <c r="SKJ208" s="4"/>
      <c r="SKK208" s="4"/>
      <c r="SKL208" s="4"/>
      <c r="SKM208" s="4"/>
      <c r="SKN208" s="4"/>
      <c r="SKO208" s="4"/>
      <c r="SKP208" s="4"/>
      <c r="SKQ208" s="4"/>
      <c r="SKR208" s="4"/>
      <c r="SKS208" s="4"/>
      <c r="SKT208" s="4"/>
      <c r="SKU208" s="4"/>
      <c r="SKV208" s="4"/>
      <c r="SKW208" s="4"/>
      <c r="SKX208" s="4"/>
      <c r="SKY208" s="4"/>
      <c r="SKZ208" s="4"/>
      <c r="SLA208" s="4"/>
      <c r="SLB208" s="4"/>
      <c r="SLC208" s="4"/>
      <c r="SLD208" s="4"/>
      <c r="SLE208" s="4"/>
      <c r="SLF208" s="4"/>
      <c r="SLG208" s="4"/>
      <c r="SLH208" s="4"/>
      <c r="SLI208" s="4"/>
      <c r="SLJ208" s="4"/>
      <c r="SLK208" s="4"/>
      <c r="SLL208" s="4"/>
      <c r="SLM208" s="4"/>
      <c r="SLN208" s="4"/>
      <c r="SLO208" s="4"/>
      <c r="SLP208" s="4"/>
      <c r="SLQ208" s="4"/>
      <c r="SLR208" s="4"/>
      <c r="SLS208" s="4"/>
      <c r="SLT208" s="4"/>
      <c r="SLU208" s="4"/>
      <c r="SLV208" s="4"/>
      <c r="SLW208" s="4"/>
      <c r="SLX208" s="4"/>
      <c r="SLY208" s="4"/>
      <c r="SLZ208" s="4"/>
      <c r="SMA208" s="4"/>
      <c r="SMB208" s="4"/>
      <c r="SMC208" s="4"/>
      <c r="SMD208" s="4"/>
      <c r="SME208" s="4"/>
      <c r="SMF208" s="4"/>
      <c r="SMG208" s="4"/>
      <c r="SMH208" s="4"/>
      <c r="SMI208" s="4"/>
      <c r="SMJ208" s="4"/>
      <c r="SMK208" s="4"/>
      <c r="SML208" s="4"/>
      <c r="SMM208" s="4"/>
      <c r="SMN208" s="4"/>
      <c r="SMO208" s="4"/>
      <c r="SMP208" s="4"/>
      <c r="SMQ208" s="4"/>
      <c r="SMR208" s="4"/>
      <c r="SMS208" s="4"/>
      <c r="SMT208" s="4"/>
      <c r="SMU208" s="4"/>
      <c r="SMV208" s="4"/>
      <c r="SMW208" s="4"/>
      <c r="SMX208" s="4"/>
      <c r="SMY208" s="4"/>
      <c r="SMZ208" s="4"/>
      <c r="SNA208" s="4"/>
      <c r="SNB208" s="4"/>
      <c r="SNC208" s="4"/>
      <c r="SND208" s="4"/>
      <c r="SNE208" s="4"/>
      <c r="SNF208" s="4"/>
      <c r="SNG208" s="4"/>
      <c r="SNH208" s="4"/>
      <c r="SNI208" s="4"/>
      <c r="SNJ208" s="4"/>
      <c r="SNK208" s="4"/>
      <c r="SNL208" s="4"/>
      <c r="SNM208" s="4"/>
      <c r="SNN208" s="4"/>
      <c r="SNO208" s="4"/>
      <c r="SNP208" s="4"/>
      <c r="SNQ208" s="4"/>
      <c r="SNR208" s="4"/>
      <c r="SNS208" s="4"/>
      <c r="SNT208" s="4"/>
      <c r="SNU208" s="4"/>
      <c r="SNV208" s="4"/>
      <c r="SNW208" s="4"/>
      <c r="SNX208" s="4"/>
      <c r="SNY208" s="4"/>
      <c r="SNZ208" s="4"/>
      <c r="SOA208" s="4"/>
      <c r="SOB208" s="4"/>
      <c r="SOC208" s="4"/>
      <c r="SOD208" s="4"/>
      <c r="SOE208" s="4"/>
      <c r="SOF208" s="4"/>
      <c r="SOG208" s="4"/>
      <c r="SOH208" s="4"/>
      <c r="SOI208" s="4"/>
      <c r="SOJ208" s="4"/>
      <c r="SOK208" s="4"/>
      <c r="SOL208" s="4"/>
      <c r="SOM208" s="4"/>
      <c r="SON208" s="4"/>
      <c r="SOO208" s="4"/>
      <c r="SOP208" s="4"/>
      <c r="SOQ208" s="4"/>
      <c r="SOR208" s="4"/>
      <c r="SOS208" s="4"/>
      <c r="SOT208" s="4"/>
      <c r="SOU208" s="4"/>
      <c r="SOV208" s="4"/>
      <c r="SOW208" s="4"/>
      <c r="SOX208" s="4"/>
      <c r="SOY208" s="4"/>
      <c r="SOZ208" s="4"/>
      <c r="SPA208" s="4"/>
      <c r="SPB208" s="4"/>
      <c r="SPC208" s="4"/>
      <c r="SPD208" s="4"/>
      <c r="SPE208" s="4"/>
      <c r="SPF208" s="4"/>
      <c r="SPG208" s="4"/>
      <c r="SPH208" s="4"/>
      <c r="SPI208" s="4"/>
      <c r="SPJ208" s="4"/>
      <c r="SPK208" s="4"/>
      <c r="SPL208" s="4"/>
      <c r="SPM208" s="4"/>
      <c r="SPN208" s="4"/>
      <c r="SPO208" s="4"/>
      <c r="SPP208" s="4"/>
      <c r="SPQ208" s="4"/>
      <c r="SPR208" s="4"/>
      <c r="SPS208" s="4"/>
      <c r="SPT208" s="4"/>
      <c r="SPU208" s="4"/>
      <c r="SPV208" s="4"/>
      <c r="SPW208" s="4"/>
      <c r="SPX208" s="4"/>
      <c r="SPY208" s="4"/>
      <c r="SPZ208" s="4"/>
      <c r="SQA208" s="4"/>
      <c r="SQB208" s="4"/>
      <c r="SQC208" s="4"/>
      <c r="SQD208" s="4"/>
      <c r="SQE208" s="4"/>
      <c r="SQF208" s="4"/>
      <c r="SQG208" s="4"/>
      <c r="SQH208" s="4"/>
      <c r="SQI208" s="4"/>
      <c r="SQJ208" s="4"/>
      <c r="SQK208" s="4"/>
      <c r="SQL208" s="4"/>
      <c r="SQM208" s="4"/>
      <c r="SQN208" s="4"/>
      <c r="SQO208" s="4"/>
      <c r="SQP208" s="4"/>
      <c r="SQQ208" s="4"/>
      <c r="SQR208" s="4"/>
      <c r="SQS208" s="4"/>
      <c r="SQT208" s="4"/>
      <c r="SQU208" s="4"/>
      <c r="SQV208" s="4"/>
      <c r="SQW208" s="4"/>
      <c r="SQX208" s="4"/>
      <c r="SQY208" s="4"/>
      <c r="SQZ208" s="4"/>
      <c r="SRA208" s="4"/>
      <c r="SRB208" s="4"/>
      <c r="SRC208" s="4"/>
      <c r="SRD208" s="4"/>
      <c r="SRE208" s="4"/>
      <c r="SRF208" s="4"/>
      <c r="SRG208" s="4"/>
      <c r="SRH208" s="4"/>
      <c r="SRI208" s="4"/>
      <c r="SRJ208" s="4"/>
      <c r="SRK208" s="4"/>
      <c r="SRL208" s="4"/>
      <c r="SRM208" s="4"/>
      <c r="SRN208" s="4"/>
      <c r="SRO208" s="4"/>
      <c r="SRP208" s="4"/>
      <c r="SRQ208" s="4"/>
      <c r="SRR208" s="4"/>
      <c r="SRS208" s="4"/>
      <c r="SRT208" s="4"/>
      <c r="SRU208" s="4"/>
      <c r="SRV208" s="4"/>
      <c r="SRW208" s="4"/>
      <c r="SRX208" s="4"/>
      <c r="SRY208" s="4"/>
      <c r="SRZ208" s="4"/>
      <c r="SSA208" s="4"/>
      <c r="SSB208" s="4"/>
      <c r="SSC208" s="4"/>
      <c r="SSD208" s="4"/>
      <c r="SSE208" s="4"/>
      <c r="SSF208" s="4"/>
      <c r="SSG208" s="4"/>
      <c r="SSH208" s="4"/>
      <c r="SSI208" s="4"/>
      <c r="SSJ208" s="4"/>
      <c r="SSK208" s="4"/>
      <c r="SSL208" s="4"/>
      <c r="SSM208" s="4"/>
      <c r="SSN208" s="4"/>
      <c r="SSO208" s="4"/>
      <c r="SSP208" s="4"/>
      <c r="SSQ208" s="4"/>
      <c r="SSR208" s="4"/>
      <c r="SSS208" s="4"/>
      <c r="SST208" s="4"/>
      <c r="SSU208" s="4"/>
      <c r="SSV208" s="4"/>
      <c r="SSW208" s="4"/>
      <c r="SSX208" s="4"/>
      <c r="SSY208" s="4"/>
      <c r="SSZ208" s="4"/>
      <c r="STA208" s="4"/>
      <c r="STB208" s="4"/>
      <c r="STC208" s="4"/>
      <c r="STD208" s="4"/>
      <c r="STE208" s="4"/>
      <c r="STF208" s="4"/>
      <c r="STG208" s="4"/>
      <c r="STH208" s="4"/>
      <c r="STI208" s="4"/>
      <c r="STJ208" s="4"/>
      <c r="STK208" s="4"/>
      <c r="STL208" s="4"/>
      <c r="STM208" s="4"/>
      <c r="STN208" s="4"/>
      <c r="STO208" s="4"/>
      <c r="STP208" s="4"/>
      <c r="STQ208" s="4"/>
      <c r="STR208" s="4"/>
      <c r="STS208" s="4"/>
      <c r="STT208" s="4"/>
      <c r="STU208" s="4"/>
      <c r="STV208" s="4"/>
      <c r="STW208" s="4"/>
      <c r="STX208" s="4"/>
      <c r="STY208" s="4"/>
      <c r="STZ208" s="4"/>
      <c r="SUA208" s="4"/>
      <c r="SUB208" s="4"/>
      <c r="SUC208" s="4"/>
      <c r="SUD208" s="4"/>
      <c r="SUE208" s="4"/>
      <c r="SUF208" s="4"/>
      <c r="SUG208" s="4"/>
      <c r="SUH208" s="4"/>
      <c r="SUI208" s="4"/>
      <c r="SUJ208" s="4"/>
      <c r="SUK208" s="4"/>
      <c r="SUL208" s="4"/>
      <c r="SUM208" s="4"/>
      <c r="SUN208" s="4"/>
      <c r="SUO208" s="4"/>
      <c r="SUP208" s="4"/>
      <c r="SUQ208" s="4"/>
      <c r="SUR208" s="4"/>
      <c r="SUS208" s="4"/>
      <c r="SUT208" s="4"/>
      <c r="SUU208" s="4"/>
      <c r="SUV208" s="4"/>
      <c r="SUW208" s="4"/>
      <c r="SUX208" s="4"/>
      <c r="SUY208" s="4"/>
      <c r="SUZ208" s="4"/>
      <c r="SVA208" s="4"/>
      <c r="SVB208" s="4"/>
      <c r="SVC208" s="4"/>
      <c r="SVD208" s="4"/>
      <c r="SVE208" s="4"/>
      <c r="SVF208" s="4"/>
      <c r="SVG208" s="4"/>
      <c r="SVH208" s="4"/>
      <c r="SVI208" s="4"/>
      <c r="SVJ208" s="4"/>
      <c r="SVK208" s="4"/>
      <c r="SVL208" s="4"/>
      <c r="SVM208" s="4"/>
      <c r="SVN208" s="4"/>
      <c r="SVO208" s="4"/>
      <c r="SVP208" s="4"/>
      <c r="SVQ208" s="4"/>
      <c r="SVR208" s="4"/>
      <c r="SVS208" s="4"/>
      <c r="SVT208" s="4"/>
      <c r="SVU208" s="4"/>
      <c r="SVV208" s="4"/>
      <c r="SVW208" s="4"/>
      <c r="SVX208" s="4"/>
      <c r="SVY208" s="4"/>
      <c r="SVZ208" s="4"/>
      <c r="SWA208" s="4"/>
      <c r="SWB208" s="4"/>
      <c r="SWC208" s="4"/>
      <c r="SWD208" s="4"/>
      <c r="SWE208" s="4"/>
      <c r="SWF208" s="4"/>
      <c r="SWG208" s="4"/>
      <c r="SWH208" s="4"/>
      <c r="SWI208" s="4"/>
      <c r="SWJ208" s="4"/>
      <c r="SWK208" s="4"/>
      <c r="SWL208" s="4"/>
      <c r="SWM208" s="4"/>
      <c r="SWN208" s="4"/>
      <c r="SWO208" s="4"/>
      <c r="SWP208" s="4"/>
      <c r="SWQ208" s="4"/>
      <c r="SWR208" s="4"/>
      <c r="SWS208" s="4"/>
      <c r="SWT208" s="4"/>
      <c r="SWU208" s="4"/>
      <c r="SWV208" s="4"/>
      <c r="SWW208" s="4"/>
      <c r="SWX208" s="4"/>
      <c r="SWY208" s="4"/>
      <c r="SWZ208" s="4"/>
      <c r="SXA208" s="4"/>
      <c r="SXB208" s="4"/>
      <c r="SXC208" s="4"/>
      <c r="SXD208" s="4"/>
      <c r="SXE208" s="4"/>
      <c r="SXF208" s="4"/>
      <c r="SXG208" s="4"/>
      <c r="SXH208" s="4"/>
      <c r="SXI208" s="4"/>
      <c r="SXJ208" s="4"/>
      <c r="SXK208" s="4"/>
      <c r="SXL208" s="4"/>
      <c r="SXM208" s="4"/>
      <c r="SXN208" s="4"/>
      <c r="SXO208" s="4"/>
      <c r="SXP208" s="4"/>
      <c r="SXQ208" s="4"/>
      <c r="SXR208" s="4"/>
      <c r="SXS208" s="4"/>
      <c r="SXT208" s="4"/>
      <c r="SXU208" s="4"/>
      <c r="SXV208" s="4"/>
      <c r="SXW208" s="4"/>
      <c r="SXX208" s="4"/>
      <c r="SXY208" s="4"/>
      <c r="SXZ208" s="4"/>
      <c r="SYA208" s="4"/>
      <c r="SYB208" s="4"/>
      <c r="SYC208" s="4"/>
      <c r="SYD208" s="4"/>
      <c r="SYE208" s="4"/>
      <c r="SYF208" s="4"/>
      <c r="SYG208" s="4"/>
      <c r="SYH208" s="4"/>
      <c r="SYI208" s="4"/>
      <c r="SYJ208" s="4"/>
      <c r="SYK208" s="4"/>
      <c r="SYL208" s="4"/>
      <c r="SYM208" s="4"/>
      <c r="SYN208" s="4"/>
      <c r="SYO208" s="4"/>
      <c r="SYP208" s="4"/>
      <c r="SYQ208" s="4"/>
      <c r="SYR208" s="4"/>
      <c r="SYS208" s="4"/>
      <c r="SYT208" s="4"/>
      <c r="SYU208" s="4"/>
      <c r="SYV208" s="4"/>
      <c r="SYW208" s="4"/>
      <c r="SYX208" s="4"/>
      <c r="SYY208" s="4"/>
      <c r="SYZ208" s="4"/>
      <c r="SZA208" s="4"/>
      <c r="SZB208" s="4"/>
      <c r="SZC208" s="4"/>
      <c r="SZD208" s="4"/>
      <c r="SZE208" s="4"/>
      <c r="SZF208" s="4"/>
      <c r="SZG208" s="4"/>
      <c r="SZH208" s="4"/>
      <c r="SZI208" s="4"/>
      <c r="SZJ208" s="4"/>
      <c r="SZK208" s="4"/>
      <c r="SZL208" s="4"/>
      <c r="SZM208" s="4"/>
      <c r="SZN208" s="4"/>
      <c r="SZO208" s="4"/>
      <c r="SZP208" s="4"/>
      <c r="SZQ208" s="4"/>
      <c r="SZR208" s="4"/>
      <c r="SZS208" s="4"/>
      <c r="SZT208" s="4"/>
      <c r="SZU208" s="4"/>
      <c r="SZV208" s="4"/>
      <c r="SZW208" s="4"/>
      <c r="SZX208" s="4"/>
      <c r="SZY208" s="4"/>
      <c r="SZZ208" s="4"/>
      <c r="TAA208" s="4"/>
      <c r="TAB208" s="4"/>
      <c r="TAC208" s="4"/>
      <c r="TAD208" s="4"/>
      <c r="TAE208" s="4"/>
      <c r="TAF208" s="4"/>
      <c r="TAG208" s="4"/>
      <c r="TAH208" s="4"/>
      <c r="TAI208" s="4"/>
      <c r="TAJ208" s="4"/>
      <c r="TAK208" s="4"/>
      <c r="TAL208" s="4"/>
      <c r="TAM208" s="4"/>
      <c r="TAN208" s="4"/>
      <c r="TAO208" s="4"/>
      <c r="TAP208" s="4"/>
      <c r="TAQ208" s="4"/>
      <c r="TAR208" s="4"/>
      <c r="TAS208" s="4"/>
      <c r="TAT208" s="4"/>
      <c r="TAU208" s="4"/>
      <c r="TAV208" s="4"/>
      <c r="TAW208" s="4"/>
      <c r="TAX208" s="4"/>
      <c r="TAY208" s="4"/>
      <c r="TAZ208" s="4"/>
      <c r="TBA208" s="4"/>
      <c r="TBB208" s="4"/>
      <c r="TBC208" s="4"/>
      <c r="TBD208" s="4"/>
      <c r="TBE208" s="4"/>
      <c r="TBF208" s="4"/>
      <c r="TBG208" s="4"/>
      <c r="TBH208" s="4"/>
      <c r="TBI208" s="4"/>
      <c r="TBJ208" s="4"/>
      <c r="TBK208" s="4"/>
      <c r="TBL208" s="4"/>
      <c r="TBM208" s="4"/>
      <c r="TBN208" s="4"/>
      <c r="TBO208" s="4"/>
      <c r="TBP208" s="4"/>
      <c r="TBQ208" s="4"/>
      <c r="TBR208" s="4"/>
      <c r="TBS208" s="4"/>
      <c r="TBT208" s="4"/>
      <c r="TBU208" s="4"/>
      <c r="TBV208" s="4"/>
      <c r="TBW208" s="4"/>
      <c r="TBX208" s="4"/>
      <c r="TBY208" s="4"/>
      <c r="TBZ208" s="4"/>
      <c r="TCA208" s="4"/>
      <c r="TCB208" s="4"/>
      <c r="TCC208" s="4"/>
      <c r="TCD208" s="4"/>
      <c r="TCE208" s="4"/>
      <c r="TCF208" s="4"/>
      <c r="TCG208" s="4"/>
      <c r="TCH208" s="4"/>
      <c r="TCI208" s="4"/>
      <c r="TCJ208" s="4"/>
      <c r="TCK208" s="4"/>
      <c r="TCL208" s="4"/>
      <c r="TCM208" s="4"/>
      <c r="TCN208" s="4"/>
      <c r="TCO208" s="4"/>
      <c r="TCP208" s="4"/>
      <c r="TCQ208" s="4"/>
      <c r="TCR208" s="4"/>
      <c r="TCS208" s="4"/>
      <c r="TCT208" s="4"/>
      <c r="TCU208" s="4"/>
      <c r="TCV208" s="4"/>
      <c r="TCW208" s="4"/>
      <c r="TCX208" s="4"/>
      <c r="TCY208" s="4"/>
      <c r="TCZ208" s="4"/>
      <c r="TDA208" s="4"/>
      <c r="TDB208" s="4"/>
      <c r="TDC208" s="4"/>
      <c r="TDD208" s="4"/>
      <c r="TDE208" s="4"/>
      <c r="TDF208" s="4"/>
      <c r="TDG208" s="4"/>
      <c r="TDH208" s="4"/>
      <c r="TDI208" s="4"/>
      <c r="TDJ208" s="4"/>
      <c r="TDK208" s="4"/>
      <c r="TDL208" s="4"/>
      <c r="TDM208" s="4"/>
      <c r="TDN208" s="4"/>
      <c r="TDO208" s="4"/>
      <c r="TDP208" s="4"/>
      <c r="TDQ208" s="4"/>
      <c r="TDR208" s="4"/>
      <c r="TDS208" s="4"/>
      <c r="TDT208" s="4"/>
      <c r="TDU208" s="4"/>
      <c r="TDV208" s="4"/>
      <c r="TDW208" s="4"/>
      <c r="TDX208" s="4"/>
      <c r="TDY208" s="4"/>
      <c r="TDZ208" s="4"/>
      <c r="TEA208" s="4"/>
      <c r="TEB208" s="4"/>
      <c r="TEC208" s="4"/>
      <c r="TED208" s="4"/>
      <c r="TEE208" s="4"/>
      <c r="TEF208" s="4"/>
      <c r="TEG208" s="4"/>
      <c r="TEH208" s="4"/>
      <c r="TEI208" s="4"/>
      <c r="TEJ208" s="4"/>
      <c r="TEK208" s="4"/>
      <c r="TEL208" s="4"/>
      <c r="TEM208" s="4"/>
      <c r="TEN208" s="4"/>
      <c r="TEO208" s="4"/>
      <c r="TEP208" s="4"/>
      <c r="TEQ208" s="4"/>
      <c r="TER208" s="4"/>
      <c r="TES208" s="4"/>
      <c r="TET208" s="4"/>
      <c r="TEU208" s="4"/>
      <c r="TEV208" s="4"/>
      <c r="TEW208" s="4"/>
      <c r="TEX208" s="4"/>
      <c r="TEY208" s="4"/>
      <c r="TEZ208" s="4"/>
      <c r="TFA208" s="4"/>
      <c r="TFB208" s="4"/>
      <c r="TFC208" s="4"/>
      <c r="TFD208" s="4"/>
      <c r="TFE208" s="4"/>
      <c r="TFF208" s="4"/>
      <c r="TFG208" s="4"/>
      <c r="TFH208" s="4"/>
      <c r="TFI208" s="4"/>
      <c r="TFJ208" s="4"/>
      <c r="TFK208" s="4"/>
      <c r="TFL208" s="4"/>
      <c r="TFM208" s="4"/>
      <c r="TFN208" s="4"/>
      <c r="TFO208" s="4"/>
      <c r="TFP208" s="4"/>
      <c r="TFQ208" s="4"/>
      <c r="TFR208" s="4"/>
      <c r="TFS208" s="4"/>
      <c r="TFT208" s="4"/>
      <c r="TFU208" s="4"/>
      <c r="TFV208" s="4"/>
      <c r="TFW208" s="4"/>
      <c r="TFX208" s="4"/>
      <c r="TFY208" s="4"/>
      <c r="TFZ208" s="4"/>
      <c r="TGA208" s="4"/>
      <c r="TGB208" s="4"/>
      <c r="TGC208" s="4"/>
      <c r="TGD208" s="4"/>
      <c r="TGE208" s="4"/>
      <c r="TGF208" s="4"/>
      <c r="TGG208" s="4"/>
      <c r="TGH208" s="4"/>
      <c r="TGI208" s="4"/>
      <c r="TGJ208" s="4"/>
      <c r="TGK208" s="4"/>
      <c r="TGL208" s="4"/>
      <c r="TGM208" s="4"/>
      <c r="TGN208" s="4"/>
      <c r="TGO208" s="4"/>
      <c r="TGP208" s="4"/>
      <c r="TGQ208" s="4"/>
      <c r="TGR208" s="4"/>
      <c r="TGS208" s="4"/>
      <c r="TGT208" s="4"/>
      <c r="TGU208" s="4"/>
      <c r="TGV208" s="4"/>
      <c r="TGW208" s="4"/>
      <c r="TGX208" s="4"/>
      <c r="TGY208" s="4"/>
      <c r="TGZ208" s="4"/>
      <c r="THA208" s="4"/>
      <c r="THB208" s="4"/>
      <c r="THC208" s="4"/>
      <c r="THD208" s="4"/>
      <c r="THE208" s="4"/>
      <c r="THF208" s="4"/>
      <c r="THG208" s="4"/>
      <c r="THH208" s="4"/>
      <c r="THI208" s="4"/>
      <c r="THJ208" s="4"/>
      <c r="THK208" s="4"/>
      <c r="THL208" s="4"/>
      <c r="THM208" s="4"/>
      <c r="THN208" s="4"/>
      <c r="THO208" s="4"/>
      <c r="THP208" s="4"/>
      <c r="THQ208" s="4"/>
      <c r="THR208" s="4"/>
      <c r="THS208" s="4"/>
      <c r="THT208" s="4"/>
      <c r="THU208" s="4"/>
      <c r="THV208" s="4"/>
      <c r="THW208" s="4"/>
      <c r="THX208" s="4"/>
      <c r="THY208" s="4"/>
      <c r="THZ208" s="4"/>
      <c r="TIA208" s="4"/>
      <c r="TIB208" s="4"/>
      <c r="TIC208" s="4"/>
      <c r="TID208" s="4"/>
      <c r="TIE208" s="4"/>
      <c r="TIF208" s="4"/>
      <c r="TIG208" s="4"/>
      <c r="TIH208" s="4"/>
      <c r="TII208" s="4"/>
      <c r="TIJ208" s="4"/>
      <c r="TIK208" s="4"/>
      <c r="TIL208" s="4"/>
      <c r="TIM208" s="4"/>
      <c r="TIN208" s="4"/>
      <c r="TIO208" s="4"/>
      <c r="TIP208" s="4"/>
      <c r="TIQ208" s="4"/>
      <c r="TIR208" s="4"/>
      <c r="TIS208" s="4"/>
      <c r="TIT208" s="4"/>
      <c r="TIU208" s="4"/>
      <c r="TIV208" s="4"/>
      <c r="TIW208" s="4"/>
      <c r="TIX208" s="4"/>
      <c r="TIY208" s="4"/>
      <c r="TIZ208" s="4"/>
      <c r="TJA208" s="4"/>
      <c r="TJB208" s="4"/>
      <c r="TJC208" s="4"/>
      <c r="TJD208" s="4"/>
      <c r="TJE208" s="4"/>
      <c r="TJF208" s="4"/>
      <c r="TJG208" s="4"/>
      <c r="TJH208" s="4"/>
      <c r="TJI208" s="4"/>
      <c r="TJJ208" s="4"/>
      <c r="TJK208" s="4"/>
      <c r="TJL208" s="4"/>
      <c r="TJM208" s="4"/>
      <c r="TJN208" s="4"/>
      <c r="TJO208" s="4"/>
      <c r="TJP208" s="4"/>
      <c r="TJQ208" s="4"/>
      <c r="TJR208" s="4"/>
      <c r="TJS208" s="4"/>
      <c r="TJT208" s="4"/>
      <c r="TJU208" s="4"/>
      <c r="TJV208" s="4"/>
      <c r="TJW208" s="4"/>
      <c r="TJX208" s="4"/>
      <c r="TJY208" s="4"/>
      <c r="TJZ208" s="4"/>
      <c r="TKA208" s="4"/>
      <c r="TKB208" s="4"/>
      <c r="TKC208" s="4"/>
      <c r="TKD208" s="4"/>
      <c r="TKE208" s="4"/>
      <c r="TKF208" s="4"/>
      <c r="TKG208" s="4"/>
      <c r="TKH208" s="4"/>
      <c r="TKI208" s="4"/>
      <c r="TKJ208" s="4"/>
      <c r="TKK208" s="4"/>
      <c r="TKL208" s="4"/>
      <c r="TKM208" s="4"/>
      <c r="TKN208" s="4"/>
      <c r="TKO208" s="4"/>
      <c r="TKP208" s="4"/>
      <c r="TKQ208" s="4"/>
      <c r="TKR208" s="4"/>
      <c r="TKS208" s="4"/>
      <c r="TKT208" s="4"/>
      <c r="TKU208" s="4"/>
      <c r="TKV208" s="4"/>
      <c r="TKW208" s="4"/>
      <c r="TKX208" s="4"/>
      <c r="TKY208" s="4"/>
      <c r="TKZ208" s="4"/>
      <c r="TLA208" s="4"/>
      <c r="TLB208" s="4"/>
      <c r="TLC208" s="4"/>
      <c r="TLD208" s="4"/>
      <c r="TLE208" s="4"/>
      <c r="TLF208" s="4"/>
      <c r="TLG208" s="4"/>
      <c r="TLH208" s="4"/>
      <c r="TLI208" s="4"/>
      <c r="TLJ208" s="4"/>
      <c r="TLK208" s="4"/>
      <c r="TLL208" s="4"/>
      <c r="TLM208" s="4"/>
      <c r="TLN208" s="4"/>
      <c r="TLO208" s="4"/>
      <c r="TLP208" s="4"/>
      <c r="TLQ208" s="4"/>
      <c r="TLR208" s="4"/>
      <c r="TLS208" s="4"/>
      <c r="TLT208" s="4"/>
      <c r="TLU208" s="4"/>
      <c r="TLV208" s="4"/>
      <c r="TLW208" s="4"/>
      <c r="TLX208" s="4"/>
      <c r="TLY208" s="4"/>
      <c r="TLZ208" s="4"/>
      <c r="TMA208" s="4"/>
      <c r="TMB208" s="4"/>
      <c r="TMC208" s="4"/>
      <c r="TMD208" s="4"/>
      <c r="TME208" s="4"/>
      <c r="TMF208" s="4"/>
      <c r="TMG208" s="4"/>
      <c r="TMH208" s="4"/>
      <c r="TMI208" s="4"/>
      <c r="TMJ208" s="4"/>
      <c r="TMK208" s="4"/>
      <c r="TML208" s="4"/>
      <c r="TMM208" s="4"/>
      <c r="TMN208" s="4"/>
      <c r="TMO208" s="4"/>
      <c r="TMP208" s="4"/>
      <c r="TMQ208" s="4"/>
      <c r="TMR208" s="4"/>
      <c r="TMS208" s="4"/>
      <c r="TMT208" s="4"/>
      <c r="TMU208" s="4"/>
      <c r="TMV208" s="4"/>
      <c r="TMW208" s="4"/>
      <c r="TMX208" s="4"/>
      <c r="TMY208" s="4"/>
      <c r="TMZ208" s="4"/>
      <c r="TNA208" s="4"/>
      <c r="TNB208" s="4"/>
      <c r="TNC208" s="4"/>
      <c r="TND208" s="4"/>
      <c r="TNE208" s="4"/>
      <c r="TNF208" s="4"/>
      <c r="TNG208" s="4"/>
      <c r="TNH208" s="4"/>
      <c r="TNI208" s="4"/>
      <c r="TNJ208" s="4"/>
      <c r="TNK208" s="4"/>
      <c r="TNL208" s="4"/>
      <c r="TNM208" s="4"/>
      <c r="TNN208" s="4"/>
      <c r="TNO208" s="4"/>
      <c r="TNP208" s="4"/>
      <c r="TNQ208" s="4"/>
      <c r="TNR208" s="4"/>
      <c r="TNS208" s="4"/>
      <c r="TNT208" s="4"/>
      <c r="TNU208" s="4"/>
      <c r="TNV208" s="4"/>
      <c r="TNW208" s="4"/>
      <c r="TNX208" s="4"/>
      <c r="TNY208" s="4"/>
      <c r="TNZ208" s="4"/>
      <c r="TOA208" s="4"/>
      <c r="TOB208" s="4"/>
      <c r="TOC208" s="4"/>
      <c r="TOD208" s="4"/>
      <c r="TOE208" s="4"/>
      <c r="TOF208" s="4"/>
      <c r="TOG208" s="4"/>
      <c r="TOH208" s="4"/>
      <c r="TOI208" s="4"/>
      <c r="TOJ208" s="4"/>
      <c r="TOK208" s="4"/>
      <c r="TOL208" s="4"/>
      <c r="TOM208" s="4"/>
      <c r="TON208" s="4"/>
      <c r="TOO208" s="4"/>
      <c r="TOP208" s="4"/>
      <c r="TOQ208" s="4"/>
      <c r="TOR208" s="4"/>
      <c r="TOS208" s="4"/>
      <c r="TOT208" s="4"/>
      <c r="TOU208" s="4"/>
      <c r="TOV208" s="4"/>
      <c r="TOW208" s="4"/>
      <c r="TOX208" s="4"/>
      <c r="TOY208" s="4"/>
      <c r="TOZ208" s="4"/>
      <c r="TPA208" s="4"/>
      <c r="TPB208" s="4"/>
      <c r="TPC208" s="4"/>
      <c r="TPD208" s="4"/>
      <c r="TPE208" s="4"/>
      <c r="TPF208" s="4"/>
      <c r="TPG208" s="4"/>
      <c r="TPH208" s="4"/>
      <c r="TPI208" s="4"/>
      <c r="TPJ208" s="4"/>
      <c r="TPK208" s="4"/>
      <c r="TPL208" s="4"/>
      <c r="TPM208" s="4"/>
      <c r="TPN208" s="4"/>
      <c r="TPO208" s="4"/>
      <c r="TPP208" s="4"/>
      <c r="TPQ208" s="4"/>
      <c r="TPR208" s="4"/>
      <c r="TPS208" s="4"/>
      <c r="TPT208" s="4"/>
      <c r="TPU208" s="4"/>
      <c r="TPV208" s="4"/>
      <c r="TPW208" s="4"/>
      <c r="TPX208" s="4"/>
      <c r="TPY208" s="4"/>
      <c r="TPZ208" s="4"/>
      <c r="TQA208" s="4"/>
      <c r="TQB208" s="4"/>
      <c r="TQC208" s="4"/>
      <c r="TQD208" s="4"/>
      <c r="TQE208" s="4"/>
      <c r="TQF208" s="4"/>
      <c r="TQG208" s="4"/>
      <c r="TQH208" s="4"/>
      <c r="TQI208" s="4"/>
      <c r="TQJ208" s="4"/>
      <c r="TQK208" s="4"/>
      <c r="TQL208" s="4"/>
      <c r="TQM208" s="4"/>
      <c r="TQN208" s="4"/>
      <c r="TQO208" s="4"/>
      <c r="TQP208" s="4"/>
      <c r="TQQ208" s="4"/>
      <c r="TQR208" s="4"/>
      <c r="TQS208" s="4"/>
      <c r="TQT208" s="4"/>
      <c r="TQU208" s="4"/>
      <c r="TQV208" s="4"/>
      <c r="TQW208" s="4"/>
      <c r="TQX208" s="4"/>
      <c r="TQY208" s="4"/>
      <c r="TQZ208" s="4"/>
      <c r="TRA208" s="4"/>
      <c r="TRB208" s="4"/>
      <c r="TRC208" s="4"/>
      <c r="TRD208" s="4"/>
      <c r="TRE208" s="4"/>
      <c r="TRF208" s="4"/>
      <c r="TRG208" s="4"/>
      <c r="TRH208" s="4"/>
      <c r="TRI208" s="4"/>
      <c r="TRJ208" s="4"/>
      <c r="TRK208" s="4"/>
      <c r="TRL208" s="4"/>
      <c r="TRM208" s="4"/>
      <c r="TRN208" s="4"/>
      <c r="TRO208" s="4"/>
      <c r="TRP208" s="4"/>
      <c r="TRQ208" s="4"/>
      <c r="TRR208" s="4"/>
      <c r="TRS208" s="4"/>
      <c r="TRT208" s="4"/>
      <c r="TRU208" s="4"/>
      <c r="TRV208" s="4"/>
      <c r="TRW208" s="4"/>
      <c r="TRX208" s="4"/>
      <c r="TRY208" s="4"/>
      <c r="TRZ208" s="4"/>
      <c r="TSA208" s="4"/>
      <c r="TSB208" s="4"/>
      <c r="TSC208" s="4"/>
      <c r="TSD208" s="4"/>
      <c r="TSE208" s="4"/>
      <c r="TSF208" s="4"/>
      <c r="TSG208" s="4"/>
      <c r="TSH208" s="4"/>
      <c r="TSI208" s="4"/>
      <c r="TSJ208" s="4"/>
      <c r="TSK208" s="4"/>
      <c r="TSL208" s="4"/>
      <c r="TSM208" s="4"/>
      <c r="TSN208" s="4"/>
      <c r="TSO208" s="4"/>
      <c r="TSP208" s="4"/>
      <c r="TSQ208" s="4"/>
      <c r="TSR208" s="4"/>
      <c r="TSS208" s="4"/>
      <c r="TST208" s="4"/>
      <c r="TSU208" s="4"/>
      <c r="TSV208" s="4"/>
      <c r="TSW208" s="4"/>
      <c r="TSX208" s="4"/>
      <c r="TSY208" s="4"/>
      <c r="TSZ208" s="4"/>
      <c r="TTA208" s="4"/>
      <c r="TTB208" s="4"/>
      <c r="TTC208" s="4"/>
      <c r="TTD208" s="4"/>
      <c r="TTE208" s="4"/>
      <c r="TTF208" s="4"/>
      <c r="TTG208" s="4"/>
      <c r="TTH208" s="4"/>
      <c r="TTI208" s="4"/>
      <c r="TTJ208" s="4"/>
      <c r="TTK208" s="4"/>
      <c r="TTL208" s="4"/>
      <c r="TTM208" s="4"/>
      <c r="TTN208" s="4"/>
      <c r="TTO208" s="4"/>
      <c r="TTP208" s="4"/>
      <c r="TTQ208" s="4"/>
      <c r="TTR208" s="4"/>
      <c r="TTS208" s="4"/>
      <c r="TTT208" s="4"/>
      <c r="TTU208" s="4"/>
      <c r="TTV208" s="4"/>
      <c r="TTW208" s="4"/>
      <c r="TTX208" s="4"/>
      <c r="TTY208" s="4"/>
      <c r="TTZ208" s="4"/>
      <c r="TUA208" s="4"/>
      <c r="TUB208" s="4"/>
      <c r="TUC208" s="4"/>
      <c r="TUD208" s="4"/>
      <c r="TUE208" s="4"/>
      <c r="TUF208" s="4"/>
      <c r="TUG208" s="4"/>
      <c r="TUH208" s="4"/>
      <c r="TUI208" s="4"/>
      <c r="TUJ208" s="4"/>
      <c r="TUK208" s="4"/>
      <c r="TUL208" s="4"/>
      <c r="TUM208" s="4"/>
      <c r="TUN208" s="4"/>
      <c r="TUO208" s="4"/>
      <c r="TUP208" s="4"/>
      <c r="TUQ208" s="4"/>
      <c r="TUR208" s="4"/>
      <c r="TUS208" s="4"/>
      <c r="TUT208" s="4"/>
      <c r="TUU208" s="4"/>
      <c r="TUV208" s="4"/>
      <c r="TUW208" s="4"/>
      <c r="TUX208" s="4"/>
      <c r="TUY208" s="4"/>
      <c r="TUZ208" s="4"/>
      <c r="TVA208" s="4"/>
      <c r="TVB208" s="4"/>
      <c r="TVC208" s="4"/>
      <c r="TVD208" s="4"/>
      <c r="TVE208" s="4"/>
      <c r="TVF208" s="4"/>
      <c r="TVG208" s="4"/>
      <c r="TVH208" s="4"/>
      <c r="TVI208" s="4"/>
      <c r="TVJ208" s="4"/>
      <c r="TVK208" s="4"/>
      <c r="TVL208" s="4"/>
      <c r="TVM208" s="4"/>
      <c r="TVN208" s="4"/>
      <c r="TVO208" s="4"/>
      <c r="TVP208" s="4"/>
      <c r="TVQ208" s="4"/>
      <c r="TVR208" s="4"/>
      <c r="TVS208" s="4"/>
      <c r="TVT208" s="4"/>
      <c r="TVU208" s="4"/>
      <c r="TVV208" s="4"/>
      <c r="TVW208" s="4"/>
      <c r="TVX208" s="4"/>
      <c r="TVY208" s="4"/>
      <c r="TVZ208" s="4"/>
      <c r="TWA208" s="4"/>
      <c r="TWB208" s="4"/>
      <c r="TWC208" s="4"/>
      <c r="TWD208" s="4"/>
      <c r="TWE208" s="4"/>
      <c r="TWF208" s="4"/>
      <c r="TWG208" s="4"/>
      <c r="TWH208" s="4"/>
      <c r="TWI208" s="4"/>
      <c r="TWJ208" s="4"/>
      <c r="TWK208" s="4"/>
      <c r="TWL208" s="4"/>
      <c r="TWM208" s="4"/>
      <c r="TWN208" s="4"/>
      <c r="TWO208" s="4"/>
      <c r="TWP208" s="4"/>
      <c r="TWQ208" s="4"/>
      <c r="TWR208" s="4"/>
      <c r="TWS208" s="4"/>
      <c r="TWT208" s="4"/>
      <c r="TWU208" s="4"/>
      <c r="TWV208" s="4"/>
      <c r="TWW208" s="4"/>
      <c r="TWX208" s="4"/>
      <c r="TWY208" s="4"/>
      <c r="TWZ208" s="4"/>
      <c r="TXA208" s="4"/>
      <c r="TXB208" s="4"/>
      <c r="TXC208" s="4"/>
      <c r="TXD208" s="4"/>
      <c r="TXE208" s="4"/>
      <c r="TXF208" s="4"/>
      <c r="TXG208" s="4"/>
      <c r="TXH208" s="4"/>
      <c r="TXI208" s="4"/>
      <c r="TXJ208" s="4"/>
      <c r="TXK208" s="4"/>
      <c r="TXL208" s="4"/>
      <c r="TXM208" s="4"/>
      <c r="TXN208" s="4"/>
      <c r="TXO208" s="4"/>
      <c r="TXP208" s="4"/>
      <c r="TXQ208" s="4"/>
      <c r="TXR208" s="4"/>
      <c r="TXS208" s="4"/>
      <c r="TXT208" s="4"/>
      <c r="TXU208" s="4"/>
      <c r="TXV208" s="4"/>
      <c r="TXW208" s="4"/>
      <c r="TXX208" s="4"/>
      <c r="TXY208" s="4"/>
      <c r="TXZ208" s="4"/>
      <c r="TYA208" s="4"/>
      <c r="TYB208" s="4"/>
      <c r="TYC208" s="4"/>
      <c r="TYD208" s="4"/>
      <c r="TYE208" s="4"/>
      <c r="TYF208" s="4"/>
      <c r="TYG208" s="4"/>
      <c r="TYH208" s="4"/>
      <c r="TYI208" s="4"/>
      <c r="TYJ208" s="4"/>
      <c r="TYK208" s="4"/>
      <c r="TYL208" s="4"/>
      <c r="TYM208" s="4"/>
      <c r="TYN208" s="4"/>
      <c r="TYO208" s="4"/>
      <c r="TYP208" s="4"/>
      <c r="TYQ208" s="4"/>
      <c r="TYR208" s="4"/>
      <c r="TYS208" s="4"/>
      <c r="TYT208" s="4"/>
      <c r="TYU208" s="4"/>
      <c r="TYV208" s="4"/>
      <c r="TYW208" s="4"/>
      <c r="TYX208" s="4"/>
      <c r="TYY208" s="4"/>
      <c r="TYZ208" s="4"/>
      <c r="TZA208" s="4"/>
      <c r="TZB208" s="4"/>
      <c r="TZC208" s="4"/>
      <c r="TZD208" s="4"/>
      <c r="TZE208" s="4"/>
      <c r="TZF208" s="4"/>
      <c r="TZG208" s="4"/>
      <c r="TZH208" s="4"/>
      <c r="TZI208" s="4"/>
      <c r="TZJ208" s="4"/>
      <c r="TZK208" s="4"/>
      <c r="TZL208" s="4"/>
      <c r="TZM208" s="4"/>
      <c r="TZN208" s="4"/>
      <c r="TZO208" s="4"/>
      <c r="TZP208" s="4"/>
      <c r="TZQ208" s="4"/>
      <c r="TZR208" s="4"/>
      <c r="TZS208" s="4"/>
      <c r="TZT208" s="4"/>
      <c r="TZU208" s="4"/>
      <c r="TZV208" s="4"/>
      <c r="TZW208" s="4"/>
      <c r="TZX208" s="4"/>
      <c r="TZY208" s="4"/>
      <c r="TZZ208" s="4"/>
      <c r="UAA208" s="4"/>
      <c r="UAB208" s="4"/>
      <c r="UAC208" s="4"/>
      <c r="UAD208" s="4"/>
      <c r="UAE208" s="4"/>
      <c r="UAF208" s="4"/>
      <c r="UAG208" s="4"/>
      <c r="UAH208" s="4"/>
      <c r="UAI208" s="4"/>
      <c r="UAJ208" s="4"/>
      <c r="UAK208" s="4"/>
      <c r="UAL208" s="4"/>
      <c r="UAM208" s="4"/>
      <c r="UAN208" s="4"/>
      <c r="UAO208" s="4"/>
      <c r="UAP208" s="4"/>
      <c r="UAQ208" s="4"/>
      <c r="UAR208" s="4"/>
      <c r="UAS208" s="4"/>
      <c r="UAT208" s="4"/>
      <c r="UAU208" s="4"/>
      <c r="UAV208" s="4"/>
      <c r="UAW208" s="4"/>
      <c r="UAX208" s="4"/>
      <c r="UAY208" s="4"/>
      <c r="UAZ208" s="4"/>
      <c r="UBA208" s="4"/>
      <c r="UBB208" s="4"/>
      <c r="UBC208" s="4"/>
      <c r="UBD208" s="4"/>
      <c r="UBE208" s="4"/>
      <c r="UBF208" s="4"/>
      <c r="UBG208" s="4"/>
      <c r="UBH208" s="4"/>
      <c r="UBI208" s="4"/>
      <c r="UBJ208" s="4"/>
      <c r="UBK208" s="4"/>
      <c r="UBL208" s="4"/>
      <c r="UBM208" s="4"/>
      <c r="UBN208" s="4"/>
      <c r="UBO208" s="4"/>
      <c r="UBP208" s="4"/>
      <c r="UBQ208" s="4"/>
      <c r="UBR208" s="4"/>
      <c r="UBS208" s="4"/>
      <c r="UBT208" s="4"/>
      <c r="UBU208" s="4"/>
      <c r="UBV208" s="4"/>
      <c r="UBW208" s="4"/>
      <c r="UBX208" s="4"/>
      <c r="UBY208" s="4"/>
      <c r="UBZ208" s="4"/>
      <c r="UCA208" s="4"/>
      <c r="UCB208" s="4"/>
      <c r="UCC208" s="4"/>
      <c r="UCD208" s="4"/>
      <c r="UCE208" s="4"/>
      <c r="UCF208" s="4"/>
      <c r="UCG208" s="4"/>
      <c r="UCH208" s="4"/>
      <c r="UCI208" s="4"/>
      <c r="UCJ208" s="4"/>
      <c r="UCK208" s="4"/>
      <c r="UCL208" s="4"/>
      <c r="UCM208" s="4"/>
      <c r="UCN208" s="4"/>
      <c r="UCO208" s="4"/>
      <c r="UCP208" s="4"/>
      <c r="UCQ208" s="4"/>
      <c r="UCR208" s="4"/>
      <c r="UCS208" s="4"/>
      <c r="UCT208" s="4"/>
      <c r="UCU208" s="4"/>
      <c r="UCV208" s="4"/>
      <c r="UCW208" s="4"/>
      <c r="UCX208" s="4"/>
      <c r="UCY208" s="4"/>
      <c r="UCZ208" s="4"/>
      <c r="UDA208" s="4"/>
      <c r="UDB208" s="4"/>
      <c r="UDC208" s="4"/>
      <c r="UDD208" s="4"/>
      <c r="UDE208" s="4"/>
      <c r="UDF208" s="4"/>
      <c r="UDG208" s="4"/>
      <c r="UDH208" s="4"/>
      <c r="UDI208" s="4"/>
      <c r="UDJ208" s="4"/>
      <c r="UDK208" s="4"/>
      <c r="UDL208" s="4"/>
      <c r="UDM208" s="4"/>
      <c r="UDN208" s="4"/>
      <c r="UDO208" s="4"/>
      <c r="UDP208" s="4"/>
      <c r="UDQ208" s="4"/>
      <c r="UDR208" s="4"/>
      <c r="UDS208" s="4"/>
      <c r="UDT208" s="4"/>
      <c r="UDU208" s="4"/>
      <c r="UDV208" s="4"/>
      <c r="UDW208" s="4"/>
      <c r="UDX208" s="4"/>
      <c r="UDY208" s="4"/>
      <c r="UDZ208" s="4"/>
      <c r="UEA208" s="4"/>
      <c r="UEB208" s="4"/>
      <c r="UEC208" s="4"/>
      <c r="UED208" s="4"/>
      <c r="UEE208" s="4"/>
      <c r="UEF208" s="4"/>
      <c r="UEG208" s="4"/>
      <c r="UEH208" s="4"/>
      <c r="UEI208" s="4"/>
      <c r="UEJ208" s="4"/>
      <c r="UEK208" s="4"/>
      <c r="UEL208" s="4"/>
      <c r="UEM208" s="4"/>
      <c r="UEN208" s="4"/>
      <c r="UEO208" s="4"/>
      <c r="UEP208" s="4"/>
      <c r="UEQ208" s="4"/>
      <c r="UER208" s="4"/>
      <c r="UES208" s="4"/>
      <c r="UET208" s="4"/>
      <c r="UEU208" s="4"/>
      <c r="UEV208" s="4"/>
      <c r="UEW208" s="4"/>
      <c r="UEX208" s="4"/>
      <c r="UEY208" s="4"/>
      <c r="UEZ208" s="4"/>
      <c r="UFA208" s="4"/>
      <c r="UFB208" s="4"/>
      <c r="UFC208" s="4"/>
      <c r="UFD208" s="4"/>
      <c r="UFE208" s="4"/>
      <c r="UFF208" s="4"/>
      <c r="UFG208" s="4"/>
      <c r="UFH208" s="4"/>
      <c r="UFI208" s="4"/>
      <c r="UFJ208" s="4"/>
      <c r="UFK208" s="4"/>
      <c r="UFL208" s="4"/>
      <c r="UFM208" s="4"/>
      <c r="UFN208" s="4"/>
      <c r="UFO208" s="4"/>
      <c r="UFP208" s="4"/>
      <c r="UFQ208" s="4"/>
      <c r="UFR208" s="4"/>
      <c r="UFS208" s="4"/>
      <c r="UFT208" s="4"/>
      <c r="UFU208" s="4"/>
      <c r="UFV208" s="4"/>
      <c r="UFW208" s="4"/>
      <c r="UFX208" s="4"/>
      <c r="UFY208" s="4"/>
      <c r="UFZ208" s="4"/>
      <c r="UGA208" s="4"/>
      <c r="UGB208" s="4"/>
      <c r="UGC208" s="4"/>
      <c r="UGD208" s="4"/>
      <c r="UGE208" s="4"/>
      <c r="UGF208" s="4"/>
      <c r="UGG208" s="4"/>
      <c r="UGH208" s="4"/>
      <c r="UGI208" s="4"/>
      <c r="UGJ208" s="4"/>
      <c r="UGK208" s="4"/>
      <c r="UGL208" s="4"/>
      <c r="UGM208" s="4"/>
      <c r="UGN208" s="4"/>
      <c r="UGO208" s="4"/>
      <c r="UGP208" s="4"/>
      <c r="UGQ208" s="4"/>
      <c r="UGR208" s="4"/>
      <c r="UGS208" s="4"/>
      <c r="UGT208" s="4"/>
      <c r="UGU208" s="4"/>
      <c r="UGV208" s="4"/>
      <c r="UGW208" s="4"/>
      <c r="UGX208" s="4"/>
      <c r="UGY208" s="4"/>
      <c r="UGZ208" s="4"/>
      <c r="UHA208" s="4"/>
      <c r="UHB208" s="4"/>
      <c r="UHC208" s="4"/>
      <c r="UHD208" s="4"/>
      <c r="UHE208" s="4"/>
      <c r="UHF208" s="4"/>
      <c r="UHG208" s="4"/>
      <c r="UHH208" s="4"/>
      <c r="UHI208" s="4"/>
      <c r="UHJ208" s="4"/>
      <c r="UHK208" s="4"/>
      <c r="UHL208" s="4"/>
      <c r="UHM208" s="4"/>
      <c r="UHN208" s="4"/>
      <c r="UHO208" s="4"/>
      <c r="UHP208" s="4"/>
      <c r="UHQ208" s="4"/>
      <c r="UHR208" s="4"/>
      <c r="UHS208" s="4"/>
      <c r="UHT208" s="4"/>
      <c r="UHU208" s="4"/>
      <c r="UHV208" s="4"/>
      <c r="UHW208" s="4"/>
      <c r="UHX208" s="4"/>
      <c r="UHY208" s="4"/>
      <c r="UHZ208" s="4"/>
      <c r="UIA208" s="4"/>
      <c r="UIB208" s="4"/>
      <c r="UIC208" s="4"/>
      <c r="UID208" s="4"/>
      <c r="UIE208" s="4"/>
      <c r="UIF208" s="4"/>
      <c r="UIG208" s="4"/>
      <c r="UIH208" s="4"/>
      <c r="UII208" s="4"/>
      <c r="UIJ208" s="4"/>
      <c r="UIK208" s="4"/>
      <c r="UIL208" s="4"/>
      <c r="UIM208" s="4"/>
      <c r="UIN208" s="4"/>
      <c r="UIO208" s="4"/>
      <c r="UIP208" s="4"/>
      <c r="UIQ208" s="4"/>
      <c r="UIR208" s="4"/>
      <c r="UIS208" s="4"/>
      <c r="UIT208" s="4"/>
      <c r="UIU208" s="4"/>
      <c r="UIV208" s="4"/>
      <c r="UIW208" s="4"/>
      <c r="UIX208" s="4"/>
      <c r="UIY208" s="4"/>
      <c r="UIZ208" s="4"/>
      <c r="UJA208" s="4"/>
      <c r="UJB208" s="4"/>
      <c r="UJC208" s="4"/>
      <c r="UJD208" s="4"/>
      <c r="UJE208" s="4"/>
      <c r="UJF208" s="4"/>
      <c r="UJG208" s="4"/>
      <c r="UJH208" s="4"/>
      <c r="UJI208" s="4"/>
      <c r="UJJ208" s="4"/>
      <c r="UJK208" s="4"/>
      <c r="UJL208" s="4"/>
      <c r="UJM208" s="4"/>
      <c r="UJN208" s="4"/>
      <c r="UJO208" s="4"/>
      <c r="UJP208" s="4"/>
      <c r="UJQ208" s="4"/>
      <c r="UJR208" s="4"/>
      <c r="UJS208" s="4"/>
      <c r="UJT208" s="4"/>
      <c r="UJU208" s="4"/>
      <c r="UJV208" s="4"/>
      <c r="UJW208" s="4"/>
      <c r="UJX208" s="4"/>
      <c r="UJY208" s="4"/>
      <c r="UJZ208" s="4"/>
      <c r="UKA208" s="4"/>
      <c r="UKB208" s="4"/>
      <c r="UKC208" s="4"/>
      <c r="UKD208" s="4"/>
      <c r="UKE208" s="4"/>
      <c r="UKF208" s="4"/>
      <c r="UKG208" s="4"/>
      <c r="UKH208" s="4"/>
      <c r="UKI208" s="4"/>
      <c r="UKJ208" s="4"/>
      <c r="UKK208" s="4"/>
      <c r="UKL208" s="4"/>
      <c r="UKM208" s="4"/>
      <c r="UKN208" s="4"/>
      <c r="UKO208" s="4"/>
      <c r="UKP208" s="4"/>
      <c r="UKQ208" s="4"/>
      <c r="UKR208" s="4"/>
      <c r="UKS208" s="4"/>
      <c r="UKT208" s="4"/>
      <c r="UKU208" s="4"/>
      <c r="UKV208" s="4"/>
      <c r="UKW208" s="4"/>
      <c r="UKX208" s="4"/>
      <c r="UKY208" s="4"/>
      <c r="UKZ208" s="4"/>
      <c r="ULA208" s="4"/>
      <c r="ULB208" s="4"/>
      <c r="ULC208" s="4"/>
      <c r="ULD208" s="4"/>
      <c r="ULE208" s="4"/>
      <c r="ULF208" s="4"/>
      <c r="ULG208" s="4"/>
      <c r="ULH208" s="4"/>
      <c r="ULI208" s="4"/>
      <c r="ULJ208" s="4"/>
      <c r="ULK208" s="4"/>
      <c r="ULL208" s="4"/>
      <c r="ULM208" s="4"/>
      <c r="ULN208" s="4"/>
      <c r="ULO208" s="4"/>
      <c r="ULP208" s="4"/>
      <c r="ULQ208" s="4"/>
      <c r="ULR208" s="4"/>
      <c r="ULS208" s="4"/>
      <c r="ULT208" s="4"/>
      <c r="ULU208" s="4"/>
      <c r="ULV208" s="4"/>
      <c r="ULW208" s="4"/>
      <c r="ULX208" s="4"/>
      <c r="ULY208" s="4"/>
      <c r="ULZ208" s="4"/>
      <c r="UMA208" s="4"/>
      <c r="UMB208" s="4"/>
      <c r="UMC208" s="4"/>
      <c r="UMD208" s="4"/>
      <c r="UME208" s="4"/>
      <c r="UMF208" s="4"/>
      <c r="UMG208" s="4"/>
      <c r="UMH208" s="4"/>
      <c r="UMI208" s="4"/>
      <c r="UMJ208" s="4"/>
      <c r="UMK208" s="4"/>
      <c r="UML208" s="4"/>
      <c r="UMM208" s="4"/>
      <c r="UMN208" s="4"/>
      <c r="UMO208" s="4"/>
      <c r="UMP208" s="4"/>
      <c r="UMQ208" s="4"/>
      <c r="UMR208" s="4"/>
      <c r="UMS208" s="4"/>
      <c r="UMT208" s="4"/>
      <c r="UMU208" s="4"/>
      <c r="UMV208" s="4"/>
      <c r="UMW208" s="4"/>
      <c r="UMX208" s="4"/>
      <c r="UMY208" s="4"/>
      <c r="UMZ208" s="4"/>
      <c r="UNA208" s="4"/>
      <c r="UNB208" s="4"/>
      <c r="UNC208" s="4"/>
      <c r="UND208" s="4"/>
      <c r="UNE208" s="4"/>
      <c r="UNF208" s="4"/>
      <c r="UNG208" s="4"/>
      <c r="UNH208" s="4"/>
      <c r="UNI208" s="4"/>
      <c r="UNJ208" s="4"/>
      <c r="UNK208" s="4"/>
      <c r="UNL208" s="4"/>
      <c r="UNM208" s="4"/>
      <c r="UNN208" s="4"/>
      <c r="UNO208" s="4"/>
      <c r="UNP208" s="4"/>
      <c r="UNQ208" s="4"/>
      <c r="UNR208" s="4"/>
      <c r="UNS208" s="4"/>
      <c r="UNT208" s="4"/>
      <c r="UNU208" s="4"/>
      <c r="UNV208" s="4"/>
      <c r="UNW208" s="4"/>
      <c r="UNX208" s="4"/>
      <c r="UNY208" s="4"/>
      <c r="UNZ208" s="4"/>
      <c r="UOA208" s="4"/>
      <c r="UOB208" s="4"/>
      <c r="UOC208" s="4"/>
      <c r="UOD208" s="4"/>
      <c r="UOE208" s="4"/>
      <c r="UOF208" s="4"/>
      <c r="UOG208" s="4"/>
      <c r="UOH208" s="4"/>
      <c r="UOI208" s="4"/>
      <c r="UOJ208" s="4"/>
      <c r="UOK208" s="4"/>
      <c r="UOL208" s="4"/>
      <c r="UOM208" s="4"/>
      <c r="UON208" s="4"/>
      <c r="UOO208" s="4"/>
      <c r="UOP208" s="4"/>
      <c r="UOQ208" s="4"/>
      <c r="UOR208" s="4"/>
      <c r="UOS208" s="4"/>
      <c r="UOT208" s="4"/>
      <c r="UOU208" s="4"/>
      <c r="UOV208" s="4"/>
      <c r="UOW208" s="4"/>
      <c r="UOX208" s="4"/>
      <c r="UOY208" s="4"/>
      <c r="UOZ208" s="4"/>
      <c r="UPA208" s="4"/>
      <c r="UPB208" s="4"/>
      <c r="UPC208" s="4"/>
      <c r="UPD208" s="4"/>
      <c r="UPE208" s="4"/>
      <c r="UPF208" s="4"/>
      <c r="UPG208" s="4"/>
      <c r="UPH208" s="4"/>
      <c r="UPI208" s="4"/>
      <c r="UPJ208" s="4"/>
      <c r="UPK208" s="4"/>
      <c r="UPL208" s="4"/>
      <c r="UPM208" s="4"/>
      <c r="UPN208" s="4"/>
      <c r="UPO208" s="4"/>
      <c r="UPP208" s="4"/>
      <c r="UPQ208" s="4"/>
      <c r="UPR208" s="4"/>
      <c r="UPS208" s="4"/>
      <c r="UPT208" s="4"/>
      <c r="UPU208" s="4"/>
      <c r="UPV208" s="4"/>
      <c r="UPW208" s="4"/>
      <c r="UPX208" s="4"/>
      <c r="UPY208" s="4"/>
      <c r="UPZ208" s="4"/>
      <c r="UQA208" s="4"/>
      <c r="UQB208" s="4"/>
      <c r="UQC208" s="4"/>
      <c r="UQD208" s="4"/>
      <c r="UQE208" s="4"/>
      <c r="UQF208" s="4"/>
      <c r="UQG208" s="4"/>
      <c r="UQH208" s="4"/>
      <c r="UQI208" s="4"/>
      <c r="UQJ208" s="4"/>
      <c r="UQK208" s="4"/>
      <c r="UQL208" s="4"/>
      <c r="UQM208" s="4"/>
      <c r="UQN208" s="4"/>
      <c r="UQO208" s="4"/>
      <c r="UQP208" s="4"/>
      <c r="UQQ208" s="4"/>
      <c r="UQR208" s="4"/>
      <c r="UQS208" s="4"/>
      <c r="UQT208" s="4"/>
      <c r="UQU208" s="4"/>
      <c r="UQV208" s="4"/>
      <c r="UQW208" s="4"/>
      <c r="UQX208" s="4"/>
      <c r="UQY208" s="4"/>
      <c r="UQZ208" s="4"/>
      <c r="URA208" s="4"/>
      <c r="URB208" s="4"/>
      <c r="URC208" s="4"/>
      <c r="URD208" s="4"/>
      <c r="URE208" s="4"/>
      <c r="URF208" s="4"/>
      <c r="URG208" s="4"/>
      <c r="URH208" s="4"/>
      <c r="URI208" s="4"/>
      <c r="URJ208" s="4"/>
      <c r="URK208" s="4"/>
      <c r="URL208" s="4"/>
      <c r="URM208" s="4"/>
      <c r="URN208" s="4"/>
      <c r="URO208" s="4"/>
      <c r="URP208" s="4"/>
      <c r="URQ208" s="4"/>
      <c r="URR208" s="4"/>
      <c r="URS208" s="4"/>
      <c r="URT208" s="4"/>
      <c r="URU208" s="4"/>
      <c r="URV208" s="4"/>
      <c r="URW208" s="4"/>
      <c r="URX208" s="4"/>
      <c r="URY208" s="4"/>
      <c r="URZ208" s="4"/>
      <c r="USA208" s="4"/>
      <c r="USB208" s="4"/>
      <c r="USC208" s="4"/>
      <c r="USD208" s="4"/>
      <c r="USE208" s="4"/>
      <c r="USF208" s="4"/>
      <c r="USG208" s="4"/>
      <c r="USH208" s="4"/>
      <c r="USI208" s="4"/>
      <c r="USJ208" s="4"/>
      <c r="USK208" s="4"/>
      <c r="USL208" s="4"/>
      <c r="USM208" s="4"/>
      <c r="USN208" s="4"/>
      <c r="USO208" s="4"/>
      <c r="USP208" s="4"/>
      <c r="USQ208" s="4"/>
      <c r="USR208" s="4"/>
      <c r="USS208" s="4"/>
      <c r="UST208" s="4"/>
      <c r="USU208" s="4"/>
      <c r="USV208" s="4"/>
      <c r="USW208" s="4"/>
      <c r="USX208" s="4"/>
      <c r="USY208" s="4"/>
      <c r="USZ208" s="4"/>
      <c r="UTA208" s="4"/>
      <c r="UTB208" s="4"/>
      <c r="UTC208" s="4"/>
      <c r="UTD208" s="4"/>
      <c r="UTE208" s="4"/>
      <c r="UTF208" s="4"/>
      <c r="UTG208" s="4"/>
      <c r="UTH208" s="4"/>
      <c r="UTI208" s="4"/>
      <c r="UTJ208" s="4"/>
      <c r="UTK208" s="4"/>
      <c r="UTL208" s="4"/>
      <c r="UTM208" s="4"/>
      <c r="UTN208" s="4"/>
      <c r="UTO208" s="4"/>
      <c r="UTP208" s="4"/>
      <c r="UTQ208" s="4"/>
      <c r="UTR208" s="4"/>
      <c r="UTS208" s="4"/>
      <c r="UTT208" s="4"/>
      <c r="UTU208" s="4"/>
      <c r="UTV208" s="4"/>
      <c r="UTW208" s="4"/>
      <c r="UTX208" s="4"/>
      <c r="UTY208" s="4"/>
      <c r="UTZ208" s="4"/>
      <c r="UUA208" s="4"/>
      <c r="UUB208" s="4"/>
      <c r="UUC208" s="4"/>
      <c r="UUD208" s="4"/>
      <c r="UUE208" s="4"/>
      <c r="UUF208" s="4"/>
      <c r="UUG208" s="4"/>
      <c r="UUH208" s="4"/>
      <c r="UUI208" s="4"/>
      <c r="UUJ208" s="4"/>
      <c r="UUK208" s="4"/>
      <c r="UUL208" s="4"/>
      <c r="UUM208" s="4"/>
      <c r="UUN208" s="4"/>
      <c r="UUO208" s="4"/>
      <c r="UUP208" s="4"/>
      <c r="UUQ208" s="4"/>
      <c r="UUR208" s="4"/>
      <c r="UUS208" s="4"/>
      <c r="UUT208" s="4"/>
      <c r="UUU208" s="4"/>
      <c r="UUV208" s="4"/>
      <c r="UUW208" s="4"/>
      <c r="UUX208" s="4"/>
      <c r="UUY208" s="4"/>
      <c r="UUZ208" s="4"/>
      <c r="UVA208" s="4"/>
      <c r="UVB208" s="4"/>
      <c r="UVC208" s="4"/>
      <c r="UVD208" s="4"/>
      <c r="UVE208" s="4"/>
      <c r="UVF208" s="4"/>
      <c r="UVG208" s="4"/>
      <c r="UVH208" s="4"/>
      <c r="UVI208" s="4"/>
      <c r="UVJ208" s="4"/>
      <c r="UVK208" s="4"/>
      <c r="UVL208" s="4"/>
      <c r="UVM208" s="4"/>
      <c r="UVN208" s="4"/>
      <c r="UVO208" s="4"/>
      <c r="UVP208" s="4"/>
      <c r="UVQ208" s="4"/>
      <c r="UVR208" s="4"/>
      <c r="UVS208" s="4"/>
      <c r="UVT208" s="4"/>
      <c r="UVU208" s="4"/>
      <c r="UVV208" s="4"/>
      <c r="UVW208" s="4"/>
      <c r="UVX208" s="4"/>
      <c r="UVY208" s="4"/>
      <c r="UVZ208" s="4"/>
      <c r="UWA208" s="4"/>
      <c r="UWB208" s="4"/>
      <c r="UWC208" s="4"/>
      <c r="UWD208" s="4"/>
      <c r="UWE208" s="4"/>
      <c r="UWF208" s="4"/>
      <c r="UWG208" s="4"/>
      <c r="UWH208" s="4"/>
      <c r="UWI208" s="4"/>
      <c r="UWJ208" s="4"/>
      <c r="UWK208" s="4"/>
      <c r="UWL208" s="4"/>
      <c r="UWM208" s="4"/>
      <c r="UWN208" s="4"/>
      <c r="UWO208" s="4"/>
      <c r="UWP208" s="4"/>
      <c r="UWQ208" s="4"/>
      <c r="UWR208" s="4"/>
      <c r="UWS208" s="4"/>
      <c r="UWT208" s="4"/>
      <c r="UWU208" s="4"/>
      <c r="UWV208" s="4"/>
      <c r="UWW208" s="4"/>
      <c r="UWX208" s="4"/>
      <c r="UWY208" s="4"/>
      <c r="UWZ208" s="4"/>
      <c r="UXA208" s="4"/>
      <c r="UXB208" s="4"/>
      <c r="UXC208" s="4"/>
      <c r="UXD208" s="4"/>
      <c r="UXE208" s="4"/>
      <c r="UXF208" s="4"/>
      <c r="UXG208" s="4"/>
      <c r="UXH208" s="4"/>
      <c r="UXI208" s="4"/>
      <c r="UXJ208" s="4"/>
      <c r="UXK208" s="4"/>
      <c r="UXL208" s="4"/>
      <c r="UXM208" s="4"/>
      <c r="UXN208" s="4"/>
      <c r="UXO208" s="4"/>
      <c r="UXP208" s="4"/>
      <c r="UXQ208" s="4"/>
      <c r="UXR208" s="4"/>
      <c r="UXS208" s="4"/>
      <c r="UXT208" s="4"/>
      <c r="UXU208" s="4"/>
      <c r="UXV208" s="4"/>
      <c r="UXW208" s="4"/>
      <c r="UXX208" s="4"/>
      <c r="UXY208" s="4"/>
      <c r="UXZ208" s="4"/>
      <c r="UYA208" s="4"/>
      <c r="UYB208" s="4"/>
      <c r="UYC208" s="4"/>
      <c r="UYD208" s="4"/>
      <c r="UYE208" s="4"/>
      <c r="UYF208" s="4"/>
      <c r="UYG208" s="4"/>
      <c r="UYH208" s="4"/>
      <c r="UYI208" s="4"/>
      <c r="UYJ208" s="4"/>
      <c r="UYK208" s="4"/>
      <c r="UYL208" s="4"/>
      <c r="UYM208" s="4"/>
      <c r="UYN208" s="4"/>
      <c r="UYO208" s="4"/>
      <c r="UYP208" s="4"/>
      <c r="UYQ208" s="4"/>
      <c r="UYR208" s="4"/>
      <c r="UYS208" s="4"/>
      <c r="UYT208" s="4"/>
      <c r="UYU208" s="4"/>
      <c r="UYV208" s="4"/>
      <c r="UYW208" s="4"/>
      <c r="UYX208" s="4"/>
      <c r="UYY208" s="4"/>
      <c r="UYZ208" s="4"/>
      <c r="UZA208" s="4"/>
      <c r="UZB208" s="4"/>
      <c r="UZC208" s="4"/>
      <c r="UZD208" s="4"/>
      <c r="UZE208" s="4"/>
      <c r="UZF208" s="4"/>
      <c r="UZG208" s="4"/>
      <c r="UZH208" s="4"/>
      <c r="UZI208" s="4"/>
      <c r="UZJ208" s="4"/>
      <c r="UZK208" s="4"/>
      <c r="UZL208" s="4"/>
      <c r="UZM208" s="4"/>
      <c r="UZN208" s="4"/>
      <c r="UZO208" s="4"/>
      <c r="UZP208" s="4"/>
      <c r="UZQ208" s="4"/>
      <c r="UZR208" s="4"/>
      <c r="UZS208" s="4"/>
      <c r="UZT208" s="4"/>
      <c r="UZU208" s="4"/>
      <c r="UZV208" s="4"/>
      <c r="UZW208" s="4"/>
      <c r="UZX208" s="4"/>
      <c r="UZY208" s="4"/>
      <c r="UZZ208" s="4"/>
      <c r="VAA208" s="4"/>
      <c r="VAB208" s="4"/>
      <c r="VAC208" s="4"/>
      <c r="VAD208" s="4"/>
      <c r="VAE208" s="4"/>
      <c r="VAF208" s="4"/>
      <c r="VAG208" s="4"/>
      <c r="VAH208" s="4"/>
      <c r="VAI208" s="4"/>
      <c r="VAJ208" s="4"/>
      <c r="VAK208" s="4"/>
      <c r="VAL208" s="4"/>
      <c r="VAM208" s="4"/>
      <c r="VAN208" s="4"/>
      <c r="VAO208" s="4"/>
      <c r="VAP208" s="4"/>
      <c r="VAQ208" s="4"/>
      <c r="VAR208" s="4"/>
      <c r="VAS208" s="4"/>
      <c r="VAT208" s="4"/>
      <c r="VAU208" s="4"/>
      <c r="VAV208" s="4"/>
      <c r="VAW208" s="4"/>
      <c r="VAX208" s="4"/>
      <c r="VAY208" s="4"/>
      <c r="VAZ208" s="4"/>
      <c r="VBA208" s="4"/>
      <c r="VBB208" s="4"/>
      <c r="VBC208" s="4"/>
      <c r="VBD208" s="4"/>
      <c r="VBE208" s="4"/>
      <c r="VBF208" s="4"/>
      <c r="VBG208" s="4"/>
      <c r="VBH208" s="4"/>
      <c r="VBI208" s="4"/>
      <c r="VBJ208" s="4"/>
      <c r="VBK208" s="4"/>
      <c r="VBL208" s="4"/>
      <c r="VBM208" s="4"/>
      <c r="VBN208" s="4"/>
      <c r="VBO208" s="4"/>
      <c r="VBP208" s="4"/>
      <c r="VBQ208" s="4"/>
      <c r="VBR208" s="4"/>
      <c r="VBS208" s="4"/>
      <c r="VBT208" s="4"/>
      <c r="VBU208" s="4"/>
      <c r="VBV208" s="4"/>
      <c r="VBW208" s="4"/>
      <c r="VBX208" s="4"/>
      <c r="VBY208" s="4"/>
      <c r="VBZ208" s="4"/>
      <c r="VCA208" s="4"/>
      <c r="VCB208" s="4"/>
      <c r="VCC208" s="4"/>
      <c r="VCD208" s="4"/>
      <c r="VCE208" s="4"/>
      <c r="VCF208" s="4"/>
      <c r="VCG208" s="4"/>
      <c r="VCH208" s="4"/>
      <c r="VCI208" s="4"/>
      <c r="VCJ208" s="4"/>
      <c r="VCK208" s="4"/>
      <c r="VCL208" s="4"/>
      <c r="VCM208" s="4"/>
      <c r="VCN208" s="4"/>
      <c r="VCO208" s="4"/>
      <c r="VCP208" s="4"/>
      <c r="VCQ208" s="4"/>
      <c r="VCR208" s="4"/>
      <c r="VCS208" s="4"/>
      <c r="VCT208" s="4"/>
      <c r="VCU208" s="4"/>
      <c r="VCV208" s="4"/>
      <c r="VCW208" s="4"/>
      <c r="VCX208" s="4"/>
      <c r="VCY208" s="4"/>
      <c r="VCZ208" s="4"/>
      <c r="VDA208" s="4"/>
      <c r="VDB208" s="4"/>
      <c r="VDC208" s="4"/>
      <c r="VDD208" s="4"/>
      <c r="VDE208" s="4"/>
      <c r="VDF208" s="4"/>
      <c r="VDG208" s="4"/>
      <c r="VDH208" s="4"/>
      <c r="VDI208" s="4"/>
      <c r="VDJ208" s="4"/>
      <c r="VDK208" s="4"/>
      <c r="VDL208" s="4"/>
      <c r="VDM208" s="4"/>
      <c r="VDN208" s="4"/>
      <c r="VDO208" s="4"/>
      <c r="VDP208" s="4"/>
      <c r="VDQ208" s="4"/>
      <c r="VDR208" s="4"/>
      <c r="VDS208" s="4"/>
      <c r="VDT208" s="4"/>
      <c r="VDU208" s="4"/>
      <c r="VDV208" s="4"/>
      <c r="VDW208" s="4"/>
      <c r="VDX208" s="4"/>
      <c r="VDY208" s="4"/>
      <c r="VDZ208" s="4"/>
      <c r="VEA208" s="4"/>
      <c r="VEB208" s="4"/>
      <c r="VEC208" s="4"/>
      <c r="VED208" s="4"/>
      <c r="VEE208" s="4"/>
      <c r="VEF208" s="4"/>
      <c r="VEG208" s="4"/>
      <c r="VEH208" s="4"/>
      <c r="VEI208" s="4"/>
      <c r="VEJ208" s="4"/>
      <c r="VEK208" s="4"/>
      <c r="VEL208" s="4"/>
      <c r="VEM208" s="4"/>
      <c r="VEN208" s="4"/>
      <c r="VEO208" s="4"/>
      <c r="VEP208" s="4"/>
      <c r="VEQ208" s="4"/>
      <c r="VER208" s="4"/>
      <c r="VES208" s="4"/>
      <c r="VET208" s="4"/>
      <c r="VEU208" s="4"/>
      <c r="VEV208" s="4"/>
      <c r="VEW208" s="4"/>
      <c r="VEX208" s="4"/>
      <c r="VEY208" s="4"/>
      <c r="VEZ208" s="4"/>
      <c r="VFA208" s="4"/>
      <c r="VFB208" s="4"/>
      <c r="VFC208" s="4"/>
      <c r="VFD208" s="4"/>
      <c r="VFE208" s="4"/>
      <c r="VFF208" s="4"/>
      <c r="VFG208" s="4"/>
      <c r="VFH208" s="4"/>
      <c r="VFI208" s="4"/>
      <c r="VFJ208" s="4"/>
      <c r="VFK208" s="4"/>
      <c r="VFL208" s="4"/>
      <c r="VFM208" s="4"/>
      <c r="VFN208" s="4"/>
      <c r="VFO208" s="4"/>
      <c r="VFP208" s="4"/>
      <c r="VFQ208" s="4"/>
      <c r="VFR208" s="4"/>
      <c r="VFS208" s="4"/>
      <c r="VFT208" s="4"/>
      <c r="VFU208" s="4"/>
      <c r="VFV208" s="4"/>
      <c r="VFW208" s="4"/>
      <c r="VFX208" s="4"/>
      <c r="VFY208" s="4"/>
      <c r="VFZ208" s="4"/>
      <c r="VGA208" s="4"/>
      <c r="VGB208" s="4"/>
      <c r="VGC208" s="4"/>
      <c r="VGD208" s="4"/>
      <c r="VGE208" s="4"/>
      <c r="VGF208" s="4"/>
      <c r="VGG208" s="4"/>
      <c r="VGH208" s="4"/>
      <c r="VGI208" s="4"/>
      <c r="VGJ208" s="4"/>
      <c r="VGK208" s="4"/>
      <c r="VGL208" s="4"/>
      <c r="VGM208" s="4"/>
      <c r="VGN208" s="4"/>
      <c r="VGO208" s="4"/>
      <c r="VGP208" s="4"/>
      <c r="VGQ208" s="4"/>
      <c r="VGR208" s="4"/>
      <c r="VGS208" s="4"/>
      <c r="VGT208" s="4"/>
      <c r="VGU208" s="4"/>
      <c r="VGV208" s="4"/>
      <c r="VGW208" s="4"/>
      <c r="VGX208" s="4"/>
      <c r="VGY208" s="4"/>
      <c r="VGZ208" s="4"/>
      <c r="VHA208" s="4"/>
      <c r="VHB208" s="4"/>
      <c r="VHC208" s="4"/>
      <c r="VHD208" s="4"/>
      <c r="VHE208" s="4"/>
      <c r="VHF208" s="4"/>
      <c r="VHG208" s="4"/>
      <c r="VHH208" s="4"/>
      <c r="VHI208" s="4"/>
      <c r="VHJ208" s="4"/>
      <c r="VHK208" s="4"/>
      <c r="VHL208" s="4"/>
      <c r="VHM208" s="4"/>
      <c r="VHN208" s="4"/>
      <c r="VHO208" s="4"/>
      <c r="VHP208" s="4"/>
      <c r="VHQ208" s="4"/>
      <c r="VHR208" s="4"/>
      <c r="VHS208" s="4"/>
      <c r="VHT208" s="4"/>
      <c r="VHU208" s="4"/>
      <c r="VHV208" s="4"/>
      <c r="VHW208" s="4"/>
      <c r="VHX208" s="4"/>
      <c r="VHY208" s="4"/>
      <c r="VHZ208" s="4"/>
      <c r="VIA208" s="4"/>
      <c r="VIB208" s="4"/>
      <c r="VIC208" s="4"/>
      <c r="VID208" s="4"/>
      <c r="VIE208" s="4"/>
      <c r="VIF208" s="4"/>
      <c r="VIG208" s="4"/>
      <c r="VIH208" s="4"/>
      <c r="VII208" s="4"/>
      <c r="VIJ208" s="4"/>
      <c r="VIK208" s="4"/>
      <c r="VIL208" s="4"/>
      <c r="VIM208" s="4"/>
      <c r="VIN208" s="4"/>
      <c r="VIO208" s="4"/>
      <c r="VIP208" s="4"/>
      <c r="VIQ208" s="4"/>
      <c r="VIR208" s="4"/>
      <c r="VIS208" s="4"/>
      <c r="VIT208" s="4"/>
      <c r="VIU208" s="4"/>
      <c r="VIV208" s="4"/>
      <c r="VIW208" s="4"/>
      <c r="VIX208" s="4"/>
      <c r="VIY208" s="4"/>
      <c r="VIZ208" s="4"/>
      <c r="VJA208" s="4"/>
      <c r="VJB208" s="4"/>
      <c r="VJC208" s="4"/>
      <c r="VJD208" s="4"/>
      <c r="VJE208" s="4"/>
      <c r="VJF208" s="4"/>
      <c r="VJG208" s="4"/>
      <c r="VJH208" s="4"/>
      <c r="VJI208" s="4"/>
      <c r="VJJ208" s="4"/>
      <c r="VJK208" s="4"/>
      <c r="VJL208" s="4"/>
      <c r="VJM208" s="4"/>
      <c r="VJN208" s="4"/>
      <c r="VJO208" s="4"/>
      <c r="VJP208" s="4"/>
      <c r="VJQ208" s="4"/>
      <c r="VJR208" s="4"/>
      <c r="VJS208" s="4"/>
      <c r="VJT208" s="4"/>
      <c r="VJU208" s="4"/>
      <c r="VJV208" s="4"/>
      <c r="VJW208" s="4"/>
      <c r="VJX208" s="4"/>
      <c r="VJY208" s="4"/>
      <c r="VJZ208" s="4"/>
      <c r="VKA208" s="4"/>
      <c r="VKB208" s="4"/>
      <c r="VKC208" s="4"/>
      <c r="VKD208" s="4"/>
      <c r="VKE208" s="4"/>
      <c r="VKF208" s="4"/>
      <c r="VKG208" s="4"/>
      <c r="VKH208" s="4"/>
      <c r="VKI208" s="4"/>
      <c r="VKJ208" s="4"/>
      <c r="VKK208" s="4"/>
      <c r="VKL208" s="4"/>
      <c r="VKM208" s="4"/>
      <c r="VKN208" s="4"/>
      <c r="VKO208" s="4"/>
      <c r="VKP208" s="4"/>
      <c r="VKQ208" s="4"/>
      <c r="VKR208" s="4"/>
      <c r="VKS208" s="4"/>
      <c r="VKT208" s="4"/>
      <c r="VKU208" s="4"/>
      <c r="VKV208" s="4"/>
      <c r="VKW208" s="4"/>
      <c r="VKX208" s="4"/>
      <c r="VKY208" s="4"/>
      <c r="VKZ208" s="4"/>
      <c r="VLA208" s="4"/>
      <c r="VLB208" s="4"/>
      <c r="VLC208" s="4"/>
      <c r="VLD208" s="4"/>
      <c r="VLE208" s="4"/>
      <c r="VLF208" s="4"/>
      <c r="VLG208" s="4"/>
      <c r="VLH208" s="4"/>
      <c r="VLI208" s="4"/>
      <c r="VLJ208" s="4"/>
      <c r="VLK208" s="4"/>
      <c r="VLL208" s="4"/>
      <c r="VLM208" s="4"/>
      <c r="VLN208" s="4"/>
      <c r="VLO208" s="4"/>
      <c r="VLP208" s="4"/>
      <c r="VLQ208" s="4"/>
      <c r="VLR208" s="4"/>
      <c r="VLS208" s="4"/>
      <c r="VLT208" s="4"/>
      <c r="VLU208" s="4"/>
      <c r="VLV208" s="4"/>
      <c r="VLW208" s="4"/>
      <c r="VLX208" s="4"/>
      <c r="VLY208" s="4"/>
      <c r="VLZ208" s="4"/>
      <c r="VMA208" s="4"/>
      <c r="VMB208" s="4"/>
      <c r="VMC208" s="4"/>
      <c r="VMD208" s="4"/>
      <c r="VME208" s="4"/>
      <c r="VMF208" s="4"/>
      <c r="VMG208" s="4"/>
      <c r="VMH208" s="4"/>
      <c r="VMI208" s="4"/>
      <c r="VMJ208" s="4"/>
      <c r="VMK208" s="4"/>
      <c r="VML208" s="4"/>
      <c r="VMM208" s="4"/>
      <c r="VMN208" s="4"/>
      <c r="VMO208" s="4"/>
      <c r="VMP208" s="4"/>
      <c r="VMQ208" s="4"/>
      <c r="VMR208" s="4"/>
      <c r="VMS208" s="4"/>
      <c r="VMT208" s="4"/>
      <c r="VMU208" s="4"/>
      <c r="VMV208" s="4"/>
      <c r="VMW208" s="4"/>
      <c r="VMX208" s="4"/>
      <c r="VMY208" s="4"/>
      <c r="VMZ208" s="4"/>
      <c r="VNA208" s="4"/>
      <c r="VNB208" s="4"/>
      <c r="VNC208" s="4"/>
      <c r="VND208" s="4"/>
      <c r="VNE208" s="4"/>
      <c r="VNF208" s="4"/>
      <c r="VNG208" s="4"/>
      <c r="VNH208" s="4"/>
      <c r="VNI208" s="4"/>
      <c r="VNJ208" s="4"/>
      <c r="VNK208" s="4"/>
      <c r="VNL208" s="4"/>
      <c r="VNM208" s="4"/>
      <c r="VNN208" s="4"/>
      <c r="VNO208" s="4"/>
      <c r="VNP208" s="4"/>
      <c r="VNQ208" s="4"/>
      <c r="VNR208" s="4"/>
      <c r="VNS208" s="4"/>
      <c r="VNT208" s="4"/>
      <c r="VNU208" s="4"/>
      <c r="VNV208" s="4"/>
      <c r="VNW208" s="4"/>
      <c r="VNX208" s="4"/>
      <c r="VNY208" s="4"/>
      <c r="VNZ208" s="4"/>
      <c r="VOA208" s="4"/>
      <c r="VOB208" s="4"/>
      <c r="VOC208" s="4"/>
      <c r="VOD208" s="4"/>
      <c r="VOE208" s="4"/>
      <c r="VOF208" s="4"/>
      <c r="VOG208" s="4"/>
      <c r="VOH208" s="4"/>
      <c r="VOI208" s="4"/>
      <c r="VOJ208" s="4"/>
      <c r="VOK208" s="4"/>
      <c r="VOL208" s="4"/>
      <c r="VOM208" s="4"/>
      <c r="VON208" s="4"/>
      <c r="VOO208" s="4"/>
      <c r="VOP208" s="4"/>
      <c r="VOQ208" s="4"/>
      <c r="VOR208" s="4"/>
      <c r="VOS208" s="4"/>
      <c r="VOT208" s="4"/>
      <c r="VOU208" s="4"/>
      <c r="VOV208" s="4"/>
      <c r="VOW208" s="4"/>
      <c r="VOX208" s="4"/>
      <c r="VOY208" s="4"/>
      <c r="VOZ208" s="4"/>
      <c r="VPA208" s="4"/>
      <c r="VPB208" s="4"/>
      <c r="VPC208" s="4"/>
      <c r="VPD208" s="4"/>
      <c r="VPE208" s="4"/>
      <c r="VPF208" s="4"/>
      <c r="VPG208" s="4"/>
      <c r="VPH208" s="4"/>
      <c r="VPI208" s="4"/>
      <c r="VPJ208" s="4"/>
      <c r="VPK208" s="4"/>
      <c r="VPL208" s="4"/>
      <c r="VPM208" s="4"/>
      <c r="VPN208" s="4"/>
      <c r="VPO208" s="4"/>
      <c r="VPP208" s="4"/>
      <c r="VPQ208" s="4"/>
      <c r="VPR208" s="4"/>
      <c r="VPS208" s="4"/>
      <c r="VPT208" s="4"/>
      <c r="VPU208" s="4"/>
      <c r="VPV208" s="4"/>
      <c r="VPW208" s="4"/>
      <c r="VPX208" s="4"/>
      <c r="VPY208" s="4"/>
      <c r="VPZ208" s="4"/>
      <c r="VQA208" s="4"/>
      <c r="VQB208" s="4"/>
      <c r="VQC208" s="4"/>
      <c r="VQD208" s="4"/>
      <c r="VQE208" s="4"/>
      <c r="VQF208" s="4"/>
      <c r="VQG208" s="4"/>
      <c r="VQH208" s="4"/>
      <c r="VQI208" s="4"/>
      <c r="VQJ208" s="4"/>
      <c r="VQK208" s="4"/>
      <c r="VQL208" s="4"/>
      <c r="VQM208" s="4"/>
      <c r="VQN208" s="4"/>
      <c r="VQO208" s="4"/>
      <c r="VQP208" s="4"/>
      <c r="VQQ208" s="4"/>
      <c r="VQR208" s="4"/>
      <c r="VQS208" s="4"/>
      <c r="VQT208" s="4"/>
      <c r="VQU208" s="4"/>
      <c r="VQV208" s="4"/>
      <c r="VQW208" s="4"/>
      <c r="VQX208" s="4"/>
      <c r="VQY208" s="4"/>
      <c r="VQZ208" s="4"/>
      <c r="VRA208" s="4"/>
      <c r="VRB208" s="4"/>
      <c r="VRC208" s="4"/>
      <c r="VRD208" s="4"/>
      <c r="VRE208" s="4"/>
      <c r="VRF208" s="4"/>
      <c r="VRG208" s="4"/>
      <c r="VRH208" s="4"/>
      <c r="VRI208" s="4"/>
      <c r="VRJ208" s="4"/>
      <c r="VRK208" s="4"/>
      <c r="VRL208" s="4"/>
      <c r="VRM208" s="4"/>
      <c r="VRN208" s="4"/>
      <c r="VRO208" s="4"/>
      <c r="VRP208" s="4"/>
      <c r="VRQ208" s="4"/>
      <c r="VRR208" s="4"/>
      <c r="VRS208" s="4"/>
      <c r="VRT208" s="4"/>
      <c r="VRU208" s="4"/>
      <c r="VRV208" s="4"/>
      <c r="VRW208" s="4"/>
      <c r="VRX208" s="4"/>
      <c r="VRY208" s="4"/>
      <c r="VRZ208" s="4"/>
      <c r="VSA208" s="4"/>
      <c r="VSB208" s="4"/>
      <c r="VSC208" s="4"/>
      <c r="VSD208" s="4"/>
      <c r="VSE208" s="4"/>
      <c r="VSF208" s="4"/>
      <c r="VSG208" s="4"/>
      <c r="VSH208" s="4"/>
      <c r="VSI208" s="4"/>
      <c r="VSJ208" s="4"/>
      <c r="VSK208" s="4"/>
      <c r="VSL208" s="4"/>
      <c r="VSM208" s="4"/>
      <c r="VSN208" s="4"/>
      <c r="VSO208" s="4"/>
      <c r="VSP208" s="4"/>
      <c r="VSQ208" s="4"/>
      <c r="VSR208" s="4"/>
      <c r="VSS208" s="4"/>
      <c r="VST208" s="4"/>
      <c r="VSU208" s="4"/>
      <c r="VSV208" s="4"/>
      <c r="VSW208" s="4"/>
      <c r="VSX208" s="4"/>
      <c r="VSY208" s="4"/>
      <c r="VSZ208" s="4"/>
      <c r="VTA208" s="4"/>
      <c r="VTB208" s="4"/>
      <c r="VTC208" s="4"/>
      <c r="VTD208" s="4"/>
      <c r="VTE208" s="4"/>
      <c r="VTF208" s="4"/>
      <c r="VTG208" s="4"/>
      <c r="VTH208" s="4"/>
      <c r="VTI208" s="4"/>
      <c r="VTJ208" s="4"/>
      <c r="VTK208" s="4"/>
      <c r="VTL208" s="4"/>
      <c r="VTM208" s="4"/>
      <c r="VTN208" s="4"/>
      <c r="VTO208" s="4"/>
      <c r="VTP208" s="4"/>
      <c r="VTQ208" s="4"/>
      <c r="VTR208" s="4"/>
      <c r="VTS208" s="4"/>
      <c r="VTT208" s="4"/>
      <c r="VTU208" s="4"/>
      <c r="VTV208" s="4"/>
      <c r="VTW208" s="4"/>
      <c r="VTX208" s="4"/>
      <c r="VTY208" s="4"/>
      <c r="VTZ208" s="4"/>
      <c r="VUA208" s="4"/>
      <c r="VUB208" s="4"/>
      <c r="VUC208" s="4"/>
      <c r="VUD208" s="4"/>
      <c r="VUE208" s="4"/>
      <c r="VUF208" s="4"/>
      <c r="VUG208" s="4"/>
      <c r="VUH208" s="4"/>
      <c r="VUI208" s="4"/>
      <c r="VUJ208" s="4"/>
      <c r="VUK208" s="4"/>
      <c r="VUL208" s="4"/>
      <c r="VUM208" s="4"/>
      <c r="VUN208" s="4"/>
      <c r="VUO208" s="4"/>
      <c r="VUP208" s="4"/>
      <c r="VUQ208" s="4"/>
      <c r="VUR208" s="4"/>
      <c r="VUS208" s="4"/>
      <c r="VUT208" s="4"/>
      <c r="VUU208" s="4"/>
      <c r="VUV208" s="4"/>
      <c r="VUW208" s="4"/>
      <c r="VUX208" s="4"/>
      <c r="VUY208" s="4"/>
      <c r="VUZ208" s="4"/>
      <c r="VVA208" s="4"/>
      <c r="VVB208" s="4"/>
      <c r="VVC208" s="4"/>
      <c r="VVD208" s="4"/>
      <c r="VVE208" s="4"/>
      <c r="VVF208" s="4"/>
      <c r="VVG208" s="4"/>
      <c r="VVH208" s="4"/>
      <c r="VVI208" s="4"/>
      <c r="VVJ208" s="4"/>
      <c r="VVK208" s="4"/>
      <c r="VVL208" s="4"/>
      <c r="VVM208" s="4"/>
      <c r="VVN208" s="4"/>
      <c r="VVO208" s="4"/>
      <c r="VVP208" s="4"/>
      <c r="VVQ208" s="4"/>
      <c r="VVR208" s="4"/>
      <c r="VVS208" s="4"/>
      <c r="VVT208" s="4"/>
      <c r="VVU208" s="4"/>
      <c r="VVV208" s="4"/>
      <c r="VVW208" s="4"/>
      <c r="VVX208" s="4"/>
      <c r="VVY208" s="4"/>
      <c r="VVZ208" s="4"/>
      <c r="VWA208" s="4"/>
      <c r="VWB208" s="4"/>
      <c r="VWC208" s="4"/>
      <c r="VWD208" s="4"/>
      <c r="VWE208" s="4"/>
      <c r="VWF208" s="4"/>
      <c r="VWG208" s="4"/>
      <c r="VWH208" s="4"/>
      <c r="VWI208" s="4"/>
      <c r="VWJ208" s="4"/>
      <c r="VWK208" s="4"/>
      <c r="VWL208" s="4"/>
      <c r="VWM208" s="4"/>
      <c r="VWN208" s="4"/>
      <c r="VWO208" s="4"/>
      <c r="VWP208" s="4"/>
      <c r="VWQ208" s="4"/>
      <c r="VWR208" s="4"/>
      <c r="VWS208" s="4"/>
      <c r="VWT208" s="4"/>
      <c r="VWU208" s="4"/>
      <c r="VWV208" s="4"/>
      <c r="VWW208" s="4"/>
      <c r="VWX208" s="4"/>
      <c r="VWY208" s="4"/>
      <c r="VWZ208" s="4"/>
      <c r="VXA208" s="4"/>
      <c r="VXB208" s="4"/>
      <c r="VXC208" s="4"/>
      <c r="VXD208" s="4"/>
      <c r="VXE208" s="4"/>
      <c r="VXF208" s="4"/>
      <c r="VXG208" s="4"/>
      <c r="VXH208" s="4"/>
      <c r="VXI208" s="4"/>
      <c r="VXJ208" s="4"/>
      <c r="VXK208" s="4"/>
      <c r="VXL208" s="4"/>
      <c r="VXM208" s="4"/>
      <c r="VXN208" s="4"/>
      <c r="VXO208" s="4"/>
      <c r="VXP208" s="4"/>
      <c r="VXQ208" s="4"/>
      <c r="VXR208" s="4"/>
      <c r="VXS208" s="4"/>
      <c r="VXT208" s="4"/>
      <c r="VXU208" s="4"/>
      <c r="VXV208" s="4"/>
      <c r="VXW208" s="4"/>
      <c r="VXX208" s="4"/>
      <c r="VXY208" s="4"/>
      <c r="VXZ208" s="4"/>
      <c r="VYA208" s="4"/>
      <c r="VYB208" s="4"/>
      <c r="VYC208" s="4"/>
      <c r="VYD208" s="4"/>
      <c r="VYE208" s="4"/>
      <c r="VYF208" s="4"/>
      <c r="VYG208" s="4"/>
      <c r="VYH208" s="4"/>
      <c r="VYI208" s="4"/>
      <c r="VYJ208" s="4"/>
      <c r="VYK208" s="4"/>
      <c r="VYL208" s="4"/>
      <c r="VYM208" s="4"/>
      <c r="VYN208" s="4"/>
      <c r="VYO208" s="4"/>
      <c r="VYP208" s="4"/>
      <c r="VYQ208" s="4"/>
      <c r="VYR208" s="4"/>
      <c r="VYS208" s="4"/>
      <c r="VYT208" s="4"/>
      <c r="VYU208" s="4"/>
      <c r="VYV208" s="4"/>
      <c r="VYW208" s="4"/>
      <c r="VYX208" s="4"/>
      <c r="VYY208" s="4"/>
      <c r="VYZ208" s="4"/>
      <c r="VZA208" s="4"/>
      <c r="VZB208" s="4"/>
      <c r="VZC208" s="4"/>
      <c r="VZD208" s="4"/>
      <c r="VZE208" s="4"/>
      <c r="VZF208" s="4"/>
      <c r="VZG208" s="4"/>
      <c r="VZH208" s="4"/>
      <c r="VZI208" s="4"/>
      <c r="VZJ208" s="4"/>
      <c r="VZK208" s="4"/>
      <c r="VZL208" s="4"/>
      <c r="VZM208" s="4"/>
      <c r="VZN208" s="4"/>
      <c r="VZO208" s="4"/>
      <c r="VZP208" s="4"/>
      <c r="VZQ208" s="4"/>
      <c r="VZR208" s="4"/>
      <c r="VZS208" s="4"/>
      <c r="VZT208" s="4"/>
      <c r="VZU208" s="4"/>
      <c r="VZV208" s="4"/>
      <c r="VZW208" s="4"/>
      <c r="VZX208" s="4"/>
      <c r="VZY208" s="4"/>
      <c r="VZZ208" s="4"/>
      <c r="WAA208" s="4"/>
      <c r="WAB208" s="4"/>
      <c r="WAC208" s="4"/>
      <c r="WAD208" s="4"/>
      <c r="WAE208" s="4"/>
      <c r="WAF208" s="4"/>
      <c r="WAG208" s="4"/>
      <c r="WAH208" s="4"/>
      <c r="WAI208" s="4"/>
      <c r="WAJ208" s="4"/>
      <c r="WAK208" s="4"/>
      <c r="WAL208" s="4"/>
      <c r="WAM208" s="4"/>
      <c r="WAN208" s="4"/>
      <c r="WAO208" s="4"/>
      <c r="WAP208" s="4"/>
      <c r="WAQ208" s="4"/>
      <c r="WAR208" s="4"/>
      <c r="WAS208" s="4"/>
      <c r="WAT208" s="4"/>
      <c r="WAU208" s="4"/>
      <c r="WAV208" s="4"/>
      <c r="WAW208" s="4"/>
      <c r="WAX208" s="4"/>
      <c r="WAY208" s="4"/>
      <c r="WAZ208" s="4"/>
      <c r="WBA208" s="4"/>
      <c r="WBB208" s="4"/>
      <c r="WBC208" s="4"/>
      <c r="WBD208" s="4"/>
      <c r="WBE208" s="4"/>
      <c r="WBF208" s="4"/>
      <c r="WBG208" s="4"/>
      <c r="WBH208" s="4"/>
      <c r="WBI208" s="4"/>
      <c r="WBJ208" s="4"/>
      <c r="WBK208" s="4"/>
      <c r="WBL208" s="4"/>
      <c r="WBM208" s="4"/>
      <c r="WBN208" s="4"/>
      <c r="WBO208" s="4"/>
      <c r="WBP208" s="4"/>
      <c r="WBQ208" s="4"/>
      <c r="WBR208" s="4"/>
      <c r="WBS208" s="4"/>
      <c r="WBT208" s="4"/>
      <c r="WBU208" s="4"/>
      <c r="WBV208" s="4"/>
      <c r="WBW208" s="4"/>
      <c r="WBX208" s="4"/>
      <c r="WBY208" s="4"/>
      <c r="WBZ208" s="4"/>
      <c r="WCA208" s="4"/>
      <c r="WCB208" s="4"/>
      <c r="WCC208" s="4"/>
      <c r="WCD208" s="4"/>
      <c r="WCE208" s="4"/>
      <c r="WCF208" s="4"/>
      <c r="WCG208" s="4"/>
      <c r="WCH208" s="4"/>
      <c r="WCI208" s="4"/>
      <c r="WCJ208" s="4"/>
      <c r="WCK208" s="4"/>
      <c r="WCL208" s="4"/>
      <c r="WCM208" s="4"/>
      <c r="WCN208" s="4"/>
      <c r="WCO208" s="4"/>
      <c r="WCP208" s="4"/>
      <c r="WCQ208" s="4"/>
      <c r="WCR208" s="4"/>
      <c r="WCS208" s="4"/>
      <c r="WCT208" s="4"/>
      <c r="WCU208" s="4"/>
      <c r="WCV208" s="4"/>
      <c r="WCW208" s="4"/>
      <c r="WCX208" s="4"/>
      <c r="WCY208" s="4"/>
      <c r="WCZ208" s="4"/>
      <c r="WDA208" s="4"/>
      <c r="WDB208" s="4"/>
      <c r="WDC208" s="4"/>
      <c r="WDD208" s="4"/>
      <c r="WDE208" s="4"/>
      <c r="WDF208" s="4"/>
      <c r="WDG208" s="4"/>
      <c r="WDH208" s="4"/>
      <c r="WDI208" s="4"/>
      <c r="WDJ208" s="4"/>
      <c r="WDK208" s="4"/>
      <c r="WDL208" s="4"/>
      <c r="WDM208" s="4"/>
      <c r="WDN208" s="4"/>
      <c r="WDO208" s="4"/>
      <c r="WDP208" s="4"/>
      <c r="WDQ208" s="4"/>
      <c r="WDR208" s="4"/>
      <c r="WDS208" s="4"/>
      <c r="WDT208" s="4"/>
      <c r="WDU208" s="4"/>
      <c r="WDV208" s="4"/>
      <c r="WDW208" s="4"/>
      <c r="WDX208" s="4"/>
      <c r="WDY208" s="4"/>
      <c r="WDZ208" s="4"/>
      <c r="WEA208" s="4"/>
      <c r="WEB208" s="4"/>
      <c r="WEC208" s="4"/>
      <c r="WED208" s="4"/>
      <c r="WEE208" s="4"/>
      <c r="WEF208" s="4"/>
      <c r="WEG208" s="4"/>
      <c r="WEH208" s="4"/>
      <c r="WEI208" s="4"/>
      <c r="WEJ208" s="4"/>
      <c r="WEK208" s="4"/>
      <c r="WEL208" s="4"/>
      <c r="WEM208" s="4"/>
      <c r="WEN208" s="4"/>
      <c r="WEO208" s="4"/>
      <c r="WEP208" s="4"/>
      <c r="WEQ208" s="4"/>
      <c r="WER208" s="4"/>
      <c r="WES208" s="4"/>
      <c r="WET208" s="4"/>
      <c r="WEU208" s="4"/>
      <c r="WEV208" s="4"/>
      <c r="WEW208" s="4"/>
      <c r="WEX208" s="4"/>
      <c r="WEY208" s="4"/>
      <c r="WEZ208" s="4"/>
      <c r="WFA208" s="4"/>
      <c r="WFB208" s="4"/>
      <c r="WFC208" s="4"/>
      <c r="WFD208" s="4"/>
      <c r="WFE208" s="4"/>
      <c r="WFF208" s="4"/>
      <c r="WFG208" s="4"/>
      <c r="WFH208" s="4"/>
      <c r="WFI208" s="4"/>
      <c r="WFJ208" s="4"/>
      <c r="WFK208" s="4"/>
      <c r="WFL208" s="4"/>
      <c r="WFM208" s="4"/>
      <c r="WFN208" s="4"/>
      <c r="WFO208" s="4"/>
      <c r="WFP208" s="4"/>
      <c r="WFQ208" s="4"/>
      <c r="WFR208" s="4"/>
      <c r="WFS208" s="4"/>
      <c r="WFT208" s="4"/>
      <c r="WFU208" s="4"/>
      <c r="WFV208" s="4"/>
      <c r="WFW208" s="4"/>
      <c r="WFX208" s="4"/>
      <c r="WFY208" s="4"/>
      <c r="WFZ208" s="4"/>
      <c r="WGA208" s="4"/>
      <c r="WGB208" s="4"/>
      <c r="WGC208" s="4"/>
      <c r="WGD208" s="4"/>
      <c r="WGE208" s="4"/>
      <c r="WGF208" s="4"/>
      <c r="WGG208" s="4"/>
      <c r="WGH208" s="4"/>
      <c r="WGI208" s="4"/>
      <c r="WGJ208" s="4"/>
      <c r="WGK208" s="4"/>
      <c r="WGL208" s="4"/>
      <c r="WGM208" s="4"/>
      <c r="WGN208" s="4"/>
      <c r="WGO208" s="4"/>
      <c r="WGP208" s="4"/>
      <c r="WGQ208" s="4"/>
      <c r="WGR208" s="4"/>
      <c r="WGS208" s="4"/>
      <c r="WGT208" s="4"/>
      <c r="WGU208" s="4"/>
      <c r="WGV208" s="4"/>
      <c r="WGW208" s="4"/>
      <c r="WGX208" s="4"/>
      <c r="WGY208" s="4"/>
      <c r="WGZ208" s="4"/>
      <c r="WHA208" s="4"/>
      <c r="WHB208" s="4"/>
      <c r="WHC208" s="4"/>
      <c r="WHD208" s="4"/>
      <c r="WHE208" s="4"/>
      <c r="WHF208" s="4"/>
      <c r="WHG208" s="4"/>
      <c r="WHH208" s="4"/>
      <c r="WHI208" s="4"/>
      <c r="WHJ208" s="4"/>
      <c r="WHK208" s="4"/>
      <c r="WHL208" s="4"/>
      <c r="WHM208" s="4"/>
      <c r="WHN208" s="4"/>
      <c r="WHO208" s="4"/>
      <c r="WHP208" s="4"/>
      <c r="WHQ208" s="4"/>
      <c r="WHR208" s="4"/>
      <c r="WHS208" s="4"/>
      <c r="WHT208" s="4"/>
      <c r="WHU208" s="4"/>
      <c r="WHV208" s="4"/>
      <c r="WHW208" s="4"/>
      <c r="WHX208" s="4"/>
      <c r="WHY208" s="4"/>
      <c r="WHZ208" s="4"/>
      <c r="WIA208" s="4"/>
      <c r="WIB208" s="4"/>
      <c r="WIC208" s="4"/>
      <c r="WID208" s="4"/>
      <c r="WIE208" s="4"/>
      <c r="WIF208" s="4"/>
      <c r="WIG208" s="4"/>
      <c r="WIH208" s="4"/>
      <c r="WII208" s="4"/>
      <c r="WIJ208" s="4"/>
      <c r="WIK208" s="4"/>
      <c r="WIL208" s="4"/>
      <c r="WIM208" s="4"/>
      <c r="WIN208" s="4"/>
      <c r="WIO208" s="4"/>
      <c r="WIP208" s="4"/>
      <c r="WIQ208" s="4"/>
      <c r="WIR208" s="4"/>
      <c r="WIS208" s="4"/>
      <c r="WIT208" s="4"/>
      <c r="WIU208" s="4"/>
      <c r="WIV208" s="4"/>
      <c r="WIW208" s="4"/>
      <c r="WIX208" s="4"/>
      <c r="WIY208" s="4"/>
      <c r="WIZ208" s="4"/>
      <c r="WJA208" s="4"/>
      <c r="WJB208" s="4"/>
      <c r="WJC208" s="4"/>
      <c r="WJD208" s="4"/>
      <c r="WJE208" s="4"/>
      <c r="WJF208" s="4"/>
      <c r="WJG208" s="4"/>
      <c r="WJH208" s="4"/>
      <c r="WJI208" s="4"/>
      <c r="WJJ208" s="4"/>
      <c r="WJK208" s="4"/>
      <c r="WJL208" s="4"/>
      <c r="WJM208" s="4"/>
      <c r="WJN208" s="4"/>
      <c r="WJO208" s="4"/>
      <c r="WJP208" s="4"/>
      <c r="WJQ208" s="4"/>
      <c r="WJR208" s="4"/>
      <c r="WJS208" s="4"/>
      <c r="WJT208" s="4"/>
      <c r="WJU208" s="4"/>
      <c r="WJV208" s="4"/>
      <c r="WJW208" s="4"/>
      <c r="WJX208" s="4"/>
      <c r="WJY208" s="4"/>
      <c r="WJZ208" s="4"/>
      <c r="WKA208" s="4"/>
      <c r="WKB208" s="4"/>
      <c r="WKC208" s="4"/>
      <c r="WKD208" s="4"/>
      <c r="WKE208" s="4"/>
      <c r="WKF208" s="4"/>
      <c r="WKG208" s="4"/>
      <c r="WKH208" s="4"/>
      <c r="WKI208" s="4"/>
      <c r="WKJ208" s="4"/>
      <c r="WKK208" s="4"/>
      <c r="WKL208" s="4"/>
      <c r="WKM208" s="4"/>
      <c r="WKN208" s="4"/>
      <c r="WKO208" s="4"/>
      <c r="WKP208" s="4"/>
      <c r="WKQ208" s="4"/>
      <c r="WKR208" s="4"/>
      <c r="WKS208" s="4"/>
      <c r="WKT208" s="4"/>
      <c r="WKU208" s="4"/>
      <c r="WKV208" s="4"/>
      <c r="WKW208" s="4"/>
      <c r="WKX208" s="4"/>
      <c r="WKY208" s="4"/>
      <c r="WKZ208" s="4"/>
      <c r="WLA208" s="4"/>
      <c r="WLB208" s="4"/>
      <c r="WLC208" s="4"/>
      <c r="WLD208" s="4"/>
      <c r="WLE208" s="4"/>
      <c r="WLF208" s="4"/>
      <c r="WLG208" s="4"/>
      <c r="WLH208" s="4"/>
      <c r="WLI208" s="4"/>
      <c r="WLJ208" s="4"/>
      <c r="WLK208" s="4"/>
      <c r="WLL208" s="4"/>
      <c r="WLM208" s="4"/>
      <c r="WLN208" s="4"/>
      <c r="WLO208" s="4"/>
      <c r="WLP208" s="4"/>
      <c r="WLQ208" s="4"/>
      <c r="WLR208" s="4"/>
      <c r="WLS208" s="4"/>
      <c r="WLT208" s="4"/>
      <c r="WLU208" s="4"/>
      <c r="WLV208" s="4"/>
      <c r="WLW208" s="4"/>
      <c r="WLX208" s="4"/>
      <c r="WLY208" s="4"/>
      <c r="WLZ208" s="4"/>
      <c r="WMA208" s="4"/>
      <c r="WMB208" s="4"/>
      <c r="WMC208" s="4"/>
      <c r="WMD208" s="4"/>
      <c r="WME208" s="4"/>
      <c r="WMF208" s="4"/>
      <c r="WMG208" s="4"/>
      <c r="WMH208" s="4"/>
      <c r="WMI208" s="4"/>
      <c r="WMJ208" s="4"/>
      <c r="WMK208" s="4"/>
      <c r="WML208" s="4"/>
      <c r="WMM208" s="4"/>
      <c r="WMN208" s="4"/>
      <c r="WMO208" s="4"/>
      <c r="WMP208" s="4"/>
      <c r="WMQ208" s="4"/>
      <c r="WMR208" s="4"/>
      <c r="WMS208" s="4"/>
      <c r="WMT208" s="4"/>
      <c r="WMU208" s="4"/>
      <c r="WMV208" s="4"/>
      <c r="WMW208" s="4"/>
      <c r="WMX208" s="4"/>
      <c r="WMY208" s="4"/>
      <c r="WMZ208" s="4"/>
      <c r="WNA208" s="4"/>
      <c r="WNB208" s="4"/>
      <c r="WNC208" s="4"/>
      <c r="WND208" s="4"/>
      <c r="WNE208" s="4"/>
      <c r="WNF208" s="4"/>
      <c r="WNG208" s="4"/>
      <c r="WNH208" s="4"/>
      <c r="WNI208" s="4"/>
      <c r="WNJ208" s="4"/>
      <c r="WNK208" s="4"/>
      <c r="WNL208" s="4"/>
      <c r="WNM208" s="4"/>
      <c r="WNN208" s="4"/>
      <c r="WNO208" s="4"/>
      <c r="WNP208" s="4"/>
      <c r="WNQ208" s="4"/>
      <c r="WNR208" s="4"/>
      <c r="WNS208" s="4"/>
      <c r="WNT208" s="4"/>
      <c r="WNU208" s="4"/>
      <c r="WNV208" s="4"/>
      <c r="WNW208" s="4"/>
      <c r="WNX208" s="4"/>
      <c r="WNY208" s="4"/>
      <c r="WNZ208" s="4"/>
      <c r="WOA208" s="4"/>
      <c r="WOB208" s="4"/>
      <c r="WOC208" s="4"/>
      <c r="WOD208" s="4"/>
      <c r="WOE208" s="4"/>
      <c r="WOF208" s="4"/>
      <c r="WOG208" s="4"/>
      <c r="WOH208" s="4"/>
      <c r="WOI208" s="4"/>
      <c r="WOJ208" s="4"/>
      <c r="WOK208" s="4"/>
      <c r="WOL208" s="4"/>
      <c r="WOM208" s="4"/>
      <c r="WON208" s="4"/>
      <c r="WOO208" s="4"/>
      <c r="WOP208" s="4"/>
      <c r="WOQ208" s="4"/>
      <c r="WOR208" s="4"/>
      <c r="WOS208" s="4"/>
      <c r="WOT208" s="4"/>
      <c r="WOU208" s="4"/>
      <c r="WOV208" s="4"/>
      <c r="WOW208" s="4"/>
      <c r="WOX208" s="4"/>
      <c r="WOY208" s="4"/>
      <c r="WOZ208" s="4"/>
      <c r="WPA208" s="4"/>
      <c r="WPB208" s="4"/>
      <c r="WPC208" s="4"/>
      <c r="WPD208" s="4"/>
      <c r="WPE208" s="4"/>
      <c r="WPF208" s="4"/>
      <c r="WPG208" s="4"/>
      <c r="WPH208" s="4"/>
      <c r="WPI208" s="4"/>
      <c r="WPJ208" s="4"/>
      <c r="WPK208" s="4"/>
      <c r="WPL208" s="4"/>
      <c r="WPM208" s="4"/>
      <c r="WPN208" s="4"/>
      <c r="WPO208" s="4"/>
      <c r="WPP208" s="4"/>
      <c r="WPQ208" s="4"/>
      <c r="WPR208" s="4"/>
      <c r="WPS208" s="4"/>
      <c r="WPT208" s="4"/>
      <c r="WPU208" s="4"/>
      <c r="WPV208" s="4"/>
      <c r="WPW208" s="4"/>
      <c r="WPX208" s="4"/>
      <c r="WPY208" s="4"/>
      <c r="WPZ208" s="4"/>
      <c r="WQA208" s="4"/>
      <c r="WQB208" s="4"/>
      <c r="WQC208" s="4"/>
      <c r="WQD208" s="4"/>
      <c r="WQE208" s="4"/>
      <c r="WQF208" s="4"/>
      <c r="WQG208" s="4"/>
      <c r="WQH208" s="4"/>
      <c r="WQI208" s="4"/>
      <c r="WQJ208" s="4"/>
      <c r="WQK208" s="4"/>
      <c r="WQL208" s="4"/>
      <c r="WQM208" s="4"/>
      <c r="WQN208" s="4"/>
      <c r="WQO208" s="4"/>
      <c r="WQP208" s="4"/>
      <c r="WQQ208" s="4"/>
      <c r="WQR208" s="4"/>
      <c r="WQS208" s="4"/>
      <c r="WQT208" s="4"/>
      <c r="WQU208" s="4"/>
      <c r="WQV208" s="4"/>
      <c r="WQW208" s="4"/>
      <c r="WQX208" s="4"/>
      <c r="WQY208" s="4"/>
      <c r="WQZ208" s="4"/>
      <c r="WRA208" s="4"/>
      <c r="WRB208" s="4"/>
      <c r="WRC208" s="4"/>
      <c r="WRD208" s="4"/>
      <c r="WRE208" s="4"/>
      <c r="WRF208" s="4"/>
      <c r="WRG208" s="4"/>
      <c r="WRH208" s="4"/>
      <c r="WRI208" s="4"/>
      <c r="WRJ208" s="4"/>
      <c r="WRK208" s="4"/>
      <c r="WRL208" s="4"/>
      <c r="WRM208" s="4"/>
      <c r="WRN208" s="4"/>
      <c r="WRO208" s="4"/>
      <c r="WRP208" s="4"/>
      <c r="WRQ208" s="4"/>
      <c r="WRR208" s="4"/>
      <c r="WRS208" s="4"/>
      <c r="WRT208" s="4"/>
      <c r="WRU208" s="4"/>
      <c r="WRV208" s="4"/>
      <c r="WRW208" s="4"/>
      <c r="WRX208" s="4"/>
      <c r="WRY208" s="4"/>
      <c r="WRZ208" s="4"/>
      <c r="WSA208" s="4"/>
      <c r="WSB208" s="4"/>
      <c r="WSC208" s="4"/>
      <c r="WSD208" s="4"/>
      <c r="WSE208" s="4"/>
      <c r="WSF208" s="4"/>
      <c r="WSG208" s="4"/>
      <c r="WSH208" s="4"/>
      <c r="WSI208" s="4"/>
      <c r="WSJ208" s="4"/>
      <c r="WSK208" s="4"/>
      <c r="WSL208" s="4"/>
      <c r="WSM208" s="4"/>
      <c r="WSN208" s="4"/>
      <c r="WSO208" s="4"/>
      <c r="WSP208" s="4"/>
      <c r="WSQ208" s="4"/>
      <c r="WSR208" s="4"/>
      <c r="WSS208" s="4"/>
      <c r="WST208" s="4"/>
      <c r="WSU208" s="4"/>
      <c r="WSV208" s="4"/>
      <c r="WSW208" s="4"/>
      <c r="WSX208" s="4"/>
      <c r="WSY208" s="4"/>
      <c r="WSZ208" s="4"/>
      <c r="WTA208" s="4"/>
      <c r="WTB208" s="4"/>
      <c r="WTC208" s="4"/>
      <c r="WTD208" s="4"/>
      <c r="WTE208" s="4"/>
      <c r="WTF208" s="4"/>
      <c r="WTG208" s="4"/>
      <c r="WTH208" s="4"/>
      <c r="WTI208" s="4"/>
      <c r="WTJ208" s="4"/>
      <c r="WTK208" s="4"/>
      <c r="WTL208" s="4"/>
      <c r="WTM208" s="4"/>
      <c r="WTN208" s="4"/>
      <c r="WTO208" s="4"/>
      <c r="WTP208" s="4"/>
      <c r="WTQ208" s="4"/>
      <c r="WTR208" s="4"/>
      <c r="WTS208" s="4"/>
      <c r="WTT208" s="4"/>
      <c r="WTU208" s="4"/>
      <c r="WTV208" s="4"/>
      <c r="WTW208" s="4"/>
      <c r="WTX208" s="4"/>
      <c r="WTY208" s="4"/>
      <c r="WTZ208" s="4"/>
      <c r="WUA208" s="4"/>
      <c r="WUB208" s="4"/>
      <c r="WUC208" s="4"/>
      <c r="WUD208" s="4"/>
      <c r="WUE208" s="4"/>
      <c r="WUF208" s="4"/>
      <c r="WUG208" s="4"/>
      <c r="WUH208" s="4"/>
      <c r="WUI208" s="4"/>
      <c r="WUJ208" s="4"/>
      <c r="WUK208" s="4"/>
      <c r="WUL208" s="4"/>
      <c r="WUM208" s="4"/>
      <c r="WUN208" s="4"/>
      <c r="WUO208" s="4"/>
      <c r="WUP208" s="4"/>
      <c r="WUQ208" s="4"/>
      <c r="WUR208" s="4"/>
      <c r="WUS208" s="4"/>
    </row>
    <row r="209" spans="1:16113" s="4" customFormat="1" ht="38.25" x14ac:dyDescent="0.25">
      <c r="A209" s="656" t="s">
        <v>489</v>
      </c>
      <c r="B209" s="546" t="s">
        <v>490</v>
      </c>
      <c r="C209" s="625" t="s">
        <v>199</v>
      </c>
      <c r="D209" s="617" t="s">
        <v>21</v>
      </c>
      <c r="E209" s="618" t="s">
        <v>21</v>
      </c>
      <c r="F209" s="618" t="s">
        <v>21</v>
      </c>
      <c r="G209" s="618" t="s">
        <v>21</v>
      </c>
      <c r="H209" s="619" t="s">
        <v>21</v>
      </c>
      <c r="I209" s="620" t="s">
        <v>67</v>
      </c>
      <c r="J209" s="621" t="s">
        <v>67</v>
      </c>
      <c r="K209" s="617" t="s">
        <v>67</v>
      </c>
      <c r="L209" s="618" t="s">
        <v>67</v>
      </c>
      <c r="M209" s="618" t="s">
        <v>67</v>
      </c>
      <c r="N209" s="618" t="s">
        <v>67</v>
      </c>
      <c r="O209" s="619" t="s">
        <v>67</v>
      </c>
      <c r="P209" s="620" t="s">
        <v>67</v>
      </c>
      <c r="Q209" s="621" t="s">
        <v>67</v>
      </c>
      <c r="R209" s="617" t="s">
        <v>67</v>
      </c>
      <c r="S209" s="618" t="s">
        <v>67</v>
      </c>
      <c r="T209" s="618" t="s">
        <v>67</v>
      </c>
      <c r="U209" s="618" t="s">
        <v>67</v>
      </c>
      <c r="V209" s="619" t="s">
        <v>67</v>
      </c>
      <c r="W209" s="620" t="s">
        <v>67</v>
      </c>
      <c r="X209" s="621" t="s">
        <v>67</v>
      </c>
      <c r="Y209" s="617" t="s">
        <v>67</v>
      </c>
      <c r="Z209" s="618" t="s">
        <v>67</v>
      </c>
      <c r="AA209" s="618" t="s">
        <v>67</v>
      </c>
      <c r="AB209" s="618" t="s">
        <v>67</v>
      </c>
      <c r="AC209" s="619" t="s">
        <v>67</v>
      </c>
      <c r="AD209" s="620" t="s">
        <v>67</v>
      </c>
      <c r="AE209" s="621" t="s">
        <v>67</v>
      </c>
      <c r="AF209" s="617" t="s">
        <v>67</v>
      </c>
      <c r="AG209" s="618" t="s">
        <v>67</v>
      </c>
      <c r="AH209" s="618" t="s">
        <v>67</v>
      </c>
      <c r="AI209" s="618" t="s">
        <v>67</v>
      </c>
      <c r="AJ209" s="619" t="s">
        <v>67</v>
      </c>
      <c r="AK209" s="620" t="s">
        <v>67</v>
      </c>
      <c r="AL209" s="621" t="s">
        <v>67</v>
      </c>
      <c r="AM209" s="617" t="s">
        <v>67</v>
      </c>
      <c r="AN209" s="618" t="s">
        <v>67</v>
      </c>
      <c r="AO209" s="618" t="s">
        <v>67</v>
      </c>
      <c r="AP209" s="618" t="s">
        <v>67</v>
      </c>
      <c r="AQ209" s="619" t="s">
        <v>67</v>
      </c>
      <c r="AR209" s="620" t="s">
        <v>67</v>
      </c>
      <c r="AS209" s="621" t="s">
        <v>67</v>
      </c>
      <c r="AT209" s="617" t="s">
        <v>67</v>
      </c>
      <c r="AU209" s="618" t="s">
        <v>67</v>
      </c>
      <c r="AV209" s="618" t="s">
        <v>67</v>
      </c>
      <c r="AW209" s="618" t="s">
        <v>67</v>
      </c>
      <c r="AX209" s="619" t="s">
        <v>67</v>
      </c>
      <c r="AY209" s="620" t="s">
        <v>67</v>
      </c>
      <c r="AZ209" s="621" t="s">
        <v>67</v>
      </c>
      <c r="BA209" s="617" t="s">
        <v>67</v>
      </c>
      <c r="BB209" s="618" t="s">
        <v>67</v>
      </c>
      <c r="BC209" s="618" t="s">
        <v>67</v>
      </c>
      <c r="BD209" s="618" t="s">
        <v>67</v>
      </c>
      <c r="BE209" s="619" t="s">
        <v>67</v>
      </c>
      <c r="BF209" s="620" t="s">
        <v>67</v>
      </c>
      <c r="BG209" s="621" t="s">
        <v>67</v>
      </c>
      <c r="BH209" s="617" t="s">
        <v>67</v>
      </c>
      <c r="BI209" s="618" t="s">
        <v>67</v>
      </c>
      <c r="BJ209" s="618" t="s">
        <v>67</v>
      </c>
      <c r="BK209" s="618" t="s">
        <v>67</v>
      </c>
      <c r="BL209" s="619" t="s">
        <v>67</v>
      </c>
      <c r="BM209" s="620" t="s">
        <v>67</v>
      </c>
      <c r="BN209" s="621" t="s">
        <v>67</v>
      </c>
      <c r="BO209" s="617" t="s">
        <v>67</v>
      </c>
      <c r="BP209" s="618" t="s">
        <v>67</v>
      </c>
      <c r="BQ209" s="618" t="s">
        <v>67</v>
      </c>
      <c r="BR209" s="618" t="s">
        <v>67</v>
      </c>
      <c r="BS209" s="619" t="s">
        <v>67</v>
      </c>
      <c r="BT209" s="620" t="s">
        <v>67</v>
      </c>
      <c r="BU209" s="621" t="s">
        <v>67</v>
      </c>
      <c r="BV209" s="617" t="s">
        <v>67</v>
      </c>
      <c r="BW209" s="618" t="s">
        <v>67</v>
      </c>
      <c r="BX209" s="618" t="s">
        <v>67</v>
      </c>
      <c r="BY209" s="618" t="s">
        <v>67</v>
      </c>
      <c r="BZ209" s="619" t="s">
        <v>67</v>
      </c>
      <c r="CA209" s="620" t="s">
        <v>67</v>
      </c>
      <c r="CB209" s="621" t="s">
        <v>67</v>
      </c>
      <c r="CC209" s="617" t="s">
        <v>67</v>
      </c>
      <c r="CD209" s="618" t="s">
        <v>67</v>
      </c>
      <c r="CE209" s="618" t="s">
        <v>67</v>
      </c>
      <c r="CF209" s="618" t="s">
        <v>67</v>
      </c>
      <c r="CG209" s="619" t="s">
        <v>67</v>
      </c>
      <c r="CH209" s="620" t="s">
        <v>67</v>
      </c>
      <c r="CI209" s="621" t="s">
        <v>67</v>
      </c>
    </row>
    <row r="210" spans="1:16113" s="4" customFormat="1" ht="25.5" x14ac:dyDescent="0.25">
      <c r="A210" s="656" t="s">
        <v>491</v>
      </c>
      <c r="B210" s="546" t="s">
        <v>492</v>
      </c>
      <c r="C210" s="625" t="s">
        <v>199</v>
      </c>
      <c r="D210" s="617">
        <v>407</v>
      </c>
      <c r="E210" s="618">
        <v>407</v>
      </c>
      <c r="F210" s="618">
        <v>407</v>
      </c>
      <c r="G210" s="618">
        <v>407</v>
      </c>
      <c r="H210" s="619">
        <v>335</v>
      </c>
      <c r="I210" s="620">
        <f t="shared" si="228"/>
        <v>1</v>
      </c>
      <c r="J210" s="621">
        <f t="shared" si="229"/>
        <v>1</v>
      </c>
      <c r="K210" s="617">
        <v>342</v>
      </c>
      <c r="L210" s="618">
        <v>342</v>
      </c>
      <c r="M210" s="618">
        <v>339</v>
      </c>
      <c r="N210" s="618">
        <v>314</v>
      </c>
      <c r="O210" s="619">
        <v>304</v>
      </c>
      <c r="P210" s="620">
        <f t="shared" ref="P210:P224" si="230">N210/L210</f>
        <v>0.91812865497076024</v>
      </c>
      <c r="Q210" s="621">
        <f t="shared" ref="Q210:Q224" si="231">N210/M210</f>
        <v>0.92625368731563418</v>
      </c>
      <c r="R210" s="617">
        <v>26</v>
      </c>
      <c r="S210" s="618">
        <v>26</v>
      </c>
      <c r="T210" s="618">
        <v>26</v>
      </c>
      <c r="U210" s="618">
        <v>4</v>
      </c>
      <c r="V210" s="619">
        <v>4</v>
      </c>
      <c r="W210" s="620">
        <f t="shared" si="226"/>
        <v>0.15384615384615385</v>
      </c>
      <c r="X210" s="621">
        <f t="shared" si="227"/>
        <v>0.15384615384615385</v>
      </c>
      <c r="Y210" s="617" t="s">
        <v>67</v>
      </c>
      <c r="Z210" s="618" t="s">
        <v>67</v>
      </c>
      <c r="AA210" s="618" t="s">
        <v>67</v>
      </c>
      <c r="AB210" s="618" t="s">
        <v>67</v>
      </c>
      <c r="AC210" s="619" t="s">
        <v>67</v>
      </c>
      <c r="AD210" s="620" t="s">
        <v>67</v>
      </c>
      <c r="AE210" s="621" t="s">
        <v>67</v>
      </c>
      <c r="AF210" s="617" t="s">
        <v>67</v>
      </c>
      <c r="AG210" s="618" t="s">
        <v>67</v>
      </c>
      <c r="AH210" s="618" t="s">
        <v>67</v>
      </c>
      <c r="AI210" s="618" t="s">
        <v>67</v>
      </c>
      <c r="AJ210" s="619" t="s">
        <v>67</v>
      </c>
      <c r="AK210" s="620" t="s">
        <v>67</v>
      </c>
      <c r="AL210" s="621" t="s">
        <v>67</v>
      </c>
      <c r="AM210" s="617" t="s">
        <v>67</v>
      </c>
      <c r="AN210" s="618" t="s">
        <v>67</v>
      </c>
      <c r="AO210" s="618" t="s">
        <v>67</v>
      </c>
      <c r="AP210" s="618" t="s">
        <v>67</v>
      </c>
      <c r="AQ210" s="619" t="s">
        <v>67</v>
      </c>
      <c r="AR210" s="620" t="s">
        <v>67</v>
      </c>
      <c r="AS210" s="621" t="s">
        <v>67</v>
      </c>
      <c r="AT210" s="617" t="s">
        <v>67</v>
      </c>
      <c r="AU210" s="618" t="s">
        <v>67</v>
      </c>
      <c r="AV210" s="618" t="s">
        <v>67</v>
      </c>
      <c r="AW210" s="618" t="s">
        <v>67</v>
      </c>
      <c r="AX210" s="619" t="s">
        <v>67</v>
      </c>
      <c r="AY210" s="620" t="s">
        <v>67</v>
      </c>
      <c r="AZ210" s="621" t="s">
        <v>67</v>
      </c>
      <c r="BA210" s="617" t="s">
        <v>67</v>
      </c>
      <c r="BB210" s="618" t="s">
        <v>67</v>
      </c>
      <c r="BC210" s="618" t="s">
        <v>67</v>
      </c>
      <c r="BD210" s="618" t="s">
        <v>67</v>
      </c>
      <c r="BE210" s="619" t="s">
        <v>67</v>
      </c>
      <c r="BF210" s="620" t="s">
        <v>67</v>
      </c>
      <c r="BG210" s="621" t="s">
        <v>67</v>
      </c>
      <c r="BH210" s="617" t="s">
        <v>67</v>
      </c>
      <c r="BI210" s="618" t="s">
        <v>67</v>
      </c>
      <c r="BJ210" s="618" t="s">
        <v>67</v>
      </c>
      <c r="BK210" s="618" t="s">
        <v>67</v>
      </c>
      <c r="BL210" s="619" t="s">
        <v>67</v>
      </c>
      <c r="BM210" s="620" t="s">
        <v>67</v>
      </c>
      <c r="BN210" s="621" t="s">
        <v>67</v>
      </c>
      <c r="BO210" s="617" t="s">
        <v>67</v>
      </c>
      <c r="BP210" s="618" t="s">
        <v>67</v>
      </c>
      <c r="BQ210" s="618" t="s">
        <v>67</v>
      </c>
      <c r="BR210" s="618" t="s">
        <v>67</v>
      </c>
      <c r="BS210" s="619" t="s">
        <v>67</v>
      </c>
      <c r="BT210" s="620" t="s">
        <v>67</v>
      </c>
      <c r="BU210" s="621" t="s">
        <v>67</v>
      </c>
      <c r="BV210" s="617" t="s">
        <v>67</v>
      </c>
      <c r="BW210" s="618" t="s">
        <v>67</v>
      </c>
      <c r="BX210" s="618" t="s">
        <v>67</v>
      </c>
      <c r="BY210" s="618" t="s">
        <v>67</v>
      </c>
      <c r="BZ210" s="619" t="s">
        <v>67</v>
      </c>
      <c r="CA210" s="620" t="s">
        <v>67</v>
      </c>
      <c r="CB210" s="621" t="s">
        <v>67</v>
      </c>
      <c r="CC210" s="617" t="s">
        <v>67</v>
      </c>
      <c r="CD210" s="618" t="s">
        <v>67</v>
      </c>
      <c r="CE210" s="618" t="s">
        <v>67</v>
      </c>
      <c r="CF210" s="618" t="s">
        <v>67</v>
      </c>
      <c r="CG210" s="619" t="s">
        <v>67</v>
      </c>
      <c r="CH210" s="620" t="s">
        <v>67</v>
      </c>
      <c r="CI210" s="621" t="s">
        <v>67</v>
      </c>
    </row>
    <row r="211" spans="1:16113" s="4" customFormat="1" x14ac:dyDescent="0.25">
      <c r="A211" s="656" t="s">
        <v>570</v>
      </c>
      <c r="B211" s="546" t="s">
        <v>493</v>
      </c>
      <c r="C211" s="625" t="s">
        <v>199</v>
      </c>
      <c r="D211" s="594">
        <v>160</v>
      </c>
      <c r="E211" s="579">
        <v>157</v>
      </c>
      <c r="F211" s="579">
        <v>124</v>
      </c>
      <c r="G211" s="579">
        <v>118</v>
      </c>
      <c r="H211" s="580">
        <v>118</v>
      </c>
      <c r="I211" s="581">
        <f t="shared" si="228"/>
        <v>0.75159235668789814</v>
      </c>
      <c r="J211" s="582">
        <f t="shared" si="229"/>
        <v>0.95161290322580649</v>
      </c>
      <c r="K211" s="594">
        <v>136</v>
      </c>
      <c r="L211" s="579">
        <v>134</v>
      </c>
      <c r="M211" s="579">
        <v>106</v>
      </c>
      <c r="N211" s="579">
        <v>105</v>
      </c>
      <c r="O211" s="580">
        <v>105</v>
      </c>
      <c r="P211" s="581">
        <f t="shared" si="230"/>
        <v>0.78358208955223885</v>
      </c>
      <c r="Q211" s="582">
        <f t="shared" si="231"/>
        <v>0.99056603773584906</v>
      </c>
      <c r="R211" s="594">
        <v>117</v>
      </c>
      <c r="S211" s="579">
        <v>117</v>
      </c>
      <c r="T211" s="579">
        <v>98</v>
      </c>
      <c r="U211" s="579">
        <v>92</v>
      </c>
      <c r="V211" s="580">
        <v>92</v>
      </c>
      <c r="W211" s="581">
        <f t="shared" si="226"/>
        <v>0.78632478632478631</v>
      </c>
      <c r="X211" s="582">
        <f t="shared" si="227"/>
        <v>0.93877551020408168</v>
      </c>
      <c r="Y211" s="594">
        <v>79</v>
      </c>
      <c r="Z211" s="579">
        <v>79</v>
      </c>
      <c r="AA211" s="579">
        <v>66</v>
      </c>
      <c r="AB211" s="579">
        <v>61</v>
      </c>
      <c r="AC211" s="580">
        <v>61</v>
      </c>
      <c r="AD211" s="581">
        <f>AB211/Z211</f>
        <v>0.77215189873417722</v>
      </c>
      <c r="AE211" s="582">
        <f>AB211/AA211</f>
        <v>0.9242424242424242</v>
      </c>
      <c r="AF211" s="594">
        <v>97</v>
      </c>
      <c r="AG211" s="579">
        <v>97</v>
      </c>
      <c r="AH211" s="579">
        <v>66</v>
      </c>
      <c r="AI211" s="579">
        <v>66</v>
      </c>
      <c r="AJ211" s="580">
        <v>66</v>
      </c>
      <c r="AK211" s="581">
        <f>AI211/AG211</f>
        <v>0.68041237113402064</v>
      </c>
      <c r="AL211" s="582">
        <f>AI211/AH211</f>
        <v>1</v>
      </c>
      <c r="AM211" s="594">
        <v>73</v>
      </c>
      <c r="AN211" s="579">
        <v>73</v>
      </c>
      <c r="AO211" s="579">
        <v>59</v>
      </c>
      <c r="AP211" s="579">
        <v>59</v>
      </c>
      <c r="AQ211" s="580">
        <v>59</v>
      </c>
      <c r="AR211" s="581">
        <f>AP211/AN211</f>
        <v>0.80821917808219179</v>
      </c>
      <c r="AS211" s="582">
        <f>AP211/AO211</f>
        <v>1</v>
      </c>
      <c r="AT211" s="594">
        <v>74</v>
      </c>
      <c r="AU211" s="579">
        <v>74</v>
      </c>
      <c r="AV211" s="579">
        <v>57</v>
      </c>
      <c r="AW211" s="579">
        <v>57</v>
      </c>
      <c r="AX211" s="580">
        <v>57</v>
      </c>
      <c r="AY211" s="581">
        <f>AW211/AU211</f>
        <v>0.77027027027027029</v>
      </c>
      <c r="AZ211" s="582">
        <f>AW211/AV211</f>
        <v>1</v>
      </c>
      <c r="BA211" s="594">
        <v>172</v>
      </c>
      <c r="BB211" s="579">
        <v>172</v>
      </c>
      <c r="BC211" s="579">
        <v>154</v>
      </c>
      <c r="BD211" s="579">
        <v>154</v>
      </c>
      <c r="BE211" s="580">
        <v>152</v>
      </c>
      <c r="BF211" s="581">
        <f>BD211/BB211</f>
        <v>0.89534883720930236</v>
      </c>
      <c r="BG211" s="582">
        <f>BD211/BC211</f>
        <v>1</v>
      </c>
      <c r="BH211" s="594">
        <v>43</v>
      </c>
      <c r="BI211" s="579">
        <v>43</v>
      </c>
      <c r="BJ211" s="579">
        <v>30</v>
      </c>
      <c r="BK211" s="579">
        <v>29</v>
      </c>
      <c r="BL211" s="580">
        <v>28</v>
      </c>
      <c r="BM211" s="581">
        <f>BK211/BI211</f>
        <v>0.67441860465116277</v>
      </c>
      <c r="BN211" s="582">
        <f>BK211/BJ211</f>
        <v>0.96666666666666667</v>
      </c>
      <c r="BO211" s="594">
        <v>42</v>
      </c>
      <c r="BP211" s="579">
        <v>42</v>
      </c>
      <c r="BQ211" s="579">
        <v>34</v>
      </c>
      <c r="BR211" s="579">
        <v>33</v>
      </c>
      <c r="BS211" s="580">
        <v>33</v>
      </c>
      <c r="BT211" s="581">
        <f>BR211/BP211</f>
        <v>0.7857142857142857</v>
      </c>
      <c r="BU211" s="582">
        <f>BR211/BQ211</f>
        <v>0.97058823529411764</v>
      </c>
      <c r="BV211" s="594">
        <v>41</v>
      </c>
      <c r="BW211" s="579">
        <v>41</v>
      </c>
      <c r="BX211" s="579">
        <v>31</v>
      </c>
      <c r="BY211" s="579">
        <v>31</v>
      </c>
      <c r="BZ211" s="580">
        <v>31</v>
      </c>
      <c r="CA211" s="581">
        <f>BY211/BW211</f>
        <v>0.75609756097560976</v>
      </c>
      <c r="CB211" s="582">
        <f>BY211/BX211</f>
        <v>1</v>
      </c>
      <c r="CC211" s="617" t="s">
        <v>67</v>
      </c>
      <c r="CD211" s="618" t="s">
        <v>67</v>
      </c>
      <c r="CE211" s="618" t="s">
        <v>67</v>
      </c>
      <c r="CF211" s="618" t="s">
        <v>67</v>
      </c>
      <c r="CG211" s="619" t="s">
        <v>67</v>
      </c>
      <c r="CH211" s="620" t="s">
        <v>67</v>
      </c>
      <c r="CI211" s="621" t="s">
        <v>67</v>
      </c>
    </row>
    <row r="212" spans="1:16113" s="4" customFormat="1" x14ac:dyDescent="0.25">
      <c r="A212" s="656" t="s">
        <v>571</v>
      </c>
      <c r="B212" s="546" t="s">
        <v>494</v>
      </c>
      <c r="C212" s="625" t="s">
        <v>199</v>
      </c>
      <c r="D212" s="617">
        <v>250</v>
      </c>
      <c r="E212" s="618">
        <v>250</v>
      </c>
      <c r="F212" s="618">
        <v>209</v>
      </c>
      <c r="G212" s="618">
        <v>209</v>
      </c>
      <c r="H212" s="619">
        <v>209</v>
      </c>
      <c r="I212" s="620">
        <f t="shared" si="228"/>
        <v>0.83599999999999997</v>
      </c>
      <c r="J212" s="621">
        <f t="shared" si="229"/>
        <v>1</v>
      </c>
      <c r="K212" s="617">
        <v>240</v>
      </c>
      <c r="L212" s="618">
        <v>239</v>
      </c>
      <c r="M212" s="618">
        <v>187</v>
      </c>
      <c r="N212" s="618">
        <v>187</v>
      </c>
      <c r="O212" s="619">
        <v>187</v>
      </c>
      <c r="P212" s="620">
        <f t="shared" si="230"/>
        <v>0.78242677824267781</v>
      </c>
      <c r="Q212" s="621">
        <f t="shared" si="231"/>
        <v>1</v>
      </c>
      <c r="R212" s="617">
        <v>249</v>
      </c>
      <c r="S212" s="618">
        <v>246</v>
      </c>
      <c r="T212" s="618">
        <v>199</v>
      </c>
      <c r="U212" s="618">
        <v>199</v>
      </c>
      <c r="V212" s="619">
        <v>199</v>
      </c>
      <c r="W212" s="620">
        <f t="shared" si="226"/>
        <v>0.80894308943089432</v>
      </c>
      <c r="X212" s="621">
        <f t="shared" si="227"/>
        <v>1</v>
      </c>
      <c r="Y212" s="617">
        <v>242</v>
      </c>
      <c r="Z212" s="618">
        <v>242</v>
      </c>
      <c r="AA212" s="618">
        <v>190</v>
      </c>
      <c r="AB212" s="618">
        <v>190</v>
      </c>
      <c r="AC212" s="619">
        <v>190</v>
      </c>
      <c r="AD212" s="620">
        <f>AB212/Z212</f>
        <v>0.78512396694214881</v>
      </c>
      <c r="AE212" s="621">
        <f>AB212/AA212</f>
        <v>1</v>
      </c>
      <c r="AF212" s="617">
        <v>225</v>
      </c>
      <c r="AG212" s="618">
        <v>224</v>
      </c>
      <c r="AH212" s="618">
        <v>164</v>
      </c>
      <c r="AI212" s="618">
        <v>164</v>
      </c>
      <c r="AJ212" s="619">
        <v>164</v>
      </c>
      <c r="AK212" s="620">
        <f>AI212/AG212</f>
        <v>0.7321428571428571</v>
      </c>
      <c r="AL212" s="621">
        <f>AI212/AH212</f>
        <v>1</v>
      </c>
      <c r="AM212" s="617">
        <v>253</v>
      </c>
      <c r="AN212" s="618">
        <v>253</v>
      </c>
      <c r="AO212" s="618">
        <v>193</v>
      </c>
      <c r="AP212" s="618">
        <v>193</v>
      </c>
      <c r="AQ212" s="619">
        <v>193</v>
      </c>
      <c r="AR212" s="620">
        <f>AP212/AN212</f>
        <v>0.76284584980237158</v>
      </c>
      <c r="AS212" s="621">
        <f>AP212/AO212</f>
        <v>1</v>
      </c>
      <c r="AT212" s="617">
        <v>230</v>
      </c>
      <c r="AU212" s="618">
        <v>230</v>
      </c>
      <c r="AV212" s="618">
        <v>196</v>
      </c>
      <c r="AW212" s="618">
        <v>184</v>
      </c>
      <c r="AX212" s="619">
        <v>178</v>
      </c>
      <c r="AY212" s="620">
        <f>AW212/AU212</f>
        <v>0.8</v>
      </c>
      <c r="AZ212" s="621">
        <f>AW212/AV212</f>
        <v>0.93877551020408168</v>
      </c>
      <c r="BA212" s="617">
        <v>232</v>
      </c>
      <c r="BB212" s="618">
        <v>231</v>
      </c>
      <c r="BC212" s="618">
        <v>160</v>
      </c>
      <c r="BD212" s="618">
        <v>160</v>
      </c>
      <c r="BE212" s="619">
        <v>160</v>
      </c>
      <c r="BF212" s="620">
        <f>BD212/BB212</f>
        <v>0.69264069264069261</v>
      </c>
      <c r="BG212" s="621">
        <f>BD212/BC212</f>
        <v>1</v>
      </c>
      <c r="BH212" s="617">
        <v>229</v>
      </c>
      <c r="BI212" s="618">
        <v>229</v>
      </c>
      <c r="BJ212" s="618">
        <v>165</v>
      </c>
      <c r="BK212" s="618">
        <v>165</v>
      </c>
      <c r="BL212" s="619">
        <v>165</v>
      </c>
      <c r="BM212" s="620">
        <f>BK212/BI212</f>
        <v>0.72052401746724892</v>
      </c>
      <c r="BN212" s="621">
        <f>BK212/BJ212</f>
        <v>1</v>
      </c>
      <c r="BO212" s="617">
        <v>256</v>
      </c>
      <c r="BP212" s="618">
        <v>256</v>
      </c>
      <c r="BQ212" s="618">
        <v>187</v>
      </c>
      <c r="BR212" s="618">
        <v>187</v>
      </c>
      <c r="BS212" s="619">
        <v>187</v>
      </c>
      <c r="BT212" s="620">
        <f>BR212/BP212</f>
        <v>0.73046875</v>
      </c>
      <c r="BU212" s="621">
        <f>BR212/BQ212</f>
        <v>1</v>
      </c>
      <c r="BV212" s="617">
        <v>255</v>
      </c>
      <c r="BW212" s="618">
        <v>255</v>
      </c>
      <c r="BX212" s="618">
        <v>182</v>
      </c>
      <c r="BY212" s="618">
        <v>182</v>
      </c>
      <c r="BZ212" s="619">
        <v>182</v>
      </c>
      <c r="CA212" s="620">
        <f>BY212/BW212</f>
        <v>0.71372549019607845</v>
      </c>
      <c r="CB212" s="621">
        <f>BY212/BX212</f>
        <v>1</v>
      </c>
      <c r="CC212" s="617">
        <v>164</v>
      </c>
      <c r="CD212" s="618">
        <v>163</v>
      </c>
      <c r="CE212" s="618">
        <v>132</v>
      </c>
      <c r="CF212" s="618">
        <v>132</v>
      </c>
      <c r="CG212" s="619">
        <v>132</v>
      </c>
      <c r="CH212" s="620">
        <f>CF212/CD212</f>
        <v>0.80981595092024539</v>
      </c>
      <c r="CI212" s="621">
        <f>CF212/CE212</f>
        <v>1</v>
      </c>
    </row>
    <row r="213" spans="1:16113" s="4" customFormat="1" ht="25.5" x14ac:dyDescent="0.25">
      <c r="A213" s="656" t="s">
        <v>495</v>
      </c>
      <c r="B213" s="546" t="s">
        <v>496</v>
      </c>
      <c r="C213" s="625" t="s">
        <v>199</v>
      </c>
      <c r="D213" s="617">
        <v>178</v>
      </c>
      <c r="E213" s="618">
        <v>178</v>
      </c>
      <c r="F213" s="618">
        <v>153</v>
      </c>
      <c r="G213" s="618">
        <v>153</v>
      </c>
      <c r="H213" s="619">
        <v>148</v>
      </c>
      <c r="I213" s="620">
        <f t="shared" si="228"/>
        <v>0.8595505617977528</v>
      </c>
      <c r="J213" s="621">
        <f t="shared" si="229"/>
        <v>1</v>
      </c>
      <c r="K213" s="617">
        <v>289</v>
      </c>
      <c r="L213" s="618">
        <v>289</v>
      </c>
      <c r="M213" s="618">
        <v>187</v>
      </c>
      <c r="N213" s="618">
        <v>187</v>
      </c>
      <c r="O213" s="619">
        <v>162</v>
      </c>
      <c r="P213" s="620">
        <f t="shared" si="230"/>
        <v>0.6470588235294118</v>
      </c>
      <c r="Q213" s="621">
        <f t="shared" si="231"/>
        <v>1</v>
      </c>
      <c r="R213" s="617">
        <v>87</v>
      </c>
      <c r="S213" s="618">
        <v>87</v>
      </c>
      <c r="T213" s="618">
        <v>0</v>
      </c>
      <c r="U213" s="618">
        <v>0</v>
      </c>
      <c r="V213" s="619">
        <v>0</v>
      </c>
      <c r="W213" s="620">
        <f t="shared" si="226"/>
        <v>0</v>
      </c>
      <c r="X213" s="621" t="s">
        <v>67</v>
      </c>
      <c r="Y213" s="617" t="s">
        <v>67</v>
      </c>
      <c r="Z213" s="618" t="s">
        <v>67</v>
      </c>
      <c r="AA213" s="618" t="s">
        <v>67</v>
      </c>
      <c r="AB213" s="618" t="s">
        <v>67</v>
      </c>
      <c r="AC213" s="619" t="s">
        <v>67</v>
      </c>
      <c r="AD213" s="620" t="s">
        <v>67</v>
      </c>
      <c r="AE213" s="621" t="s">
        <v>67</v>
      </c>
      <c r="AF213" s="617" t="s">
        <v>67</v>
      </c>
      <c r="AG213" s="618" t="s">
        <v>67</v>
      </c>
      <c r="AH213" s="618" t="s">
        <v>67</v>
      </c>
      <c r="AI213" s="618" t="s">
        <v>67</v>
      </c>
      <c r="AJ213" s="619" t="s">
        <v>67</v>
      </c>
      <c r="AK213" s="620" t="s">
        <v>67</v>
      </c>
      <c r="AL213" s="621" t="s">
        <v>67</v>
      </c>
      <c r="AM213" s="617" t="s">
        <v>67</v>
      </c>
      <c r="AN213" s="618" t="s">
        <v>67</v>
      </c>
      <c r="AO213" s="618" t="s">
        <v>67</v>
      </c>
      <c r="AP213" s="618" t="s">
        <v>67</v>
      </c>
      <c r="AQ213" s="619" t="s">
        <v>67</v>
      </c>
      <c r="AR213" s="620" t="s">
        <v>67</v>
      </c>
      <c r="AS213" s="621" t="s">
        <v>67</v>
      </c>
      <c r="AT213" s="617" t="s">
        <v>67</v>
      </c>
      <c r="AU213" s="618" t="s">
        <v>67</v>
      </c>
      <c r="AV213" s="618" t="s">
        <v>67</v>
      </c>
      <c r="AW213" s="618" t="s">
        <v>67</v>
      </c>
      <c r="AX213" s="619" t="s">
        <v>67</v>
      </c>
      <c r="AY213" s="620" t="s">
        <v>67</v>
      </c>
      <c r="AZ213" s="621" t="s">
        <v>67</v>
      </c>
      <c r="BA213" s="617" t="s">
        <v>67</v>
      </c>
      <c r="BB213" s="618" t="s">
        <v>67</v>
      </c>
      <c r="BC213" s="618" t="s">
        <v>67</v>
      </c>
      <c r="BD213" s="618" t="s">
        <v>67</v>
      </c>
      <c r="BE213" s="619" t="s">
        <v>67</v>
      </c>
      <c r="BF213" s="620" t="s">
        <v>67</v>
      </c>
      <c r="BG213" s="621" t="s">
        <v>67</v>
      </c>
      <c r="BH213" s="617" t="s">
        <v>67</v>
      </c>
      <c r="BI213" s="618" t="s">
        <v>67</v>
      </c>
      <c r="BJ213" s="618" t="s">
        <v>67</v>
      </c>
      <c r="BK213" s="618" t="s">
        <v>67</v>
      </c>
      <c r="BL213" s="619" t="s">
        <v>67</v>
      </c>
      <c r="BM213" s="620" t="s">
        <v>67</v>
      </c>
      <c r="BN213" s="621" t="s">
        <v>67</v>
      </c>
      <c r="BO213" s="617" t="s">
        <v>67</v>
      </c>
      <c r="BP213" s="618" t="s">
        <v>67</v>
      </c>
      <c r="BQ213" s="618" t="s">
        <v>67</v>
      </c>
      <c r="BR213" s="618" t="s">
        <v>67</v>
      </c>
      <c r="BS213" s="619" t="s">
        <v>67</v>
      </c>
      <c r="BT213" s="620" t="s">
        <v>67</v>
      </c>
      <c r="BU213" s="621" t="s">
        <v>67</v>
      </c>
      <c r="BV213" s="617" t="s">
        <v>67</v>
      </c>
      <c r="BW213" s="618" t="s">
        <v>67</v>
      </c>
      <c r="BX213" s="618" t="s">
        <v>67</v>
      </c>
      <c r="BY213" s="618" t="s">
        <v>67</v>
      </c>
      <c r="BZ213" s="619" t="s">
        <v>67</v>
      </c>
      <c r="CA213" s="620" t="s">
        <v>67</v>
      </c>
      <c r="CB213" s="621" t="s">
        <v>67</v>
      </c>
      <c r="CC213" s="617" t="s">
        <v>67</v>
      </c>
      <c r="CD213" s="618" t="s">
        <v>67</v>
      </c>
      <c r="CE213" s="618" t="s">
        <v>67</v>
      </c>
      <c r="CF213" s="618" t="s">
        <v>67</v>
      </c>
      <c r="CG213" s="619" t="s">
        <v>67</v>
      </c>
      <c r="CH213" s="620" t="s">
        <v>67</v>
      </c>
      <c r="CI213" s="621" t="s">
        <v>67</v>
      </c>
    </row>
    <row r="214" spans="1:16113" s="4" customFormat="1" ht="25.5" x14ac:dyDescent="0.25">
      <c r="A214" s="656" t="s">
        <v>497</v>
      </c>
      <c r="B214" s="546" t="s">
        <v>498</v>
      </c>
      <c r="C214" s="625" t="s">
        <v>199</v>
      </c>
      <c r="D214" s="617">
        <v>326</v>
      </c>
      <c r="E214" s="618">
        <v>325</v>
      </c>
      <c r="F214" s="618">
        <v>315</v>
      </c>
      <c r="G214" s="618">
        <v>308</v>
      </c>
      <c r="H214" s="619">
        <v>263</v>
      </c>
      <c r="I214" s="620">
        <f t="shared" si="228"/>
        <v>0.94769230769230772</v>
      </c>
      <c r="J214" s="621">
        <f t="shared" si="229"/>
        <v>0.97777777777777775</v>
      </c>
      <c r="K214" s="617">
        <v>294</v>
      </c>
      <c r="L214" s="618">
        <v>293</v>
      </c>
      <c r="M214" s="618">
        <v>271</v>
      </c>
      <c r="N214" s="618">
        <v>269</v>
      </c>
      <c r="O214" s="619">
        <v>235</v>
      </c>
      <c r="P214" s="620">
        <f t="shared" si="230"/>
        <v>0.91808873720136519</v>
      </c>
      <c r="Q214" s="621">
        <f t="shared" si="231"/>
        <v>0.99261992619926198</v>
      </c>
      <c r="R214" s="617">
        <v>247</v>
      </c>
      <c r="S214" s="618">
        <v>243</v>
      </c>
      <c r="T214" s="618">
        <v>226</v>
      </c>
      <c r="U214" s="618">
        <v>224</v>
      </c>
      <c r="V214" s="619">
        <v>182</v>
      </c>
      <c r="W214" s="620">
        <f t="shared" si="226"/>
        <v>0.92181069958847739</v>
      </c>
      <c r="X214" s="621">
        <f t="shared" si="227"/>
        <v>0.99115044247787609</v>
      </c>
      <c r="Y214" s="617">
        <v>80</v>
      </c>
      <c r="Z214" s="618">
        <v>77</v>
      </c>
      <c r="AA214" s="618">
        <v>75</v>
      </c>
      <c r="AB214" s="618">
        <v>75</v>
      </c>
      <c r="AC214" s="619">
        <v>74</v>
      </c>
      <c r="AD214" s="620">
        <f t="shared" ref="AD214:AD220" si="232">AB214/Z214</f>
        <v>0.97402597402597402</v>
      </c>
      <c r="AE214" s="621">
        <f t="shared" ref="AE214:AE220" si="233">AB214/AA214</f>
        <v>1</v>
      </c>
      <c r="AF214" s="617">
        <v>50</v>
      </c>
      <c r="AG214" s="618">
        <v>50</v>
      </c>
      <c r="AH214" s="618">
        <v>47</v>
      </c>
      <c r="AI214" s="618">
        <v>45</v>
      </c>
      <c r="AJ214" s="619">
        <v>44</v>
      </c>
      <c r="AK214" s="620">
        <f t="shared" ref="AK214:AK220" si="234">AI214/AG214</f>
        <v>0.9</v>
      </c>
      <c r="AL214" s="621">
        <f t="shared" ref="AL214:AL220" si="235">AI214/AH214</f>
        <v>0.95744680851063835</v>
      </c>
      <c r="AM214" s="617">
        <v>416</v>
      </c>
      <c r="AN214" s="618">
        <v>416</v>
      </c>
      <c r="AO214" s="618">
        <v>359</v>
      </c>
      <c r="AP214" s="618">
        <v>350</v>
      </c>
      <c r="AQ214" s="619">
        <v>312</v>
      </c>
      <c r="AR214" s="620">
        <f t="shared" ref="AR214:AR220" si="236">AP214/AN214</f>
        <v>0.84134615384615385</v>
      </c>
      <c r="AS214" s="621">
        <f t="shared" ref="AS214:AS220" si="237">AP214/AO214</f>
        <v>0.97493036211699169</v>
      </c>
      <c r="AT214" s="617">
        <v>676</v>
      </c>
      <c r="AU214" s="618">
        <v>674</v>
      </c>
      <c r="AV214" s="618">
        <v>587</v>
      </c>
      <c r="AW214" s="618">
        <v>576</v>
      </c>
      <c r="AX214" s="619">
        <v>496</v>
      </c>
      <c r="AY214" s="620">
        <f t="shared" ref="AY214:AY220" si="238">AW214/AU214</f>
        <v>0.85459940652818989</v>
      </c>
      <c r="AZ214" s="621">
        <f t="shared" ref="AZ214:AZ220" si="239">AW214/AV214</f>
        <v>0.98126064735945484</v>
      </c>
      <c r="BA214" s="617">
        <v>863</v>
      </c>
      <c r="BB214" s="618">
        <v>863</v>
      </c>
      <c r="BC214" s="618">
        <v>714</v>
      </c>
      <c r="BD214" s="618">
        <v>694</v>
      </c>
      <c r="BE214" s="619">
        <v>569</v>
      </c>
      <c r="BF214" s="620">
        <f t="shared" ref="BF214:BF220" si="240">BD214/BB214</f>
        <v>0.80417149478563155</v>
      </c>
      <c r="BG214" s="621">
        <f t="shared" ref="BG214:BG220" si="241">BD214/BC214</f>
        <v>0.97198879551820727</v>
      </c>
      <c r="BH214" s="617">
        <v>73</v>
      </c>
      <c r="BI214" s="618">
        <v>73</v>
      </c>
      <c r="BJ214" s="618">
        <v>18</v>
      </c>
      <c r="BK214" s="618">
        <v>7</v>
      </c>
      <c r="BL214" s="619">
        <v>7</v>
      </c>
      <c r="BM214" s="620">
        <f t="shared" ref="BM214:BM220" si="242">BK214/BI214</f>
        <v>9.5890410958904104E-2</v>
      </c>
      <c r="BN214" s="621">
        <f t="shared" ref="BN214:BN220" si="243">BK214/BJ214</f>
        <v>0.3888888888888889</v>
      </c>
      <c r="BO214" s="617" t="s">
        <v>67</v>
      </c>
      <c r="BP214" s="618" t="s">
        <v>67</v>
      </c>
      <c r="BQ214" s="618" t="s">
        <v>67</v>
      </c>
      <c r="BR214" s="618" t="s">
        <v>67</v>
      </c>
      <c r="BS214" s="619" t="s">
        <v>67</v>
      </c>
      <c r="BT214" s="620" t="s">
        <v>67</v>
      </c>
      <c r="BU214" s="621" t="s">
        <v>67</v>
      </c>
      <c r="BV214" s="617" t="s">
        <v>67</v>
      </c>
      <c r="BW214" s="618" t="s">
        <v>67</v>
      </c>
      <c r="BX214" s="618" t="s">
        <v>67</v>
      </c>
      <c r="BY214" s="618" t="s">
        <v>67</v>
      </c>
      <c r="BZ214" s="619" t="s">
        <v>67</v>
      </c>
      <c r="CA214" s="620" t="s">
        <v>67</v>
      </c>
      <c r="CB214" s="621" t="s">
        <v>67</v>
      </c>
      <c r="CC214" s="617" t="s">
        <v>67</v>
      </c>
      <c r="CD214" s="618" t="s">
        <v>67</v>
      </c>
      <c r="CE214" s="618" t="s">
        <v>67</v>
      </c>
      <c r="CF214" s="618" t="s">
        <v>67</v>
      </c>
      <c r="CG214" s="619" t="s">
        <v>67</v>
      </c>
      <c r="CH214" s="620" t="s">
        <v>67</v>
      </c>
      <c r="CI214" s="621" t="s">
        <v>67</v>
      </c>
    </row>
    <row r="215" spans="1:16113" s="4" customFormat="1" x14ac:dyDescent="0.25">
      <c r="A215" s="656" t="s">
        <v>572</v>
      </c>
      <c r="B215" s="546" t="s">
        <v>499</v>
      </c>
      <c r="C215" s="625" t="s">
        <v>199</v>
      </c>
      <c r="D215" s="617">
        <v>72</v>
      </c>
      <c r="E215" s="618">
        <v>62</v>
      </c>
      <c r="F215" s="618">
        <v>62</v>
      </c>
      <c r="G215" s="618">
        <v>51</v>
      </c>
      <c r="H215" s="619">
        <v>47</v>
      </c>
      <c r="I215" s="620">
        <f t="shared" si="228"/>
        <v>0.82258064516129037</v>
      </c>
      <c r="J215" s="621">
        <f t="shared" si="229"/>
        <v>0.82258064516129037</v>
      </c>
      <c r="K215" s="617">
        <v>59</v>
      </c>
      <c r="L215" s="618">
        <v>59</v>
      </c>
      <c r="M215" s="618">
        <v>59</v>
      </c>
      <c r="N215" s="618">
        <v>46</v>
      </c>
      <c r="O215" s="619">
        <v>41</v>
      </c>
      <c r="P215" s="620">
        <f t="shared" si="230"/>
        <v>0.77966101694915257</v>
      </c>
      <c r="Q215" s="621">
        <f t="shared" si="231"/>
        <v>0.77966101694915257</v>
      </c>
      <c r="R215" s="617">
        <v>81</v>
      </c>
      <c r="S215" s="618">
        <v>78</v>
      </c>
      <c r="T215" s="618">
        <v>78</v>
      </c>
      <c r="U215" s="618">
        <v>60</v>
      </c>
      <c r="V215" s="619">
        <v>56</v>
      </c>
      <c r="W215" s="620">
        <f t="shared" si="226"/>
        <v>0.76923076923076927</v>
      </c>
      <c r="X215" s="621">
        <f t="shared" si="227"/>
        <v>0.76923076923076927</v>
      </c>
      <c r="Y215" s="617">
        <v>68</v>
      </c>
      <c r="Z215" s="618">
        <v>68</v>
      </c>
      <c r="AA215" s="618">
        <v>68</v>
      </c>
      <c r="AB215" s="618">
        <v>37</v>
      </c>
      <c r="AC215" s="619">
        <v>36</v>
      </c>
      <c r="AD215" s="620">
        <f t="shared" si="232"/>
        <v>0.54411764705882348</v>
      </c>
      <c r="AE215" s="621">
        <f t="shared" si="233"/>
        <v>0.54411764705882348</v>
      </c>
      <c r="AF215" s="617">
        <v>57</v>
      </c>
      <c r="AG215" s="618">
        <v>57</v>
      </c>
      <c r="AH215" s="618">
        <v>56</v>
      </c>
      <c r="AI215" s="618">
        <v>42</v>
      </c>
      <c r="AJ215" s="619">
        <v>38</v>
      </c>
      <c r="AK215" s="620">
        <f t="shared" si="234"/>
        <v>0.73684210526315785</v>
      </c>
      <c r="AL215" s="621">
        <f t="shared" si="235"/>
        <v>0.75</v>
      </c>
      <c r="AM215" s="617">
        <v>69</v>
      </c>
      <c r="AN215" s="618">
        <v>68</v>
      </c>
      <c r="AO215" s="618">
        <v>67</v>
      </c>
      <c r="AP215" s="618">
        <v>48</v>
      </c>
      <c r="AQ215" s="619">
        <v>44</v>
      </c>
      <c r="AR215" s="620">
        <f t="shared" si="236"/>
        <v>0.70588235294117652</v>
      </c>
      <c r="AS215" s="621">
        <f t="shared" si="237"/>
        <v>0.71641791044776115</v>
      </c>
      <c r="AT215" s="617">
        <v>57</v>
      </c>
      <c r="AU215" s="618">
        <v>56</v>
      </c>
      <c r="AV215" s="618">
        <v>56</v>
      </c>
      <c r="AW215" s="618">
        <v>41</v>
      </c>
      <c r="AX215" s="619">
        <v>39</v>
      </c>
      <c r="AY215" s="620">
        <f t="shared" si="238"/>
        <v>0.7321428571428571</v>
      </c>
      <c r="AZ215" s="621">
        <f t="shared" si="239"/>
        <v>0.7321428571428571</v>
      </c>
      <c r="BA215" s="617">
        <v>48</v>
      </c>
      <c r="BB215" s="618">
        <v>47</v>
      </c>
      <c r="BC215" s="618">
        <v>47</v>
      </c>
      <c r="BD215" s="618">
        <v>35</v>
      </c>
      <c r="BE215" s="619">
        <v>29</v>
      </c>
      <c r="BF215" s="620">
        <f t="shared" si="240"/>
        <v>0.74468085106382975</v>
      </c>
      <c r="BG215" s="621">
        <f t="shared" si="241"/>
        <v>0.74468085106382975</v>
      </c>
      <c r="BH215" s="617">
        <v>69</v>
      </c>
      <c r="BI215" s="618">
        <v>67</v>
      </c>
      <c r="BJ215" s="618">
        <v>65</v>
      </c>
      <c r="BK215" s="618">
        <v>59</v>
      </c>
      <c r="BL215" s="619">
        <v>57</v>
      </c>
      <c r="BM215" s="620">
        <f t="shared" si="242"/>
        <v>0.88059701492537312</v>
      </c>
      <c r="BN215" s="621">
        <f t="shared" si="243"/>
        <v>0.90769230769230769</v>
      </c>
      <c r="BO215" s="617">
        <v>52</v>
      </c>
      <c r="BP215" s="618">
        <v>51</v>
      </c>
      <c r="BQ215" s="618">
        <v>49</v>
      </c>
      <c r="BR215" s="618">
        <v>41</v>
      </c>
      <c r="BS215" s="619">
        <v>39</v>
      </c>
      <c r="BT215" s="620">
        <f t="shared" ref="BT215:BT220" si="244">BR215/BP215</f>
        <v>0.80392156862745101</v>
      </c>
      <c r="BU215" s="621">
        <f t="shared" ref="BU215:BU220" si="245">BR215/BQ215</f>
        <v>0.83673469387755106</v>
      </c>
      <c r="BV215" s="617">
        <v>47</v>
      </c>
      <c r="BW215" s="618">
        <v>47</v>
      </c>
      <c r="BX215" s="618">
        <v>47</v>
      </c>
      <c r="BY215" s="618">
        <v>46</v>
      </c>
      <c r="BZ215" s="619">
        <v>43</v>
      </c>
      <c r="CA215" s="620">
        <f t="shared" ref="CA215:CA219" si="246">BY215/BW215</f>
        <v>0.97872340425531912</v>
      </c>
      <c r="CB215" s="621">
        <f t="shared" ref="CB215:CB219" si="247">BY215/BX215</f>
        <v>0.97872340425531912</v>
      </c>
      <c r="CC215" s="617">
        <v>47</v>
      </c>
      <c r="CD215" s="618">
        <v>45</v>
      </c>
      <c r="CE215" s="618">
        <v>45</v>
      </c>
      <c r="CF215" s="618">
        <v>41</v>
      </c>
      <c r="CG215" s="619">
        <v>37</v>
      </c>
      <c r="CH215" s="620">
        <f t="shared" ref="CH215:CH219" si="248">CF215/CD215</f>
        <v>0.91111111111111109</v>
      </c>
      <c r="CI215" s="621">
        <f t="shared" ref="CI215:CI219" si="249">CF215/CE215</f>
        <v>0.91111111111111109</v>
      </c>
    </row>
    <row r="216" spans="1:16113" s="4" customFormat="1" x14ac:dyDescent="0.25">
      <c r="A216" s="656" t="s">
        <v>573</v>
      </c>
      <c r="B216" s="546" t="s">
        <v>500</v>
      </c>
      <c r="C216" s="625" t="s">
        <v>199</v>
      </c>
      <c r="D216" s="617">
        <v>113</v>
      </c>
      <c r="E216" s="618">
        <v>113</v>
      </c>
      <c r="F216" s="618">
        <v>77</v>
      </c>
      <c r="G216" s="618">
        <v>77</v>
      </c>
      <c r="H216" s="619">
        <v>68</v>
      </c>
      <c r="I216" s="620">
        <f t="shared" si="228"/>
        <v>0.68141592920353977</v>
      </c>
      <c r="J216" s="621">
        <f t="shared" si="229"/>
        <v>1</v>
      </c>
      <c r="K216" s="617">
        <v>131</v>
      </c>
      <c r="L216" s="618">
        <v>131</v>
      </c>
      <c r="M216" s="618">
        <v>107</v>
      </c>
      <c r="N216" s="618">
        <v>107</v>
      </c>
      <c r="O216" s="619">
        <v>90</v>
      </c>
      <c r="P216" s="620">
        <f t="shared" si="230"/>
        <v>0.81679389312977102</v>
      </c>
      <c r="Q216" s="621">
        <f t="shared" si="231"/>
        <v>1</v>
      </c>
      <c r="R216" s="617">
        <v>144</v>
      </c>
      <c r="S216" s="618">
        <v>143</v>
      </c>
      <c r="T216" s="618">
        <v>114</v>
      </c>
      <c r="U216" s="618">
        <v>114</v>
      </c>
      <c r="V216" s="619">
        <v>93</v>
      </c>
      <c r="W216" s="620">
        <f t="shared" si="226"/>
        <v>0.79720279720279719</v>
      </c>
      <c r="X216" s="621">
        <f t="shared" si="227"/>
        <v>1</v>
      </c>
      <c r="Y216" s="617">
        <v>178</v>
      </c>
      <c r="Z216" s="618">
        <v>178</v>
      </c>
      <c r="AA216" s="618">
        <v>159</v>
      </c>
      <c r="AB216" s="618">
        <v>159</v>
      </c>
      <c r="AC216" s="619">
        <v>133</v>
      </c>
      <c r="AD216" s="620">
        <f t="shared" si="232"/>
        <v>0.8932584269662921</v>
      </c>
      <c r="AE216" s="621">
        <f t="shared" si="233"/>
        <v>1</v>
      </c>
      <c r="AF216" s="617">
        <v>202</v>
      </c>
      <c r="AG216" s="618">
        <v>202</v>
      </c>
      <c r="AH216" s="618">
        <v>171</v>
      </c>
      <c r="AI216" s="618">
        <v>170</v>
      </c>
      <c r="AJ216" s="619">
        <v>132</v>
      </c>
      <c r="AK216" s="620">
        <f t="shared" si="234"/>
        <v>0.84158415841584155</v>
      </c>
      <c r="AL216" s="621">
        <f t="shared" si="235"/>
        <v>0.99415204678362568</v>
      </c>
      <c r="AM216" s="617">
        <v>216</v>
      </c>
      <c r="AN216" s="618">
        <v>216</v>
      </c>
      <c r="AO216" s="618">
        <v>168</v>
      </c>
      <c r="AP216" s="618">
        <v>167</v>
      </c>
      <c r="AQ216" s="619">
        <v>131</v>
      </c>
      <c r="AR216" s="620">
        <f t="shared" si="236"/>
        <v>0.77314814814814814</v>
      </c>
      <c r="AS216" s="621">
        <f t="shared" si="237"/>
        <v>0.99404761904761907</v>
      </c>
      <c r="AT216" s="617">
        <v>256</v>
      </c>
      <c r="AU216" s="618">
        <v>256</v>
      </c>
      <c r="AV216" s="618">
        <v>256</v>
      </c>
      <c r="AW216" s="618">
        <v>148</v>
      </c>
      <c r="AX216" s="619">
        <v>147</v>
      </c>
      <c r="AY216" s="620">
        <f t="shared" si="238"/>
        <v>0.578125</v>
      </c>
      <c r="AZ216" s="621">
        <f t="shared" si="239"/>
        <v>0.578125</v>
      </c>
      <c r="BA216" s="617">
        <v>296</v>
      </c>
      <c r="BB216" s="618">
        <v>296</v>
      </c>
      <c r="BC216" s="618">
        <v>243</v>
      </c>
      <c r="BD216" s="618">
        <v>243</v>
      </c>
      <c r="BE216" s="619">
        <v>181</v>
      </c>
      <c r="BF216" s="620">
        <f t="shared" si="240"/>
        <v>0.82094594594594594</v>
      </c>
      <c r="BG216" s="621">
        <f t="shared" si="241"/>
        <v>1</v>
      </c>
      <c r="BH216" s="617">
        <v>282</v>
      </c>
      <c r="BI216" s="618">
        <v>281</v>
      </c>
      <c r="BJ216" s="618">
        <v>234</v>
      </c>
      <c r="BK216" s="618">
        <v>234</v>
      </c>
      <c r="BL216" s="619">
        <v>171</v>
      </c>
      <c r="BM216" s="620">
        <f t="shared" si="242"/>
        <v>0.83274021352313166</v>
      </c>
      <c r="BN216" s="621">
        <f t="shared" si="243"/>
        <v>1</v>
      </c>
      <c r="BO216" s="617">
        <v>249</v>
      </c>
      <c r="BP216" s="618">
        <v>247</v>
      </c>
      <c r="BQ216" s="618">
        <v>197</v>
      </c>
      <c r="BR216" s="618">
        <v>197</v>
      </c>
      <c r="BS216" s="619">
        <v>140</v>
      </c>
      <c r="BT216" s="620">
        <f t="shared" si="244"/>
        <v>0.79757085020242913</v>
      </c>
      <c r="BU216" s="621">
        <f t="shared" si="245"/>
        <v>1</v>
      </c>
      <c r="BV216" s="617">
        <v>270</v>
      </c>
      <c r="BW216" s="618">
        <v>269</v>
      </c>
      <c r="BX216" s="618">
        <v>217</v>
      </c>
      <c r="BY216" s="618">
        <v>217</v>
      </c>
      <c r="BZ216" s="619">
        <v>147</v>
      </c>
      <c r="CA216" s="620">
        <f t="shared" si="246"/>
        <v>0.80669144981412644</v>
      </c>
      <c r="CB216" s="621">
        <f t="shared" si="247"/>
        <v>1</v>
      </c>
      <c r="CC216" s="617">
        <v>322</v>
      </c>
      <c r="CD216" s="618">
        <v>322</v>
      </c>
      <c r="CE216" s="618">
        <v>269</v>
      </c>
      <c r="CF216" s="618">
        <v>269</v>
      </c>
      <c r="CG216" s="619">
        <v>189</v>
      </c>
      <c r="CH216" s="620">
        <f t="shared" si="248"/>
        <v>0.8354037267080745</v>
      </c>
      <c r="CI216" s="621">
        <f t="shared" si="249"/>
        <v>1</v>
      </c>
    </row>
    <row r="217" spans="1:16113" s="4" customFormat="1" x14ac:dyDescent="0.25">
      <c r="A217" s="656" t="s">
        <v>574</v>
      </c>
      <c r="B217" s="546" t="s">
        <v>501</v>
      </c>
      <c r="C217" s="625" t="s">
        <v>199</v>
      </c>
      <c r="D217" s="617">
        <v>118</v>
      </c>
      <c r="E217" s="618">
        <v>117</v>
      </c>
      <c r="F217" s="618">
        <v>87</v>
      </c>
      <c r="G217" s="618">
        <v>59</v>
      </c>
      <c r="H217" s="619">
        <v>57</v>
      </c>
      <c r="I217" s="620">
        <f t="shared" si="228"/>
        <v>0.50427350427350426</v>
      </c>
      <c r="J217" s="621">
        <f t="shared" si="229"/>
        <v>0.67816091954022983</v>
      </c>
      <c r="K217" s="617">
        <v>105</v>
      </c>
      <c r="L217" s="618">
        <v>105</v>
      </c>
      <c r="M217" s="618">
        <v>73</v>
      </c>
      <c r="N217" s="618">
        <v>60</v>
      </c>
      <c r="O217" s="619">
        <v>60</v>
      </c>
      <c r="P217" s="620">
        <f t="shared" si="230"/>
        <v>0.5714285714285714</v>
      </c>
      <c r="Q217" s="621">
        <f t="shared" si="231"/>
        <v>0.82191780821917804</v>
      </c>
      <c r="R217" s="617">
        <v>115</v>
      </c>
      <c r="S217" s="618">
        <v>114</v>
      </c>
      <c r="T217" s="618">
        <v>88</v>
      </c>
      <c r="U217" s="618">
        <v>73</v>
      </c>
      <c r="V217" s="619">
        <v>73</v>
      </c>
      <c r="W217" s="620">
        <f t="shared" si="226"/>
        <v>0.64035087719298245</v>
      </c>
      <c r="X217" s="621">
        <f t="shared" si="227"/>
        <v>0.82954545454545459</v>
      </c>
      <c r="Y217" s="617">
        <v>191</v>
      </c>
      <c r="Z217" s="618">
        <v>186</v>
      </c>
      <c r="AA217" s="618">
        <v>157</v>
      </c>
      <c r="AB217" s="618">
        <v>141</v>
      </c>
      <c r="AC217" s="619">
        <v>141</v>
      </c>
      <c r="AD217" s="620">
        <f t="shared" si="232"/>
        <v>0.75806451612903225</v>
      </c>
      <c r="AE217" s="621">
        <f t="shared" si="233"/>
        <v>0.89808917197452232</v>
      </c>
      <c r="AF217" s="617">
        <v>279</v>
      </c>
      <c r="AG217" s="618">
        <v>268</v>
      </c>
      <c r="AH217" s="618">
        <v>239</v>
      </c>
      <c r="AI217" s="618">
        <v>228</v>
      </c>
      <c r="AJ217" s="619">
        <v>214</v>
      </c>
      <c r="AK217" s="620">
        <f t="shared" si="234"/>
        <v>0.85074626865671643</v>
      </c>
      <c r="AL217" s="621">
        <f t="shared" si="235"/>
        <v>0.95397489539748959</v>
      </c>
      <c r="AM217" s="617">
        <v>411</v>
      </c>
      <c r="AN217" s="618">
        <v>399</v>
      </c>
      <c r="AO217" s="618">
        <v>373</v>
      </c>
      <c r="AP217" s="618">
        <v>313</v>
      </c>
      <c r="AQ217" s="619">
        <v>294</v>
      </c>
      <c r="AR217" s="620">
        <f t="shared" si="236"/>
        <v>0.78446115288220553</v>
      </c>
      <c r="AS217" s="621">
        <f t="shared" si="237"/>
        <v>0.83914209115281502</v>
      </c>
      <c r="AT217" s="617">
        <v>394</v>
      </c>
      <c r="AU217" s="618">
        <v>390</v>
      </c>
      <c r="AV217" s="618">
        <v>378</v>
      </c>
      <c r="AW217" s="618">
        <v>318</v>
      </c>
      <c r="AX217" s="619">
        <v>272</v>
      </c>
      <c r="AY217" s="620">
        <f t="shared" si="238"/>
        <v>0.81538461538461537</v>
      </c>
      <c r="AZ217" s="621">
        <f t="shared" si="239"/>
        <v>0.84126984126984128</v>
      </c>
      <c r="BA217" s="617">
        <v>354</v>
      </c>
      <c r="BB217" s="618">
        <v>350</v>
      </c>
      <c r="BC217" s="618">
        <v>350</v>
      </c>
      <c r="BD217" s="618">
        <v>280</v>
      </c>
      <c r="BE217" s="619">
        <v>256</v>
      </c>
      <c r="BF217" s="620">
        <f t="shared" si="240"/>
        <v>0.8</v>
      </c>
      <c r="BG217" s="621">
        <f t="shared" si="241"/>
        <v>0.8</v>
      </c>
      <c r="BH217" s="617">
        <v>456</v>
      </c>
      <c r="BI217" s="618">
        <v>452</v>
      </c>
      <c r="BJ217" s="618">
        <v>452</v>
      </c>
      <c r="BK217" s="618">
        <v>449</v>
      </c>
      <c r="BL217" s="619">
        <v>368</v>
      </c>
      <c r="BM217" s="620">
        <f t="shared" si="242"/>
        <v>0.99336283185840712</v>
      </c>
      <c r="BN217" s="621">
        <f t="shared" si="243"/>
        <v>0.99336283185840712</v>
      </c>
      <c r="BO217" s="617">
        <v>521</v>
      </c>
      <c r="BP217" s="618">
        <v>518</v>
      </c>
      <c r="BQ217" s="618">
        <v>518</v>
      </c>
      <c r="BR217" s="618">
        <v>517</v>
      </c>
      <c r="BS217" s="619">
        <v>400</v>
      </c>
      <c r="BT217" s="620">
        <f t="shared" si="244"/>
        <v>0.99806949806949807</v>
      </c>
      <c r="BU217" s="621">
        <f t="shared" si="245"/>
        <v>0.99806949806949807</v>
      </c>
      <c r="BV217" s="617">
        <v>1185</v>
      </c>
      <c r="BW217" s="618">
        <v>1177</v>
      </c>
      <c r="BX217" s="618">
        <v>1177</v>
      </c>
      <c r="BY217" s="618">
        <v>1176</v>
      </c>
      <c r="BZ217" s="619">
        <v>1068</v>
      </c>
      <c r="CA217" s="620">
        <f t="shared" si="246"/>
        <v>0.99915038232795239</v>
      </c>
      <c r="CB217" s="621">
        <f t="shared" si="247"/>
        <v>0.99915038232795239</v>
      </c>
      <c r="CC217" s="617">
        <v>586</v>
      </c>
      <c r="CD217" s="618">
        <v>585</v>
      </c>
      <c r="CE217" s="618">
        <v>585</v>
      </c>
      <c r="CF217" s="618">
        <v>469</v>
      </c>
      <c r="CG217" s="619">
        <v>468</v>
      </c>
      <c r="CH217" s="620">
        <f t="shared" si="248"/>
        <v>0.80170940170940175</v>
      </c>
      <c r="CI217" s="621">
        <f t="shared" si="249"/>
        <v>0.80170940170940175</v>
      </c>
    </row>
    <row r="218" spans="1:16113" s="4" customFormat="1" x14ac:dyDescent="0.25">
      <c r="A218" s="656" t="s">
        <v>575</v>
      </c>
      <c r="B218" s="546" t="s">
        <v>502</v>
      </c>
      <c r="C218" s="625" t="s">
        <v>199</v>
      </c>
      <c r="D218" s="617">
        <v>271</v>
      </c>
      <c r="E218" s="618">
        <v>271</v>
      </c>
      <c r="F218" s="618">
        <v>271</v>
      </c>
      <c r="G218" s="618">
        <v>271</v>
      </c>
      <c r="H218" s="619">
        <v>271</v>
      </c>
      <c r="I218" s="620">
        <f t="shared" si="228"/>
        <v>1</v>
      </c>
      <c r="J218" s="621">
        <f t="shared" si="229"/>
        <v>1</v>
      </c>
      <c r="K218" s="617">
        <v>223</v>
      </c>
      <c r="L218" s="618">
        <v>223</v>
      </c>
      <c r="M218" s="618">
        <v>223</v>
      </c>
      <c r="N218" s="618">
        <v>223</v>
      </c>
      <c r="O218" s="619">
        <v>200</v>
      </c>
      <c r="P218" s="620">
        <f t="shared" si="230"/>
        <v>1</v>
      </c>
      <c r="Q218" s="621">
        <f t="shared" si="231"/>
        <v>1</v>
      </c>
      <c r="R218" s="617">
        <v>195</v>
      </c>
      <c r="S218" s="618">
        <v>188</v>
      </c>
      <c r="T218" s="618">
        <v>173</v>
      </c>
      <c r="U218" s="618">
        <v>173</v>
      </c>
      <c r="V218" s="619">
        <v>153</v>
      </c>
      <c r="W218" s="620">
        <f t="shared" si="226"/>
        <v>0.92021276595744683</v>
      </c>
      <c r="X218" s="621">
        <f t="shared" si="227"/>
        <v>1</v>
      </c>
      <c r="Y218" s="617">
        <v>189</v>
      </c>
      <c r="Z218" s="618">
        <v>188</v>
      </c>
      <c r="AA218" s="618">
        <v>171</v>
      </c>
      <c r="AB218" s="618">
        <v>170</v>
      </c>
      <c r="AC218" s="619">
        <v>159</v>
      </c>
      <c r="AD218" s="620">
        <f t="shared" si="232"/>
        <v>0.9042553191489362</v>
      </c>
      <c r="AE218" s="621">
        <f t="shared" si="233"/>
        <v>0.99415204678362568</v>
      </c>
      <c r="AF218" s="617">
        <v>183</v>
      </c>
      <c r="AG218" s="618">
        <v>182</v>
      </c>
      <c r="AH218" s="618">
        <v>176</v>
      </c>
      <c r="AI218" s="618">
        <v>176</v>
      </c>
      <c r="AJ218" s="619">
        <v>162</v>
      </c>
      <c r="AK218" s="620">
        <f t="shared" si="234"/>
        <v>0.96703296703296704</v>
      </c>
      <c r="AL218" s="621">
        <f t="shared" si="235"/>
        <v>1</v>
      </c>
      <c r="AM218" s="617">
        <v>148</v>
      </c>
      <c r="AN218" s="618">
        <v>148</v>
      </c>
      <c r="AO218" s="618">
        <v>148</v>
      </c>
      <c r="AP218" s="618">
        <v>148</v>
      </c>
      <c r="AQ218" s="619">
        <v>148</v>
      </c>
      <c r="AR218" s="620">
        <f t="shared" si="236"/>
        <v>1</v>
      </c>
      <c r="AS218" s="621">
        <f t="shared" si="237"/>
        <v>1</v>
      </c>
      <c r="AT218" s="617">
        <v>141</v>
      </c>
      <c r="AU218" s="618">
        <v>140</v>
      </c>
      <c r="AV218" s="618">
        <v>140</v>
      </c>
      <c r="AW218" s="618">
        <v>140</v>
      </c>
      <c r="AX218" s="619">
        <v>137</v>
      </c>
      <c r="AY218" s="620">
        <f t="shared" si="238"/>
        <v>1</v>
      </c>
      <c r="AZ218" s="621">
        <f t="shared" si="239"/>
        <v>1</v>
      </c>
      <c r="BA218" s="617">
        <v>145</v>
      </c>
      <c r="BB218" s="618">
        <v>145</v>
      </c>
      <c r="BC218" s="618">
        <v>145</v>
      </c>
      <c r="BD218" s="618">
        <v>129</v>
      </c>
      <c r="BE218" s="619">
        <v>126</v>
      </c>
      <c r="BF218" s="620">
        <f t="shared" si="240"/>
        <v>0.8896551724137931</v>
      </c>
      <c r="BG218" s="621">
        <f t="shared" si="241"/>
        <v>0.8896551724137931</v>
      </c>
      <c r="BH218" s="617">
        <v>162</v>
      </c>
      <c r="BI218" s="618">
        <v>162</v>
      </c>
      <c r="BJ218" s="618">
        <v>162</v>
      </c>
      <c r="BK218" s="618">
        <v>162</v>
      </c>
      <c r="BL218" s="619">
        <v>162</v>
      </c>
      <c r="BM218" s="620">
        <f t="shared" si="242"/>
        <v>1</v>
      </c>
      <c r="BN218" s="621">
        <f t="shared" si="243"/>
        <v>1</v>
      </c>
      <c r="BO218" s="617">
        <v>130</v>
      </c>
      <c r="BP218" s="618">
        <v>129</v>
      </c>
      <c r="BQ218" s="618">
        <v>128</v>
      </c>
      <c r="BR218" s="618">
        <v>127</v>
      </c>
      <c r="BS218" s="619">
        <v>127</v>
      </c>
      <c r="BT218" s="620">
        <f t="shared" si="244"/>
        <v>0.98449612403100772</v>
      </c>
      <c r="BU218" s="621">
        <f t="shared" si="245"/>
        <v>0.9921875</v>
      </c>
      <c r="BV218" s="617">
        <v>74</v>
      </c>
      <c r="BW218" s="618">
        <v>74</v>
      </c>
      <c r="BX218" s="618">
        <v>72</v>
      </c>
      <c r="BY218" s="618">
        <v>71</v>
      </c>
      <c r="BZ218" s="619">
        <v>71</v>
      </c>
      <c r="CA218" s="620">
        <f t="shared" si="246"/>
        <v>0.95945945945945943</v>
      </c>
      <c r="CB218" s="621">
        <f t="shared" si="247"/>
        <v>0.98611111111111116</v>
      </c>
      <c r="CC218" s="617">
        <v>147</v>
      </c>
      <c r="CD218" s="618">
        <v>146</v>
      </c>
      <c r="CE218" s="618">
        <v>145</v>
      </c>
      <c r="CF218" s="618">
        <v>145</v>
      </c>
      <c r="CG218" s="619">
        <v>142</v>
      </c>
      <c r="CH218" s="620">
        <f t="shared" si="248"/>
        <v>0.99315068493150682</v>
      </c>
      <c r="CI218" s="621">
        <f t="shared" si="249"/>
        <v>1</v>
      </c>
    </row>
    <row r="219" spans="1:16113" s="4" customFormat="1" x14ac:dyDescent="0.25">
      <c r="A219" s="657" t="s">
        <v>576</v>
      </c>
      <c r="B219" s="546" t="s">
        <v>503</v>
      </c>
      <c r="C219" s="625" t="s">
        <v>199</v>
      </c>
      <c r="D219" s="634">
        <v>161</v>
      </c>
      <c r="E219" s="641">
        <v>161</v>
      </c>
      <c r="F219" s="641">
        <v>135</v>
      </c>
      <c r="G219" s="641">
        <v>135</v>
      </c>
      <c r="H219" s="641">
        <v>106</v>
      </c>
      <c r="I219" s="643">
        <f t="shared" si="228"/>
        <v>0.83850931677018636</v>
      </c>
      <c r="J219" s="644">
        <f t="shared" si="229"/>
        <v>1</v>
      </c>
      <c r="K219" s="634">
        <v>148</v>
      </c>
      <c r="L219" s="641">
        <v>148</v>
      </c>
      <c r="M219" s="641">
        <v>121</v>
      </c>
      <c r="N219" s="641">
        <v>121</v>
      </c>
      <c r="O219" s="641">
        <v>111</v>
      </c>
      <c r="P219" s="643">
        <f t="shared" si="230"/>
        <v>0.81756756756756754</v>
      </c>
      <c r="Q219" s="644">
        <f t="shared" si="231"/>
        <v>1</v>
      </c>
      <c r="R219" s="634">
        <v>121</v>
      </c>
      <c r="S219" s="641">
        <v>118</v>
      </c>
      <c r="T219" s="641">
        <v>104</v>
      </c>
      <c r="U219" s="641">
        <v>104</v>
      </c>
      <c r="V219" s="641">
        <v>101</v>
      </c>
      <c r="W219" s="643">
        <f t="shared" si="226"/>
        <v>0.88135593220338981</v>
      </c>
      <c r="X219" s="644">
        <f t="shared" si="227"/>
        <v>1</v>
      </c>
      <c r="Y219" s="634">
        <v>319</v>
      </c>
      <c r="Z219" s="641">
        <v>310</v>
      </c>
      <c r="AA219" s="641">
        <v>301</v>
      </c>
      <c r="AB219" s="641">
        <v>300</v>
      </c>
      <c r="AC219" s="641">
        <v>261</v>
      </c>
      <c r="AD219" s="643">
        <f t="shared" si="232"/>
        <v>0.967741935483871</v>
      </c>
      <c r="AE219" s="644">
        <f t="shared" si="233"/>
        <v>0.99667774086378735</v>
      </c>
      <c r="AF219" s="634">
        <v>350</v>
      </c>
      <c r="AG219" s="641">
        <v>348</v>
      </c>
      <c r="AH219" s="641">
        <v>327</v>
      </c>
      <c r="AI219" s="641">
        <v>325</v>
      </c>
      <c r="AJ219" s="641">
        <v>314</v>
      </c>
      <c r="AK219" s="643">
        <f t="shared" si="234"/>
        <v>0.93390804597701149</v>
      </c>
      <c r="AL219" s="644">
        <f t="shared" si="235"/>
        <v>0.99388379204892963</v>
      </c>
      <c r="AM219" s="634">
        <v>341</v>
      </c>
      <c r="AN219" s="641">
        <v>336</v>
      </c>
      <c r="AO219" s="641">
        <v>311</v>
      </c>
      <c r="AP219" s="641">
        <v>304</v>
      </c>
      <c r="AQ219" s="641">
        <v>275</v>
      </c>
      <c r="AR219" s="643">
        <f t="shared" si="236"/>
        <v>0.90476190476190477</v>
      </c>
      <c r="AS219" s="644">
        <f t="shared" si="237"/>
        <v>0.977491961414791</v>
      </c>
      <c r="AT219" s="634">
        <v>341</v>
      </c>
      <c r="AU219" s="641">
        <v>340</v>
      </c>
      <c r="AV219" s="641">
        <v>315</v>
      </c>
      <c r="AW219" s="641">
        <v>315</v>
      </c>
      <c r="AX219" s="641">
        <v>280</v>
      </c>
      <c r="AY219" s="643">
        <f t="shared" si="238"/>
        <v>0.92647058823529416</v>
      </c>
      <c r="AZ219" s="644">
        <f t="shared" si="239"/>
        <v>1</v>
      </c>
      <c r="BA219" s="634">
        <v>294</v>
      </c>
      <c r="BB219" s="641">
        <v>290</v>
      </c>
      <c r="BC219" s="641">
        <v>269</v>
      </c>
      <c r="BD219" s="641">
        <v>268</v>
      </c>
      <c r="BE219" s="641">
        <v>228</v>
      </c>
      <c r="BF219" s="643">
        <f t="shared" si="240"/>
        <v>0.92413793103448272</v>
      </c>
      <c r="BG219" s="644">
        <f t="shared" si="241"/>
        <v>0.99628252788104088</v>
      </c>
      <c r="BH219" s="634">
        <v>317</v>
      </c>
      <c r="BI219" s="641">
        <v>317</v>
      </c>
      <c r="BJ219" s="641">
        <v>304</v>
      </c>
      <c r="BK219" s="641">
        <v>302</v>
      </c>
      <c r="BL219" s="641">
        <v>272</v>
      </c>
      <c r="BM219" s="643">
        <f t="shared" si="242"/>
        <v>0.95268138801261826</v>
      </c>
      <c r="BN219" s="644">
        <f t="shared" si="243"/>
        <v>0.99342105263157898</v>
      </c>
      <c r="BO219" s="634">
        <v>253</v>
      </c>
      <c r="BP219" s="641">
        <v>250</v>
      </c>
      <c r="BQ219" s="641">
        <v>249</v>
      </c>
      <c r="BR219" s="641">
        <v>247</v>
      </c>
      <c r="BS219" s="641">
        <v>223</v>
      </c>
      <c r="BT219" s="643">
        <f t="shared" si="244"/>
        <v>0.98799999999999999</v>
      </c>
      <c r="BU219" s="644">
        <f t="shared" si="245"/>
        <v>0.99196787148594379</v>
      </c>
      <c r="BV219" s="634">
        <v>204</v>
      </c>
      <c r="BW219" s="641">
        <v>201</v>
      </c>
      <c r="BX219" s="641">
        <v>201</v>
      </c>
      <c r="BY219" s="641">
        <v>201</v>
      </c>
      <c r="BZ219" s="641">
        <v>197</v>
      </c>
      <c r="CA219" s="643">
        <f t="shared" si="246"/>
        <v>1</v>
      </c>
      <c r="CB219" s="644">
        <f t="shared" si="247"/>
        <v>1</v>
      </c>
      <c r="CC219" s="634">
        <v>332</v>
      </c>
      <c r="CD219" s="641">
        <v>330</v>
      </c>
      <c r="CE219" s="641">
        <v>330</v>
      </c>
      <c r="CF219" s="641">
        <v>330</v>
      </c>
      <c r="CG219" s="641">
        <v>234</v>
      </c>
      <c r="CH219" s="643">
        <f t="shared" si="248"/>
        <v>1</v>
      </c>
      <c r="CI219" s="644">
        <f t="shared" si="249"/>
        <v>1</v>
      </c>
    </row>
    <row r="220" spans="1:16113" s="4" customFormat="1" x14ac:dyDescent="0.25">
      <c r="A220" s="657" t="s">
        <v>504</v>
      </c>
      <c r="B220" s="546" t="s">
        <v>505</v>
      </c>
      <c r="C220" s="625" t="s">
        <v>199</v>
      </c>
      <c r="D220" s="634">
        <v>79</v>
      </c>
      <c r="E220" s="641">
        <v>79</v>
      </c>
      <c r="F220" s="641">
        <v>79</v>
      </c>
      <c r="G220" s="641">
        <v>73</v>
      </c>
      <c r="H220" s="641">
        <v>65</v>
      </c>
      <c r="I220" s="643">
        <f t="shared" si="228"/>
        <v>0.92405063291139244</v>
      </c>
      <c r="J220" s="644">
        <f t="shared" si="229"/>
        <v>0.92405063291139244</v>
      </c>
      <c r="K220" s="634">
        <v>225</v>
      </c>
      <c r="L220" s="641">
        <v>223</v>
      </c>
      <c r="M220" s="641">
        <v>173</v>
      </c>
      <c r="N220" s="641">
        <v>173</v>
      </c>
      <c r="O220" s="641">
        <v>150</v>
      </c>
      <c r="P220" s="643">
        <f t="shared" si="230"/>
        <v>0.77578475336322872</v>
      </c>
      <c r="Q220" s="644">
        <f t="shared" si="231"/>
        <v>1</v>
      </c>
      <c r="R220" s="634">
        <v>257</v>
      </c>
      <c r="S220" s="641">
        <v>255</v>
      </c>
      <c r="T220" s="641">
        <v>255</v>
      </c>
      <c r="U220" s="641">
        <v>182</v>
      </c>
      <c r="V220" s="641">
        <v>142</v>
      </c>
      <c r="W220" s="643">
        <f t="shared" si="226"/>
        <v>0.71372549019607845</v>
      </c>
      <c r="X220" s="644">
        <f t="shared" si="227"/>
        <v>0.71372549019607845</v>
      </c>
      <c r="Y220" s="634">
        <v>154</v>
      </c>
      <c r="Z220" s="641">
        <v>153</v>
      </c>
      <c r="AA220" s="641">
        <v>125</v>
      </c>
      <c r="AB220" s="641">
        <v>125</v>
      </c>
      <c r="AC220" s="641">
        <v>114</v>
      </c>
      <c r="AD220" s="643">
        <f t="shared" si="232"/>
        <v>0.81699346405228757</v>
      </c>
      <c r="AE220" s="644">
        <f t="shared" si="233"/>
        <v>1</v>
      </c>
      <c r="AF220" s="634">
        <v>99</v>
      </c>
      <c r="AG220" s="641">
        <v>95</v>
      </c>
      <c r="AH220" s="641">
        <v>95</v>
      </c>
      <c r="AI220" s="641">
        <v>85</v>
      </c>
      <c r="AJ220" s="641">
        <v>74</v>
      </c>
      <c r="AK220" s="643">
        <f t="shared" si="234"/>
        <v>0.89473684210526316</v>
      </c>
      <c r="AL220" s="644">
        <f t="shared" si="235"/>
        <v>0.89473684210526316</v>
      </c>
      <c r="AM220" s="634">
        <v>123</v>
      </c>
      <c r="AN220" s="641">
        <v>122</v>
      </c>
      <c r="AO220" s="641">
        <v>122</v>
      </c>
      <c r="AP220" s="641">
        <v>100</v>
      </c>
      <c r="AQ220" s="641">
        <v>89</v>
      </c>
      <c r="AR220" s="643">
        <f t="shared" si="236"/>
        <v>0.81967213114754101</v>
      </c>
      <c r="AS220" s="644">
        <f t="shared" si="237"/>
        <v>0.81967213114754101</v>
      </c>
      <c r="AT220" s="634">
        <v>103</v>
      </c>
      <c r="AU220" s="641">
        <v>100</v>
      </c>
      <c r="AV220" s="641">
        <v>100</v>
      </c>
      <c r="AW220" s="641">
        <v>81</v>
      </c>
      <c r="AX220" s="641">
        <v>63</v>
      </c>
      <c r="AY220" s="643">
        <f t="shared" si="238"/>
        <v>0.81</v>
      </c>
      <c r="AZ220" s="644">
        <f t="shared" si="239"/>
        <v>0.81</v>
      </c>
      <c r="BA220" s="634">
        <v>51</v>
      </c>
      <c r="BB220" s="641">
        <v>51</v>
      </c>
      <c r="BC220" s="641">
        <v>51</v>
      </c>
      <c r="BD220" s="641">
        <v>42</v>
      </c>
      <c r="BE220" s="641">
        <v>37</v>
      </c>
      <c r="BF220" s="643">
        <f t="shared" si="240"/>
        <v>0.82352941176470584</v>
      </c>
      <c r="BG220" s="644">
        <f t="shared" si="241"/>
        <v>0.82352941176470584</v>
      </c>
      <c r="BH220" s="634">
        <v>25</v>
      </c>
      <c r="BI220" s="641">
        <v>25</v>
      </c>
      <c r="BJ220" s="641">
        <v>25</v>
      </c>
      <c r="BK220" s="641">
        <v>14</v>
      </c>
      <c r="BL220" s="641">
        <v>10</v>
      </c>
      <c r="BM220" s="643">
        <f t="shared" si="242"/>
        <v>0.56000000000000005</v>
      </c>
      <c r="BN220" s="644">
        <f t="shared" si="243"/>
        <v>0.56000000000000005</v>
      </c>
      <c r="BO220" s="634">
        <v>620</v>
      </c>
      <c r="BP220" s="641">
        <v>591</v>
      </c>
      <c r="BQ220" s="641">
        <v>591</v>
      </c>
      <c r="BR220" s="641">
        <v>514</v>
      </c>
      <c r="BS220" s="641">
        <v>467</v>
      </c>
      <c r="BT220" s="643">
        <f t="shared" si="244"/>
        <v>0.8697123519458545</v>
      </c>
      <c r="BU220" s="644">
        <f t="shared" si="245"/>
        <v>0.8697123519458545</v>
      </c>
      <c r="BV220" s="634" t="s">
        <v>67</v>
      </c>
      <c r="BW220" s="641" t="s">
        <v>67</v>
      </c>
      <c r="BX220" s="641" t="s">
        <v>67</v>
      </c>
      <c r="BY220" s="641" t="s">
        <v>67</v>
      </c>
      <c r="BZ220" s="641" t="s">
        <v>67</v>
      </c>
      <c r="CA220" s="643" t="s">
        <v>67</v>
      </c>
      <c r="CB220" s="644" t="s">
        <v>67</v>
      </c>
      <c r="CC220" s="617" t="s">
        <v>67</v>
      </c>
      <c r="CD220" s="618" t="s">
        <v>67</v>
      </c>
      <c r="CE220" s="618" t="s">
        <v>67</v>
      </c>
      <c r="CF220" s="618" t="s">
        <v>67</v>
      </c>
      <c r="CG220" s="619" t="s">
        <v>67</v>
      </c>
      <c r="CH220" s="643" t="s">
        <v>67</v>
      </c>
      <c r="CI220" s="644" t="s">
        <v>67</v>
      </c>
    </row>
    <row r="221" spans="1:16113" s="4" customFormat="1" ht="38.25" x14ac:dyDescent="0.25">
      <c r="A221" s="656" t="s">
        <v>506</v>
      </c>
      <c r="B221" s="546" t="s">
        <v>507</v>
      </c>
      <c r="C221" s="625" t="s">
        <v>199</v>
      </c>
      <c r="D221" s="617">
        <v>30</v>
      </c>
      <c r="E221" s="618">
        <v>29</v>
      </c>
      <c r="F221" s="618">
        <v>22</v>
      </c>
      <c r="G221" s="618">
        <v>22</v>
      </c>
      <c r="H221" s="619">
        <v>22</v>
      </c>
      <c r="I221" s="620">
        <f t="shared" si="228"/>
        <v>0.75862068965517238</v>
      </c>
      <c r="J221" s="621">
        <f t="shared" si="229"/>
        <v>1</v>
      </c>
      <c r="K221" s="617">
        <v>2</v>
      </c>
      <c r="L221" s="618">
        <v>2</v>
      </c>
      <c r="M221" s="618">
        <v>2</v>
      </c>
      <c r="N221" s="618">
        <v>2</v>
      </c>
      <c r="O221" s="619">
        <v>2</v>
      </c>
      <c r="P221" s="620">
        <f t="shared" si="230"/>
        <v>1</v>
      </c>
      <c r="Q221" s="621">
        <f t="shared" si="231"/>
        <v>1</v>
      </c>
      <c r="R221" s="617">
        <v>14</v>
      </c>
      <c r="S221" s="618">
        <v>14</v>
      </c>
      <c r="T221" s="618">
        <v>11</v>
      </c>
      <c r="U221" s="618">
        <v>11</v>
      </c>
      <c r="V221" s="619">
        <v>7</v>
      </c>
      <c r="W221" s="620">
        <f t="shared" si="226"/>
        <v>0.7857142857142857</v>
      </c>
      <c r="X221" s="621">
        <f t="shared" si="227"/>
        <v>1</v>
      </c>
      <c r="Y221" s="617" t="s">
        <v>67</v>
      </c>
      <c r="Z221" s="618" t="s">
        <v>67</v>
      </c>
      <c r="AA221" s="618" t="s">
        <v>67</v>
      </c>
      <c r="AB221" s="618" t="s">
        <v>67</v>
      </c>
      <c r="AC221" s="619" t="s">
        <v>67</v>
      </c>
      <c r="AD221" s="620" t="s">
        <v>67</v>
      </c>
      <c r="AE221" s="621" t="s">
        <v>67</v>
      </c>
      <c r="AF221" s="617" t="s">
        <v>67</v>
      </c>
      <c r="AG221" s="618" t="s">
        <v>67</v>
      </c>
      <c r="AH221" s="618" t="s">
        <v>67</v>
      </c>
      <c r="AI221" s="618" t="s">
        <v>67</v>
      </c>
      <c r="AJ221" s="619" t="s">
        <v>67</v>
      </c>
      <c r="AK221" s="620" t="s">
        <v>67</v>
      </c>
      <c r="AL221" s="621" t="s">
        <v>67</v>
      </c>
      <c r="AM221" s="617" t="s">
        <v>67</v>
      </c>
      <c r="AN221" s="618" t="s">
        <v>67</v>
      </c>
      <c r="AO221" s="618" t="s">
        <v>67</v>
      </c>
      <c r="AP221" s="618" t="s">
        <v>67</v>
      </c>
      <c r="AQ221" s="619" t="s">
        <v>67</v>
      </c>
      <c r="AR221" s="620" t="s">
        <v>67</v>
      </c>
      <c r="AS221" s="621" t="s">
        <v>67</v>
      </c>
      <c r="AT221" s="617" t="s">
        <v>67</v>
      </c>
      <c r="AU221" s="618" t="s">
        <v>67</v>
      </c>
      <c r="AV221" s="618" t="s">
        <v>67</v>
      </c>
      <c r="AW221" s="618" t="s">
        <v>67</v>
      </c>
      <c r="AX221" s="619" t="s">
        <v>67</v>
      </c>
      <c r="AY221" s="620" t="s">
        <v>67</v>
      </c>
      <c r="AZ221" s="621" t="s">
        <v>67</v>
      </c>
      <c r="BA221" s="617" t="s">
        <v>67</v>
      </c>
      <c r="BB221" s="618" t="s">
        <v>67</v>
      </c>
      <c r="BC221" s="618" t="s">
        <v>67</v>
      </c>
      <c r="BD221" s="618" t="s">
        <v>67</v>
      </c>
      <c r="BE221" s="619" t="s">
        <v>67</v>
      </c>
      <c r="BF221" s="620" t="s">
        <v>67</v>
      </c>
      <c r="BG221" s="621" t="s">
        <v>67</v>
      </c>
      <c r="BH221" s="617" t="s">
        <v>67</v>
      </c>
      <c r="BI221" s="618" t="s">
        <v>67</v>
      </c>
      <c r="BJ221" s="618" t="s">
        <v>67</v>
      </c>
      <c r="BK221" s="618" t="s">
        <v>67</v>
      </c>
      <c r="BL221" s="619" t="s">
        <v>67</v>
      </c>
      <c r="BM221" s="620" t="s">
        <v>67</v>
      </c>
      <c r="BN221" s="621" t="s">
        <v>67</v>
      </c>
      <c r="BO221" s="617" t="s">
        <v>67</v>
      </c>
      <c r="BP221" s="618" t="s">
        <v>67</v>
      </c>
      <c r="BQ221" s="618" t="s">
        <v>67</v>
      </c>
      <c r="BR221" s="618" t="s">
        <v>67</v>
      </c>
      <c r="BS221" s="619" t="s">
        <v>67</v>
      </c>
      <c r="BT221" s="620" t="s">
        <v>67</v>
      </c>
      <c r="BU221" s="621" t="s">
        <v>67</v>
      </c>
      <c r="BV221" s="617" t="s">
        <v>67</v>
      </c>
      <c r="BW221" s="618" t="s">
        <v>67</v>
      </c>
      <c r="BX221" s="618" t="s">
        <v>67</v>
      </c>
      <c r="BY221" s="618" t="s">
        <v>67</v>
      </c>
      <c r="BZ221" s="619" t="s">
        <v>67</v>
      </c>
      <c r="CA221" s="620" t="s">
        <v>67</v>
      </c>
      <c r="CB221" s="621" t="s">
        <v>67</v>
      </c>
      <c r="CC221" s="617" t="s">
        <v>67</v>
      </c>
      <c r="CD221" s="618" t="s">
        <v>67</v>
      </c>
      <c r="CE221" s="618" t="s">
        <v>67</v>
      </c>
      <c r="CF221" s="618" t="s">
        <v>67</v>
      </c>
      <c r="CG221" s="619" t="s">
        <v>67</v>
      </c>
      <c r="CH221" s="620" t="s">
        <v>67</v>
      </c>
      <c r="CI221" s="621" t="s">
        <v>67</v>
      </c>
    </row>
    <row r="222" spans="1:16113" s="4" customFormat="1" ht="25.5" x14ac:dyDescent="0.25">
      <c r="A222" s="656" t="s">
        <v>508</v>
      </c>
      <c r="B222" s="546" t="s">
        <v>509</v>
      </c>
      <c r="C222" s="625" t="s">
        <v>199</v>
      </c>
      <c r="D222" s="617">
        <v>123</v>
      </c>
      <c r="E222" s="618">
        <v>123</v>
      </c>
      <c r="F222" s="618">
        <v>123</v>
      </c>
      <c r="G222" s="618">
        <v>84</v>
      </c>
      <c r="H222" s="619">
        <v>84</v>
      </c>
      <c r="I222" s="620">
        <f t="shared" si="228"/>
        <v>0.68292682926829273</v>
      </c>
      <c r="J222" s="621">
        <f t="shared" si="229"/>
        <v>0.68292682926829273</v>
      </c>
      <c r="K222" s="617">
        <v>96</v>
      </c>
      <c r="L222" s="618">
        <v>96</v>
      </c>
      <c r="M222" s="618">
        <v>96</v>
      </c>
      <c r="N222" s="618">
        <v>70</v>
      </c>
      <c r="O222" s="619">
        <v>70</v>
      </c>
      <c r="P222" s="620">
        <f t="shared" si="230"/>
        <v>0.72916666666666663</v>
      </c>
      <c r="Q222" s="621">
        <f t="shared" si="231"/>
        <v>0.72916666666666663</v>
      </c>
      <c r="R222" s="617">
        <v>77</v>
      </c>
      <c r="S222" s="618">
        <v>72</v>
      </c>
      <c r="T222" s="618">
        <v>67</v>
      </c>
      <c r="U222" s="618">
        <v>59</v>
      </c>
      <c r="V222" s="619">
        <v>59</v>
      </c>
      <c r="W222" s="620">
        <f t="shared" si="226"/>
        <v>0.81944444444444442</v>
      </c>
      <c r="X222" s="621">
        <f t="shared" si="227"/>
        <v>0.88059701492537312</v>
      </c>
      <c r="Y222" s="617">
        <v>74</v>
      </c>
      <c r="Z222" s="618">
        <v>71</v>
      </c>
      <c r="AA222" s="618">
        <v>57</v>
      </c>
      <c r="AB222" s="618">
        <v>52</v>
      </c>
      <c r="AC222" s="619">
        <v>52</v>
      </c>
      <c r="AD222" s="620">
        <f>AB222/Z222</f>
        <v>0.73239436619718312</v>
      </c>
      <c r="AE222" s="621">
        <f>AB222/AA222</f>
        <v>0.91228070175438591</v>
      </c>
      <c r="AF222" s="617">
        <v>67</v>
      </c>
      <c r="AG222" s="618">
        <v>66</v>
      </c>
      <c r="AH222" s="618">
        <v>56</v>
      </c>
      <c r="AI222" s="618">
        <v>55</v>
      </c>
      <c r="AJ222" s="619">
        <v>49</v>
      </c>
      <c r="AK222" s="620">
        <f>AI222/AG222</f>
        <v>0.83333333333333337</v>
      </c>
      <c r="AL222" s="621">
        <f>AI222/AH222</f>
        <v>0.9821428571428571</v>
      </c>
      <c r="AM222" s="617">
        <v>35</v>
      </c>
      <c r="AN222" s="618">
        <v>35</v>
      </c>
      <c r="AO222" s="618">
        <v>33</v>
      </c>
      <c r="AP222" s="618">
        <v>31</v>
      </c>
      <c r="AQ222" s="619">
        <v>31</v>
      </c>
      <c r="AR222" s="620">
        <f>AP222/AN222</f>
        <v>0.88571428571428568</v>
      </c>
      <c r="AS222" s="621">
        <f>AP222/AO222</f>
        <v>0.93939393939393945</v>
      </c>
      <c r="AT222" s="617">
        <v>42</v>
      </c>
      <c r="AU222" s="618">
        <v>42</v>
      </c>
      <c r="AV222" s="618">
        <v>42</v>
      </c>
      <c r="AW222" s="618">
        <v>42</v>
      </c>
      <c r="AX222" s="619">
        <v>39</v>
      </c>
      <c r="AY222" s="620">
        <f>AW222/AU222</f>
        <v>1</v>
      </c>
      <c r="AZ222" s="621">
        <f>AW222/AV222</f>
        <v>1</v>
      </c>
      <c r="BA222" s="617">
        <v>44</v>
      </c>
      <c r="BB222" s="618">
        <v>44</v>
      </c>
      <c r="BC222" s="618">
        <v>42</v>
      </c>
      <c r="BD222" s="618">
        <v>42</v>
      </c>
      <c r="BE222" s="619">
        <v>38</v>
      </c>
      <c r="BF222" s="620">
        <f>BD222/BB222</f>
        <v>0.95454545454545459</v>
      </c>
      <c r="BG222" s="621">
        <f>BD222/BC222</f>
        <v>1</v>
      </c>
      <c r="BH222" s="617">
        <v>41</v>
      </c>
      <c r="BI222" s="618">
        <v>41</v>
      </c>
      <c r="BJ222" s="618">
        <v>34</v>
      </c>
      <c r="BK222" s="618">
        <v>34</v>
      </c>
      <c r="BL222" s="619">
        <v>32</v>
      </c>
      <c r="BM222" s="620">
        <f>BK222/BI222</f>
        <v>0.82926829268292679</v>
      </c>
      <c r="BN222" s="621">
        <f>BK222/BJ222</f>
        <v>1</v>
      </c>
      <c r="BO222" s="617" t="s">
        <v>67</v>
      </c>
      <c r="BP222" s="618" t="s">
        <v>67</v>
      </c>
      <c r="BQ222" s="618" t="s">
        <v>67</v>
      </c>
      <c r="BR222" s="618" t="s">
        <v>67</v>
      </c>
      <c r="BS222" s="619" t="s">
        <v>67</v>
      </c>
      <c r="BT222" s="620" t="s">
        <v>67</v>
      </c>
      <c r="BU222" s="621" t="s">
        <v>67</v>
      </c>
      <c r="BV222" s="617" t="s">
        <v>67</v>
      </c>
      <c r="BW222" s="618" t="s">
        <v>67</v>
      </c>
      <c r="BX222" s="618" t="s">
        <v>67</v>
      </c>
      <c r="BY222" s="618" t="s">
        <v>67</v>
      </c>
      <c r="BZ222" s="619" t="s">
        <v>67</v>
      </c>
      <c r="CA222" s="620" t="s">
        <v>67</v>
      </c>
      <c r="CB222" s="621" t="s">
        <v>67</v>
      </c>
      <c r="CC222" s="617" t="s">
        <v>67</v>
      </c>
      <c r="CD222" s="618" t="s">
        <v>67</v>
      </c>
      <c r="CE222" s="618" t="s">
        <v>67</v>
      </c>
      <c r="CF222" s="618" t="s">
        <v>67</v>
      </c>
      <c r="CG222" s="619" t="s">
        <v>67</v>
      </c>
      <c r="CH222" s="620" t="s">
        <v>67</v>
      </c>
      <c r="CI222" s="621" t="s">
        <v>67</v>
      </c>
      <c r="CJ222" s="627"/>
      <c r="CK222" s="627"/>
      <c r="CL222" s="627"/>
      <c r="CM222" s="627"/>
      <c r="CN222" s="627"/>
      <c r="CO222" s="627"/>
      <c r="CP222" s="627"/>
      <c r="CQ222" s="627"/>
      <c r="CR222" s="627"/>
      <c r="CS222" s="627"/>
      <c r="CT222" s="627"/>
      <c r="CU222" s="627"/>
      <c r="CV222" s="627"/>
      <c r="CW222" s="627"/>
      <c r="CX222" s="627"/>
      <c r="CY222" s="627"/>
      <c r="CZ222" s="627"/>
      <c r="DA222" s="627"/>
      <c r="DB222" s="627"/>
      <c r="DC222" s="627"/>
      <c r="DD222" s="627"/>
      <c r="DE222" s="627"/>
      <c r="DF222" s="627"/>
      <c r="DG222" s="627"/>
      <c r="DH222" s="627"/>
      <c r="DI222" s="627"/>
      <c r="DJ222" s="627"/>
      <c r="DK222" s="627"/>
      <c r="DL222" s="627"/>
      <c r="DM222" s="627"/>
      <c r="DN222" s="627"/>
      <c r="DO222" s="627"/>
      <c r="DP222" s="627"/>
      <c r="DQ222" s="627"/>
      <c r="DR222" s="627"/>
      <c r="DS222" s="627"/>
      <c r="DT222" s="627"/>
      <c r="DU222" s="627"/>
      <c r="DV222" s="627"/>
      <c r="DW222" s="627"/>
      <c r="DX222" s="627"/>
      <c r="DY222" s="627"/>
      <c r="DZ222" s="627"/>
      <c r="EA222" s="627"/>
      <c r="EB222" s="627"/>
      <c r="EC222" s="627"/>
      <c r="ED222" s="627"/>
      <c r="EE222" s="627"/>
      <c r="EF222" s="627"/>
      <c r="EG222" s="627"/>
      <c r="EH222" s="627"/>
      <c r="EI222" s="627"/>
      <c r="EJ222" s="627"/>
      <c r="EK222" s="627"/>
      <c r="EL222" s="627"/>
      <c r="EM222" s="627"/>
      <c r="EN222" s="627"/>
      <c r="EO222" s="627"/>
      <c r="EP222" s="627"/>
      <c r="EQ222" s="627"/>
      <c r="ER222" s="627"/>
      <c r="ES222" s="627"/>
      <c r="ET222" s="627"/>
      <c r="EU222" s="627"/>
      <c r="EV222" s="627"/>
      <c r="EW222" s="627"/>
      <c r="EX222" s="627"/>
      <c r="EY222" s="627"/>
      <c r="EZ222" s="627"/>
      <c r="FA222" s="627"/>
      <c r="FB222" s="627"/>
      <c r="FC222" s="627"/>
      <c r="FD222" s="627"/>
      <c r="FE222" s="627"/>
      <c r="FF222" s="627"/>
      <c r="FG222" s="627"/>
      <c r="FH222" s="627"/>
      <c r="FI222" s="627"/>
      <c r="FJ222" s="627"/>
      <c r="FK222" s="627"/>
      <c r="FL222" s="627"/>
      <c r="FM222" s="627"/>
      <c r="FN222" s="627"/>
      <c r="FO222" s="627"/>
      <c r="FP222" s="627"/>
      <c r="FQ222" s="627"/>
      <c r="FR222" s="627"/>
      <c r="FS222" s="627"/>
      <c r="FT222" s="627"/>
      <c r="FU222" s="627"/>
      <c r="FV222" s="627"/>
      <c r="FW222" s="627"/>
      <c r="FX222" s="627"/>
      <c r="FY222" s="627"/>
      <c r="FZ222" s="627"/>
      <c r="GA222" s="627"/>
      <c r="GB222" s="627"/>
      <c r="GC222" s="627"/>
      <c r="GD222" s="627"/>
      <c r="GE222" s="627"/>
      <c r="GF222" s="627"/>
      <c r="GG222" s="627"/>
      <c r="GH222" s="627"/>
      <c r="GI222" s="627"/>
      <c r="GJ222" s="627"/>
      <c r="GK222" s="627"/>
      <c r="GL222" s="627"/>
      <c r="GM222" s="627"/>
      <c r="GN222" s="627"/>
      <c r="GO222" s="627"/>
      <c r="GP222" s="627"/>
      <c r="GQ222" s="627"/>
      <c r="GR222" s="627"/>
      <c r="GS222" s="627"/>
      <c r="GT222" s="627"/>
      <c r="GU222" s="627"/>
      <c r="GV222" s="627"/>
      <c r="GW222" s="627"/>
      <c r="GX222" s="627"/>
      <c r="GY222" s="627"/>
      <c r="GZ222" s="627"/>
      <c r="HA222" s="627"/>
      <c r="HB222" s="627"/>
      <c r="HC222" s="627"/>
      <c r="HD222" s="627"/>
      <c r="HE222" s="627"/>
      <c r="HF222" s="627"/>
      <c r="HG222" s="627"/>
      <c r="HH222" s="627"/>
      <c r="HI222" s="627"/>
      <c r="HJ222" s="627"/>
      <c r="HK222" s="627"/>
      <c r="HL222" s="627"/>
      <c r="HM222" s="627"/>
      <c r="HN222" s="627"/>
      <c r="HO222" s="627"/>
      <c r="HP222" s="627"/>
      <c r="HQ222" s="627"/>
      <c r="HR222" s="627"/>
      <c r="HS222" s="627"/>
      <c r="HT222" s="627"/>
      <c r="HU222" s="627"/>
      <c r="HV222" s="627"/>
      <c r="HW222" s="627"/>
      <c r="HX222" s="627"/>
      <c r="HY222" s="627"/>
      <c r="HZ222" s="627"/>
      <c r="IA222" s="627"/>
      <c r="IB222" s="627"/>
      <c r="IC222" s="627"/>
      <c r="ID222" s="627"/>
      <c r="IE222" s="627"/>
      <c r="IF222" s="627"/>
      <c r="IG222" s="627"/>
      <c r="IH222" s="627"/>
      <c r="II222" s="627"/>
      <c r="IJ222" s="627"/>
      <c r="IK222" s="627"/>
      <c r="IL222" s="627"/>
      <c r="IM222" s="627"/>
      <c r="IN222" s="627"/>
      <c r="IO222" s="627"/>
      <c r="IP222" s="627"/>
      <c r="IQ222" s="627"/>
      <c r="IR222" s="627"/>
      <c r="IS222" s="627"/>
      <c r="IT222" s="627"/>
      <c r="IU222" s="627"/>
      <c r="IV222" s="627"/>
      <c r="IW222" s="627"/>
      <c r="IX222" s="627"/>
      <c r="IY222" s="627"/>
      <c r="IZ222" s="627"/>
      <c r="JA222" s="627"/>
      <c r="JB222" s="627"/>
      <c r="JC222" s="627"/>
      <c r="JD222" s="627"/>
      <c r="JE222" s="627"/>
      <c r="JF222" s="627"/>
      <c r="JG222" s="627"/>
      <c r="JH222" s="627"/>
      <c r="JI222" s="627"/>
      <c r="JJ222" s="627"/>
      <c r="JK222" s="627"/>
      <c r="JL222" s="627"/>
      <c r="JM222" s="627"/>
      <c r="JN222" s="627"/>
      <c r="JO222" s="627"/>
      <c r="JP222" s="627"/>
      <c r="JQ222" s="627"/>
      <c r="JR222" s="627"/>
      <c r="JS222" s="627"/>
      <c r="JT222" s="627"/>
      <c r="JU222" s="627"/>
      <c r="JV222" s="627"/>
      <c r="JW222" s="627"/>
      <c r="JX222" s="627"/>
      <c r="JY222" s="627"/>
      <c r="JZ222" s="627"/>
      <c r="KA222" s="627"/>
      <c r="KB222" s="627"/>
      <c r="KC222" s="627"/>
      <c r="KD222" s="627"/>
      <c r="KE222" s="627"/>
      <c r="KF222" s="627"/>
      <c r="KG222" s="627"/>
      <c r="KH222" s="627"/>
      <c r="KI222" s="627"/>
      <c r="KJ222" s="627"/>
      <c r="KK222" s="627"/>
      <c r="KL222" s="627"/>
      <c r="KM222" s="627"/>
      <c r="KN222" s="627"/>
      <c r="KO222" s="627"/>
      <c r="KP222" s="627"/>
      <c r="KQ222" s="627"/>
      <c r="KR222" s="627"/>
      <c r="KS222" s="627"/>
      <c r="KT222" s="627"/>
      <c r="KU222" s="627"/>
      <c r="KV222" s="627"/>
      <c r="KW222" s="627"/>
      <c r="KX222" s="627"/>
      <c r="KY222" s="627"/>
      <c r="KZ222" s="627"/>
      <c r="LA222" s="627"/>
      <c r="LB222" s="627"/>
      <c r="LC222" s="627"/>
      <c r="LD222" s="627"/>
      <c r="LE222" s="627"/>
      <c r="LF222" s="627"/>
      <c r="LG222" s="627"/>
      <c r="LH222" s="627"/>
      <c r="LI222" s="627"/>
      <c r="LJ222" s="627"/>
      <c r="LK222" s="627"/>
      <c r="LL222" s="627"/>
      <c r="LM222" s="627"/>
      <c r="LN222" s="627"/>
      <c r="LO222" s="627"/>
      <c r="LP222" s="627"/>
      <c r="LQ222" s="627"/>
      <c r="LR222" s="627"/>
      <c r="LS222" s="627"/>
      <c r="LT222" s="627"/>
      <c r="LU222" s="627"/>
      <c r="LV222" s="627"/>
      <c r="LW222" s="627"/>
      <c r="LX222" s="627"/>
      <c r="LY222" s="627"/>
      <c r="LZ222" s="627"/>
      <c r="MA222" s="627"/>
      <c r="MB222" s="627"/>
      <c r="MC222" s="627"/>
      <c r="MD222" s="627"/>
      <c r="ME222" s="627"/>
      <c r="MF222" s="627"/>
      <c r="MG222" s="627"/>
      <c r="MH222" s="627"/>
      <c r="MI222" s="627"/>
      <c r="MJ222" s="627"/>
      <c r="MK222" s="627"/>
      <c r="ML222" s="627"/>
      <c r="MM222" s="627"/>
      <c r="MN222" s="627"/>
      <c r="MO222" s="627"/>
      <c r="MP222" s="627"/>
      <c r="MQ222" s="627"/>
      <c r="MR222" s="627"/>
      <c r="MS222" s="627"/>
      <c r="MT222" s="627"/>
      <c r="MU222" s="627"/>
      <c r="MV222" s="627"/>
      <c r="MW222" s="627"/>
      <c r="MX222" s="627"/>
      <c r="MY222" s="627"/>
      <c r="MZ222" s="627"/>
      <c r="NA222" s="627"/>
      <c r="NB222" s="627"/>
      <c r="NC222" s="627"/>
      <c r="ND222" s="627"/>
      <c r="NE222" s="627"/>
      <c r="NF222" s="627"/>
      <c r="NG222" s="627"/>
      <c r="NH222" s="627"/>
      <c r="NI222" s="627"/>
      <c r="NJ222" s="627"/>
      <c r="NK222" s="627"/>
      <c r="NL222" s="627"/>
      <c r="NM222" s="627"/>
      <c r="NN222" s="627"/>
      <c r="NO222" s="627"/>
      <c r="NP222" s="627"/>
      <c r="NQ222" s="627"/>
      <c r="NR222" s="627"/>
      <c r="NS222" s="627"/>
      <c r="NT222" s="627"/>
      <c r="NU222" s="627"/>
      <c r="NV222" s="627"/>
      <c r="NW222" s="627"/>
      <c r="NX222" s="627"/>
      <c r="NY222" s="627"/>
      <c r="NZ222" s="627"/>
      <c r="OA222" s="627"/>
      <c r="OB222" s="627"/>
      <c r="OC222" s="627"/>
      <c r="OD222" s="627"/>
      <c r="OE222" s="627"/>
      <c r="OF222" s="627"/>
      <c r="OG222" s="627"/>
      <c r="OH222" s="627"/>
      <c r="OI222" s="627"/>
      <c r="OJ222" s="627"/>
      <c r="OK222" s="627"/>
      <c r="OL222" s="627"/>
      <c r="OM222" s="627"/>
      <c r="ON222" s="627"/>
      <c r="OO222" s="627"/>
      <c r="OP222" s="627"/>
      <c r="OQ222" s="627"/>
      <c r="OR222" s="627"/>
      <c r="OS222" s="627"/>
      <c r="OT222" s="627"/>
      <c r="OU222" s="627"/>
      <c r="OV222" s="627"/>
      <c r="OW222" s="627"/>
      <c r="OX222" s="627"/>
      <c r="OY222" s="627"/>
      <c r="OZ222" s="627"/>
      <c r="PA222" s="627"/>
      <c r="PB222" s="627"/>
      <c r="PC222" s="627"/>
      <c r="PD222" s="627"/>
      <c r="PE222" s="627"/>
      <c r="PF222" s="627"/>
      <c r="PG222" s="627"/>
      <c r="PH222" s="627"/>
      <c r="PI222" s="627"/>
      <c r="PJ222" s="627"/>
      <c r="PK222" s="627"/>
      <c r="PL222" s="627"/>
      <c r="PM222" s="627"/>
      <c r="PN222" s="627"/>
      <c r="PO222" s="627"/>
      <c r="PP222" s="627"/>
      <c r="PQ222" s="627"/>
      <c r="PR222" s="627"/>
      <c r="PS222" s="627"/>
      <c r="PT222" s="627"/>
      <c r="PU222" s="627"/>
      <c r="PV222" s="627"/>
      <c r="PW222" s="627"/>
      <c r="PX222" s="627"/>
      <c r="PY222" s="627"/>
      <c r="PZ222" s="627"/>
      <c r="QA222" s="627"/>
      <c r="QB222" s="627"/>
      <c r="QC222" s="627"/>
      <c r="QD222" s="627"/>
      <c r="QE222" s="627"/>
      <c r="QF222" s="627"/>
      <c r="QG222" s="627"/>
      <c r="QH222" s="627"/>
      <c r="QI222" s="627"/>
      <c r="QJ222" s="627"/>
      <c r="QK222" s="627"/>
      <c r="QL222" s="627"/>
      <c r="QM222" s="627"/>
      <c r="QN222" s="627"/>
      <c r="QO222" s="627"/>
      <c r="QP222" s="627"/>
      <c r="QQ222" s="627"/>
      <c r="QR222" s="627"/>
      <c r="QS222" s="627"/>
      <c r="QT222" s="627"/>
      <c r="QU222" s="627"/>
      <c r="QV222" s="627"/>
      <c r="QW222" s="627"/>
      <c r="QX222" s="627"/>
      <c r="QY222" s="627"/>
      <c r="QZ222" s="627"/>
      <c r="RA222" s="627"/>
      <c r="RB222" s="627"/>
      <c r="RC222" s="627"/>
      <c r="RD222" s="627"/>
      <c r="RE222" s="627"/>
      <c r="RF222" s="627"/>
      <c r="RG222" s="627"/>
      <c r="RH222" s="627"/>
      <c r="RI222" s="627"/>
      <c r="RJ222" s="627"/>
      <c r="RK222" s="627"/>
      <c r="RL222" s="627"/>
      <c r="RM222" s="627"/>
      <c r="RN222" s="627"/>
      <c r="RO222" s="627"/>
      <c r="RP222" s="627"/>
      <c r="RQ222" s="627"/>
      <c r="RR222" s="627"/>
      <c r="RS222" s="627"/>
      <c r="RT222" s="627"/>
      <c r="RU222" s="627"/>
      <c r="RV222" s="627"/>
      <c r="RW222" s="627"/>
      <c r="RX222" s="627"/>
      <c r="RY222" s="627"/>
      <c r="RZ222" s="627"/>
      <c r="SA222" s="627"/>
      <c r="SB222" s="627"/>
      <c r="SC222" s="627"/>
      <c r="SD222" s="627"/>
      <c r="SE222" s="627"/>
      <c r="SF222" s="627"/>
      <c r="SG222" s="627"/>
      <c r="SH222" s="627"/>
      <c r="SI222" s="627"/>
      <c r="SJ222" s="627"/>
      <c r="SK222" s="627"/>
      <c r="SL222" s="627"/>
      <c r="SM222" s="627"/>
      <c r="SN222" s="627"/>
      <c r="SO222" s="627"/>
      <c r="SP222" s="627"/>
      <c r="SQ222" s="627"/>
      <c r="SR222" s="627"/>
      <c r="SS222" s="627"/>
      <c r="ST222" s="627"/>
      <c r="SU222" s="627"/>
      <c r="SV222" s="627"/>
      <c r="SW222" s="627"/>
      <c r="SX222" s="627"/>
      <c r="SY222" s="627"/>
      <c r="SZ222" s="627"/>
      <c r="TA222" s="627"/>
      <c r="TB222" s="627"/>
      <c r="TC222" s="627"/>
      <c r="TD222" s="627"/>
      <c r="TE222" s="627"/>
      <c r="TF222" s="627"/>
      <c r="TG222" s="627"/>
      <c r="TH222" s="627"/>
      <c r="TI222" s="627"/>
      <c r="TJ222" s="627"/>
      <c r="TK222" s="627"/>
      <c r="TL222" s="627"/>
      <c r="TM222" s="627"/>
      <c r="TN222" s="627"/>
      <c r="TO222" s="627"/>
      <c r="TP222" s="627"/>
      <c r="TQ222" s="627"/>
      <c r="TR222" s="627"/>
      <c r="TS222" s="627"/>
      <c r="TT222" s="627"/>
      <c r="TU222" s="627"/>
      <c r="TV222" s="627"/>
      <c r="TW222" s="627"/>
      <c r="TX222" s="627"/>
      <c r="TY222" s="627"/>
      <c r="TZ222" s="627"/>
      <c r="UA222" s="627"/>
      <c r="UB222" s="627"/>
      <c r="UC222" s="627"/>
      <c r="UD222" s="627"/>
      <c r="UE222" s="627"/>
      <c r="UF222" s="627"/>
      <c r="UG222" s="627"/>
      <c r="UH222" s="627"/>
      <c r="UI222" s="627"/>
      <c r="UJ222" s="627"/>
      <c r="UK222" s="627"/>
      <c r="UL222" s="627"/>
      <c r="UM222" s="627"/>
      <c r="UN222" s="627"/>
      <c r="UO222" s="627"/>
      <c r="UP222" s="627"/>
      <c r="UQ222" s="627"/>
      <c r="UR222" s="627"/>
      <c r="US222" s="627"/>
      <c r="UT222" s="627"/>
      <c r="UU222" s="627"/>
      <c r="UV222" s="627"/>
      <c r="UW222" s="627"/>
      <c r="UX222" s="627"/>
      <c r="UY222" s="627"/>
      <c r="UZ222" s="627"/>
      <c r="VA222" s="627"/>
      <c r="VB222" s="627"/>
      <c r="VC222" s="627"/>
      <c r="VD222" s="627"/>
      <c r="VE222" s="627"/>
      <c r="VF222" s="627"/>
      <c r="VG222" s="627"/>
      <c r="VH222" s="627"/>
      <c r="VI222" s="627"/>
      <c r="VJ222" s="627"/>
      <c r="VK222" s="627"/>
      <c r="VL222" s="627"/>
      <c r="VM222" s="627"/>
      <c r="VN222" s="627"/>
      <c r="VO222" s="627"/>
      <c r="VP222" s="627"/>
      <c r="VQ222" s="627"/>
      <c r="VR222" s="627"/>
      <c r="VS222" s="627"/>
      <c r="VT222" s="627"/>
      <c r="VU222" s="627"/>
      <c r="VV222" s="627"/>
      <c r="VW222" s="627"/>
      <c r="VX222" s="627"/>
      <c r="VY222" s="627"/>
      <c r="VZ222" s="627"/>
      <c r="WA222" s="627"/>
      <c r="WB222" s="627"/>
      <c r="WC222" s="627"/>
      <c r="WD222" s="627"/>
      <c r="WE222" s="627"/>
      <c r="WF222" s="627"/>
      <c r="WG222" s="627"/>
      <c r="WH222" s="627"/>
      <c r="WI222" s="627"/>
      <c r="WJ222" s="627"/>
      <c r="WK222" s="627"/>
      <c r="WL222" s="627"/>
      <c r="WM222" s="627"/>
      <c r="WN222" s="627"/>
      <c r="WO222" s="627"/>
      <c r="WP222" s="627"/>
      <c r="WQ222" s="627"/>
      <c r="WR222" s="627"/>
      <c r="WS222" s="627"/>
      <c r="WT222" s="627"/>
      <c r="WU222" s="627"/>
      <c r="WV222" s="627"/>
      <c r="WW222" s="627"/>
      <c r="WX222" s="627"/>
      <c r="WY222" s="627"/>
      <c r="WZ222" s="627"/>
      <c r="XA222" s="627"/>
      <c r="XB222" s="627"/>
      <c r="XC222" s="627"/>
      <c r="XD222" s="627"/>
      <c r="XE222" s="627"/>
      <c r="XF222" s="627"/>
      <c r="XG222" s="627"/>
      <c r="XH222" s="627"/>
      <c r="XI222" s="627"/>
      <c r="XJ222" s="627"/>
      <c r="XK222" s="627"/>
      <c r="XL222" s="627"/>
      <c r="XM222" s="627"/>
      <c r="XN222" s="627"/>
      <c r="XO222" s="627"/>
      <c r="XP222" s="627"/>
      <c r="XQ222" s="627"/>
      <c r="XR222" s="627"/>
      <c r="XS222" s="627"/>
      <c r="XT222" s="627"/>
      <c r="XU222" s="627"/>
      <c r="XV222" s="627"/>
      <c r="XW222" s="627"/>
      <c r="XX222" s="627"/>
      <c r="XY222" s="627"/>
      <c r="XZ222" s="627"/>
      <c r="YA222" s="627"/>
      <c r="YB222" s="627"/>
      <c r="YC222" s="627"/>
      <c r="YD222" s="627"/>
      <c r="YE222" s="627"/>
      <c r="YF222" s="627"/>
      <c r="YG222" s="627"/>
      <c r="YH222" s="627"/>
      <c r="YI222" s="627"/>
      <c r="YJ222" s="627"/>
      <c r="YK222" s="627"/>
      <c r="YL222" s="627"/>
      <c r="YM222" s="627"/>
      <c r="YN222" s="627"/>
      <c r="YO222" s="627"/>
      <c r="YP222" s="627"/>
      <c r="YQ222" s="627"/>
      <c r="YR222" s="627"/>
      <c r="YS222" s="627"/>
      <c r="YT222" s="627"/>
      <c r="YU222" s="627"/>
      <c r="YV222" s="627"/>
      <c r="YW222" s="627"/>
      <c r="YX222" s="627"/>
      <c r="YY222" s="627"/>
      <c r="YZ222" s="627"/>
      <c r="ZA222" s="627"/>
      <c r="ZB222" s="627"/>
      <c r="ZC222" s="627"/>
      <c r="ZD222" s="627"/>
      <c r="ZE222" s="627"/>
      <c r="ZF222" s="627"/>
      <c r="ZG222" s="627"/>
      <c r="ZH222" s="627"/>
      <c r="ZI222" s="627"/>
      <c r="ZJ222" s="627"/>
      <c r="ZK222" s="627"/>
      <c r="ZL222" s="627"/>
      <c r="ZM222" s="627"/>
      <c r="ZN222" s="627"/>
      <c r="ZO222" s="627"/>
      <c r="ZP222" s="627"/>
      <c r="ZQ222" s="627"/>
      <c r="ZR222" s="627"/>
      <c r="ZS222" s="627"/>
      <c r="ZT222" s="627"/>
      <c r="ZU222" s="627"/>
      <c r="ZV222" s="627"/>
      <c r="ZW222" s="627"/>
      <c r="ZX222" s="627"/>
      <c r="ZY222" s="627"/>
      <c r="ZZ222" s="627"/>
      <c r="AAA222" s="627"/>
      <c r="AAB222" s="627"/>
      <c r="AAC222" s="627"/>
      <c r="AAD222" s="627"/>
      <c r="AAE222" s="627"/>
      <c r="AAF222" s="627"/>
      <c r="AAG222" s="627"/>
      <c r="AAH222" s="627"/>
      <c r="AAI222" s="627"/>
      <c r="AAJ222" s="627"/>
      <c r="AAK222" s="627"/>
      <c r="AAL222" s="627"/>
      <c r="AAM222" s="627"/>
      <c r="AAN222" s="627"/>
      <c r="AAO222" s="627"/>
      <c r="AAP222" s="627"/>
      <c r="AAQ222" s="627"/>
      <c r="AAR222" s="627"/>
      <c r="AAS222" s="627"/>
      <c r="AAT222" s="627"/>
      <c r="AAU222" s="627"/>
      <c r="AAV222" s="627"/>
      <c r="AAW222" s="627"/>
      <c r="AAX222" s="627"/>
      <c r="AAY222" s="627"/>
      <c r="AAZ222" s="627"/>
      <c r="ABA222" s="627"/>
      <c r="ABB222" s="627"/>
      <c r="ABC222" s="627"/>
      <c r="ABD222" s="627"/>
      <c r="ABE222" s="627"/>
      <c r="ABF222" s="627"/>
      <c r="ABG222" s="627"/>
      <c r="ABH222" s="627"/>
      <c r="ABI222" s="627"/>
      <c r="ABJ222" s="627"/>
      <c r="ABK222" s="627"/>
      <c r="ABL222" s="627"/>
      <c r="ABM222" s="627"/>
      <c r="ABN222" s="627"/>
      <c r="ABO222" s="627"/>
      <c r="ABP222" s="627"/>
      <c r="ABQ222" s="627"/>
      <c r="ABR222" s="627"/>
      <c r="ABS222" s="627"/>
      <c r="ABT222" s="627"/>
      <c r="ABU222" s="627"/>
      <c r="ABV222" s="627"/>
      <c r="ABW222" s="627"/>
      <c r="ABX222" s="627"/>
      <c r="ABY222" s="627"/>
      <c r="ABZ222" s="627"/>
      <c r="ACA222" s="627"/>
      <c r="ACB222" s="627"/>
      <c r="ACC222" s="627"/>
      <c r="ACD222" s="627"/>
      <c r="ACE222" s="627"/>
      <c r="ACF222" s="627"/>
      <c r="ACG222" s="627"/>
      <c r="ACH222" s="627"/>
      <c r="ACI222" s="627"/>
      <c r="ACJ222" s="627"/>
      <c r="ACK222" s="627"/>
      <c r="ACL222" s="627"/>
      <c r="ACM222" s="627"/>
      <c r="ACN222" s="627"/>
      <c r="ACO222" s="627"/>
      <c r="ACP222" s="627"/>
      <c r="ACQ222" s="627"/>
      <c r="ACR222" s="627"/>
      <c r="ACS222" s="627"/>
      <c r="ACT222" s="627"/>
      <c r="ACU222" s="627"/>
      <c r="ACV222" s="627"/>
      <c r="ACW222" s="627"/>
      <c r="ACX222" s="627"/>
      <c r="ACY222" s="627"/>
      <c r="ACZ222" s="627"/>
      <c r="ADA222" s="627"/>
      <c r="ADB222" s="627"/>
      <c r="ADC222" s="627"/>
      <c r="ADD222" s="627"/>
      <c r="ADE222" s="627"/>
      <c r="ADF222" s="627"/>
      <c r="ADG222" s="627"/>
      <c r="ADH222" s="627"/>
      <c r="ADI222" s="627"/>
      <c r="ADJ222" s="627"/>
      <c r="ADK222" s="627"/>
      <c r="ADL222" s="627"/>
      <c r="ADM222" s="627"/>
      <c r="ADN222" s="627"/>
      <c r="ADO222" s="627"/>
      <c r="ADP222" s="627"/>
      <c r="ADQ222" s="627"/>
      <c r="ADR222" s="627"/>
      <c r="ADS222" s="627"/>
      <c r="ADT222" s="627"/>
      <c r="ADU222" s="627"/>
      <c r="ADV222" s="627"/>
      <c r="ADW222" s="627"/>
      <c r="ADX222" s="627"/>
      <c r="ADY222" s="627"/>
      <c r="ADZ222" s="627"/>
      <c r="AEA222" s="627"/>
      <c r="AEB222" s="627"/>
      <c r="AEC222" s="627"/>
      <c r="AED222" s="627"/>
      <c r="AEE222" s="627"/>
      <c r="AEF222" s="627"/>
      <c r="AEG222" s="627"/>
      <c r="AEH222" s="627"/>
      <c r="AEI222" s="627"/>
      <c r="AEJ222" s="627"/>
      <c r="AEK222" s="627"/>
      <c r="AEL222" s="627"/>
      <c r="AEM222" s="627"/>
      <c r="AEN222" s="627"/>
      <c r="AEO222" s="627"/>
      <c r="AEP222" s="627"/>
      <c r="AEQ222" s="627"/>
      <c r="AER222" s="627"/>
      <c r="AES222" s="627"/>
      <c r="AET222" s="627"/>
      <c r="AEU222" s="627"/>
      <c r="AEV222" s="627"/>
      <c r="AEW222" s="627"/>
      <c r="AEX222" s="627"/>
      <c r="AEY222" s="627"/>
      <c r="AEZ222" s="627"/>
      <c r="AFA222" s="627"/>
      <c r="AFB222" s="627"/>
      <c r="AFC222" s="627"/>
      <c r="AFD222" s="627"/>
      <c r="AFE222" s="627"/>
      <c r="AFF222" s="627"/>
      <c r="AFG222" s="627"/>
      <c r="AFH222" s="627"/>
      <c r="AFI222" s="627"/>
      <c r="AFJ222" s="627"/>
      <c r="AFK222" s="627"/>
      <c r="AFL222" s="627"/>
      <c r="AFM222" s="627"/>
      <c r="AFN222" s="627"/>
      <c r="AFO222" s="627"/>
      <c r="AFP222" s="627"/>
      <c r="AFQ222" s="627"/>
      <c r="AFR222" s="627"/>
      <c r="AFS222" s="627"/>
      <c r="AFT222" s="627"/>
      <c r="AFU222" s="627"/>
      <c r="AFV222" s="627"/>
      <c r="AFW222" s="627"/>
      <c r="AFX222" s="627"/>
      <c r="AFY222" s="627"/>
      <c r="AFZ222" s="627"/>
      <c r="AGA222" s="627"/>
      <c r="AGB222" s="627"/>
      <c r="AGC222" s="627"/>
      <c r="AGD222" s="627"/>
      <c r="AGE222" s="627"/>
      <c r="AGF222" s="627"/>
      <c r="AGG222" s="627"/>
      <c r="AGH222" s="627"/>
      <c r="AGI222" s="627"/>
      <c r="AGJ222" s="627"/>
      <c r="AGK222" s="627"/>
      <c r="AGL222" s="627"/>
      <c r="AGM222" s="627"/>
      <c r="AGN222" s="627"/>
      <c r="AGO222" s="627"/>
      <c r="AGP222" s="627"/>
      <c r="AGQ222" s="627"/>
      <c r="AGR222" s="627"/>
      <c r="AGS222" s="627"/>
      <c r="AGT222" s="627"/>
      <c r="AGU222" s="627"/>
      <c r="AGV222" s="627"/>
      <c r="AGW222" s="627"/>
      <c r="AGX222" s="627"/>
      <c r="AGY222" s="627"/>
      <c r="AGZ222" s="627"/>
      <c r="AHA222" s="627"/>
      <c r="AHB222" s="627"/>
      <c r="AHC222" s="627"/>
      <c r="AHD222" s="627"/>
      <c r="AHE222" s="627"/>
      <c r="AHF222" s="627"/>
      <c r="AHG222" s="627"/>
      <c r="AHH222" s="627"/>
      <c r="AHI222" s="627"/>
      <c r="AHJ222" s="627"/>
      <c r="AHK222" s="627"/>
      <c r="AHL222" s="627"/>
      <c r="AHM222" s="627"/>
      <c r="AHN222" s="627"/>
      <c r="AHO222" s="627"/>
      <c r="AHP222" s="627"/>
      <c r="AHQ222" s="627"/>
      <c r="AHR222" s="627"/>
      <c r="AHS222" s="627"/>
      <c r="AHT222" s="627"/>
      <c r="AHU222" s="627"/>
      <c r="AHV222" s="627"/>
      <c r="AHW222" s="627"/>
      <c r="AHX222" s="627"/>
      <c r="AHY222" s="627"/>
      <c r="AHZ222" s="627"/>
      <c r="AIA222" s="627"/>
      <c r="AIB222" s="627"/>
      <c r="AIC222" s="627"/>
      <c r="AID222" s="627"/>
      <c r="AIE222" s="627"/>
      <c r="AIF222" s="627"/>
      <c r="AIG222" s="627"/>
      <c r="AIH222" s="627"/>
      <c r="AII222" s="627"/>
      <c r="AIJ222" s="627"/>
      <c r="AIK222" s="627"/>
      <c r="AIL222" s="627"/>
      <c r="AIM222" s="627"/>
      <c r="AIN222" s="627"/>
      <c r="AIO222" s="627"/>
      <c r="AIP222" s="627"/>
      <c r="AIQ222" s="627"/>
      <c r="AIR222" s="627"/>
      <c r="AIS222" s="627"/>
      <c r="AIT222" s="627"/>
      <c r="AIU222" s="627"/>
      <c r="AIV222" s="627"/>
      <c r="AIW222" s="627"/>
      <c r="AIX222" s="627"/>
      <c r="AIY222" s="627"/>
      <c r="AIZ222" s="627"/>
      <c r="AJA222" s="627"/>
      <c r="AJB222" s="627"/>
      <c r="AJC222" s="627"/>
      <c r="AJD222" s="627"/>
      <c r="AJE222" s="627"/>
      <c r="AJF222" s="627"/>
      <c r="AJG222" s="627"/>
      <c r="AJH222" s="627"/>
      <c r="AJI222" s="627"/>
      <c r="AJJ222" s="627"/>
      <c r="AJK222" s="627"/>
      <c r="AJL222" s="627"/>
      <c r="AJM222" s="627"/>
      <c r="AJN222" s="627"/>
      <c r="AJO222" s="627"/>
      <c r="AJP222" s="627"/>
      <c r="AJQ222" s="627"/>
      <c r="AJR222" s="627"/>
      <c r="AJS222" s="627"/>
      <c r="AJT222" s="627"/>
      <c r="AJU222" s="627"/>
      <c r="AJV222" s="627"/>
      <c r="AJW222" s="627"/>
      <c r="AJX222" s="627"/>
      <c r="AJY222" s="627"/>
      <c r="AJZ222" s="627"/>
      <c r="AKA222" s="627"/>
      <c r="AKB222" s="627"/>
      <c r="AKC222" s="627"/>
      <c r="AKD222" s="627"/>
      <c r="AKE222" s="627"/>
      <c r="AKF222" s="627"/>
      <c r="AKG222" s="627"/>
      <c r="AKH222" s="627"/>
      <c r="AKI222" s="627"/>
      <c r="AKJ222" s="627"/>
      <c r="AKK222" s="627"/>
      <c r="AKL222" s="627"/>
      <c r="AKM222" s="627"/>
      <c r="AKN222" s="627"/>
      <c r="AKO222" s="627"/>
      <c r="AKP222" s="627"/>
      <c r="AKQ222" s="627"/>
      <c r="AKR222" s="627"/>
      <c r="AKS222" s="627"/>
      <c r="AKT222" s="627"/>
      <c r="AKU222" s="627"/>
      <c r="AKV222" s="627"/>
      <c r="AKW222" s="627"/>
      <c r="AKX222" s="627"/>
      <c r="AKY222" s="627"/>
      <c r="AKZ222" s="627"/>
      <c r="ALA222" s="627"/>
      <c r="ALB222" s="627"/>
      <c r="ALC222" s="627"/>
      <c r="ALD222" s="627"/>
      <c r="ALE222" s="627"/>
      <c r="ALF222" s="627"/>
      <c r="ALG222" s="627"/>
      <c r="ALH222" s="627"/>
      <c r="ALI222" s="627"/>
      <c r="ALJ222" s="627"/>
      <c r="ALK222" s="627"/>
      <c r="ALL222" s="627"/>
      <c r="ALM222" s="627"/>
      <c r="ALN222" s="627"/>
      <c r="ALO222" s="627"/>
      <c r="ALP222" s="627"/>
      <c r="ALQ222" s="627"/>
      <c r="ALR222" s="627"/>
      <c r="ALS222" s="627"/>
      <c r="ALT222" s="627"/>
      <c r="ALU222" s="627"/>
      <c r="ALV222" s="627"/>
      <c r="ALW222" s="627"/>
      <c r="ALX222" s="627"/>
      <c r="ALY222" s="627"/>
      <c r="ALZ222" s="627"/>
      <c r="AMA222" s="627"/>
      <c r="AMB222" s="627"/>
      <c r="AMC222" s="627"/>
      <c r="AMD222" s="627"/>
      <c r="AME222" s="627"/>
      <c r="AMF222" s="627"/>
      <c r="AMG222" s="627"/>
      <c r="AMH222" s="627"/>
      <c r="AMI222" s="627"/>
      <c r="AMJ222" s="627"/>
      <c r="AMK222" s="627"/>
      <c r="AML222" s="627"/>
      <c r="AMM222" s="627"/>
      <c r="AMN222" s="627"/>
      <c r="AMO222" s="627"/>
      <c r="AMP222" s="627"/>
      <c r="AMQ222" s="627"/>
      <c r="AMR222" s="627"/>
      <c r="AMS222" s="627"/>
      <c r="AMT222" s="627"/>
      <c r="AMU222" s="627"/>
      <c r="AMV222" s="627"/>
      <c r="AMW222" s="627"/>
      <c r="AMX222" s="627"/>
      <c r="AMY222" s="627"/>
      <c r="AMZ222" s="627"/>
      <c r="ANA222" s="627"/>
      <c r="ANB222" s="627"/>
      <c r="ANC222" s="627"/>
      <c r="AND222" s="627"/>
      <c r="ANE222" s="627"/>
      <c r="ANF222" s="627"/>
      <c r="ANG222" s="627"/>
      <c r="ANH222" s="627"/>
      <c r="ANI222" s="627"/>
      <c r="ANJ222" s="627"/>
      <c r="ANK222" s="627"/>
      <c r="ANL222" s="627"/>
      <c r="ANM222" s="627"/>
      <c r="ANN222" s="627"/>
      <c r="ANO222" s="627"/>
      <c r="ANP222" s="627"/>
      <c r="ANQ222" s="627"/>
      <c r="ANR222" s="627"/>
      <c r="ANS222" s="627"/>
      <c r="ANT222" s="627"/>
      <c r="ANU222" s="627"/>
      <c r="ANV222" s="627"/>
      <c r="ANW222" s="627"/>
      <c r="ANX222" s="627"/>
      <c r="ANY222" s="627"/>
      <c r="ANZ222" s="627"/>
      <c r="AOA222" s="627"/>
      <c r="AOB222" s="627"/>
      <c r="AOC222" s="627"/>
      <c r="AOD222" s="627"/>
      <c r="AOE222" s="627"/>
      <c r="AOF222" s="627"/>
      <c r="AOG222" s="627"/>
      <c r="AOH222" s="627"/>
      <c r="AOI222" s="627"/>
      <c r="AOJ222" s="627"/>
      <c r="AOK222" s="627"/>
      <c r="AOL222" s="627"/>
      <c r="AOM222" s="627"/>
      <c r="AON222" s="627"/>
      <c r="AOO222" s="627"/>
      <c r="AOP222" s="627"/>
      <c r="AOQ222" s="627"/>
      <c r="AOR222" s="627"/>
      <c r="AOS222" s="627"/>
      <c r="AOT222" s="627"/>
      <c r="AOU222" s="627"/>
      <c r="AOV222" s="627"/>
      <c r="AOW222" s="627"/>
      <c r="AOX222" s="627"/>
      <c r="AOY222" s="627"/>
      <c r="AOZ222" s="627"/>
      <c r="APA222" s="627"/>
      <c r="APB222" s="627"/>
      <c r="APC222" s="627"/>
      <c r="APD222" s="627"/>
      <c r="APE222" s="627"/>
      <c r="APF222" s="627"/>
      <c r="APG222" s="627"/>
      <c r="APH222" s="627"/>
      <c r="API222" s="627"/>
      <c r="APJ222" s="627"/>
      <c r="APK222" s="627"/>
      <c r="APL222" s="627"/>
      <c r="APM222" s="627"/>
      <c r="APN222" s="627"/>
      <c r="APO222" s="627"/>
      <c r="APP222" s="627"/>
      <c r="APQ222" s="627"/>
      <c r="APR222" s="627"/>
      <c r="APS222" s="627"/>
      <c r="APT222" s="627"/>
      <c r="APU222" s="627"/>
      <c r="APV222" s="627"/>
      <c r="APW222" s="627"/>
      <c r="APX222" s="627"/>
      <c r="APY222" s="627"/>
      <c r="APZ222" s="627"/>
      <c r="AQA222" s="627"/>
      <c r="AQB222" s="627"/>
      <c r="AQC222" s="627"/>
      <c r="AQD222" s="627"/>
      <c r="AQE222" s="627"/>
      <c r="AQF222" s="627"/>
      <c r="AQG222" s="627"/>
      <c r="AQH222" s="627"/>
      <c r="AQI222" s="627"/>
      <c r="AQJ222" s="627"/>
      <c r="AQK222" s="627"/>
      <c r="AQL222" s="627"/>
      <c r="AQM222" s="627"/>
      <c r="AQN222" s="627"/>
      <c r="AQO222" s="627"/>
      <c r="AQP222" s="627"/>
      <c r="AQQ222" s="627"/>
      <c r="AQR222" s="627"/>
      <c r="AQS222" s="627"/>
      <c r="AQT222" s="627"/>
      <c r="AQU222" s="627"/>
      <c r="AQV222" s="627"/>
      <c r="AQW222" s="627"/>
      <c r="AQX222" s="627"/>
      <c r="AQY222" s="627"/>
      <c r="AQZ222" s="627"/>
      <c r="ARA222" s="627"/>
      <c r="ARB222" s="627"/>
      <c r="ARC222" s="627"/>
      <c r="ARD222" s="627"/>
      <c r="ARE222" s="627"/>
      <c r="ARF222" s="627"/>
      <c r="ARG222" s="627"/>
      <c r="ARH222" s="627"/>
      <c r="ARI222" s="627"/>
      <c r="ARJ222" s="627"/>
      <c r="ARK222" s="627"/>
      <c r="ARL222" s="627"/>
      <c r="ARM222" s="627"/>
      <c r="ARN222" s="627"/>
      <c r="ARO222" s="627"/>
      <c r="ARP222" s="627"/>
      <c r="ARQ222" s="627"/>
      <c r="ARR222" s="627"/>
      <c r="ARS222" s="627"/>
      <c r="ART222" s="627"/>
      <c r="ARU222" s="627"/>
      <c r="ARV222" s="627"/>
      <c r="ARW222" s="627"/>
      <c r="ARX222" s="627"/>
      <c r="ARY222" s="627"/>
      <c r="ARZ222" s="627"/>
      <c r="ASA222" s="627"/>
      <c r="ASB222" s="627"/>
      <c r="ASC222" s="627"/>
      <c r="ASD222" s="627"/>
      <c r="ASE222" s="627"/>
      <c r="ASF222" s="627"/>
      <c r="ASG222" s="627"/>
      <c r="ASH222" s="627"/>
      <c r="ASI222" s="627"/>
      <c r="ASJ222" s="627"/>
      <c r="ASK222" s="627"/>
      <c r="ASL222" s="627"/>
      <c r="ASM222" s="627"/>
      <c r="ASN222" s="627"/>
      <c r="ASO222" s="627"/>
      <c r="ASP222" s="627"/>
      <c r="ASQ222" s="627"/>
      <c r="ASR222" s="627"/>
      <c r="ASS222" s="627"/>
      <c r="AST222" s="627"/>
      <c r="ASU222" s="627"/>
      <c r="ASV222" s="627"/>
      <c r="ASW222" s="627"/>
      <c r="ASX222" s="627"/>
      <c r="ASY222" s="627"/>
      <c r="ASZ222" s="627"/>
      <c r="ATA222" s="627"/>
      <c r="ATB222" s="627"/>
      <c r="ATC222" s="627"/>
      <c r="ATD222" s="627"/>
      <c r="ATE222" s="627"/>
      <c r="ATF222" s="627"/>
      <c r="ATG222" s="627"/>
      <c r="ATH222" s="627"/>
      <c r="ATI222" s="627"/>
      <c r="ATJ222" s="627"/>
      <c r="ATK222" s="627"/>
      <c r="ATL222" s="627"/>
      <c r="ATM222" s="627"/>
      <c r="ATN222" s="627"/>
      <c r="ATO222" s="627"/>
      <c r="ATP222" s="627"/>
      <c r="ATQ222" s="627"/>
      <c r="ATR222" s="627"/>
      <c r="ATS222" s="627"/>
      <c r="ATT222" s="627"/>
      <c r="ATU222" s="627"/>
      <c r="ATV222" s="627"/>
      <c r="ATW222" s="627"/>
      <c r="ATX222" s="627"/>
      <c r="ATY222" s="627"/>
      <c r="ATZ222" s="627"/>
      <c r="AUA222" s="627"/>
      <c r="AUB222" s="627"/>
      <c r="AUC222" s="627"/>
      <c r="AUD222" s="627"/>
      <c r="AUE222" s="627"/>
      <c r="AUF222" s="627"/>
      <c r="AUG222" s="627"/>
      <c r="AUH222" s="627"/>
      <c r="AUI222" s="627"/>
      <c r="AUJ222" s="627"/>
      <c r="AUK222" s="627"/>
      <c r="AUL222" s="627"/>
      <c r="AUM222" s="627"/>
      <c r="AUN222" s="627"/>
      <c r="AUO222" s="627"/>
      <c r="AUP222" s="627"/>
      <c r="AUQ222" s="627"/>
      <c r="AUR222" s="627"/>
      <c r="AUS222" s="627"/>
      <c r="AUT222" s="627"/>
      <c r="AUU222" s="627"/>
      <c r="AUV222" s="627"/>
      <c r="AUW222" s="627"/>
      <c r="AUX222" s="627"/>
      <c r="AUY222" s="627"/>
      <c r="AUZ222" s="627"/>
      <c r="AVA222" s="627"/>
      <c r="AVB222" s="627"/>
      <c r="AVC222" s="627"/>
      <c r="AVD222" s="627"/>
      <c r="AVE222" s="627"/>
      <c r="AVF222" s="627"/>
      <c r="AVG222" s="627"/>
      <c r="AVH222" s="627"/>
      <c r="AVI222" s="627"/>
      <c r="AVJ222" s="627"/>
      <c r="AVK222" s="627"/>
      <c r="AVL222" s="627"/>
      <c r="AVM222" s="627"/>
      <c r="AVN222" s="627"/>
      <c r="AVO222" s="627"/>
      <c r="AVP222" s="627"/>
      <c r="AVQ222" s="627"/>
      <c r="AVR222" s="627"/>
      <c r="AVS222" s="627"/>
      <c r="AVT222" s="627"/>
      <c r="AVU222" s="627"/>
      <c r="AVV222" s="627"/>
      <c r="AVW222" s="627"/>
      <c r="AVX222" s="627"/>
      <c r="AVY222" s="627"/>
      <c r="AVZ222" s="627"/>
      <c r="AWA222" s="627"/>
      <c r="AWB222" s="627"/>
      <c r="AWC222" s="627"/>
      <c r="AWD222" s="627"/>
      <c r="AWE222" s="627"/>
      <c r="AWF222" s="627"/>
      <c r="AWG222" s="627"/>
      <c r="AWH222" s="627"/>
      <c r="AWI222" s="627"/>
      <c r="AWJ222" s="627"/>
      <c r="AWK222" s="627"/>
      <c r="AWL222" s="627"/>
      <c r="AWM222" s="627"/>
      <c r="AWN222" s="627"/>
      <c r="AWO222" s="627"/>
      <c r="AWP222" s="627"/>
      <c r="AWQ222" s="627"/>
      <c r="AWR222" s="627"/>
      <c r="AWS222" s="627"/>
      <c r="AWT222" s="627"/>
      <c r="AWU222" s="627"/>
      <c r="AWV222" s="627"/>
      <c r="AWW222" s="627"/>
      <c r="AWX222" s="627"/>
      <c r="AWY222" s="627"/>
      <c r="AWZ222" s="627"/>
      <c r="AXA222" s="627"/>
      <c r="AXB222" s="627"/>
      <c r="AXC222" s="627"/>
      <c r="AXD222" s="627"/>
      <c r="AXE222" s="627"/>
      <c r="AXF222" s="627"/>
      <c r="AXG222" s="627"/>
      <c r="AXH222" s="627"/>
      <c r="AXI222" s="627"/>
      <c r="AXJ222" s="627"/>
      <c r="AXK222" s="627"/>
      <c r="AXL222" s="627"/>
      <c r="AXM222" s="627"/>
      <c r="AXN222" s="627"/>
      <c r="AXO222" s="627"/>
      <c r="AXP222" s="627"/>
      <c r="AXQ222" s="627"/>
      <c r="AXR222" s="627"/>
      <c r="AXS222" s="627"/>
      <c r="AXT222" s="627"/>
      <c r="AXU222" s="627"/>
      <c r="AXV222" s="627"/>
      <c r="AXW222" s="627"/>
      <c r="AXX222" s="627"/>
      <c r="AXY222" s="627"/>
      <c r="AXZ222" s="627"/>
      <c r="AYA222" s="627"/>
      <c r="AYB222" s="627"/>
      <c r="AYC222" s="627"/>
      <c r="AYD222" s="627"/>
      <c r="AYE222" s="627"/>
      <c r="AYF222" s="627"/>
      <c r="AYG222" s="627"/>
      <c r="AYH222" s="627"/>
      <c r="AYI222" s="627"/>
      <c r="AYJ222" s="627"/>
      <c r="AYK222" s="627"/>
      <c r="AYL222" s="627"/>
      <c r="AYM222" s="627"/>
      <c r="AYN222" s="627"/>
      <c r="AYO222" s="627"/>
      <c r="AYP222" s="627"/>
      <c r="AYQ222" s="627"/>
      <c r="AYR222" s="627"/>
      <c r="AYS222" s="627"/>
      <c r="AYT222" s="627"/>
      <c r="AYU222" s="627"/>
      <c r="AYV222" s="627"/>
      <c r="AYW222" s="627"/>
      <c r="AYX222" s="627"/>
      <c r="AYY222" s="627"/>
      <c r="AYZ222" s="627"/>
      <c r="AZA222" s="627"/>
      <c r="AZB222" s="627"/>
      <c r="AZC222" s="627"/>
      <c r="AZD222" s="627"/>
      <c r="AZE222" s="627"/>
      <c r="AZF222" s="627"/>
      <c r="AZG222" s="627"/>
      <c r="AZH222" s="627"/>
      <c r="AZI222" s="627"/>
      <c r="AZJ222" s="627"/>
      <c r="AZK222" s="627"/>
      <c r="AZL222" s="627"/>
      <c r="AZM222" s="627"/>
      <c r="AZN222" s="627"/>
      <c r="AZO222" s="627"/>
      <c r="AZP222" s="627"/>
      <c r="AZQ222" s="627"/>
      <c r="AZR222" s="627"/>
      <c r="AZS222" s="627"/>
      <c r="AZT222" s="627"/>
      <c r="AZU222" s="627"/>
      <c r="AZV222" s="627"/>
      <c r="AZW222" s="627"/>
      <c r="AZX222" s="627"/>
      <c r="AZY222" s="627"/>
      <c r="AZZ222" s="627"/>
      <c r="BAA222" s="627"/>
      <c r="BAB222" s="627"/>
      <c r="BAC222" s="627"/>
      <c r="BAD222" s="627"/>
      <c r="BAE222" s="627"/>
      <c r="BAF222" s="627"/>
      <c r="BAG222" s="627"/>
      <c r="BAH222" s="627"/>
      <c r="BAI222" s="627"/>
      <c r="BAJ222" s="627"/>
      <c r="BAK222" s="627"/>
      <c r="BAL222" s="627"/>
      <c r="BAM222" s="627"/>
      <c r="BAN222" s="627"/>
      <c r="BAO222" s="627"/>
      <c r="BAP222" s="627"/>
      <c r="BAQ222" s="627"/>
      <c r="BAR222" s="627"/>
      <c r="BAS222" s="627"/>
      <c r="BAT222" s="627"/>
      <c r="BAU222" s="627"/>
      <c r="BAV222" s="627"/>
      <c r="BAW222" s="627"/>
      <c r="BAX222" s="627"/>
      <c r="BAY222" s="627"/>
      <c r="BAZ222" s="627"/>
      <c r="BBA222" s="627"/>
      <c r="BBB222" s="627"/>
      <c r="BBC222" s="627"/>
      <c r="BBD222" s="627"/>
      <c r="BBE222" s="627"/>
      <c r="BBF222" s="627"/>
      <c r="BBG222" s="627"/>
      <c r="BBH222" s="627"/>
      <c r="BBI222" s="627"/>
      <c r="BBJ222" s="627"/>
      <c r="BBK222" s="627"/>
      <c r="BBL222" s="627"/>
      <c r="BBM222" s="627"/>
      <c r="BBN222" s="627"/>
      <c r="BBO222" s="627"/>
      <c r="BBP222" s="627"/>
      <c r="BBQ222" s="627"/>
      <c r="BBR222" s="627"/>
      <c r="BBS222" s="627"/>
      <c r="BBT222" s="627"/>
      <c r="BBU222" s="627"/>
      <c r="BBV222" s="627"/>
      <c r="BBW222" s="627"/>
      <c r="BBX222" s="627"/>
      <c r="BBY222" s="627"/>
      <c r="BBZ222" s="627"/>
      <c r="BCA222" s="627"/>
      <c r="BCB222" s="627"/>
      <c r="BCC222" s="627"/>
      <c r="BCD222" s="627"/>
      <c r="BCE222" s="627"/>
      <c r="BCF222" s="627"/>
      <c r="BCG222" s="627"/>
      <c r="BCH222" s="627"/>
      <c r="BCI222" s="627"/>
      <c r="BCJ222" s="627"/>
      <c r="BCK222" s="627"/>
      <c r="BCL222" s="627"/>
      <c r="BCM222" s="627"/>
      <c r="BCN222" s="627"/>
      <c r="BCO222" s="627"/>
      <c r="BCP222" s="627"/>
      <c r="BCQ222" s="627"/>
      <c r="BCR222" s="627"/>
      <c r="BCS222" s="627"/>
      <c r="BCT222" s="627"/>
      <c r="BCU222" s="627"/>
      <c r="BCV222" s="627"/>
      <c r="BCW222" s="627"/>
      <c r="BCX222" s="627"/>
      <c r="BCY222" s="627"/>
      <c r="BCZ222" s="627"/>
      <c r="BDA222" s="627"/>
      <c r="BDB222" s="627"/>
      <c r="BDC222" s="627"/>
      <c r="BDD222" s="627"/>
      <c r="BDE222" s="627"/>
      <c r="BDF222" s="627"/>
      <c r="BDG222" s="627"/>
      <c r="BDH222" s="627"/>
      <c r="BDI222" s="627"/>
      <c r="BDJ222" s="627"/>
      <c r="BDK222" s="627"/>
      <c r="BDL222" s="627"/>
      <c r="BDM222" s="627"/>
      <c r="BDN222" s="627"/>
      <c r="BDO222" s="627"/>
      <c r="BDP222" s="627"/>
      <c r="BDQ222" s="627"/>
      <c r="BDR222" s="627"/>
      <c r="BDS222" s="627"/>
      <c r="BDT222" s="627"/>
      <c r="BDU222" s="627"/>
      <c r="BDV222" s="627"/>
      <c r="BDW222" s="627"/>
      <c r="BDX222" s="627"/>
      <c r="BDY222" s="627"/>
      <c r="BDZ222" s="627"/>
      <c r="BEA222" s="627"/>
      <c r="BEB222" s="627"/>
      <c r="BEC222" s="627"/>
      <c r="BED222" s="627"/>
      <c r="BEE222" s="627"/>
      <c r="BEF222" s="627"/>
      <c r="BEG222" s="627"/>
      <c r="BEH222" s="627"/>
      <c r="BEI222" s="627"/>
      <c r="BEJ222" s="627"/>
      <c r="BEK222" s="627"/>
      <c r="BEL222" s="627"/>
      <c r="BEM222" s="627"/>
      <c r="BEN222" s="627"/>
      <c r="BEO222" s="627"/>
      <c r="BEP222" s="627"/>
      <c r="BEQ222" s="627"/>
      <c r="BER222" s="627"/>
      <c r="BES222" s="627"/>
      <c r="BET222" s="627"/>
      <c r="BEU222" s="627"/>
      <c r="BEV222" s="627"/>
      <c r="BEW222" s="627"/>
      <c r="BEX222" s="627"/>
      <c r="BEY222" s="627"/>
      <c r="BEZ222" s="627"/>
      <c r="BFA222" s="627"/>
      <c r="BFB222" s="627"/>
      <c r="BFC222" s="627"/>
      <c r="BFD222" s="627"/>
      <c r="BFE222" s="627"/>
      <c r="BFF222" s="627"/>
      <c r="BFG222" s="627"/>
      <c r="BFH222" s="627"/>
      <c r="BFI222" s="627"/>
      <c r="BFJ222" s="627"/>
      <c r="BFK222" s="627"/>
      <c r="BFL222" s="627"/>
      <c r="BFM222" s="627"/>
      <c r="BFN222" s="627"/>
      <c r="BFO222" s="627"/>
      <c r="BFP222" s="627"/>
      <c r="BFQ222" s="627"/>
      <c r="BFR222" s="627"/>
      <c r="BFS222" s="627"/>
      <c r="BFT222" s="627"/>
      <c r="BFU222" s="627"/>
      <c r="BFV222" s="627"/>
      <c r="BFW222" s="627"/>
      <c r="BFX222" s="627"/>
      <c r="BFY222" s="627"/>
      <c r="BFZ222" s="627"/>
      <c r="BGA222" s="627"/>
      <c r="BGB222" s="627"/>
      <c r="BGC222" s="627"/>
      <c r="BGD222" s="627"/>
      <c r="BGE222" s="627"/>
      <c r="BGF222" s="627"/>
      <c r="BGG222" s="627"/>
      <c r="BGH222" s="627"/>
      <c r="BGI222" s="627"/>
      <c r="BGJ222" s="627"/>
      <c r="BGK222" s="627"/>
      <c r="BGL222" s="627"/>
      <c r="BGM222" s="627"/>
      <c r="BGN222" s="627"/>
      <c r="BGO222" s="627"/>
      <c r="BGP222" s="627"/>
      <c r="BGQ222" s="627"/>
      <c r="BGR222" s="627"/>
      <c r="BGS222" s="627"/>
      <c r="BGT222" s="627"/>
      <c r="BGU222" s="627"/>
      <c r="BGV222" s="627"/>
      <c r="BGW222" s="627"/>
      <c r="BGX222" s="627"/>
      <c r="BGY222" s="627"/>
      <c r="BGZ222" s="627"/>
      <c r="BHA222" s="627"/>
      <c r="BHB222" s="627"/>
      <c r="BHC222" s="627"/>
      <c r="BHD222" s="627"/>
      <c r="BHE222" s="627"/>
      <c r="BHF222" s="627"/>
      <c r="BHG222" s="627"/>
      <c r="BHH222" s="627"/>
      <c r="BHI222" s="627"/>
      <c r="BHJ222" s="627"/>
      <c r="BHK222" s="627"/>
      <c r="BHL222" s="627"/>
      <c r="BHM222" s="627"/>
      <c r="BHN222" s="627"/>
      <c r="BHO222" s="627"/>
      <c r="BHP222" s="627"/>
      <c r="BHQ222" s="627"/>
      <c r="BHR222" s="627"/>
      <c r="BHS222" s="627"/>
      <c r="BHT222" s="627"/>
      <c r="BHU222" s="627"/>
      <c r="BHV222" s="627"/>
      <c r="BHW222" s="627"/>
      <c r="BHX222" s="627"/>
      <c r="BHY222" s="627"/>
      <c r="BHZ222" s="627"/>
      <c r="BIA222" s="627"/>
      <c r="BIB222" s="627"/>
      <c r="BIC222" s="627"/>
      <c r="BID222" s="627"/>
      <c r="BIE222" s="627"/>
      <c r="BIF222" s="627"/>
      <c r="BIG222" s="627"/>
      <c r="BIH222" s="627"/>
      <c r="BII222" s="627"/>
      <c r="BIJ222" s="627"/>
      <c r="BIK222" s="627"/>
      <c r="BIL222" s="627"/>
      <c r="BIM222" s="627"/>
      <c r="BIN222" s="627"/>
      <c r="BIO222" s="627"/>
      <c r="BIP222" s="627"/>
      <c r="BIQ222" s="627"/>
      <c r="BIR222" s="627"/>
      <c r="BIS222" s="627"/>
      <c r="BIT222" s="627"/>
      <c r="BIU222" s="627"/>
      <c r="BIV222" s="627"/>
      <c r="BIW222" s="627"/>
      <c r="BIX222" s="627"/>
      <c r="BIY222" s="627"/>
      <c r="BIZ222" s="627"/>
      <c r="BJA222" s="627"/>
      <c r="BJB222" s="627"/>
      <c r="BJC222" s="627"/>
      <c r="BJD222" s="627"/>
      <c r="BJE222" s="627"/>
      <c r="BJF222" s="627"/>
      <c r="BJG222" s="627"/>
      <c r="BJH222" s="627"/>
      <c r="BJI222" s="627"/>
      <c r="BJJ222" s="627"/>
      <c r="BJK222" s="627"/>
      <c r="BJL222" s="627"/>
      <c r="BJM222" s="627"/>
      <c r="BJN222" s="627"/>
      <c r="BJO222" s="627"/>
      <c r="BJP222" s="627"/>
      <c r="BJQ222" s="627"/>
      <c r="BJR222" s="627"/>
      <c r="BJS222" s="627"/>
      <c r="BJT222" s="627"/>
      <c r="BJU222" s="627"/>
      <c r="BJV222" s="627"/>
      <c r="BJW222" s="627"/>
      <c r="BJX222" s="627"/>
      <c r="BJY222" s="627"/>
      <c r="BJZ222" s="627"/>
      <c r="BKA222" s="627"/>
      <c r="BKB222" s="627"/>
      <c r="BKC222" s="627"/>
      <c r="BKD222" s="627"/>
      <c r="BKE222" s="627"/>
      <c r="BKF222" s="627"/>
      <c r="BKG222" s="627"/>
      <c r="BKH222" s="627"/>
      <c r="BKI222" s="627"/>
      <c r="BKJ222" s="627"/>
      <c r="BKK222" s="627"/>
      <c r="BKL222" s="627"/>
      <c r="BKM222" s="627"/>
      <c r="BKN222" s="627"/>
      <c r="BKO222" s="627"/>
      <c r="BKP222" s="627"/>
      <c r="BKQ222" s="627"/>
      <c r="BKR222" s="627"/>
      <c r="BKS222" s="627"/>
      <c r="BKT222" s="627"/>
      <c r="BKU222" s="627"/>
      <c r="BKV222" s="627"/>
      <c r="BKW222" s="627"/>
      <c r="BKX222" s="627"/>
      <c r="BKY222" s="627"/>
      <c r="BKZ222" s="627"/>
      <c r="BLA222" s="627"/>
      <c r="BLB222" s="627"/>
      <c r="BLC222" s="627"/>
      <c r="BLD222" s="627"/>
      <c r="BLE222" s="627"/>
      <c r="BLF222" s="627"/>
      <c r="BLG222" s="627"/>
      <c r="BLH222" s="627"/>
      <c r="BLI222" s="627"/>
      <c r="BLJ222" s="627"/>
      <c r="BLK222" s="627"/>
      <c r="BLL222" s="627"/>
      <c r="BLM222" s="627"/>
      <c r="BLN222" s="627"/>
      <c r="BLO222" s="627"/>
      <c r="BLP222" s="627"/>
      <c r="BLQ222" s="627"/>
      <c r="BLR222" s="627"/>
      <c r="BLS222" s="627"/>
      <c r="BLT222" s="627"/>
      <c r="BLU222" s="627"/>
      <c r="BLV222" s="627"/>
      <c r="BLW222" s="627"/>
      <c r="BLX222" s="627"/>
      <c r="BLY222" s="627"/>
      <c r="BLZ222" s="627"/>
      <c r="BMA222" s="627"/>
      <c r="BMB222" s="627"/>
      <c r="BMC222" s="627"/>
      <c r="BMD222" s="627"/>
      <c r="BME222" s="627"/>
      <c r="BMF222" s="627"/>
      <c r="BMG222" s="627"/>
      <c r="BMH222" s="627"/>
      <c r="BMI222" s="627"/>
      <c r="BMJ222" s="627"/>
      <c r="BMK222" s="627"/>
      <c r="BML222" s="627"/>
      <c r="BMM222" s="627"/>
      <c r="BMN222" s="627"/>
      <c r="BMO222" s="627"/>
      <c r="BMP222" s="627"/>
      <c r="BMQ222" s="627"/>
      <c r="BMR222" s="627"/>
      <c r="BMS222" s="627"/>
      <c r="BMT222" s="627"/>
      <c r="BMU222" s="627"/>
      <c r="BMV222" s="627"/>
      <c r="BMW222" s="627"/>
      <c r="BMX222" s="627"/>
      <c r="BMY222" s="627"/>
      <c r="BMZ222" s="627"/>
      <c r="BNA222" s="627"/>
      <c r="BNB222" s="627"/>
      <c r="BNC222" s="627"/>
      <c r="BND222" s="627"/>
      <c r="BNE222" s="627"/>
      <c r="BNF222" s="627"/>
      <c r="BNG222" s="627"/>
      <c r="BNH222" s="627"/>
      <c r="BNI222" s="627"/>
      <c r="BNJ222" s="627"/>
      <c r="BNK222" s="627"/>
      <c r="BNL222" s="627"/>
      <c r="BNM222" s="627"/>
      <c r="BNN222" s="627"/>
      <c r="BNO222" s="627"/>
      <c r="BNP222" s="627"/>
      <c r="BNQ222" s="627"/>
      <c r="BNR222" s="627"/>
      <c r="BNS222" s="627"/>
      <c r="BNT222" s="627"/>
      <c r="BNU222" s="627"/>
      <c r="BNV222" s="627"/>
      <c r="BNW222" s="627"/>
      <c r="BNX222" s="627"/>
      <c r="BNY222" s="627"/>
      <c r="BNZ222" s="627"/>
      <c r="BOA222" s="627"/>
      <c r="BOB222" s="627"/>
      <c r="BOC222" s="627"/>
      <c r="BOD222" s="627"/>
      <c r="BOE222" s="627"/>
      <c r="BOF222" s="627"/>
      <c r="BOG222" s="627"/>
      <c r="BOH222" s="627"/>
      <c r="BOI222" s="627"/>
      <c r="BOJ222" s="627"/>
      <c r="BOK222" s="627"/>
      <c r="BOL222" s="627"/>
      <c r="BOM222" s="627"/>
      <c r="BON222" s="627"/>
      <c r="BOO222" s="627"/>
      <c r="BOP222" s="627"/>
      <c r="BOQ222" s="627"/>
      <c r="BOR222" s="627"/>
      <c r="BOS222" s="627"/>
      <c r="BOT222" s="627"/>
      <c r="BOU222" s="627"/>
      <c r="BOV222" s="627"/>
      <c r="BOW222" s="627"/>
      <c r="BOX222" s="627"/>
      <c r="BOY222" s="627"/>
      <c r="BOZ222" s="627"/>
      <c r="BPA222" s="627"/>
      <c r="BPB222" s="627"/>
      <c r="BPC222" s="627"/>
      <c r="BPD222" s="627"/>
      <c r="BPE222" s="627"/>
      <c r="BPF222" s="627"/>
      <c r="BPG222" s="627"/>
      <c r="BPH222" s="627"/>
      <c r="BPI222" s="627"/>
      <c r="BPJ222" s="627"/>
      <c r="BPK222" s="627"/>
      <c r="BPL222" s="627"/>
      <c r="BPM222" s="627"/>
      <c r="BPN222" s="627"/>
      <c r="BPO222" s="627"/>
      <c r="BPP222" s="627"/>
      <c r="BPQ222" s="627"/>
      <c r="BPR222" s="627"/>
      <c r="BPS222" s="627"/>
      <c r="BPT222" s="627"/>
      <c r="BPU222" s="627"/>
      <c r="BPV222" s="627"/>
      <c r="BPW222" s="627"/>
      <c r="BPX222" s="627"/>
      <c r="BPY222" s="627"/>
      <c r="BPZ222" s="627"/>
      <c r="BQA222" s="627"/>
      <c r="BQB222" s="627"/>
      <c r="BQC222" s="627"/>
      <c r="BQD222" s="627"/>
      <c r="BQE222" s="627"/>
      <c r="BQF222" s="627"/>
      <c r="BQG222" s="627"/>
      <c r="BQH222" s="627"/>
      <c r="BQI222" s="627"/>
      <c r="BQJ222" s="627"/>
      <c r="BQK222" s="627"/>
      <c r="BQL222" s="627"/>
      <c r="BQM222" s="627"/>
      <c r="BQN222" s="627"/>
      <c r="BQO222" s="627"/>
      <c r="BQP222" s="627"/>
      <c r="BQQ222" s="627"/>
      <c r="BQR222" s="627"/>
      <c r="BQS222" s="627"/>
      <c r="BQT222" s="627"/>
      <c r="BQU222" s="627"/>
      <c r="BQV222" s="627"/>
      <c r="BQW222" s="627"/>
      <c r="BQX222" s="627"/>
      <c r="BQY222" s="627"/>
      <c r="BQZ222" s="627"/>
      <c r="BRA222" s="627"/>
      <c r="BRB222" s="627"/>
      <c r="BRC222" s="627"/>
      <c r="BRD222" s="627"/>
      <c r="BRE222" s="627"/>
      <c r="BRF222" s="627"/>
      <c r="BRG222" s="627"/>
      <c r="BRH222" s="627"/>
      <c r="BRI222" s="627"/>
      <c r="BRJ222" s="627"/>
      <c r="BRK222" s="627"/>
      <c r="BRL222" s="627"/>
      <c r="BRM222" s="627"/>
      <c r="BRN222" s="627"/>
      <c r="BRO222" s="627"/>
      <c r="BRP222" s="627"/>
      <c r="BRQ222" s="627"/>
      <c r="BRR222" s="627"/>
      <c r="BRS222" s="627"/>
      <c r="BRT222" s="627"/>
      <c r="BRU222" s="627"/>
      <c r="BRV222" s="627"/>
      <c r="BRW222" s="627"/>
      <c r="BRX222" s="627"/>
      <c r="BRY222" s="627"/>
      <c r="BRZ222" s="627"/>
      <c r="BSA222" s="627"/>
      <c r="BSB222" s="627"/>
      <c r="BSC222" s="627"/>
      <c r="BSD222" s="627"/>
      <c r="BSE222" s="627"/>
      <c r="BSF222" s="627"/>
      <c r="BSG222" s="627"/>
      <c r="BSH222" s="627"/>
      <c r="BSI222" s="627"/>
      <c r="BSJ222" s="627"/>
      <c r="BSK222" s="627"/>
      <c r="BSL222" s="627"/>
      <c r="BSM222" s="627"/>
      <c r="BSN222" s="627"/>
      <c r="BSO222" s="627"/>
      <c r="BSP222" s="627"/>
      <c r="BSQ222" s="627"/>
      <c r="BSR222" s="627"/>
      <c r="BSS222" s="627"/>
      <c r="BST222" s="627"/>
      <c r="BSU222" s="627"/>
      <c r="BSV222" s="627"/>
      <c r="BSW222" s="627"/>
      <c r="BSX222" s="627"/>
      <c r="BSY222" s="627"/>
      <c r="BSZ222" s="627"/>
      <c r="BTA222" s="627"/>
      <c r="BTB222" s="627"/>
      <c r="BTC222" s="627"/>
      <c r="BTD222" s="627"/>
      <c r="BTE222" s="627"/>
      <c r="BTF222" s="627"/>
      <c r="BTG222" s="627"/>
      <c r="BTH222" s="627"/>
      <c r="BTI222" s="627"/>
      <c r="BTJ222" s="627"/>
      <c r="BTK222" s="627"/>
      <c r="BTL222" s="627"/>
      <c r="BTM222" s="627"/>
      <c r="BTN222" s="627"/>
      <c r="BTO222" s="627"/>
      <c r="BTP222" s="627"/>
      <c r="BTQ222" s="627"/>
      <c r="BTR222" s="627"/>
      <c r="BTS222" s="627"/>
      <c r="BTT222" s="627"/>
      <c r="BTU222" s="627"/>
      <c r="BTV222" s="627"/>
      <c r="BTW222" s="627"/>
      <c r="BTX222" s="627"/>
      <c r="BTY222" s="627"/>
      <c r="BTZ222" s="627"/>
      <c r="BUA222" s="627"/>
      <c r="BUB222" s="627"/>
      <c r="BUC222" s="627"/>
      <c r="BUD222" s="627"/>
      <c r="BUE222" s="627"/>
      <c r="BUF222" s="627"/>
      <c r="BUG222" s="627"/>
      <c r="BUH222" s="627"/>
      <c r="BUI222" s="627"/>
      <c r="BUJ222" s="627"/>
      <c r="BUK222" s="627"/>
      <c r="BUL222" s="627"/>
      <c r="BUM222" s="627"/>
      <c r="BUN222" s="627"/>
      <c r="BUO222" s="627"/>
      <c r="BUP222" s="627"/>
      <c r="BUQ222" s="627"/>
      <c r="BUR222" s="627"/>
      <c r="BUS222" s="627"/>
      <c r="BUT222" s="627"/>
      <c r="BUU222" s="627"/>
      <c r="BUV222" s="627"/>
      <c r="BUW222" s="627"/>
      <c r="BUX222" s="627"/>
      <c r="BUY222" s="627"/>
      <c r="BUZ222" s="627"/>
      <c r="BVA222" s="627"/>
      <c r="BVB222" s="627"/>
      <c r="BVC222" s="627"/>
      <c r="BVD222" s="627"/>
      <c r="BVE222" s="627"/>
      <c r="BVF222" s="627"/>
      <c r="BVG222" s="627"/>
      <c r="BVH222" s="627"/>
      <c r="BVI222" s="627"/>
      <c r="BVJ222" s="627"/>
      <c r="BVK222" s="627"/>
      <c r="BVL222" s="627"/>
      <c r="BVM222" s="627"/>
      <c r="BVN222" s="627"/>
      <c r="BVO222" s="627"/>
      <c r="BVP222" s="627"/>
      <c r="BVQ222" s="627"/>
      <c r="BVR222" s="627"/>
      <c r="BVS222" s="627"/>
      <c r="BVT222" s="627"/>
      <c r="BVU222" s="627"/>
      <c r="BVV222" s="627"/>
      <c r="BVW222" s="627"/>
      <c r="BVX222" s="627"/>
      <c r="BVY222" s="627"/>
      <c r="BVZ222" s="627"/>
      <c r="BWA222" s="627"/>
      <c r="BWB222" s="627"/>
      <c r="BWC222" s="627"/>
      <c r="BWD222" s="627"/>
      <c r="BWE222" s="627"/>
      <c r="BWF222" s="627"/>
      <c r="BWG222" s="627"/>
      <c r="BWH222" s="627"/>
      <c r="BWI222" s="627"/>
      <c r="BWJ222" s="627"/>
      <c r="BWK222" s="627"/>
      <c r="BWL222" s="627"/>
      <c r="BWM222" s="627"/>
      <c r="BWN222" s="627"/>
      <c r="BWO222" s="627"/>
      <c r="BWP222" s="627"/>
      <c r="BWQ222" s="627"/>
      <c r="BWR222" s="627"/>
      <c r="BWS222" s="627"/>
      <c r="BWT222" s="627"/>
      <c r="BWU222" s="627"/>
      <c r="BWV222" s="627"/>
      <c r="BWW222" s="627"/>
      <c r="BWX222" s="627"/>
      <c r="BWY222" s="627"/>
      <c r="BWZ222" s="627"/>
      <c r="BXA222" s="627"/>
      <c r="BXB222" s="627"/>
      <c r="BXC222" s="627"/>
      <c r="BXD222" s="627"/>
      <c r="BXE222" s="627"/>
      <c r="BXF222" s="627"/>
      <c r="BXG222" s="627"/>
      <c r="BXH222" s="627"/>
      <c r="BXI222" s="627"/>
      <c r="BXJ222" s="627"/>
      <c r="BXK222" s="627"/>
      <c r="BXL222" s="627"/>
      <c r="BXM222" s="627"/>
      <c r="BXN222" s="627"/>
      <c r="BXO222" s="627"/>
      <c r="BXP222" s="627"/>
      <c r="BXQ222" s="627"/>
      <c r="BXR222" s="627"/>
      <c r="BXS222" s="627"/>
      <c r="BXT222" s="627"/>
      <c r="BXU222" s="627"/>
      <c r="BXV222" s="627"/>
      <c r="BXW222" s="627"/>
      <c r="BXX222" s="627"/>
      <c r="BXY222" s="627"/>
      <c r="BXZ222" s="627"/>
      <c r="BYA222" s="627"/>
      <c r="BYB222" s="627"/>
      <c r="BYC222" s="627"/>
      <c r="BYD222" s="627"/>
      <c r="BYE222" s="627"/>
      <c r="BYF222" s="627"/>
      <c r="BYG222" s="627"/>
      <c r="BYH222" s="627"/>
      <c r="BYI222" s="627"/>
      <c r="BYJ222" s="627"/>
      <c r="BYK222" s="627"/>
      <c r="BYL222" s="627"/>
      <c r="BYM222" s="627"/>
      <c r="BYN222" s="627"/>
      <c r="BYO222" s="627"/>
      <c r="BYP222" s="627"/>
      <c r="BYQ222" s="627"/>
      <c r="BYR222" s="627"/>
      <c r="BYS222" s="627"/>
      <c r="BYT222" s="627"/>
      <c r="BYU222" s="627"/>
      <c r="BYV222" s="627"/>
      <c r="BYW222" s="627"/>
      <c r="BYX222" s="627"/>
      <c r="BYY222" s="627"/>
      <c r="BYZ222" s="627"/>
      <c r="BZA222" s="627"/>
      <c r="BZB222" s="627"/>
      <c r="BZC222" s="627"/>
      <c r="BZD222" s="627"/>
      <c r="BZE222" s="627"/>
      <c r="BZF222" s="627"/>
      <c r="BZG222" s="627"/>
      <c r="BZH222" s="627"/>
      <c r="BZI222" s="627"/>
      <c r="BZJ222" s="627"/>
      <c r="BZK222" s="627"/>
      <c r="BZL222" s="627"/>
      <c r="BZM222" s="627"/>
      <c r="BZN222" s="627"/>
      <c r="BZO222" s="627"/>
      <c r="BZP222" s="627"/>
      <c r="BZQ222" s="627"/>
      <c r="BZR222" s="627"/>
      <c r="BZS222" s="627"/>
      <c r="BZT222" s="627"/>
      <c r="BZU222" s="627"/>
      <c r="BZV222" s="627"/>
      <c r="BZW222" s="627"/>
      <c r="BZX222" s="627"/>
      <c r="BZY222" s="627"/>
      <c r="BZZ222" s="627"/>
      <c r="CAA222" s="627"/>
      <c r="CAB222" s="627"/>
      <c r="CAC222" s="627"/>
      <c r="CAD222" s="627"/>
      <c r="CAE222" s="627"/>
      <c r="CAF222" s="627"/>
      <c r="CAG222" s="627"/>
      <c r="CAH222" s="627"/>
      <c r="CAI222" s="627"/>
      <c r="CAJ222" s="627"/>
      <c r="CAK222" s="627"/>
      <c r="CAL222" s="627"/>
      <c r="CAM222" s="627"/>
      <c r="CAN222" s="627"/>
      <c r="CAO222" s="627"/>
      <c r="CAP222" s="627"/>
      <c r="CAQ222" s="627"/>
      <c r="CAR222" s="627"/>
      <c r="CAS222" s="627"/>
      <c r="CAT222" s="627"/>
      <c r="CAU222" s="627"/>
      <c r="CAV222" s="627"/>
      <c r="CAW222" s="627"/>
      <c r="CAX222" s="627"/>
      <c r="CAY222" s="627"/>
      <c r="CAZ222" s="627"/>
      <c r="CBA222" s="627"/>
      <c r="CBB222" s="627"/>
      <c r="CBC222" s="627"/>
      <c r="CBD222" s="627"/>
      <c r="CBE222" s="627"/>
      <c r="CBF222" s="627"/>
      <c r="CBG222" s="627"/>
      <c r="CBH222" s="627"/>
      <c r="CBI222" s="627"/>
      <c r="CBJ222" s="627"/>
      <c r="CBK222" s="627"/>
      <c r="CBL222" s="627"/>
      <c r="CBM222" s="627"/>
      <c r="CBN222" s="627"/>
      <c r="CBO222" s="627"/>
      <c r="CBP222" s="627"/>
      <c r="CBQ222" s="627"/>
      <c r="CBR222" s="627"/>
      <c r="CBS222" s="627"/>
      <c r="CBT222" s="627"/>
      <c r="CBU222" s="627"/>
      <c r="CBV222" s="627"/>
      <c r="CBW222" s="627"/>
      <c r="CBX222" s="627"/>
      <c r="CBY222" s="627"/>
      <c r="CBZ222" s="627"/>
      <c r="CCA222" s="627"/>
      <c r="CCB222" s="627"/>
      <c r="CCC222" s="627"/>
      <c r="CCD222" s="627"/>
      <c r="CCE222" s="627"/>
      <c r="CCF222" s="627"/>
      <c r="CCG222" s="627"/>
      <c r="CCH222" s="627"/>
      <c r="CCI222" s="627"/>
      <c r="CCJ222" s="627"/>
      <c r="CCK222" s="627"/>
      <c r="CCL222" s="627"/>
      <c r="CCM222" s="627"/>
      <c r="CCN222" s="627"/>
      <c r="CCO222" s="627"/>
      <c r="CCP222" s="627"/>
      <c r="CCQ222" s="627"/>
      <c r="CCR222" s="627"/>
      <c r="CCS222" s="627"/>
      <c r="CCT222" s="627"/>
      <c r="CCU222" s="627"/>
      <c r="CCV222" s="627"/>
      <c r="CCW222" s="627"/>
      <c r="CCX222" s="627"/>
      <c r="CCY222" s="627"/>
      <c r="CCZ222" s="627"/>
      <c r="CDA222" s="627"/>
      <c r="CDB222" s="627"/>
      <c r="CDC222" s="627"/>
      <c r="CDD222" s="627"/>
      <c r="CDE222" s="627"/>
      <c r="CDF222" s="627"/>
      <c r="CDG222" s="627"/>
      <c r="CDH222" s="627"/>
      <c r="CDI222" s="627"/>
      <c r="CDJ222" s="627"/>
      <c r="CDK222" s="627"/>
      <c r="CDL222" s="627"/>
      <c r="CDM222" s="627"/>
      <c r="CDN222" s="627"/>
      <c r="CDO222" s="627"/>
      <c r="CDP222" s="627"/>
      <c r="CDQ222" s="627"/>
      <c r="CDR222" s="627"/>
      <c r="CDS222" s="627"/>
      <c r="CDT222" s="627"/>
      <c r="CDU222" s="627"/>
      <c r="CDV222" s="627"/>
      <c r="CDW222" s="627"/>
      <c r="CDX222" s="627"/>
      <c r="CDY222" s="627"/>
      <c r="CDZ222" s="627"/>
      <c r="CEA222" s="627"/>
      <c r="CEB222" s="627"/>
      <c r="CEC222" s="627"/>
      <c r="CED222" s="627"/>
      <c r="CEE222" s="627"/>
      <c r="CEF222" s="627"/>
      <c r="CEG222" s="627"/>
      <c r="CEH222" s="627"/>
      <c r="CEI222" s="627"/>
      <c r="CEJ222" s="627"/>
      <c r="CEK222" s="627"/>
      <c r="CEL222" s="627"/>
      <c r="CEM222" s="627"/>
      <c r="CEN222" s="627"/>
      <c r="CEO222" s="627"/>
      <c r="CEP222" s="627"/>
      <c r="CEQ222" s="627"/>
      <c r="CER222" s="627"/>
      <c r="CES222" s="627"/>
      <c r="CET222" s="627"/>
      <c r="CEU222" s="627"/>
      <c r="CEV222" s="627"/>
      <c r="CEW222" s="627"/>
      <c r="CEX222" s="627"/>
      <c r="CEY222" s="627"/>
      <c r="CEZ222" s="627"/>
      <c r="CFA222" s="627"/>
      <c r="CFB222" s="627"/>
      <c r="CFC222" s="627"/>
      <c r="CFD222" s="627"/>
      <c r="CFE222" s="627"/>
      <c r="CFF222" s="627"/>
      <c r="CFG222" s="627"/>
      <c r="CFH222" s="627"/>
      <c r="CFI222" s="627"/>
      <c r="CFJ222" s="627"/>
      <c r="CFK222" s="627"/>
      <c r="CFL222" s="627"/>
      <c r="CFM222" s="627"/>
      <c r="CFN222" s="627"/>
      <c r="CFO222" s="627"/>
      <c r="CFP222" s="627"/>
      <c r="CFQ222" s="627"/>
      <c r="CFR222" s="627"/>
      <c r="CFS222" s="627"/>
      <c r="CFT222" s="627"/>
      <c r="CFU222" s="627"/>
      <c r="CFV222" s="627"/>
      <c r="CFW222" s="627"/>
      <c r="CFX222" s="627"/>
      <c r="CFY222" s="627"/>
      <c r="CFZ222" s="627"/>
      <c r="CGA222" s="627"/>
      <c r="CGB222" s="627"/>
      <c r="CGC222" s="627"/>
      <c r="CGD222" s="627"/>
      <c r="CGE222" s="627"/>
      <c r="CGF222" s="627"/>
      <c r="CGG222" s="627"/>
      <c r="CGH222" s="627"/>
      <c r="CGI222" s="627"/>
      <c r="CGJ222" s="627"/>
      <c r="CGK222" s="627"/>
      <c r="CGL222" s="627"/>
      <c r="CGM222" s="627"/>
      <c r="CGN222" s="627"/>
      <c r="CGO222" s="627"/>
      <c r="CGP222" s="627"/>
      <c r="CGQ222" s="627"/>
      <c r="CGR222" s="627"/>
      <c r="CGS222" s="627"/>
      <c r="CGT222" s="627"/>
      <c r="CGU222" s="627"/>
      <c r="CGV222" s="627"/>
      <c r="CGW222" s="627"/>
      <c r="CGX222" s="627"/>
      <c r="CGY222" s="627"/>
      <c r="CGZ222" s="627"/>
      <c r="CHA222" s="627"/>
      <c r="CHB222" s="627"/>
      <c r="CHC222" s="627"/>
      <c r="CHD222" s="627"/>
      <c r="CHE222" s="627"/>
      <c r="CHF222" s="627"/>
      <c r="CHG222" s="627"/>
      <c r="CHH222" s="627"/>
      <c r="CHI222" s="627"/>
      <c r="CHJ222" s="627"/>
      <c r="CHK222" s="627"/>
      <c r="CHL222" s="627"/>
      <c r="CHM222" s="627"/>
      <c r="CHN222" s="627"/>
      <c r="CHO222" s="627"/>
      <c r="CHP222" s="627"/>
      <c r="CHQ222" s="627"/>
      <c r="CHR222" s="627"/>
      <c r="CHS222" s="627"/>
      <c r="CHT222" s="627"/>
      <c r="CHU222" s="627"/>
      <c r="CHV222" s="627"/>
      <c r="CHW222" s="627"/>
      <c r="CHX222" s="627"/>
      <c r="CHY222" s="627"/>
      <c r="CHZ222" s="627"/>
      <c r="CIA222" s="627"/>
      <c r="CIB222" s="627"/>
      <c r="CIC222" s="627"/>
      <c r="CID222" s="627"/>
      <c r="CIE222" s="627"/>
      <c r="CIF222" s="627"/>
      <c r="CIG222" s="627"/>
      <c r="CIH222" s="627"/>
      <c r="CII222" s="627"/>
      <c r="CIJ222" s="627"/>
      <c r="CIK222" s="627"/>
      <c r="CIL222" s="627"/>
      <c r="CIM222" s="627"/>
      <c r="CIN222" s="627"/>
      <c r="CIO222" s="627"/>
      <c r="CIP222" s="627"/>
      <c r="CIQ222" s="627"/>
      <c r="CIR222" s="627"/>
      <c r="CIS222" s="627"/>
      <c r="CIT222" s="627"/>
      <c r="CIU222" s="627"/>
      <c r="CIV222" s="627"/>
      <c r="CIW222" s="627"/>
      <c r="CIX222" s="627"/>
      <c r="CIY222" s="627"/>
      <c r="CIZ222" s="627"/>
      <c r="CJA222" s="627"/>
      <c r="CJB222" s="627"/>
      <c r="CJC222" s="627"/>
      <c r="CJD222" s="627"/>
      <c r="CJE222" s="627"/>
      <c r="CJF222" s="627"/>
      <c r="CJG222" s="627"/>
      <c r="CJH222" s="627"/>
      <c r="CJI222" s="627"/>
      <c r="CJJ222" s="627"/>
      <c r="CJK222" s="627"/>
      <c r="CJL222" s="627"/>
      <c r="CJM222" s="627"/>
      <c r="CJN222" s="627"/>
      <c r="CJO222" s="627"/>
      <c r="CJP222" s="627"/>
      <c r="CJQ222" s="627"/>
      <c r="CJR222" s="627"/>
      <c r="CJS222" s="627"/>
      <c r="CJT222" s="627"/>
      <c r="CJU222" s="627"/>
      <c r="CJV222" s="627"/>
      <c r="CJW222" s="627"/>
      <c r="CJX222" s="627"/>
      <c r="CJY222" s="627"/>
      <c r="CJZ222" s="627"/>
      <c r="CKA222" s="627"/>
      <c r="CKB222" s="627"/>
      <c r="CKC222" s="627"/>
      <c r="CKD222" s="627"/>
      <c r="CKE222" s="627"/>
      <c r="CKF222" s="627"/>
      <c r="CKG222" s="627"/>
      <c r="CKH222" s="627"/>
      <c r="CKI222" s="627"/>
      <c r="CKJ222" s="627"/>
      <c r="CKK222" s="627"/>
      <c r="CKL222" s="627"/>
      <c r="CKM222" s="627"/>
      <c r="CKN222" s="627"/>
      <c r="CKO222" s="627"/>
      <c r="CKP222" s="627"/>
      <c r="CKQ222" s="627"/>
      <c r="CKR222" s="627"/>
      <c r="CKS222" s="627"/>
      <c r="CKT222" s="627"/>
      <c r="CKU222" s="627"/>
      <c r="CKV222" s="627"/>
      <c r="CKW222" s="627"/>
      <c r="CKX222" s="627"/>
      <c r="CKY222" s="627"/>
      <c r="CKZ222" s="627"/>
      <c r="CLA222" s="627"/>
      <c r="CLB222" s="627"/>
      <c r="CLC222" s="627"/>
      <c r="CLD222" s="627"/>
      <c r="CLE222" s="627"/>
      <c r="CLF222" s="627"/>
      <c r="CLG222" s="627"/>
      <c r="CLH222" s="627"/>
      <c r="CLI222" s="627"/>
      <c r="CLJ222" s="627"/>
      <c r="CLK222" s="627"/>
      <c r="CLL222" s="627"/>
      <c r="CLM222" s="627"/>
      <c r="CLN222" s="627"/>
      <c r="CLO222" s="627"/>
      <c r="CLP222" s="627"/>
      <c r="CLQ222" s="627"/>
      <c r="CLR222" s="627"/>
      <c r="CLS222" s="627"/>
      <c r="CLT222" s="627"/>
      <c r="CLU222" s="627"/>
      <c r="CLV222" s="627"/>
      <c r="CLW222" s="627"/>
      <c r="CLX222" s="627"/>
      <c r="CLY222" s="627"/>
      <c r="CLZ222" s="627"/>
      <c r="CMA222" s="627"/>
      <c r="CMB222" s="627"/>
      <c r="CMC222" s="627"/>
      <c r="CMD222" s="627"/>
      <c r="CME222" s="627"/>
      <c r="CMF222" s="627"/>
      <c r="CMG222" s="627"/>
      <c r="CMH222" s="627"/>
      <c r="CMI222" s="627"/>
      <c r="CMJ222" s="627"/>
      <c r="CMK222" s="627"/>
      <c r="CML222" s="627"/>
      <c r="CMM222" s="627"/>
      <c r="CMN222" s="627"/>
      <c r="CMO222" s="627"/>
      <c r="CMP222" s="627"/>
      <c r="CMQ222" s="627"/>
      <c r="CMR222" s="627"/>
      <c r="CMS222" s="627"/>
      <c r="CMT222" s="627"/>
      <c r="CMU222" s="627"/>
      <c r="CMV222" s="627"/>
      <c r="CMW222" s="627"/>
      <c r="CMX222" s="627"/>
      <c r="CMY222" s="627"/>
      <c r="CMZ222" s="627"/>
      <c r="CNA222" s="627"/>
      <c r="CNB222" s="627"/>
      <c r="CNC222" s="627"/>
      <c r="CND222" s="627"/>
      <c r="CNE222" s="627"/>
      <c r="CNF222" s="627"/>
      <c r="CNG222" s="627"/>
      <c r="CNH222" s="627"/>
      <c r="CNI222" s="627"/>
      <c r="CNJ222" s="627"/>
      <c r="CNK222" s="627"/>
      <c r="CNL222" s="627"/>
      <c r="CNM222" s="627"/>
      <c r="CNN222" s="627"/>
      <c r="CNO222" s="627"/>
      <c r="CNP222" s="627"/>
      <c r="CNQ222" s="627"/>
      <c r="CNR222" s="627"/>
      <c r="CNS222" s="627"/>
      <c r="CNT222" s="627"/>
      <c r="CNU222" s="627"/>
      <c r="CNV222" s="627"/>
      <c r="CNW222" s="627"/>
      <c r="CNX222" s="627"/>
      <c r="CNY222" s="627"/>
      <c r="CNZ222" s="627"/>
      <c r="COA222" s="627"/>
      <c r="COB222" s="627"/>
      <c r="COC222" s="627"/>
      <c r="COD222" s="627"/>
      <c r="COE222" s="627"/>
      <c r="COF222" s="627"/>
      <c r="COG222" s="627"/>
      <c r="COH222" s="627"/>
      <c r="COI222" s="627"/>
      <c r="COJ222" s="627"/>
      <c r="COK222" s="627"/>
      <c r="COL222" s="627"/>
      <c r="COM222" s="627"/>
      <c r="CON222" s="627"/>
      <c r="COO222" s="627"/>
      <c r="COP222" s="627"/>
      <c r="COQ222" s="627"/>
      <c r="COR222" s="627"/>
      <c r="COS222" s="627"/>
      <c r="COT222" s="627"/>
      <c r="COU222" s="627"/>
      <c r="COV222" s="627"/>
      <c r="COW222" s="627"/>
      <c r="COX222" s="627"/>
      <c r="COY222" s="627"/>
      <c r="COZ222" s="627"/>
      <c r="CPA222" s="627"/>
      <c r="CPB222" s="627"/>
      <c r="CPC222" s="627"/>
      <c r="CPD222" s="627"/>
      <c r="CPE222" s="627"/>
      <c r="CPF222" s="627"/>
      <c r="CPG222" s="627"/>
      <c r="CPH222" s="627"/>
      <c r="CPI222" s="627"/>
      <c r="CPJ222" s="627"/>
      <c r="CPK222" s="627"/>
      <c r="CPL222" s="627"/>
      <c r="CPM222" s="627"/>
      <c r="CPN222" s="627"/>
      <c r="CPO222" s="627"/>
      <c r="CPP222" s="627"/>
      <c r="CPQ222" s="627"/>
      <c r="CPR222" s="627"/>
      <c r="CPS222" s="627"/>
      <c r="CPT222" s="627"/>
      <c r="CPU222" s="627"/>
      <c r="CPV222" s="627"/>
      <c r="CPW222" s="627"/>
      <c r="CPX222" s="627"/>
      <c r="CPY222" s="627"/>
      <c r="CPZ222" s="627"/>
      <c r="CQA222" s="627"/>
      <c r="CQB222" s="627"/>
      <c r="CQC222" s="627"/>
      <c r="CQD222" s="627"/>
      <c r="CQE222" s="627"/>
      <c r="CQF222" s="627"/>
      <c r="CQG222" s="627"/>
      <c r="CQH222" s="627"/>
      <c r="CQI222" s="627"/>
      <c r="CQJ222" s="627"/>
      <c r="CQK222" s="627"/>
      <c r="CQL222" s="627"/>
      <c r="CQM222" s="627"/>
      <c r="CQN222" s="627"/>
      <c r="CQO222" s="627"/>
      <c r="CQP222" s="627"/>
      <c r="CQQ222" s="627"/>
      <c r="CQR222" s="627"/>
      <c r="CQS222" s="627"/>
      <c r="CQT222" s="627"/>
      <c r="CQU222" s="627"/>
      <c r="CQV222" s="627"/>
      <c r="CQW222" s="627"/>
      <c r="CQX222" s="627"/>
      <c r="CQY222" s="627"/>
      <c r="CQZ222" s="627"/>
      <c r="CRA222" s="627"/>
      <c r="CRB222" s="627"/>
      <c r="CRC222" s="627"/>
      <c r="CRD222" s="627"/>
      <c r="CRE222" s="627"/>
      <c r="CRF222" s="627"/>
      <c r="CRG222" s="627"/>
      <c r="CRH222" s="627"/>
      <c r="CRI222" s="627"/>
      <c r="CRJ222" s="627"/>
      <c r="CRK222" s="627"/>
      <c r="CRL222" s="627"/>
      <c r="CRM222" s="627"/>
      <c r="CRN222" s="627"/>
      <c r="CRO222" s="627"/>
      <c r="CRP222" s="627"/>
      <c r="CRQ222" s="627"/>
      <c r="CRR222" s="627"/>
      <c r="CRS222" s="627"/>
      <c r="CRT222" s="627"/>
      <c r="CRU222" s="627"/>
      <c r="CRV222" s="627"/>
      <c r="CRW222" s="627"/>
      <c r="CRX222" s="627"/>
      <c r="CRY222" s="627"/>
      <c r="CRZ222" s="627"/>
      <c r="CSA222" s="627"/>
      <c r="CSB222" s="627"/>
      <c r="CSC222" s="627"/>
      <c r="CSD222" s="627"/>
      <c r="CSE222" s="627"/>
      <c r="CSF222" s="627"/>
      <c r="CSG222" s="627"/>
      <c r="CSH222" s="627"/>
      <c r="CSI222" s="627"/>
      <c r="CSJ222" s="627"/>
      <c r="CSK222" s="627"/>
      <c r="CSL222" s="627"/>
      <c r="CSM222" s="627"/>
      <c r="CSN222" s="627"/>
      <c r="CSO222" s="627"/>
      <c r="CSP222" s="627"/>
      <c r="CSQ222" s="627"/>
      <c r="CSR222" s="627"/>
      <c r="CSS222" s="627"/>
      <c r="CST222" s="627"/>
      <c r="CSU222" s="627"/>
      <c r="CSV222" s="627"/>
      <c r="CSW222" s="627"/>
      <c r="CSX222" s="627"/>
      <c r="CSY222" s="627"/>
      <c r="CSZ222" s="627"/>
      <c r="CTA222" s="627"/>
      <c r="CTB222" s="627"/>
      <c r="CTC222" s="627"/>
      <c r="CTD222" s="627"/>
      <c r="CTE222" s="627"/>
      <c r="CTF222" s="627"/>
      <c r="CTG222" s="627"/>
      <c r="CTH222" s="627"/>
      <c r="CTI222" s="627"/>
      <c r="CTJ222" s="627"/>
      <c r="CTK222" s="627"/>
      <c r="CTL222" s="627"/>
      <c r="CTM222" s="627"/>
      <c r="CTN222" s="627"/>
      <c r="CTO222" s="627"/>
      <c r="CTP222" s="627"/>
      <c r="CTQ222" s="627"/>
      <c r="CTR222" s="627"/>
      <c r="CTS222" s="627"/>
      <c r="CTT222" s="627"/>
      <c r="CTU222" s="627"/>
      <c r="CTV222" s="627"/>
      <c r="CTW222" s="627"/>
      <c r="CTX222" s="627"/>
      <c r="CTY222" s="627"/>
      <c r="CTZ222" s="627"/>
      <c r="CUA222" s="627"/>
      <c r="CUB222" s="627"/>
      <c r="CUC222" s="627"/>
      <c r="CUD222" s="627"/>
      <c r="CUE222" s="627"/>
      <c r="CUF222" s="627"/>
      <c r="CUG222" s="627"/>
      <c r="CUH222" s="627"/>
      <c r="CUI222" s="627"/>
      <c r="CUJ222" s="627"/>
      <c r="CUK222" s="627"/>
      <c r="CUL222" s="627"/>
      <c r="CUM222" s="627"/>
      <c r="CUN222" s="627"/>
      <c r="CUO222" s="627"/>
      <c r="CUP222" s="627"/>
      <c r="CUQ222" s="627"/>
      <c r="CUR222" s="627"/>
      <c r="CUS222" s="627"/>
      <c r="CUT222" s="627"/>
      <c r="CUU222" s="627"/>
      <c r="CUV222" s="627"/>
      <c r="CUW222" s="627"/>
      <c r="CUX222" s="627"/>
      <c r="CUY222" s="627"/>
      <c r="CUZ222" s="627"/>
      <c r="CVA222" s="627"/>
      <c r="CVB222" s="627"/>
      <c r="CVC222" s="627"/>
      <c r="CVD222" s="627"/>
      <c r="CVE222" s="627"/>
      <c r="CVF222" s="627"/>
      <c r="CVG222" s="627"/>
      <c r="CVH222" s="627"/>
      <c r="CVI222" s="627"/>
      <c r="CVJ222" s="627"/>
      <c r="CVK222" s="627"/>
      <c r="CVL222" s="627"/>
      <c r="CVM222" s="627"/>
      <c r="CVN222" s="627"/>
      <c r="CVO222" s="627"/>
      <c r="CVP222" s="627"/>
      <c r="CVQ222" s="627"/>
      <c r="CVR222" s="627"/>
      <c r="CVS222" s="627"/>
      <c r="CVT222" s="627"/>
      <c r="CVU222" s="627"/>
      <c r="CVV222" s="627"/>
      <c r="CVW222" s="627"/>
      <c r="CVX222" s="627"/>
      <c r="CVY222" s="627"/>
      <c r="CVZ222" s="627"/>
      <c r="CWA222" s="627"/>
      <c r="CWB222" s="627"/>
      <c r="CWC222" s="627"/>
      <c r="CWD222" s="627"/>
      <c r="CWE222" s="627"/>
      <c r="CWF222" s="627"/>
      <c r="CWG222" s="627"/>
      <c r="CWH222" s="627"/>
      <c r="CWI222" s="627"/>
      <c r="CWJ222" s="627"/>
      <c r="CWK222" s="627"/>
      <c r="CWL222" s="627"/>
      <c r="CWM222" s="627"/>
      <c r="CWN222" s="627"/>
      <c r="CWO222" s="627"/>
      <c r="CWP222" s="627"/>
      <c r="CWQ222" s="627"/>
      <c r="CWR222" s="627"/>
      <c r="CWS222" s="627"/>
      <c r="CWT222" s="627"/>
      <c r="CWU222" s="627"/>
      <c r="CWV222" s="627"/>
      <c r="CWW222" s="627"/>
      <c r="CWX222" s="627"/>
      <c r="CWY222" s="627"/>
      <c r="CWZ222" s="627"/>
      <c r="CXA222" s="627"/>
      <c r="CXB222" s="627"/>
      <c r="CXC222" s="627"/>
      <c r="CXD222" s="627"/>
      <c r="CXE222" s="627"/>
      <c r="CXF222" s="627"/>
      <c r="CXG222" s="627"/>
      <c r="CXH222" s="627"/>
      <c r="CXI222" s="627"/>
      <c r="CXJ222" s="627"/>
      <c r="CXK222" s="627"/>
      <c r="CXL222" s="627"/>
      <c r="CXM222" s="627"/>
      <c r="CXN222" s="627"/>
      <c r="CXO222" s="627"/>
      <c r="CXP222" s="627"/>
      <c r="CXQ222" s="627"/>
      <c r="CXR222" s="627"/>
      <c r="CXS222" s="627"/>
      <c r="CXT222" s="627"/>
      <c r="CXU222" s="627"/>
      <c r="CXV222" s="627"/>
      <c r="CXW222" s="627"/>
      <c r="CXX222" s="627"/>
      <c r="CXY222" s="627"/>
      <c r="CXZ222" s="627"/>
      <c r="CYA222" s="627"/>
      <c r="CYB222" s="627"/>
      <c r="CYC222" s="627"/>
      <c r="CYD222" s="627"/>
      <c r="CYE222" s="627"/>
      <c r="CYF222" s="627"/>
      <c r="CYG222" s="627"/>
      <c r="CYH222" s="627"/>
      <c r="CYI222" s="627"/>
      <c r="CYJ222" s="627"/>
      <c r="CYK222" s="627"/>
      <c r="CYL222" s="627"/>
      <c r="CYM222" s="627"/>
      <c r="CYN222" s="627"/>
      <c r="CYO222" s="627"/>
      <c r="CYP222" s="627"/>
      <c r="CYQ222" s="627"/>
      <c r="CYR222" s="627"/>
      <c r="CYS222" s="627"/>
      <c r="CYT222" s="627"/>
      <c r="CYU222" s="627"/>
      <c r="CYV222" s="627"/>
      <c r="CYW222" s="627"/>
      <c r="CYX222" s="627"/>
      <c r="CYY222" s="627"/>
      <c r="CYZ222" s="627"/>
      <c r="CZA222" s="627"/>
      <c r="CZB222" s="627"/>
      <c r="CZC222" s="627"/>
      <c r="CZD222" s="627"/>
      <c r="CZE222" s="627"/>
      <c r="CZF222" s="627"/>
      <c r="CZG222" s="627"/>
      <c r="CZH222" s="627"/>
      <c r="CZI222" s="627"/>
      <c r="CZJ222" s="627"/>
      <c r="CZK222" s="627"/>
      <c r="CZL222" s="627"/>
      <c r="CZM222" s="627"/>
      <c r="CZN222" s="627"/>
      <c r="CZO222" s="627"/>
      <c r="CZP222" s="627"/>
      <c r="CZQ222" s="627"/>
      <c r="CZR222" s="627"/>
      <c r="CZS222" s="627"/>
      <c r="CZT222" s="627"/>
      <c r="CZU222" s="627"/>
      <c r="CZV222" s="627"/>
      <c r="CZW222" s="627"/>
      <c r="CZX222" s="627"/>
      <c r="CZY222" s="627"/>
      <c r="CZZ222" s="627"/>
      <c r="DAA222" s="627"/>
      <c r="DAB222" s="627"/>
      <c r="DAC222" s="627"/>
      <c r="DAD222" s="627"/>
      <c r="DAE222" s="627"/>
      <c r="DAF222" s="627"/>
      <c r="DAG222" s="627"/>
      <c r="DAH222" s="627"/>
      <c r="DAI222" s="627"/>
      <c r="DAJ222" s="627"/>
      <c r="DAK222" s="627"/>
      <c r="DAL222" s="627"/>
      <c r="DAM222" s="627"/>
      <c r="DAN222" s="627"/>
      <c r="DAO222" s="627"/>
      <c r="DAP222" s="627"/>
      <c r="DAQ222" s="627"/>
      <c r="DAR222" s="627"/>
      <c r="DAS222" s="627"/>
      <c r="DAT222" s="627"/>
      <c r="DAU222" s="627"/>
      <c r="DAV222" s="627"/>
      <c r="DAW222" s="627"/>
      <c r="DAX222" s="627"/>
      <c r="DAY222" s="627"/>
      <c r="DAZ222" s="627"/>
      <c r="DBA222" s="627"/>
      <c r="DBB222" s="627"/>
      <c r="DBC222" s="627"/>
      <c r="DBD222" s="627"/>
      <c r="DBE222" s="627"/>
      <c r="DBF222" s="627"/>
      <c r="DBG222" s="627"/>
      <c r="DBH222" s="627"/>
      <c r="DBI222" s="627"/>
      <c r="DBJ222" s="627"/>
      <c r="DBK222" s="627"/>
      <c r="DBL222" s="627"/>
      <c r="DBM222" s="627"/>
      <c r="DBN222" s="627"/>
      <c r="DBO222" s="627"/>
      <c r="DBP222" s="627"/>
      <c r="DBQ222" s="627"/>
      <c r="DBR222" s="627"/>
      <c r="DBS222" s="627"/>
      <c r="DBT222" s="627"/>
      <c r="DBU222" s="627"/>
      <c r="DBV222" s="627"/>
      <c r="DBW222" s="627"/>
      <c r="DBX222" s="627"/>
      <c r="DBY222" s="627"/>
      <c r="DBZ222" s="627"/>
      <c r="DCA222" s="627"/>
      <c r="DCB222" s="627"/>
      <c r="DCC222" s="627"/>
      <c r="DCD222" s="627"/>
      <c r="DCE222" s="627"/>
      <c r="DCF222" s="627"/>
      <c r="DCG222" s="627"/>
      <c r="DCH222" s="627"/>
      <c r="DCI222" s="627"/>
      <c r="DCJ222" s="627"/>
      <c r="DCK222" s="627"/>
      <c r="DCL222" s="627"/>
      <c r="DCM222" s="627"/>
      <c r="DCN222" s="627"/>
      <c r="DCO222" s="627"/>
      <c r="DCP222" s="627"/>
      <c r="DCQ222" s="627"/>
      <c r="DCR222" s="627"/>
      <c r="DCS222" s="627"/>
      <c r="DCT222" s="627"/>
      <c r="DCU222" s="627"/>
      <c r="DCV222" s="627"/>
      <c r="DCW222" s="627"/>
      <c r="DCX222" s="627"/>
      <c r="DCY222" s="627"/>
      <c r="DCZ222" s="627"/>
      <c r="DDA222" s="627"/>
      <c r="DDB222" s="627"/>
      <c r="DDC222" s="627"/>
      <c r="DDD222" s="627"/>
      <c r="DDE222" s="627"/>
      <c r="DDF222" s="627"/>
      <c r="DDG222" s="627"/>
      <c r="DDH222" s="627"/>
      <c r="DDI222" s="627"/>
      <c r="DDJ222" s="627"/>
      <c r="DDK222" s="627"/>
      <c r="DDL222" s="627"/>
      <c r="DDM222" s="627"/>
      <c r="DDN222" s="627"/>
      <c r="DDO222" s="627"/>
      <c r="DDP222" s="627"/>
      <c r="DDQ222" s="627"/>
      <c r="DDR222" s="627"/>
      <c r="DDS222" s="627"/>
      <c r="DDT222" s="627"/>
      <c r="DDU222" s="627"/>
      <c r="DDV222" s="627"/>
      <c r="DDW222" s="627"/>
      <c r="DDX222" s="627"/>
      <c r="DDY222" s="627"/>
      <c r="DDZ222" s="627"/>
      <c r="DEA222" s="627"/>
      <c r="DEB222" s="627"/>
      <c r="DEC222" s="627"/>
      <c r="DED222" s="627"/>
      <c r="DEE222" s="627"/>
      <c r="DEF222" s="627"/>
      <c r="DEG222" s="627"/>
      <c r="DEH222" s="627"/>
      <c r="DEI222" s="627"/>
      <c r="DEJ222" s="627"/>
      <c r="DEK222" s="627"/>
      <c r="DEL222" s="627"/>
      <c r="DEM222" s="627"/>
      <c r="DEN222" s="627"/>
      <c r="DEO222" s="627"/>
      <c r="DEP222" s="627"/>
      <c r="DEQ222" s="627"/>
      <c r="DER222" s="627"/>
      <c r="DES222" s="627"/>
      <c r="DET222" s="627"/>
      <c r="DEU222" s="627"/>
      <c r="DEV222" s="627"/>
      <c r="DEW222" s="627"/>
      <c r="DEX222" s="627"/>
      <c r="DEY222" s="627"/>
      <c r="DEZ222" s="627"/>
      <c r="DFA222" s="627"/>
      <c r="DFB222" s="627"/>
      <c r="DFC222" s="627"/>
      <c r="DFD222" s="627"/>
      <c r="DFE222" s="627"/>
      <c r="DFF222" s="627"/>
      <c r="DFG222" s="627"/>
      <c r="DFH222" s="627"/>
      <c r="DFI222" s="627"/>
      <c r="DFJ222" s="627"/>
      <c r="DFK222" s="627"/>
      <c r="DFL222" s="627"/>
      <c r="DFM222" s="627"/>
      <c r="DFN222" s="627"/>
      <c r="DFO222" s="627"/>
      <c r="DFP222" s="627"/>
      <c r="DFQ222" s="627"/>
      <c r="DFR222" s="627"/>
      <c r="DFS222" s="627"/>
      <c r="DFT222" s="627"/>
      <c r="DFU222" s="627"/>
      <c r="DFV222" s="627"/>
      <c r="DFW222" s="627"/>
      <c r="DFX222" s="627"/>
      <c r="DFY222" s="627"/>
      <c r="DFZ222" s="627"/>
      <c r="DGA222" s="627"/>
      <c r="DGB222" s="627"/>
      <c r="DGC222" s="627"/>
      <c r="DGD222" s="627"/>
      <c r="DGE222" s="627"/>
      <c r="DGF222" s="627"/>
      <c r="DGG222" s="627"/>
      <c r="DGH222" s="627"/>
      <c r="DGI222" s="627"/>
      <c r="DGJ222" s="627"/>
      <c r="DGK222" s="627"/>
      <c r="DGL222" s="627"/>
      <c r="DGM222" s="627"/>
      <c r="DGN222" s="627"/>
      <c r="DGO222" s="627"/>
      <c r="DGP222" s="627"/>
      <c r="DGQ222" s="627"/>
      <c r="DGR222" s="627"/>
      <c r="DGS222" s="627"/>
      <c r="DGT222" s="627"/>
      <c r="DGU222" s="627"/>
      <c r="DGV222" s="627"/>
      <c r="DGW222" s="627"/>
      <c r="DGX222" s="627"/>
      <c r="DGY222" s="627"/>
      <c r="DGZ222" s="627"/>
      <c r="DHA222" s="627"/>
      <c r="DHB222" s="627"/>
      <c r="DHC222" s="627"/>
      <c r="DHD222" s="627"/>
      <c r="DHE222" s="627"/>
      <c r="DHF222" s="627"/>
      <c r="DHG222" s="627"/>
      <c r="DHH222" s="627"/>
      <c r="DHI222" s="627"/>
      <c r="DHJ222" s="627"/>
      <c r="DHK222" s="627"/>
      <c r="DHL222" s="627"/>
      <c r="DHM222" s="627"/>
      <c r="DHN222" s="627"/>
      <c r="DHO222" s="627"/>
      <c r="DHP222" s="627"/>
      <c r="DHQ222" s="627"/>
      <c r="DHR222" s="627"/>
      <c r="DHS222" s="627"/>
      <c r="DHT222" s="627"/>
      <c r="DHU222" s="627"/>
      <c r="DHV222" s="627"/>
      <c r="DHW222" s="627"/>
      <c r="DHX222" s="627"/>
      <c r="DHY222" s="627"/>
      <c r="DHZ222" s="627"/>
      <c r="DIA222" s="627"/>
      <c r="DIB222" s="627"/>
      <c r="DIC222" s="627"/>
      <c r="DID222" s="627"/>
      <c r="DIE222" s="627"/>
      <c r="DIF222" s="627"/>
      <c r="DIG222" s="627"/>
      <c r="DIH222" s="627"/>
      <c r="DII222" s="627"/>
      <c r="DIJ222" s="627"/>
      <c r="DIK222" s="627"/>
      <c r="DIL222" s="627"/>
      <c r="DIM222" s="627"/>
      <c r="DIN222" s="627"/>
      <c r="DIO222" s="627"/>
      <c r="DIP222" s="627"/>
      <c r="DIQ222" s="627"/>
      <c r="DIR222" s="627"/>
      <c r="DIS222" s="627"/>
      <c r="DIT222" s="627"/>
      <c r="DIU222" s="627"/>
      <c r="DIV222" s="627"/>
      <c r="DIW222" s="627"/>
      <c r="DIX222" s="627"/>
      <c r="DIY222" s="627"/>
      <c r="DIZ222" s="627"/>
      <c r="DJA222" s="627"/>
      <c r="DJB222" s="627"/>
      <c r="DJC222" s="627"/>
      <c r="DJD222" s="627"/>
      <c r="DJE222" s="627"/>
      <c r="DJF222" s="627"/>
      <c r="DJG222" s="627"/>
      <c r="DJH222" s="627"/>
      <c r="DJI222" s="627"/>
      <c r="DJJ222" s="627"/>
      <c r="DJK222" s="627"/>
      <c r="DJL222" s="627"/>
      <c r="DJM222" s="627"/>
      <c r="DJN222" s="627"/>
      <c r="DJO222" s="627"/>
      <c r="DJP222" s="627"/>
      <c r="DJQ222" s="627"/>
      <c r="DJR222" s="627"/>
      <c r="DJS222" s="627"/>
      <c r="DJT222" s="627"/>
      <c r="DJU222" s="627"/>
      <c r="DJV222" s="627"/>
      <c r="DJW222" s="627"/>
      <c r="DJX222" s="627"/>
      <c r="DJY222" s="627"/>
      <c r="DJZ222" s="627"/>
      <c r="DKA222" s="627"/>
      <c r="DKB222" s="627"/>
      <c r="DKC222" s="627"/>
      <c r="DKD222" s="627"/>
      <c r="DKE222" s="627"/>
      <c r="DKF222" s="627"/>
      <c r="DKG222" s="627"/>
      <c r="DKH222" s="627"/>
      <c r="DKI222" s="627"/>
      <c r="DKJ222" s="627"/>
      <c r="DKK222" s="627"/>
      <c r="DKL222" s="627"/>
      <c r="DKM222" s="627"/>
      <c r="DKN222" s="627"/>
      <c r="DKO222" s="627"/>
      <c r="DKP222" s="627"/>
      <c r="DKQ222" s="627"/>
      <c r="DKR222" s="627"/>
      <c r="DKS222" s="627"/>
      <c r="DKT222" s="627"/>
      <c r="DKU222" s="627"/>
      <c r="DKV222" s="627"/>
      <c r="DKW222" s="627"/>
      <c r="DKX222" s="627"/>
      <c r="DKY222" s="627"/>
      <c r="DKZ222" s="627"/>
      <c r="DLA222" s="627"/>
      <c r="DLB222" s="627"/>
      <c r="DLC222" s="627"/>
      <c r="DLD222" s="627"/>
      <c r="DLE222" s="627"/>
      <c r="DLF222" s="627"/>
      <c r="DLG222" s="627"/>
      <c r="DLH222" s="627"/>
      <c r="DLI222" s="627"/>
      <c r="DLJ222" s="627"/>
      <c r="DLK222" s="627"/>
      <c r="DLL222" s="627"/>
      <c r="DLM222" s="627"/>
      <c r="DLN222" s="627"/>
      <c r="DLO222" s="627"/>
      <c r="DLP222" s="627"/>
      <c r="DLQ222" s="627"/>
      <c r="DLR222" s="627"/>
      <c r="DLS222" s="627"/>
      <c r="DLT222" s="627"/>
      <c r="DLU222" s="627"/>
      <c r="DLV222" s="627"/>
      <c r="DLW222" s="627"/>
      <c r="DLX222" s="627"/>
      <c r="DLY222" s="627"/>
      <c r="DLZ222" s="627"/>
      <c r="DMA222" s="627"/>
      <c r="DMB222" s="627"/>
      <c r="DMC222" s="627"/>
      <c r="DMD222" s="627"/>
      <c r="DME222" s="627"/>
      <c r="DMF222" s="627"/>
      <c r="DMG222" s="627"/>
      <c r="DMH222" s="627"/>
      <c r="DMI222" s="627"/>
      <c r="DMJ222" s="627"/>
      <c r="DMK222" s="627"/>
      <c r="DML222" s="627"/>
      <c r="DMM222" s="627"/>
      <c r="DMN222" s="627"/>
      <c r="DMO222" s="627"/>
      <c r="DMP222" s="627"/>
      <c r="DMQ222" s="627"/>
      <c r="DMR222" s="627"/>
      <c r="DMS222" s="627"/>
      <c r="DMT222" s="627"/>
      <c r="DMU222" s="627"/>
      <c r="DMV222" s="627"/>
      <c r="DMW222" s="627"/>
      <c r="DMX222" s="627"/>
      <c r="DMY222" s="627"/>
      <c r="DMZ222" s="627"/>
      <c r="DNA222" s="627"/>
      <c r="DNB222" s="627"/>
      <c r="DNC222" s="627"/>
      <c r="DND222" s="627"/>
      <c r="DNE222" s="627"/>
      <c r="DNF222" s="627"/>
      <c r="DNG222" s="627"/>
      <c r="DNH222" s="627"/>
      <c r="DNI222" s="627"/>
      <c r="DNJ222" s="627"/>
      <c r="DNK222" s="627"/>
      <c r="DNL222" s="627"/>
      <c r="DNM222" s="627"/>
      <c r="DNN222" s="627"/>
      <c r="DNO222" s="627"/>
      <c r="DNP222" s="627"/>
      <c r="DNQ222" s="627"/>
      <c r="DNR222" s="627"/>
      <c r="DNS222" s="627"/>
      <c r="DNT222" s="627"/>
      <c r="DNU222" s="627"/>
      <c r="DNV222" s="627"/>
      <c r="DNW222" s="627"/>
      <c r="DNX222" s="627"/>
      <c r="DNY222" s="627"/>
      <c r="DNZ222" s="627"/>
      <c r="DOA222" s="627"/>
      <c r="DOB222" s="627"/>
      <c r="DOC222" s="627"/>
      <c r="DOD222" s="627"/>
      <c r="DOE222" s="627"/>
      <c r="DOF222" s="627"/>
      <c r="DOG222" s="627"/>
      <c r="DOH222" s="627"/>
      <c r="DOI222" s="627"/>
      <c r="DOJ222" s="627"/>
      <c r="DOK222" s="627"/>
      <c r="DOL222" s="627"/>
      <c r="DOM222" s="627"/>
      <c r="DON222" s="627"/>
      <c r="DOO222" s="627"/>
      <c r="DOP222" s="627"/>
      <c r="DOQ222" s="627"/>
      <c r="DOR222" s="627"/>
      <c r="DOS222" s="627"/>
      <c r="DOT222" s="627"/>
      <c r="DOU222" s="627"/>
      <c r="DOV222" s="627"/>
      <c r="DOW222" s="627"/>
      <c r="DOX222" s="627"/>
      <c r="DOY222" s="627"/>
      <c r="DOZ222" s="627"/>
      <c r="DPA222" s="627"/>
      <c r="DPB222" s="627"/>
      <c r="DPC222" s="627"/>
      <c r="DPD222" s="627"/>
      <c r="DPE222" s="627"/>
      <c r="DPF222" s="627"/>
      <c r="DPG222" s="627"/>
      <c r="DPH222" s="627"/>
      <c r="DPI222" s="627"/>
      <c r="DPJ222" s="627"/>
      <c r="DPK222" s="627"/>
      <c r="DPL222" s="627"/>
      <c r="DPM222" s="627"/>
      <c r="DPN222" s="627"/>
      <c r="DPO222" s="627"/>
      <c r="DPP222" s="627"/>
      <c r="DPQ222" s="627"/>
      <c r="DPR222" s="627"/>
      <c r="DPS222" s="627"/>
      <c r="DPT222" s="627"/>
      <c r="DPU222" s="627"/>
      <c r="DPV222" s="627"/>
      <c r="DPW222" s="627"/>
      <c r="DPX222" s="627"/>
      <c r="DPY222" s="627"/>
      <c r="DPZ222" s="627"/>
      <c r="DQA222" s="627"/>
      <c r="DQB222" s="627"/>
      <c r="DQC222" s="627"/>
      <c r="DQD222" s="627"/>
      <c r="DQE222" s="627"/>
      <c r="DQF222" s="627"/>
      <c r="DQG222" s="627"/>
      <c r="DQH222" s="627"/>
      <c r="DQI222" s="627"/>
      <c r="DQJ222" s="627"/>
      <c r="DQK222" s="627"/>
      <c r="DQL222" s="627"/>
      <c r="DQM222" s="627"/>
      <c r="DQN222" s="627"/>
      <c r="DQO222" s="627"/>
      <c r="DQP222" s="627"/>
      <c r="DQQ222" s="627"/>
      <c r="DQR222" s="627"/>
      <c r="DQS222" s="627"/>
      <c r="DQT222" s="627"/>
      <c r="DQU222" s="627"/>
      <c r="DQV222" s="627"/>
      <c r="DQW222" s="627"/>
      <c r="DQX222" s="627"/>
      <c r="DQY222" s="627"/>
      <c r="DQZ222" s="627"/>
      <c r="DRA222" s="627"/>
      <c r="DRB222" s="627"/>
      <c r="DRC222" s="627"/>
      <c r="DRD222" s="627"/>
      <c r="DRE222" s="627"/>
      <c r="DRF222" s="627"/>
      <c r="DRG222" s="627"/>
      <c r="DRH222" s="627"/>
      <c r="DRI222" s="627"/>
      <c r="DRJ222" s="627"/>
      <c r="DRK222" s="627"/>
      <c r="DRL222" s="627"/>
      <c r="DRM222" s="627"/>
      <c r="DRN222" s="627"/>
      <c r="DRO222" s="627"/>
      <c r="DRP222" s="627"/>
      <c r="DRQ222" s="627"/>
      <c r="DRR222" s="627"/>
      <c r="DRS222" s="627"/>
      <c r="DRT222" s="627"/>
      <c r="DRU222" s="627"/>
      <c r="DRV222" s="627"/>
      <c r="DRW222" s="627"/>
      <c r="DRX222" s="627"/>
      <c r="DRY222" s="627"/>
      <c r="DRZ222" s="627"/>
      <c r="DSA222" s="627"/>
      <c r="DSB222" s="627"/>
      <c r="DSC222" s="627"/>
      <c r="DSD222" s="627"/>
      <c r="DSE222" s="627"/>
      <c r="DSF222" s="627"/>
      <c r="DSG222" s="627"/>
      <c r="DSH222" s="627"/>
      <c r="DSI222" s="627"/>
      <c r="DSJ222" s="627"/>
      <c r="DSK222" s="627"/>
      <c r="DSL222" s="627"/>
      <c r="DSM222" s="627"/>
      <c r="DSN222" s="627"/>
      <c r="DSO222" s="627"/>
      <c r="DSP222" s="627"/>
      <c r="DSQ222" s="627"/>
      <c r="DSR222" s="627"/>
      <c r="DSS222" s="627"/>
      <c r="DST222" s="627"/>
      <c r="DSU222" s="627"/>
      <c r="DSV222" s="627"/>
      <c r="DSW222" s="627"/>
      <c r="DSX222" s="627"/>
      <c r="DSY222" s="627"/>
      <c r="DSZ222" s="627"/>
      <c r="DTA222" s="627"/>
      <c r="DTB222" s="627"/>
      <c r="DTC222" s="627"/>
      <c r="DTD222" s="627"/>
      <c r="DTE222" s="627"/>
      <c r="DTF222" s="627"/>
      <c r="DTG222" s="627"/>
      <c r="DTH222" s="627"/>
      <c r="DTI222" s="627"/>
      <c r="DTJ222" s="627"/>
      <c r="DTK222" s="627"/>
      <c r="DTL222" s="627"/>
      <c r="DTM222" s="627"/>
      <c r="DTN222" s="627"/>
      <c r="DTO222" s="627"/>
      <c r="DTP222" s="627"/>
      <c r="DTQ222" s="627"/>
      <c r="DTR222" s="627"/>
      <c r="DTS222" s="627"/>
      <c r="DTT222" s="627"/>
      <c r="DTU222" s="627"/>
      <c r="DTV222" s="627"/>
      <c r="DTW222" s="627"/>
      <c r="DTX222" s="627"/>
      <c r="DTY222" s="627"/>
      <c r="DTZ222" s="627"/>
      <c r="DUA222" s="627"/>
      <c r="DUB222" s="627"/>
      <c r="DUC222" s="627"/>
      <c r="DUD222" s="627"/>
      <c r="DUE222" s="627"/>
      <c r="DUF222" s="627"/>
      <c r="DUG222" s="627"/>
      <c r="DUH222" s="627"/>
      <c r="DUI222" s="627"/>
      <c r="DUJ222" s="627"/>
      <c r="DUK222" s="627"/>
      <c r="DUL222" s="627"/>
      <c r="DUM222" s="627"/>
      <c r="DUN222" s="627"/>
      <c r="DUO222" s="627"/>
      <c r="DUP222" s="627"/>
      <c r="DUQ222" s="627"/>
      <c r="DUR222" s="627"/>
      <c r="DUS222" s="627"/>
      <c r="DUT222" s="627"/>
      <c r="DUU222" s="627"/>
      <c r="DUV222" s="627"/>
      <c r="DUW222" s="627"/>
      <c r="DUX222" s="627"/>
      <c r="DUY222" s="627"/>
      <c r="DUZ222" s="627"/>
      <c r="DVA222" s="627"/>
      <c r="DVB222" s="627"/>
      <c r="DVC222" s="627"/>
      <c r="DVD222" s="627"/>
      <c r="DVE222" s="627"/>
      <c r="DVF222" s="627"/>
      <c r="DVG222" s="627"/>
      <c r="DVH222" s="627"/>
      <c r="DVI222" s="627"/>
      <c r="DVJ222" s="627"/>
      <c r="DVK222" s="627"/>
      <c r="DVL222" s="627"/>
      <c r="DVM222" s="627"/>
      <c r="DVN222" s="627"/>
      <c r="DVO222" s="627"/>
      <c r="DVP222" s="627"/>
      <c r="DVQ222" s="627"/>
      <c r="DVR222" s="627"/>
      <c r="DVS222" s="627"/>
      <c r="DVT222" s="627"/>
      <c r="DVU222" s="627"/>
      <c r="DVV222" s="627"/>
      <c r="DVW222" s="627"/>
      <c r="DVX222" s="627"/>
      <c r="DVY222" s="627"/>
      <c r="DVZ222" s="627"/>
      <c r="DWA222" s="627"/>
      <c r="DWB222" s="627"/>
      <c r="DWC222" s="627"/>
      <c r="DWD222" s="627"/>
      <c r="DWE222" s="627"/>
      <c r="DWF222" s="627"/>
      <c r="DWG222" s="627"/>
      <c r="DWH222" s="627"/>
      <c r="DWI222" s="627"/>
      <c r="DWJ222" s="627"/>
      <c r="DWK222" s="627"/>
      <c r="DWL222" s="627"/>
      <c r="DWM222" s="627"/>
      <c r="DWN222" s="627"/>
      <c r="DWO222" s="627"/>
      <c r="DWP222" s="627"/>
      <c r="DWQ222" s="627"/>
      <c r="DWR222" s="627"/>
      <c r="DWS222" s="627"/>
      <c r="DWT222" s="627"/>
      <c r="DWU222" s="627"/>
      <c r="DWV222" s="627"/>
      <c r="DWW222" s="627"/>
      <c r="DWX222" s="627"/>
      <c r="DWY222" s="627"/>
      <c r="DWZ222" s="627"/>
      <c r="DXA222" s="627"/>
      <c r="DXB222" s="627"/>
      <c r="DXC222" s="627"/>
      <c r="DXD222" s="627"/>
      <c r="DXE222" s="627"/>
      <c r="DXF222" s="627"/>
      <c r="DXG222" s="627"/>
      <c r="DXH222" s="627"/>
      <c r="DXI222" s="627"/>
      <c r="DXJ222" s="627"/>
      <c r="DXK222" s="627"/>
      <c r="DXL222" s="627"/>
      <c r="DXM222" s="627"/>
      <c r="DXN222" s="627"/>
      <c r="DXO222" s="627"/>
      <c r="DXP222" s="627"/>
      <c r="DXQ222" s="627"/>
      <c r="DXR222" s="627"/>
      <c r="DXS222" s="627"/>
      <c r="DXT222" s="627"/>
      <c r="DXU222" s="627"/>
      <c r="DXV222" s="627"/>
      <c r="DXW222" s="627"/>
      <c r="DXX222" s="627"/>
      <c r="DXY222" s="627"/>
      <c r="DXZ222" s="627"/>
      <c r="DYA222" s="627"/>
      <c r="DYB222" s="627"/>
      <c r="DYC222" s="627"/>
      <c r="DYD222" s="627"/>
      <c r="DYE222" s="627"/>
      <c r="DYF222" s="627"/>
      <c r="DYG222" s="627"/>
      <c r="DYH222" s="627"/>
      <c r="DYI222" s="627"/>
      <c r="DYJ222" s="627"/>
      <c r="DYK222" s="627"/>
      <c r="DYL222" s="627"/>
      <c r="DYM222" s="627"/>
      <c r="DYN222" s="627"/>
      <c r="DYO222" s="627"/>
      <c r="DYP222" s="627"/>
      <c r="DYQ222" s="627"/>
      <c r="DYR222" s="627"/>
      <c r="DYS222" s="627"/>
      <c r="DYT222" s="627"/>
      <c r="DYU222" s="627"/>
      <c r="DYV222" s="627"/>
      <c r="DYW222" s="627"/>
      <c r="DYX222" s="627"/>
      <c r="DYY222" s="627"/>
      <c r="DYZ222" s="627"/>
      <c r="DZA222" s="627"/>
      <c r="DZB222" s="627"/>
      <c r="DZC222" s="627"/>
      <c r="DZD222" s="627"/>
      <c r="DZE222" s="627"/>
      <c r="DZF222" s="627"/>
      <c r="DZG222" s="627"/>
      <c r="DZH222" s="627"/>
      <c r="DZI222" s="627"/>
      <c r="DZJ222" s="627"/>
      <c r="DZK222" s="627"/>
      <c r="DZL222" s="627"/>
      <c r="DZM222" s="627"/>
      <c r="DZN222" s="627"/>
      <c r="DZO222" s="627"/>
      <c r="DZP222" s="627"/>
      <c r="DZQ222" s="627"/>
      <c r="DZR222" s="627"/>
      <c r="DZS222" s="627"/>
      <c r="DZT222" s="627"/>
      <c r="DZU222" s="627"/>
      <c r="DZV222" s="627"/>
      <c r="DZW222" s="627"/>
      <c r="DZX222" s="627"/>
      <c r="DZY222" s="627"/>
      <c r="DZZ222" s="627"/>
      <c r="EAA222" s="627"/>
      <c r="EAB222" s="627"/>
      <c r="EAC222" s="627"/>
      <c r="EAD222" s="627"/>
      <c r="EAE222" s="627"/>
      <c r="EAF222" s="627"/>
      <c r="EAG222" s="627"/>
      <c r="EAH222" s="627"/>
      <c r="EAI222" s="627"/>
      <c r="EAJ222" s="627"/>
      <c r="EAK222" s="627"/>
      <c r="EAL222" s="627"/>
      <c r="EAM222" s="627"/>
      <c r="EAN222" s="627"/>
      <c r="EAO222" s="627"/>
      <c r="EAP222" s="627"/>
      <c r="EAQ222" s="627"/>
      <c r="EAR222" s="627"/>
      <c r="EAS222" s="627"/>
      <c r="EAT222" s="627"/>
      <c r="EAU222" s="627"/>
      <c r="EAV222" s="627"/>
      <c r="EAW222" s="627"/>
      <c r="EAX222" s="627"/>
      <c r="EAY222" s="627"/>
      <c r="EAZ222" s="627"/>
      <c r="EBA222" s="627"/>
      <c r="EBB222" s="627"/>
      <c r="EBC222" s="627"/>
      <c r="EBD222" s="627"/>
      <c r="EBE222" s="627"/>
      <c r="EBF222" s="627"/>
      <c r="EBG222" s="627"/>
      <c r="EBH222" s="627"/>
      <c r="EBI222" s="627"/>
      <c r="EBJ222" s="627"/>
      <c r="EBK222" s="627"/>
      <c r="EBL222" s="627"/>
      <c r="EBM222" s="627"/>
      <c r="EBN222" s="627"/>
      <c r="EBO222" s="627"/>
      <c r="EBP222" s="627"/>
      <c r="EBQ222" s="627"/>
      <c r="EBR222" s="627"/>
      <c r="EBS222" s="627"/>
      <c r="EBT222" s="627"/>
      <c r="EBU222" s="627"/>
      <c r="EBV222" s="627"/>
      <c r="EBW222" s="627"/>
      <c r="EBX222" s="627"/>
      <c r="EBY222" s="627"/>
      <c r="EBZ222" s="627"/>
      <c r="ECA222" s="627"/>
      <c r="ECB222" s="627"/>
      <c r="ECC222" s="627"/>
      <c r="ECD222" s="627"/>
      <c r="ECE222" s="627"/>
      <c r="ECF222" s="627"/>
      <c r="ECG222" s="627"/>
      <c r="ECH222" s="627"/>
      <c r="ECI222" s="627"/>
      <c r="ECJ222" s="627"/>
      <c r="ECK222" s="627"/>
      <c r="ECL222" s="627"/>
      <c r="ECM222" s="627"/>
      <c r="ECN222" s="627"/>
      <c r="ECO222" s="627"/>
      <c r="ECP222" s="627"/>
      <c r="ECQ222" s="627"/>
      <c r="ECR222" s="627"/>
      <c r="ECS222" s="627"/>
      <c r="ECT222" s="627"/>
      <c r="ECU222" s="627"/>
      <c r="ECV222" s="627"/>
      <c r="ECW222" s="627"/>
      <c r="ECX222" s="627"/>
      <c r="ECY222" s="627"/>
      <c r="ECZ222" s="627"/>
      <c r="EDA222" s="627"/>
      <c r="EDB222" s="627"/>
      <c r="EDC222" s="627"/>
      <c r="EDD222" s="627"/>
      <c r="EDE222" s="627"/>
      <c r="EDF222" s="627"/>
      <c r="EDG222" s="627"/>
      <c r="EDH222" s="627"/>
      <c r="EDI222" s="627"/>
      <c r="EDJ222" s="627"/>
      <c r="EDK222" s="627"/>
      <c r="EDL222" s="627"/>
      <c r="EDM222" s="627"/>
      <c r="EDN222" s="627"/>
      <c r="EDO222" s="627"/>
      <c r="EDP222" s="627"/>
      <c r="EDQ222" s="627"/>
      <c r="EDR222" s="627"/>
      <c r="EDS222" s="627"/>
      <c r="EDT222" s="627"/>
      <c r="EDU222" s="627"/>
      <c r="EDV222" s="627"/>
      <c r="EDW222" s="627"/>
      <c r="EDX222" s="627"/>
      <c r="EDY222" s="627"/>
      <c r="EDZ222" s="627"/>
      <c r="EEA222" s="627"/>
      <c r="EEB222" s="627"/>
      <c r="EEC222" s="627"/>
      <c r="EED222" s="627"/>
      <c r="EEE222" s="627"/>
      <c r="EEF222" s="627"/>
      <c r="EEG222" s="627"/>
      <c r="EEH222" s="627"/>
      <c r="EEI222" s="627"/>
      <c r="EEJ222" s="627"/>
      <c r="EEK222" s="627"/>
      <c r="EEL222" s="627"/>
      <c r="EEM222" s="627"/>
      <c r="EEN222" s="627"/>
      <c r="EEO222" s="627"/>
      <c r="EEP222" s="627"/>
      <c r="EEQ222" s="627"/>
      <c r="EER222" s="627"/>
      <c r="EES222" s="627"/>
      <c r="EET222" s="627"/>
      <c r="EEU222" s="627"/>
      <c r="EEV222" s="627"/>
      <c r="EEW222" s="627"/>
      <c r="EEX222" s="627"/>
      <c r="EEY222" s="627"/>
      <c r="EEZ222" s="627"/>
      <c r="EFA222" s="627"/>
      <c r="EFB222" s="627"/>
      <c r="EFC222" s="627"/>
      <c r="EFD222" s="627"/>
      <c r="EFE222" s="627"/>
      <c r="EFF222" s="627"/>
      <c r="EFG222" s="627"/>
      <c r="EFH222" s="627"/>
      <c r="EFI222" s="627"/>
      <c r="EFJ222" s="627"/>
      <c r="EFK222" s="627"/>
      <c r="EFL222" s="627"/>
      <c r="EFM222" s="627"/>
      <c r="EFN222" s="627"/>
      <c r="EFO222" s="627"/>
      <c r="EFP222" s="627"/>
      <c r="EFQ222" s="627"/>
      <c r="EFR222" s="627"/>
      <c r="EFS222" s="627"/>
      <c r="EFT222" s="627"/>
      <c r="EFU222" s="627"/>
      <c r="EFV222" s="627"/>
      <c r="EFW222" s="627"/>
      <c r="EFX222" s="627"/>
      <c r="EFY222" s="627"/>
      <c r="EFZ222" s="627"/>
      <c r="EGA222" s="627"/>
      <c r="EGB222" s="627"/>
      <c r="EGC222" s="627"/>
      <c r="EGD222" s="627"/>
      <c r="EGE222" s="627"/>
      <c r="EGF222" s="627"/>
      <c r="EGG222" s="627"/>
      <c r="EGH222" s="627"/>
      <c r="EGI222" s="627"/>
      <c r="EGJ222" s="627"/>
      <c r="EGK222" s="627"/>
      <c r="EGL222" s="627"/>
      <c r="EGM222" s="627"/>
      <c r="EGN222" s="627"/>
      <c r="EGO222" s="627"/>
      <c r="EGP222" s="627"/>
      <c r="EGQ222" s="627"/>
      <c r="EGR222" s="627"/>
      <c r="EGS222" s="627"/>
      <c r="EGT222" s="627"/>
      <c r="EGU222" s="627"/>
      <c r="EGV222" s="627"/>
      <c r="EGW222" s="627"/>
      <c r="EGX222" s="627"/>
      <c r="EGY222" s="627"/>
      <c r="EGZ222" s="627"/>
      <c r="EHA222" s="627"/>
      <c r="EHB222" s="627"/>
      <c r="EHC222" s="627"/>
      <c r="EHD222" s="627"/>
      <c r="EHE222" s="627"/>
      <c r="EHF222" s="627"/>
      <c r="EHG222" s="627"/>
      <c r="EHH222" s="627"/>
      <c r="EHI222" s="627"/>
      <c r="EHJ222" s="627"/>
      <c r="EHK222" s="627"/>
      <c r="EHL222" s="627"/>
      <c r="EHM222" s="627"/>
      <c r="EHN222" s="627"/>
      <c r="EHO222" s="627"/>
      <c r="EHP222" s="627"/>
      <c r="EHQ222" s="627"/>
      <c r="EHR222" s="627"/>
      <c r="EHS222" s="627"/>
      <c r="EHT222" s="627"/>
      <c r="EHU222" s="627"/>
      <c r="EHV222" s="627"/>
      <c r="EHW222" s="627"/>
      <c r="EHX222" s="627"/>
      <c r="EHY222" s="627"/>
      <c r="EHZ222" s="627"/>
      <c r="EIA222" s="627"/>
      <c r="EIB222" s="627"/>
      <c r="EIC222" s="627"/>
      <c r="EID222" s="627"/>
      <c r="EIE222" s="627"/>
      <c r="EIF222" s="627"/>
      <c r="EIG222" s="627"/>
      <c r="EIH222" s="627"/>
      <c r="EII222" s="627"/>
      <c r="EIJ222" s="627"/>
      <c r="EIK222" s="627"/>
      <c r="EIL222" s="627"/>
      <c r="EIM222" s="627"/>
      <c r="EIN222" s="627"/>
      <c r="EIO222" s="627"/>
      <c r="EIP222" s="627"/>
      <c r="EIQ222" s="627"/>
      <c r="EIR222" s="627"/>
      <c r="EIS222" s="627"/>
      <c r="EIT222" s="627"/>
      <c r="EIU222" s="627"/>
      <c r="EIV222" s="627"/>
      <c r="EIW222" s="627"/>
      <c r="EIX222" s="627"/>
      <c r="EIY222" s="627"/>
      <c r="EIZ222" s="627"/>
      <c r="EJA222" s="627"/>
      <c r="EJB222" s="627"/>
      <c r="EJC222" s="627"/>
      <c r="EJD222" s="627"/>
      <c r="EJE222" s="627"/>
      <c r="EJF222" s="627"/>
      <c r="EJG222" s="627"/>
      <c r="EJH222" s="627"/>
      <c r="EJI222" s="627"/>
      <c r="EJJ222" s="627"/>
      <c r="EJK222" s="627"/>
      <c r="EJL222" s="627"/>
      <c r="EJM222" s="627"/>
      <c r="EJN222" s="627"/>
      <c r="EJO222" s="627"/>
      <c r="EJP222" s="627"/>
      <c r="EJQ222" s="627"/>
      <c r="EJR222" s="627"/>
      <c r="EJS222" s="627"/>
      <c r="EJT222" s="627"/>
      <c r="EJU222" s="627"/>
      <c r="EJV222" s="627"/>
      <c r="EJW222" s="627"/>
      <c r="EJX222" s="627"/>
      <c r="EJY222" s="627"/>
      <c r="EJZ222" s="627"/>
      <c r="EKA222" s="627"/>
      <c r="EKB222" s="627"/>
      <c r="EKC222" s="627"/>
      <c r="EKD222" s="627"/>
      <c r="EKE222" s="627"/>
      <c r="EKF222" s="627"/>
      <c r="EKG222" s="627"/>
      <c r="EKH222" s="627"/>
      <c r="EKI222" s="627"/>
      <c r="EKJ222" s="627"/>
      <c r="EKK222" s="627"/>
      <c r="EKL222" s="627"/>
      <c r="EKM222" s="627"/>
      <c r="EKN222" s="627"/>
      <c r="EKO222" s="627"/>
      <c r="EKP222" s="627"/>
      <c r="EKQ222" s="627"/>
      <c r="EKR222" s="627"/>
      <c r="EKS222" s="627"/>
      <c r="EKT222" s="627"/>
      <c r="EKU222" s="627"/>
      <c r="EKV222" s="627"/>
      <c r="EKW222" s="627"/>
      <c r="EKX222" s="627"/>
      <c r="EKY222" s="627"/>
      <c r="EKZ222" s="627"/>
      <c r="ELA222" s="627"/>
      <c r="ELB222" s="627"/>
      <c r="ELC222" s="627"/>
      <c r="ELD222" s="627"/>
      <c r="ELE222" s="627"/>
      <c r="ELF222" s="627"/>
      <c r="ELG222" s="627"/>
      <c r="ELH222" s="627"/>
      <c r="ELI222" s="627"/>
      <c r="ELJ222" s="627"/>
      <c r="ELK222" s="627"/>
      <c r="ELL222" s="627"/>
      <c r="ELM222" s="627"/>
      <c r="ELN222" s="627"/>
      <c r="ELO222" s="627"/>
      <c r="ELP222" s="627"/>
      <c r="ELQ222" s="627"/>
      <c r="ELR222" s="627"/>
      <c r="ELS222" s="627"/>
      <c r="ELT222" s="627"/>
      <c r="ELU222" s="627"/>
      <c r="ELV222" s="627"/>
      <c r="ELW222" s="627"/>
      <c r="ELX222" s="627"/>
      <c r="ELY222" s="627"/>
      <c r="ELZ222" s="627"/>
      <c r="EMA222" s="627"/>
      <c r="EMB222" s="627"/>
      <c r="EMC222" s="627"/>
      <c r="EMD222" s="627"/>
      <c r="EME222" s="627"/>
      <c r="EMF222" s="627"/>
      <c r="EMG222" s="627"/>
      <c r="EMH222" s="627"/>
      <c r="EMI222" s="627"/>
      <c r="EMJ222" s="627"/>
      <c r="EMK222" s="627"/>
      <c r="EML222" s="627"/>
      <c r="EMM222" s="627"/>
      <c r="EMN222" s="627"/>
      <c r="EMO222" s="627"/>
      <c r="EMP222" s="627"/>
      <c r="EMQ222" s="627"/>
      <c r="EMR222" s="627"/>
      <c r="EMS222" s="627"/>
      <c r="EMT222" s="627"/>
      <c r="EMU222" s="627"/>
      <c r="EMV222" s="627"/>
      <c r="EMW222" s="627"/>
      <c r="EMX222" s="627"/>
      <c r="EMY222" s="627"/>
      <c r="EMZ222" s="627"/>
      <c r="ENA222" s="627"/>
      <c r="ENB222" s="627"/>
      <c r="ENC222" s="627"/>
      <c r="END222" s="627"/>
      <c r="ENE222" s="627"/>
      <c r="ENF222" s="627"/>
      <c r="ENG222" s="627"/>
      <c r="ENH222" s="627"/>
      <c r="ENI222" s="627"/>
      <c r="ENJ222" s="627"/>
      <c r="ENK222" s="627"/>
      <c r="ENL222" s="627"/>
      <c r="ENM222" s="627"/>
      <c r="ENN222" s="627"/>
      <c r="ENO222" s="627"/>
      <c r="ENP222" s="627"/>
      <c r="ENQ222" s="627"/>
      <c r="ENR222" s="627"/>
      <c r="ENS222" s="627"/>
      <c r="ENT222" s="627"/>
      <c r="ENU222" s="627"/>
      <c r="ENV222" s="627"/>
      <c r="ENW222" s="627"/>
      <c r="ENX222" s="627"/>
      <c r="ENY222" s="627"/>
      <c r="ENZ222" s="627"/>
      <c r="EOA222" s="627"/>
      <c r="EOB222" s="627"/>
      <c r="EOC222" s="627"/>
      <c r="EOD222" s="627"/>
      <c r="EOE222" s="627"/>
      <c r="EOF222" s="627"/>
      <c r="EOG222" s="627"/>
      <c r="EOH222" s="627"/>
      <c r="EOI222" s="627"/>
      <c r="EOJ222" s="627"/>
      <c r="EOK222" s="627"/>
      <c r="EOL222" s="627"/>
      <c r="EOM222" s="627"/>
      <c r="EON222" s="627"/>
      <c r="EOO222" s="627"/>
      <c r="EOP222" s="627"/>
      <c r="EOQ222" s="627"/>
      <c r="EOR222" s="627"/>
      <c r="EOS222" s="627"/>
      <c r="EOT222" s="627"/>
      <c r="EOU222" s="627"/>
      <c r="EOV222" s="627"/>
      <c r="EOW222" s="627"/>
      <c r="EOX222" s="627"/>
      <c r="EOY222" s="627"/>
      <c r="EOZ222" s="627"/>
      <c r="EPA222" s="627"/>
      <c r="EPB222" s="627"/>
      <c r="EPC222" s="627"/>
      <c r="EPD222" s="627"/>
      <c r="EPE222" s="627"/>
      <c r="EPF222" s="627"/>
      <c r="EPG222" s="627"/>
      <c r="EPH222" s="627"/>
      <c r="EPI222" s="627"/>
      <c r="EPJ222" s="627"/>
      <c r="EPK222" s="627"/>
      <c r="EPL222" s="627"/>
      <c r="EPM222" s="627"/>
      <c r="EPN222" s="627"/>
      <c r="EPO222" s="627"/>
      <c r="EPP222" s="627"/>
      <c r="EPQ222" s="627"/>
      <c r="EPR222" s="627"/>
      <c r="EPS222" s="627"/>
      <c r="EPT222" s="627"/>
      <c r="EPU222" s="627"/>
      <c r="EPV222" s="627"/>
      <c r="EPW222" s="627"/>
      <c r="EPX222" s="627"/>
      <c r="EPY222" s="627"/>
      <c r="EPZ222" s="627"/>
      <c r="EQA222" s="627"/>
      <c r="EQB222" s="627"/>
      <c r="EQC222" s="627"/>
      <c r="EQD222" s="627"/>
      <c r="EQE222" s="627"/>
      <c r="EQF222" s="627"/>
      <c r="EQG222" s="627"/>
      <c r="EQH222" s="627"/>
      <c r="EQI222" s="627"/>
      <c r="EQJ222" s="627"/>
      <c r="EQK222" s="627"/>
      <c r="EQL222" s="627"/>
      <c r="EQM222" s="627"/>
      <c r="EQN222" s="627"/>
      <c r="EQO222" s="627"/>
      <c r="EQP222" s="627"/>
      <c r="EQQ222" s="627"/>
      <c r="EQR222" s="627"/>
      <c r="EQS222" s="627"/>
      <c r="EQT222" s="627"/>
      <c r="EQU222" s="627"/>
      <c r="EQV222" s="627"/>
      <c r="EQW222" s="627"/>
      <c r="EQX222" s="627"/>
      <c r="EQY222" s="627"/>
      <c r="EQZ222" s="627"/>
      <c r="ERA222" s="627"/>
      <c r="ERB222" s="627"/>
      <c r="ERC222" s="627"/>
      <c r="ERD222" s="627"/>
      <c r="ERE222" s="627"/>
      <c r="ERF222" s="627"/>
      <c r="ERG222" s="627"/>
      <c r="ERH222" s="627"/>
      <c r="ERI222" s="627"/>
      <c r="ERJ222" s="627"/>
      <c r="ERK222" s="627"/>
      <c r="ERL222" s="627"/>
      <c r="ERM222" s="627"/>
      <c r="ERN222" s="627"/>
      <c r="ERO222" s="627"/>
      <c r="ERP222" s="627"/>
      <c r="ERQ222" s="627"/>
      <c r="ERR222" s="627"/>
      <c r="ERS222" s="627"/>
      <c r="ERT222" s="627"/>
      <c r="ERU222" s="627"/>
      <c r="ERV222" s="627"/>
      <c r="ERW222" s="627"/>
      <c r="ERX222" s="627"/>
      <c r="ERY222" s="627"/>
      <c r="ERZ222" s="627"/>
      <c r="ESA222" s="627"/>
      <c r="ESB222" s="627"/>
      <c r="ESC222" s="627"/>
      <c r="ESD222" s="627"/>
      <c r="ESE222" s="627"/>
      <c r="ESF222" s="627"/>
      <c r="ESG222" s="627"/>
      <c r="ESH222" s="627"/>
      <c r="ESI222" s="627"/>
      <c r="ESJ222" s="627"/>
      <c r="ESK222" s="627"/>
      <c r="ESL222" s="627"/>
      <c r="ESM222" s="627"/>
      <c r="ESN222" s="627"/>
      <c r="ESO222" s="627"/>
      <c r="ESP222" s="627"/>
      <c r="ESQ222" s="627"/>
      <c r="ESR222" s="627"/>
      <c r="ESS222" s="627"/>
      <c r="EST222" s="627"/>
      <c r="ESU222" s="627"/>
      <c r="ESV222" s="627"/>
      <c r="ESW222" s="627"/>
      <c r="ESX222" s="627"/>
      <c r="ESY222" s="627"/>
      <c r="ESZ222" s="627"/>
      <c r="ETA222" s="627"/>
      <c r="ETB222" s="627"/>
      <c r="ETC222" s="627"/>
      <c r="ETD222" s="627"/>
      <c r="ETE222" s="627"/>
      <c r="ETF222" s="627"/>
      <c r="ETG222" s="627"/>
      <c r="ETH222" s="627"/>
      <c r="ETI222" s="627"/>
      <c r="ETJ222" s="627"/>
      <c r="ETK222" s="627"/>
      <c r="ETL222" s="627"/>
      <c r="ETM222" s="627"/>
      <c r="ETN222" s="627"/>
      <c r="ETO222" s="627"/>
      <c r="ETP222" s="627"/>
      <c r="ETQ222" s="627"/>
      <c r="ETR222" s="627"/>
      <c r="ETS222" s="627"/>
      <c r="ETT222" s="627"/>
      <c r="ETU222" s="627"/>
      <c r="ETV222" s="627"/>
      <c r="ETW222" s="627"/>
      <c r="ETX222" s="627"/>
      <c r="ETY222" s="627"/>
      <c r="ETZ222" s="627"/>
      <c r="EUA222" s="627"/>
      <c r="EUB222" s="627"/>
      <c r="EUC222" s="627"/>
      <c r="EUD222" s="627"/>
      <c r="EUE222" s="627"/>
      <c r="EUF222" s="627"/>
      <c r="EUG222" s="627"/>
      <c r="EUH222" s="627"/>
      <c r="EUI222" s="627"/>
      <c r="EUJ222" s="627"/>
      <c r="EUK222" s="627"/>
      <c r="EUL222" s="627"/>
      <c r="EUM222" s="627"/>
      <c r="EUN222" s="627"/>
      <c r="EUO222" s="627"/>
      <c r="EUP222" s="627"/>
      <c r="EUQ222" s="627"/>
      <c r="EUR222" s="627"/>
      <c r="EUS222" s="627"/>
      <c r="EUT222" s="627"/>
      <c r="EUU222" s="627"/>
      <c r="EUV222" s="627"/>
      <c r="EUW222" s="627"/>
      <c r="EUX222" s="627"/>
      <c r="EUY222" s="627"/>
      <c r="EUZ222" s="627"/>
      <c r="EVA222" s="627"/>
      <c r="EVB222" s="627"/>
      <c r="EVC222" s="627"/>
      <c r="EVD222" s="627"/>
      <c r="EVE222" s="627"/>
      <c r="EVF222" s="627"/>
      <c r="EVG222" s="627"/>
      <c r="EVH222" s="627"/>
      <c r="EVI222" s="627"/>
      <c r="EVJ222" s="627"/>
      <c r="EVK222" s="627"/>
      <c r="EVL222" s="627"/>
      <c r="EVM222" s="627"/>
      <c r="EVN222" s="627"/>
      <c r="EVO222" s="627"/>
      <c r="EVP222" s="627"/>
      <c r="EVQ222" s="627"/>
      <c r="EVR222" s="627"/>
      <c r="EVS222" s="627"/>
      <c r="EVT222" s="627"/>
      <c r="EVU222" s="627"/>
      <c r="EVV222" s="627"/>
      <c r="EVW222" s="627"/>
      <c r="EVX222" s="627"/>
      <c r="EVY222" s="627"/>
      <c r="EVZ222" s="627"/>
      <c r="EWA222" s="627"/>
      <c r="EWB222" s="627"/>
      <c r="EWC222" s="627"/>
      <c r="EWD222" s="627"/>
      <c r="EWE222" s="627"/>
      <c r="EWF222" s="627"/>
      <c r="EWG222" s="627"/>
      <c r="EWH222" s="627"/>
      <c r="EWI222" s="627"/>
      <c r="EWJ222" s="627"/>
      <c r="EWK222" s="627"/>
      <c r="EWL222" s="627"/>
      <c r="EWM222" s="627"/>
      <c r="EWN222" s="627"/>
      <c r="EWO222" s="627"/>
      <c r="EWP222" s="627"/>
      <c r="EWQ222" s="627"/>
      <c r="EWR222" s="627"/>
      <c r="EWS222" s="627"/>
      <c r="EWT222" s="627"/>
      <c r="EWU222" s="627"/>
      <c r="EWV222" s="627"/>
      <c r="EWW222" s="627"/>
      <c r="EWX222" s="627"/>
      <c r="EWY222" s="627"/>
      <c r="EWZ222" s="627"/>
      <c r="EXA222" s="627"/>
      <c r="EXB222" s="627"/>
      <c r="EXC222" s="627"/>
      <c r="EXD222" s="627"/>
      <c r="EXE222" s="627"/>
      <c r="EXF222" s="627"/>
      <c r="EXG222" s="627"/>
      <c r="EXH222" s="627"/>
      <c r="EXI222" s="627"/>
      <c r="EXJ222" s="627"/>
      <c r="EXK222" s="627"/>
      <c r="EXL222" s="627"/>
      <c r="EXM222" s="627"/>
      <c r="EXN222" s="627"/>
      <c r="EXO222" s="627"/>
      <c r="EXP222" s="627"/>
      <c r="EXQ222" s="627"/>
      <c r="EXR222" s="627"/>
      <c r="EXS222" s="627"/>
      <c r="EXT222" s="627"/>
      <c r="EXU222" s="627"/>
      <c r="EXV222" s="627"/>
      <c r="EXW222" s="627"/>
      <c r="EXX222" s="627"/>
      <c r="EXY222" s="627"/>
      <c r="EXZ222" s="627"/>
      <c r="EYA222" s="627"/>
      <c r="EYB222" s="627"/>
      <c r="EYC222" s="627"/>
      <c r="EYD222" s="627"/>
      <c r="EYE222" s="627"/>
      <c r="EYF222" s="627"/>
      <c r="EYG222" s="627"/>
      <c r="EYH222" s="627"/>
      <c r="EYI222" s="627"/>
      <c r="EYJ222" s="627"/>
      <c r="EYK222" s="627"/>
      <c r="EYL222" s="627"/>
      <c r="EYM222" s="627"/>
      <c r="EYN222" s="627"/>
      <c r="EYO222" s="627"/>
      <c r="EYP222" s="627"/>
      <c r="EYQ222" s="627"/>
      <c r="EYR222" s="627"/>
      <c r="EYS222" s="627"/>
      <c r="EYT222" s="627"/>
      <c r="EYU222" s="627"/>
      <c r="EYV222" s="627"/>
      <c r="EYW222" s="627"/>
      <c r="EYX222" s="627"/>
      <c r="EYY222" s="627"/>
      <c r="EYZ222" s="627"/>
      <c r="EZA222" s="627"/>
      <c r="EZB222" s="627"/>
      <c r="EZC222" s="627"/>
      <c r="EZD222" s="627"/>
      <c r="EZE222" s="627"/>
      <c r="EZF222" s="627"/>
      <c r="EZG222" s="627"/>
      <c r="EZH222" s="627"/>
      <c r="EZI222" s="627"/>
      <c r="EZJ222" s="627"/>
      <c r="EZK222" s="627"/>
      <c r="EZL222" s="627"/>
      <c r="EZM222" s="627"/>
      <c r="EZN222" s="627"/>
      <c r="EZO222" s="627"/>
      <c r="EZP222" s="627"/>
      <c r="EZQ222" s="627"/>
      <c r="EZR222" s="627"/>
      <c r="EZS222" s="627"/>
      <c r="EZT222" s="627"/>
      <c r="EZU222" s="627"/>
      <c r="EZV222" s="627"/>
      <c r="EZW222" s="627"/>
      <c r="EZX222" s="627"/>
      <c r="EZY222" s="627"/>
      <c r="EZZ222" s="627"/>
      <c r="FAA222" s="627"/>
      <c r="FAB222" s="627"/>
      <c r="FAC222" s="627"/>
      <c r="FAD222" s="627"/>
      <c r="FAE222" s="627"/>
      <c r="FAF222" s="627"/>
      <c r="FAG222" s="627"/>
      <c r="FAH222" s="627"/>
      <c r="FAI222" s="627"/>
      <c r="FAJ222" s="627"/>
      <c r="FAK222" s="627"/>
      <c r="FAL222" s="627"/>
      <c r="FAM222" s="627"/>
      <c r="FAN222" s="627"/>
      <c r="FAO222" s="627"/>
      <c r="FAP222" s="627"/>
      <c r="FAQ222" s="627"/>
      <c r="FAR222" s="627"/>
      <c r="FAS222" s="627"/>
      <c r="FAT222" s="627"/>
      <c r="FAU222" s="627"/>
      <c r="FAV222" s="627"/>
      <c r="FAW222" s="627"/>
      <c r="FAX222" s="627"/>
      <c r="FAY222" s="627"/>
      <c r="FAZ222" s="627"/>
      <c r="FBA222" s="627"/>
      <c r="FBB222" s="627"/>
      <c r="FBC222" s="627"/>
      <c r="FBD222" s="627"/>
      <c r="FBE222" s="627"/>
      <c r="FBF222" s="627"/>
      <c r="FBG222" s="627"/>
      <c r="FBH222" s="627"/>
      <c r="FBI222" s="627"/>
      <c r="FBJ222" s="627"/>
      <c r="FBK222" s="627"/>
      <c r="FBL222" s="627"/>
      <c r="FBM222" s="627"/>
      <c r="FBN222" s="627"/>
      <c r="FBO222" s="627"/>
      <c r="FBP222" s="627"/>
      <c r="FBQ222" s="627"/>
      <c r="FBR222" s="627"/>
      <c r="FBS222" s="627"/>
      <c r="FBT222" s="627"/>
      <c r="FBU222" s="627"/>
      <c r="FBV222" s="627"/>
      <c r="FBW222" s="627"/>
      <c r="FBX222" s="627"/>
      <c r="FBY222" s="627"/>
      <c r="FBZ222" s="627"/>
      <c r="FCA222" s="627"/>
      <c r="FCB222" s="627"/>
      <c r="FCC222" s="627"/>
      <c r="FCD222" s="627"/>
      <c r="FCE222" s="627"/>
      <c r="FCF222" s="627"/>
      <c r="FCG222" s="627"/>
      <c r="FCH222" s="627"/>
      <c r="FCI222" s="627"/>
      <c r="FCJ222" s="627"/>
      <c r="FCK222" s="627"/>
      <c r="FCL222" s="627"/>
      <c r="FCM222" s="627"/>
      <c r="FCN222" s="627"/>
      <c r="FCO222" s="627"/>
      <c r="FCP222" s="627"/>
      <c r="FCQ222" s="627"/>
      <c r="FCR222" s="627"/>
      <c r="FCS222" s="627"/>
      <c r="FCT222" s="627"/>
      <c r="FCU222" s="627"/>
      <c r="FCV222" s="627"/>
      <c r="FCW222" s="627"/>
      <c r="FCX222" s="627"/>
      <c r="FCY222" s="627"/>
      <c r="FCZ222" s="627"/>
      <c r="FDA222" s="627"/>
      <c r="FDB222" s="627"/>
      <c r="FDC222" s="627"/>
      <c r="FDD222" s="627"/>
      <c r="FDE222" s="627"/>
      <c r="FDF222" s="627"/>
      <c r="FDG222" s="627"/>
      <c r="FDH222" s="627"/>
      <c r="FDI222" s="627"/>
      <c r="FDJ222" s="627"/>
      <c r="FDK222" s="627"/>
      <c r="FDL222" s="627"/>
      <c r="FDM222" s="627"/>
      <c r="FDN222" s="627"/>
      <c r="FDO222" s="627"/>
      <c r="FDP222" s="627"/>
      <c r="FDQ222" s="627"/>
      <c r="FDR222" s="627"/>
      <c r="FDS222" s="627"/>
      <c r="FDT222" s="627"/>
      <c r="FDU222" s="627"/>
      <c r="FDV222" s="627"/>
      <c r="FDW222" s="627"/>
      <c r="FDX222" s="627"/>
      <c r="FDY222" s="627"/>
      <c r="FDZ222" s="627"/>
      <c r="FEA222" s="627"/>
      <c r="FEB222" s="627"/>
      <c r="FEC222" s="627"/>
      <c r="FED222" s="627"/>
      <c r="FEE222" s="627"/>
      <c r="FEF222" s="627"/>
      <c r="FEG222" s="627"/>
      <c r="FEH222" s="627"/>
      <c r="FEI222" s="627"/>
      <c r="FEJ222" s="627"/>
      <c r="FEK222" s="627"/>
      <c r="FEL222" s="627"/>
      <c r="FEM222" s="627"/>
      <c r="FEN222" s="627"/>
      <c r="FEO222" s="627"/>
      <c r="FEP222" s="627"/>
      <c r="FEQ222" s="627"/>
      <c r="FER222" s="627"/>
      <c r="FES222" s="627"/>
      <c r="FET222" s="627"/>
      <c r="FEU222" s="627"/>
      <c r="FEV222" s="627"/>
      <c r="FEW222" s="627"/>
      <c r="FEX222" s="627"/>
      <c r="FEY222" s="627"/>
      <c r="FEZ222" s="627"/>
      <c r="FFA222" s="627"/>
      <c r="FFB222" s="627"/>
      <c r="FFC222" s="627"/>
      <c r="FFD222" s="627"/>
      <c r="FFE222" s="627"/>
      <c r="FFF222" s="627"/>
      <c r="FFG222" s="627"/>
      <c r="FFH222" s="627"/>
      <c r="FFI222" s="627"/>
      <c r="FFJ222" s="627"/>
      <c r="FFK222" s="627"/>
      <c r="FFL222" s="627"/>
      <c r="FFM222" s="627"/>
      <c r="FFN222" s="627"/>
      <c r="FFO222" s="627"/>
      <c r="FFP222" s="627"/>
      <c r="FFQ222" s="627"/>
      <c r="FFR222" s="627"/>
      <c r="FFS222" s="627"/>
      <c r="FFT222" s="627"/>
      <c r="FFU222" s="627"/>
      <c r="FFV222" s="627"/>
      <c r="FFW222" s="627"/>
      <c r="FFX222" s="627"/>
      <c r="FFY222" s="627"/>
      <c r="FFZ222" s="627"/>
      <c r="FGA222" s="627"/>
      <c r="FGB222" s="627"/>
      <c r="FGC222" s="627"/>
      <c r="FGD222" s="627"/>
      <c r="FGE222" s="627"/>
      <c r="FGF222" s="627"/>
      <c r="FGG222" s="627"/>
      <c r="FGH222" s="627"/>
      <c r="FGI222" s="627"/>
      <c r="FGJ222" s="627"/>
      <c r="FGK222" s="627"/>
      <c r="FGL222" s="627"/>
      <c r="FGM222" s="627"/>
      <c r="FGN222" s="627"/>
      <c r="FGO222" s="627"/>
      <c r="FGP222" s="627"/>
      <c r="FGQ222" s="627"/>
      <c r="FGR222" s="627"/>
      <c r="FGS222" s="627"/>
      <c r="FGT222" s="627"/>
      <c r="FGU222" s="627"/>
      <c r="FGV222" s="627"/>
      <c r="FGW222" s="627"/>
      <c r="FGX222" s="627"/>
      <c r="FGY222" s="627"/>
      <c r="FGZ222" s="627"/>
      <c r="FHA222" s="627"/>
      <c r="FHB222" s="627"/>
      <c r="FHC222" s="627"/>
      <c r="FHD222" s="627"/>
      <c r="FHE222" s="627"/>
      <c r="FHF222" s="627"/>
      <c r="FHG222" s="627"/>
      <c r="FHH222" s="627"/>
      <c r="FHI222" s="627"/>
      <c r="FHJ222" s="627"/>
      <c r="FHK222" s="627"/>
      <c r="FHL222" s="627"/>
      <c r="FHM222" s="627"/>
      <c r="FHN222" s="627"/>
      <c r="FHO222" s="627"/>
      <c r="FHP222" s="627"/>
      <c r="FHQ222" s="627"/>
      <c r="FHR222" s="627"/>
      <c r="FHS222" s="627"/>
      <c r="FHT222" s="627"/>
      <c r="FHU222" s="627"/>
      <c r="FHV222" s="627"/>
      <c r="FHW222" s="627"/>
      <c r="FHX222" s="627"/>
      <c r="FHY222" s="627"/>
      <c r="FHZ222" s="627"/>
      <c r="FIA222" s="627"/>
      <c r="FIB222" s="627"/>
      <c r="FIC222" s="627"/>
      <c r="FID222" s="627"/>
      <c r="FIE222" s="627"/>
      <c r="FIF222" s="627"/>
      <c r="FIG222" s="627"/>
      <c r="FIH222" s="627"/>
      <c r="FII222" s="627"/>
      <c r="FIJ222" s="627"/>
      <c r="FIK222" s="627"/>
      <c r="FIL222" s="627"/>
      <c r="FIM222" s="627"/>
      <c r="FIN222" s="627"/>
      <c r="FIO222" s="627"/>
      <c r="FIP222" s="627"/>
      <c r="FIQ222" s="627"/>
      <c r="FIR222" s="627"/>
      <c r="FIS222" s="627"/>
      <c r="FIT222" s="627"/>
      <c r="FIU222" s="627"/>
      <c r="FIV222" s="627"/>
      <c r="FIW222" s="627"/>
      <c r="FIX222" s="627"/>
      <c r="FIY222" s="627"/>
      <c r="FIZ222" s="627"/>
      <c r="FJA222" s="627"/>
      <c r="FJB222" s="627"/>
      <c r="FJC222" s="627"/>
      <c r="FJD222" s="627"/>
      <c r="FJE222" s="627"/>
      <c r="FJF222" s="627"/>
      <c r="FJG222" s="627"/>
      <c r="FJH222" s="627"/>
      <c r="FJI222" s="627"/>
      <c r="FJJ222" s="627"/>
      <c r="FJK222" s="627"/>
      <c r="FJL222" s="627"/>
      <c r="FJM222" s="627"/>
      <c r="FJN222" s="627"/>
      <c r="FJO222" s="627"/>
      <c r="FJP222" s="627"/>
      <c r="FJQ222" s="627"/>
      <c r="FJR222" s="627"/>
      <c r="FJS222" s="627"/>
      <c r="FJT222" s="627"/>
      <c r="FJU222" s="627"/>
      <c r="FJV222" s="627"/>
      <c r="FJW222" s="627"/>
      <c r="FJX222" s="627"/>
      <c r="FJY222" s="627"/>
      <c r="FJZ222" s="627"/>
      <c r="FKA222" s="627"/>
      <c r="FKB222" s="627"/>
      <c r="FKC222" s="627"/>
      <c r="FKD222" s="627"/>
      <c r="FKE222" s="627"/>
      <c r="FKF222" s="627"/>
      <c r="FKG222" s="627"/>
      <c r="FKH222" s="627"/>
      <c r="FKI222" s="627"/>
      <c r="FKJ222" s="627"/>
      <c r="FKK222" s="627"/>
      <c r="FKL222" s="627"/>
      <c r="FKM222" s="627"/>
      <c r="FKN222" s="627"/>
      <c r="FKO222" s="627"/>
      <c r="FKP222" s="627"/>
      <c r="FKQ222" s="627"/>
      <c r="FKR222" s="627"/>
      <c r="FKS222" s="627"/>
      <c r="FKT222" s="627"/>
      <c r="FKU222" s="627"/>
      <c r="FKV222" s="627"/>
      <c r="FKW222" s="627"/>
      <c r="FKX222" s="627"/>
      <c r="FKY222" s="627"/>
      <c r="FKZ222" s="627"/>
      <c r="FLA222" s="627"/>
      <c r="FLB222" s="627"/>
      <c r="FLC222" s="627"/>
      <c r="FLD222" s="627"/>
      <c r="FLE222" s="627"/>
      <c r="FLF222" s="627"/>
      <c r="FLG222" s="627"/>
      <c r="FLH222" s="627"/>
      <c r="FLI222" s="627"/>
      <c r="FLJ222" s="627"/>
      <c r="FLK222" s="627"/>
      <c r="FLL222" s="627"/>
      <c r="FLM222" s="627"/>
      <c r="FLN222" s="627"/>
      <c r="FLO222" s="627"/>
      <c r="FLP222" s="627"/>
      <c r="FLQ222" s="627"/>
      <c r="FLR222" s="627"/>
      <c r="FLS222" s="627"/>
      <c r="FLT222" s="627"/>
      <c r="FLU222" s="627"/>
      <c r="FLV222" s="627"/>
      <c r="FLW222" s="627"/>
      <c r="FLX222" s="627"/>
      <c r="FLY222" s="627"/>
      <c r="FLZ222" s="627"/>
      <c r="FMA222" s="627"/>
      <c r="FMB222" s="627"/>
      <c r="FMC222" s="627"/>
      <c r="FMD222" s="627"/>
      <c r="FME222" s="627"/>
      <c r="FMF222" s="627"/>
      <c r="FMG222" s="627"/>
      <c r="FMH222" s="627"/>
      <c r="FMI222" s="627"/>
      <c r="FMJ222" s="627"/>
      <c r="FMK222" s="627"/>
      <c r="FML222" s="627"/>
      <c r="FMM222" s="627"/>
      <c r="FMN222" s="627"/>
      <c r="FMO222" s="627"/>
      <c r="FMP222" s="627"/>
      <c r="FMQ222" s="627"/>
      <c r="FMR222" s="627"/>
      <c r="FMS222" s="627"/>
      <c r="FMT222" s="627"/>
      <c r="FMU222" s="627"/>
      <c r="FMV222" s="627"/>
      <c r="FMW222" s="627"/>
      <c r="FMX222" s="627"/>
      <c r="FMY222" s="627"/>
      <c r="FMZ222" s="627"/>
      <c r="FNA222" s="627"/>
      <c r="FNB222" s="627"/>
      <c r="FNC222" s="627"/>
      <c r="FND222" s="627"/>
      <c r="FNE222" s="627"/>
      <c r="FNF222" s="627"/>
      <c r="FNG222" s="627"/>
      <c r="FNH222" s="627"/>
      <c r="FNI222" s="627"/>
      <c r="FNJ222" s="627"/>
      <c r="FNK222" s="627"/>
      <c r="FNL222" s="627"/>
      <c r="FNM222" s="627"/>
      <c r="FNN222" s="627"/>
      <c r="FNO222" s="627"/>
      <c r="FNP222" s="627"/>
      <c r="FNQ222" s="627"/>
      <c r="FNR222" s="627"/>
      <c r="FNS222" s="627"/>
      <c r="FNT222" s="627"/>
      <c r="FNU222" s="627"/>
      <c r="FNV222" s="627"/>
      <c r="FNW222" s="627"/>
      <c r="FNX222" s="627"/>
      <c r="FNY222" s="627"/>
      <c r="FNZ222" s="627"/>
      <c r="FOA222" s="627"/>
      <c r="FOB222" s="627"/>
      <c r="FOC222" s="627"/>
      <c r="FOD222" s="627"/>
      <c r="FOE222" s="627"/>
      <c r="FOF222" s="627"/>
      <c r="FOG222" s="627"/>
      <c r="FOH222" s="627"/>
      <c r="FOI222" s="627"/>
      <c r="FOJ222" s="627"/>
      <c r="FOK222" s="627"/>
      <c r="FOL222" s="627"/>
      <c r="FOM222" s="627"/>
      <c r="FON222" s="627"/>
      <c r="FOO222" s="627"/>
      <c r="FOP222" s="627"/>
      <c r="FOQ222" s="627"/>
      <c r="FOR222" s="627"/>
      <c r="FOS222" s="627"/>
      <c r="FOT222" s="627"/>
      <c r="FOU222" s="627"/>
      <c r="FOV222" s="627"/>
      <c r="FOW222" s="627"/>
      <c r="FOX222" s="627"/>
      <c r="FOY222" s="627"/>
      <c r="FOZ222" s="627"/>
      <c r="FPA222" s="627"/>
      <c r="FPB222" s="627"/>
      <c r="FPC222" s="627"/>
      <c r="FPD222" s="627"/>
      <c r="FPE222" s="627"/>
      <c r="FPF222" s="627"/>
      <c r="FPG222" s="627"/>
      <c r="FPH222" s="627"/>
      <c r="FPI222" s="627"/>
      <c r="FPJ222" s="627"/>
      <c r="FPK222" s="627"/>
      <c r="FPL222" s="627"/>
      <c r="FPM222" s="627"/>
      <c r="FPN222" s="627"/>
      <c r="FPO222" s="627"/>
      <c r="FPP222" s="627"/>
      <c r="FPQ222" s="627"/>
      <c r="FPR222" s="627"/>
      <c r="FPS222" s="627"/>
      <c r="FPT222" s="627"/>
      <c r="FPU222" s="627"/>
      <c r="FPV222" s="627"/>
      <c r="FPW222" s="627"/>
      <c r="FPX222" s="627"/>
      <c r="FPY222" s="627"/>
      <c r="FPZ222" s="627"/>
      <c r="FQA222" s="627"/>
      <c r="FQB222" s="627"/>
      <c r="FQC222" s="627"/>
      <c r="FQD222" s="627"/>
      <c r="FQE222" s="627"/>
      <c r="FQF222" s="627"/>
      <c r="FQG222" s="627"/>
      <c r="FQH222" s="627"/>
      <c r="FQI222" s="627"/>
      <c r="FQJ222" s="627"/>
      <c r="FQK222" s="627"/>
      <c r="FQL222" s="627"/>
      <c r="FQM222" s="627"/>
      <c r="FQN222" s="627"/>
      <c r="FQO222" s="627"/>
      <c r="FQP222" s="627"/>
      <c r="FQQ222" s="627"/>
      <c r="FQR222" s="627"/>
      <c r="FQS222" s="627"/>
      <c r="FQT222" s="627"/>
      <c r="FQU222" s="627"/>
      <c r="FQV222" s="627"/>
      <c r="FQW222" s="627"/>
      <c r="FQX222" s="627"/>
      <c r="FQY222" s="627"/>
      <c r="FQZ222" s="627"/>
      <c r="FRA222" s="627"/>
      <c r="FRB222" s="627"/>
      <c r="FRC222" s="627"/>
      <c r="FRD222" s="627"/>
      <c r="FRE222" s="627"/>
      <c r="FRF222" s="627"/>
      <c r="FRG222" s="627"/>
      <c r="FRH222" s="627"/>
      <c r="FRI222" s="627"/>
      <c r="FRJ222" s="627"/>
      <c r="FRK222" s="627"/>
      <c r="FRL222" s="627"/>
      <c r="FRM222" s="627"/>
      <c r="FRN222" s="627"/>
      <c r="FRO222" s="627"/>
      <c r="FRP222" s="627"/>
      <c r="FRQ222" s="627"/>
      <c r="FRR222" s="627"/>
      <c r="FRS222" s="627"/>
      <c r="FRT222" s="627"/>
      <c r="FRU222" s="627"/>
      <c r="FRV222" s="627"/>
      <c r="FRW222" s="627"/>
      <c r="FRX222" s="627"/>
      <c r="FRY222" s="627"/>
      <c r="FRZ222" s="627"/>
      <c r="FSA222" s="627"/>
      <c r="FSB222" s="627"/>
      <c r="FSC222" s="627"/>
      <c r="FSD222" s="627"/>
      <c r="FSE222" s="627"/>
      <c r="FSF222" s="627"/>
      <c r="FSG222" s="627"/>
      <c r="FSH222" s="627"/>
      <c r="FSI222" s="627"/>
      <c r="FSJ222" s="627"/>
      <c r="FSK222" s="627"/>
      <c r="FSL222" s="627"/>
      <c r="FSM222" s="627"/>
      <c r="FSN222" s="627"/>
      <c r="FSO222" s="627"/>
      <c r="FSP222" s="627"/>
      <c r="FSQ222" s="627"/>
      <c r="FSR222" s="627"/>
      <c r="FSS222" s="627"/>
      <c r="FST222" s="627"/>
      <c r="FSU222" s="627"/>
      <c r="FSV222" s="627"/>
      <c r="FSW222" s="627"/>
      <c r="FSX222" s="627"/>
      <c r="FSY222" s="627"/>
      <c r="FSZ222" s="627"/>
      <c r="FTA222" s="627"/>
      <c r="FTB222" s="627"/>
      <c r="FTC222" s="627"/>
      <c r="FTD222" s="627"/>
      <c r="FTE222" s="627"/>
      <c r="FTF222" s="627"/>
      <c r="FTG222" s="627"/>
      <c r="FTH222" s="627"/>
      <c r="FTI222" s="627"/>
      <c r="FTJ222" s="627"/>
      <c r="FTK222" s="627"/>
      <c r="FTL222" s="627"/>
      <c r="FTM222" s="627"/>
      <c r="FTN222" s="627"/>
      <c r="FTO222" s="627"/>
      <c r="FTP222" s="627"/>
      <c r="FTQ222" s="627"/>
      <c r="FTR222" s="627"/>
      <c r="FTS222" s="627"/>
      <c r="FTT222" s="627"/>
      <c r="FTU222" s="627"/>
      <c r="FTV222" s="627"/>
      <c r="FTW222" s="627"/>
      <c r="FTX222" s="627"/>
      <c r="FTY222" s="627"/>
      <c r="FTZ222" s="627"/>
      <c r="FUA222" s="627"/>
      <c r="FUB222" s="627"/>
      <c r="FUC222" s="627"/>
      <c r="FUD222" s="627"/>
      <c r="FUE222" s="627"/>
      <c r="FUF222" s="627"/>
      <c r="FUG222" s="627"/>
      <c r="FUH222" s="627"/>
      <c r="FUI222" s="627"/>
      <c r="FUJ222" s="627"/>
      <c r="FUK222" s="627"/>
      <c r="FUL222" s="627"/>
      <c r="FUM222" s="627"/>
      <c r="FUN222" s="627"/>
      <c r="FUO222" s="627"/>
      <c r="FUP222" s="627"/>
      <c r="FUQ222" s="627"/>
      <c r="FUR222" s="627"/>
      <c r="FUS222" s="627"/>
      <c r="FUT222" s="627"/>
      <c r="FUU222" s="627"/>
      <c r="FUV222" s="627"/>
      <c r="FUW222" s="627"/>
      <c r="FUX222" s="627"/>
      <c r="FUY222" s="627"/>
      <c r="FUZ222" s="627"/>
      <c r="FVA222" s="627"/>
      <c r="FVB222" s="627"/>
      <c r="FVC222" s="627"/>
      <c r="FVD222" s="627"/>
      <c r="FVE222" s="627"/>
      <c r="FVF222" s="627"/>
      <c r="FVG222" s="627"/>
      <c r="FVH222" s="627"/>
      <c r="FVI222" s="627"/>
      <c r="FVJ222" s="627"/>
      <c r="FVK222" s="627"/>
      <c r="FVL222" s="627"/>
      <c r="FVM222" s="627"/>
      <c r="FVN222" s="627"/>
      <c r="FVO222" s="627"/>
      <c r="FVP222" s="627"/>
      <c r="FVQ222" s="627"/>
      <c r="FVR222" s="627"/>
      <c r="FVS222" s="627"/>
      <c r="FVT222" s="627"/>
      <c r="FVU222" s="627"/>
      <c r="FVV222" s="627"/>
      <c r="FVW222" s="627"/>
      <c r="FVX222" s="627"/>
      <c r="FVY222" s="627"/>
      <c r="FVZ222" s="627"/>
      <c r="FWA222" s="627"/>
      <c r="FWB222" s="627"/>
      <c r="FWC222" s="627"/>
      <c r="FWD222" s="627"/>
      <c r="FWE222" s="627"/>
      <c r="FWF222" s="627"/>
      <c r="FWG222" s="627"/>
      <c r="FWH222" s="627"/>
      <c r="FWI222" s="627"/>
      <c r="FWJ222" s="627"/>
      <c r="FWK222" s="627"/>
      <c r="FWL222" s="627"/>
      <c r="FWM222" s="627"/>
      <c r="FWN222" s="627"/>
      <c r="FWO222" s="627"/>
      <c r="FWP222" s="627"/>
      <c r="FWQ222" s="627"/>
      <c r="FWR222" s="627"/>
      <c r="FWS222" s="627"/>
      <c r="FWT222" s="627"/>
      <c r="FWU222" s="627"/>
      <c r="FWV222" s="627"/>
      <c r="FWW222" s="627"/>
      <c r="FWX222" s="627"/>
      <c r="FWY222" s="627"/>
      <c r="FWZ222" s="627"/>
      <c r="FXA222" s="627"/>
      <c r="FXB222" s="627"/>
      <c r="FXC222" s="627"/>
      <c r="FXD222" s="627"/>
      <c r="FXE222" s="627"/>
      <c r="FXF222" s="627"/>
      <c r="FXG222" s="627"/>
      <c r="FXH222" s="627"/>
      <c r="FXI222" s="627"/>
      <c r="FXJ222" s="627"/>
      <c r="FXK222" s="627"/>
      <c r="FXL222" s="627"/>
      <c r="FXM222" s="627"/>
      <c r="FXN222" s="627"/>
      <c r="FXO222" s="627"/>
      <c r="FXP222" s="627"/>
      <c r="FXQ222" s="627"/>
      <c r="FXR222" s="627"/>
      <c r="FXS222" s="627"/>
      <c r="FXT222" s="627"/>
      <c r="FXU222" s="627"/>
      <c r="FXV222" s="627"/>
      <c r="FXW222" s="627"/>
      <c r="FXX222" s="627"/>
      <c r="FXY222" s="627"/>
      <c r="FXZ222" s="627"/>
      <c r="FYA222" s="627"/>
      <c r="FYB222" s="627"/>
      <c r="FYC222" s="627"/>
      <c r="FYD222" s="627"/>
      <c r="FYE222" s="627"/>
      <c r="FYF222" s="627"/>
      <c r="FYG222" s="627"/>
      <c r="FYH222" s="627"/>
      <c r="FYI222" s="627"/>
      <c r="FYJ222" s="627"/>
      <c r="FYK222" s="627"/>
      <c r="FYL222" s="627"/>
      <c r="FYM222" s="627"/>
      <c r="FYN222" s="627"/>
      <c r="FYO222" s="627"/>
      <c r="FYP222" s="627"/>
      <c r="FYQ222" s="627"/>
      <c r="FYR222" s="627"/>
      <c r="FYS222" s="627"/>
      <c r="FYT222" s="627"/>
      <c r="FYU222" s="627"/>
      <c r="FYV222" s="627"/>
      <c r="FYW222" s="627"/>
      <c r="FYX222" s="627"/>
      <c r="FYY222" s="627"/>
      <c r="FYZ222" s="627"/>
      <c r="FZA222" s="627"/>
      <c r="FZB222" s="627"/>
      <c r="FZC222" s="627"/>
      <c r="FZD222" s="627"/>
      <c r="FZE222" s="627"/>
      <c r="FZF222" s="627"/>
      <c r="FZG222" s="627"/>
      <c r="FZH222" s="627"/>
      <c r="FZI222" s="627"/>
      <c r="FZJ222" s="627"/>
      <c r="FZK222" s="627"/>
      <c r="FZL222" s="627"/>
      <c r="FZM222" s="627"/>
      <c r="FZN222" s="627"/>
      <c r="FZO222" s="627"/>
      <c r="FZP222" s="627"/>
      <c r="FZQ222" s="627"/>
      <c r="FZR222" s="627"/>
      <c r="FZS222" s="627"/>
      <c r="FZT222" s="627"/>
      <c r="FZU222" s="627"/>
      <c r="FZV222" s="627"/>
      <c r="FZW222" s="627"/>
      <c r="FZX222" s="627"/>
      <c r="FZY222" s="627"/>
      <c r="FZZ222" s="627"/>
      <c r="GAA222" s="627"/>
      <c r="GAB222" s="627"/>
      <c r="GAC222" s="627"/>
      <c r="GAD222" s="627"/>
      <c r="GAE222" s="627"/>
      <c r="GAF222" s="627"/>
      <c r="GAG222" s="627"/>
      <c r="GAH222" s="627"/>
      <c r="GAI222" s="627"/>
      <c r="GAJ222" s="627"/>
      <c r="GAK222" s="627"/>
      <c r="GAL222" s="627"/>
      <c r="GAM222" s="627"/>
      <c r="GAN222" s="627"/>
      <c r="GAO222" s="627"/>
      <c r="GAP222" s="627"/>
      <c r="GAQ222" s="627"/>
      <c r="GAR222" s="627"/>
      <c r="GAS222" s="627"/>
      <c r="GAT222" s="627"/>
      <c r="GAU222" s="627"/>
      <c r="GAV222" s="627"/>
      <c r="GAW222" s="627"/>
      <c r="GAX222" s="627"/>
      <c r="GAY222" s="627"/>
      <c r="GAZ222" s="627"/>
      <c r="GBA222" s="627"/>
      <c r="GBB222" s="627"/>
      <c r="GBC222" s="627"/>
      <c r="GBD222" s="627"/>
      <c r="GBE222" s="627"/>
      <c r="GBF222" s="627"/>
      <c r="GBG222" s="627"/>
      <c r="GBH222" s="627"/>
      <c r="GBI222" s="627"/>
      <c r="GBJ222" s="627"/>
      <c r="GBK222" s="627"/>
      <c r="GBL222" s="627"/>
      <c r="GBM222" s="627"/>
      <c r="GBN222" s="627"/>
      <c r="GBO222" s="627"/>
      <c r="GBP222" s="627"/>
      <c r="GBQ222" s="627"/>
      <c r="GBR222" s="627"/>
      <c r="GBS222" s="627"/>
      <c r="GBT222" s="627"/>
      <c r="GBU222" s="627"/>
      <c r="GBV222" s="627"/>
      <c r="GBW222" s="627"/>
      <c r="GBX222" s="627"/>
      <c r="GBY222" s="627"/>
      <c r="GBZ222" s="627"/>
      <c r="GCA222" s="627"/>
      <c r="GCB222" s="627"/>
      <c r="GCC222" s="627"/>
      <c r="GCD222" s="627"/>
      <c r="GCE222" s="627"/>
      <c r="GCF222" s="627"/>
      <c r="GCG222" s="627"/>
      <c r="GCH222" s="627"/>
      <c r="GCI222" s="627"/>
      <c r="GCJ222" s="627"/>
      <c r="GCK222" s="627"/>
      <c r="GCL222" s="627"/>
      <c r="GCM222" s="627"/>
      <c r="GCN222" s="627"/>
      <c r="GCO222" s="627"/>
      <c r="GCP222" s="627"/>
      <c r="GCQ222" s="627"/>
      <c r="GCR222" s="627"/>
      <c r="GCS222" s="627"/>
      <c r="GCT222" s="627"/>
      <c r="GCU222" s="627"/>
      <c r="GCV222" s="627"/>
      <c r="GCW222" s="627"/>
      <c r="GCX222" s="627"/>
      <c r="GCY222" s="627"/>
      <c r="GCZ222" s="627"/>
      <c r="GDA222" s="627"/>
      <c r="GDB222" s="627"/>
      <c r="GDC222" s="627"/>
      <c r="GDD222" s="627"/>
      <c r="GDE222" s="627"/>
      <c r="GDF222" s="627"/>
      <c r="GDG222" s="627"/>
      <c r="GDH222" s="627"/>
      <c r="GDI222" s="627"/>
      <c r="GDJ222" s="627"/>
      <c r="GDK222" s="627"/>
      <c r="GDL222" s="627"/>
      <c r="GDM222" s="627"/>
      <c r="GDN222" s="627"/>
      <c r="GDO222" s="627"/>
      <c r="GDP222" s="627"/>
      <c r="GDQ222" s="627"/>
      <c r="GDR222" s="627"/>
      <c r="GDS222" s="627"/>
      <c r="GDT222" s="627"/>
      <c r="GDU222" s="627"/>
      <c r="GDV222" s="627"/>
      <c r="GDW222" s="627"/>
      <c r="GDX222" s="627"/>
      <c r="GDY222" s="627"/>
      <c r="GDZ222" s="627"/>
      <c r="GEA222" s="627"/>
      <c r="GEB222" s="627"/>
      <c r="GEC222" s="627"/>
      <c r="GED222" s="627"/>
      <c r="GEE222" s="627"/>
      <c r="GEF222" s="627"/>
      <c r="GEG222" s="627"/>
      <c r="GEH222" s="627"/>
      <c r="GEI222" s="627"/>
      <c r="GEJ222" s="627"/>
      <c r="GEK222" s="627"/>
      <c r="GEL222" s="627"/>
      <c r="GEM222" s="627"/>
      <c r="GEN222" s="627"/>
      <c r="GEO222" s="627"/>
      <c r="GEP222" s="627"/>
      <c r="GEQ222" s="627"/>
      <c r="GER222" s="627"/>
      <c r="GES222" s="627"/>
      <c r="GET222" s="627"/>
      <c r="GEU222" s="627"/>
      <c r="GEV222" s="627"/>
      <c r="GEW222" s="627"/>
      <c r="GEX222" s="627"/>
      <c r="GEY222" s="627"/>
      <c r="GEZ222" s="627"/>
      <c r="GFA222" s="627"/>
      <c r="GFB222" s="627"/>
      <c r="GFC222" s="627"/>
      <c r="GFD222" s="627"/>
      <c r="GFE222" s="627"/>
      <c r="GFF222" s="627"/>
      <c r="GFG222" s="627"/>
      <c r="GFH222" s="627"/>
      <c r="GFI222" s="627"/>
      <c r="GFJ222" s="627"/>
      <c r="GFK222" s="627"/>
      <c r="GFL222" s="627"/>
      <c r="GFM222" s="627"/>
      <c r="GFN222" s="627"/>
      <c r="GFO222" s="627"/>
      <c r="GFP222" s="627"/>
      <c r="GFQ222" s="627"/>
      <c r="GFR222" s="627"/>
      <c r="GFS222" s="627"/>
      <c r="GFT222" s="627"/>
      <c r="GFU222" s="627"/>
      <c r="GFV222" s="627"/>
      <c r="GFW222" s="627"/>
      <c r="GFX222" s="627"/>
      <c r="GFY222" s="627"/>
      <c r="GFZ222" s="627"/>
      <c r="GGA222" s="627"/>
      <c r="GGB222" s="627"/>
      <c r="GGC222" s="627"/>
      <c r="GGD222" s="627"/>
      <c r="GGE222" s="627"/>
      <c r="GGF222" s="627"/>
      <c r="GGG222" s="627"/>
      <c r="GGH222" s="627"/>
      <c r="GGI222" s="627"/>
      <c r="GGJ222" s="627"/>
      <c r="GGK222" s="627"/>
      <c r="GGL222" s="627"/>
      <c r="GGM222" s="627"/>
      <c r="GGN222" s="627"/>
      <c r="GGO222" s="627"/>
      <c r="GGP222" s="627"/>
      <c r="GGQ222" s="627"/>
      <c r="GGR222" s="627"/>
      <c r="GGS222" s="627"/>
      <c r="GGT222" s="627"/>
      <c r="GGU222" s="627"/>
      <c r="GGV222" s="627"/>
      <c r="GGW222" s="627"/>
      <c r="GGX222" s="627"/>
      <c r="GGY222" s="627"/>
      <c r="GGZ222" s="627"/>
      <c r="GHA222" s="627"/>
      <c r="GHB222" s="627"/>
      <c r="GHC222" s="627"/>
      <c r="GHD222" s="627"/>
      <c r="GHE222" s="627"/>
      <c r="GHF222" s="627"/>
      <c r="GHG222" s="627"/>
      <c r="GHH222" s="627"/>
      <c r="GHI222" s="627"/>
      <c r="GHJ222" s="627"/>
      <c r="GHK222" s="627"/>
      <c r="GHL222" s="627"/>
      <c r="GHM222" s="627"/>
      <c r="GHN222" s="627"/>
      <c r="GHO222" s="627"/>
      <c r="GHP222" s="627"/>
      <c r="GHQ222" s="627"/>
      <c r="GHR222" s="627"/>
      <c r="GHS222" s="627"/>
      <c r="GHT222" s="627"/>
      <c r="GHU222" s="627"/>
      <c r="GHV222" s="627"/>
      <c r="GHW222" s="627"/>
      <c r="GHX222" s="627"/>
      <c r="GHY222" s="627"/>
      <c r="GHZ222" s="627"/>
      <c r="GIA222" s="627"/>
      <c r="GIB222" s="627"/>
      <c r="GIC222" s="627"/>
      <c r="GID222" s="627"/>
      <c r="GIE222" s="627"/>
      <c r="GIF222" s="627"/>
      <c r="GIG222" s="627"/>
      <c r="GIH222" s="627"/>
      <c r="GII222" s="627"/>
      <c r="GIJ222" s="627"/>
      <c r="GIK222" s="627"/>
      <c r="GIL222" s="627"/>
      <c r="GIM222" s="627"/>
      <c r="GIN222" s="627"/>
      <c r="GIO222" s="627"/>
      <c r="GIP222" s="627"/>
      <c r="GIQ222" s="627"/>
      <c r="GIR222" s="627"/>
      <c r="GIS222" s="627"/>
      <c r="GIT222" s="627"/>
      <c r="GIU222" s="627"/>
      <c r="GIV222" s="627"/>
      <c r="GIW222" s="627"/>
      <c r="GIX222" s="627"/>
      <c r="GIY222" s="627"/>
      <c r="GIZ222" s="627"/>
      <c r="GJA222" s="627"/>
      <c r="GJB222" s="627"/>
      <c r="GJC222" s="627"/>
      <c r="GJD222" s="627"/>
      <c r="GJE222" s="627"/>
      <c r="GJF222" s="627"/>
      <c r="GJG222" s="627"/>
      <c r="GJH222" s="627"/>
      <c r="GJI222" s="627"/>
      <c r="GJJ222" s="627"/>
      <c r="GJK222" s="627"/>
      <c r="GJL222" s="627"/>
      <c r="GJM222" s="627"/>
      <c r="GJN222" s="627"/>
      <c r="GJO222" s="627"/>
      <c r="GJP222" s="627"/>
      <c r="GJQ222" s="627"/>
      <c r="GJR222" s="627"/>
      <c r="GJS222" s="627"/>
      <c r="GJT222" s="627"/>
      <c r="GJU222" s="627"/>
      <c r="GJV222" s="627"/>
      <c r="GJW222" s="627"/>
      <c r="GJX222" s="627"/>
      <c r="GJY222" s="627"/>
      <c r="GJZ222" s="627"/>
      <c r="GKA222" s="627"/>
      <c r="GKB222" s="627"/>
      <c r="GKC222" s="627"/>
      <c r="GKD222" s="627"/>
      <c r="GKE222" s="627"/>
      <c r="GKF222" s="627"/>
      <c r="GKG222" s="627"/>
      <c r="GKH222" s="627"/>
      <c r="GKI222" s="627"/>
      <c r="GKJ222" s="627"/>
      <c r="GKK222" s="627"/>
      <c r="GKL222" s="627"/>
      <c r="GKM222" s="627"/>
      <c r="GKN222" s="627"/>
      <c r="GKO222" s="627"/>
      <c r="GKP222" s="627"/>
      <c r="GKQ222" s="627"/>
      <c r="GKR222" s="627"/>
      <c r="GKS222" s="627"/>
      <c r="GKT222" s="627"/>
      <c r="GKU222" s="627"/>
      <c r="GKV222" s="627"/>
      <c r="GKW222" s="627"/>
      <c r="GKX222" s="627"/>
      <c r="GKY222" s="627"/>
      <c r="GKZ222" s="627"/>
      <c r="GLA222" s="627"/>
      <c r="GLB222" s="627"/>
      <c r="GLC222" s="627"/>
      <c r="GLD222" s="627"/>
      <c r="GLE222" s="627"/>
      <c r="GLF222" s="627"/>
      <c r="GLG222" s="627"/>
      <c r="GLH222" s="627"/>
      <c r="GLI222" s="627"/>
      <c r="GLJ222" s="627"/>
      <c r="GLK222" s="627"/>
      <c r="GLL222" s="627"/>
      <c r="GLM222" s="627"/>
      <c r="GLN222" s="627"/>
      <c r="GLO222" s="627"/>
      <c r="GLP222" s="627"/>
      <c r="GLQ222" s="627"/>
      <c r="GLR222" s="627"/>
      <c r="GLS222" s="627"/>
      <c r="GLT222" s="627"/>
      <c r="GLU222" s="627"/>
      <c r="GLV222" s="627"/>
      <c r="GLW222" s="627"/>
      <c r="GLX222" s="627"/>
      <c r="GLY222" s="627"/>
      <c r="GLZ222" s="627"/>
      <c r="GMA222" s="627"/>
      <c r="GMB222" s="627"/>
      <c r="GMC222" s="627"/>
      <c r="GMD222" s="627"/>
      <c r="GME222" s="627"/>
      <c r="GMF222" s="627"/>
      <c r="GMG222" s="627"/>
      <c r="GMH222" s="627"/>
      <c r="GMI222" s="627"/>
      <c r="GMJ222" s="627"/>
      <c r="GMK222" s="627"/>
      <c r="GML222" s="627"/>
      <c r="GMM222" s="627"/>
      <c r="GMN222" s="627"/>
      <c r="GMO222" s="627"/>
      <c r="GMP222" s="627"/>
      <c r="GMQ222" s="627"/>
      <c r="GMR222" s="627"/>
      <c r="GMS222" s="627"/>
      <c r="GMT222" s="627"/>
      <c r="GMU222" s="627"/>
      <c r="GMV222" s="627"/>
      <c r="GMW222" s="627"/>
      <c r="GMX222" s="627"/>
      <c r="GMY222" s="627"/>
      <c r="GMZ222" s="627"/>
      <c r="GNA222" s="627"/>
      <c r="GNB222" s="627"/>
      <c r="GNC222" s="627"/>
      <c r="GND222" s="627"/>
      <c r="GNE222" s="627"/>
      <c r="GNF222" s="627"/>
      <c r="GNG222" s="627"/>
      <c r="GNH222" s="627"/>
      <c r="GNI222" s="627"/>
      <c r="GNJ222" s="627"/>
      <c r="GNK222" s="627"/>
      <c r="GNL222" s="627"/>
      <c r="GNM222" s="627"/>
      <c r="GNN222" s="627"/>
      <c r="GNO222" s="627"/>
      <c r="GNP222" s="627"/>
      <c r="GNQ222" s="627"/>
      <c r="GNR222" s="627"/>
      <c r="GNS222" s="627"/>
      <c r="GNT222" s="627"/>
      <c r="GNU222" s="627"/>
      <c r="GNV222" s="627"/>
      <c r="GNW222" s="627"/>
      <c r="GNX222" s="627"/>
      <c r="GNY222" s="627"/>
      <c r="GNZ222" s="627"/>
      <c r="GOA222" s="627"/>
      <c r="GOB222" s="627"/>
      <c r="GOC222" s="627"/>
      <c r="GOD222" s="627"/>
      <c r="GOE222" s="627"/>
      <c r="GOF222" s="627"/>
      <c r="GOG222" s="627"/>
      <c r="GOH222" s="627"/>
      <c r="GOI222" s="627"/>
      <c r="GOJ222" s="627"/>
      <c r="GOK222" s="627"/>
      <c r="GOL222" s="627"/>
      <c r="GOM222" s="627"/>
      <c r="GON222" s="627"/>
      <c r="GOO222" s="627"/>
      <c r="GOP222" s="627"/>
      <c r="GOQ222" s="627"/>
      <c r="GOR222" s="627"/>
      <c r="GOS222" s="627"/>
      <c r="GOT222" s="627"/>
      <c r="GOU222" s="627"/>
      <c r="GOV222" s="627"/>
      <c r="GOW222" s="627"/>
      <c r="GOX222" s="627"/>
      <c r="GOY222" s="627"/>
      <c r="GOZ222" s="627"/>
      <c r="GPA222" s="627"/>
      <c r="GPB222" s="627"/>
      <c r="GPC222" s="627"/>
      <c r="GPD222" s="627"/>
      <c r="GPE222" s="627"/>
      <c r="GPF222" s="627"/>
      <c r="GPG222" s="627"/>
      <c r="GPH222" s="627"/>
      <c r="GPI222" s="627"/>
      <c r="GPJ222" s="627"/>
      <c r="GPK222" s="627"/>
      <c r="GPL222" s="627"/>
      <c r="GPM222" s="627"/>
      <c r="GPN222" s="627"/>
      <c r="GPO222" s="627"/>
      <c r="GPP222" s="627"/>
      <c r="GPQ222" s="627"/>
      <c r="GPR222" s="627"/>
      <c r="GPS222" s="627"/>
      <c r="GPT222" s="627"/>
      <c r="GPU222" s="627"/>
      <c r="GPV222" s="627"/>
      <c r="GPW222" s="627"/>
      <c r="GPX222" s="627"/>
      <c r="GPY222" s="627"/>
      <c r="GPZ222" s="627"/>
      <c r="GQA222" s="627"/>
      <c r="GQB222" s="627"/>
      <c r="GQC222" s="627"/>
      <c r="GQD222" s="627"/>
      <c r="GQE222" s="627"/>
      <c r="GQF222" s="627"/>
      <c r="GQG222" s="627"/>
      <c r="GQH222" s="627"/>
      <c r="GQI222" s="627"/>
      <c r="GQJ222" s="627"/>
      <c r="GQK222" s="627"/>
      <c r="GQL222" s="627"/>
      <c r="GQM222" s="627"/>
      <c r="GQN222" s="627"/>
      <c r="GQO222" s="627"/>
      <c r="GQP222" s="627"/>
      <c r="GQQ222" s="627"/>
      <c r="GQR222" s="627"/>
      <c r="GQS222" s="627"/>
      <c r="GQT222" s="627"/>
      <c r="GQU222" s="627"/>
      <c r="GQV222" s="627"/>
      <c r="GQW222" s="627"/>
      <c r="GQX222" s="627"/>
      <c r="GQY222" s="627"/>
      <c r="GQZ222" s="627"/>
      <c r="GRA222" s="627"/>
      <c r="GRB222" s="627"/>
      <c r="GRC222" s="627"/>
      <c r="GRD222" s="627"/>
      <c r="GRE222" s="627"/>
      <c r="GRF222" s="627"/>
      <c r="GRG222" s="627"/>
      <c r="GRH222" s="627"/>
      <c r="GRI222" s="627"/>
      <c r="GRJ222" s="627"/>
      <c r="GRK222" s="627"/>
      <c r="GRL222" s="627"/>
      <c r="GRM222" s="627"/>
      <c r="GRN222" s="627"/>
      <c r="GRO222" s="627"/>
      <c r="GRP222" s="627"/>
      <c r="GRQ222" s="627"/>
      <c r="GRR222" s="627"/>
      <c r="GRS222" s="627"/>
      <c r="GRT222" s="627"/>
      <c r="GRU222" s="627"/>
      <c r="GRV222" s="627"/>
      <c r="GRW222" s="627"/>
      <c r="GRX222" s="627"/>
      <c r="GRY222" s="627"/>
      <c r="GRZ222" s="627"/>
      <c r="GSA222" s="627"/>
      <c r="GSB222" s="627"/>
      <c r="GSC222" s="627"/>
      <c r="GSD222" s="627"/>
      <c r="GSE222" s="627"/>
      <c r="GSF222" s="627"/>
      <c r="GSG222" s="627"/>
      <c r="GSH222" s="627"/>
      <c r="GSI222" s="627"/>
      <c r="GSJ222" s="627"/>
      <c r="GSK222" s="627"/>
      <c r="GSL222" s="627"/>
      <c r="GSM222" s="627"/>
      <c r="GSN222" s="627"/>
      <c r="GSO222" s="627"/>
      <c r="GSP222" s="627"/>
      <c r="GSQ222" s="627"/>
      <c r="GSR222" s="627"/>
      <c r="GSS222" s="627"/>
      <c r="GST222" s="627"/>
      <c r="GSU222" s="627"/>
      <c r="GSV222" s="627"/>
      <c r="GSW222" s="627"/>
      <c r="GSX222" s="627"/>
      <c r="GSY222" s="627"/>
      <c r="GSZ222" s="627"/>
      <c r="GTA222" s="627"/>
      <c r="GTB222" s="627"/>
      <c r="GTC222" s="627"/>
      <c r="GTD222" s="627"/>
      <c r="GTE222" s="627"/>
      <c r="GTF222" s="627"/>
      <c r="GTG222" s="627"/>
      <c r="GTH222" s="627"/>
      <c r="GTI222" s="627"/>
      <c r="GTJ222" s="627"/>
      <c r="GTK222" s="627"/>
      <c r="GTL222" s="627"/>
      <c r="GTM222" s="627"/>
      <c r="GTN222" s="627"/>
      <c r="GTO222" s="627"/>
      <c r="GTP222" s="627"/>
      <c r="GTQ222" s="627"/>
      <c r="GTR222" s="627"/>
      <c r="GTS222" s="627"/>
      <c r="GTT222" s="627"/>
      <c r="GTU222" s="627"/>
      <c r="GTV222" s="627"/>
      <c r="GTW222" s="627"/>
      <c r="GTX222" s="627"/>
      <c r="GTY222" s="627"/>
      <c r="GTZ222" s="627"/>
      <c r="GUA222" s="627"/>
      <c r="GUB222" s="627"/>
      <c r="GUC222" s="627"/>
      <c r="GUD222" s="627"/>
      <c r="GUE222" s="627"/>
      <c r="GUF222" s="627"/>
      <c r="GUG222" s="627"/>
      <c r="GUH222" s="627"/>
      <c r="GUI222" s="627"/>
      <c r="GUJ222" s="627"/>
      <c r="GUK222" s="627"/>
      <c r="GUL222" s="627"/>
      <c r="GUM222" s="627"/>
      <c r="GUN222" s="627"/>
      <c r="GUO222" s="627"/>
      <c r="GUP222" s="627"/>
      <c r="GUQ222" s="627"/>
      <c r="GUR222" s="627"/>
      <c r="GUS222" s="627"/>
      <c r="GUT222" s="627"/>
      <c r="GUU222" s="627"/>
      <c r="GUV222" s="627"/>
      <c r="GUW222" s="627"/>
      <c r="GUX222" s="627"/>
      <c r="GUY222" s="627"/>
      <c r="GUZ222" s="627"/>
      <c r="GVA222" s="627"/>
      <c r="GVB222" s="627"/>
      <c r="GVC222" s="627"/>
      <c r="GVD222" s="627"/>
      <c r="GVE222" s="627"/>
      <c r="GVF222" s="627"/>
      <c r="GVG222" s="627"/>
      <c r="GVH222" s="627"/>
      <c r="GVI222" s="627"/>
      <c r="GVJ222" s="627"/>
      <c r="GVK222" s="627"/>
      <c r="GVL222" s="627"/>
      <c r="GVM222" s="627"/>
      <c r="GVN222" s="627"/>
      <c r="GVO222" s="627"/>
      <c r="GVP222" s="627"/>
      <c r="GVQ222" s="627"/>
      <c r="GVR222" s="627"/>
      <c r="GVS222" s="627"/>
      <c r="GVT222" s="627"/>
      <c r="GVU222" s="627"/>
      <c r="GVV222" s="627"/>
      <c r="GVW222" s="627"/>
      <c r="GVX222" s="627"/>
      <c r="GVY222" s="627"/>
      <c r="GVZ222" s="627"/>
      <c r="GWA222" s="627"/>
      <c r="GWB222" s="627"/>
      <c r="GWC222" s="627"/>
      <c r="GWD222" s="627"/>
      <c r="GWE222" s="627"/>
      <c r="GWF222" s="627"/>
      <c r="GWG222" s="627"/>
      <c r="GWH222" s="627"/>
      <c r="GWI222" s="627"/>
      <c r="GWJ222" s="627"/>
      <c r="GWK222" s="627"/>
      <c r="GWL222" s="627"/>
      <c r="GWM222" s="627"/>
      <c r="GWN222" s="627"/>
      <c r="GWO222" s="627"/>
      <c r="GWP222" s="627"/>
      <c r="GWQ222" s="627"/>
      <c r="GWR222" s="627"/>
      <c r="GWS222" s="627"/>
      <c r="GWT222" s="627"/>
      <c r="GWU222" s="627"/>
      <c r="GWV222" s="627"/>
      <c r="GWW222" s="627"/>
      <c r="GWX222" s="627"/>
      <c r="GWY222" s="627"/>
      <c r="GWZ222" s="627"/>
      <c r="GXA222" s="627"/>
      <c r="GXB222" s="627"/>
      <c r="GXC222" s="627"/>
      <c r="GXD222" s="627"/>
      <c r="GXE222" s="627"/>
      <c r="GXF222" s="627"/>
      <c r="GXG222" s="627"/>
      <c r="GXH222" s="627"/>
      <c r="GXI222" s="627"/>
      <c r="GXJ222" s="627"/>
      <c r="GXK222" s="627"/>
      <c r="GXL222" s="627"/>
      <c r="GXM222" s="627"/>
      <c r="GXN222" s="627"/>
      <c r="GXO222" s="627"/>
      <c r="GXP222" s="627"/>
      <c r="GXQ222" s="627"/>
      <c r="GXR222" s="627"/>
      <c r="GXS222" s="627"/>
      <c r="GXT222" s="627"/>
      <c r="GXU222" s="627"/>
      <c r="GXV222" s="627"/>
      <c r="GXW222" s="627"/>
      <c r="GXX222" s="627"/>
      <c r="GXY222" s="627"/>
      <c r="GXZ222" s="627"/>
      <c r="GYA222" s="627"/>
      <c r="GYB222" s="627"/>
      <c r="GYC222" s="627"/>
      <c r="GYD222" s="627"/>
      <c r="GYE222" s="627"/>
      <c r="GYF222" s="627"/>
      <c r="GYG222" s="627"/>
      <c r="GYH222" s="627"/>
      <c r="GYI222" s="627"/>
      <c r="GYJ222" s="627"/>
      <c r="GYK222" s="627"/>
      <c r="GYL222" s="627"/>
      <c r="GYM222" s="627"/>
      <c r="GYN222" s="627"/>
      <c r="GYO222" s="627"/>
      <c r="GYP222" s="627"/>
      <c r="GYQ222" s="627"/>
      <c r="GYR222" s="627"/>
      <c r="GYS222" s="627"/>
      <c r="GYT222" s="627"/>
      <c r="GYU222" s="627"/>
      <c r="GYV222" s="627"/>
      <c r="GYW222" s="627"/>
      <c r="GYX222" s="627"/>
      <c r="GYY222" s="627"/>
      <c r="GYZ222" s="627"/>
      <c r="GZA222" s="627"/>
      <c r="GZB222" s="627"/>
      <c r="GZC222" s="627"/>
      <c r="GZD222" s="627"/>
      <c r="GZE222" s="627"/>
      <c r="GZF222" s="627"/>
      <c r="GZG222" s="627"/>
      <c r="GZH222" s="627"/>
      <c r="GZI222" s="627"/>
      <c r="GZJ222" s="627"/>
      <c r="GZK222" s="627"/>
      <c r="GZL222" s="627"/>
      <c r="GZM222" s="627"/>
      <c r="GZN222" s="627"/>
      <c r="GZO222" s="627"/>
      <c r="GZP222" s="627"/>
      <c r="GZQ222" s="627"/>
      <c r="GZR222" s="627"/>
      <c r="GZS222" s="627"/>
      <c r="GZT222" s="627"/>
      <c r="GZU222" s="627"/>
      <c r="GZV222" s="627"/>
      <c r="GZW222" s="627"/>
      <c r="GZX222" s="627"/>
      <c r="GZY222" s="627"/>
      <c r="GZZ222" s="627"/>
      <c r="HAA222" s="627"/>
      <c r="HAB222" s="627"/>
      <c r="HAC222" s="627"/>
      <c r="HAD222" s="627"/>
      <c r="HAE222" s="627"/>
      <c r="HAF222" s="627"/>
      <c r="HAG222" s="627"/>
      <c r="HAH222" s="627"/>
      <c r="HAI222" s="627"/>
      <c r="HAJ222" s="627"/>
      <c r="HAK222" s="627"/>
      <c r="HAL222" s="627"/>
      <c r="HAM222" s="627"/>
      <c r="HAN222" s="627"/>
      <c r="HAO222" s="627"/>
      <c r="HAP222" s="627"/>
      <c r="HAQ222" s="627"/>
      <c r="HAR222" s="627"/>
      <c r="HAS222" s="627"/>
      <c r="HAT222" s="627"/>
      <c r="HAU222" s="627"/>
      <c r="HAV222" s="627"/>
      <c r="HAW222" s="627"/>
      <c r="HAX222" s="627"/>
      <c r="HAY222" s="627"/>
      <c r="HAZ222" s="627"/>
      <c r="HBA222" s="627"/>
      <c r="HBB222" s="627"/>
      <c r="HBC222" s="627"/>
      <c r="HBD222" s="627"/>
      <c r="HBE222" s="627"/>
      <c r="HBF222" s="627"/>
      <c r="HBG222" s="627"/>
      <c r="HBH222" s="627"/>
      <c r="HBI222" s="627"/>
      <c r="HBJ222" s="627"/>
      <c r="HBK222" s="627"/>
      <c r="HBL222" s="627"/>
      <c r="HBM222" s="627"/>
      <c r="HBN222" s="627"/>
      <c r="HBO222" s="627"/>
      <c r="HBP222" s="627"/>
      <c r="HBQ222" s="627"/>
      <c r="HBR222" s="627"/>
      <c r="HBS222" s="627"/>
      <c r="HBT222" s="627"/>
      <c r="HBU222" s="627"/>
      <c r="HBV222" s="627"/>
      <c r="HBW222" s="627"/>
      <c r="HBX222" s="627"/>
      <c r="HBY222" s="627"/>
      <c r="HBZ222" s="627"/>
      <c r="HCA222" s="627"/>
      <c r="HCB222" s="627"/>
      <c r="HCC222" s="627"/>
      <c r="HCD222" s="627"/>
      <c r="HCE222" s="627"/>
      <c r="HCF222" s="627"/>
      <c r="HCG222" s="627"/>
      <c r="HCH222" s="627"/>
      <c r="HCI222" s="627"/>
      <c r="HCJ222" s="627"/>
      <c r="HCK222" s="627"/>
      <c r="HCL222" s="627"/>
      <c r="HCM222" s="627"/>
      <c r="HCN222" s="627"/>
      <c r="HCO222" s="627"/>
      <c r="HCP222" s="627"/>
      <c r="HCQ222" s="627"/>
      <c r="HCR222" s="627"/>
      <c r="HCS222" s="627"/>
      <c r="HCT222" s="627"/>
      <c r="HCU222" s="627"/>
      <c r="HCV222" s="627"/>
      <c r="HCW222" s="627"/>
      <c r="HCX222" s="627"/>
      <c r="HCY222" s="627"/>
      <c r="HCZ222" s="627"/>
      <c r="HDA222" s="627"/>
      <c r="HDB222" s="627"/>
      <c r="HDC222" s="627"/>
      <c r="HDD222" s="627"/>
      <c r="HDE222" s="627"/>
      <c r="HDF222" s="627"/>
      <c r="HDG222" s="627"/>
      <c r="HDH222" s="627"/>
      <c r="HDI222" s="627"/>
      <c r="HDJ222" s="627"/>
      <c r="HDK222" s="627"/>
      <c r="HDL222" s="627"/>
      <c r="HDM222" s="627"/>
      <c r="HDN222" s="627"/>
      <c r="HDO222" s="627"/>
      <c r="HDP222" s="627"/>
      <c r="HDQ222" s="627"/>
      <c r="HDR222" s="627"/>
      <c r="HDS222" s="627"/>
      <c r="HDT222" s="627"/>
      <c r="HDU222" s="627"/>
      <c r="HDV222" s="627"/>
      <c r="HDW222" s="627"/>
      <c r="HDX222" s="627"/>
      <c r="HDY222" s="627"/>
      <c r="HDZ222" s="627"/>
      <c r="HEA222" s="627"/>
      <c r="HEB222" s="627"/>
      <c r="HEC222" s="627"/>
      <c r="HED222" s="627"/>
      <c r="HEE222" s="627"/>
      <c r="HEF222" s="627"/>
      <c r="HEG222" s="627"/>
      <c r="HEH222" s="627"/>
      <c r="HEI222" s="627"/>
      <c r="HEJ222" s="627"/>
      <c r="HEK222" s="627"/>
      <c r="HEL222" s="627"/>
      <c r="HEM222" s="627"/>
      <c r="HEN222" s="627"/>
      <c r="HEO222" s="627"/>
      <c r="HEP222" s="627"/>
      <c r="HEQ222" s="627"/>
      <c r="HER222" s="627"/>
      <c r="HES222" s="627"/>
      <c r="HET222" s="627"/>
      <c r="HEU222" s="627"/>
      <c r="HEV222" s="627"/>
      <c r="HEW222" s="627"/>
      <c r="HEX222" s="627"/>
      <c r="HEY222" s="627"/>
      <c r="HEZ222" s="627"/>
      <c r="HFA222" s="627"/>
      <c r="HFB222" s="627"/>
      <c r="HFC222" s="627"/>
      <c r="HFD222" s="627"/>
      <c r="HFE222" s="627"/>
      <c r="HFF222" s="627"/>
      <c r="HFG222" s="627"/>
      <c r="HFH222" s="627"/>
      <c r="HFI222" s="627"/>
      <c r="HFJ222" s="627"/>
      <c r="HFK222" s="627"/>
      <c r="HFL222" s="627"/>
      <c r="HFM222" s="627"/>
      <c r="HFN222" s="627"/>
      <c r="HFO222" s="627"/>
      <c r="HFP222" s="627"/>
      <c r="HFQ222" s="627"/>
      <c r="HFR222" s="627"/>
      <c r="HFS222" s="627"/>
      <c r="HFT222" s="627"/>
      <c r="HFU222" s="627"/>
      <c r="HFV222" s="627"/>
      <c r="HFW222" s="627"/>
      <c r="HFX222" s="627"/>
      <c r="HFY222" s="627"/>
      <c r="HFZ222" s="627"/>
      <c r="HGA222" s="627"/>
      <c r="HGB222" s="627"/>
      <c r="HGC222" s="627"/>
      <c r="HGD222" s="627"/>
      <c r="HGE222" s="627"/>
      <c r="HGF222" s="627"/>
      <c r="HGG222" s="627"/>
      <c r="HGH222" s="627"/>
      <c r="HGI222" s="627"/>
      <c r="HGJ222" s="627"/>
      <c r="HGK222" s="627"/>
      <c r="HGL222" s="627"/>
      <c r="HGM222" s="627"/>
      <c r="HGN222" s="627"/>
      <c r="HGO222" s="627"/>
      <c r="HGP222" s="627"/>
      <c r="HGQ222" s="627"/>
      <c r="HGR222" s="627"/>
      <c r="HGS222" s="627"/>
      <c r="HGT222" s="627"/>
      <c r="HGU222" s="627"/>
      <c r="HGV222" s="627"/>
      <c r="HGW222" s="627"/>
      <c r="HGX222" s="627"/>
      <c r="HGY222" s="627"/>
      <c r="HGZ222" s="627"/>
      <c r="HHA222" s="627"/>
      <c r="HHB222" s="627"/>
      <c r="HHC222" s="627"/>
      <c r="HHD222" s="627"/>
      <c r="HHE222" s="627"/>
      <c r="HHF222" s="627"/>
      <c r="HHG222" s="627"/>
      <c r="HHH222" s="627"/>
      <c r="HHI222" s="627"/>
      <c r="HHJ222" s="627"/>
      <c r="HHK222" s="627"/>
      <c r="HHL222" s="627"/>
      <c r="HHM222" s="627"/>
      <c r="HHN222" s="627"/>
      <c r="HHO222" s="627"/>
      <c r="HHP222" s="627"/>
      <c r="HHQ222" s="627"/>
      <c r="HHR222" s="627"/>
      <c r="HHS222" s="627"/>
      <c r="HHT222" s="627"/>
      <c r="HHU222" s="627"/>
      <c r="HHV222" s="627"/>
      <c r="HHW222" s="627"/>
      <c r="HHX222" s="627"/>
      <c r="HHY222" s="627"/>
      <c r="HHZ222" s="627"/>
      <c r="HIA222" s="627"/>
      <c r="HIB222" s="627"/>
      <c r="HIC222" s="627"/>
      <c r="HID222" s="627"/>
      <c r="HIE222" s="627"/>
      <c r="HIF222" s="627"/>
      <c r="HIG222" s="627"/>
      <c r="HIH222" s="627"/>
      <c r="HII222" s="627"/>
      <c r="HIJ222" s="627"/>
      <c r="HIK222" s="627"/>
      <c r="HIL222" s="627"/>
      <c r="HIM222" s="627"/>
      <c r="HIN222" s="627"/>
      <c r="HIO222" s="627"/>
      <c r="HIP222" s="627"/>
      <c r="HIQ222" s="627"/>
      <c r="HIR222" s="627"/>
      <c r="HIS222" s="627"/>
      <c r="HIT222" s="627"/>
      <c r="HIU222" s="627"/>
      <c r="HIV222" s="627"/>
      <c r="HIW222" s="627"/>
      <c r="HIX222" s="627"/>
      <c r="HIY222" s="627"/>
      <c r="HIZ222" s="627"/>
      <c r="HJA222" s="627"/>
      <c r="HJB222" s="627"/>
      <c r="HJC222" s="627"/>
      <c r="HJD222" s="627"/>
      <c r="HJE222" s="627"/>
      <c r="HJF222" s="627"/>
      <c r="HJG222" s="627"/>
      <c r="HJH222" s="627"/>
      <c r="HJI222" s="627"/>
      <c r="HJJ222" s="627"/>
      <c r="HJK222" s="627"/>
      <c r="HJL222" s="627"/>
      <c r="HJM222" s="627"/>
      <c r="HJN222" s="627"/>
      <c r="HJO222" s="627"/>
      <c r="HJP222" s="627"/>
      <c r="HJQ222" s="627"/>
      <c r="HJR222" s="627"/>
      <c r="HJS222" s="627"/>
      <c r="HJT222" s="627"/>
      <c r="HJU222" s="627"/>
      <c r="HJV222" s="627"/>
      <c r="HJW222" s="627"/>
      <c r="HJX222" s="627"/>
      <c r="HJY222" s="627"/>
      <c r="HJZ222" s="627"/>
      <c r="HKA222" s="627"/>
      <c r="HKB222" s="627"/>
      <c r="HKC222" s="627"/>
      <c r="HKD222" s="627"/>
      <c r="HKE222" s="627"/>
      <c r="HKF222" s="627"/>
      <c r="HKG222" s="627"/>
      <c r="HKH222" s="627"/>
      <c r="HKI222" s="627"/>
      <c r="HKJ222" s="627"/>
      <c r="HKK222" s="627"/>
      <c r="HKL222" s="627"/>
      <c r="HKM222" s="627"/>
      <c r="HKN222" s="627"/>
      <c r="HKO222" s="627"/>
      <c r="HKP222" s="627"/>
      <c r="HKQ222" s="627"/>
      <c r="HKR222" s="627"/>
      <c r="HKS222" s="627"/>
      <c r="HKT222" s="627"/>
      <c r="HKU222" s="627"/>
      <c r="HKV222" s="627"/>
      <c r="HKW222" s="627"/>
      <c r="HKX222" s="627"/>
      <c r="HKY222" s="627"/>
      <c r="HKZ222" s="627"/>
      <c r="HLA222" s="627"/>
      <c r="HLB222" s="627"/>
      <c r="HLC222" s="627"/>
      <c r="HLD222" s="627"/>
      <c r="HLE222" s="627"/>
      <c r="HLF222" s="627"/>
      <c r="HLG222" s="627"/>
      <c r="HLH222" s="627"/>
      <c r="HLI222" s="627"/>
      <c r="HLJ222" s="627"/>
      <c r="HLK222" s="627"/>
      <c r="HLL222" s="627"/>
      <c r="HLM222" s="627"/>
      <c r="HLN222" s="627"/>
      <c r="HLO222" s="627"/>
      <c r="HLP222" s="627"/>
      <c r="HLQ222" s="627"/>
      <c r="HLR222" s="627"/>
      <c r="HLS222" s="627"/>
      <c r="HLT222" s="627"/>
      <c r="HLU222" s="627"/>
      <c r="HLV222" s="627"/>
      <c r="HLW222" s="627"/>
      <c r="HLX222" s="627"/>
      <c r="HLY222" s="627"/>
      <c r="HLZ222" s="627"/>
      <c r="HMA222" s="627"/>
      <c r="HMB222" s="627"/>
      <c r="HMC222" s="627"/>
      <c r="HMD222" s="627"/>
      <c r="HME222" s="627"/>
      <c r="HMF222" s="627"/>
      <c r="HMG222" s="627"/>
      <c r="HMH222" s="627"/>
      <c r="HMI222" s="627"/>
      <c r="HMJ222" s="627"/>
      <c r="HMK222" s="627"/>
      <c r="HML222" s="627"/>
      <c r="HMM222" s="627"/>
      <c r="HMN222" s="627"/>
      <c r="HMO222" s="627"/>
      <c r="HMP222" s="627"/>
      <c r="HMQ222" s="627"/>
      <c r="HMR222" s="627"/>
      <c r="HMS222" s="627"/>
      <c r="HMT222" s="627"/>
      <c r="HMU222" s="627"/>
      <c r="HMV222" s="627"/>
      <c r="HMW222" s="627"/>
      <c r="HMX222" s="627"/>
      <c r="HMY222" s="627"/>
      <c r="HMZ222" s="627"/>
      <c r="HNA222" s="627"/>
      <c r="HNB222" s="627"/>
      <c r="HNC222" s="627"/>
      <c r="HND222" s="627"/>
      <c r="HNE222" s="627"/>
      <c r="HNF222" s="627"/>
      <c r="HNG222" s="627"/>
      <c r="HNH222" s="627"/>
      <c r="HNI222" s="627"/>
      <c r="HNJ222" s="627"/>
      <c r="HNK222" s="627"/>
      <c r="HNL222" s="627"/>
      <c r="HNM222" s="627"/>
      <c r="HNN222" s="627"/>
      <c r="HNO222" s="627"/>
      <c r="HNP222" s="627"/>
      <c r="HNQ222" s="627"/>
      <c r="HNR222" s="627"/>
      <c r="HNS222" s="627"/>
      <c r="HNT222" s="627"/>
      <c r="HNU222" s="627"/>
      <c r="HNV222" s="627"/>
      <c r="HNW222" s="627"/>
      <c r="HNX222" s="627"/>
      <c r="HNY222" s="627"/>
      <c r="HNZ222" s="627"/>
      <c r="HOA222" s="627"/>
      <c r="HOB222" s="627"/>
      <c r="HOC222" s="627"/>
      <c r="HOD222" s="627"/>
      <c r="HOE222" s="627"/>
      <c r="HOF222" s="627"/>
      <c r="HOG222" s="627"/>
      <c r="HOH222" s="627"/>
      <c r="HOI222" s="627"/>
      <c r="HOJ222" s="627"/>
      <c r="HOK222" s="627"/>
      <c r="HOL222" s="627"/>
      <c r="HOM222" s="627"/>
      <c r="HON222" s="627"/>
      <c r="HOO222" s="627"/>
      <c r="HOP222" s="627"/>
      <c r="HOQ222" s="627"/>
      <c r="HOR222" s="627"/>
      <c r="HOS222" s="627"/>
      <c r="HOT222" s="627"/>
      <c r="HOU222" s="627"/>
      <c r="HOV222" s="627"/>
      <c r="HOW222" s="627"/>
      <c r="HOX222" s="627"/>
      <c r="HOY222" s="627"/>
      <c r="HOZ222" s="627"/>
      <c r="HPA222" s="627"/>
      <c r="HPB222" s="627"/>
      <c r="HPC222" s="627"/>
      <c r="HPD222" s="627"/>
      <c r="HPE222" s="627"/>
      <c r="HPF222" s="627"/>
      <c r="HPG222" s="627"/>
      <c r="HPH222" s="627"/>
      <c r="HPI222" s="627"/>
      <c r="HPJ222" s="627"/>
      <c r="HPK222" s="627"/>
      <c r="HPL222" s="627"/>
      <c r="HPM222" s="627"/>
      <c r="HPN222" s="627"/>
      <c r="HPO222" s="627"/>
      <c r="HPP222" s="627"/>
      <c r="HPQ222" s="627"/>
      <c r="HPR222" s="627"/>
      <c r="HPS222" s="627"/>
      <c r="HPT222" s="627"/>
      <c r="HPU222" s="627"/>
      <c r="HPV222" s="627"/>
      <c r="HPW222" s="627"/>
      <c r="HPX222" s="627"/>
      <c r="HPY222" s="627"/>
      <c r="HPZ222" s="627"/>
      <c r="HQA222" s="627"/>
      <c r="HQB222" s="627"/>
      <c r="HQC222" s="627"/>
      <c r="HQD222" s="627"/>
      <c r="HQE222" s="627"/>
      <c r="HQF222" s="627"/>
      <c r="HQG222" s="627"/>
      <c r="HQH222" s="627"/>
      <c r="HQI222" s="627"/>
      <c r="HQJ222" s="627"/>
      <c r="HQK222" s="627"/>
      <c r="HQL222" s="627"/>
      <c r="HQM222" s="627"/>
      <c r="HQN222" s="627"/>
      <c r="HQO222" s="627"/>
      <c r="HQP222" s="627"/>
      <c r="HQQ222" s="627"/>
      <c r="HQR222" s="627"/>
      <c r="HQS222" s="627"/>
      <c r="HQT222" s="627"/>
      <c r="HQU222" s="627"/>
      <c r="HQV222" s="627"/>
      <c r="HQW222" s="627"/>
      <c r="HQX222" s="627"/>
      <c r="HQY222" s="627"/>
      <c r="HQZ222" s="627"/>
      <c r="HRA222" s="627"/>
      <c r="HRB222" s="627"/>
      <c r="HRC222" s="627"/>
      <c r="HRD222" s="627"/>
      <c r="HRE222" s="627"/>
      <c r="HRF222" s="627"/>
      <c r="HRG222" s="627"/>
      <c r="HRH222" s="627"/>
      <c r="HRI222" s="627"/>
      <c r="HRJ222" s="627"/>
      <c r="HRK222" s="627"/>
      <c r="HRL222" s="627"/>
      <c r="HRM222" s="627"/>
      <c r="HRN222" s="627"/>
      <c r="HRO222" s="627"/>
      <c r="HRP222" s="627"/>
      <c r="HRQ222" s="627"/>
      <c r="HRR222" s="627"/>
      <c r="HRS222" s="627"/>
      <c r="HRT222" s="627"/>
      <c r="HRU222" s="627"/>
      <c r="HRV222" s="627"/>
      <c r="HRW222" s="627"/>
      <c r="HRX222" s="627"/>
      <c r="HRY222" s="627"/>
      <c r="HRZ222" s="627"/>
      <c r="HSA222" s="627"/>
      <c r="HSB222" s="627"/>
      <c r="HSC222" s="627"/>
      <c r="HSD222" s="627"/>
      <c r="HSE222" s="627"/>
      <c r="HSF222" s="627"/>
      <c r="HSG222" s="627"/>
      <c r="HSH222" s="627"/>
      <c r="HSI222" s="627"/>
      <c r="HSJ222" s="627"/>
      <c r="HSK222" s="627"/>
      <c r="HSL222" s="627"/>
      <c r="HSM222" s="627"/>
      <c r="HSN222" s="627"/>
      <c r="HSO222" s="627"/>
      <c r="HSP222" s="627"/>
      <c r="HSQ222" s="627"/>
      <c r="HSR222" s="627"/>
      <c r="HSS222" s="627"/>
      <c r="HST222" s="627"/>
      <c r="HSU222" s="627"/>
      <c r="HSV222" s="627"/>
      <c r="HSW222" s="627"/>
      <c r="HSX222" s="627"/>
      <c r="HSY222" s="627"/>
      <c r="HSZ222" s="627"/>
      <c r="HTA222" s="627"/>
      <c r="HTB222" s="627"/>
      <c r="HTC222" s="627"/>
      <c r="HTD222" s="627"/>
      <c r="HTE222" s="627"/>
      <c r="HTF222" s="627"/>
      <c r="HTG222" s="627"/>
      <c r="HTH222" s="627"/>
      <c r="HTI222" s="627"/>
      <c r="HTJ222" s="627"/>
      <c r="HTK222" s="627"/>
      <c r="HTL222" s="627"/>
      <c r="HTM222" s="627"/>
      <c r="HTN222" s="627"/>
      <c r="HTO222" s="627"/>
      <c r="HTP222" s="627"/>
      <c r="HTQ222" s="627"/>
      <c r="HTR222" s="627"/>
      <c r="HTS222" s="627"/>
      <c r="HTT222" s="627"/>
      <c r="HTU222" s="627"/>
      <c r="HTV222" s="627"/>
      <c r="HTW222" s="627"/>
      <c r="HTX222" s="627"/>
      <c r="HTY222" s="627"/>
      <c r="HTZ222" s="627"/>
      <c r="HUA222" s="627"/>
      <c r="HUB222" s="627"/>
      <c r="HUC222" s="627"/>
      <c r="HUD222" s="627"/>
      <c r="HUE222" s="627"/>
      <c r="HUF222" s="627"/>
      <c r="HUG222" s="627"/>
      <c r="HUH222" s="627"/>
      <c r="HUI222" s="627"/>
      <c r="HUJ222" s="627"/>
      <c r="HUK222" s="627"/>
      <c r="HUL222" s="627"/>
      <c r="HUM222" s="627"/>
      <c r="HUN222" s="627"/>
      <c r="HUO222" s="627"/>
      <c r="HUP222" s="627"/>
      <c r="HUQ222" s="627"/>
      <c r="HUR222" s="627"/>
      <c r="HUS222" s="627"/>
      <c r="HUT222" s="627"/>
      <c r="HUU222" s="627"/>
      <c r="HUV222" s="627"/>
      <c r="HUW222" s="627"/>
      <c r="HUX222" s="627"/>
      <c r="HUY222" s="627"/>
      <c r="HUZ222" s="627"/>
      <c r="HVA222" s="627"/>
      <c r="HVB222" s="627"/>
      <c r="HVC222" s="627"/>
      <c r="HVD222" s="627"/>
      <c r="HVE222" s="627"/>
      <c r="HVF222" s="627"/>
      <c r="HVG222" s="627"/>
      <c r="HVH222" s="627"/>
      <c r="HVI222" s="627"/>
      <c r="HVJ222" s="627"/>
      <c r="HVK222" s="627"/>
      <c r="HVL222" s="627"/>
      <c r="HVM222" s="627"/>
      <c r="HVN222" s="627"/>
      <c r="HVO222" s="627"/>
      <c r="HVP222" s="627"/>
      <c r="HVQ222" s="627"/>
      <c r="HVR222" s="627"/>
      <c r="HVS222" s="627"/>
      <c r="HVT222" s="627"/>
      <c r="HVU222" s="627"/>
      <c r="HVV222" s="627"/>
      <c r="HVW222" s="627"/>
      <c r="HVX222" s="627"/>
      <c r="HVY222" s="627"/>
      <c r="HVZ222" s="627"/>
      <c r="HWA222" s="627"/>
      <c r="HWB222" s="627"/>
      <c r="HWC222" s="627"/>
      <c r="HWD222" s="627"/>
      <c r="HWE222" s="627"/>
      <c r="HWF222" s="627"/>
      <c r="HWG222" s="627"/>
      <c r="HWH222" s="627"/>
      <c r="HWI222" s="627"/>
      <c r="HWJ222" s="627"/>
      <c r="HWK222" s="627"/>
      <c r="HWL222" s="627"/>
      <c r="HWM222" s="627"/>
      <c r="HWN222" s="627"/>
      <c r="HWO222" s="627"/>
      <c r="HWP222" s="627"/>
      <c r="HWQ222" s="627"/>
      <c r="HWR222" s="627"/>
      <c r="HWS222" s="627"/>
      <c r="HWT222" s="627"/>
      <c r="HWU222" s="627"/>
      <c r="HWV222" s="627"/>
      <c r="HWW222" s="627"/>
      <c r="HWX222" s="627"/>
      <c r="HWY222" s="627"/>
      <c r="HWZ222" s="627"/>
      <c r="HXA222" s="627"/>
      <c r="HXB222" s="627"/>
      <c r="HXC222" s="627"/>
      <c r="HXD222" s="627"/>
      <c r="HXE222" s="627"/>
      <c r="HXF222" s="627"/>
      <c r="HXG222" s="627"/>
      <c r="HXH222" s="627"/>
      <c r="HXI222" s="627"/>
      <c r="HXJ222" s="627"/>
      <c r="HXK222" s="627"/>
      <c r="HXL222" s="627"/>
      <c r="HXM222" s="627"/>
      <c r="HXN222" s="627"/>
      <c r="HXO222" s="627"/>
      <c r="HXP222" s="627"/>
      <c r="HXQ222" s="627"/>
      <c r="HXR222" s="627"/>
      <c r="HXS222" s="627"/>
      <c r="HXT222" s="627"/>
      <c r="HXU222" s="627"/>
      <c r="HXV222" s="627"/>
      <c r="HXW222" s="627"/>
      <c r="HXX222" s="627"/>
      <c r="HXY222" s="627"/>
      <c r="HXZ222" s="627"/>
      <c r="HYA222" s="627"/>
      <c r="HYB222" s="627"/>
      <c r="HYC222" s="627"/>
      <c r="HYD222" s="627"/>
      <c r="HYE222" s="627"/>
      <c r="HYF222" s="627"/>
      <c r="HYG222" s="627"/>
      <c r="HYH222" s="627"/>
      <c r="HYI222" s="627"/>
      <c r="HYJ222" s="627"/>
      <c r="HYK222" s="627"/>
      <c r="HYL222" s="627"/>
      <c r="HYM222" s="627"/>
      <c r="HYN222" s="627"/>
      <c r="HYO222" s="627"/>
      <c r="HYP222" s="627"/>
      <c r="HYQ222" s="627"/>
      <c r="HYR222" s="627"/>
      <c r="HYS222" s="627"/>
      <c r="HYT222" s="627"/>
      <c r="HYU222" s="627"/>
      <c r="HYV222" s="627"/>
      <c r="HYW222" s="627"/>
      <c r="HYX222" s="627"/>
      <c r="HYY222" s="627"/>
      <c r="HYZ222" s="627"/>
      <c r="HZA222" s="627"/>
      <c r="HZB222" s="627"/>
      <c r="HZC222" s="627"/>
      <c r="HZD222" s="627"/>
      <c r="HZE222" s="627"/>
      <c r="HZF222" s="627"/>
      <c r="HZG222" s="627"/>
      <c r="HZH222" s="627"/>
      <c r="HZI222" s="627"/>
      <c r="HZJ222" s="627"/>
      <c r="HZK222" s="627"/>
      <c r="HZL222" s="627"/>
      <c r="HZM222" s="627"/>
      <c r="HZN222" s="627"/>
      <c r="HZO222" s="627"/>
      <c r="HZP222" s="627"/>
      <c r="HZQ222" s="627"/>
      <c r="HZR222" s="627"/>
      <c r="HZS222" s="627"/>
      <c r="HZT222" s="627"/>
      <c r="HZU222" s="627"/>
      <c r="HZV222" s="627"/>
      <c r="HZW222" s="627"/>
      <c r="HZX222" s="627"/>
      <c r="HZY222" s="627"/>
      <c r="HZZ222" s="627"/>
      <c r="IAA222" s="627"/>
      <c r="IAB222" s="627"/>
      <c r="IAC222" s="627"/>
      <c r="IAD222" s="627"/>
      <c r="IAE222" s="627"/>
      <c r="IAF222" s="627"/>
      <c r="IAG222" s="627"/>
      <c r="IAH222" s="627"/>
      <c r="IAI222" s="627"/>
      <c r="IAJ222" s="627"/>
      <c r="IAK222" s="627"/>
      <c r="IAL222" s="627"/>
      <c r="IAM222" s="627"/>
      <c r="IAN222" s="627"/>
      <c r="IAO222" s="627"/>
      <c r="IAP222" s="627"/>
      <c r="IAQ222" s="627"/>
      <c r="IAR222" s="627"/>
      <c r="IAS222" s="627"/>
      <c r="IAT222" s="627"/>
      <c r="IAU222" s="627"/>
      <c r="IAV222" s="627"/>
      <c r="IAW222" s="627"/>
      <c r="IAX222" s="627"/>
      <c r="IAY222" s="627"/>
      <c r="IAZ222" s="627"/>
      <c r="IBA222" s="627"/>
      <c r="IBB222" s="627"/>
      <c r="IBC222" s="627"/>
      <c r="IBD222" s="627"/>
      <c r="IBE222" s="627"/>
      <c r="IBF222" s="627"/>
      <c r="IBG222" s="627"/>
      <c r="IBH222" s="627"/>
      <c r="IBI222" s="627"/>
      <c r="IBJ222" s="627"/>
      <c r="IBK222" s="627"/>
      <c r="IBL222" s="627"/>
      <c r="IBM222" s="627"/>
      <c r="IBN222" s="627"/>
      <c r="IBO222" s="627"/>
      <c r="IBP222" s="627"/>
      <c r="IBQ222" s="627"/>
      <c r="IBR222" s="627"/>
      <c r="IBS222" s="627"/>
      <c r="IBT222" s="627"/>
      <c r="IBU222" s="627"/>
      <c r="IBV222" s="627"/>
      <c r="IBW222" s="627"/>
      <c r="IBX222" s="627"/>
      <c r="IBY222" s="627"/>
      <c r="IBZ222" s="627"/>
      <c r="ICA222" s="627"/>
      <c r="ICB222" s="627"/>
      <c r="ICC222" s="627"/>
      <c r="ICD222" s="627"/>
      <c r="ICE222" s="627"/>
      <c r="ICF222" s="627"/>
      <c r="ICG222" s="627"/>
      <c r="ICH222" s="627"/>
      <c r="ICI222" s="627"/>
      <c r="ICJ222" s="627"/>
      <c r="ICK222" s="627"/>
      <c r="ICL222" s="627"/>
      <c r="ICM222" s="627"/>
      <c r="ICN222" s="627"/>
      <c r="ICO222" s="627"/>
      <c r="ICP222" s="627"/>
      <c r="ICQ222" s="627"/>
      <c r="ICR222" s="627"/>
      <c r="ICS222" s="627"/>
      <c r="ICT222" s="627"/>
      <c r="ICU222" s="627"/>
      <c r="ICV222" s="627"/>
      <c r="ICW222" s="627"/>
      <c r="ICX222" s="627"/>
      <c r="ICY222" s="627"/>
      <c r="ICZ222" s="627"/>
      <c r="IDA222" s="627"/>
      <c r="IDB222" s="627"/>
      <c r="IDC222" s="627"/>
      <c r="IDD222" s="627"/>
      <c r="IDE222" s="627"/>
      <c r="IDF222" s="627"/>
      <c r="IDG222" s="627"/>
      <c r="IDH222" s="627"/>
      <c r="IDI222" s="627"/>
      <c r="IDJ222" s="627"/>
      <c r="IDK222" s="627"/>
      <c r="IDL222" s="627"/>
      <c r="IDM222" s="627"/>
      <c r="IDN222" s="627"/>
      <c r="IDO222" s="627"/>
      <c r="IDP222" s="627"/>
      <c r="IDQ222" s="627"/>
      <c r="IDR222" s="627"/>
      <c r="IDS222" s="627"/>
      <c r="IDT222" s="627"/>
      <c r="IDU222" s="627"/>
      <c r="IDV222" s="627"/>
      <c r="IDW222" s="627"/>
      <c r="IDX222" s="627"/>
      <c r="IDY222" s="627"/>
      <c r="IDZ222" s="627"/>
      <c r="IEA222" s="627"/>
      <c r="IEB222" s="627"/>
      <c r="IEC222" s="627"/>
      <c r="IED222" s="627"/>
      <c r="IEE222" s="627"/>
      <c r="IEF222" s="627"/>
      <c r="IEG222" s="627"/>
      <c r="IEH222" s="627"/>
      <c r="IEI222" s="627"/>
      <c r="IEJ222" s="627"/>
      <c r="IEK222" s="627"/>
      <c r="IEL222" s="627"/>
      <c r="IEM222" s="627"/>
      <c r="IEN222" s="627"/>
      <c r="IEO222" s="627"/>
      <c r="IEP222" s="627"/>
      <c r="IEQ222" s="627"/>
      <c r="IER222" s="627"/>
      <c r="IES222" s="627"/>
      <c r="IET222" s="627"/>
      <c r="IEU222" s="627"/>
      <c r="IEV222" s="627"/>
      <c r="IEW222" s="627"/>
      <c r="IEX222" s="627"/>
      <c r="IEY222" s="627"/>
      <c r="IEZ222" s="627"/>
      <c r="IFA222" s="627"/>
      <c r="IFB222" s="627"/>
      <c r="IFC222" s="627"/>
      <c r="IFD222" s="627"/>
      <c r="IFE222" s="627"/>
      <c r="IFF222" s="627"/>
      <c r="IFG222" s="627"/>
      <c r="IFH222" s="627"/>
      <c r="IFI222" s="627"/>
      <c r="IFJ222" s="627"/>
      <c r="IFK222" s="627"/>
      <c r="IFL222" s="627"/>
      <c r="IFM222" s="627"/>
      <c r="IFN222" s="627"/>
      <c r="IFO222" s="627"/>
      <c r="IFP222" s="627"/>
      <c r="IFQ222" s="627"/>
      <c r="IFR222" s="627"/>
      <c r="IFS222" s="627"/>
      <c r="IFT222" s="627"/>
      <c r="IFU222" s="627"/>
      <c r="IFV222" s="627"/>
      <c r="IFW222" s="627"/>
      <c r="IFX222" s="627"/>
      <c r="IFY222" s="627"/>
      <c r="IFZ222" s="627"/>
      <c r="IGA222" s="627"/>
      <c r="IGB222" s="627"/>
      <c r="IGC222" s="627"/>
      <c r="IGD222" s="627"/>
      <c r="IGE222" s="627"/>
      <c r="IGF222" s="627"/>
      <c r="IGG222" s="627"/>
      <c r="IGH222" s="627"/>
      <c r="IGI222" s="627"/>
      <c r="IGJ222" s="627"/>
      <c r="IGK222" s="627"/>
      <c r="IGL222" s="627"/>
      <c r="IGM222" s="627"/>
      <c r="IGN222" s="627"/>
      <c r="IGO222" s="627"/>
      <c r="IGP222" s="627"/>
      <c r="IGQ222" s="627"/>
      <c r="IGR222" s="627"/>
      <c r="IGS222" s="627"/>
      <c r="IGT222" s="627"/>
      <c r="IGU222" s="627"/>
      <c r="IGV222" s="627"/>
      <c r="IGW222" s="627"/>
      <c r="IGX222" s="627"/>
      <c r="IGY222" s="627"/>
      <c r="IGZ222" s="627"/>
      <c r="IHA222" s="627"/>
      <c r="IHB222" s="627"/>
      <c r="IHC222" s="627"/>
      <c r="IHD222" s="627"/>
      <c r="IHE222" s="627"/>
      <c r="IHF222" s="627"/>
      <c r="IHG222" s="627"/>
      <c r="IHH222" s="627"/>
      <c r="IHI222" s="627"/>
      <c r="IHJ222" s="627"/>
      <c r="IHK222" s="627"/>
      <c r="IHL222" s="627"/>
      <c r="IHM222" s="627"/>
      <c r="IHN222" s="627"/>
      <c r="IHO222" s="627"/>
      <c r="IHP222" s="627"/>
      <c r="IHQ222" s="627"/>
      <c r="IHR222" s="627"/>
      <c r="IHS222" s="627"/>
      <c r="IHT222" s="627"/>
      <c r="IHU222" s="627"/>
      <c r="IHV222" s="627"/>
      <c r="IHW222" s="627"/>
      <c r="IHX222" s="627"/>
      <c r="IHY222" s="627"/>
      <c r="IHZ222" s="627"/>
      <c r="IIA222" s="627"/>
      <c r="IIB222" s="627"/>
      <c r="IIC222" s="627"/>
      <c r="IID222" s="627"/>
      <c r="IIE222" s="627"/>
      <c r="IIF222" s="627"/>
      <c r="IIG222" s="627"/>
      <c r="IIH222" s="627"/>
      <c r="III222" s="627"/>
      <c r="IIJ222" s="627"/>
      <c r="IIK222" s="627"/>
      <c r="IIL222" s="627"/>
      <c r="IIM222" s="627"/>
      <c r="IIN222" s="627"/>
      <c r="IIO222" s="627"/>
      <c r="IIP222" s="627"/>
      <c r="IIQ222" s="627"/>
      <c r="IIR222" s="627"/>
      <c r="IIS222" s="627"/>
      <c r="IIT222" s="627"/>
      <c r="IIU222" s="627"/>
      <c r="IIV222" s="627"/>
      <c r="IIW222" s="627"/>
      <c r="IIX222" s="627"/>
      <c r="IIY222" s="627"/>
      <c r="IIZ222" s="627"/>
      <c r="IJA222" s="627"/>
      <c r="IJB222" s="627"/>
      <c r="IJC222" s="627"/>
      <c r="IJD222" s="627"/>
      <c r="IJE222" s="627"/>
      <c r="IJF222" s="627"/>
      <c r="IJG222" s="627"/>
      <c r="IJH222" s="627"/>
      <c r="IJI222" s="627"/>
      <c r="IJJ222" s="627"/>
      <c r="IJK222" s="627"/>
      <c r="IJL222" s="627"/>
      <c r="IJM222" s="627"/>
      <c r="IJN222" s="627"/>
      <c r="IJO222" s="627"/>
      <c r="IJP222" s="627"/>
      <c r="IJQ222" s="627"/>
      <c r="IJR222" s="627"/>
      <c r="IJS222" s="627"/>
      <c r="IJT222" s="627"/>
      <c r="IJU222" s="627"/>
      <c r="IJV222" s="627"/>
      <c r="IJW222" s="627"/>
      <c r="IJX222" s="627"/>
      <c r="IJY222" s="627"/>
      <c r="IJZ222" s="627"/>
      <c r="IKA222" s="627"/>
      <c r="IKB222" s="627"/>
      <c r="IKC222" s="627"/>
      <c r="IKD222" s="627"/>
      <c r="IKE222" s="627"/>
      <c r="IKF222" s="627"/>
      <c r="IKG222" s="627"/>
      <c r="IKH222" s="627"/>
      <c r="IKI222" s="627"/>
      <c r="IKJ222" s="627"/>
      <c r="IKK222" s="627"/>
      <c r="IKL222" s="627"/>
      <c r="IKM222" s="627"/>
      <c r="IKN222" s="627"/>
      <c r="IKO222" s="627"/>
      <c r="IKP222" s="627"/>
      <c r="IKQ222" s="627"/>
      <c r="IKR222" s="627"/>
      <c r="IKS222" s="627"/>
      <c r="IKT222" s="627"/>
      <c r="IKU222" s="627"/>
      <c r="IKV222" s="627"/>
      <c r="IKW222" s="627"/>
      <c r="IKX222" s="627"/>
      <c r="IKY222" s="627"/>
      <c r="IKZ222" s="627"/>
      <c r="ILA222" s="627"/>
      <c r="ILB222" s="627"/>
      <c r="ILC222" s="627"/>
      <c r="ILD222" s="627"/>
      <c r="ILE222" s="627"/>
      <c r="ILF222" s="627"/>
      <c r="ILG222" s="627"/>
      <c r="ILH222" s="627"/>
      <c r="ILI222" s="627"/>
      <c r="ILJ222" s="627"/>
      <c r="ILK222" s="627"/>
      <c r="ILL222" s="627"/>
      <c r="ILM222" s="627"/>
      <c r="ILN222" s="627"/>
      <c r="ILO222" s="627"/>
      <c r="ILP222" s="627"/>
      <c r="ILQ222" s="627"/>
      <c r="ILR222" s="627"/>
      <c r="ILS222" s="627"/>
      <c r="ILT222" s="627"/>
      <c r="ILU222" s="627"/>
      <c r="ILV222" s="627"/>
      <c r="ILW222" s="627"/>
      <c r="ILX222" s="627"/>
      <c r="ILY222" s="627"/>
      <c r="ILZ222" s="627"/>
      <c r="IMA222" s="627"/>
      <c r="IMB222" s="627"/>
      <c r="IMC222" s="627"/>
      <c r="IMD222" s="627"/>
      <c r="IME222" s="627"/>
      <c r="IMF222" s="627"/>
      <c r="IMG222" s="627"/>
      <c r="IMH222" s="627"/>
      <c r="IMI222" s="627"/>
      <c r="IMJ222" s="627"/>
      <c r="IMK222" s="627"/>
      <c r="IML222" s="627"/>
      <c r="IMM222" s="627"/>
      <c r="IMN222" s="627"/>
      <c r="IMO222" s="627"/>
      <c r="IMP222" s="627"/>
      <c r="IMQ222" s="627"/>
      <c r="IMR222" s="627"/>
      <c r="IMS222" s="627"/>
      <c r="IMT222" s="627"/>
      <c r="IMU222" s="627"/>
      <c r="IMV222" s="627"/>
      <c r="IMW222" s="627"/>
      <c r="IMX222" s="627"/>
      <c r="IMY222" s="627"/>
      <c r="IMZ222" s="627"/>
      <c r="INA222" s="627"/>
      <c r="INB222" s="627"/>
      <c r="INC222" s="627"/>
      <c r="IND222" s="627"/>
      <c r="INE222" s="627"/>
      <c r="INF222" s="627"/>
      <c r="ING222" s="627"/>
      <c r="INH222" s="627"/>
      <c r="INI222" s="627"/>
      <c r="INJ222" s="627"/>
      <c r="INK222" s="627"/>
      <c r="INL222" s="627"/>
      <c r="INM222" s="627"/>
      <c r="INN222" s="627"/>
      <c r="INO222" s="627"/>
      <c r="INP222" s="627"/>
      <c r="INQ222" s="627"/>
      <c r="INR222" s="627"/>
      <c r="INS222" s="627"/>
      <c r="INT222" s="627"/>
      <c r="INU222" s="627"/>
      <c r="INV222" s="627"/>
      <c r="INW222" s="627"/>
      <c r="INX222" s="627"/>
      <c r="INY222" s="627"/>
      <c r="INZ222" s="627"/>
      <c r="IOA222" s="627"/>
      <c r="IOB222" s="627"/>
      <c r="IOC222" s="627"/>
      <c r="IOD222" s="627"/>
      <c r="IOE222" s="627"/>
      <c r="IOF222" s="627"/>
      <c r="IOG222" s="627"/>
      <c r="IOH222" s="627"/>
      <c r="IOI222" s="627"/>
      <c r="IOJ222" s="627"/>
      <c r="IOK222" s="627"/>
      <c r="IOL222" s="627"/>
      <c r="IOM222" s="627"/>
      <c r="ION222" s="627"/>
      <c r="IOO222" s="627"/>
      <c r="IOP222" s="627"/>
      <c r="IOQ222" s="627"/>
      <c r="IOR222" s="627"/>
      <c r="IOS222" s="627"/>
      <c r="IOT222" s="627"/>
      <c r="IOU222" s="627"/>
      <c r="IOV222" s="627"/>
      <c r="IOW222" s="627"/>
      <c r="IOX222" s="627"/>
      <c r="IOY222" s="627"/>
      <c r="IOZ222" s="627"/>
      <c r="IPA222" s="627"/>
      <c r="IPB222" s="627"/>
      <c r="IPC222" s="627"/>
      <c r="IPD222" s="627"/>
      <c r="IPE222" s="627"/>
      <c r="IPF222" s="627"/>
      <c r="IPG222" s="627"/>
      <c r="IPH222" s="627"/>
      <c r="IPI222" s="627"/>
      <c r="IPJ222" s="627"/>
      <c r="IPK222" s="627"/>
      <c r="IPL222" s="627"/>
      <c r="IPM222" s="627"/>
      <c r="IPN222" s="627"/>
      <c r="IPO222" s="627"/>
      <c r="IPP222" s="627"/>
      <c r="IPQ222" s="627"/>
      <c r="IPR222" s="627"/>
      <c r="IPS222" s="627"/>
      <c r="IPT222" s="627"/>
      <c r="IPU222" s="627"/>
      <c r="IPV222" s="627"/>
      <c r="IPW222" s="627"/>
      <c r="IPX222" s="627"/>
      <c r="IPY222" s="627"/>
      <c r="IPZ222" s="627"/>
      <c r="IQA222" s="627"/>
      <c r="IQB222" s="627"/>
      <c r="IQC222" s="627"/>
      <c r="IQD222" s="627"/>
      <c r="IQE222" s="627"/>
      <c r="IQF222" s="627"/>
      <c r="IQG222" s="627"/>
      <c r="IQH222" s="627"/>
      <c r="IQI222" s="627"/>
      <c r="IQJ222" s="627"/>
      <c r="IQK222" s="627"/>
      <c r="IQL222" s="627"/>
      <c r="IQM222" s="627"/>
      <c r="IQN222" s="627"/>
      <c r="IQO222" s="627"/>
      <c r="IQP222" s="627"/>
      <c r="IQQ222" s="627"/>
      <c r="IQR222" s="627"/>
      <c r="IQS222" s="627"/>
      <c r="IQT222" s="627"/>
      <c r="IQU222" s="627"/>
      <c r="IQV222" s="627"/>
      <c r="IQW222" s="627"/>
      <c r="IQX222" s="627"/>
      <c r="IQY222" s="627"/>
      <c r="IQZ222" s="627"/>
      <c r="IRA222" s="627"/>
      <c r="IRB222" s="627"/>
      <c r="IRC222" s="627"/>
      <c r="IRD222" s="627"/>
      <c r="IRE222" s="627"/>
      <c r="IRF222" s="627"/>
      <c r="IRG222" s="627"/>
      <c r="IRH222" s="627"/>
      <c r="IRI222" s="627"/>
      <c r="IRJ222" s="627"/>
      <c r="IRK222" s="627"/>
      <c r="IRL222" s="627"/>
      <c r="IRM222" s="627"/>
      <c r="IRN222" s="627"/>
      <c r="IRO222" s="627"/>
      <c r="IRP222" s="627"/>
      <c r="IRQ222" s="627"/>
      <c r="IRR222" s="627"/>
      <c r="IRS222" s="627"/>
      <c r="IRT222" s="627"/>
      <c r="IRU222" s="627"/>
      <c r="IRV222" s="627"/>
      <c r="IRW222" s="627"/>
      <c r="IRX222" s="627"/>
      <c r="IRY222" s="627"/>
      <c r="IRZ222" s="627"/>
      <c r="ISA222" s="627"/>
      <c r="ISB222" s="627"/>
      <c r="ISC222" s="627"/>
      <c r="ISD222" s="627"/>
      <c r="ISE222" s="627"/>
      <c r="ISF222" s="627"/>
      <c r="ISG222" s="627"/>
      <c r="ISH222" s="627"/>
      <c r="ISI222" s="627"/>
      <c r="ISJ222" s="627"/>
      <c r="ISK222" s="627"/>
      <c r="ISL222" s="627"/>
      <c r="ISM222" s="627"/>
      <c r="ISN222" s="627"/>
      <c r="ISO222" s="627"/>
      <c r="ISP222" s="627"/>
      <c r="ISQ222" s="627"/>
      <c r="ISR222" s="627"/>
      <c r="ISS222" s="627"/>
      <c r="IST222" s="627"/>
      <c r="ISU222" s="627"/>
      <c r="ISV222" s="627"/>
      <c r="ISW222" s="627"/>
      <c r="ISX222" s="627"/>
      <c r="ISY222" s="627"/>
      <c r="ISZ222" s="627"/>
      <c r="ITA222" s="627"/>
      <c r="ITB222" s="627"/>
      <c r="ITC222" s="627"/>
      <c r="ITD222" s="627"/>
      <c r="ITE222" s="627"/>
      <c r="ITF222" s="627"/>
      <c r="ITG222" s="627"/>
      <c r="ITH222" s="627"/>
      <c r="ITI222" s="627"/>
      <c r="ITJ222" s="627"/>
      <c r="ITK222" s="627"/>
      <c r="ITL222" s="627"/>
      <c r="ITM222" s="627"/>
      <c r="ITN222" s="627"/>
      <c r="ITO222" s="627"/>
      <c r="ITP222" s="627"/>
      <c r="ITQ222" s="627"/>
      <c r="ITR222" s="627"/>
      <c r="ITS222" s="627"/>
      <c r="ITT222" s="627"/>
      <c r="ITU222" s="627"/>
      <c r="ITV222" s="627"/>
      <c r="ITW222" s="627"/>
      <c r="ITX222" s="627"/>
      <c r="ITY222" s="627"/>
      <c r="ITZ222" s="627"/>
      <c r="IUA222" s="627"/>
      <c r="IUB222" s="627"/>
      <c r="IUC222" s="627"/>
      <c r="IUD222" s="627"/>
      <c r="IUE222" s="627"/>
      <c r="IUF222" s="627"/>
      <c r="IUG222" s="627"/>
      <c r="IUH222" s="627"/>
      <c r="IUI222" s="627"/>
      <c r="IUJ222" s="627"/>
      <c r="IUK222" s="627"/>
      <c r="IUL222" s="627"/>
      <c r="IUM222" s="627"/>
      <c r="IUN222" s="627"/>
      <c r="IUO222" s="627"/>
      <c r="IUP222" s="627"/>
      <c r="IUQ222" s="627"/>
      <c r="IUR222" s="627"/>
      <c r="IUS222" s="627"/>
      <c r="IUT222" s="627"/>
      <c r="IUU222" s="627"/>
      <c r="IUV222" s="627"/>
      <c r="IUW222" s="627"/>
      <c r="IUX222" s="627"/>
      <c r="IUY222" s="627"/>
      <c r="IUZ222" s="627"/>
      <c r="IVA222" s="627"/>
      <c r="IVB222" s="627"/>
      <c r="IVC222" s="627"/>
      <c r="IVD222" s="627"/>
      <c r="IVE222" s="627"/>
      <c r="IVF222" s="627"/>
      <c r="IVG222" s="627"/>
      <c r="IVH222" s="627"/>
      <c r="IVI222" s="627"/>
      <c r="IVJ222" s="627"/>
      <c r="IVK222" s="627"/>
      <c r="IVL222" s="627"/>
      <c r="IVM222" s="627"/>
      <c r="IVN222" s="627"/>
      <c r="IVO222" s="627"/>
      <c r="IVP222" s="627"/>
      <c r="IVQ222" s="627"/>
      <c r="IVR222" s="627"/>
      <c r="IVS222" s="627"/>
      <c r="IVT222" s="627"/>
      <c r="IVU222" s="627"/>
      <c r="IVV222" s="627"/>
      <c r="IVW222" s="627"/>
      <c r="IVX222" s="627"/>
      <c r="IVY222" s="627"/>
      <c r="IVZ222" s="627"/>
      <c r="IWA222" s="627"/>
      <c r="IWB222" s="627"/>
      <c r="IWC222" s="627"/>
      <c r="IWD222" s="627"/>
      <c r="IWE222" s="627"/>
      <c r="IWF222" s="627"/>
      <c r="IWG222" s="627"/>
      <c r="IWH222" s="627"/>
      <c r="IWI222" s="627"/>
      <c r="IWJ222" s="627"/>
      <c r="IWK222" s="627"/>
      <c r="IWL222" s="627"/>
      <c r="IWM222" s="627"/>
      <c r="IWN222" s="627"/>
      <c r="IWO222" s="627"/>
      <c r="IWP222" s="627"/>
      <c r="IWQ222" s="627"/>
      <c r="IWR222" s="627"/>
      <c r="IWS222" s="627"/>
      <c r="IWT222" s="627"/>
      <c r="IWU222" s="627"/>
      <c r="IWV222" s="627"/>
      <c r="IWW222" s="627"/>
      <c r="IWX222" s="627"/>
      <c r="IWY222" s="627"/>
      <c r="IWZ222" s="627"/>
      <c r="IXA222" s="627"/>
      <c r="IXB222" s="627"/>
      <c r="IXC222" s="627"/>
      <c r="IXD222" s="627"/>
      <c r="IXE222" s="627"/>
      <c r="IXF222" s="627"/>
      <c r="IXG222" s="627"/>
      <c r="IXH222" s="627"/>
      <c r="IXI222" s="627"/>
      <c r="IXJ222" s="627"/>
      <c r="IXK222" s="627"/>
      <c r="IXL222" s="627"/>
      <c r="IXM222" s="627"/>
      <c r="IXN222" s="627"/>
      <c r="IXO222" s="627"/>
      <c r="IXP222" s="627"/>
      <c r="IXQ222" s="627"/>
      <c r="IXR222" s="627"/>
      <c r="IXS222" s="627"/>
      <c r="IXT222" s="627"/>
      <c r="IXU222" s="627"/>
      <c r="IXV222" s="627"/>
      <c r="IXW222" s="627"/>
      <c r="IXX222" s="627"/>
      <c r="IXY222" s="627"/>
      <c r="IXZ222" s="627"/>
      <c r="IYA222" s="627"/>
      <c r="IYB222" s="627"/>
      <c r="IYC222" s="627"/>
      <c r="IYD222" s="627"/>
      <c r="IYE222" s="627"/>
      <c r="IYF222" s="627"/>
      <c r="IYG222" s="627"/>
      <c r="IYH222" s="627"/>
      <c r="IYI222" s="627"/>
      <c r="IYJ222" s="627"/>
      <c r="IYK222" s="627"/>
      <c r="IYL222" s="627"/>
      <c r="IYM222" s="627"/>
      <c r="IYN222" s="627"/>
      <c r="IYO222" s="627"/>
      <c r="IYP222" s="627"/>
      <c r="IYQ222" s="627"/>
      <c r="IYR222" s="627"/>
      <c r="IYS222" s="627"/>
      <c r="IYT222" s="627"/>
      <c r="IYU222" s="627"/>
      <c r="IYV222" s="627"/>
      <c r="IYW222" s="627"/>
      <c r="IYX222" s="627"/>
      <c r="IYY222" s="627"/>
      <c r="IYZ222" s="627"/>
      <c r="IZA222" s="627"/>
      <c r="IZB222" s="627"/>
      <c r="IZC222" s="627"/>
      <c r="IZD222" s="627"/>
      <c r="IZE222" s="627"/>
      <c r="IZF222" s="627"/>
      <c r="IZG222" s="627"/>
      <c r="IZH222" s="627"/>
      <c r="IZI222" s="627"/>
      <c r="IZJ222" s="627"/>
      <c r="IZK222" s="627"/>
      <c r="IZL222" s="627"/>
      <c r="IZM222" s="627"/>
      <c r="IZN222" s="627"/>
      <c r="IZO222" s="627"/>
      <c r="IZP222" s="627"/>
      <c r="IZQ222" s="627"/>
      <c r="IZR222" s="627"/>
      <c r="IZS222" s="627"/>
      <c r="IZT222" s="627"/>
      <c r="IZU222" s="627"/>
      <c r="IZV222" s="627"/>
      <c r="IZW222" s="627"/>
      <c r="IZX222" s="627"/>
      <c r="IZY222" s="627"/>
      <c r="IZZ222" s="627"/>
      <c r="JAA222" s="627"/>
      <c r="JAB222" s="627"/>
      <c r="JAC222" s="627"/>
      <c r="JAD222" s="627"/>
      <c r="JAE222" s="627"/>
      <c r="JAF222" s="627"/>
      <c r="JAG222" s="627"/>
      <c r="JAH222" s="627"/>
      <c r="JAI222" s="627"/>
      <c r="JAJ222" s="627"/>
      <c r="JAK222" s="627"/>
      <c r="JAL222" s="627"/>
      <c r="JAM222" s="627"/>
      <c r="JAN222" s="627"/>
      <c r="JAO222" s="627"/>
      <c r="JAP222" s="627"/>
      <c r="JAQ222" s="627"/>
      <c r="JAR222" s="627"/>
      <c r="JAS222" s="627"/>
      <c r="JAT222" s="627"/>
      <c r="JAU222" s="627"/>
      <c r="JAV222" s="627"/>
      <c r="JAW222" s="627"/>
      <c r="JAX222" s="627"/>
      <c r="JAY222" s="627"/>
      <c r="JAZ222" s="627"/>
      <c r="JBA222" s="627"/>
      <c r="JBB222" s="627"/>
      <c r="JBC222" s="627"/>
      <c r="JBD222" s="627"/>
      <c r="JBE222" s="627"/>
      <c r="JBF222" s="627"/>
      <c r="JBG222" s="627"/>
      <c r="JBH222" s="627"/>
      <c r="JBI222" s="627"/>
      <c r="JBJ222" s="627"/>
      <c r="JBK222" s="627"/>
      <c r="JBL222" s="627"/>
      <c r="JBM222" s="627"/>
      <c r="JBN222" s="627"/>
      <c r="JBO222" s="627"/>
      <c r="JBP222" s="627"/>
      <c r="JBQ222" s="627"/>
      <c r="JBR222" s="627"/>
      <c r="JBS222" s="627"/>
      <c r="JBT222" s="627"/>
      <c r="JBU222" s="627"/>
      <c r="JBV222" s="627"/>
      <c r="JBW222" s="627"/>
      <c r="JBX222" s="627"/>
      <c r="JBY222" s="627"/>
      <c r="JBZ222" s="627"/>
      <c r="JCA222" s="627"/>
      <c r="JCB222" s="627"/>
      <c r="JCC222" s="627"/>
      <c r="JCD222" s="627"/>
      <c r="JCE222" s="627"/>
      <c r="JCF222" s="627"/>
      <c r="JCG222" s="627"/>
      <c r="JCH222" s="627"/>
      <c r="JCI222" s="627"/>
      <c r="JCJ222" s="627"/>
      <c r="JCK222" s="627"/>
      <c r="JCL222" s="627"/>
      <c r="JCM222" s="627"/>
      <c r="JCN222" s="627"/>
      <c r="JCO222" s="627"/>
      <c r="JCP222" s="627"/>
      <c r="JCQ222" s="627"/>
      <c r="JCR222" s="627"/>
      <c r="JCS222" s="627"/>
      <c r="JCT222" s="627"/>
      <c r="JCU222" s="627"/>
      <c r="JCV222" s="627"/>
      <c r="JCW222" s="627"/>
      <c r="JCX222" s="627"/>
      <c r="JCY222" s="627"/>
      <c r="JCZ222" s="627"/>
      <c r="JDA222" s="627"/>
      <c r="JDB222" s="627"/>
      <c r="JDC222" s="627"/>
      <c r="JDD222" s="627"/>
      <c r="JDE222" s="627"/>
      <c r="JDF222" s="627"/>
      <c r="JDG222" s="627"/>
      <c r="JDH222" s="627"/>
      <c r="JDI222" s="627"/>
      <c r="JDJ222" s="627"/>
      <c r="JDK222" s="627"/>
      <c r="JDL222" s="627"/>
      <c r="JDM222" s="627"/>
      <c r="JDN222" s="627"/>
      <c r="JDO222" s="627"/>
      <c r="JDP222" s="627"/>
      <c r="JDQ222" s="627"/>
      <c r="JDR222" s="627"/>
      <c r="JDS222" s="627"/>
      <c r="JDT222" s="627"/>
      <c r="JDU222" s="627"/>
      <c r="JDV222" s="627"/>
      <c r="JDW222" s="627"/>
      <c r="JDX222" s="627"/>
      <c r="JDY222" s="627"/>
      <c r="JDZ222" s="627"/>
      <c r="JEA222" s="627"/>
      <c r="JEB222" s="627"/>
      <c r="JEC222" s="627"/>
      <c r="JED222" s="627"/>
      <c r="JEE222" s="627"/>
      <c r="JEF222" s="627"/>
      <c r="JEG222" s="627"/>
      <c r="JEH222" s="627"/>
      <c r="JEI222" s="627"/>
      <c r="JEJ222" s="627"/>
      <c r="JEK222" s="627"/>
      <c r="JEL222" s="627"/>
      <c r="JEM222" s="627"/>
      <c r="JEN222" s="627"/>
      <c r="JEO222" s="627"/>
      <c r="JEP222" s="627"/>
      <c r="JEQ222" s="627"/>
      <c r="JER222" s="627"/>
      <c r="JES222" s="627"/>
      <c r="JET222" s="627"/>
      <c r="JEU222" s="627"/>
      <c r="JEV222" s="627"/>
      <c r="JEW222" s="627"/>
      <c r="JEX222" s="627"/>
      <c r="JEY222" s="627"/>
      <c r="JEZ222" s="627"/>
      <c r="JFA222" s="627"/>
      <c r="JFB222" s="627"/>
      <c r="JFC222" s="627"/>
      <c r="JFD222" s="627"/>
      <c r="JFE222" s="627"/>
      <c r="JFF222" s="627"/>
      <c r="JFG222" s="627"/>
      <c r="JFH222" s="627"/>
      <c r="JFI222" s="627"/>
      <c r="JFJ222" s="627"/>
      <c r="JFK222" s="627"/>
      <c r="JFL222" s="627"/>
      <c r="JFM222" s="627"/>
      <c r="JFN222" s="627"/>
      <c r="JFO222" s="627"/>
      <c r="JFP222" s="627"/>
      <c r="JFQ222" s="627"/>
      <c r="JFR222" s="627"/>
      <c r="JFS222" s="627"/>
      <c r="JFT222" s="627"/>
      <c r="JFU222" s="627"/>
      <c r="JFV222" s="627"/>
      <c r="JFW222" s="627"/>
      <c r="JFX222" s="627"/>
      <c r="JFY222" s="627"/>
      <c r="JFZ222" s="627"/>
      <c r="JGA222" s="627"/>
      <c r="JGB222" s="627"/>
      <c r="JGC222" s="627"/>
      <c r="JGD222" s="627"/>
      <c r="JGE222" s="627"/>
      <c r="JGF222" s="627"/>
      <c r="JGG222" s="627"/>
      <c r="JGH222" s="627"/>
      <c r="JGI222" s="627"/>
      <c r="JGJ222" s="627"/>
      <c r="JGK222" s="627"/>
      <c r="JGL222" s="627"/>
      <c r="JGM222" s="627"/>
      <c r="JGN222" s="627"/>
      <c r="JGO222" s="627"/>
      <c r="JGP222" s="627"/>
      <c r="JGQ222" s="627"/>
      <c r="JGR222" s="627"/>
      <c r="JGS222" s="627"/>
      <c r="JGT222" s="627"/>
      <c r="JGU222" s="627"/>
      <c r="JGV222" s="627"/>
      <c r="JGW222" s="627"/>
      <c r="JGX222" s="627"/>
      <c r="JGY222" s="627"/>
      <c r="JGZ222" s="627"/>
      <c r="JHA222" s="627"/>
      <c r="JHB222" s="627"/>
      <c r="JHC222" s="627"/>
      <c r="JHD222" s="627"/>
      <c r="JHE222" s="627"/>
      <c r="JHF222" s="627"/>
      <c r="JHG222" s="627"/>
      <c r="JHH222" s="627"/>
      <c r="JHI222" s="627"/>
      <c r="JHJ222" s="627"/>
      <c r="JHK222" s="627"/>
      <c r="JHL222" s="627"/>
      <c r="JHM222" s="627"/>
      <c r="JHN222" s="627"/>
      <c r="JHO222" s="627"/>
      <c r="JHP222" s="627"/>
      <c r="JHQ222" s="627"/>
      <c r="JHR222" s="627"/>
      <c r="JHS222" s="627"/>
      <c r="JHT222" s="627"/>
      <c r="JHU222" s="627"/>
      <c r="JHV222" s="627"/>
      <c r="JHW222" s="627"/>
      <c r="JHX222" s="627"/>
      <c r="JHY222" s="627"/>
      <c r="JHZ222" s="627"/>
      <c r="JIA222" s="627"/>
      <c r="JIB222" s="627"/>
      <c r="JIC222" s="627"/>
      <c r="JID222" s="627"/>
      <c r="JIE222" s="627"/>
      <c r="JIF222" s="627"/>
      <c r="JIG222" s="627"/>
      <c r="JIH222" s="627"/>
      <c r="JII222" s="627"/>
      <c r="JIJ222" s="627"/>
      <c r="JIK222" s="627"/>
      <c r="JIL222" s="627"/>
      <c r="JIM222" s="627"/>
      <c r="JIN222" s="627"/>
      <c r="JIO222" s="627"/>
      <c r="JIP222" s="627"/>
      <c r="JIQ222" s="627"/>
      <c r="JIR222" s="627"/>
      <c r="JIS222" s="627"/>
      <c r="JIT222" s="627"/>
      <c r="JIU222" s="627"/>
      <c r="JIV222" s="627"/>
      <c r="JIW222" s="627"/>
      <c r="JIX222" s="627"/>
      <c r="JIY222" s="627"/>
      <c r="JIZ222" s="627"/>
      <c r="JJA222" s="627"/>
      <c r="JJB222" s="627"/>
      <c r="JJC222" s="627"/>
      <c r="JJD222" s="627"/>
      <c r="JJE222" s="627"/>
      <c r="JJF222" s="627"/>
      <c r="JJG222" s="627"/>
      <c r="JJH222" s="627"/>
      <c r="JJI222" s="627"/>
      <c r="JJJ222" s="627"/>
      <c r="JJK222" s="627"/>
      <c r="JJL222" s="627"/>
      <c r="JJM222" s="627"/>
      <c r="JJN222" s="627"/>
      <c r="JJO222" s="627"/>
      <c r="JJP222" s="627"/>
      <c r="JJQ222" s="627"/>
      <c r="JJR222" s="627"/>
      <c r="JJS222" s="627"/>
      <c r="JJT222" s="627"/>
      <c r="JJU222" s="627"/>
      <c r="JJV222" s="627"/>
      <c r="JJW222" s="627"/>
      <c r="JJX222" s="627"/>
      <c r="JJY222" s="627"/>
      <c r="JJZ222" s="627"/>
      <c r="JKA222" s="627"/>
      <c r="JKB222" s="627"/>
      <c r="JKC222" s="627"/>
      <c r="JKD222" s="627"/>
      <c r="JKE222" s="627"/>
      <c r="JKF222" s="627"/>
      <c r="JKG222" s="627"/>
      <c r="JKH222" s="627"/>
      <c r="JKI222" s="627"/>
      <c r="JKJ222" s="627"/>
      <c r="JKK222" s="627"/>
      <c r="JKL222" s="627"/>
      <c r="JKM222" s="627"/>
      <c r="JKN222" s="627"/>
      <c r="JKO222" s="627"/>
      <c r="JKP222" s="627"/>
      <c r="JKQ222" s="627"/>
      <c r="JKR222" s="627"/>
      <c r="JKS222" s="627"/>
      <c r="JKT222" s="627"/>
      <c r="JKU222" s="627"/>
      <c r="JKV222" s="627"/>
      <c r="JKW222" s="627"/>
      <c r="JKX222" s="627"/>
      <c r="JKY222" s="627"/>
      <c r="JKZ222" s="627"/>
      <c r="JLA222" s="627"/>
      <c r="JLB222" s="627"/>
      <c r="JLC222" s="627"/>
      <c r="JLD222" s="627"/>
      <c r="JLE222" s="627"/>
      <c r="JLF222" s="627"/>
      <c r="JLG222" s="627"/>
      <c r="JLH222" s="627"/>
      <c r="JLI222" s="627"/>
      <c r="JLJ222" s="627"/>
      <c r="JLK222" s="627"/>
      <c r="JLL222" s="627"/>
      <c r="JLM222" s="627"/>
      <c r="JLN222" s="627"/>
      <c r="JLO222" s="627"/>
      <c r="JLP222" s="627"/>
      <c r="JLQ222" s="627"/>
      <c r="JLR222" s="627"/>
      <c r="JLS222" s="627"/>
      <c r="JLT222" s="627"/>
      <c r="JLU222" s="627"/>
      <c r="JLV222" s="627"/>
      <c r="JLW222" s="627"/>
      <c r="JLX222" s="627"/>
      <c r="JLY222" s="627"/>
      <c r="JLZ222" s="627"/>
      <c r="JMA222" s="627"/>
      <c r="JMB222" s="627"/>
      <c r="JMC222" s="627"/>
      <c r="JMD222" s="627"/>
      <c r="JME222" s="627"/>
      <c r="JMF222" s="627"/>
      <c r="JMG222" s="627"/>
      <c r="JMH222" s="627"/>
      <c r="JMI222" s="627"/>
      <c r="JMJ222" s="627"/>
      <c r="JMK222" s="627"/>
      <c r="JML222" s="627"/>
      <c r="JMM222" s="627"/>
      <c r="JMN222" s="627"/>
      <c r="JMO222" s="627"/>
      <c r="JMP222" s="627"/>
      <c r="JMQ222" s="627"/>
      <c r="JMR222" s="627"/>
      <c r="JMS222" s="627"/>
      <c r="JMT222" s="627"/>
      <c r="JMU222" s="627"/>
      <c r="JMV222" s="627"/>
      <c r="JMW222" s="627"/>
      <c r="JMX222" s="627"/>
      <c r="JMY222" s="627"/>
      <c r="JMZ222" s="627"/>
      <c r="JNA222" s="627"/>
      <c r="JNB222" s="627"/>
      <c r="JNC222" s="627"/>
      <c r="JND222" s="627"/>
      <c r="JNE222" s="627"/>
      <c r="JNF222" s="627"/>
      <c r="JNG222" s="627"/>
      <c r="JNH222" s="627"/>
      <c r="JNI222" s="627"/>
      <c r="JNJ222" s="627"/>
      <c r="JNK222" s="627"/>
      <c r="JNL222" s="627"/>
      <c r="JNM222" s="627"/>
      <c r="JNN222" s="627"/>
      <c r="JNO222" s="627"/>
      <c r="JNP222" s="627"/>
      <c r="JNQ222" s="627"/>
      <c r="JNR222" s="627"/>
      <c r="JNS222" s="627"/>
      <c r="JNT222" s="627"/>
      <c r="JNU222" s="627"/>
      <c r="JNV222" s="627"/>
      <c r="JNW222" s="627"/>
      <c r="JNX222" s="627"/>
      <c r="JNY222" s="627"/>
      <c r="JNZ222" s="627"/>
      <c r="JOA222" s="627"/>
      <c r="JOB222" s="627"/>
      <c r="JOC222" s="627"/>
      <c r="JOD222" s="627"/>
      <c r="JOE222" s="627"/>
      <c r="JOF222" s="627"/>
      <c r="JOG222" s="627"/>
      <c r="JOH222" s="627"/>
      <c r="JOI222" s="627"/>
      <c r="JOJ222" s="627"/>
      <c r="JOK222" s="627"/>
      <c r="JOL222" s="627"/>
      <c r="JOM222" s="627"/>
      <c r="JON222" s="627"/>
      <c r="JOO222" s="627"/>
      <c r="JOP222" s="627"/>
      <c r="JOQ222" s="627"/>
      <c r="JOR222" s="627"/>
      <c r="JOS222" s="627"/>
      <c r="JOT222" s="627"/>
      <c r="JOU222" s="627"/>
      <c r="JOV222" s="627"/>
      <c r="JOW222" s="627"/>
      <c r="JOX222" s="627"/>
      <c r="JOY222" s="627"/>
      <c r="JOZ222" s="627"/>
      <c r="JPA222" s="627"/>
      <c r="JPB222" s="627"/>
      <c r="JPC222" s="627"/>
      <c r="JPD222" s="627"/>
      <c r="JPE222" s="627"/>
      <c r="JPF222" s="627"/>
      <c r="JPG222" s="627"/>
      <c r="JPH222" s="627"/>
      <c r="JPI222" s="627"/>
      <c r="JPJ222" s="627"/>
      <c r="JPK222" s="627"/>
      <c r="JPL222" s="627"/>
      <c r="JPM222" s="627"/>
      <c r="JPN222" s="627"/>
      <c r="JPO222" s="627"/>
      <c r="JPP222" s="627"/>
      <c r="JPQ222" s="627"/>
      <c r="JPR222" s="627"/>
      <c r="JPS222" s="627"/>
      <c r="JPT222" s="627"/>
      <c r="JPU222" s="627"/>
      <c r="JPV222" s="627"/>
      <c r="JPW222" s="627"/>
      <c r="JPX222" s="627"/>
      <c r="JPY222" s="627"/>
      <c r="JPZ222" s="627"/>
      <c r="JQA222" s="627"/>
      <c r="JQB222" s="627"/>
      <c r="JQC222" s="627"/>
      <c r="JQD222" s="627"/>
      <c r="JQE222" s="627"/>
      <c r="JQF222" s="627"/>
      <c r="JQG222" s="627"/>
      <c r="JQH222" s="627"/>
      <c r="JQI222" s="627"/>
      <c r="JQJ222" s="627"/>
      <c r="JQK222" s="627"/>
      <c r="JQL222" s="627"/>
      <c r="JQM222" s="627"/>
      <c r="JQN222" s="627"/>
      <c r="JQO222" s="627"/>
      <c r="JQP222" s="627"/>
      <c r="JQQ222" s="627"/>
      <c r="JQR222" s="627"/>
      <c r="JQS222" s="627"/>
      <c r="JQT222" s="627"/>
      <c r="JQU222" s="627"/>
      <c r="JQV222" s="627"/>
      <c r="JQW222" s="627"/>
      <c r="JQX222" s="627"/>
      <c r="JQY222" s="627"/>
      <c r="JQZ222" s="627"/>
      <c r="JRA222" s="627"/>
      <c r="JRB222" s="627"/>
      <c r="JRC222" s="627"/>
      <c r="JRD222" s="627"/>
      <c r="JRE222" s="627"/>
      <c r="JRF222" s="627"/>
      <c r="JRG222" s="627"/>
      <c r="JRH222" s="627"/>
      <c r="JRI222" s="627"/>
      <c r="JRJ222" s="627"/>
      <c r="JRK222" s="627"/>
      <c r="JRL222" s="627"/>
      <c r="JRM222" s="627"/>
      <c r="JRN222" s="627"/>
      <c r="JRO222" s="627"/>
      <c r="JRP222" s="627"/>
      <c r="JRQ222" s="627"/>
      <c r="JRR222" s="627"/>
      <c r="JRS222" s="627"/>
      <c r="JRT222" s="627"/>
      <c r="JRU222" s="627"/>
      <c r="JRV222" s="627"/>
      <c r="JRW222" s="627"/>
      <c r="JRX222" s="627"/>
      <c r="JRY222" s="627"/>
      <c r="JRZ222" s="627"/>
      <c r="JSA222" s="627"/>
      <c r="JSB222" s="627"/>
      <c r="JSC222" s="627"/>
      <c r="JSD222" s="627"/>
      <c r="JSE222" s="627"/>
      <c r="JSF222" s="627"/>
      <c r="JSG222" s="627"/>
      <c r="JSH222" s="627"/>
      <c r="JSI222" s="627"/>
      <c r="JSJ222" s="627"/>
      <c r="JSK222" s="627"/>
      <c r="JSL222" s="627"/>
      <c r="JSM222" s="627"/>
      <c r="JSN222" s="627"/>
      <c r="JSO222" s="627"/>
      <c r="JSP222" s="627"/>
      <c r="JSQ222" s="627"/>
      <c r="JSR222" s="627"/>
      <c r="JSS222" s="627"/>
      <c r="JST222" s="627"/>
      <c r="JSU222" s="627"/>
      <c r="JSV222" s="627"/>
      <c r="JSW222" s="627"/>
      <c r="JSX222" s="627"/>
      <c r="JSY222" s="627"/>
      <c r="JSZ222" s="627"/>
      <c r="JTA222" s="627"/>
      <c r="JTB222" s="627"/>
      <c r="JTC222" s="627"/>
      <c r="JTD222" s="627"/>
      <c r="JTE222" s="627"/>
      <c r="JTF222" s="627"/>
      <c r="JTG222" s="627"/>
      <c r="JTH222" s="627"/>
      <c r="JTI222" s="627"/>
      <c r="JTJ222" s="627"/>
      <c r="JTK222" s="627"/>
      <c r="JTL222" s="627"/>
      <c r="JTM222" s="627"/>
      <c r="JTN222" s="627"/>
      <c r="JTO222" s="627"/>
      <c r="JTP222" s="627"/>
      <c r="JTQ222" s="627"/>
      <c r="JTR222" s="627"/>
      <c r="JTS222" s="627"/>
      <c r="JTT222" s="627"/>
      <c r="JTU222" s="627"/>
      <c r="JTV222" s="627"/>
      <c r="JTW222" s="627"/>
      <c r="JTX222" s="627"/>
      <c r="JTY222" s="627"/>
      <c r="JTZ222" s="627"/>
      <c r="JUA222" s="627"/>
      <c r="JUB222" s="627"/>
      <c r="JUC222" s="627"/>
      <c r="JUD222" s="627"/>
      <c r="JUE222" s="627"/>
      <c r="JUF222" s="627"/>
      <c r="JUG222" s="627"/>
      <c r="JUH222" s="627"/>
      <c r="JUI222" s="627"/>
      <c r="JUJ222" s="627"/>
      <c r="JUK222" s="627"/>
      <c r="JUL222" s="627"/>
      <c r="JUM222" s="627"/>
      <c r="JUN222" s="627"/>
      <c r="JUO222" s="627"/>
      <c r="JUP222" s="627"/>
      <c r="JUQ222" s="627"/>
      <c r="JUR222" s="627"/>
      <c r="JUS222" s="627"/>
      <c r="JUT222" s="627"/>
      <c r="JUU222" s="627"/>
      <c r="JUV222" s="627"/>
      <c r="JUW222" s="627"/>
      <c r="JUX222" s="627"/>
      <c r="JUY222" s="627"/>
      <c r="JUZ222" s="627"/>
      <c r="JVA222" s="627"/>
      <c r="JVB222" s="627"/>
      <c r="JVC222" s="627"/>
      <c r="JVD222" s="627"/>
      <c r="JVE222" s="627"/>
      <c r="JVF222" s="627"/>
      <c r="JVG222" s="627"/>
      <c r="JVH222" s="627"/>
      <c r="JVI222" s="627"/>
      <c r="JVJ222" s="627"/>
      <c r="JVK222" s="627"/>
      <c r="JVL222" s="627"/>
      <c r="JVM222" s="627"/>
      <c r="JVN222" s="627"/>
      <c r="JVO222" s="627"/>
      <c r="JVP222" s="627"/>
      <c r="JVQ222" s="627"/>
      <c r="JVR222" s="627"/>
      <c r="JVS222" s="627"/>
      <c r="JVT222" s="627"/>
      <c r="JVU222" s="627"/>
      <c r="JVV222" s="627"/>
      <c r="JVW222" s="627"/>
      <c r="JVX222" s="627"/>
      <c r="JVY222" s="627"/>
      <c r="JVZ222" s="627"/>
      <c r="JWA222" s="627"/>
      <c r="JWB222" s="627"/>
      <c r="JWC222" s="627"/>
      <c r="JWD222" s="627"/>
      <c r="JWE222" s="627"/>
      <c r="JWF222" s="627"/>
      <c r="JWG222" s="627"/>
      <c r="JWH222" s="627"/>
      <c r="JWI222" s="627"/>
      <c r="JWJ222" s="627"/>
      <c r="JWK222" s="627"/>
      <c r="JWL222" s="627"/>
      <c r="JWM222" s="627"/>
      <c r="JWN222" s="627"/>
      <c r="JWO222" s="627"/>
      <c r="JWP222" s="627"/>
      <c r="JWQ222" s="627"/>
      <c r="JWR222" s="627"/>
      <c r="JWS222" s="627"/>
      <c r="JWT222" s="627"/>
      <c r="JWU222" s="627"/>
      <c r="JWV222" s="627"/>
      <c r="JWW222" s="627"/>
      <c r="JWX222" s="627"/>
      <c r="JWY222" s="627"/>
      <c r="JWZ222" s="627"/>
      <c r="JXA222" s="627"/>
      <c r="JXB222" s="627"/>
      <c r="JXC222" s="627"/>
      <c r="JXD222" s="627"/>
      <c r="JXE222" s="627"/>
      <c r="JXF222" s="627"/>
      <c r="JXG222" s="627"/>
      <c r="JXH222" s="627"/>
      <c r="JXI222" s="627"/>
      <c r="JXJ222" s="627"/>
      <c r="JXK222" s="627"/>
      <c r="JXL222" s="627"/>
      <c r="JXM222" s="627"/>
      <c r="JXN222" s="627"/>
      <c r="JXO222" s="627"/>
      <c r="JXP222" s="627"/>
      <c r="JXQ222" s="627"/>
      <c r="JXR222" s="627"/>
      <c r="JXS222" s="627"/>
      <c r="JXT222" s="627"/>
      <c r="JXU222" s="627"/>
      <c r="JXV222" s="627"/>
      <c r="JXW222" s="627"/>
      <c r="JXX222" s="627"/>
      <c r="JXY222" s="627"/>
      <c r="JXZ222" s="627"/>
      <c r="JYA222" s="627"/>
      <c r="JYB222" s="627"/>
      <c r="JYC222" s="627"/>
      <c r="JYD222" s="627"/>
      <c r="JYE222" s="627"/>
      <c r="JYF222" s="627"/>
      <c r="JYG222" s="627"/>
      <c r="JYH222" s="627"/>
      <c r="JYI222" s="627"/>
      <c r="JYJ222" s="627"/>
      <c r="JYK222" s="627"/>
      <c r="JYL222" s="627"/>
      <c r="JYM222" s="627"/>
      <c r="JYN222" s="627"/>
      <c r="JYO222" s="627"/>
      <c r="JYP222" s="627"/>
      <c r="JYQ222" s="627"/>
      <c r="JYR222" s="627"/>
      <c r="JYS222" s="627"/>
      <c r="JYT222" s="627"/>
      <c r="JYU222" s="627"/>
      <c r="JYV222" s="627"/>
      <c r="JYW222" s="627"/>
      <c r="JYX222" s="627"/>
      <c r="JYY222" s="627"/>
      <c r="JYZ222" s="627"/>
      <c r="JZA222" s="627"/>
      <c r="JZB222" s="627"/>
      <c r="JZC222" s="627"/>
      <c r="JZD222" s="627"/>
      <c r="JZE222" s="627"/>
      <c r="JZF222" s="627"/>
      <c r="JZG222" s="627"/>
      <c r="JZH222" s="627"/>
      <c r="JZI222" s="627"/>
      <c r="JZJ222" s="627"/>
      <c r="JZK222" s="627"/>
      <c r="JZL222" s="627"/>
      <c r="JZM222" s="627"/>
      <c r="JZN222" s="627"/>
      <c r="JZO222" s="627"/>
      <c r="JZP222" s="627"/>
      <c r="JZQ222" s="627"/>
      <c r="JZR222" s="627"/>
      <c r="JZS222" s="627"/>
      <c r="JZT222" s="627"/>
      <c r="JZU222" s="627"/>
      <c r="JZV222" s="627"/>
      <c r="JZW222" s="627"/>
      <c r="JZX222" s="627"/>
      <c r="JZY222" s="627"/>
      <c r="JZZ222" s="627"/>
      <c r="KAA222" s="627"/>
      <c r="KAB222" s="627"/>
      <c r="KAC222" s="627"/>
      <c r="KAD222" s="627"/>
      <c r="KAE222" s="627"/>
      <c r="KAF222" s="627"/>
      <c r="KAG222" s="627"/>
      <c r="KAH222" s="627"/>
      <c r="KAI222" s="627"/>
      <c r="KAJ222" s="627"/>
      <c r="KAK222" s="627"/>
      <c r="KAL222" s="627"/>
      <c r="KAM222" s="627"/>
      <c r="KAN222" s="627"/>
      <c r="KAO222" s="627"/>
      <c r="KAP222" s="627"/>
      <c r="KAQ222" s="627"/>
      <c r="KAR222" s="627"/>
      <c r="KAS222" s="627"/>
      <c r="KAT222" s="627"/>
      <c r="KAU222" s="627"/>
      <c r="KAV222" s="627"/>
      <c r="KAW222" s="627"/>
      <c r="KAX222" s="627"/>
      <c r="KAY222" s="627"/>
      <c r="KAZ222" s="627"/>
      <c r="KBA222" s="627"/>
      <c r="KBB222" s="627"/>
      <c r="KBC222" s="627"/>
      <c r="KBD222" s="627"/>
      <c r="KBE222" s="627"/>
      <c r="KBF222" s="627"/>
      <c r="KBG222" s="627"/>
      <c r="KBH222" s="627"/>
      <c r="KBI222" s="627"/>
      <c r="KBJ222" s="627"/>
      <c r="KBK222" s="627"/>
      <c r="KBL222" s="627"/>
      <c r="KBM222" s="627"/>
      <c r="KBN222" s="627"/>
      <c r="KBO222" s="627"/>
      <c r="KBP222" s="627"/>
      <c r="KBQ222" s="627"/>
      <c r="KBR222" s="627"/>
      <c r="KBS222" s="627"/>
      <c r="KBT222" s="627"/>
      <c r="KBU222" s="627"/>
      <c r="KBV222" s="627"/>
      <c r="KBW222" s="627"/>
      <c r="KBX222" s="627"/>
      <c r="KBY222" s="627"/>
      <c r="KBZ222" s="627"/>
      <c r="KCA222" s="627"/>
      <c r="KCB222" s="627"/>
      <c r="KCC222" s="627"/>
      <c r="KCD222" s="627"/>
      <c r="KCE222" s="627"/>
      <c r="KCF222" s="627"/>
      <c r="KCG222" s="627"/>
      <c r="KCH222" s="627"/>
      <c r="KCI222" s="627"/>
      <c r="KCJ222" s="627"/>
      <c r="KCK222" s="627"/>
      <c r="KCL222" s="627"/>
      <c r="KCM222" s="627"/>
      <c r="KCN222" s="627"/>
      <c r="KCO222" s="627"/>
      <c r="KCP222" s="627"/>
      <c r="KCQ222" s="627"/>
      <c r="KCR222" s="627"/>
      <c r="KCS222" s="627"/>
      <c r="KCT222" s="627"/>
      <c r="KCU222" s="627"/>
      <c r="KCV222" s="627"/>
      <c r="KCW222" s="627"/>
      <c r="KCX222" s="627"/>
      <c r="KCY222" s="627"/>
      <c r="KCZ222" s="627"/>
      <c r="KDA222" s="627"/>
      <c r="KDB222" s="627"/>
      <c r="KDC222" s="627"/>
      <c r="KDD222" s="627"/>
      <c r="KDE222" s="627"/>
      <c r="KDF222" s="627"/>
      <c r="KDG222" s="627"/>
      <c r="KDH222" s="627"/>
      <c r="KDI222" s="627"/>
      <c r="KDJ222" s="627"/>
      <c r="KDK222" s="627"/>
      <c r="KDL222" s="627"/>
      <c r="KDM222" s="627"/>
      <c r="KDN222" s="627"/>
      <c r="KDO222" s="627"/>
      <c r="KDP222" s="627"/>
      <c r="KDQ222" s="627"/>
      <c r="KDR222" s="627"/>
      <c r="KDS222" s="627"/>
      <c r="KDT222" s="627"/>
      <c r="KDU222" s="627"/>
      <c r="KDV222" s="627"/>
      <c r="KDW222" s="627"/>
      <c r="KDX222" s="627"/>
      <c r="KDY222" s="627"/>
      <c r="KDZ222" s="627"/>
      <c r="KEA222" s="627"/>
      <c r="KEB222" s="627"/>
      <c r="KEC222" s="627"/>
      <c r="KED222" s="627"/>
      <c r="KEE222" s="627"/>
      <c r="KEF222" s="627"/>
      <c r="KEG222" s="627"/>
      <c r="KEH222" s="627"/>
      <c r="KEI222" s="627"/>
      <c r="KEJ222" s="627"/>
      <c r="KEK222" s="627"/>
      <c r="KEL222" s="627"/>
      <c r="KEM222" s="627"/>
      <c r="KEN222" s="627"/>
      <c r="KEO222" s="627"/>
      <c r="KEP222" s="627"/>
      <c r="KEQ222" s="627"/>
      <c r="KER222" s="627"/>
      <c r="KES222" s="627"/>
      <c r="KET222" s="627"/>
      <c r="KEU222" s="627"/>
      <c r="KEV222" s="627"/>
      <c r="KEW222" s="627"/>
      <c r="KEX222" s="627"/>
      <c r="KEY222" s="627"/>
      <c r="KEZ222" s="627"/>
      <c r="KFA222" s="627"/>
      <c r="KFB222" s="627"/>
      <c r="KFC222" s="627"/>
      <c r="KFD222" s="627"/>
      <c r="KFE222" s="627"/>
      <c r="KFF222" s="627"/>
      <c r="KFG222" s="627"/>
      <c r="KFH222" s="627"/>
      <c r="KFI222" s="627"/>
      <c r="KFJ222" s="627"/>
      <c r="KFK222" s="627"/>
      <c r="KFL222" s="627"/>
      <c r="KFM222" s="627"/>
      <c r="KFN222" s="627"/>
      <c r="KFO222" s="627"/>
      <c r="KFP222" s="627"/>
      <c r="KFQ222" s="627"/>
      <c r="KFR222" s="627"/>
      <c r="KFS222" s="627"/>
      <c r="KFT222" s="627"/>
      <c r="KFU222" s="627"/>
      <c r="KFV222" s="627"/>
      <c r="KFW222" s="627"/>
      <c r="KFX222" s="627"/>
      <c r="KFY222" s="627"/>
      <c r="KFZ222" s="627"/>
      <c r="KGA222" s="627"/>
      <c r="KGB222" s="627"/>
      <c r="KGC222" s="627"/>
      <c r="KGD222" s="627"/>
      <c r="KGE222" s="627"/>
      <c r="KGF222" s="627"/>
      <c r="KGG222" s="627"/>
      <c r="KGH222" s="627"/>
      <c r="KGI222" s="627"/>
      <c r="KGJ222" s="627"/>
      <c r="KGK222" s="627"/>
      <c r="KGL222" s="627"/>
      <c r="KGM222" s="627"/>
      <c r="KGN222" s="627"/>
      <c r="KGO222" s="627"/>
      <c r="KGP222" s="627"/>
      <c r="KGQ222" s="627"/>
      <c r="KGR222" s="627"/>
      <c r="KGS222" s="627"/>
      <c r="KGT222" s="627"/>
      <c r="KGU222" s="627"/>
      <c r="KGV222" s="627"/>
      <c r="KGW222" s="627"/>
      <c r="KGX222" s="627"/>
      <c r="KGY222" s="627"/>
      <c r="KGZ222" s="627"/>
      <c r="KHA222" s="627"/>
      <c r="KHB222" s="627"/>
      <c r="KHC222" s="627"/>
      <c r="KHD222" s="627"/>
      <c r="KHE222" s="627"/>
      <c r="KHF222" s="627"/>
      <c r="KHG222" s="627"/>
      <c r="KHH222" s="627"/>
      <c r="KHI222" s="627"/>
      <c r="KHJ222" s="627"/>
      <c r="KHK222" s="627"/>
      <c r="KHL222" s="627"/>
      <c r="KHM222" s="627"/>
      <c r="KHN222" s="627"/>
      <c r="KHO222" s="627"/>
      <c r="KHP222" s="627"/>
      <c r="KHQ222" s="627"/>
      <c r="KHR222" s="627"/>
      <c r="KHS222" s="627"/>
      <c r="KHT222" s="627"/>
      <c r="KHU222" s="627"/>
      <c r="KHV222" s="627"/>
      <c r="KHW222" s="627"/>
      <c r="KHX222" s="627"/>
      <c r="KHY222" s="627"/>
      <c r="KHZ222" s="627"/>
      <c r="KIA222" s="627"/>
      <c r="KIB222" s="627"/>
      <c r="KIC222" s="627"/>
      <c r="KID222" s="627"/>
      <c r="KIE222" s="627"/>
      <c r="KIF222" s="627"/>
      <c r="KIG222" s="627"/>
      <c r="KIH222" s="627"/>
      <c r="KII222" s="627"/>
      <c r="KIJ222" s="627"/>
      <c r="KIK222" s="627"/>
      <c r="KIL222" s="627"/>
      <c r="KIM222" s="627"/>
      <c r="KIN222" s="627"/>
      <c r="KIO222" s="627"/>
      <c r="KIP222" s="627"/>
      <c r="KIQ222" s="627"/>
      <c r="KIR222" s="627"/>
      <c r="KIS222" s="627"/>
      <c r="KIT222" s="627"/>
      <c r="KIU222" s="627"/>
      <c r="KIV222" s="627"/>
      <c r="KIW222" s="627"/>
      <c r="KIX222" s="627"/>
      <c r="KIY222" s="627"/>
      <c r="KIZ222" s="627"/>
      <c r="KJA222" s="627"/>
      <c r="KJB222" s="627"/>
      <c r="KJC222" s="627"/>
      <c r="KJD222" s="627"/>
      <c r="KJE222" s="627"/>
      <c r="KJF222" s="627"/>
      <c r="KJG222" s="627"/>
      <c r="KJH222" s="627"/>
      <c r="KJI222" s="627"/>
      <c r="KJJ222" s="627"/>
      <c r="KJK222" s="627"/>
      <c r="KJL222" s="627"/>
      <c r="KJM222" s="627"/>
      <c r="KJN222" s="627"/>
      <c r="KJO222" s="627"/>
      <c r="KJP222" s="627"/>
      <c r="KJQ222" s="627"/>
      <c r="KJR222" s="627"/>
      <c r="KJS222" s="627"/>
      <c r="KJT222" s="627"/>
      <c r="KJU222" s="627"/>
      <c r="KJV222" s="627"/>
      <c r="KJW222" s="627"/>
      <c r="KJX222" s="627"/>
      <c r="KJY222" s="627"/>
      <c r="KJZ222" s="627"/>
      <c r="KKA222" s="627"/>
      <c r="KKB222" s="627"/>
      <c r="KKC222" s="627"/>
      <c r="KKD222" s="627"/>
      <c r="KKE222" s="627"/>
      <c r="KKF222" s="627"/>
      <c r="KKG222" s="627"/>
      <c r="KKH222" s="627"/>
      <c r="KKI222" s="627"/>
      <c r="KKJ222" s="627"/>
      <c r="KKK222" s="627"/>
      <c r="KKL222" s="627"/>
      <c r="KKM222" s="627"/>
      <c r="KKN222" s="627"/>
      <c r="KKO222" s="627"/>
      <c r="KKP222" s="627"/>
      <c r="KKQ222" s="627"/>
      <c r="KKR222" s="627"/>
      <c r="KKS222" s="627"/>
      <c r="KKT222" s="627"/>
      <c r="KKU222" s="627"/>
      <c r="KKV222" s="627"/>
      <c r="KKW222" s="627"/>
      <c r="KKX222" s="627"/>
      <c r="KKY222" s="627"/>
      <c r="KKZ222" s="627"/>
      <c r="KLA222" s="627"/>
      <c r="KLB222" s="627"/>
      <c r="KLC222" s="627"/>
      <c r="KLD222" s="627"/>
      <c r="KLE222" s="627"/>
      <c r="KLF222" s="627"/>
      <c r="KLG222" s="627"/>
      <c r="KLH222" s="627"/>
      <c r="KLI222" s="627"/>
      <c r="KLJ222" s="627"/>
      <c r="KLK222" s="627"/>
      <c r="KLL222" s="627"/>
      <c r="KLM222" s="627"/>
      <c r="KLN222" s="627"/>
      <c r="KLO222" s="627"/>
      <c r="KLP222" s="627"/>
      <c r="KLQ222" s="627"/>
      <c r="KLR222" s="627"/>
      <c r="KLS222" s="627"/>
      <c r="KLT222" s="627"/>
      <c r="KLU222" s="627"/>
      <c r="KLV222" s="627"/>
      <c r="KLW222" s="627"/>
      <c r="KLX222" s="627"/>
      <c r="KLY222" s="627"/>
      <c r="KLZ222" s="627"/>
      <c r="KMA222" s="627"/>
      <c r="KMB222" s="627"/>
      <c r="KMC222" s="627"/>
      <c r="KMD222" s="627"/>
      <c r="KME222" s="627"/>
      <c r="KMF222" s="627"/>
      <c r="KMG222" s="627"/>
      <c r="KMH222" s="627"/>
      <c r="KMI222" s="627"/>
      <c r="KMJ222" s="627"/>
      <c r="KMK222" s="627"/>
      <c r="KML222" s="627"/>
      <c r="KMM222" s="627"/>
      <c r="KMN222" s="627"/>
      <c r="KMO222" s="627"/>
      <c r="KMP222" s="627"/>
      <c r="KMQ222" s="627"/>
      <c r="KMR222" s="627"/>
      <c r="KMS222" s="627"/>
      <c r="KMT222" s="627"/>
      <c r="KMU222" s="627"/>
      <c r="KMV222" s="627"/>
      <c r="KMW222" s="627"/>
      <c r="KMX222" s="627"/>
      <c r="KMY222" s="627"/>
      <c r="KMZ222" s="627"/>
      <c r="KNA222" s="627"/>
      <c r="KNB222" s="627"/>
      <c r="KNC222" s="627"/>
      <c r="KND222" s="627"/>
      <c r="KNE222" s="627"/>
      <c r="KNF222" s="627"/>
      <c r="KNG222" s="627"/>
      <c r="KNH222" s="627"/>
      <c r="KNI222" s="627"/>
      <c r="KNJ222" s="627"/>
      <c r="KNK222" s="627"/>
      <c r="KNL222" s="627"/>
      <c r="KNM222" s="627"/>
      <c r="KNN222" s="627"/>
      <c r="KNO222" s="627"/>
      <c r="KNP222" s="627"/>
      <c r="KNQ222" s="627"/>
      <c r="KNR222" s="627"/>
      <c r="KNS222" s="627"/>
      <c r="KNT222" s="627"/>
      <c r="KNU222" s="627"/>
      <c r="KNV222" s="627"/>
      <c r="KNW222" s="627"/>
      <c r="KNX222" s="627"/>
      <c r="KNY222" s="627"/>
      <c r="KNZ222" s="627"/>
      <c r="KOA222" s="627"/>
      <c r="KOB222" s="627"/>
      <c r="KOC222" s="627"/>
      <c r="KOD222" s="627"/>
      <c r="KOE222" s="627"/>
      <c r="KOF222" s="627"/>
      <c r="KOG222" s="627"/>
      <c r="KOH222" s="627"/>
      <c r="KOI222" s="627"/>
      <c r="KOJ222" s="627"/>
      <c r="KOK222" s="627"/>
      <c r="KOL222" s="627"/>
      <c r="KOM222" s="627"/>
      <c r="KON222" s="627"/>
      <c r="KOO222" s="627"/>
      <c r="KOP222" s="627"/>
      <c r="KOQ222" s="627"/>
      <c r="KOR222" s="627"/>
      <c r="KOS222" s="627"/>
      <c r="KOT222" s="627"/>
      <c r="KOU222" s="627"/>
      <c r="KOV222" s="627"/>
      <c r="KOW222" s="627"/>
      <c r="KOX222" s="627"/>
      <c r="KOY222" s="627"/>
      <c r="KOZ222" s="627"/>
      <c r="KPA222" s="627"/>
      <c r="KPB222" s="627"/>
      <c r="KPC222" s="627"/>
      <c r="KPD222" s="627"/>
      <c r="KPE222" s="627"/>
      <c r="KPF222" s="627"/>
      <c r="KPG222" s="627"/>
      <c r="KPH222" s="627"/>
      <c r="KPI222" s="627"/>
      <c r="KPJ222" s="627"/>
      <c r="KPK222" s="627"/>
      <c r="KPL222" s="627"/>
      <c r="KPM222" s="627"/>
      <c r="KPN222" s="627"/>
      <c r="KPO222" s="627"/>
      <c r="KPP222" s="627"/>
      <c r="KPQ222" s="627"/>
      <c r="KPR222" s="627"/>
      <c r="KPS222" s="627"/>
      <c r="KPT222" s="627"/>
      <c r="KPU222" s="627"/>
      <c r="KPV222" s="627"/>
      <c r="KPW222" s="627"/>
      <c r="KPX222" s="627"/>
      <c r="KPY222" s="627"/>
      <c r="KPZ222" s="627"/>
      <c r="KQA222" s="627"/>
      <c r="KQB222" s="627"/>
      <c r="KQC222" s="627"/>
      <c r="KQD222" s="627"/>
      <c r="KQE222" s="627"/>
      <c r="KQF222" s="627"/>
      <c r="KQG222" s="627"/>
      <c r="KQH222" s="627"/>
      <c r="KQI222" s="627"/>
      <c r="KQJ222" s="627"/>
      <c r="KQK222" s="627"/>
      <c r="KQL222" s="627"/>
      <c r="KQM222" s="627"/>
      <c r="KQN222" s="627"/>
      <c r="KQO222" s="627"/>
      <c r="KQP222" s="627"/>
      <c r="KQQ222" s="627"/>
      <c r="KQR222" s="627"/>
      <c r="KQS222" s="627"/>
      <c r="KQT222" s="627"/>
      <c r="KQU222" s="627"/>
      <c r="KQV222" s="627"/>
      <c r="KQW222" s="627"/>
      <c r="KQX222" s="627"/>
      <c r="KQY222" s="627"/>
      <c r="KQZ222" s="627"/>
      <c r="KRA222" s="627"/>
      <c r="KRB222" s="627"/>
      <c r="KRC222" s="627"/>
      <c r="KRD222" s="627"/>
      <c r="KRE222" s="627"/>
      <c r="KRF222" s="627"/>
      <c r="KRG222" s="627"/>
      <c r="KRH222" s="627"/>
      <c r="KRI222" s="627"/>
      <c r="KRJ222" s="627"/>
      <c r="KRK222" s="627"/>
      <c r="KRL222" s="627"/>
      <c r="KRM222" s="627"/>
      <c r="KRN222" s="627"/>
      <c r="KRO222" s="627"/>
      <c r="KRP222" s="627"/>
      <c r="KRQ222" s="627"/>
      <c r="KRR222" s="627"/>
      <c r="KRS222" s="627"/>
      <c r="KRT222" s="627"/>
      <c r="KRU222" s="627"/>
      <c r="KRV222" s="627"/>
      <c r="KRW222" s="627"/>
      <c r="KRX222" s="627"/>
      <c r="KRY222" s="627"/>
      <c r="KRZ222" s="627"/>
      <c r="KSA222" s="627"/>
      <c r="KSB222" s="627"/>
      <c r="KSC222" s="627"/>
      <c r="KSD222" s="627"/>
      <c r="KSE222" s="627"/>
      <c r="KSF222" s="627"/>
      <c r="KSG222" s="627"/>
      <c r="KSH222" s="627"/>
      <c r="KSI222" s="627"/>
      <c r="KSJ222" s="627"/>
      <c r="KSK222" s="627"/>
      <c r="KSL222" s="627"/>
      <c r="KSM222" s="627"/>
      <c r="KSN222" s="627"/>
      <c r="KSO222" s="627"/>
      <c r="KSP222" s="627"/>
      <c r="KSQ222" s="627"/>
      <c r="KSR222" s="627"/>
      <c r="KSS222" s="627"/>
      <c r="KST222" s="627"/>
      <c r="KSU222" s="627"/>
      <c r="KSV222" s="627"/>
      <c r="KSW222" s="627"/>
      <c r="KSX222" s="627"/>
      <c r="KSY222" s="627"/>
      <c r="KSZ222" s="627"/>
      <c r="KTA222" s="627"/>
      <c r="KTB222" s="627"/>
      <c r="KTC222" s="627"/>
      <c r="KTD222" s="627"/>
      <c r="KTE222" s="627"/>
      <c r="KTF222" s="627"/>
      <c r="KTG222" s="627"/>
      <c r="KTH222" s="627"/>
      <c r="KTI222" s="627"/>
      <c r="KTJ222" s="627"/>
      <c r="KTK222" s="627"/>
      <c r="KTL222" s="627"/>
      <c r="KTM222" s="627"/>
      <c r="KTN222" s="627"/>
      <c r="KTO222" s="627"/>
      <c r="KTP222" s="627"/>
      <c r="KTQ222" s="627"/>
      <c r="KTR222" s="627"/>
      <c r="KTS222" s="627"/>
      <c r="KTT222" s="627"/>
      <c r="KTU222" s="627"/>
      <c r="KTV222" s="627"/>
      <c r="KTW222" s="627"/>
      <c r="KTX222" s="627"/>
      <c r="KTY222" s="627"/>
      <c r="KTZ222" s="627"/>
      <c r="KUA222" s="627"/>
      <c r="KUB222" s="627"/>
      <c r="KUC222" s="627"/>
      <c r="KUD222" s="627"/>
      <c r="KUE222" s="627"/>
      <c r="KUF222" s="627"/>
      <c r="KUG222" s="627"/>
      <c r="KUH222" s="627"/>
      <c r="KUI222" s="627"/>
      <c r="KUJ222" s="627"/>
      <c r="KUK222" s="627"/>
      <c r="KUL222" s="627"/>
      <c r="KUM222" s="627"/>
      <c r="KUN222" s="627"/>
      <c r="KUO222" s="627"/>
      <c r="KUP222" s="627"/>
      <c r="KUQ222" s="627"/>
      <c r="KUR222" s="627"/>
      <c r="KUS222" s="627"/>
      <c r="KUT222" s="627"/>
      <c r="KUU222" s="627"/>
      <c r="KUV222" s="627"/>
      <c r="KUW222" s="627"/>
      <c r="KUX222" s="627"/>
      <c r="KUY222" s="627"/>
      <c r="KUZ222" s="627"/>
      <c r="KVA222" s="627"/>
      <c r="KVB222" s="627"/>
      <c r="KVC222" s="627"/>
      <c r="KVD222" s="627"/>
      <c r="KVE222" s="627"/>
      <c r="KVF222" s="627"/>
      <c r="KVG222" s="627"/>
      <c r="KVH222" s="627"/>
      <c r="KVI222" s="627"/>
      <c r="KVJ222" s="627"/>
      <c r="KVK222" s="627"/>
      <c r="KVL222" s="627"/>
      <c r="KVM222" s="627"/>
      <c r="KVN222" s="627"/>
      <c r="KVO222" s="627"/>
      <c r="KVP222" s="627"/>
      <c r="KVQ222" s="627"/>
      <c r="KVR222" s="627"/>
      <c r="KVS222" s="627"/>
      <c r="KVT222" s="627"/>
      <c r="KVU222" s="627"/>
      <c r="KVV222" s="627"/>
      <c r="KVW222" s="627"/>
      <c r="KVX222" s="627"/>
      <c r="KVY222" s="627"/>
      <c r="KVZ222" s="627"/>
      <c r="KWA222" s="627"/>
      <c r="KWB222" s="627"/>
      <c r="KWC222" s="627"/>
      <c r="KWD222" s="627"/>
      <c r="KWE222" s="627"/>
      <c r="KWF222" s="627"/>
      <c r="KWG222" s="627"/>
      <c r="KWH222" s="627"/>
      <c r="KWI222" s="627"/>
      <c r="KWJ222" s="627"/>
      <c r="KWK222" s="627"/>
      <c r="KWL222" s="627"/>
      <c r="KWM222" s="627"/>
      <c r="KWN222" s="627"/>
      <c r="KWO222" s="627"/>
      <c r="KWP222" s="627"/>
      <c r="KWQ222" s="627"/>
      <c r="KWR222" s="627"/>
      <c r="KWS222" s="627"/>
      <c r="KWT222" s="627"/>
      <c r="KWU222" s="627"/>
      <c r="KWV222" s="627"/>
      <c r="KWW222" s="627"/>
      <c r="KWX222" s="627"/>
      <c r="KWY222" s="627"/>
      <c r="KWZ222" s="627"/>
      <c r="KXA222" s="627"/>
      <c r="KXB222" s="627"/>
      <c r="KXC222" s="627"/>
      <c r="KXD222" s="627"/>
      <c r="KXE222" s="627"/>
      <c r="KXF222" s="627"/>
      <c r="KXG222" s="627"/>
      <c r="KXH222" s="627"/>
      <c r="KXI222" s="627"/>
      <c r="KXJ222" s="627"/>
      <c r="KXK222" s="627"/>
      <c r="KXL222" s="627"/>
      <c r="KXM222" s="627"/>
      <c r="KXN222" s="627"/>
      <c r="KXO222" s="627"/>
      <c r="KXP222" s="627"/>
      <c r="KXQ222" s="627"/>
      <c r="KXR222" s="627"/>
      <c r="KXS222" s="627"/>
      <c r="KXT222" s="627"/>
      <c r="KXU222" s="627"/>
      <c r="KXV222" s="627"/>
      <c r="KXW222" s="627"/>
      <c r="KXX222" s="627"/>
      <c r="KXY222" s="627"/>
      <c r="KXZ222" s="627"/>
      <c r="KYA222" s="627"/>
      <c r="KYB222" s="627"/>
      <c r="KYC222" s="627"/>
      <c r="KYD222" s="627"/>
      <c r="KYE222" s="627"/>
      <c r="KYF222" s="627"/>
      <c r="KYG222" s="627"/>
      <c r="KYH222" s="627"/>
      <c r="KYI222" s="627"/>
      <c r="KYJ222" s="627"/>
      <c r="KYK222" s="627"/>
      <c r="KYL222" s="627"/>
      <c r="KYM222" s="627"/>
      <c r="KYN222" s="627"/>
      <c r="KYO222" s="627"/>
      <c r="KYP222" s="627"/>
      <c r="KYQ222" s="627"/>
      <c r="KYR222" s="627"/>
      <c r="KYS222" s="627"/>
      <c r="KYT222" s="627"/>
      <c r="KYU222" s="627"/>
      <c r="KYV222" s="627"/>
      <c r="KYW222" s="627"/>
      <c r="KYX222" s="627"/>
      <c r="KYY222" s="627"/>
      <c r="KYZ222" s="627"/>
      <c r="KZA222" s="627"/>
      <c r="KZB222" s="627"/>
      <c r="KZC222" s="627"/>
      <c r="KZD222" s="627"/>
      <c r="KZE222" s="627"/>
      <c r="KZF222" s="627"/>
      <c r="KZG222" s="627"/>
      <c r="KZH222" s="627"/>
      <c r="KZI222" s="627"/>
      <c r="KZJ222" s="627"/>
      <c r="KZK222" s="627"/>
      <c r="KZL222" s="627"/>
      <c r="KZM222" s="627"/>
      <c r="KZN222" s="627"/>
      <c r="KZO222" s="627"/>
      <c r="KZP222" s="627"/>
      <c r="KZQ222" s="627"/>
      <c r="KZR222" s="627"/>
      <c r="KZS222" s="627"/>
      <c r="KZT222" s="627"/>
      <c r="KZU222" s="627"/>
      <c r="KZV222" s="627"/>
      <c r="KZW222" s="627"/>
      <c r="KZX222" s="627"/>
      <c r="KZY222" s="627"/>
      <c r="KZZ222" s="627"/>
      <c r="LAA222" s="627"/>
      <c r="LAB222" s="627"/>
      <c r="LAC222" s="627"/>
      <c r="LAD222" s="627"/>
      <c r="LAE222" s="627"/>
      <c r="LAF222" s="627"/>
      <c r="LAG222" s="627"/>
      <c r="LAH222" s="627"/>
      <c r="LAI222" s="627"/>
      <c r="LAJ222" s="627"/>
      <c r="LAK222" s="627"/>
      <c r="LAL222" s="627"/>
      <c r="LAM222" s="627"/>
      <c r="LAN222" s="627"/>
      <c r="LAO222" s="627"/>
      <c r="LAP222" s="627"/>
      <c r="LAQ222" s="627"/>
      <c r="LAR222" s="627"/>
      <c r="LAS222" s="627"/>
      <c r="LAT222" s="627"/>
      <c r="LAU222" s="627"/>
      <c r="LAV222" s="627"/>
      <c r="LAW222" s="627"/>
      <c r="LAX222" s="627"/>
      <c r="LAY222" s="627"/>
      <c r="LAZ222" s="627"/>
      <c r="LBA222" s="627"/>
      <c r="LBB222" s="627"/>
      <c r="LBC222" s="627"/>
      <c r="LBD222" s="627"/>
      <c r="LBE222" s="627"/>
      <c r="LBF222" s="627"/>
      <c r="LBG222" s="627"/>
      <c r="LBH222" s="627"/>
      <c r="LBI222" s="627"/>
      <c r="LBJ222" s="627"/>
      <c r="LBK222" s="627"/>
      <c r="LBL222" s="627"/>
      <c r="LBM222" s="627"/>
      <c r="LBN222" s="627"/>
      <c r="LBO222" s="627"/>
      <c r="LBP222" s="627"/>
      <c r="LBQ222" s="627"/>
      <c r="LBR222" s="627"/>
      <c r="LBS222" s="627"/>
      <c r="LBT222" s="627"/>
      <c r="LBU222" s="627"/>
      <c r="LBV222" s="627"/>
      <c r="LBW222" s="627"/>
      <c r="LBX222" s="627"/>
      <c r="LBY222" s="627"/>
      <c r="LBZ222" s="627"/>
      <c r="LCA222" s="627"/>
      <c r="LCB222" s="627"/>
      <c r="LCC222" s="627"/>
      <c r="LCD222" s="627"/>
      <c r="LCE222" s="627"/>
      <c r="LCF222" s="627"/>
      <c r="LCG222" s="627"/>
      <c r="LCH222" s="627"/>
      <c r="LCI222" s="627"/>
      <c r="LCJ222" s="627"/>
      <c r="LCK222" s="627"/>
      <c r="LCL222" s="627"/>
      <c r="LCM222" s="627"/>
      <c r="LCN222" s="627"/>
      <c r="LCO222" s="627"/>
      <c r="LCP222" s="627"/>
      <c r="LCQ222" s="627"/>
      <c r="LCR222" s="627"/>
      <c r="LCS222" s="627"/>
      <c r="LCT222" s="627"/>
      <c r="LCU222" s="627"/>
      <c r="LCV222" s="627"/>
      <c r="LCW222" s="627"/>
      <c r="LCX222" s="627"/>
      <c r="LCY222" s="627"/>
      <c r="LCZ222" s="627"/>
      <c r="LDA222" s="627"/>
      <c r="LDB222" s="627"/>
      <c r="LDC222" s="627"/>
      <c r="LDD222" s="627"/>
      <c r="LDE222" s="627"/>
      <c r="LDF222" s="627"/>
      <c r="LDG222" s="627"/>
      <c r="LDH222" s="627"/>
      <c r="LDI222" s="627"/>
      <c r="LDJ222" s="627"/>
      <c r="LDK222" s="627"/>
      <c r="LDL222" s="627"/>
      <c r="LDM222" s="627"/>
      <c r="LDN222" s="627"/>
      <c r="LDO222" s="627"/>
      <c r="LDP222" s="627"/>
      <c r="LDQ222" s="627"/>
      <c r="LDR222" s="627"/>
      <c r="LDS222" s="627"/>
      <c r="LDT222" s="627"/>
      <c r="LDU222" s="627"/>
      <c r="LDV222" s="627"/>
      <c r="LDW222" s="627"/>
      <c r="LDX222" s="627"/>
      <c r="LDY222" s="627"/>
      <c r="LDZ222" s="627"/>
      <c r="LEA222" s="627"/>
      <c r="LEB222" s="627"/>
      <c r="LEC222" s="627"/>
      <c r="LED222" s="627"/>
      <c r="LEE222" s="627"/>
      <c r="LEF222" s="627"/>
      <c r="LEG222" s="627"/>
      <c r="LEH222" s="627"/>
      <c r="LEI222" s="627"/>
      <c r="LEJ222" s="627"/>
      <c r="LEK222" s="627"/>
      <c r="LEL222" s="627"/>
      <c r="LEM222" s="627"/>
      <c r="LEN222" s="627"/>
      <c r="LEO222" s="627"/>
      <c r="LEP222" s="627"/>
      <c r="LEQ222" s="627"/>
      <c r="LER222" s="627"/>
      <c r="LES222" s="627"/>
      <c r="LET222" s="627"/>
      <c r="LEU222" s="627"/>
      <c r="LEV222" s="627"/>
      <c r="LEW222" s="627"/>
      <c r="LEX222" s="627"/>
      <c r="LEY222" s="627"/>
      <c r="LEZ222" s="627"/>
      <c r="LFA222" s="627"/>
      <c r="LFB222" s="627"/>
      <c r="LFC222" s="627"/>
      <c r="LFD222" s="627"/>
      <c r="LFE222" s="627"/>
      <c r="LFF222" s="627"/>
      <c r="LFG222" s="627"/>
      <c r="LFH222" s="627"/>
      <c r="LFI222" s="627"/>
      <c r="LFJ222" s="627"/>
      <c r="LFK222" s="627"/>
      <c r="LFL222" s="627"/>
      <c r="LFM222" s="627"/>
      <c r="LFN222" s="627"/>
      <c r="LFO222" s="627"/>
      <c r="LFP222" s="627"/>
      <c r="LFQ222" s="627"/>
      <c r="LFR222" s="627"/>
      <c r="LFS222" s="627"/>
      <c r="LFT222" s="627"/>
      <c r="LFU222" s="627"/>
      <c r="LFV222" s="627"/>
      <c r="LFW222" s="627"/>
      <c r="LFX222" s="627"/>
      <c r="LFY222" s="627"/>
      <c r="LFZ222" s="627"/>
      <c r="LGA222" s="627"/>
      <c r="LGB222" s="627"/>
      <c r="LGC222" s="627"/>
      <c r="LGD222" s="627"/>
      <c r="LGE222" s="627"/>
      <c r="LGF222" s="627"/>
      <c r="LGG222" s="627"/>
      <c r="LGH222" s="627"/>
      <c r="LGI222" s="627"/>
      <c r="LGJ222" s="627"/>
      <c r="LGK222" s="627"/>
      <c r="LGL222" s="627"/>
      <c r="LGM222" s="627"/>
      <c r="LGN222" s="627"/>
      <c r="LGO222" s="627"/>
      <c r="LGP222" s="627"/>
      <c r="LGQ222" s="627"/>
      <c r="LGR222" s="627"/>
      <c r="LGS222" s="627"/>
      <c r="LGT222" s="627"/>
      <c r="LGU222" s="627"/>
      <c r="LGV222" s="627"/>
      <c r="LGW222" s="627"/>
      <c r="LGX222" s="627"/>
      <c r="LGY222" s="627"/>
      <c r="LGZ222" s="627"/>
      <c r="LHA222" s="627"/>
      <c r="LHB222" s="627"/>
      <c r="LHC222" s="627"/>
      <c r="LHD222" s="627"/>
      <c r="LHE222" s="627"/>
      <c r="LHF222" s="627"/>
      <c r="LHG222" s="627"/>
      <c r="LHH222" s="627"/>
      <c r="LHI222" s="627"/>
      <c r="LHJ222" s="627"/>
      <c r="LHK222" s="627"/>
      <c r="LHL222" s="627"/>
      <c r="LHM222" s="627"/>
      <c r="LHN222" s="627"/>
      <c r="LHO222" s="627"/>
      <c r="LHP222" s="627"/>
      <c r="LHQ222" s="627"/>
      <c r="LHR222" s="627"/>
      <c r="LHS222" s="627"/>
      <c r="LHT222" s="627"/>
      <c r="LHU222" s="627"/>
      <c r="LHV222" s="627"/>
      <c r="LHW222" s="627"/>
      <c r="LHX222" s="627"/>
      <c r="LHY222" s="627"/>
      <c r="LHZ222" s="627"/>
      <c r="LIA222" s="627"/>
      <c r="LIB222" s="627"/>
      <c r="LIC222" s="627"/>
      <c r="LID222" s="627"/>
      <c r="LIE222" s="627"/>
      <c r="LIF222" s="627"/>
      <c r="LIG222" s="627"/>
      <c r="LIH222" s="627"/>
      <c r="LII222" s="627"/>
      <c r="LIJ222" s="627"/>
      <c r="LIK222" s="627"/>
      <c r="LIL222" s="627"/>
      <c r="LIM222" s="627"/>
      <c r="LIN222" s="627"/>
      <c r="LIO222" s="627"/>
      <c r="LIP222" s="627"/>
      <c r="LIQ222" s="627"/>
      <c r="LIR222" s="627"/>
      <c r="LIS222" s="627"/>
      <c r="LIT222" s="627"/>
      <c r="LIU222" s="627"/>
      <c r="LIV222" s="627"/>
      <c r="LIW222" s="627"/>
      <c r="LIX222" s="627"/>
      <c r="LIY222" s="627"/>
      <c r="LIZ222" s="627"/>
      <c r="LJA222" s="627"/>
      <c r="LJB222" s="627"/>
      <c r="LJC222" s="627"/>
      <c r="LJD222" s="627"/>
      <c r="LJE222" s="627"/>
      <c r="LJF222" s="627"/>
      <c r="LJG222" s="627"/>
      <c r="LJH222" s="627"/>
      <c r="LJI222" s="627"/>
      <c r="LJJ222" s="627"/>
      <c r="LJK222" s="627"/>
      <c r="LJL222" s="627"/>
      <c r="LJM222" s="627"/>
      <c r="LJN222" s="627"/>
      <c r="LJO222" s="627"/>
      <c r="LJP222" s="627"/>
      <c r="LJQ222" s="627"/>
      <c r="LJR222" s="627"/>
      <c r="LJS222" s="627"/>
      <c r="LJT222" s="627"/>
      <c r="LJU222" s="627"/>
      <c r="LJV222" s="627"/>
      <c r="LJW222" s="627"/>
      <c r="LJX222" s="627"/>
      <c r="LJY222" s="627"/>
      <c r="LJZ222" s="627"/>
      <c r="LKA222" s="627"/>
      <c r="LKB222" s="627"/>
      <c r="LKC222" s="627"/>
      <c r="LKD222" s="627"/>
      <c r="LKE222" s="627"/>
      <c r="LKF222" s="627"/>
      <c r="LKG222" s="627"/>
      <c r="LKH222" s="627"/>
      <c r="LKI222" s="627"/>
      <c r="LKJ222" s="627"/>
      <c r="LKK222" s="627"/>
      <c r="LKL222" s="627"/>
      <c r="LKM222" s="627"/>
      <c r="LKN222" s="627"/>
      <c r="LKO222" s="627"/>
      <c r="LKP222" s="627"/>
      <c r="LKQ222" s="627"/>
      <c r="LKR222" s="627"/>
      <c r="LKS222" s="627"/>
      <c r="LKT222" s="627"/>
      <c r="LKU222" s="627"/>
      <c r="LKV222" s="627"/>
      <c r="LKW222" s="627"/>
      <c r="LKX222" s="627"/>
      <c r="LKY222" s="627"/>
      <c r="LKZ222" s="627"/>
      <c r="LLA222" s="627"/>
      <c r="LLB222" s="627"/>
      <c r="LLC222" s="627"/>
      <c r="LLD222" s="627"/>
      <c r="LLE222" s="627"/>
      <c r="LLF222" s="627"/>
      <c r="LLG222" s="627"/>
      <c r="LLH222" s="627"/>
      <c r="LLI222" s="627"/>
      <c r="LLJ222" s="627"/>
      <c r="LLK222" s="627"/>
      <c r="LLL222" s="627"/>
      <c r="LLM222" s="627"/>
      <c r="LLN222" s="627"/>
      <c r="LLO222" s="627"/>
      <c r="LLP222" s="627"/>
      <c r="LLQ222" s="627"/>
      <c r="LLR222" s="627"/>
      <c r="LLS222" s="627"/>
      <c r="LLT222" s="627"/>
      <c r="LLU222" s="627"/>
      <c r="LLV222" s="627"/>
      <c r="LLW222" s="627"/>
      <c r="LLX222" s="627"/>
      <c r="LLY222" s="627"/>
      <c r="LLZ222" s="627"/>
      <c r="LMA222" s="627"/>
      <c r="LMB222" s="627"/>
      <c r="LMC222" s="627"/>
      <c r="LMD222" s="627"/>
      <c r="LME222" s="627"/>
      <c r="LMF222" s="627"/>
      <c r="LMG222" s="627"/>
      <c r="LMH222" s="627"/>
      <c r="LMI222" s="627"/>
      <c r="LMJ222" s="627"/>
      <c r="LMK222" s="627"/>
      <c r="LML222" s="627"/>
      <c r="LMM222" s="627"/>
      <c r="LMN222" s="627"/>
      <c r="LMO222" s="627"/>
      <c r="LMP222" s="627"/>
      <c r="LMQ222" s="627"/>
      <c r="LMR222" s="627"/>
      <c r="LMS222" s="627"/>
      <c r="LMT222" s="627"/>
      <c r="LMU222" s="627"/>
      <c r="LMV222" s="627"/>
      <c r="LMW222" s="627"/>
      <c r="LMX222" s="627"/>
      <c r="LMY222" s="627"/>
      <c r="LMZ222" s="627"/>
      <c r="LNA222" s="627"/>
      <c r="LNB222" s="627"/>
      <c r="LNC222" s="627"/>
      <c r="LND222" s="627"/>
      <c r="LNE222" s="627"/>
      <c r="LNF222" s="627"/>
      <c r="LNG222" s="627"/>
      <c r="LNH222" s="627"/>
      <c r="LNI222" s="627"/>
      <c r="LNJ222" s="627"/>
      <c r="LNK222" s="627"/>
      <c r="LNL222" s="627"/>
      <c r="LNM222" s="627"/>
      <c r="LNN222" s="627"/>
      <c r="LNO222" s="627"/>
      <c r="LNP222" s="627"/>
      <c r="LNQ222" s="627"/>
      <c r="LNR222" s="627"/>
      <c r="LNS222" s="627"/>
      <c r="LNT222" s="627"/>
      <c r="LNU222" s="627"/>
      <c r="LNV222" s="627"/>
      <c r="LNW222" s="627"/>
      <c r="LNX222" s="627"/>
      <c r="LNY222" s="627"/>
      <c r="LNZ222" s="627"/>
      <c r="LOA222" s="627"/>
      <c r="LOB222" s="627"/>
      <c r="LOC222" s="627"/>
      <c r="LOD222" s="627"/>
      <c r="LOE222" s="627"/>
      <c r="LOF222" s="627"/>
      <c r="LOG222" s="627"/>
      <c r="LOH222" s="627"/>
      <c r="LOI222" s="627"/>
      <c r="LOJ222" s="627"/>
      <c r="LOK222" s="627"/>
      <c r="LOL222" s="627"/>
      <c r="LOM222" s="627"/>
      <c r="LON222" s="627"/>
      <c r="LOO222" s="627"/>
      <c r="LOP222" s="627"/>
      <c r="LOQ222" s="627"/>
      <c r="LOR222" s="627"/>
      <c r="LOS222" s="627"/>
      <c r="LOT222" s="627"/>
      <c r="LOU222" s="627"/>
      <c r="LOV222" s="627"/>
      <c r="LOW222" s="627"/>
      <c r="LOX222" s="627"/>
      <c r="LOY222" s="627"/>
      <c r="LOZ222" s="627"/>
      <c r="LPA222" s="627"/>
      <c r="LPB222" s="627"/>
      <c r="LPC222" s="627"/>
      <c r="LPD222" s="627"/>
      <c r="LPE222" s="627"/>
      <c r="LPF222" s="627"/>
      <c r="LPG222" s="627"/>
      <c r="LPH222" s="627"/>
      <c r="LPI222" s="627"/>
      <c r="LPJ222" s="627"/>
      <c r="LPK222" s="627"/>
      <c r="LPL222" s="627"/>
      <c r="LPM222" s="627"/>
      <c r="LPN222" s="627"/>
      <c r="LPO222" s="627"/>
      <c r="LPP222" s="627"/>
      <c r="LPQ222" s="627"/>
      <c r="LPR222" s="627"/>
      <c r="LPS222" s="627"/>
      <c r="LPT222" s="627"/>
      <c r="LPU222" s="627"/>
      <c r="LPV222" s="627"/>
      <c r="LPW222" s="627"/>
      <c r="LPX222" s="627"/>
      <c r="LPY222" s="627"/>
      <c r="LPZ222" s="627"/>
      <c r="LQA222" s="627"/>
      <c r="LQB222" s="627"/>
      <c r="LQC222" s="627"/>
      <c r="LQD222" s="627"/>
      <c r="LQE222" s="627"/>
      <c r="LQF222" s="627"/>
      <c r="LQG222" s="627"/>
      <c r="LQH222" s="627"/>
      <c r="LQI222" s="627"/>
      <c r="LQJ222" s="627"/>
      <c r="LQK222" s="627"/>
      <c r="LQL222" s="627"/>
      <c r="LQM222" s="627"/>
      <c r="LQN222" s="627"/>
      <c r="LQO222" s="627"/>
      <c r="LQP222" s="627"/>
      <c r="LQQ222" s="627"/>
      <c r="LQR222" s="627"/>
      <c r="LQS222" s="627"/>
      <c r="LQT222" s="627"/>
      <c r="LQU222" s="627"/>
      <c r="LQV222" s="627"/>
      <c r="LQW222" s="627"/>
      <c r="LQX222" s="627"/>
      <c r="LQY222" s="627"/>
      <c r="LQZ222" s="627"/>
      <c r="LRA222" s="627"/>
      <c r="LRB222" s="627"/>
      <c r="LRC222" s="627"/>
      <c r="LRD222" s="627"/>
      <c r="LRE222" s="627"/>
      <c r="LRF222" s="627"/>
      <c r="LRG222" s="627"/>
      <c r="LRH222" s="627"/>
      <c r="LRI222" s="627"/>
      <c r="LRJ222" s="627"/>
      <c r="LRK222" s="627"/>
      <c r="LRL222" s="627"/>
      <c r="LRM222" s="627"/>
      <c r="LRN222" s="627"/>
      <c r="LRO222" s="627"/>
      <c r="LRP222" s="627"/>
      <c r="LRQ222" s="627"/>
      <c r="LRR222" s="627"/>
      <c r="LRS222" s="627"/>
      <c r="LRT222" s="627"/>
      <c r="LRU222" s="627"/>
      <c r="LRV222" s="627"/>
      <c r="LRW222" s="627"/>
      <c r="LRX222" s="627"/>
      <c r="LRY222" s="627"/>
      <c r="LRZ222" s="627"/>
      <c r="LSA222" s="627"/>
      <c r="LSB222" s="627"/>
      <c r="LSC222" s="627"/>
      <c r="LSD222" s="627"/>
      <c r="LSE222" s="627"/>
      <c r="LSF222" s="627"/>
      <c r="LSG222" s="627"/>
      <c r="LSH222" s="627"/>
      <c r="LSI222" s="627"/>
      <c r="LSJ222" s="627"/>
      <c r="LSK222" s="627"/>
      <c r="LSL222" s="627"/>
      <c r="LSM222" s="627"/>
      <c r="LSN222" s="627"/>
      <c r="LSO222" s="627"/>
      <c r="LSP222" s="627"/>
      <c r="LSQ222" s="627"/>
      <c r="LSR222" s="627"/>
      <c r="LSS222" s="627"/>
      <c r="LST222" s="627"/>
      <c r="LSU222" s="627"/>
      <c r="LSV222" s="627"/>
      <c r="LSW222" s="627"/>
      <c r="LSX222" s="627"/>
      <c r="LSY222" s="627"/>
      <c r="LSZ222" s="627"/>
      <c r="LTA222" s="627"/>
      <c r="LTB222" s="627"/>
      <c r="LTC222" s="627"/>
      <c r="LTD222" s="627"/>
      <c r="LTE222" s="627"/>
      <c r="LTF222" s="627"/>
      <c r="LTG222" s="627"/>
      <c r="LTH222" s="627"/>
      <c r="LTI222" s="627"/>
      <c r="LTJ222" s="627"/>
      <c r="LTK222" s="627"/>
      <c r="LTL222" s="627"/>
      <c r="LTM222" s="627"/>
      <c r="LTN222" s="627"/>
      <c r="LTO222" s="627"/>
      <c r="LTP222" s="627"/>
      <c r="LTQ222" s="627"/>
      <c r="LTR222" s="627"/>
      <c r="LTS222" s="627"/>
      <c r="LTT222" s="627"/>
      <c r="LTU222" s="627"/>
      <c r="LTV222" s="627"/>
      <c r="LTW222" s="627"/>
      <c r="LTX222" s="627"/>
      <c r="LTY222" s="627"/>
      <c r="LTZ222" s="627"/>
      <c r="LUA222" s="627"/>
      <c r="LUB222" s="627"/>
      <c r="LUC222" s="627"/>
      <c r="LUD222" s="627"/>
      <c r="LUE222" s="627"/>
      <c r="LUF222" s="627"/>
      <c r="LUG222" s="627"/>
      <c r="LUH222" s="627"/>
      <c r="LUI222" s="627"/>
      <c r="LUJ222" s="627"/>
      <c r="LUK222" s="627"/>
      <c r="LUL222" s="627"/>
      <c r="LUM222" s="627"/>
      <c r="LUN222" s="627"/>
      <c r="LUO222" s="627"/>
      <c r="LUP222" s="627"/>
      <c r="LUQ222" s="627"/>
      <c r="LUR222" s="627"/>
      <c r="LUS222" s="627"/>
      <c r="LUT222" s="627"/>
      <c r="LUU222" s="627"/>
      <c r="LUV222" s="627"/>
      <c r="LUW222" s="627"/>
      <c r="LUX222" s="627"/>
      <c r="LUY222" s="627"/>
      <c r="LUZ222" s="627"/>
      <c r="LVA222" s="627"/>
      <c r="LVB222" s="627"/>
      <c r="LVC222" s="627"/>
      <c r="LVD222" s="627"/>
      <c r="LVE222" s="627"/>
      <c r="LVF222" s="627"/>
      <c r="LVG222" s="627"/>
      <c r="LVH222" s="627"/>
      <c r="LVI222" s="627"/>
      <c r="LVJ222" s="627"/>
      <c r="LVK222" s="627"/>
      <c r="LVL222" s="627"/>
      <c r="LVM222" s="627"/>
      <c r="LVN222" s="627"/>
      <c r="LVO222" s="627"/>
      <c r="LVP222" s="627"/>
      <c r="LVQ222" s="627"/>
      <c r="LVR222" s="627"/>
      <c r="LVS222" s="627"/>
      <c r="LVT222" s="627"/>
      <c r="LVU222" s="627"/>
      <c r="LVV222" s="627"/>
      <c r="LVW222" s="627"/>
      <c r="LVX222" s="627"/>
      <c r="LVY222" s="627"/>
      <c r="LVZ222" s="627"/>
      <c r="LWA222" s="627"/>
      <c r="LWB222" s="627"/>
      <c r="LWC222" s="627"/>
      <c r="LWD222" s="627"/>
      <c r="LWE222" s="627"/>
      <c r="LWF222" s="627"/>
      <c r="LWG222" s="627"/>
      <c r="LWH222" s="627"/>
      <c r="LWI222" s="627"/>
      <c r="LWJ222" s="627"/>
      <c r="LWK222" s="627"/>
      <c r="LWL222" s="627"/>
      <c r="LWM222" s="627"/>
      <c r="LWN222" s="627"/>
      <c r="LWO222" s="627"/>
      <c r="LWP222" s="627"/>
      <c r="LWQ222" s="627"/>
      <c r="LWR222" s="627"/>
      <c r="LWS222" s="627"/>
      <c r="LWT222" s="627"/>
      <c r="LWU222" s="627"/>
      <c r="LWV222" s="627"/>
      <c r="LWW222" s="627"/>
      <c r="LWX222" s="627"/>
      <c r="LWY222" s="627"/>
      <c r="LWZ222" s="627"/>
      <c r="LXA222" s="627"/>
      <c r="LXB222" s="627"/>
      <c r="LXC222" s="627"/>
      <c r="LXD222" s="627"/>
      <c r="LXE222" s="627"/>
      <c r="LXF222" s="627"/>
      <c r="LXG222" s="627"/>
      <c r="LXH222" s="627"/>
      <c r="LXI222" s="627"/>
      <c r="LXJ222" s="627"/>
      <c r="LXK222" s="627"/>
      <c r="LXL222" s="627"/>
      <c r="LXM222" s="627"/>
      <c r="LXN222" s="627"/>
      <c r="LXO222" s="627"/>
      <c r="LXP222" s="627"/>
      <c r="LXQ222" s="627"/>
      <c r="LXR222" s="627"/>
      <c r="LXS222" s="627"/>
      <c r="LXT222" s="627"/>
      <c r="LXU222" s="627"/>
      <c r="LXV222" s="627"/>
      <c r="LXW222" s="627"/>
      <c r="LXX222" s="627"/>
      <c r="LXY222" s="627"/>
      <c r="LXZ222" s="627"/>
      <c r="LYA222" s="627"/>
      <c r="LYB222" s="627"/>
      <c r="LYC222" s="627"/>
      <c r="LYD222" s="627"/>
      <c r="LYE222" s="627"/>
      <c r="LYF222" s="627"/>
      <c r="LYG222" s="627"/>
      <c r="LYH222" s="627"/>
      <c r="LYI222" s="627"/>
      <c r="LYJ222" s="627"/>
      <c r="LYK222" s="627"/>
      <c r="LYL222" s="627"/>
      <c r="LYM222" s="627"/>
      <c r="LYN222" s="627"/>
      <c r="LYO222" s="627"/>
      <c r="LYP222" s="627"/>
      <c r="LYQ222" s="627"/>
      <c r="LYR222" s="627"/>
      <c r="LYS222" s="627"/>
      <c r="LYT222" s="627"/>
      <c r="LYU222" s="627"/>
      <c r="LYV222" s="627"/>
      <c r="LYW222" s="627"/>
      <c r="LYX222" s="627"/>
      <c r="LYY222" s="627"/>
      <c r="LYZ222" s="627"/>
      <c r="LZA222" s="627"/>
      <c r="LZB222" s="627"/>
      <c r="LZC222" s="627"/>
      <c r="LZD222" s="627"/>
      <c r="LZE222" s="627"/>
      <c r="LZF222" s="627"/>
      <c r="LZG222" s="627"/>
      <c r="LZH222" s="627"/>
      <c r="LZI222" s="627"/>
      <c r="LZJ222" s="627"/>
      <c r="LZK222" s="627"/>
      <c r="LZL222" s="627"/>
      <c r="LZM222" s="627"/>
      <c r="LZN222" s="627"/>
      <c r="LZO222" s="627"/>
      <c r="LZP222" s="627"/>
      <c r="LZQ222" s="627"/>
      <c r="LZR222" s="627"/>
      <c r="LZS222" s="627"/>
      <c r="LZT222" s="627"/>
      <c r="LZU222" s="627"/>
      <c r="LZV222" s="627"/>
      <c r="LZW222" s="627"/>
      <c r="LZX222" s="627"/>
      <c r="LZY222" s="627"/>
      <c r="LZZ222" s="627"/>
      <c r="MAA222" s="627"/>
      <c r="MAB222" s="627"/>
      <c r="MAC222" s="627"/>
      <c r="MAD222" s="627"/>
      <c r="MAE222" s="627"/>
      <c r="MAF222" s="627"/>
      <c r="MAG222" s="627"/>
      <c r="MAH222" s="627"/>
      <c r="MAI222" s="627"/>
      <c r="MAJ222" s="627"/>
      <c r="MAK222" s="627"/>
      <c r="MAL222" s="627"/>
      <c r="MAM222" s="627"/>
      <c r="MAN222" s="627"/>
      <c r="MAO222" s="627"/>
      <c r="MAP222" s="627"/>
      <c r="MAQ222" s="627"/>
      <c r="MAR222" s="627"/>
      <c r="MAS222" s="627"/>
      <c r="MAT222" s="627"/>
      <c r="MAU222" s="627"/>
      <c r="MAV222" s="627"/>
      <c r="MAW222" s="627"/>
      <c r="MAX222" s="627"/>
      <c r="MAY222" s="627"/>
      <c r="MAZ222" s="627"/>
      <c r="MBA222" s="627"/>
      <c r="MBB222" s="627"/>
      <c r="MBC222" s="627"/>
      <c r="MBD222" s="627"/>
      <c r="MBE222" s="627"/>
      <c r="MBF222" s="627"/>
      <c r="MBG222" s="627"/>
      <c r="MBH222" s="627"/>
      <c r="MBI222" s="627"/>
      <c r="MBJ222" s="627"/>
      <c r="MBK222" s="627"/>
      <c r="MBL222" s="627"/>
      <c r="MBM222" s="627"/>
      <c r="MBN222" s="627"/>
      <c r="MBO222" s="627"/>
      <c r="MBP222" s="627"/>
      <c r="MBQ222" s="627"/>
      <c r="MBR222" s="627"/>
      <c r="MBS222" s="627"/>
      <c r="MBT222" s="627"/>
      <c r="MBU222" s="627"/>
      <c r="MBV222" s="627"/>
      <c r="MBW222" s="627"/>
      <c r="MBX222" s="627"/>
      <c r="MBY222" s="627"/>
      <c r="MBZ222" s="627"/>
      <c r="MCA222" s="627"/>
      <c r="MCB222" s="627"/>
      <c r="MCC222" s="627"/>
      <c r="MCD222" s="627"/>
      <c r="MCE222" s="627"/>
      <c r="MCF222" s="627"/>
      <c r="MCG222" s="627"/>
      <c r="MCH222" s="627"/>
      <c r="MCI222" s="627"/>
      <c r="MCJ222" s="627"/>
      <c r="MCK222" s="627"/>
      <c r="MCL222" s="627"/>
      <c r="MCM222" s="627"/>
      <c r="MCN222" s="627"/>
      <c r="MCO222" s="627"/>
      <c r="MCP222" s="627"/>
      <c r="MCQ222" s="627"/>
      <c r="MCR222" s="627"/>
      <c r="MCS222" s="627"/>
      <c r="MCT222" s="627"/>
      <c r="MCU222" s="627"/>
      <c r="MCV222" s="627"/>
      <c r="MCW222" s="627"/>
      <c r="MCX222" s="627"/>
      <c r="MCY222" s="627"/>
      <c r="MCZ222" s="627"/>
      <c r="MDA222" s="627"/>
      <c r="MDB222" s="627"/>
      <c r="MDC222" s="627"/>
      <c r="MDD222" s="627"/>
      <c r="MDE222" s="627"/>
      <c r="MDF222" s="627"/>
      <c r="MDG222" s="627"/>
      <c r="MDH222" s="627"/>
      <c r="MDI222" s="627"/>
      <c r="MDJ222" s="627"/>
      <c r="MDK222" s="627"/>
      <c r="MDL222" s="627"/>
      <c r="MDM222" s="627"/>
      <c r="MDN222" s="627"/>
      <c r="MDO222" s="627"/>
      <c r="MDP222" s="627"/>
      <c r="MDQ222" s="627"/>
      <c r="MDR222" s="627"/>
      <c r="MDS222" s="627"/>
      <c r="MDT222" s="627"/>
      <c r="MDU222" s="627"/>
      <c r="MDV222" s="627"/>
      <c r="MDW222" s="627"/>
      <c r="MDX222" s="627"/>
      <c r="MDY222" s="627"/>
      <c r="MDZ222" s="627"/>
      <c r="MEA222" s="627"/>
      <c r="MEB222" s="627"/>
      <c r="MEC222" s="627"/>
      <c r="MED222" s="627"/>
      <c r="MEE222" s="627"/>
      <c r="MEF222" s="627"/>
      <c r="MEG222" s="627"/>
      <c r="MEH222" s="627"/>
      <c r="MEI222" s="627"/>
      <c r="MEJ222" s="627"/>
      <c r="MEK222" s="627"/>
      <c r="MEL222" s="627"/>
      <c r="MEM222" s="627"/>
      <c r="MEN222" s="627"/>
      <c r="MEO222" s="627"/>
      <c r="MEP222" s="627"/>
      <c r="MEQ222" s="627"/>
      <c r="MER222" s="627"/>
      <c r="MES222" s="627"/>
      <c r="MET222" s="627"/>
      <c r="MEU222" s="627"/>
      <c r="MEV222" s="627"/>
      <c r="MEW222" s="627"/>
      <c r="MEX222" s="627"/>
      <c r="MEY222" s="627"/>
      <c r="MEZ222" s="627"/>
      <c r="MFA222" s="627"/>
      <c r="MFB222" s="627"/>
      <c r="MFC222" s="627"/>
      <c r="MFD222" s="627"/>
      <c r="MFE222" s="627"/>
      <c r="MFF222" s="627"/>
      <c r="MFG222" s="627"/>
      <c r="MFH222" s="627"/>
      <c r="MFI222" s="627"/>
      <c r="MFJ222" s="627"/>
      <c r="MFK222" s="627"/>
      <c r="MFL222" s="627"/>
      <c r="MFM222" s="627"/>
      <c r="MFN222" s="627"/>
      <c r="MFO222" s="627"/>
      <c r="MFP222" s="627"/>
      <c r="MFQ222" s="627"/>
      <c r="MFR222" s="627"/>
      <c r="MFS222" s="627"/>
      <c r="MFT222" s="627"/>
      <c r="MFU222" s="627"/>
      <c r="MFV222" s="627"/>
      <c r="MFW222" s="627"/>
      <c r="MFX222" s="627"/>
      <c r="MFY222" s="627"/>
      <c r="MFZ222" s="627"/>
      <c r="MGA222" s="627"/>
      <c r="MGB222" s="627"/>
      <c r="MGC222" s="627"/>
      <c r="MGD222" s="627"/>
      <c r="MGE222" s="627"/>
      <c r="MGF222" s="627"/>
      <c r="MGG222" s="627"/>
      <c r="MGH222" s="627"/>
      <c r="MGI222" s="627"/>
      <c r="MGJ222" s="627"/>
      <c r="MGK222" s="627"/>
      <c r="MGL222" s="627"/>
      <c r="MGM222" s="627"/>
      <c r="MGN222" s="627"/>
      <c r="MGO222" s="627"/>
      <c r="MGP222" s="627"/>
      <c r="MGQ222" s="627"/>
      <c r="MGR222" s="627"/>
      <c r="MGS222" s="627"/>
      <c r="MGT222" s="627"/>
      <c r="MGU222" s="627"/>
      <c r="MGV222" s="627"/>
      <c r="MGW222" s="627"/>
      <c r="MGX222" s="627"/>
      <c r="MGY222" s="627"/>
      <c r="MGZ222" s="627"/>
      <c r="MHA222" s="627"/>
      <c r="MHB222" s="627"/>
      <c r="MHC222" s="627"/>
      <c r="MHD222" s="627"/>
      <c r="MHE222" s="627"/>
      <c r="MHF222" s="627"/>
      <c r="MHG222" s="627"/>
      <c r="MHH222" s="627"/>
      <c r="MHI222" s="627"/>
      <c r="MHJ222" s="627"/>
      <c r="MHK222" s="627"/>
      <c r="MHL222" s="627"/>
      <c r="MHM222" s="627"/>
      <c r="MHN222" s="627"/>
      <c r="MHO222" s="627"/>
      <c r="MHP222" s="627"/>
      <c r="MHQ222" s="627"/>
      <c r="MHR222" s="627"/>
      <c r="MHS222" s="627"/>
      <c r="MHT222" s="627"/>
      <c r="MHU222" s="627"/>
      <c r="MHV222" s="627"/>
      <c r="MHW222" s="627"/>
      <c r="MHX222" s="627"/>
      <c r="MHY222" s="627"/>
      <c r="MHZ222" s="627"/>
      <c r="MIA222" s="627"/>
      <c r="MIB222" s="627"/>
      <c r="MIC222" s="627"/>
      <c r="MID222" s="627"/>
      <c r="MIE222" s="627"/>
      <c r="MIF222" s="627"/>
      <c r="MIG222" s="627"/>
      <c r="MIH222" s="627"/>
      <c r="MII222" s="627"/>
      <c r="MIJ222" s="627"/>
      <c r="MIK222" s="627"/>
      <c r="MIL222" s="627"/>
      <c r="MIM222" s="627"/>
      <c r="MIN222" s="627"/>
      <c r="MIO222" s="627"/>
      <c r="MIP222" s="627"/>
      <c r="MIQ222" s="627"/>
      <c r="MIR222" s="627"/>
      <c r="MIS222" s="627"/>
      <c r="MIT222" s="627"/>
      <c r="MIU222" s="627"/>
      <c r="MIV222" s="627"/>
      <c r="MIW222" s="627"/>
      <c r="MIX222" s="627"/>
      <c r="MIY222" s="627"/>
      <c r="MIZ222" s="627"/>
      <c r="MJA222" s="627"/>
      <c r="MJB222" s="627"/>
      <c r="MJC222" s="627"/>
      <c r="MJD222" s="627"/>
      <c r="MJE222" s="627"/>
      <c r="MJF222" s="627"/>
      <c r="MJG222" s="627"/>
      <c r="MJH222" s="627"/>
      <c r="MJI222" s="627"/>
      <c r="MJJ222" s="627"/>
      <c r="MJK222" s="627"/>
      <c r="MJL222" s="627"/>
      <c r="MJM222" s="627"/>
      <c r="MJN222" s="627"/>
      <c r="MJO222" s="627"/>
      <c r="MJP222" s="627"/>
      <c r="MJQ222" s="627"/>
      <c r="MJR222" s="627"/>
      <c r="MJS222" s="627"/>
      <c r="MJT222" s="627"/>
      <c r="MJU222" s="627"/>
      <c r="MJV222" s="627"/>
      <c r="MJW222" s="627"/>
      <c r="MJX222" s="627"/>
      <c r="MJY222" s="627"/>
      <c r="MJZ222" s="627"/>
      <c r="MKA222" s="627"/>
      <c r="MKB222" s="627"/>
      <c r="MKC222" s="627"/>
      <c r="MKD222" s="627"/>
      <c r="MKE222" s="627"/>
      <c r="MKF222" s="627"/>
      <c r="MKG222" s="627"/>
      <c r="MKH222" s="627"/>
      <c r="MKI222" s="627"/>
      <c r="MKJ222" s="627"/>
      <c r="MKK222" s="627"/>
      <c r="MKL222" s="627"/>
      <c r="MKM222" s="627"/>
      <c r="MKN222" s="627"/>
      <c r="MKO222" s="627"/>
      <c r="MKP222" s="627"/>
      <c r="MKQ222" s="627"/>
      <c r="MKR222" s="627"/>
      <c r="MKS222" s="627"/>
      <c r="MKT222" s="627"/>
      <c r="MKU222" s="627"/>
      <c r="MKV222" s="627"/>
      <c r="MKW222" s="627"/>
      <c r="MKX222" s="627"/>
      <c r="MKY222" s="627"/>
      <c r="MKZ222" s="627"/>
      <c r="MLA222" s="627"/>
      <c r="MLB222" s="627"/>
      <c r="MLC222" s="627"/>
      <c r="MLD222" s="627"/>
      <c r="MLE222" s="627"/>
      <c r="MLF222" s="627"/>
      <c r="MLG222" s="627"/>
      <c r="MLH222" s="627"/>
      <c r="MLI222" s="627"/>
      <c r="MLJ222" s="627"/>
      <c r="MLK222" s="627"/>
      <c r="MLL222" s="627"/>
      <c r="MLM222" s="627"/>
      <c r="MLN222" s="627"/>
      <c r="MLO222" s="627"/>
      <c r="MLP222" s="627"/>
      <c r="MLQ222" s="627"/>
      <c r="MLR222" s="627"/>
      <c r="MLS222" s="627"/>
      <c r="MLT222" s="627"/>
      <c r="MLU222" s="627"/>
      <c r="MLV222" s="627"/>
      <c r="MLW222" s="627"/>
      <c r="MLX222" s="627"/>
      <c r="MLY222" s="627"/>
      <c r="MLZ222" s="627"/>
      <c r="MMA222" s="627"/>
      <c r="MMB222" s="627"/>
      <c r="MMC222" s="627"/>
      <c r="MMD222" s="627"/>
      <c r="MME222" s="627"/>
      <c r="MMF222" s="627"/>
      <c r="MMG222" s="627"/>
      <c r="MMH222" s="627"/>
      <c r="MMI222" s="627"/>
      <c r="MMJ222" s="627"/>
      <c r="MMK222" s="627"/>
      <c r="MML222" s="627"/>
      <c r="MMM222" s="627"/>
      <c r="MMN222" s="627"/>
      <c r="MMO222" s="627"/>
      <c r="MMP222" s="627"/>
      <c r="MMQ222" s="627"/>
      <c r="MMR222" s="627"/>
      <c r="MMS222" s="627"/>
      <c r="MMT222" s="627"/>
      <c r="MMU222" s="627"/>
      <c r="MMV222" s="627"/>
      <c r="MMW222" s="627"/>
      <c r="MMX222" s="627"/>
      <c r="MMY222" s="627"/>
      <c r="MMZ222" s="627"/>
      <c r="MNA222" s="627"/>
      <c r="MNB222" s="627"/>
      <c r="MNC222" s="627"/>
      <c r="MND222" s="627"/>
      <c r="MNE222" s="627"/>
      <c r="MNF222" s="627"/>
      <c r="MNG222" s="627"/>
      <c r="MNH222" s="627"/>
      <c r="MNI222" s="627"/>
      <c r="MNJ222" s="627"/>
      <c r="MNK222" s="627"/>
      <c r="MNL222" s="627"/>
      <c r="MNM222" s="627"/>
      <c r="MNN222" s="627"/>
      <c r="MNO222" s="627"/>
      <c r="MNP222" s="627"/>
      <c r="MNQ222" s="627"/>
      <c r="MNR222" s="627"/>
      <c r="MNS222" s="627"/>
      <c r="MNT222" s="627"/>
      <c r="MNU222" s="627"/>
      <c r="MNV222" s="627"/>
      <c r="MNW222" s="627"/>
      <c r="MNX222" s="627"/>
      <c r="MNY222" s="627"/>
      <c r="MNZ222" s="627"/>
      <c r="MOA222" s="627"/>
      <c r="MOB222" s="627"/>
      <c r="MOC222" s="627"/>
      <c r="MOD222" s="627"/>
      <c r="MOE222" s="627"/>
      <c r="MOF222" s="627"/>
      <c r="MOG222" s="627"/>
      <c r="MOH222" s="627"/>
      <c r="MOI222" s="627"/>
      <c r="MOJ222" s="627"/>
      <c r="MOK222" s="627"/>
      <c r="MOL222" s="627"/>
      <c r="MOM222" s="627"/>
      <c r="MON222" s="627"/>
      <c r="MOO222" s="627"/>
      <c r="MOP222" s="627"/>
      <c r="MOQ222" s="627"/>
      <c r="MOR222" s="627"/>
      <c r="MOS222" s="627"/>
      <c r="MOT222" s="627"/>
      <c r="MOU222" s="627"/>
      <c r="MOV222" s="627"/>
      <c r="MOW222" s="627"/>
      <c r="MOX222" s="627"/>
      <c r="MOY222" s="627"/>
      <c r="MOZ222" s="627"/>
      <c r="MPA222" s="627"/>
      <c r="MPB222" s="627"/>
      <c r="MPC222" s="627"/>
      <c r="MPD222" s="627"/>
      <c r="MPE222" s="627"/>
      <c r="MPF222" s="627"/>
      <c r="MPG222" s="627"/>
      <c r="MPH222" s="627"/>
      <c r="MPI222" s="627"/>
      <c r="MPJ222" s="627"/>
      <c r="MPK222" s="627"/>
      <c r="MPL222" s="627"/>
      <c r="MPM222" s="627"/>
      <c r="MPN222" s="627"/>
      <c r="MPO222" s="627"/>
      <c r="MPP222" s="627"/>
      <c r="MPQ222" s="627"/>
      <c r="MPR222" s="627"/>
      <c r="MPS222" s="627"/>
      <c r="MPT222" s="627"/>
      <c r="MPU222" s="627"/>
      <c r="MPV222" s="627"/>
      <c r="MPW222" s="627"/>
      <c r="MPX222" s="627"/>
      <c r="MPY222" s="627"/>
      <c r="MPZ222" s="627"/>
      <c r="MQA222" s="627"/>
      <c r="MQB222" s="627"/>
      <c r="MQC222" s="627"/>
      <c r="MQD222" s="627"/>
      <c r="MQE222" s="627"/>
      <c r="MQF222" s="627"/>
      <c r="MQG222" s="627"/>
      <c r="MQH222" s="627"/>
      <c r="MQI222" s="627"/>
      <c r="MQJ222" s="627"/>
      <c r="MQK222" s="627"/>
      <c r="MQL222" s="627"/>
      <c r="MQM222" s="627"/>
      <c r="MQN222" s="627"/>
      <c r="MQO222" s="627"/>
      <c r="MQP222" s="627"/>
      <c r="MQQ222" s="627"/>
      <c r="MQR222" s="627"/>
      <c r="MQS222" s="627"/>
      <c r="MQT222" s="627"/>
      <c r="MQU222" s="627"/>
      <c r="MQV222" s="627"/>
      <c r="MQW222" s="627"/>
      <c r="MQX222" s="627"/>
      <c r="MQY222" s="627"/>
      <c r="MQZ222" s="627"/>
      <c r="MRA222" s="627"/>
      <c r="MRB222" s="627"/>
      <c r="MRC222" s="627"/>
      <c r="MRD222" s="627"/>
      <c r="MRE222" s="627"/>
      <c r="MRF222" s="627"/>
      <c r="MRG222" s="627"/>
      <c r="MRH222" s="627"/>
      <c r="MRI222" s="627"/>
      <c r="MRJ222" s="627"/>
      <c r="MRK222" s="627"/>
      <c r="MRL222" s="627"/>
      <c r="MRM222" s="627"/>
      <c r="MRN222" s="627"/>
      <c r="MRO222" s="627"/>
      <c r="MRP222" s="627"/>
      <c r="MRQ222" s="627"/>
      <c r="MRR222" s="627"/>
      <c r="MRS222" s="627"/>
      <c r="MRT222" s="627"/>
      <c r="MRU222" s="627"/>
      <c r="MRV222" s="627"/>
      <c r="MRW222" s="627"/>
      <c r="MRX222" s="627"/>
      <c r="MRY222" s="627"/>
      <c r="MRZ222" s="627"/>
      <c r="MSA222" s="627"/>
      <c r="MSB222" s="627"/>
      <c r="MSC222" s="627"/>
      <c r="MSD222" s="627"/>
      <c r="MSE222" s="627"/>
      <c r="MSF222" s="627"/>
      <c r="MSG222" s="627"/>
      <c r="MSH222" s="627"/>
      <c r="MSI222" s="627"/>
      <c r="MSJ222" s="627"/>
      <c r="MSK222" s="627"/>
      <c r="MSL222" s="627"/>
      <c r="MSM222" s="627"/>
      <c r="MSN222" s="627"/>
      <c r="MSO222" s="627"/>
      <c r="MSP222" s="627"/>
      <c r="MSQ222" s="627"/>
      <c r="MSR222" s="627"/>
      <c r="MSS222" s="627"/>
      <c r="MST222" s="627"/>
      <c r="MSU222" s="627"/>
      <c r="MSV222" s="627"/>
      <c r="MSW222" s="627"/>
      <c r="MSX222" s="627"/>
      <c r="MSY222" s="627"/>
      <c r="MSZ222" s="627"/>
      <c r="MTA222" s="627"/>
      <c r="MTB222" s="627"/>
      <c r="MTC222" s="627"/>
      <c r="MTD222" s="627"/>
      <c r="MTE222" s="627"/>
      <c r="MTF222" s="627"/>
      <c r="MTG222" s="627"/>
      <c r="MTH222" s="627"/>
      <c r="MTI222" s="627"/>
      <c r="MTJ222" s="627"/>
      <c r="MTK222" s="627"/>
      <c r="MTL222" s="627"/>
      <c r="MTM222" s="627"/>
      <c r="MTN222" s="627"/>
      <c r="MTO222" s="627"/>
      <c r="MTP222" s="627"/>
      <c r="MTQ222" s="627"/>
      <c r="MTR222" s="627"/>
      <c r="MTS222" s="627"/>
      <c r="MTT222" s="627"/>
      <c r="MTU222" s="627"/>
      <c r="MTV222" s="627"/>
      <c r="MTW222" s="627"/>
      <c r="MTX222" s="627"/>
      <c r="MTY222" s="627"/>
      <c r="MTZ222" s="627"/>
      <c r="MUA222" s="627"/>
      <c r="MUB222" s="627"/>
      <c r="MUC222" s="627"/>
      <c r="MUD222" s="627"/>
      <c r="MUE222" s="627"/>
      <c r="MUF222" s="627"/>
      <c r="MUG222" s="627"/>
      <c r="MUH222" s="627"/>
      <c r="MUI222" s="627"/>
      <c r="MUJ222" s="627"/>
      <c r="MUK222" s="627"/>
      <c r="MUL222" s="627"/>
      <c r="MUM222" s="627"/>
      <c r="MUN222" s="627"/>
      <c r="MUO222" s="627"/>
      <c r="MUP222" s="627"/>
      <c r="MUQ222" s="627"/>
      <c r="MUR222" s="627"/>
      <c r="MUS222" s="627"/>
      <c r="MUT222" s="627"/>
      <c r="MUU222" s="627"/>
      <c r="MUV222" s="627"/>
      <c r="MUW222" s="627"/>
      <c r="MUX222" s="627"/>
      <c r="MUY222" s="627"/>
      <c r="MUZ222" s="627"/>
      <c r="MVA222" s="627"/>
      <c r="MVB222" s="627"/>
      <c r="MVC222" s="627"/>
      <c r="MVD222" s="627"/>
      <c r="MVE222" s="627"/>
      <c r="MVF222" s="627"/>
      <c r="MVG222" s="627"/>
      <c r="MVH222" s="627"/>
      <c r="MVI222" s="627"/>
      <c r="MVJ222" s="627"/>
      <c r="MVK222" s="627"/>
      <c r="MVL222" s="627"/>
      <c r="MVM222" s="627"/>
      <c r="MVN222" s="627"/>
      <c r="MVO222" s="627"/>
      <c r="MVP222" s="627"/>
      <c r="MVQ222" s="627"/>
      <c r="MVR222" s="627"/>
      <c r="MVS222" s="627"/>
      <c r="MVT222" s="627"/>
      <c r="MVU222" s="627"/>
      <c r="MVV222" s="627"/>
      <c r="MVW222" s="627"/>
      <c r="MVX222" s="627"/>
      <c r="MVY222" s="627"/>
      <c r="MVZ222" s="627"/>
      <c r="MWA222" s="627"/>
      <c r="MWB222" s="627"/>
      <c r="MWC222" s="627"/>
      <c r="MWD222" s="627"/>
      <c r="MWE222" s="627"/>
      <c r="MWF222" s="627"/>
      <c r="MWG222" s="627"/>
      <c r="MWH222" s="627"/>
      <c r="MWI222" s="627"/>
      <c r="MWJ222" s="627"/>
      <c r="MWK222" s="627"/>
      <c r="MWL222" s="627"/>
      <c r="MWM222" s="627"/>
      <c r="MWN222" s="627"/>
      <c r="MWO222" s="627"/>
      <c r="MWP222" s="627"/>
      <c r="MWQ222" s="627"/>
      <c r="MWR222" s="627"/>
      <c r="MWS222" s="627"/>
      <c r="MWT222" s="627"/>
      <c r="MWU222" s="627"/>
      <c r="MWV222" s="627"/>
      <c r="MWW222" s="627"/>
      <c r="MWX222" s="627"/>
      <c r="MWY222" s="627"/>
      <c r="MWZ222" s="627"/>
      <c r="MXA222" s="627"/>
      <c r="MXB222" s="627"/>
      <c r="MXC222" s="627"/>
      <c r="MXD222" s="627"/>
      <c r="MXE222" s="627"/>
      <c r="MXF222" s="627"/>
      <c r="MXG222" s="627"/>
      <c r="MXH222" s="627"/>
      <c r="MXI222" s="627"/>
      <c r="MXJ222" s="627"/>
      <c r="MXK222" s="627"/>
      <c r="MXL222" s="627"/>
      <c r="MXM222" s="627"/>
      <c r="MXN222" s="627"/>
      <c r="MXO222" s="627"/>
      <c r="MXP222" s="627"/>
      <c r="MXQ222" s="627"/>
      <c r="MXR222" s="627"/>
      <c r="MXS222" s="627"/>
      <c r="MXT222" s="627"/>
      <c r="MXU222" s="627"/>
      <c r="MXV222" s="627"/>
      <c r="MXW222" s="627"/>
      <c r="MXX222" s="627"/>
      <c r="MXY222" s="627"/>
      <c r="MXZ222" s="627"/>
      <c r="MYA222" s="627"/>
      <c r="MYB222" s="627"/>
      <c r="MYC222" s="627"/>
      <c r="MYD222" s="627"/>
      <c r="MYE222" s="627"/>
      <c r="MYF222" s="627"/>
      <c r="MYG222" s="627"/>
      <c r="MYH222" s="627"/>
      <c r="MYI222" s="627"/>
      <c r="MYJ222" s="627"/>
      <c r="MYK222" s="627"/>
      <c r="MYL222" s="627"/>
      <c r="MYM222" s="627"/>
      <c r="MYN222" s="627"/>
      <c r="MYO222" s="627"/>
      <c r="MYP222" s="627"/>
      <c r="MYQ222" s="627"/>
      <c r="MYR222" s="627"/>
      <c r="MYS222" s="627"/>
      <c r="MYT222" s="627"/>
      <c r="MYU222" s="627"/>
      <c r="MYV222" s="627"/>
      <c r="MYW222" s="627"/>
      <c r="MYX222" s="627"/>
      <c r="MYY222" s="627"/>
      <c r="MYZ222" s="627"/>
      <c r="MZA222" s="627"/>
      <c r="MZB222" s="627"/>
      <c r="MZC222" s="627"/>
      <c r="MZD222" s="627"/>
      <c r="MZE222" s="627"/>
      <c r="MZF222" s="627"/>
      <c r="MZG222" s="627"/>
      <c r="MZH222" s="627"/>
      <c r="MZI222" s="627"/>
      <c r="MZJ222" s="627"/>
      <c r="MZK222" s="627"/>
      <c r="MZL222" s="627"/>
      <c r="MZM222" s="627"/>
      <c r="MZN222" s="627"/>
      <c r="MZO222" s="627"/>
      <c r="MZP222" s="627"/>
      <c r="MZQ222" s="627"/>
      <c r="MZR222" s="627"/>
      <c r="MZS222" s="627"/>
      <c r="MZT222" s="627"/>
      <c r="MZU222" s="627"/>
      <c r="MZV222" s="627"/>
      <c r="MZW222" s="627"/>
      <c r="MZX222" s="627"/>
      <c r="MZY222" s="627"/>
      <c r="MZZ222" s="627"/>
      <c r="NAA222" s="627"/>
      <c r="NAB222" s="627"/>
      <c r="NAC222" s="627"/>
      <c r="NAD222" s="627"/>
      <c r="NAE222" s="627"/>
      <c r="NAF222" s="627"/>
      <c r="NAG222" s="627"/>
      <c r="NAH222" s="627"/>
      <c r="NAI222" s="627"/>
      <c r="NAJ222" s="627"/>
      <c r="NAK222" s="627"/>
      <c r="NAL222" s="627"/>
      <c r="NAM222" s="627"/>
      <c r="NAN222" s="627"/>
      <c r="NAO222" s="627"/>
      <c r="NAP222" s="627"/>
      <c r="NAQ222" s="627"/>
      <c r="NAR222" s="627"/>
      <c r="NAS222" s="627"/>
      <c r="NAT222" s="627"/>
      <c r="NAU222" s="627"/>
      <c r="NAV222" s="627"/>
      <c r="NAW222" s="627"/>
      <c r="NAX222" s="627"/>
      <c r="NAY222" s="627"/>
      <c r="NAZ222" s="627"/>
      <c r="NBA222" s="627"/>
      <c r="NBB222" s="627"/>
      <c r="NBC222" s="627"/>
      <c r="NBD222" s="627"/>
      <c r="NBE222" s="627"/>
      <c r="NBF222" s="627"/>
      <c r="NBG222" s="627"/>
      <c r="NBH222" s="627"/>
      <c r="NBI222" s="627"/>
      <c r="NBJ222" s="627"/>
      <c r="NBK222" s="627"/>
      <c r="NBL222" s="627"/>
      <c r="NBM222" s="627"/>
      <c r="NBN222" s="627"/>
      <c r="NBO222" s="627"/>
      <c r="NBP222" s="627"/>
      <c r="NBQ222" s="627"/>
      <c r="NBR222" s="627"/>
      <c r="NBS222" s="627"/>
      <c r="NBT222" s="627"/>
      <c r="NBU222" s="627"/>
      <c r="NBV222" s="627"/>
      <c r="NBW222" s="627"/>
      <c r="NBX222" s="627"/>
      <c r="NBY222" s="627"/>
      <c r="NBZ222" s="627"/>
      <c r="NCA222" s="627"/>
      <c r="NCB222" s="627"/>
      <c r="NCC222" s="627"/>
      <c r="NCD222" s="627"/>
      <c r="NCE222" s="627"/>
      <c r="NCF222" s="627"/>
      <c r="NCG222" s="627"/>
      <c r="NCH222" s="627"/>
      <c r="NCI222" s="627"/>
      <c r="NCJ222" s="627"/>
      <c r="NCK222" s="627"/>
      <c r="NCL222" s="627"/>
      <c r="NCM222" s="627"/>
      <c r="NCN222" s="627"/>
      <c r="NCO222" s="627"/>
      <c r="NCP222" s="627"/>
      <c r="NCQ222" s="627"/>
      <c r="NCR222" s="627"/>
      <c r="NCS222" s="627"/>
      <c r="NCT222" s="627"/>
      <c r="NCU222" s="627"/>
      <c r="NCV222" s="627"/>
      <c r="NCW222" s="627"/>
      <c r="NCX222" s="627"/>
      <c r="NCY222" s="627"/>
      <c r="NCZ222" s="627"/>
      <c r="NDA222" s="627"/>
      <c r="NDB222" s="627"/>
      <c r="NDC222" s="627"/>
      <c r="NDD222" s="627"/>
      <c r="NDE222" s="627"/>
      <c r="NDF222" s="627"/>
      <c r="NDG222" s="627"/>
      <c r="NDH222" s="627"/>
      <c r="NDI222" s="627"/>
      <c r="NDJ222" s="627"/>
      <c r="NDK222" s="627"/>
      <c r="NDL222" s="627"/>
      <c r="NDM222" s="627"/>
      <c r="NDN222" s="627"/>
      <c r="NDO222" s="627"/>
      <c r="NDP222" s="627"/>
      <c r="NDQ222" s="627"/>
      <c r="NDR222" s="627"/>
      <c r="NDS222" s="627"/>
      <c r="NDT222" s="627"/>
      <c r="NDU222" s="627"/>
      <c r="NDV222" s="627"/>
      <c r="NDW222" s="627"/>
      <c r="NDX222" s="627"/>
      <c r="NDY222" s="627"/>
      <c r="NDZ222" s="627"/>
      <c r="NEA222" s="627"/>
      <c r="NEB222" s="627"/>
      <c r="NEC222" s="627"/>
      <c r="NED222" s="627"/>
      <c r="NEE222" s="627"/>
      <c r="NEF222" s="627"/>
      <c r="NEG222" s="627"/>
      <c r="NEH222" s="627"/>
      <c r="NEI222" s="627"/>
      <c r="NEJ222" s="627"/>
      <c r="NEK222" s="627"/>
      <c r="NEL222" s="627"/>
      <c r="NEM222" s="627"/>
      <c r="NEN222" s="627"/>
      <c r="NEO222" s="627"/>
      <c r="NEP222" s="627"/>
      <c r="NEQ222" s="627"/>
      <c r="NER222" s="627"/>
      <c r="NES222" s="627"/>
      <c r="NET222" s="627"/>
      <c r="NEU222" s="627"/>
      <c r="NEV222" s="627"/>
      <c r="NEW222" s="627"/>
      <c r="NEX222" s="627"/>
      <c r="NEY222" s="627"/>
      <c r="NEZ222" s="627"/>
      <c r="NFA222" s="627"/>
      <c r="NFB222" s="627"/>
      <c r="NFC222" s="627"/>
      <c r="NFD222" s="627"/>
      <c r="NFE222" s="627"/>
      <c r="NFF222" s="627"/>
      <c r="NFG222" s="627"/>
      <c r="NFH222" s="627"/>
      <c r="NFI222" s="627"/>
      <c r="NFJ222" s="627"/>
      <c r="NFK222" s="627"/>
      <c r="NFL222" s="627"/>
      <c r="NFM222" s="627"/>
      <c r="NFN222" s="627"/>
      <c r="NFO222" s="627"/>
      <c r="NFP222" s="627"/>
      <c r="NFQ222" s="627"/>
      <c r="NFR222" s="627"/>
      <c r="NFS222" s="627"/>
      <c r="NFT222" s="627"/>
      <c r="NFU222" s="627"/>
      <c r="NFV222" s="627"/>
      <c r="NFW222" s="627"/>
      <c r="NFX222" s="627"/>
      <c r="NFY222" s="627"/>
      <c r="NFZ222" s="627"/>
      <c r="NGA222" s="627"/>
      <c r="NGB222" s="627"/>
      <c r="NGC222" s="627"/>
      <c r="NGD222" s="627"/>
      <c r="NGE222" s="627"/>
      <c r="NGF222" s="627"/>
      <c r="NGG222" s="627"/>
      <c r="NGH222" s="627"/>
      <c r="NGI222" s="627"/>
      <c r="NGJ222" s="627"/>
      <c r="NGK222" s="627"/>
      <c r="NGL222" s="627"/>
      <c r="NGM222" s="627"/>
      <c r="NGN222" s="627"/>
      <c r="NGO222" s="627"/>
      <c r="NGP222" s="627"/>
      <c r="NGQ222" s="627"/>
      <c r="NGR222" s="627"/>
      <c r="NGS222" s="627"/>
      <c r="NGT222" s="627"/>
      <c r="NGU222" s="627"/>
      <c r="NGV222" s="627"/>
      <c r="NGW222" s="627"/>
      <c r="NGX222" s="627"/>
      <c r="NGY222" s="627"/>
      <c r="NGZ222" s="627"/>
      <c r="NHA222" s="627"/>
      <c r="NHB222" s="627"/>
      <c r="NHC222" s="627"/>
      <c r="NHD222" s="627"/>
      <c r="NHE222" s="627"/>
      <c r="NHF222" s="627"/>
      <c r="NHG222" s="627"/>
      <c r="NHH222" s="627"/>
      <c r="NHI222" s="627"/>
      <c r="NHJ222" s="627"/>
      <c r="NHK222" s="627"/>
      <c r="NHL222" s="627"/>
      <c r="NHM222" s="627"/>
      <c r="NHN222" s="627"/>
      <c r="NHO222" s="627"/>
      <c r="NHP222" s="627"/>
      <c r="NHQ222" s="627"/>
      <c r="NHR222" s="627"/>
      <c r="NHS222" s="627"/>
      <c r="NHT222" s="627"/>
      <c r="NHU222" s="627"/>
      <c r="NHV222" s="627"/>
      <c r="NHW222" s="627"/>
      <c r="NHX222" s="627"/>
      <c r="NHY222" s="627"/>
      <c r="NHZ222" s="627"/>
      <c r="NIA222" s="627"/>
      <c r="NIB222" s="627"/>
      <c r="NIC222" s="627"/>
      <c r="NID222" s="627"/>
      <c r="NIE222" s="627"/>
      <c r="NIF222" s="627"/>
      <c r="NIG222" s="627"/>
      <c r="NIH222" s="627"/>
      <c r="NII222" s="627"/>
      <c r="NIJ222" s="627"/>
      <c r="NIK222" s="627"/>
      <c r="NIL222" s="627"/>
      <c r="NIM222" s="627"/>
      <c r="NIN222" s="627"/>
      <c r="NIO222" s="627"/>
      <c r="NIP222" s="627"/>
      <c r="NIQ222" s="627"/>
      <c r="NIR222" s="627"/>
      <c r="NIS222" s="627"/>
      <c r="NIT222" s="627"/>
      <c r="NIU222" s="627"/>
      <c r="NIV222" s="627"/>
      <c r="NIW222" s="627"/>
      <c r="NIX222" s="627"/>
      <c r="NIY222" s="627"/>
      <c r="NIZ222" s="627"/>
      <c r="NJA222" s="627"/>
      <c r="NJB222" s="627"/>
      <c r="NJC222" s="627"/>
      <c r="NJD222" s="627"/>
      <c r="NJE222" s="627"/>
      <c r="NJF222" s="627"/>
      <c r="NJG222" s="627"/>
      <c r="NJH222" s="627"/>
      <c r="NJI222" s="627"/>
      <c r="NJJ222" s="627"/>
      <c r="NJK222" s="627"/>
      <c r="NJL222" s="627"/>
      <c r="NJM222" s="627"/>
      <c r="NJN222" s="627"/>
      <c r="NJO222" s="627"/>
      <c r="NJP222" s="627"/>
      <c r="NJQ222" s="627"/>
      <c r="NJR222" s="627"/>
      <c r="NJS222" s="627"/>
      <c r="NJT222" s="627"/>
      <c r="NJU222" s="627"/>
      <c r="NJV222" s="627"/>
      <c r="NJW222" s="627"/>
      <c r="NJX222" s="627"/>
      <c r="NJY222" s="627"/>
      <c r="NJZ222" s="627"/>
      <c r="NKA222" s="627"/>
      <c r="NKB222" s="627"/>
      <c r="NKC222" s="627"/>
      <c r="NKD222" s="627"/>
      <c r="NKE222" s="627"/>
      <c r="NKF222" s="627"/>
      <c r="NKG222" s="627"/>
      <c r="NKH222" s="627"/>
      <c r="NKI222" s="627"/>
      <c r="NKJ222" s="627"/>
      <c r="NKK222" s="627"/>
      <c r="NKL222" s="627"/>
      <c r="NKM222" s="627"/>
      <c r="NKN222" s="627"/>
      <c r="NKO222" s="627"/>
      <c r="NKP222" s="627"/>
      <c r="NKQ222" s="627"/>
      <c r="NKR222" s="627"/>
      <c r="NKS222" s="627"/>
      <c r="NKT222" s="627"/>
      <c r="NKU222" s="627"/>
      <c r="NKV222" s="627"/>
      <c r="NKW222" s="627"/>
      <c r="NKX222" s="627"/>
      <c r="NKY222" s="627"/>
      <c r="NKZ222" s="627"/>
      <c r="NLA222" s="627"/>
      <c r="NLB222" s="627"/>
      <c r="NLC222" s="627"/>
      <c r="NLD222" s="627"/>
      <c r="NLE222" s="627"/>
      <c r="NLF222" s="627"/>
      <c r="NLG222" s="627"/>
      <c r="NLH222" s="627"/>
      <c r="NLI222" s="627"/>
      <c r="NLJ222" s="627"/>
      <c r="NLK222" s="627"/>
      <c r="NLL222" s="627"/>
      <c r="NLM222" s="627"/>
      <c r="NLN222" s="627"/>
      <c r="NLO222" s="627"/>
      <c r="NLP222" s="627"/>
      <c r="NLQ222" s="627"/>
      <c r="NLR222" s="627"/>
      <c r="NLS222" s="627"/>
      <c r="NLT222" s="627"/>
      <c r="NLU222" s="627"/>
      <c r="NLV222" s="627"/>
      <c r="NLW222" s="627"/>
      <c r="NLX222" s="627"/>
      <c r="NLY222" s="627"/>
      <c r="NLZ222" s="627"/>
      <c r="NMA222" s="627"/>
      <c r="NMB222" s="627"/>
      <c r="NMC222" s="627"/>
      <c r="NMD222" s="627"/>
      <c r="NME222" s="627"/>
      <c r="NMF222" s="627"/>
      <c r="NMG222" s="627"/>
      <c r="NMH222" s="627"/>
      <c r="NMI222" s="627"/>
      <c r="NMJ222" s="627"/>
      <c r="NMK222" s="627"/>
      <c r="NML222" s="627"/>
      <c r="NMM222" s="627"/>
      <c r="NMN222" s="627"/>
      <c r="NMO222" s="627"/>
      <c r="NMP222" s="627"/>
      <c r="NMQ222" s="627"/>
      <c r="NMR222" s="627"/>
      <c r="NMS222" s="627"/>
      <c r="NMT222" s="627"/>
      <c r="NMU222" s="627"/>
      <c r="NMV222" s="627"/>
      <c r="NMW222" s="627"/>
      <c r="NMX222" s="627"/>
      <c r="NMY222" s="627"/>
      <c r="NMZ222" s="627"/>
      <c r="NNA222" s="627"/>
      <c r="NNB222" s="627"/>
      <c r="NNC222" s="627"/>
      <c r="NND222" s="627"/>
      <c r="NNE222" s="627"/>
      <c r="NNF222" s="627"/>
      <c r="NNG222" s="627"/>
      <c r="NNH222" s="627"/>
      <c r="NNI222" s="627"/>
      <c r="NNJ222" s="627"/>
      <c r="NNK222" s="627"/>
      <c r="NNL222" s="627"/>
      <c r="NNM222" s="627"/>
      <c r="NNN222" s="627"/>
      <c r="NNO222" s="627"/>
      <c r="NNP222" s="627"/>
      <c r="NNQ222" s="627"/>
      <c r="NNR222" s="627"/>
      <c r="NNS222" s="627"/>
      <c r="NNT222" s="627"/>
      <c r="NNU222" s="627"/>
      <c r="NNV222" s="627"/>
      <c r="NNW222" s="627"/>
      <c r="NNX222" s="627"/>
      <c r="NNY222" s="627"/>
      <c r="NNZ222" s="627"/>
      <c r="NOA222" s="627"/>
      <c r="NOB222" s="627"/>
      <c r="NOC222" s="627"/>
      <c r="NOD222" s="627"/>
      <c r="NOE222" s="627"/>
      <c r="NOF222" s="627"/>
      <c r="NOG222" s="627"/>
      <c r="NOH222" s="627"/>
      <c r="NOI222" s="627"/>
      <c r="NOJ222" s="627"/>
      <c r="NOK222" s="627"/>
      <c r="NOL222" s="627"/>
      <c r="NOM222" s="627"/>
      <c r="NON222" s="627"/>
      <c r="NOO222" s="627"/>
      <c r="NOP222" s="627"/>
      <c r="NOQ222" s="627"/>
      <c r="NOR222" s="627"/>
      <c r="NOS222" s="627"/>
      <c r="NOT222" s="627"/>
      <c r="NOU222" s="627"/>
      <c r="NOV222" s="627"/>
      <c r="NOW222" s="627"/>
      <c r="NOX222" s="627"/>
      <c r="NOY222" s="627"/>
      <c r="NOZ222" s="627"/>
      <c r="NPA222" s="627"/>
      <c r="NPB222" s="627"/>
      <c r="NPC222" s="627"/>
      <c r="NPD222" s="627"/>
      <c r="NPE222" s="627"/>
      <c r="NPF222" s="627"/>
      <c r="NPG222" s="627"/>
      <c r="NPH222" s="627"/>
      <c r="NPI222" s="627"/>
      <c r="NPJ222" s="627"/>
      <c r="NPK222" s="627"/>
      <c r="NPL222" s="627"/>
      <c r="NPM222" s="627"/>
      <c r="NPN222" s="627"/>
      <c r="NPO222" s="627"/>
      <c r="NPP222" s="627"/>
      <c r="NPQ222" s="627"/>
      <c r="NPR222" s="627"/>
      <c r="NPS222" s="627"/>
      <c r="NPT222" s="627"/>
      <c r="NPU222" s="627"/>
      <c r="NPV222" s="627"/>
      <c r="NPW222" s="627"/>
      <c r="NPX222" s="627"/>
      <c r="NPY222" s="627"/>
      <c r="NPZ222" s="627"/>
      <c r="NQA222" s="627"/>
      <c r="NQB222" s="627"/>
      <c r="NQC222" s="627"/>
      <c r="NQD222" s="627"/>
      <c r="NQE222" s="627"/>
      <c r="NQF222" s="627"/>
      <c r="NQG222" s="627"/>
      <c r="NQH222" s="627"/>
      <c r="NQI222" s="627"/>
      <c r="NQJ222" s="627"/>
      <c r="NQK222" s="627"/>
      <c r="NQL222" s="627"/>
      <c r="NQM222" s="627"/>
      <c r="NQN222" s="627"/>
      <c r="NQO222" s="627"/>
      <c r="NQP222" s="627"/>
      <c r="NQQ222" s="627"/>
      <c r="NQR222" s="627"/>
      <c r="NQS222" s="627"/>
      <c r="NQT222" s="627"/>
      <c r="NQU222" s="627"/>
      <c r="NQV222" s="627"/>
      <c r="NQW222" s="627"/>
      <c r="NQX222" s="627"/>
      <c r="NQY222" s="627"/>
      <c r="NQZ222" s="627"/>
      <c r="NRA222" s="627"/>
      <c r="NRB222" s="627"/>
      <c r="NRC222" s="627"/>
      <c r="NRD222" s="627"/>
      <c r="NRE222" s="627"/>
      <c r="NRF222" s="627"/>
      <c r="NRG222" s="627"/>
      <c r="NRH222" s="627"/>
      <c r="NRI222" s="627"/>
      <c r="NRJ222" s="627"/>
      <c r="NRK222" s="627"/>
      <c r="NRL222" s="627"/>
      <c r="NRM222" s="627"/>
      <c r="NRN222" s="627"/>
      <c r="NRO222" s="627"/>
      <c r="NRP222" s="627"/>
      <c r="NRQ222" s="627"/>
      <c r="NRR222" s="627"/>
      <c r="NRS222" s="627"/>
      <c r="NRT222" s="627"/>
      <c r="NRU222" s="627"/>
      <c r="NRV222" s="627"/>
      <c r="NRW222" s="627"/>
      <c r="NRX222" s="627"/>
      <c r="NRY222" s="627"/>
      <c r="NRZ222" s="627"/>
      <c r="NSA222" s="627"/>
      <c r="NSB222" s="627"/>
      <c r="NSC222" s="627"/>
      <c r="NSD222" s="627"/>
      <c r="NSE222" s="627"/>
      <c r="NSF222" s="627"/>
      <c r="NSG222" s="627"/>
      <c r="NSH222" s="627"/>
      <c r="NSI222" s="627"/>
      <c r="NSJ222" s="627"/>
      <c r="NSK222" s="627"/>
      <c r="NSL222" s="627"/>
      <c r="NSM222" s="627"/>
      <c r="NSN222" s="627"/>
      <c r="NSO222" s="627"/>
      <c r="NSP222" s="627"/>
      <c r="NSQ222" s="627"/>
      <c r="NSR222" s="627"/>
      <c r="NSS222" s="627"/>
      <c r="NST222" s="627"/>
      <c r="NSU222" s="627"/>
      <c r="NSV222" s="627"/>
      <c r="NSW222" s="627"/>
      <c r="NSX222" s="627"/>
      <c r="NSY222" s="627"/>
      <c r="NSZ222" s="627"/>
      <c r="NTA222" s="627"/>
      <c r="NTB222" s="627"/>
      <c r="NTC222" s="627"/>
      <c r="NTD222" s="627"/>
      <c r="NTE222" s="627"/>
      <c r="NTF222" s="627"/>
      <c r="NTG222" s="627"/>
      <c r="NTH222" s="627"/>
      <c r="NTI222" s="627"/>
      <c r="NTJ222" s="627"/>
      <c r="NTK222" s="627"/>
      <c r="NTL222" s="627"/>
      <c r="NTM222" s="627"/>
      <c r="NTN222" s="627"/>
      <c r="NTO222" s="627"/>
      <c r="NTP222" s="627"/>
      <c r="NTQ222" s="627"/>
      <c r="NTR222" s="627"/>
      <c r="NTS222" s="627"/>
      <c r="NTT222" s="627"/>
      <c r="NTU222" s="627"/>
      <c r="NTV222" s="627"/>
      <c r="NTW222" s="627"/>
      <c r="NTX222" s="627"/>
      <c r="NTY222" s="627"/>
      <c r="NTZ222" s="627"/>
      <c r="NUA222" s="627"/>
      <c r="NUB222" s="627"/>
      <c r="NUC222" s="627"/>
      <c r="NUD222" s="627"/>
      <c r="NUE222" s="627"/>
      <c r="NUF222" s="627"/>
      <c r="NUG222" s="627"/>
      <c r="NUH222" s="627"/>
      <c r="NUI222" s="627"/>
      <c r="NUJ222" s="627"/>
      <c r="NUK222" s="627"/>
      <c r="NUL222" s="627"/>
      <c r="NUM222" s="627"/>
      <c r="NUN222" s="627"/>
      <c r="NUO222" s="627"/>
      <c r="NUP222" s="627"/>
      <c r="NUQ222" s="627"/>
      <c r="NUR222" s="627"/>
      <c r="NUS222" s="627"/>
      <c r="NUT222" s="627"/>
      <c r="NUU222" s="627"/>
      <c r="NUV222" s="627"/>
      <c r="NUW222" s="627"/>
      <c r="NUX222" s="627"/>
      <c r="NUY222" s="627"/>
      <c r="NUZ222" s="627"/>
      <c r="NVA222" s="627"/>
      <c r="NVB222" s="627"/>
      <c r="NVC222" s="627"/>
      <c r="NVD222" s="627"/>
      <c r="NVE222" s="627"/>
      <c r="NVF222" s="627"/>
      <c r="NVG222" s="627"/>
      <c r="NVH222" s="627"/>
      <c r="NVI222" s="627"/>
      <c r="NVJ222" s="627"/>
      <c r="NVK222" s="627"/>
      <c r="NVL222" s="627"/>
      <c r="NVM222" s="627"/>
      <c r="NVN222" s="627"/>
      <c r="NVO222" s="627"/>
      <c r="NVP222" s="627"/>
      <c r="NVQ222" s="627"/>
      <c r="NVR222" s="627"/>
      <c r="NVS222" s="627"/>
      <c r="NVT222" s="627"/>
      <c r="NVU222" s="627"/>
      <c r="NVV222" s="627"/>
      <c r="NVW222" s="627"/>
      <c r="NVX222" s="627"/>
      <c r="NVY222" s="627"/>
      <c r="NVZ222" s="627"/>
      <c r="NWA222" s="627"/>
      <c r="NWB222" s="627"/>
      <c r="NWC222" s="627"/>
      <c r="NWD222" s="627"/>
      <c r="NWE222" s="627"/>
      <c r="NWF222" s="627"/>
      <c r="NWG222" s="627"/>
      <c r="NWH222" s="627"/>
      <c r="NWI222" s="627"/>
      <c r="NWJ222" s="627"/>
      <c r="NWK222" s="627"/>
      <c r="NWL222" s="627"/>
      <c r="NWM222" s="627"/>
      <c r="NWN222" s="627"/>
      <c r="NWO222" s="627"/>
      <c r="NWP222" s="627"/>
      <c r="NWQ222" s="627"/>
      <c r="NWR222" s="627"/>
      <c r="NWS222" s="627"/>
      <c r="NWT222" s="627"/>
      <c r="NWU222" s="627"/>
      <c r="NWV222" s="627"/>
      <c r="NWW222" s="627"/>
      <c r="NWX222" s="627"/>
      <c r="NWY222" s="627"/>
      <c r="NWZ222" s="627"/>
      <c r="NXA222" s="627"/>
      <c r="NXB222" s="627"/>
      <c r="NXC222" s="627"/>
      <c r="NXD222" s="627"/>
      <c r="NXE222" s="627"/>
      <c r="NXF222" s="627"/>
      <c r="NXG222" s="627"/>
      <c r="NXH222" s="627"/>
      <c r="NXI222" s="627"/>
      <c r="NXJ222" s="627"/>
      <c r="NXK222" s="627"/>
      <c r="NXL222" s="627"/>
      <c r="NXM222" s="627"/>
      <c r="NXN222" s="627"/>
      <c r="NXO222" s="627"/>
      <c r="NXP222" s="627"/>
      <c r="NXQ222" s="627"/>
      <c r="NXR222" s="627"/>
      <c r="NXS222" s="627"/>
      <c r="NXT222" s="627"/>
      <c r="NXU222" s="627"/>
      <c r="NXV222" s="627"/>
      <c r="NXW222" s="627"/>
      <c r="NXX222" s="627"/>
      <c r="NXY222" s="627"/>
      <c r="NXZ222" s="627"/>
      <c r="NYA222" s="627"/>
      <c r="NYB222" s="627"/>
      <c r="NYC222" s="627"/>
      <c r="NYD222" s="627"/>
      <c r="NYE222" s="627"/>
      <c r="NYF222" s="627"/>
      <c r="NYG222" s="627"/>
      <c r="NYH222" s="627"/>
      <c r="NYI222" s="627"/>
      <c r="NYJ222" s="627"/>
      <c r="NYK222" s="627"/>
      <c r="NYL222" s="627"/>
      <c r="NYM222" s="627"/>
      <c r="NYN222" s="627"/>
      <c r="NYO222" s="627"/>
      <c r="NYP222" s="627"/>
      <c r="NYQ222" s="627"/>
      <c r="NYR222" s="627"/>
      <c r="NYS222" s="627"/>
      <c r="NYT222" s="627"/>
      <c r="NYU222" s="627"/>
      <c r="NYV222" s="627"/>
      <c r="NYW222" s="627"/>
      <c r="NYX222" s="627"/>
      <c r="NYY222" s="627"/>
      <c r="NYZ222" s="627"/>
      <c r="NZA222" s="627"/>
      <c r="NZB222" s="627"/>
      <c r="NZC222" s="627"/>
      <c r="NZD222" s="627"/>
      <c r="NZE222" s="627"/>
      <c r="NZF222" s="627"/>
      <c r="NZG222" s="627"/>
      <c r="NZH222" s="627"/>
      <c r="NZI222" s="627"/>
      <c r="NZJ222" s="627"/>
      <c r="NZK222" s="627"/>
      <c r="NZL222" s="627"/>
      <c r="NZM222" s="627"/>
      <c r="NZN222" s="627"/>
      <c r="NZO222" s="627"/>
      <c r="NZP222" s="627"/>
      <c r="NZQ222" s="627"/>
      <c r="NZR222" s="627"/>
      <c r="NZS222" s="627"/>
      <c r="NZT222" s="627"/>
      <c r="NZU222" s="627"/>
      <c r="NZV222" s="627"/>
      <c r="NZW222" s="627"/>
      <c r="NZX222" s="627"/>
      <c r="NZY222" s="627"/>
      <c r="NZZ222" s="627"/>
      <c r="OAA222" s="627"/>
      <c r="OAB222" s="627"/>
      <c r="OAC222" s="627"/>
      <c r="OAD222" s="627"/>
      <c r="OAE222" s="627"/>
      <c r="OAF222" s="627"/>
      <c r="OAG222" s="627"/>
      <c r="OAH222" s="627"/>
      <c r="OAI222" s="627"/>
      <c r="OAJ222" s="627"/>
      <c r="OAK222" s="627"/>
      <c r="OAL222" s="627"/>
      <c r="OAM222" s="627"/>
      <c r="OAN222" s="627"/>
      <c r="OAO222" s="627"/>
      <c r="OAP222" s="627"/>
      <c r="OAQ222" s="627"/>
      <c r="OAR222" s="627"/>
      <c r="OAS222" s="627"/>
      <c r="OAT222" s="627"/>
      <c r="OAU222" s="627"/>
      <c r="OAV222" s="627"/>
      <c r="OAW222" s="627"/>
      <c r="OAX222" s="627"/>
      <c r="OAY222" s="627"/>
      <c r="OAZ222" s="627"/>
      <c r="OBA222" s="627"/>
      <c r="OBB222" s="627"/>
      <c r="OBC222" s="627"/>
      <c r="OBD222" s="627"/>
      <c r="OBE222" s="627"/>
      <c r="OBF222" s="627"/>
      <c r="OBG222" s="627"/>
      <c r="OBH222" s="627"/>
      <c r="OBI222" s="627"/>
      <c r="OBJ222" s="627"/>
      <c r="OBK222" s="627"/>
      <c r="OBL222" s="627"/>
      <c r="OBM222" s="627"/>
      <c r="OBN222" s="627"/>
      <c r="OBO222" s="627"/>
      <c r="OBP222" s="627"/>
      <c r="OBQ222" s="627"/>
      <c r="OBR222" s="627"/>
      <c r="OBS222" s="627"/>
      <c r="OBT222" s="627"/>
      <c r="OBU222" s="627"/>
      <c r="OBV222" s="627"/>
      <c r="OBW222" s="627"/>
      <c r="OBX222" s="627"/>
      <c r="OBY222" s="627"/>
      <c r="OBZ222" s="627"/>
      <c r="OCA222" s="627"/>
      <c r="OCB222" s="627"/>
      <c r="OCC222" s="627"/>
      <c r="OCD222" s="627"/>
      <c r="OCE222" s="627"/>
      <c r="OCF222" s="627"/>
      <c r="OCG222" s="627"/>
      <c r="OCH222" s="627"/>
      <c r="OCI222" s="627"/>
      <c r="OCJ222" s="627"/>
      <c r="OCK222" s="627"/>
      <c r="OCL222" s="627"/>
      <c r="OCM222" s="627"/>
      <c r="OCN222" s="627"/>
      <c r="OCO222" s="627"/>
      <c r="OCP222" s="627"/>
      <c r="OCQ222" s="627"/>
      <c r="OCR222" s="627"/>
      <c r="OCS222" s="627"/>
      <c r="OCT222" s="627"/>
      <c r="OCU222" s="627"/>
      <c r="OCV222" s="627"/>
      <c r="OCW222" s="627"/>
      <c r="OCX222" s="627"/>
      <c r="OCY222" s="627"/>
      <c r="OCZ222" s="627"/>
      <c r="ODA222" s="627"/>
      <c r="ODB222" s="627"/>
      <c r="ODC222" s="627"/>
      <c r="ODD222" s="627"/>
      <c r="ODE222" s="627"/>
      <c r="ODF222" s="627"/>
      <c r="ODG222" s="627"/>
      <c r="ODH222" s="627"/>
      <c r="ODI222" s="627"/>
      <c r="ODJ222" s="627"/>
      <c r="ODK222" s="627"/>
      <c r="ODL222" s="627"/>
      <c r="ODM222" s="627"/>
      <c r="ODN222" s="627"/>
      <c r="ODO222" s="627"/>
      <c r="ODP222" s="627"/>
      <c r="ODQ222" s="627"/>
      <c r="ODR222" s="627"/>
      <c r="ODS222" s="627"/>
      <c r="ODT222" s="627"/>
      <c r="ODU222" s="627"/>
      <c r="ODV222" s="627"/>
      <c r="ODW222" s="627"/>
      <c r="ODX222" s="627"/>
      <c r="ODY222" s="627"/>
      <c r="ODZ222" s="627"/>
      <c r="OEA222" s="627"/>
      <c r="OEB222" s="627"/>
      <c r="OEC222" s="627"/>
      <c r="OED222" s="627"/>
      <c r="OEE222" s="627"/>
      <c r="OEF222" s="627"/>
      <c r="OEG222" s="627"/>
      <c r="OEH222" s="627"/>
      <c r="OEI222" s="627"/>
      <c r="OEJ222" s="627"/>
      <c r="OEK222" s="627"/>
      <c r="OEL222" s="627"/>
      <c r="OEM222" s="627"/>
      <c r="OEN222" s="627"/>
      <c r="OEO222" s="627"/>
      <c r="OEP222" s="627"/>
      <c r="OEQ222" s="627"/>
      <c r="OER222" s="627"/>
      <c r="OES222" s="627"/>
      <c r="OET222" s="627"/>
      <c r="OEU222" s="627"/>
      <c r="OEV222" s="627"/>
      <c r="OEW222" s="627"/>
      <c r="OEX222" s="627"/>
      <c r="OEY222" s="627"/>
      <c r="OEZ222" s="627"/>
      <c r="OFA222" s="627"/>
      <c r="OFB222" s="627"/>
      <c r="OFC222" s="627"/>
      <c r="OFD222" s="627"/>
      <c r="OFE222" s="627"/>
      <c r="OFF222" s="627"/>
      <c r="OFG222" s="627"/>
      <c r="OFH222" s="627"/>
      <c r="OFI222" s="627"/>
      <c r="OFJ222" s="627"/>
      <c r="OFK222" s="627"/>
      <c r="OFL222" s="627"/>
      <c r="OFM222" s="627"/>
      <c r="OFN222" s="627"/>
      <c r="OFO222" s="627"/>
      <c r="OFP222" s="627"/>
      <c r="OFQ222" s="627"/>
      <c r="OFR222" s="627"/>
      <c r="OFS222" s="627"/>
      <c r="OFT222" s="627"/>
      <c r="OFU222" s="627"/>
      <c r="OFV222" s="627"/>
      <c r="OFW222" s="627"/>
      <c r="OFX222" s="627"/>
      <c r="OFY222" s="627"/>
      <c r="OFZ222" s="627"/>
      <c r="OGA222" s="627"/>
      <c r="OGB222" s="627"/>
      <c r="OGC222" s="627"/>
      <c r="OGD222" s="627"/>
      <c r="OGE222" s="627"/>
      <c r="OGF222" s="627"/>
      <c r="OGG222" s="627"/>
      <c r="OGH222" s="627"/>
      <c r="OGI222" s="627"/>
      <c r="OGJ222" s="627"/>
      <c r="OGK222" s="627"/>
      <c r="OGL222" s="627"/>
      <c r="OGM222" s="627"/>
      <c r="OGN222" s="627"/>
      <c r="OGO222" s="627"/>
      <c r="OGP222" s="627"/>
      <c r="OGQ222" s="627"/>
      <c r="OGR222" s="627"/>
      <c r="OGS222" s="627"/>
      <c r="OGT222" s="627"/>
      <c r="OGU222" s="627"/>
      <c r="OGV222" s="627"/>
      <c r="OGW222" s="627"/>
      <c r="OGX222" s="627"/>
      <c r="OGY222" s="627"/>
      <c r="OGZ222" s="627"/>
      <c r="OHA222" s="627"/>
      <c r="OHB222" s="627"/>
      <c r="OHC222" s="627"/>
      <c r="OHD222" s="627"/>
      <c r="OHE222" s="627"/>
      <c r="OHF222" s="627"/>
      <c r="OHG222" s="627"/>
      <c r="OHH222" s="627"/>
      <c r="OHI222" s="627"/>
      <c r="OHJ222" s="627"/>
      <c r="OHK222" s="627"/>
      <c r="OHL222" s="627"/>
      <c r="OHM222" s="627"/>
      <c r="OHN222" s="627"/>
      <c r="OHO222" s="627"/>
      <c r="OHP222" s="627"/>
      <c r="OHQ222" s="627"/>
      <c r="OHR222" s="627"/>
      <c r="OHS222" s="627"/>
      <c r="OHT222" s="627"/>
      <c r="OHU222" s="627"/>
      <c r="OHV222" s="627"/>
      <c r="OHW222" s="627"/>
      <c r="OHX222" s="627"/>
      <c r="OHY222" s="627"/>
      <c r="OHZ222" s="627"/>
      <c r="OIA222" s="627"/>
      <c r="OIB222" s="627"/>
      <c r="OIC222" s="627"/>
      <c r="OID222" s="627"/>
      <c r="OIE222" s="627"/>
      <c r="OIF222" s="627"/>
      <c r="OIG222" s="627"/>
      <c r="OIH222" s="627"/>
      <c r="OII222" s="627"/>
      <c r="OIJ222" s="627"/>
      <c r="OIK222" s="627"/>
      <c r="OIL222" s="627"/>
      <c r="OIM222" s="627"/>
      <c r="OIN222" s="627"/>
      <c r="OIO222" s="627"/>
      <c r="OIP222" s="627"/>
      <c r="OIQ222" s="627"/>
      <c r="OIR222" s="627"/>
      <c r="OIS222" s="627"/>
      <c r="OIT222" s="627"/>
      <c r="OIU222" s="627"/>
      <c r="OIV222" s="627"/>
      <c r="OIW222" s="627"/>
      <c r="OIX222" s="627"/>
      <c r="OIY222" s="627"/>
      <c r="OIZ222" s="627"/>
      <c r="OJA222" s="627"/>
      <c r="OJB222" s="627"/>
      <c r="OJC222" s="627"/>
      <c r="OJD222" s="627"/>
      <c r="OJE222" s="627"/>
      <c r="OJF222" s="627"/>
      <c r="OJG222" s="627"/>
      <c r="OJH222" s="627"/>
      <c r="OJI222" s="627"/>
      <c r="OJJ222" s="627"/>
      <c r="OJK222" s="627"/>
      <c r="OJL222" s="627"/>
      <c r="OJM222" s="627"/>
      <c r="OJN222" s="627"/>
      <c r="OJO222" s="627"/>
      <c r="OJP222" s="627"/>
      <c r="OJQ222" s="627"/>
      <c r="OJR222" s="627"/>
      <c r="OJS222" s="627"/>
      <c r="OJT222" s="627"/>
      <c r="OJU222" s="627"/>
      <c r="OJV222" s="627"/>
      <c r="OJW222" s="627"/>
      <c r="OJX222" s="627"/>
      <c r="OJY222" s="627"/>
      <c r="OJZ222" s="627"/>
      <c r="OKA222" s="627"/>
      <c r="OKB222" s="627"/>
      <c r="OKC222" s="627"/>
      <c r="OKD222" s="627"/>
      <c r="OKE222" s="627"/>
      <c r="OKF222" s="627"/>
      <c r="OKG222" s="627"/>
      <c r="OKH222" s="627"/>
      <c r="OKI222" s="627"/>
      <c r="OKJ222" s="627"/>
      <c r="OKK222" s="627"/>
      <c r="OKL222" s="627"/>
      <c r="OKM222" s="627"/>
      <c r="OKN222" s="627"/>
      <c r="OKO222" s="627"/>
      <c r="OKP222" s="627"/>
      <c r="OKQ222" s="627"/>
      <c r="OKR222" s="627"/>
      <c r="OKS222" s="627"/>
      <c r="OKT222" s="627"/>
      <c r="OKU222" s="627"/>
      <c r="OKV222" s="627"/>
      <c r="OKW222" s="627"/>
      <c r="OKX222" s="627"/>
      <c r="OKY222" s="627"/>
      <c r="OKZ222" s="627"/>
      <c r="OLA222" s="627"/>
      <c r="OLB222" s="627"/>
      <c r="OLC222" s="627"/>
      <c r="OLD222" s="627"/>
      <c r="OLE222" s="627"/>
      <c r="OLF222" s="627"/>
      <c r="OLG222" s="627"/>
      <c r="OLH222" s="627"/>
      <c r="OLI222" s="627"/>
      <c r="OLJ222" s="627"/>
      <c r="OLK222" s="627"/>
      <c r="OLL222" s="627"/>
      <c r="OLM222" s="627"/>
      <c r="OLN222" s="627"/>
      <c r="OLO222" s="627"/>
      <c r="OLP222" s="627"/>
      <c r="OLQ222" s="627"/>
      <c r="OLR222" s="627"/>
      <c r="OLS222" s="627"/>
      <c r="OLT222" s="627"/>
      <c r="OLU222" s="627"/>
      <c r="OLV222" s="627"/>
      <c r="OLW222" s="627"/>
      <c r="OLX222" s="627"/>
      <c r="OLY222" s="627"/>
      <c r="OLZ222" s="627"/>
      <c r="OMA222" s="627"/>
      <c r="OMB222" s="627"/>
      <c r="OMC222" s="627"/>
      <c r="OMD222" s="627"/>
      <c r="OME222" s="627"/>
      <c r="OMF222" s="627"/>
      <c r="OMG222" s="627"/>
      <c r="OMH222" s="627"/>
      <c r="OMI222" s="627"/>
      <c r="OMJ222" s="627"/>
      <c r="OMK222" s="627"/>
      <c r="OML222" s="627"/>
      <c r="OMM222" s="627"/>
      <c r="OMN222" s="627"/>
      <c r="OMO222" s="627"/>
      <c r="OMP222" s="627"/>
      <c r="OMQ222" s="627"/>
      <c r="OMR222" s="627"/>
      <c r="OMS222" s="627"/>
      <c r="OMT222" s="627"/>
      <c r="OMU222" s="627"/>
      <c r="OMV222" s="627"/>
      <c r="OMW222" s="627"/>
      <c r="OMX222" s="627"/>
      <c r="OMY222" s="627"/>
      <c r="OMZ222" s="627"/>
      <c r="ONA222" s="627"/>
      <c r="ONB222" s="627"/>
      <c r="ONC222" s="627"/>
      <c r="OND222" s="627"/>
      <c r="ONE222" s="627"/>
      <c r="ONF222" s="627"/>
      <c r="ONG222" s="627"/>
      <c r="ONH222" s="627"/>
      <c r="ONI222" s="627"/>
      <c r="ONJ222" s="627"/>
      <c r="ONK222" s="627"/>
      <c r="ONL222" s="627"/>
      <c r="ONM222" s="627"/>
      <c r="ONN222" s="627"/>
      <c r="ONO222" s="627"/>
      <c r="ONP222" s="627"/>
      <c r="ONQ222" s="627"/>
      <c r="ONR222" s="627"/>
      <c r="ONS222" s="627"/>
      <c r="ONT222" s="627"/>
      <c r="ONU222" s="627"/>
      <c r="ONV222" s="627"/>
      <c r="ONW222" s="627"/>
      <c r="ONX222" s="627"/>
      <c r="ONY222" s="627"/>
      <c r="ONZ222" s="627"/>
      <c r="OOA222" s="627"/>
      <c r="OOB222" s="627"/>
      <c r="OOC222" s="627"/>
      <c r="OOD222" s="627"/>
      <c r="OOE222" s="627"/>
      <c r="OOF222" s="627"/>
      <c r="OOG222" s="627"/>
      <c r="OOH222" s="627"/>
      <c r="OOI222" s="627"/>
      <c r="OOJ222" s="627"/>
      <c r="OOK222" s="627"/>
      <c r="OOL222" s="627"/>
      <c r="OOM222" s="627"/>
      <c r="OON222" s="627"/>
      <c r="OOO222" s="627"/>
      <c r="OOP222" s="627"/>
      <c r="OOQ222" s="627"/>
      <c r="OOR222" s="627"/>
      <c r="OOS222" s="627"/>
      <c r="OOT222" s="627"/>
      <c r="OOU222" s="627"/>
      <c r="OOV222" s="627"/>
      <c r="OOW222" s="627"/>
      <c r="OOX222" s="627"/>
      <c r="OOY222" s="627"/>
      <c r="OOZ222" s="627"/>
      <c r="OPA222" s="627"/>
      <c r="OPB222" s="627"/>
      <c r="OPC222" s="627"/>
      <c r="OPD222" s="627"/>
      <c r="OPE222" s="627"/>
      <c r="OPF222" s="627"/>
      <c r="OPG222" s="627"/>
      <c r="OPH222" s="627"/>
      <c r="OPI222" s="627"/>
      <c r="OPJ222" s="627"/>
      <c r="OPK222" s="627"/>
      <c r="OPL222" s="627"/>
      <c r="OPM222" s="627"/>
      <c r="OPN222" s="627"/>
      <c r="OPO222" s="627"/>
      <c r="OPP222" s="627"/>
      <c r="OPQ222" s="627"/>
      <c r="OPR222" s="627"/>
      <c r="OPS222" s="627"/>
      <c r="OPT222" s="627"/>
      <c r="OPU222" s="627"/>
      <c r="OPV222" s="627"/>
      <c r="OPW222" s="627"/>
      <c r="OPX222" s="627"/>
      <c r="OPY222" s="627"/>
      <c r="OPZ222" s="627"/>
      <c r="OQA222" s="627"/>
      <c r="OQB222" s="627"/>
      <c r="OQC222" s="627"/>
      <c r="OQD222" s="627"/>
      <c r="OQE222" s="627"/>
      <c r="OQF222" s="627"/>
      <c r="OQG222" s="627"/>
      <c r="OQH222" s="627"/>
      <c r="OQI222" s="627"/>
      <c r="OQJ222" s="627"/>
      <c r="OQK222" s="627"/>
      <c r="OQL222" s="627"/>
      <c r="OQM222" s="627"/>
      <c r="OQN222" s="627"/>
      <c r="OQO222" s="627"/>
      <c r="OQP222" s="627"/>
      <c r="OQQ222" s="627"/>
      <c r="OQR222" s="627"/>
      <c r="OQS222" s="627"/>
      <c r="OQT222" s="627"/>
      <c r="OQU222" s="627"/>
      <c r="OQV222" s="627"/>
      <c r="OQW222" s="627"/>
      <c r="OQX222" s="627"/>
      <c r="OQY222" s="627"/>
      <c r="OQZ222" s="627"/>
      <c r="ORA222" s="627"/>
      <c r="ORB222" s="627"/>
      <c r="ORC222" s="627"/>
      <c r="ORD222" s="627"/>
      <c r="ORE222" s="627"/>
      <c r="ORF222" s="627"/>
      <c r="ORG222" s="627"/>
      <c r="ORH222" s="627"/>
      <c r="ORI222" s="627"/>
      <c r="ORJ222" s="627"/>
      <c r="ORK222" s="627"/>
      <c r="ORL222" s="627"/>
      <c r="ORM222" s="627"/>
      <c r="ORN222" s="627"/>
      <c r="ORO222" s="627"/>
      <c r="ORP222" s="627"/>
      <c r="ORQ222" s="627"/>
      <c r="ORR222" s="627"/>
      <c r="ORS222" s="627"/>
      <c r="ORT222" s="627"/>
      <c r="ORU222" s="627"/>
      <c r="ORV222" s="627"/>
      <c r="ORW222" s="627"/>
      <c r="ORX222" s="627"/>
      <c r="ORY222" s="627"/>
      <c r="ORZ222" s="627"/>
      <c r="OSA222" s="627"/>
      <c r="OSB222" s="627"/>
      <c r="OSC222" s="627"/>
      <c r="OSD222" s="627"/>
      <c r="OSE222" s="627"/>
      <c r="OSF222" s="627"/>
      <c r="OSG222" s="627"/>
      <c r="OSH222" s="627"/>
      <c r="OSI222" s="627"/>
      <c r="OSJ222" s="627"/>
      <c r="OSK222" s="627"/>
      <c r="OSL222" s="627"/>
      <c r="OSM222" s="627"/>
      <c r="OSN222" s="627"/>
      <c r="OSO222" s="627"/>
      <c r="OSP222" s="627"/>
      <c r="OSQ222" s="627"/>
      <c r="OSR222" s="627"/>
      <c r="OSS222" s="627"/>
      <c r="OST222" s="627"/>
      <c r="OSU222" s="627"/>
      <c r="OSV222" s="627"/>
      <c r="OSW222" s="627"/>
      <c r="OSX222" s="627"/>
      <c r="OSY222" s="627"/>
      <c r="OSZ222" s="627"/>
      <c r="OTA222" s="627"/>
      <c r="OTB222" s="627"/>
      <c r="OTC222" s="627"/>
      <c r="OTD222" s="627"/>
      <c r="OTE222" s="627"/>
      <c r="OTF222" s="627"/>
      <c r="OTG222" s="627"/>
      <c r="OTH222" s="627"/>
      <c r="OTI222" s="627"/>
      <c r="OTJ222" s="627"/>
      <c r="OTK222" s="627"/>
      <c r="OTL222" s="627"/>
      <c r="OTM222" s="627"/>
      <c r="OTN222" s="627"/>
      <c r="OTO222" s="627"/>
      <c r="OTP222" s="627"/>
      <c r="OTQ222" s="627"/>
      <c r="OTR222" s="627"/>
      <c r="OTS222" s="627"/>
      <c r="OTT222" s="627"/>
      <c r="OTU222" s="627"/>
      <c r="OTV222" s="627"/>
      <c r="OTW222" s="627"/>
      <c r="OTX222" s="627"/>
      <c r="OTY222" s="627"/>
      <c r="OTZ222" s="627"/>
      <c r="OUA222" s="627"/>
      <c r="OUB222" s="627"/>
      <c r="OUC222" s="627"/>
      <c r="OUD222" s="627"/>
      <c r="OUE222" s="627"/>
      <c r="OUF222" s="627"/>
      <c r="OUG222" s="627"/>
      <c r="OUH222" s="627"/>
      <c r="OUI222" s="627"/>
      <c r="OUJ222" s="627"/>
      <c r="OUK222" s="627"/>
      <c r="OUL222" s="627"/>
      <c r="OUM222" s="627"/>
      <c r="OUN222" s="627"/>
      <c r="OUO222" s="627"/>
      <c r="OUP222" s="627"/>
      <c r="OUQ222" s="627"/>
      <c r="OUR222" s="627"/>
      <c r="OUS222" s="627"/>
      <c r="OUT222" s="627"/>
      <c r="OUU222" s="627"/>
      <c r="OUV222" s="627"/>
      <c r="OUW222" s="627"/>
      <c r="OUX222" s="627"/>
      <c r="OUY222" s="627"/>
      <c r="OUZ222" s="627"/>
      <c r="OVA222" s="627"/>
      <c r="OVB222" s="627"/>
      <c r="OVC222" s="627"/>
      <c r="OVD222" s="627"/>
      <c r="OVE222" s="627"/>
      <c r="OVF222" s="627"/>
      <c r="OVG222" s="627"/>
      <c r="OVH222" s="627"/>
      <c r="OVI222" s="627"/>
      <c r="OVJ222" s="627"/>
      <c r="OVK222" s="627"/>
      <c r="OVL222" s="627"/>
      <c r="OVM222" s="627"/>
      <c r="OVN222" s="627"/>
      <c r="OVO222" s="627"/>
      <c r="OVP222" s="627"/>
      <c r="OVQ222" s="627"/>
      <c r="OVR222" s="627"/>
      <c r="OVS222" s="627"/>
      <c r="OVT222" s="627"/>
      <c r="OVU222" s="627"/>
      <c r="OVV222" s="627"/>
      <c r="OVW222" s="627"/>
      <c r="OVX222" s="627"/>
      <c r="OVY222" s="627"/>
      <c r="OVZ222" s="627"/>
      <c r="OWA222" s="627"/>
      <c r="OWB222" s="627"/>
      <c r="OWC222" s="627"/>
      <c r="OWD222" s="627"/>
      <c r="OWE222" s="627"/>
      <c r="OWF222" s="627"/>
      <c r="OWG222" s="627"/>
      <c r="OWH222" s="627"/>
      <c r="OWI222" s="627"/>
      <c r="OWJ222" s="627"/>
      <c r="OWK222" s="627"/>
      <c r="OWL222" s="627"/>
      <c r="OWM222" s="627"/>
      <c r="OWN222" s="627"/>
      <c r="OWO222" s="627"/>
      <c r="OWP222" s="627"/>
      <c r="OWQ222" s="627"/>
      <c r="OWR222" s="627"/>
      <c r="OWS222" s="627"/>
      <c r="OWT222" s="627"/>
      <c r="OWU222" s="627"/>
      <c r="OWV222" s="627"/>
      <c r="OWW222" s="627"/>
      <c r="OWX222" s="627"/>
      <c r="OWY222" s="627"/>
      <c r="OWZ222" s="627"/>
      <c r="OXA222" s="627"/>
      <c r="OXB222" s="627"/>
      <c r="OXC222" s="627"/>
      <c r="OXD222" s="627"/>
      <c r="OXE222" s="627"/>
      <c r="OXF222" s="627"/>
      <c r="OXG222" s="627"/>
      <c r="OXH222" s="627"/>
      <c r="OXI222" s="627"/>
      <c r="OXJ222" s="627"/>
      <c r="OXK222" s="627"/>
      <c r="OXL222" s="627"/>
      <c r="OXM222" s="627"/>
      <c r="OXN222" s="627"/>
      <c r="OXO222" s="627"/>
      <c r="OXP222" s="627"/>
      <c r="OXQ222" s="627"/>
      <c r="OXR222" s="627"/>
      <c r="OXS222" s="627"/>
      <c r="OXT222" s="627"/>
      <c r="OXU222" s="627"/>
      <c r="OXV222" s="627"/>
      <c r="OXW222" s="627"/>
      <c r="OXX222" s="627"/>
      <c r="OXY222" s="627"/>
      <c r="OXZ222" s="627"/>
      <c r="OYA222" s="627"/>
      <c r="OYB222" s="627"/>
      <c r="OYC222" s="627"/>
      <c r="OYD222" s="627"/>
      <c r="OYE222" s="627"/>
      <c r="OYF222" s="627"/>
      <c r="OYG222" s="627"/>
      <c r="OYH222" s="627"/>
      <c r="OYI222" s="627"/>
      <c r="OYJ222" s="627"/>
      <c r="OYK222" s="627"/>
      <c r="OYL222" s="627"/>
      <c r="OYM222" s="627"/>
      <c r="OYN222" s="627"/>
      <c r="OYO222" s="627"/>
      <c r="OYP222" s="627"/>
      <c r="OYQ222" s="627"/>
      <c r="OYR222" s="627"/>
      <c r="OYS222" s="627"/>
      <c r="OYT222" s="627"/>
      <c r="OYU222" s="627"/>
      <c r="OYV222" s="627"/>
      <c r="OYW222" s="627"/>
      <c r="OYX222" s="627"/>
      <c r="OYY222" s="627"/>
      <c r="OYZ222" s="627"/>
      <c r="OZA222" s="627"/>
      <c r="OZB222" s="627"/>
      <c r="OZC222" s="627"/>
      <c r="OZD222" s="627"/>
      <c r="OZE222" s="627"/>
      <c r="OZF222" s="627"/>
      <c r="OZG222" s="627"/>
      <c r="OZH222" s="627"/>
      <c r="OZI222" s="627"/>
      <c r="OZJ222" s="627"/>
      <c r="OZK222" s="627"/>
      <c r="OZL222" s="627"/>
      <c r="OZM222" s="627"/>
      <c r="OZN222" s="627"/>
      <c r="OZO222" s="627"/>
      <c r="OZP222" s="627"/>
      <c r="OZQ222" s="627"/>
      <c r="OZR222" s="627"/>
      <c r="OZS222" s="627"/>
      <c r="OZT222" s="627"/>
      <c r="OZU222" s="627"/>
      <c r="OZV222" s="627"/>
      <c r="OZW222" s="627"/>
      <c r="OZX222" s="627"/>
      <c r="OZY222" s="627"/>
      <c r="OZZ222" s="627"/>
      <c r="PAA222" s="627"/>
      <c r="PAB222" s="627"/>
      <c r="PAC222" s="627"/>
      <c r="PAD222" s="627"/>
      <c r="PAE222" s="627"/>
      <c r="PAF222" s="627"/>
      <c r="PAG222" s="627"/>
      <c r="PAH222" s="627"/>
      <c r="PAI222" s="627"/>
      <c r="PAJ222" s="627"/>
      <c r="PAK222" s="627"/>
      <c r="PAL222" s="627"/>
      <c r="PAM222" s="627"/>
      <c r="PAN222" s="627"/>
      <c r="PAO222" s="627"/>
      <c r="PAP222" s="627"/>
      <c r="PAQ222" s="627"/>
      <c r="PAR222" s="627"/>
      <c r="PAS222" s="627"/>
      <c r="PAT222" s="627"/>
      <c r="PAU222" s="627"/>
      <c r="PAV222" s="627"/>
      <c r="PAW222" s="627"/>
      <c r="PAX222" s="627"/>
      <c r="PAY222" s="627"/>
      <c r="PAZ222" s="627"/>
      <c r="PBA222" s="627"/>
      <c r="PBB222" s="627"/>
      <c r="PBC222" s="627"/>
      <c r="PBD222" s="627"/>
      <c r="PBE222" s="627"/>
      <c r="PBF222" s="627"/>
      <c r="PBG222" s="627"/>
      <c r="PBH222" s="627"/>
      <c r="PBI222" s="627"/>
      <c r="PBJ222" s="627"/>
      <c r="PBK222" s="627"/>
      <c r="PBL222" s="627"/>
      <c r="PBM222" s="627"/>
      <c r="PBN222" s="627"/>
      <c r="PBO222" s="627"/>
      <c r="PBP222" s="627"/>
      <c r="PBQ222" s="627"/>
      <c r="PBR222" s="627"/>
      <c r="PBS222" s="627"/>
      <c r="PBT222" s="627"/>
      <c r="PBU222" s="627"/>
      <c r="PBV222" s="627"/>
      <c r="PBW222" s="627"/>
      <c r="PBX222" s="627"/>
      <c r="PBY222" s="627"/>
      <c r="PBZ222" s="627"/>
      <c r="PCA222" s="627"/>
      <c r="PCB222" s="627"/>
      <c r="PCC222" s="627"/>
      <c r="PCD222" s="627"/>
      <c r="PCE222" s="627"/>
      <c r="PCF222" s="627"/>
      <c r="PCG222" s="627"/>
      <c r="PCH222" s="627"/>
      <c r="PCI222" s="627"/>
      <c r="PCJ222" s="627"/>
      <c r="PCK222" s="627"/>
      <c r="PCL222" s="627"/>
      <c r="PCM222" s="627"/>
      <c r="PCN222" s="627"/>
      <c r="PCO222" s="627"/>
      <c r="PCP222" s="627"/>
      <c r="PCQ222" s="627"/>
      <c r="PCR222" s="627"/>
      <c r="PCS222" s="627"/>
      <c r="PCT222" s="627"/>
      <c r="PCU222" s="627"/>
      <c r="PCV222" s="627"/>
      <c r="PCW222" s="627"/>
      <c r="PCX222" s="627"/>
      <c r="PCY222" s="627"/>
      <c r="PCZ222" s="627"/>
      <c r="PDA222" s="627"/>
      <c r="PDB222" s="627"/>
      <c r="PDC222" s="627"/>
      <c r="PDD222" s="627"/>
      <c r="PDE222" s="627"/>
      <c r="PDF222" s="627"/>
      <c r="PDG222" s="627"/>
      <c r="PDH222" s="627"/>
      <c r="PDI222" s="627"/>
      <c r="PDJ222" s="627"/>
      <c r="PDK222" s="627"/>
      <c r="PDL222" s="627"/>
      <c r="PDM222" s="627"/>
      <c r="PDN222" s="627"/>
      <c r="PDO222" s="627"/>
      <c r="PDP222" s="627"/>
      <c r="PDQ222" s="627"/>
      <c r="PDR222" s="627"/>
      <c r="PDS222" s="627"/>
      <c r="PDT222" s="627"/>
      <c r="PDU222" s="627"/>
      <c r="PDV222" s="627"/>
      <c r="PDW222" s="627"/>
      <c r="PDX222" s="627"/>
      <c r="PDY222" s="627"/>
      <c r="PDZ222" s="627"/>
      <c r="PEA222" s="627"/>
      <c r="PEB222" s="627"/>
      <c r="PEC222" s="627"/>
      <c r="PED222" s="627"/>
      <c r="PEE222" s="627"/>
      <c r="PEF222" s="627"/>
      <c r="PEG222" s="627"/>
      <c r="PEH222" s="627"/>
      <c r="PEI222" s="627"/>
      <c r="PEJ222" s="627"/>
      <c r="PEK222" s="627"/>
      <c r="PEL222" s="627"/>
      <c r="PEM222" s="627"/>
      <c r="PEN222" s="627"/>
      <c r="PEO222" s="627"/>
      <c r="PEP222" s="627"/>
      <c r="PEQ222" s="627"/>
      <c r="PER222" s="627"/>
      <c r="PES222" s="627"/>
      <c r="PET222" s="627"/>
      <c r="PEU222" s="627"/>
      <c r="PEV222" s="627"/>
      <c r="PEW222" s="627"/>
      <c r="PEX222" s="627"/>
      <c r="PEY222" s="627"/>
      <c r="PEZ222" s="627"/>
      <c r="PFA222" s="627"/>
      <c r="PFB222" s="627"/>
      <c r="PFC222" s="627"/>
      <c r="PFD222" s="627"/>
      <c r="PFE222" s="627"/>
      <c r="PFF222" s="627"/>
      <c r="PFG222" s="627"/>
      <c r="PFH222" s="627"/>
      <c r="PFI222" s="627"/>
      <c r="PFJ222" s="627"/>
      <c r="PFK222" s="627"/>
      <c r="PFL222" s="627"/>
      <c r="PFM222" s="627"/>
      <c r="PFN222" s="627"/>
      <c r="PFO222" s="627"/>
      <c r="PFP222" s="627"/>
      <c r="PFQ222" s="627"/>
      <c r="PFR222" s="627"/>
      <c r="PFS222" s="627"/>
      <c r="PFT222" s="627"/>
      <c r="PFU222" s="627"/>
      <c r="PFV222" s="627"/>
      <c r="PFW222" s="627"/>
      <c r="PFX222" s="627"/>
      <c r="PFY222" s="627"/>
      <c r="PFZ222" s="627"/>
      <c r="PGA222" s="627"/>
      <c r="PGB222" s="627"/>
      <c r="PGC222" s="627"/>
      <c r="PGD222" s="627"/>
      <c r="PGE222" s="627"/>
      <c r="PGF222" s="627"/>
      <c r="PGG222" s="627"/>
      <c r="PGH222" s="627"/>
      <c r="PGI222" s="627"/>
      <c r="PGJ222" s="627"/>
      <c r="PGK222" s="627"/>
      <c r="PGL222" s="627"/>
      <c r="PGM222" s="627"/>
      <c r="PGN222" s="627"/>
      <c r="PGO222" s="627"/>
      <c r="PGP222" s="627"/>
      <c r="PGQ222" s="627"/>
      <c r="PGR222" s="627"/>
      <c r="PGS222" s="627"/>
      <c r="PGT222" s="627"/>
      <c r="PGU222" s="627"/>
      <c r="PGV222" s="627"/>
      <c r="PGW222" s="627"/>
      <c r="PGX222" s="627"/>
      <c r="PGY222" s="627"/>
      <c r="PGZ222" s="627"/>
      <c r="PHA222" s="627"/>
      <c r="PHB222" s="627"/>
      <c r="PHC222" s="627"/>
      <c r="PHD222" s="627"/>
      <c r="PHE222" s="627"/>
      <c r="PHF222" s="627"/>
      <c r="PHG222" s="627"/>
      <c r="PHH222" s="627"/>
      <c r="PHI222" s="627"/>
      <c r="PHJ222" s="627"/>
      <c r="PHK222" s="627"/>
      <c r="PHL222" s="627"/>
      <c r="PHM222" s="627"/>
      <c r="PHN222" s="627"/>
      <c r="PHO222" s="627"/>
      <c r="PHP222" s="627"/>
      <c r="PHQ222" s="627"/>
      <c r="PHR222" s="627"/>
      <c r="PHS222" s="627"/>
      <c r="PHT222" s="627"/>
      <c r="PHU222" s="627"/>
      <c r="PHV222" s="627"/>
      <c r="PHW222" s="627"/>
      <c r="PHX222" s="627"/>
      <c r="PHY222" s="627"/>
      <c r="PHZ222" s="627"/>
      <c r="PIA222" s="627"/>
      <c r="PIB222" s="627"/>
      <c r="PIC222" s="627"/>
      <c r="PID222" s="627"/>
      <c r="PIE222" s="627"/>
      <c r="PIF222" s="627"/>
      <c r="PIG222" s="627"/>
      <c r="PIH222" s="627"/>
      <c r="PII222" s="627"/>
      <c r="PIJ222" s="627"/>
      <c r="PIK222" s="627"/>
      <c r="PIL222" s="627"/>
      <c r="PIM222" s="627"/>
      <c r="PIN222" s="627"/>
      <c r="PIO222" s="627"/>
      <c r="PIP222" s="627"/>
      <c r="PIQ222" s="627"/>
      <c r="PIR222" s="627"/>
      <c r="PIS222" s="627"/>
      <c r="PIT222" s="627"/>
      <c r="PIU222" s="627"/>
      <c r="PIV222" s="627"/>
      <c r="PIW222" s="627"/>
      <c r="PIX222" s="627"/>
      <c r="PIY222" s="627"/>
      <c r="PIZ222" s="627"/>
      <c r="PJA222" s="627"/>
      <c r="PJB222" s="627"/>
      <c r="PJC222" s="627"/>
      <c r="PJD222" s="627"/>
      <c r="PJE222" s="627"/>
      <c r="PJF222" s="627"/>
      <c r="PJG222" s="627"/>
      <c r="PJH222" s="627"/>
      <c r="PJI222" s="627"/>
      <c r="PJJ222" s="627"/>
      <c r="PJK222" s="627"/>
      <c r="PJL222" s="627"/>
      <c r="PJM222" s="627"/>
      <c r="PJN222" s="627"/>
      <c r="PJO222" s="627"/>
      <c r="PJP222" s="627"/>
      <c r="PJQ222" s="627"/>
      <c r="PJR222" s="627"/>
      <c r="PJS222" s="627"/>
      <c r="PJT222" s="627"/>
      <c r="PJU222" s="627"/>
      <c r="PJV222" s="627"/>
      <c r="PJW222" s="627"/>
      <c r="PJX222" s="627"/>
      <c r="PJY222" s="627"/>
      <c r="PJZ222" s="627"/>
      <c r="PKA222" s="627"/>
      <c r="PKB222" s="627"/>
      <c r="PKC222" s="627"/>
      <c r="PKD222" s="627"/>
      <c r="PKE222" s="627"/>
      <c r="PKF222" s="627"/>
      <c r="PKG222" s="627"/>
      <c r="PKH222" s="627"/>
      <c r="PKI222" s="627"/>
      <c r="PKJ222" s="627"/>
      <c r="PKK222" s="627"/>
      <c r="PKL222" s="627"/>
      <c r="PKM222" s="627"/>
      <c r="PKN222" s="627"/>
      <c r="PKO222" s="627"/>
      <c r="PKP222" s="627"/>
      <c r="PKQ222" s="627"/>
      <c r="PKR222" s="627"/>
      <c r="PKS222" s="627"/>
      <c r="PKT222" s="627"/>
      <c r="PKU222" s="627"/>
      <c r="PKV222" s="627"/>
      <c r="PKW222" s="627"/>
      <c r="PKX222" s="627"/>
      <c r="PKY222" s="627"/>
      <c r="PKZ222" s="627"/>
      <c r="PLA222" s="627"/>
      <c r="PLB222" s="627"/>
      <c r="PLC222" s="627"/>
      <c r="PLD222" s="627"/>
      <c r="PLE222" s="627"/>
      <c r="PLF222" s="627"/>
      <c r="PLG222" s="627"/>
      <c r="PLH222" s="627"/>
      <c r="PLI222" s="627"/>
      <c r="PLJ222" s="627"/>
      <c r="PLK222" s="627"/>
      <c r="PLL222" s="627"/>
      <c r="PLM222" s="627"/>
      <c r="PLN222" s="627"/>
      <c r="PLO222" s="627"/>
      <c r="PLP222" s="627"/>
      <c r="PLQ222" s="627"/>
      <c r="PLR222" s="627"/>
      <c r="PLS222" s="627"/>
      <c r="PLT222" s="627"/>
      <c r="PLU222" s="627"/>
      <c r="PLV222" s="627"/>
      <c r="PLW222" s="627"/>
      <c r="PLX222" s="627"/>
      <c r="PLY222" s="627"/>
      <c r="PLZ222" s="627"/>
      <c r="PMA222" s="627"/>
      <c r="PMB222" s="627"/>
      <c r="PMC222" s="627"/>
      <c r="PMD222" s="627"/>
      <c r="PME222" s="627"/>
      <c r="PMF222" s="627"/>
      <c r="PMG222" s="627"/>
      <c r="PMH222" s="627"/>
      <c r="PMI222" s="627"/>
      <c r="PMJ222" s="627"/>
      <c r="PMK222" s="627"/>
      <c r="PML222" s="627"/>
      <c r="PMM222" s="627"/>
      <c r="PMN222" s="627"/>
      <c r="PMO222" s="627"/>
      <c r="PMP222" s="627"/>
      <c r="PMQ222" s="627"/>
      <c r="PMR222" s="627"/>
      <c r="PMS222" s="627"/>
      <c r="PMT222" s="627"/>
      <c r="PMU222" s="627"/>
      <c r="PMV222" s="627"/>
      <c r="PMW222" s="627"/>
      <c r="PMX222" s="627"/>
      <c r="PMY222" s="627"/>
      <c r="PMZ222" s="627"/>
      <c r="PNA222" s="627"/>
      <c r="PNB222" s="627"/>
      <c r="PNC222" s="627"/>
      <c r="PND222" s="627"/>
      <c r="PNE222" s="627"/>
      <c r="PNF222" s="627"/>
      <c r="PNG222" s="627"/>
      <c r="PNH222" s="627"/>
      <c r="PNI222" s="627"/>
      <c r="PNJ222" s="627"/>
      <c r="PNK222" s="627"/>
      <c r="PNL222" s="627"/>
      <c r="PNM222" s="627"/>
      <c r="PNN222" s="627"/>
      <c r="PNO222" s="627"/>
      <c r="PNP222" s="627"/>
      <c r="PNQ222" s="627"/>
      <c r="PNR222" s="627"/>
      <c r="PNS222" s="627"/>
      <c r="PNT222" s="627"/>
      <c r="PNU222" s="627"/>
      <c r="PNV222" s="627"/>
      <c r="PNW222" s="627"/>
      <c r="PNX222" s="627"/>
      <c r="PNY222" s="627"/>
      <c r="PNZ222" s="627"/>
      <c r="POA222" s="627"/>
      <c r="POB222" s="627"/>
      <c r="POC222" s="627"/>
      <c r="POD222" s="627"/>
      <c r="POE222" s="627"/>
      <c r="POF222" s="627"/>
      <c r="POG222" s="627"/>
      <c r="POH222" s="627"/>
      <c r="POI222" s="627"/>
      <c r="POJ222" s="627"/>
      <c r="POK222" s="627"/>
      <c r="POL222" s="627"/>
      <c r="POM222" s="627"/>
      <c r="PON222" s="627"/>
      <c r="POO222" s="627"/>
      <c r="POP222" s="627"/>
      <c r="POQ222" s="627"/>
      <c r="POR222" s="627"/>
      <c r="POS222" s="627"/>
      <c r="POT222" s="627"/>
      <c r="POU222" s="627"/>
      <c r="POV222" s="627"/>
      <c r="POW222" s="627"/>
      <c r="POX222" s="627"/>
      <c r="POY222" s="627"/>
      <c r="POZ222" s="627"/>
      <c r="PPA222" s="627"/>
      <c r="PPB222" s="627"/>
      <c r="PPC222" s="627"/>
      <c r="PPD222" s="627"/>
      <c r="PPE222" s="627"/>
      <c r="PPF222" s="627"/>
      <c r="PPG222" s="627"/>
      <c r="PPH222" s="627"/>
      <c r="PPI222" s="627"/>
      <c r="PPJ222" s="627"/>
      <c r="PPK222" s="627"/>
      <c r="PPL222" s="627"/>
      <c r="PPM222" s="627"/>
      <c r="PPN222" s="627"/>
      <c r="PPO222" s="627"/>
      <c r="PPP222" s="627"/>
      <c r="PPQ222" s="627"/>
      <c r="PPR222" s="627"/>
      <c r="PPS222" s="627"/>
      <c r="PPT222" s="627"/>
      <c r="PPU222" s="627"/>
      <c r="PPV222" s="627"/>
      <c r="PPW222" s="627"/>
      <c r="PPX222" s="627"/>
      <c r="PPY222" s="627"/>
      <c r="PPZ222" s="627"/>
      <c r="PQA222" s="627"/>
      <c r="PQB222" s="627"/>
      <c r="PQC222" s="627"/>
      <c r="PQD222" s="627"/>
      <c r="PQE222" s="627"/>
      <c r="PQF222" s="627"/>
      <c r="PQG222" s="627"/>
      <c r="PQH222" s="627"/>
      <c r="PQI222" s="627"/>
      <c r="PQJ222" s="627"/>
      <c r="PQK222" s="627"/>
      <c r="PQL222" s="627"/>
      <c r="PQM222" s="627"/>
      <c r="PQN222" s="627"/>
      <c r="PQO222" s="627"/>
      <c r="PQP222" s="627"/>
      <c r="PQQ222" s="627"/>
      <c r="PQR222" s="627"/>
      <c r="PQS222" s="627"/>
      <c r="PQT222" s="627"/>
      <c r="PQU222" s="627"/>
      <c r="PQV222" s="627"/>
      <c r="PQW222" s="627"/>
      <c r="PQX222" s="627"/>
      <c r="PQY222" s="627"/>
      <c r="PQZ222" s="627"/>
      <c r="PRA222" s="627"/>
      <c r="PRB222" s="627"/>
      <c r="PRC222" s="627"/>
      <c r="PRD222" s="627"/>
      <c r="PRE222" s="627"/>
      <c r="PRF222" s="627"/>
      <c r="PRG222" s="627"/>
      <c r="PRH222" s="627"/>
      <c r="PRI222" s="627"/>
      <c r="PRJ222" s="627"/>
      <c r="PRK222" s="627"/>
      <c r="PRL222" s="627"/>
      <c r="PRM222" s="627"/>
      <c r="PRN222" s="627"/>
      <c r="PRO222" s="627"/>
      <c r="PRP222" s="627"/>
      <c r="PRQ222" s="627"/>
      <c r="PRR222" s="627"/>
      <c r="PRS222" s="627"/>
      <c r="PRT222" s="627"/>
      <c r="PRU222" s="627"/>
      <c r="PRV222" s="627"/>
      <c r="PRW222" s="627"/>
      <c r="PRX222" s="627"/>
      <c r="PRY222" s="627"/>
      <c r="PRZ222" s="627"/>
      <c r="PSA222" s="627"/>
      <c r="PSB222" s="627"/>
      <c r="PSC222" s="627"/>
      <c r="PSD222" s="627"/>
      <c r="PSE222" s="627"/>
      <c r="PSF222" s="627"/>
      <c r="PSG222" s="627"/>
      <c r="PSH222" s="627"/>
      <c r="PSI222" s="627"/>
      <c r="PSJ222" s="627"/>
      <c r="PSK222" s="627"/>
      <c r="PSL222" s="627"/>
      <c r="PSM222" s="627"/>
      <c r="PSN222" s="627"/>
      <c r="PSO222" s="627"/>
      <c r="PSP222" s="627"/>
      <c r="PSQ222" s="627"/>
      <c r="PSR222" s="627"/>
      <c r="PSS222" s="627"/>
      <c r="PST222" s="627"/>
      <c r="PSU222" s="627"/>
      <c r="PSV222" s="627"/>
      <c r="PSW222" s="627"/>
      <c r="PSX222" s="627"/>
      <c r="PSY222" s="627"/>
      <c r="PSZ222" s="627"/>
      <c r="PTA222" s="627"/>
      <c r="PTB222" s="627"/>
      <c r="PTC222" s="627"/>
      <c r="PTD222" s="627"/>
      <c r="PTE222" s="627"/>
      <c r="PTF222" s="627"/>
      <c r="PTG222" s="627"/>
      <c r="PTH222" s="627"/>
      <c r="PTI222" s="627"/>
      <c r="PTJ222" s="627"/>
      <c r="PTK222" s="627"/>
      <c r="PTL222" s="627"/>
      <c r="PTM222" s="627"/>
      <c r="PTN222" s="627"/>
      <c r="PTO222" s="627"/>
      <c r="PTP222" s="627"/>
      <c r="PTQ222" s="627"/>
      <c r="PTR222" s="627"/>
      <c r="PTS222" s="627"/>
      <c r="PTT222" s="627"/>
      <c r="PTU222" s="627"/>
      <c r="PTV222" s="627"/>
      <c r="PTW222" s="627"/>
      <c r="PTX222" s="627"/>
      <c r="PTY222" s="627"/>
      <c r="PTZ222" s="627"/>
      <c r="PUA222" s="627"/>
      <c r="PUB222" s="627"/>
      <c r="PUC222" s="627"/>
      <c r="PUD222" s="627"/>
      <c r="PUE222" s="627"/>
      <c r="PUF222" s="627"/>
      <c r="PUG222" s="627"/>
      <c r="PUH222" s="627"/>
      <c r="PUI222" s="627"/>
      <c r="PUJ222" s="627"/>
      <c r="PUK222" s="627"/>
      <c r="PUL222" s="627"/>
      <c r="PUM222" s="627"/>
      <c r="PUN222" s="627"/>
      <c r="PUO222" s="627"/>
      <c r="PUP222" s="627"/>
      <c r="PUQ222" s="627"/>
      <c r="PUR222" s="627"/>
      <c r="PUS222" s="627"/>
      <c r="PUT222" s="627"/>
      <c r="PUU222" s="627"/>
      <c r="PUV222" s="627"/>
      <c r="PUW222" s="627"/>
      <c r="PUX222" s="627"/>
      <c r="PUY222" s="627"/>
      <c r="PUZ222" s="627"/>
      <c r="PVA222" s="627"/>
      <c r="PVB222" s="627"/>
      <c r="PVC222" s="627"/>
      <c r="PVD222" s="627"/>
      <c r="PVE222" s="627"/>
      <c r="PVF222" s="627"/>
      <c r="PVG222" s="627"/>
      <c r="PVH222" s="627"/>
      <c r="PVI222" s="627"/>
      <c r="PVJ222" s="627"/>
      <c r="PVK222" s="627"/>
      <c r="PVL222" s="627"/>
      <c r="PVM222" s="627"/>
      <c r="PVN222" s="627"/>
      <c r="PVO222" s="627"/>
      <c r="PVP222" s="627"/>
      <c r="PVQ222" s="627"/>
      <c r="PVR222" s="627"/>
      <c r="PVS222" s="627"/>
      <c r="PVT222" s="627"/>
      <c r="PVU222" s="627"/>
      <c r="PVV222" s="627"/>
      <c r="PVW222" s="627"/>
      <c r="PVX222" s="627"/>
      <c r="PVY222" s="627"/>
      <c r="PVZ222" s="627"/>
      <c r="PWA222" s="627"/>
      <c r="PWB222" s="627"/>
      <c r="PWC222" s="627"/>
      <c r="PWD222" s="627"/>
      <c r="PWE222" s="627"/>
      <c r="PWF222" s="627"/>
      <c r="PWG222" s="627"/>
      <c r="PWH222" s="627"/>
      <c r="PWI222" s="627"/>
      <c r="PWJ222" s="627"/>
      <c r="PWK222" s="627"/>
      <c r="PWL222" s="627"/>
      <c r="PWM222" s="627"/>
      <c r="PWN222" s="627"/>
      <c r="PWO222" s="627"/>
      <c r="PWP222" s="627"/>
      <c r="PWQ222" s="627"/>
      <c r="PWR222" s="627"/>
      <c r="PWS222" s="627"/>
      <c r="PWT222" s="627"/>
      <c r="PWU222" s="627"/>
      <c r="PWV222" s="627"/>
      <c r="PWW222" s="627"/>
      <c r="PWX222" s="627"/>
      <c r="PWY222" s="627"/>
      <c r="PWZ222" s="627"/>
      <c r="PXA222" s="627"/>
      <c r="PXB222" s="627"/>
      <c r="PXC222" s="627"/>
      <c r="PXD222" s="627"/>
      <c r="PXE222" s="627"/>
      <c r="PXF222" s="627"/>
      <c r="PXG222" s="627"/>
      <c r="PXH222" s="627"/>
      <c r="PXI222" s="627"/>
      <c r="PXJ222" s="627"/>
      <c r="PXK222" s="627"/>
      <c r="PXL222" s="627"/>
      <c r="PXM222" s="627"/>
      <c r="PXN222" s="627"/>
      <c r="PXO222" s="627"/>
      <c r="PXP222" s="627"/>
      <c r="PXQ222" s="627"/>
      <c r="PXR222" s="627"/>
      <c r="PXS222" s="627"/>
      <c r="PXT222" s="627"/>
      <c r="PXU222" s="627"/>
      <c r="PXV222" s="627"/>
      <c r="PXW222" s="627"/>
      <c r="PXX222" s="627"/>
      <c r="PXY222" s="627"/>
      <c r="PXZ222" s="627"/>
      <c r="PYA222" s="627"/>
      <c r="PYB222" s="627"/>
      <c r="PYC222" s="627"/>
      <c r="PYD222" s="627"/>
      <c r="PYE222" s="627"/>
      <c r="PYF222" s="627"/>
      <c r="PYG222" s="627"/>
      <c r="PYH222" s="627"/>
      <c r="PYI222" s="627"/>
      <c r="PYJ222" s="627"/>
      <c r="PYK222" s="627"/>
      <c r="PYL222" s="627"/>
      <c r="PYM222" s="627"/>
      <c r="PYN222" s="627"/>
      <c r="PYO222" s="627"/>
      <c r="PYP222" s="627"/>
      <c r="PYQ222" s="627"/>
      <c r="PYR222" s="627"/>
      <c r="PYS222" s="627"/>
      <c r="PYT222" s="627"/>
      <c r="PYU222" s="627"/>
      <c r="PYV222" s="627"/>
      <c r="PYW222" s="627"/>
      <c r="PYX222" s="627"/>
      <c r="PYY222" s="627"/>
      <c r="PYZ222" s="627"/>
      <c r="PZA222" s="627"/>
      <c r="PZB222" s="627"/>
      <c r="PZC222" s="627"/>
      <c r="PZD222" s="627"/>
      <c r="PZE222" s="627"/>
      <c r="PZF222" s="627"/>
      <c r="PZG222" s="627"/>
      <c r="PZH222" s="627"/>
      <c r="PZI222" s="627"/>
      <c r="PZJ222" s="627"/>
      <c r="PZK222" s="627"/>
      <c r="PZL222" s="627"/>
      <c r="PZM222" s="627"/>
      <c r="PZN222" s="627"/>
      <c r="PZO222" s="627"/>
      <c r="PZP222" s="627"/>
      <c r="PZQ222" s="627"/>
      <c r="PZR222" s="627"/>
      <c r="PZS222" s="627"/>
      <c r="PZT222" s="627"/>
      <c r="PZU222" s="627"/>
      <c r="PZV222" s="627"/>
      <c r="PZW222" s="627"/>
      <c r="PZX222" s="627"/>
      <c r="PZY222" s="627"/>
      <c r="PZZ222" s="627"/>
      <c r="QAA222" s="627"/>
      <c r="QAB222" s="627"/>
      <c r="QAC222" s="627"/>
      <c r="QAD222" s="627"/>
      <c r="QAE222" s="627"/>
      <c r="QAF222" s="627"/>
      <c r="QAG222" s="627"/>
      <c r="QAH222" s="627"/>
      <c r="QAI222" s="627"/>
      <c r="QAJ222" s="627"/>
      <c r="QAK222" s="627"/>
      <c r="QAL222" s="627"/>
      <c r="QAM222" s="627"/>
      <c r="QAN222" s="627"/>
      <c r="QAO222" s="627"/>
      <c r="QAP222" s="627"/>
      <c r="QAQ222" s="627"/>
      <c r="QAR222" s="627"/>
      <c r="QAS222" s="627"/>
      <c r="QAT222" s="627"/>
      <c r="QAU222" s="627"/>
      <c r="QAV222" s="627"/>
      <c r="QAW222" s="627"/>
      <c r="QAX222" s="627"/>
      <c r="QAY222" s="627"/>
      <c r="QAZ222" s="627"/>
      <c r="QBA222" s="627"/>
      <c r="QBB222" s="627"/>
      <c r="QBC222" s="627"/>
      <c r="QBD222" s="627"/>
      <c r="QBE222" s="627"/>
      <c r="QBF222" s="627"/>
      <c r="QBG222" s="627"/>
      <c r="QBH222" s="627"/>
      <c r="QBI222" s="627"/>
      <c r="QBJ222" s="627"/>
      <c r="QBK222" s="627"/>
      <c r="QBL222" s="627"/>
      <c r="QBM222" s="627"/>
      <c r="QBN222" s="627"/>
      <c r="QBO222" s="627"/>
      <c r="QBP222" s="627"/>
      <c r="QBQ222" s="627"/>
      <c r="QBR222" s="627"/>
      <c r="QBS222" s="627"/>
      <c r="QBT222" s="627"/>
      <c r="QBU222" s="627"/>
      <c r="QBV222" s="627"/>
      <c r="QBW222" s="627"/>
      <c r="QBX222" s="627"/>
      <c r="QBY222" s="627"/>
      <c r="QBZ222" s="627"/>
      <c r="QCA222" s="627"/>
      <c r="QCB222" s="627"/>
      <c r="QCC222" s="627"/>
      <c r="QCD222" s="627"/>
      <c r="QCE222" s="627"/>
      <c r="QCF222" s="627"/>
      <c r="QCG222" s="627"/>
      <c r="QCH222" s="627"/>
      <c r="QCI222" s="627"/>
      <c r="QCJ222" s="627"/>
      <c r="QCK222" s="627"/>
      <c r="QCL222" s="627"/>
      <c r="QCM222" s="627"/>
      <c r="QCN222" s="627"/>
      <c r="QCO222" s="627"/>
      <c r="QCP222" s="627"/>
      <c r="QCQ222" s="627"/>
      <c r="QCR222" s="627"/>
      <c r="QCS222" s="627"/>
      <c r="QCT222" s="627"/>
      <c r="QCU222" s="627"/>
      <c r="QCV222" s="627"/>
      <c r="QCW222" s="627"/>
      <c r="QCX222" s="627"/>
      <c r="QCY222" s="627"/>
      <c r="QCZ222" s="627"/>
      <c r="QDA222" s="627"/>
      <c r="QDB222" s="627"/>
      <c r="QDC222" s="627"/>
      <c r="QDD222" s="627"/>
      <c r="QDE222" s="627"/>
      <c r="QDF222" s="627"/>
      <c r="QDG222" s="627"/>
      <c r="QDH222" s="627"/>
      <c r="QDI222" s="627"/>
      <c r="QDJ222" s="627"/>
      <c r="QDK222" s="627"/>
      <c r="QDL222" s="627"/>
      <c r="QDM222" s="627"/>
      <c r="QDN222" s="627"/>
      <c r="QDO222" s="627"/>
      <c r="QDP222" s="627"/>
      <c r="QDQ222" s="627"/>
      <c r="QDR222" s="627"/>
      <c r="QDS222" s="627"/>
      <c r="QDT222" s="627"/>
      <c r="QDU222" s="627"/>
      <c r="QDV222" s="627"/>
      <c r="QDW222" s="627"/>
      <c r="QDX222" s="627"/>
      <c r="QDY222" s="627"/>
      <c r="QDZ222" s="627"/>
      <c r="QEA222" s="627"/>
      <c r="QEB222" s="627"/>
      <c r="QEC222" s="627"/>
      <c r="QED222" s="627"/>
      <c r="QEE222" s="627"/>
      <c r="QEF222" s="627"/>
      <c r="QEG222" s="627"/>
      <c r="QEH222" s="627"/>
      <c r="QEI222" s="627"/>
      <c r="QEJ222" s="627"/>
      <c r="QEK222" s="627"/>
      <c r="QEL222" s="627"/>
      <c r="QEM222" s="627"/>
      <c r="QEN222" s="627"/>
      <c r="QEO222" s="627"/>
      <c r="QEP222" s="627"/>
      <c r="QEQ222" s="627"/>
      <c r="QER222" s="627"/>
      <c r="QES222" s="627"/>
      <c r="QET222" s="627"/>
      <c r="QEU222" s="627"/>
      <c r="QEV222" s="627"/>
      <c r="QEW222" s="627"/>
      <c r="QEX222" s="627"/>
      <c r="QEY222" s="627"/>
      <c r="QEZ222" s="627"/>
      <c r="QFA222" s="627"/>
      <c r="QFB222" s="627"/>
      <c r="QFC222" s="627"/>
      <c r="QFD222" s="627"/>
      <c r="QFE222" s="627"/>
      <c r="QFF222" s="627"/>
      <c r="QFG222" s="627"/>
      <c r="QFH222" s="627"/>
      <c r="QFI222" s="627"/>
      <c r="QFJ222" s="627"/>
      <c r="QFK222" s="627"/>
      <c r="QFL222" s="627"/>
      <c r="QFM222" s="627"/>
      <c r="QFN222" s="627"/>
      <c r="QFO222" s="627"/>
      <c r="QFP222" s="627"/>
      <c r="QFQ222" s="627"/>
      <c r="QFR222" s="627"/>
      <c r="QFS222" s="627"/>
      <c r="QFT222" s="627"/>
      <c r="QFU222" s="627"/>
      <c r="QFV222" s="627"/>
      <c r="QFW222" s="627"/>
      <c r="QFX222" s="627"/>
      <c r="QFY222" s="627"/>
      <c r="QFZ222" s="627"/>
      <c r="QGA222" s="627"/>
      <c r="QGB222" s="627"/>
      <c r="QGC222" s="627"/>
      <c r="QGD222" s="627"/>
      <c r="QGE222" s="627"/>
      <c r="QGF222" s="627"/>
      <c r="QGG222" s="627"/>
      <c r="QGH222" s="627"/>
      <c r="QGI222" s="627"/>
      <c r="QGJ222" s="627"/>
      <c r="QGK222" s="627"/>
      <c r="QGL222" s="627"/>
      <c r="QGM222" s="627"/>
      <c r="QGN222" s="627"/>
      <c r="QGO222" s="627"/>
      <c r="QGP222" s="627"/>
      <c r="QGQ222" s="627"/>
      <c r="QGR222" s="627"/>
      <c r="QGS222" s="627"/>
      <c r="QGT222" s="627"/>
      <c r="QGU222" s="627"/>
      <c r="QGV222" s="627"/>
      <c r="QGW222" s="627"/>
      <c r="QGX222" s="627"/>
      <c r="QGY222" s="627"/>
      <c r="QGZ222" s="627"/>
      <c r="QHA222" s="627"/>
      <c r="QHB222" s="627"/>
      <c r="QHC222" s="627"/>
      <c r="QHD222" s="627"/>
      <c r="QHE222" s="627"/>
      <c r="QHF222" s="627"/>
      <c r="QHG222" s="627"/>
      <c r="QHH222" s="627"/>
      <c r="QHI222" s="627"/>
      <c r="QHJ222" s="627"/>
      <c r="QHK222" s="627"/>
      <c r="QHL222" s="627"/>
      <c r="QHM222" s="627"/>
      <c r="QHN222" s="627"/>
      <c r="QHO222" s="627"/>
      <c r="QHP222" s="627"/>
      <c r="QHQ222" s="627"/>
      <c r="QHR222" s="627"/>
      <c r="QHS222" s="627"/>
      <c r="QHT222" s="627"/>
      <c r="QHU222" s="627"/>
      <c r="QHV222" s="627"/>
      <c r="QHW222" s="627"/>
      <c r="QHX222" s="627"/>
      <c r="QHY222" s="627"/>
      <c r="QHZ222" s="627"/>
      <c r="QIA222" s="627"/>
      <c r="QIB222" s="627"/>
      <c r="QIC222" s="627"/>
      <c r="QID222" s="627"/>
      <c r="QIE222" s="627"/>
      <c r="QIF222" s="627"/>
      <c r="QIG222" s="627"/>
      <c r="QIH222" s="627"/>
      <c r="QII222" s="627"/>
      <c r="QIJ222" s="627"/>
      <c r="QIK222" s="627"/>
      <c r="QIL222" s="627"/>
      <c r="QIM222" s="627"/>
      <c r="QIN222" s="627"/>
      <c r="QIO222" s="627"/>
      <c r="QIP222" s="627"/>
      <c r="QIQ222" s="627"/>
      <c r="QIR222" s="627"/>
      <c r="QIS222" s="627"/>
      <c r="QIT222" s="627"/>
      <c r="QIU222" s="627"/>
      <c r="QIV222" s="627"/>
      <c r="QIW222" s="627"/>
      <c r="QIX222" s="627"/>
      <c r="QIY222" s="627"/>
      <c r="QIZ222" s="627"/>
      <c r="QJA222" s="627"/>
      <c r="QJB222" s="627"/>
      <c r="QJC222" s="627"/>
      <c r="QJD222" s="627"/>
      <c r="QJE222" s="627"/>
      <c r="QJF222" s="627"/>
      <c r="QJG222" s="627"/>
      <c r="QJH222" s="627"/>
      <c r="QJI222" s="627"/>
      <c r="QJJ222" s="627"/>
      <c r="QJK222" s="627"/>
      <c r="QJL222" s="627"/>
      <c r="QJM222" s="627"/>
      <c r="QJN222" s="627"/>
      <c r="QJO222" s="627"/>
      <c r="QJP222" s="627"/>
      <c r="QJQ222" s="627"/>
      <c r="QJR222" s="627"/>
      <c r="QJS222" s="627"/>
      <c r="QJT222" s="627"/>
      <c r="QJU222" s="627"/>
      <c r="QJV222" s="627"/>
      <c r="QJW222" s="627"/>
      <c r="QJX222" s="627"/>
      <c r="QJY222" s="627"/>
      <c r="QJZ222" s="627"/>
      <c r="QKA222" s="627"/>
      <c r="QKB222" s="627"/>
      <c r="QKC222" s="627"/>
      <c r="QKD222" s="627"/>
      <c r="QKE222" s="627"/>
      <c r="QKF222" s="627"/>
      <c r="QKG222" s="627"/>
      <c r="QKH222" s="627"/>
      <c r="QKI222" s="627"/>
      <c r="QKJ222" s="627"/>
      <c r="QKK222" s="627"/>
      <c r="QKL222" s="627"/>
      <c r="QKM222" s="627"/>
      <c r="QKN222" s="627"/>
      <c r="QKO222" s="627"/>
      <c r="QKP222" s="627"/>
      <c r="QKQ222" s="627"/>
      <c r="QKR222" s="627"/>
      <c r="QKS222" s="627"/>
      <c r="QKT222" s="627"/>
      <c r="QKU222" s="627"/>
      <c r="QKV222" s="627"/>
      <c r="QKW222" s="627"/>
      <c r="QKX222" s="627"/>
      <c r="QKY222" s="627"/>
      <c r="QKZ222" s="627"/>
      <c r="QLA222" s="627"/>
      <c r="QLB222" s="627"/>
      <c r="QLC222" s="627"/>
      <c r="QLD222" s="627"/>
      <c r="QLE222" s="627"/>
      <c r="QLF222" s="627"/>
      <c r="QLG222" s="627"/>
      <c r="QLH222" s="627"/>
      <c r="QLI222" s="627"/>
      <c r="QLJ222" s="627"/>
      <c r="QLK222" s="627"/>
      <c r="QLL222" s="627"/>
      <c r="QLM222" s="627"/>
      <c r="QLN222" s="627"/>
      <c r="QLO222" s="627"/>
      <c r="QLP222" s="627"/>
      <c r="QLQ222" s="627"/>
      <c r="QLR222" s="627"/>
      <c r="QLS222" s="627"/>
      <c r="QLT222" s="627"/>
      <c r="QLU222" s="627"/>
      <c r="QLV222" s="627"/>
      <c r="QLW222" s="627"/>
      <c r="QLX222" s="627"/>
      <c r="QLY222" s="627"/>
      <c r="QLZ222" s="627"/>
      <c r="QMA222" s="627"/>
      <c r="QMB222" s="627"/>
      <c r="QMC222" s="627"/>
      <c r="QMD222" s="627"/>
      <c r="QME222" s="627"/>
      <c r="QMF222" s="627"/>
      <c r="QMG222" s="627"/>
      <c r="QMH222" s="627"/>
      <c r="QMI222" s="627"/>
      <c r="QMJ222" s="627"/>
      <c r="QMK222" s="627"/>
      <c r="QML222" s="627"/>
      <c r="QMM222" s="627"/>
      <c r="QMN222" s="627"/>
      <c r="QMO222" s="627"/>
      <c r="QMP222" s="627"/>
      <c r="QMQ222" s="627"/>
      <c r="QMR222" s="627"/>
      <c r="QMS222" s="627"/>
      <c r="QMT222" s="627"/>
      <c r="QMU222" s="627"/>
      <c r="QMV222" s="627"/>
      <c r="QMW222" s="627"/>
      <c r="QMX222" s="627"/>
      <c r="QMY222" s="627"/>
      <c r="QMZ222" s="627"/>
      <c r="QNA222" s="627"/>
      <c r="QNB222" s="627"/>
      <c r="QNC222" s="627"/>
      <c r="QND222" s="627"/>
      <c r="QNE222" s="627"/>
      <c r="QNF222" s="627"/>
      <c r="QNG222" s="627"/>
      <c r="QNH222" s="627"/>
      <c r="QNI222" s="627"/>
      <c r="QNJ222" s="627"/>
      <c r="QNK222" s="627"/>
      <c r="QNL222" s="627"/>
      <c r="QNM222" s="627"/>
      <c r="QNN222" s="627"/>
      <c r="QNO222" s="627"/>
      <c r="QNP222" s="627"/>
      <c r="QNQ222" s="627"/>
      <c r="QNR222" s="627"/>
      <c r="QNS222" s="627"/>
      <c r="QNT222" s="627"/>
      <c r="QNU222" s="627"/>
      <c r="QNV222" s="627"/>
      <c r="QNW222" s="627"/>
      <c r="QNX222" s="627"/>
      <c r="QNY222" s="627"/>
      <c r="QNZ222" s="627"/>
      <c r="QOA222" s="627"/>
      <c r="QOB222" s="627"/>
      <c r="QOC222" s="627"/>
      <c r="QOD222" s="627"/>
      <c r="QOE222" s="627"/>
      <c r="QOF222" s="627"/>
      <c r="QOG222" s="627"/>
      <c r="QOH222" s="627"/>
      <c r="QOI222" s="627"/>
      <c r="QOJ222" s="627"/>
      <c r="QOK222" s="627"/>
      <c r="QOL222" s="627"/>
      <c r="QOM222" s="627"/>
      <c r="QON222" s="627"/>
      <c r="QOO222" s="627"/>
      <c r="QOP222" s="627"/>
      <c r="QOQ222" s="627"/>
      <c r="QOR222" s="627"/>
      <c r="QOS222" s="627"/>
      <c r="QOT222" s="627"/>
      <c r="QOU222" s="627"/>
      <c r="QOV222" s="627"/>
      <c r="QOW222" s="627"/>
      <c r="QOX222" s="627"/>
      <c r="QOY222" s="627"/>
      <c r="QOZ222" s="627"/>
      <c r="QPA222" s="627"/>
      <c r="QPB222" s="627"/>
      <c r="QPC222" s="627"/>
      <c r="QPD222" s="627"/>
      <c r="QPE222" s="627"/>
      <c r="QPF222" s="627"/>
      <c r="QPG222" s="627"/>
      <c r="QPH222" s="627"/>
      <c r="QPI222" s="627"/>
      <c r="QPJ222" s="627"/>
      <c r="QPK222" s="627"/>
      <c r="QPL222" s="627"/>
      <c r="QPM222" s="627"/>
      <c r="QPN222" s="627"/>
      <c r="QPO222" s="627"/>
      <c r="QPP222" s="627"/>
      <c r="QPQ222" s="627"/>
      <c r="QPR222" s="627"/>
      <c r="QPS222" s="627"/>
      <c r="QPT222" s="627"/>
      <c r="QPU222" s="627"/>
      <c r="QPV222" s="627"/>
      <c r="QPW222" s="627"/>
      <c r="QPX222" s="627"/>
      <c r="QPY222" s="627"/>
      <c r="QPZ222" s="627"/>
      <c r="QQA222" s="627"/>
      <c r="QQB222" s="627"/>
      <c r="QQC222" s="627"/>
      <c r="QQD222" s="627"/>
      <c r="QQE222" s="627"/>
      <c r="QQF222" s="627"/>
      <c r="QQG222" s="627"/>
      <c r="QQH222" s="627"/>
      <c r="QQI222" s="627"/>
      <c r="QQJ222" s="627"/>
      <c r="QQK222" s="627"/>
      <c r="QQL222" s="627"/>
      <c r="QQM222" s="627"/>
      <c r="QQN222" s="627"/>
      <c r="QQO222" s="627"/>
      <c r="QQP222" s="627"/>
      <c r="QQQ222" s="627"/>
      <c r="QQR222" s="627"/>
      <c r="QQS222" s="627"/>
      <c r="QQT222" s="627"/>
      <c r="QQU222" s="627"/>
      <c r="QQV222" s="627"/>
      <c r="QQW222" s="627"/>
      <c r="QQX222" s="627"/>
      <c r="QQY222" s="627"/>
      <c r="QQZ222" s="627"/>
      <c r="QRA222" s="627"/>
      <c r="QRB222" s="627"/>
      <c r="QRC222" s="627"/>
      <c r="QRD222" s="627"/>
      <c r="QRE222" s="627"/>
      <c r="QRF222" s="627"/>
      <c r="QRG222" s="627"/>
      <c r="QRH222" s="627"/>
      <c r="QRI222" s="627"/>
      <c r="QRJ222" s="627"/>
      <c r="QRK222" s="627"/>
      <c r="QRL222" s="627"/>
      <c r="QRM222" s="627"/>
      <c r="QRN222" s="627"/>
      <c r="QRO222" s="627"/>
      <c r="QRP222" s="627"/>
      <c r="QRQ222" s="627"/>
      <c r="QRR222" s="627"/>
      <c r="QRS222" s="627"/>
      <c r="QRT222" s="627"/>
      <c r="QRU222" s="627"/>
      <c r="QRV222" s="627"/>
      <c r="QRW222" s="627"/>
      <c r="QRX222" s="627"/>
      <c r="QRY222" s="627"/>
      <c r="QRZ222" s="627"/>
      <c r="QSA222" s="627"/>
      <c r="QSB222" s="627"/>
      <c r="QSC222" s="627"/>
      <c r="QSD222" s="627"/>
      <c r="QSE222" s="627"/>
      <c r="QSF222" s="627"/>
      <c r="QSG222" s="627"/>
      <c r="QSH222" s="627"/>
      <c r="QSI222" s="627"/>
      <c r="QSJ222" s="627"/>
      <c r="QSK222" s="627"/>
      <c r="QSL222" s="627"/>
      <c r="QSM222" s="627"/>
      <c r="QSN222" s="627"/>
      <c r="QSO222" s="627"/>
      <c r="QSP222" s="627"/>
      <c r="QSQ222" s="627"/>
      <c r="QSR222" s="627"/>
      <c r="QSS222" s="627"/>
      <c r="QST222" s="627"/>
      <c r="QSU222" s="627"/>
      <c r="QSV222" s="627"/>
      <c r="QSW222" s="627"/>
      <c r="QSX222" s="627"/>
      <c r="QSY222" s="627"/>
      <c r="QSZ222" s="627"/>
      <c r="QTA222" s="627"/>
      <c r="QTB222" s="627"/>
      <c r="QTC222" s="627"/>
      <c r="QTD222" s="627"/>
      <c r="QTE222" s="627"/>
      <c r="QTF222" s="627"/>
      <c r="QTG222" s="627"/>
      <c r="QTH222" s="627"/>
      <c r="QTI222" s="627"/>
      <c r="QTJ222" s="627"/>
      <c r="QTK222" s="627"/>
      <c r="QTL222" s="627"/>
      <c r="QTM222" s="627"/>
      <c r="QTN222" s="627"/>
      <c r="QTO222" s="627"/>
      <c r="QTP222" s="627"/>
      <c r="QTQ222" s="627"/>
      <c r="QTR222" s="627"/>
      <c r="QTS222" s="627"/>
      <c r="QTT222" s="627"/>
      <c r="QTU222" s="627"/>
      <c r="QTV222" s="627"/>
      <c r="QTW222" s="627"/>
      <c r="QTX222" s="627"/>
      <c r="QTY222" s="627"/>
      <c r="QTZ222" s="627"/>
      <c r="QUA222" s="627"/>
      <c r="QUB222" s="627"/>
      <c r="QUC222" s="627"/>
      <c r="QUD222" s="627"/>
      <c r="QUE222" s="627"/>
      <c r="QUF222" s="627"/>
      <c r="QUG222" s="627"/>
      <c r="QUH222" s="627"/>
      <c r="QUI222" s="627"/>
      <c r="QUJ222" s="627"/>
      <c r="QUK222" s="627"/>
      <c r="QUL222" s="627"/>
      <c r="QUM222" s="627"/>
      <c r="QUN222" s="627"/>
      <c r="QUO222" s="627"/>
      <c r="QUP222" s="627"/>
      <c r="QUQ222" s="627"/>
      <c r="QUR222" s="627"/>
      <c r="QUS222" s="627"/>
      <c r="QUT222" s="627"/>
      <c r="QUU222" s="627"/>
      <c r="QUV222" s="627"/>
      <c r="QUW222" s="627"/>
      <c r="QUX222" s="627"/>
      <c r="QUY222" s="627"/>
      <c r="QUZ222" s="627"/>
      <c r="QVA222" s="627"/>
      <c r="QVB222" s="627"/>
      <c r="QVC222" s="627"/>
      <c r="QVD222" s="627"/>
      <c r="QVE222" s="627"/>
      <c r="QVF222" s="627"/>
      <c r="QVG222" s="627"/>
      <c r="QVH222" s="627"/>
      <c r="QVI222" s="627"/>
      <c r="QVJ222" s="627"/>
      <c r="QVK222" s="627"/>
      <c r="QVL222" s="627"/>
      <c r="QVM222" s="627"/>
      <c r="QVN222" s="627"/>
      <c r="QVO222" s="627"/>
      <c r="QVP222" s="627"/>
      <c r="QVQ222" s="627"/>
      <c r="QVR222" s="627"/>
      <c r="QVS222" s="627"/>
      <c r="QVT222" s="627"/>
      <c r="QVU222" s="627"/>
      <c r="QVV222" s="627"/>
      <c r="QVW222" s="627"/>
      <c r="QVX222" s="627"/>
      <c r="QVY222" s="627"/>
      <c r="QVZ222" s="627"/>
      <c r="QWA222" s="627"/>
      <c r="QWB222" s="627"/>
      <c r="QWC222" s="627"/>
      <c r="QWD222" s="627"/>
      <c r="QWE222" s="627"/>
      <c r="QWF222" s="627"/>
      <c r="QWG222" s="627"/>
      <c r="QWH222" s="627"/>
      <c r="QWI222" s="627"/>
      <c r="QWJ222" s="627"/>
      <c r="QWK222" s="627"/>
      <c r="QWL222" s="627"/>
      <c r="QWM222" s="627"/>
      <c r="QWN222" s="627"/>
      <c r="QWO222" s="627"/>
      <c r="QWP222" s="627"/>
      <c r="QWQ222" s="627"/>
      <c r="QWR222" s="627"/>
      <c r="QWS222" s="627"/>
      <c r="QWT222" s="627"/>
      <c r="QWU222" s="627"/>
      <c r="QWV222" s="627"/>
      <c r="QWW222" s="627"/>
      <c r="QWX222" s="627"/>
      <c r="QWY222" s="627"/>
      <c r="QWZ222" s="627"/>
      <c r="QXA222" s="627"/>
      <c r="QXB222" s="627"/>
      <c r="QXC222" s="627"/>
      <c r="QXD222" s="627"/>
      <c r="QXE222" s="627"/>
      <c r="QXF222" s="627"/>
      <c r="QXG222" s="627"/>
      <c r="QXH222" s="627"/>
      <c r="QXI222" s="627"/>
      <c r="QXJ222" s="627"/>
      <c r="QXK222" s="627"/>
      <c r="QXL222" s="627"/>
      <c r="QXM222" s="627"/>
      <c r="QXN222" s="627"/>
      <c r="QXO222" s="627"/>
      <c r="QXP222" s="627"/>
      <c r="QXQ222" s="627"/>
      <c r="QXR222" s="627"/>
      <c r="QXS222" s="627"/>
      <c r="QXT222" s="627"/>
      <c r="QXU222" s="627"/>
      <c r="QXV222" s="627"/>
      <c r="QXW222" s="627"/>
      <c r="QXX222" s="627"/>
      <c r="QXY222" s="627"/>
      <c r="QXZ222" s="627"/>
      <c r="QYA222" s="627"/>
      <c r="QYB222" s="627"/>
      <c r="QYC222" s="627"/>
      <c r="QYD222" s="627"/>
      <c r="QYE222" s="627"/>
      <c r="QYF222" s="627"/>
      <c r="QYG222" s="627"/>
      <c r="QYH222" s="627"/>
      <c r="QYI222" s="627"/>
      <c r="QYJ222" s="627"/>
      <c r="QYK222" s="627"/>
      <c r="QYL222" s="627"/>
      <c r="QYM222" s="627"/>
      <c r="QYN222" s="627"/>
      <c r="QYO222" s="627"/>
      <c r="QYP222" s="627"/>
      <c r="QYQ222" s="627"/>
      <c r="QYR222" s="627"/>
      <c r="QYS222" s="627"/>
      <c r="QYT222" s="627"/>
      <c r="QYU222" s="627"/>
      <c r="QYV222" s="627"/>
      <c r="QYW222" s="627"/>
      <c r="QYX222" s="627"/>
      <c r="QYY222" s="627"/>
      <c r="QYZ222" s="627"/>
      <c r="QZA222" s="627"/>
      <c r="QZB222" s="627"/>
      <c r="QZC222" s="627"/>
      <c r="QZD222" s="627"/>
      <c r="QZE222" s="627"/>
      <c r="QZF222" s="627"/>
      <c r="QZG222" s="627"/>
      <c r="QZH222" s="627"/>
      <c r="QZI222" s="627"/>
      <c r="QZJ222" s="627"/>
      <c r="QZK222" s="627"/>
      <c r="QZL222" s="627"/>
      <c r="QZM222" s="627"/>
      <c r="QZN222" s="627"/>
      <c r="QZO222" s="627"/>
      <c r="QZP222" s="627"/>
      <c r="QZQ222" s="627"/>
      <c r="QZR222" s="627"/>
      <c r="QZS222" s="627"/>
      <c r="QZT222" s="627"/>
      <c r="QZU222" s="627"/>
      <c r="QZV222" s="627"/>
      <c r="QZW222" s="627"/>
      <c r="QZX222" s="627"/>
      <c r="QZY222" s="627"/>
      <c r="QZZ222" s="627"/>
      <c r="RAA222" s="627"/>
      <c r="RAB222" s="627"/>
      <c r="RAC222" s="627"/>
      <c r="RAD222" s="627"/>
      <c r="RAE222" s="627"/>
      <c r="RAF222" s="627"/>
      <c r="RAG222" s="627"/>
      <c r="RAH222" s="627"/>
      <c r="RAI222" s="627"/>
      <c r="RAJ222" s="627"/>
      <c r="RAK222" s="627"/>
      <c r="RAL222" s="627"/>
      <c r="RAM222" s="627"/>
      <c r="RAN222" s="627"/>
      <c r="RAO222" s="627"/>
      <c r="RAP222" s="627"/>
      <c r="RAQ222" s="627"/>
      <c r="RAR222" s="627"/>
      <c r="RAS222" s="627"/>
      <c r="RAT222" s="627"/>
      <c r="RAU222" s="627"/>
      <c r="RAV222" s="627"/>
      <c r="RAW222" s="627"/>
      <c r="RAX222" s="627"/>
      <c r="RAY222" s="627"/>
      <c r="RAZ222" s="627"/>
      <c r="RBA222" s="627"/>
      <c r="RBB222" s="627"/>
      <c r="RBC222" s="627"/>
      <c r="RBD222" s="627"/>
      <c r="RBE222" s="627"/>
      <c r="RBF222" s="627"/>
      <c r="RBG222" s="627"/>
      <c r="RBH222" s="627"/>
      <c r="RBI222" s="627"/>
      <c r="RBJ222" s="627"/>
      <c r="RBK222" s="627"/>
      <c r="RBL222" s="627"/>
      <c r="RBM222" s="627"/>
      <c r="RBN222" s="627"/>
      <c r="RBO222" s="627"/>
      <c r="RBP222" s="627"/>
      <c r="RBQ222" s="627"/>
      <c r="RBR222" s="627"/>
      <c r="RBS222" s="627"/>
      <c r="RBT222" s="627"/>
      <c r="RBU222" s="627"/>
      <c r="RBV222" s="627"/>
      <c r="RBW222" s="627"/>
      <c r="RBX222" s="627"/>
      <c r="RBY222" s="627"/>
      <c r="RBZ222" s="627"/>
      <c r="RCA222" s="627"/>
      <c r="RCB222" s="627"/>
      <c r="RCC222" s="627"/>
      <c r="RCD222" s="627"/>
      <c r="RCE222" s="627"/>
      <c r="RCF222" s="627"/>
      <c r="RCG222" s="627"/>
      <c r="RCH222" s="627"/>
      <c r="RCI222" s="627"/>
      <c r="RCJ222" s="627"/>
      <c r="RCK222" s="627"/>
      <c r="RCL222" s="627"/>
      <c r="RCM222" s="627"/>
      <c r="RCN222" s="627"/>
      <c r="RCO222" s="627"/>
      <c r="RCP222" s="627"/>
      <c r="RCQ222" s="627"/>
      <c r="RCR222" s="627"/>
      <c r="RCS222" s="627"/>
      <c r="RCT222" s="627"/>
      <c r="RCU222" s="627"/>
      <c r="RCV222" s="627"/>
      <c r="RCW222" s="627"/>
      <c r="RCX222" s="627"/>
      <c r="RCY222" s="627"/>
      <c r="RCZ222" s="627"/>
      <c r="RDA222" s="627"/>
      <c r="RDB222" s="627"/>
      <c r="RDC222" s="627"/>
      <c r="RDD222" s="627"/>
      <c r="RDE222" s="627"/>
      <c r="RDF222" s="627"/>
      <c r="RDG222" s="627"/>
      <c r="RDH222" s="627"/>
      <c r="RDI222" s="627"/>
      <c r="RDJ222" s="627"/>
      <c r="RDK222" s="627"/>
      <c r="RDL222" s="627"/>
      <c r="RDM222" s="627"/>
      <c r="RDN222" s="627"/>
      <c r="RDO222" s="627"/>
      <c r="RDP222" s="627"/>
      <c r="RDQ222" s="627"/>
      <c r="RDR222" s="627"/>
      <c r="RDS222" s="627"/>
      <c r="RDT222" s="627"/>
      <c r="RDU222" s="627"/>
      <c r="RDV222" s="627"/>
      <c r="RDW222" s="627"/>
      <c r="RDX222" s="627"/>
      <c r="RDY222" s="627"/>
      <c r="RDZ222" s="627"/>
      <c r="REA222" s="627"/>
      <c r="REB222" s="627"/>
      <c r="REC222" s="627"/>
      <c r="RED222" s="627"/>
      <c r="REE222" s="627"/>
      <c r="REF222" s="627"/>
      <c r="REG222" s="627"/>
      <c r="REH222" s="627"/>
      <c r="REI222" s="627"/>
      <c r="REJ222" s="627"/>
      <c r="REK222" s="627"/>
      <c r="REL222" s="627"/>
      <c r="REM222" s="627"/>
      <c r="REN222" s="627"/>
      <c r="REO222" s="627"/>
      <c r="REP222" s="627"/>
      <c r="REQ222" s="627"/>
      <c r="RER222" s="627"/>
      <c r="RES222" s="627"/>
      <c r="RET222" s="627"/>
      <c r="REU222" s="627"/>
      <c r="REV222" s="627"/>
      <c r="REW222" s="627"/>
      <c r="REX222" s="627"/>
      <c r="REY222" s="627"/>
      <c r="REZ222" s="627"/>
      <c r="RFA222" s="627"/>
      <c r="RFB222" s="627"/>
      <c r="RFC222" s="627"/>
      <c r="RFD222" s="627"/>
      <c r="RFE222" s="627"/>
      <c r="RFF222" s="627"/>
      <c r="RFG222" s="627"/>
      <c r="RFH222" s="627"/>
      <c r="RFI222" s="627"/>
      <c r="RFJ222" s="627"/>
      <c r="RFK222" s="627"/>
      <c r="RFL222" s="627"/>
      <c r="RFM222" s="627"/>
      <c r="RFN222" s="627"/>
      <c r="RFO222" s="627"/>
      <c r="RFP222" s="627"/>
      <c r="RFQ222" s="627"/>
      <c r="RFR222" s="627"/>
      <c r="RFS222" s="627"/>
      <c r="RFT222" s="627"/>
      <c r="RFU222" s="627"/>
      <c r="RFV222" s="627"/>
      <c r="RFW222" s="627"/>
      <c r="RFX222" s="627"/>
      <c r="RFY222" s="627"/>
      <c r="RFZ222" s="627"/>
      <c r="RGA222" s="627"/>
      <c r="RGB222" s="627"/>
      <c r="RGC222" s="627"/>
      <c r="RGD222" s="627"/>
      <c r="RGE222" s="627"/>
      <c r="RGF222" s="627"/>
      <c r="RGG222" s="627"/>
      <c r="RGH222" s="627"/>
      <c r="RGI222" s="627"/>
      <c r="RGJ222" s="627"/>
      <c r="RGK222" s="627"/>
      <c r="RGL222" s="627"/>
      <c r="RGM222" s="627"/>
      <c r="RGN222" s="627"/>
      <c r="RGO222" s="627"/>
      <c r="RGP222" s="627"/>
      <c r="RGQ222" s="627"/>
      <c r="RGR222" s="627"/>
      <c r="RGS222" s="627"/>
      <c r="RGT222" s="627"/>
      <c r="RGU222" s="627"/>
      <c r="RGV222" s="627"/>
      <c r="RGW222" s="627"/>
      <c r="RGX222" s="627"/>
      <c r="RGY222" s="627"/>
      <c r="RGZ222" s="627"/>
      <c r="RHA222" s="627"/>
      <c r="RHB222" s="627"/>
      <c r="RHC222" s="627"/>
      <c r="RHD222" s="627"/>
      <c r="RHE222" s="627"/>
      <c r="RHF222" s="627"/>
      <c r="RHG222" s="627"/>
      <c r="RHH222" s="627"/>
      <c r="RHI222" s="627"/>
      <c r="RHJ222" s="627"/>
      <c r="RHK222" s="627"/>
      <c r="RHL222" s="627"/>
      <c r="RHM222" s="627"/>
      <c r="RHN222" s="627"/>
      <c r="RHO222" s="627"/>
      <c r="RHP222" s="627"/>
      <c r="RHQ222" s="627"/>
      <c r="RHR222" s="627"/>
      <c r="RHS222" s="627"/>
      <c r="RHT222" s="627"/>
      <c r="RHU222" s="627"/>
      <c r="RHV222" s="627"/>
      <c r="RHW222" s="627"/>
      <c r="RHX222" s="627"/>
      <c r="RHY222" s="627"/>
      <c r="RHZ222" s="627"/>
      <c r="RIA222" s="627"/>
      <c r="RIB222" s="627"/>
      <c r="RIC222" s="627"/>
      <c r="RID222" s="627"/>
      <c r="RIE222" s="627"/>
      <c r="RIF222" s="627"/>
      <c r="RIG222" s="627"/>
      <c r="RIH222" s="627"/>
      <c r="RII222" s="627"/>
      <c r="RIJ222" s="627"/>
      <c r="RIK222" s="627"/>
      <c r="RIL222" s="627"/>
      <c r="RIM222" s="627"/>
      <c r="RIN222" s="627"/>
      <c r="RIO222" s="627"/>
      <c r="RIP222" s="627"/>
      <c r="RIQ222" s="627"/>
      <c r="RIR222" s="627"/>
      <c r="RIS222" s="627"/>
      <c r="RIT222" s="627"/>
      <c r="RIU222" s="627"/>
      <c r="RIV222" s="627"/>
      <c r="RIW222" s="627"/>
      <c r="RIX222" s="627"/>
      <c r="RIY222" s="627"/>
      <c r="RIZ222" s="627"/>
      <c r="RJA222" s="627"/>
      <c r="RJB222" s="627"/>
      <c r="RJC222" s="627"/>
      <c r="RJD222" s="627"/>
      <c r="RJE222" s="627"/>
      <c r="RJF222" s="627"/>
      <c r="RJG222" s="627"/>
      <c r="RJH222" s="627"/>
      <c r="RJI222" s="627"/>
      <c r="RJJ222" s="627"/>
      <c r="RJK222" s="627"/>
      <c r="RJL222" s="627"/>
      <c r="RJM222" s="627"/>
      <c r="RJN222" s="627"/>
      <c r="RJO222" s="627"/>
      <c r="RJP222" s="627"/>
      <c r="RJQ222" s="627"/>
      <c r="RJR222" s="627"/>
      <c r="RJS222" s="627"/>
      <c r="RJT222" s="627"/>
      <c r="RJU222" s="627"/>
      <c r="RJV222" s="627"/>
      <c r="RJW222" s="627"/>
      <c r="RJX222" s="627"/>
      <c r="RJY222" s="627"/>
      <c r="RJZ222" s="627"/>
      <c r="RKA222" s="627"/>
      <c r="RKB222" s="627"/>
      <c r="RKC222" s="627"/>
      <c r="RKD222" s="627"/>
      <c r="RKE222" s="627"/>
      <c r="RKF222" s="627"/>
      <c r="RKG222" s="627"/>
      <c r="RKH222" s="627"/>
      <c r="RKI222" s="627"/>
      <c r="RKJ222" s="627"/>
      <c r="RKK222" s="627"/>
      <c r="RKL222" s="627"/>
      <c r="RKM222" s="627"/>
      <c r="RKN222" s="627"/>
      <c r="RKO222" s="627"/>
      <c r="RKP222" s="627"/>
      <c r="RKQ222" s="627"/>
      <c r="RKR222" s="627"/>
      <c r="RKS222" s="627"/>
      <c r="RKT222" s="627"/>
      <c r="RKU222" s="627"/>
      <c r="RKV222" s="627"/>
      <c r="RKW222" s="627"/>
      <c r="RKX222" s="627"/>
      <c r="RKY222" s="627"/>
      <c r="RKZ222" s="627"/>
      <c r="RLA222" s="627"/>
      <c r="RLB222" s="627"/>
      <c r="RLC222" s="627"/>
      <c r="RLD222" s="627"/>
      <c r="RLE222" s="627"/>
      <c r="RLF222" s="627"/>
      <c r="RLG222" s="627"/>
      <c r="RLH222" s="627"/>
      <c r="RLI222" s="627"/>
      <c r="RLJ222" s="627"/>
      <c r="RLK222" s="627"/>
      <c r="RLL222" s="627"/>
      <c r="RLM222" s="627"/>
      <c r="RLN222" s="627"/>
      <c r="RLO222" s="627"/>
      <c r="RLP222" s="627"/>
      <c r="RLQ222" s="627"/>
      <c r="RLR222" s="627"/>
      <c r="RLS222" s="627"/>
      <c r="RLT222" s="627"/>
      <c r="RLU222" s="627"/>
      <c r="RLV222" s="627"/>
      <c r="RLW222" s="627"/>
      <c r="RLX222" s="627"/>
      <c r="RLY222" s="627"/>
      <c r="RLZ222" s="627"/>
      <c r="RMA222" s="627"/>
      <c r="RMB222" s="627"/>
      <c r="RMC222" s="627"/>
      <c r="RMD222" s="627"/>
      <c r="RME222" s="627"/>
      <c r="RMF222" s="627"/>
      <c r="RMG222" s="627"/>
      <c r="RMH222" s="627"/>
      <c r="RMI222" s="627"/>
      <c r="RMJ222" s="627"/>
      <c r="RMK222" s="627"/>
      <c r="RML222" s="627"/>
      <c r="RMM222" s="627"/>
      <c r="RMN222" s="627"/>
      <c r="RMO222" s="627"/>
      <c r="RMP222" s="627"/>
      <c r="RMQ222" s="627"/>
      <c r="RMR222" s="627"/>
      <c r="RMS222" s="627"/>
      <c r="RMT222" s="627"/>
      <c r="RMU222" s="627"/>
      <c r="RMV222" s="627"/>
      <c r="RMW222" s="627"/>
      <c r="RMX222" s="627"/>
      <c r="RMY222" s="627"/>
      <c r="RMZ222" s="627"/>
      <c r="RNA222" s="627"/>
      <c r="RNB222" s="627"/>
      <c r="RNC222" s="627"/>
      <c r="RND222" s="627"/>
      <c r="RNE222" s="627"/>
      <c r="RNF222" s="627"/>
      <c r="RNG222" s="627"/>
      <c r="RNH222" s="627"/>
      <c r="RNI222" s="627"/>
      <c r="RNJ222" s="627"/>
      <c r="RNK222" s="627"/>
      <c r="RNL222" s="627"/>
      <c r="RNM222" s="627"/>
      <c r="RNN222" s="627"/>
      <c r="RNO222" s="627"/>
      <c r="RNP222" s="627"/>
      <c r="RNQ222" s="627"/>
      <c r="RNR222" s="627"/>
      <c r="RNS222" s="627"/>
      <c r="RNT222" s="627"/>
      <c r="RNU222" s="627"/>
      <c r="RNV222" s="627"/>
      <c r="RNW222" s="627"/>
      <c r="RNX222" s="627"/>
      <c r="RNY222" s="627"/>
      <c r="RNZ222" s="627"/>
      <c r="ROA222" s="627"/>
      <c r="ROB222" s="627"/>
      <c r="ROC222" s="627"/>
      <c r="ROD222" s="627"/>
      <c r="ROE222" s="627"/>
      <c r="ROF222" s="627"/>
      <c r="ROG222" s="627"/>
      <c r="ROH222" s="627"/>
      <c r="ROI222" s="627"/>
      <c r="ROJ222" s="627"/>
      <c r="ROK222" s="627"/>
      <c r="ROL222" s="627"/>
      <c r="ROM222" s="627"/>
      <c r="RON222" s="627"/>
      <c r="ROO222" s="627"/>
      <c r="ROP222" s="627"/>
      <c r="ROQ222" s="627"/>
      <c r="ROR222" s="627"/>
      <c r="ROS222" s="627"/>
      <c r="ROT222" s="627"/>
      <c r="ROU222" s="627"/>
      <c r="ROV222" s="627"/>
      <c r="ROW222" s="627"/>
      <c r="ROX222" s="627"/>
      <c r="ROY222" s="627"/>
      <c r="ROZ222" s="627"/>
      <c r="RPA222" s="627"/>
      <c r="RPB222" s="627"/>
      <c r="RPC222" s="627"/>
      <c r="RPD222" s="627"/>
      <c r="RPE222" s="627"/>
      <c r="RPF222" s="627"/>
      <c r="RPG222" s="627"/>
      <c r="RPH222" s="627"/>
      <c r="RPI222" s="627"/>
      <c r="RPJ222" s="627"/>
      <c r="RPK222" s="627"/>
      <c r="RPL222" s="627"/>
      <c r="RPM222" s="627"/>
      <c r="RPN222" s="627"/>
      <c r="RPO222" s="627"/>
      <c r="RPP222" s="627"/>
      <c r="RPQ222" s="627"/>
      <c r="RPR222" s="627"/>
      <c r="RPS222" s="627"/>
      <c r="RPT222" s="627"/>
      <c r="RPU222" s="627"/>
      <c r="RPV222" s="627"/>
      <c r="RPW222" s="627"/>
      <c r="RPX222" s="627"/>
      <c r="RPY222" s="627"/>
      <c r="RPZ222" s="627"/>
      <c r="RQA222" s="627"/>
      <c r="RQB222" s="627"/>
      <c r="RQC222" s="627"/>
      <c r="RQD222" s="627"/>
      <c r="RQE222" s="627"/>
      <c r="RQF222" s="627"/>
      <c r="RQG222" s="627"/>
      <c r="RQH222" s="627"/>
      <c r="RQI222" s="627"/>
      <c r="RQJ222" s="627"/>
      <c r="RQK222" s="627"/>
      <c r="RQL222" s="627"/>
      <c r="RQM222" s="627"/>
      <c r="RQN222" s="627"/>
      <c r="RQO222" s="627"/>
      <c r="RQP222" s="627"/>
      <c r="RQQ222" s="627"/>
      <c r="RQR222" s="627"/>
      <c r="RQS222" s="627"/>
      <c r="RQT222" s="627"/>
      <c r="RQU222" s="627"/>
      <c r="RQV222" s="627"/>
      <c r="RQW222" s="627"/>
      <c r="RQX222" s="627"/>
      <c r="RQY222" s="627"/>
      <c r="RQZ222" s="627"/>
      <c r="RRA222" s="627"/>
      <c r="RRB222" s="627"/>
      <c r="RRC222" s="627"/>
      <c r="RRD222" s="627"/>
      <c r="RRE222" s="627"/>
      <c r="RRF222" s="627"/>
      <c r="RRG222" s="627"/>
      <c r="RRH222" s="627"/>
      <c r="RRI222" s="627"/>
      <c r="RRJ222" s="627"/>
      <c r="RRK222" s="627"/>
      <c r="RRL222" s="627"/>
      <c r="RRM222" s="627"/>
      <c r="RRN222" s="627"/>
      <c r="RRO222" s="627"/>
      <c r="RRP222" s="627"/>
      <c r="RRQ222" s="627"/>
      <c r="RRR222" s="627"/>
      <c r="RRS222" s="627"/>
      <c r="RRT222" s="627"/>
      <c r="RRU222" s="627"/>
      <c r="RRV222" s="627"/>
      <c r="RRW222" s="627"/>
      <c r="RRX222" s="627"/>
      <c r="RRY222" s="627"/>
      <c r="RRZ222" s="627"/>
      <c r="RSA222" s="627"/>
      <c r="RSB222" s="627"/>
      <c r="RSC222" s="627"/>
      <c r="RSD222" s="627"/>
      <c r="RSE222" s="627"/>
      <c r="RSF222" s="627"/>
      <c r="RSG222" s="627"/>
      <c r="RSH222" s="627"/>
      <c r="RSI222" s="627"/>
      <c r="RSJ222" s="627"/>
      <c r="RSK222" s="627"/>
      <c r="RSL222" s="627"/>
      <c r="RSM222" s="627"/>
      <c r="RSN222" s="627"/>
      <c r="RSO222" s="627"/>
      <c r="RSP222" s="627"/>
      <c r="RSQ222" s="627"/>
      <c r="RSR222" s="627"/>
      <c r="RSS222" s="627"/>
      <c r="RST222" s="627"/>
      <c r="RSU222" s="627"/>
      <c r="RSV222" s="627"/>
      <c r="RSW222" s="627"/>
      <c r="RSX222" s="627"/>
      <c r="RSY222" s="627"/>
      <c r="RSZ222" s="627"/>
      <c r="RTA222" s="627"/>
      <c r="RTB222" s="627"/>
      <c r="RTC222" s="627"/>
      <c r="RTD222" s="627"/>
      <c r="RTE222" s="627"/>
      <c r="RTF222" s="627"/>
      <c r="RTG222" s="627"/>
      <c r="RTH222" s="627"/>
      <c r="RTI222" s="627"/>
      <c r="RTJ222" s="627"/>
      <c r="RTK222" s="627"/>
      <c r="RTL222" s="627"/>
      <c r="RTM222" s="627"/>
      <c r="RTN222" s="627"/>
      <c r="RTO222" s="627"/>
      <c r="RTP222" s="627"/>
      <c r="RTQ222" s="627"/>
      <c r="RTR222" s="627"/>
      <c r="RTS222" s="627"/>
      <c r="RTT222" s="627"/>
      <c r="RTU222" s="627"/>
      <c r="RTV222" s="627"/>
      <c r="RTW222" s="627"/>
      <c r="RTX222" s="627"/>
      <c r="RTY222" s="627"/>
      <c r="RTZ222" s="627"/>
      <c r="RUA222" s="627"/>
      <c r="RUB222" s="627"/>
      <c r="RUC222" s="627"/>
      <c r="RUD222" s="627"/>
      <c r="RUE222" s="627"/>
      <c r="RUF222" s="627"/>
      <c r="RUG222" s="627"/>
      <c r="RUH222" s="627"/>
      <c r="RUI222" s="627"/>
      <c r="RUJ222" s="627"/>
      <c r="RUK222" s="627"/>
      <c r="RUL222" s="627"/>
      <c r="RUM222" s="627"/>
      <c r="RUN222" s="627"/>
      <c r="RUO222" s="627"/>
      <c r="RUP222" s="627"/>
      <c r="RUQ222" s="627"/>
      <c r="RUR222" s="627"/>
      <c r="RUS222" s="627"/>
      <c r="RUT222" s="627"/>
      <c r="RUU222" s="627"/>
      <c r="RUV222" s="627"/>
      <c r="RUW222" s="627"/>
      <c r="RUX222" s="627"/>
      <c r="RUY222" s="627"/>
      <c r="RUZ222" s="627"/>
      <c r="RVA222" s="627"/>
      <c r="RVB222" s="627"/>
      <c r="RVC222" s="627"/>
      <c r="RVD222" s="627"/>
      <c r="RVE222" s="627"/>
      <c r="RVF222" s="627"/>
      <c r="RVG222" s="627"/>
      <c r="RVH222" s="627"/>
      <c r="RVI222" s="627"/>
      <c r="RVJ222" s="627"/>
      <c r="RVK222" s="627"/>
      <c r="RVL222" s="627"/>
      <c r="RVM222" s="627"/>
      <c r="RVN222" s="627"/>
      <c r="RVO222" s="627"/>
      <c r="RVP222" s="627"/>
      <c r="RVQ222" s="627"/>
      <c r="RVR222" s="627"/>
      <c r="RVS222" s="627"/>
      <c r="RVT222" s="627"/>
      <c r="RVU222" s="627"/>
      <c r="RVV222" s="627"/>
      <c r="RVW222" s="627"/>
      <c r="RVX222" s="627"/>
      <c r="RVY222" s="627"/>
      <c r="RVZ222" s="627"/>
      <c r="RWA222" s="627"/>
      <c r="RWB222" s="627"/>
      <c r="RWC222" s="627"/>
      <c r="RWD222" s="627"/>
      <c r="RWE222" s="627"/>
      <c r="RWF222" s="627"/>
      <c r="RWG222" s="627"/>
      <c r="RWH222" s="627"/>
      <c r="RWI222" s="627"/>
      <c r="RWJ222" s="627"/>
      <c r="RWK222" s="627"/>
      <c r="RWL222" s="627"/>
      <c r="RWM222" s="627"/>
      <c r="RWN222" s="627"/>
      <c r="RWO222" s="627"/>
      <c r="RWP222" s="627"/>
      <c r="RWQ222" s="627"/>
      <c r="RWR222" s="627"/>
      <c r="RWS222" s="627"/>
      <c r="RWT222" s="627"/>
      <c r="RWU222" s="627"/>
      <c r="RWV222" s="627"/>
      <c r="RWW222" s="627"/>
      <c r="RWX222" s="627"/>
      <c r="RWY222" s="627"/>
      <c r="RWZ222" s="627"/>
      <c r="RXA222" s="627"/>
      <c r="RXB222" s="627"/>
      <c r="RXC222" s="627"/>
      <c r="RXD222" s="627"/>
      <c r="RXE222" s="627"/>
      <c r="RXF222" s="627"/>
      <c r="RXG222" s="627"/>
      <c r="RXH222" s="627"/>
      <c r="RXI222" s="627"/>
      <c r="RXJ222" s="627"/>
      <c r="RXK222" s="627"/>
      <c r="RXL222" s="627"/>
      <c r="RXM222" s="627"/>
      <c r="RXN222" s="627"/>
      <c r="RXO222" s="627"/>
      <c r="RXP222" s="627"/>
      <c r="RXQ222" s="627"/>
      <c r="RXR222" s="627"/>
      <c r="RXS222" s="627"/>
      <c r="RXT222" s="627"/>
      <c r="RXU222" s="627"/>
      <c r="RXV222" s="627"/>
      <c r="RXW222" s="627"/>
      <c r="RXX222" s="627"/>
      <c r="RXY222" s="627"/>
      <c r="RXZ222" s="627"/>
      <c r="RYA222" s="627"/>
      <c r="RYB222" s="627"/>
      <c r="RYC222" s="627"/>
      <c r="RYD222" s="627"/>
      <c r="RYE222" s="627"/>
      <c r="RYF222" s="627"/>
      <c r="RYG222" s="627"/>
      <c r="RYH222" s="627"/>
      <c r="RYI222" s="627"/>
      <c r="RYJ222" s="627"/>
      <c r="RYK222" s="627"/>
      <c r="RYL222" s="627"/>
      <c r="RYM222" s="627"/>
      <c r="RYN222" s="627"/>
      <c r="RYO222" s="627"/>
      <c r="RYP222" s="627"/>
      <c r="RYQ222" s="627"/>
      <c r="RYR222" s="627"/>
      <c r="RYS222" s="627"/>
      <c r="RYT222" s="627"/>
      <c r="RYU222" s="627"/>
      <c r="RYV222" s="627"/>
      <c r="RYW222" s="627"/>
      <c r="RYX222" s="627"/>
      <c r="RYY222" s="627"/>
      <c r="RYZ222" s="627"/>
      <c r="RZA222" s="627"/>
      <c r="RZB222" s="627"/>
      <c r="RZC222" s="627"/>
      <c r="RZD222" s="627"/>
      <c r="RZE222" s="627"/>
      <c r="RZF222" s="627"/>
      <c r="RZG222" s="627"/>
      <c r="RZH222" s="627"/>
      <c r="RZI222" s="627"/>
      <c r="RZJ222" s="627"/>
      <c r="RZK222" s="627"/>
      <c r="RZL222" s="627"/>
      <c r="RZM222" s="627"/>
      <c r="RZN222" s="627"/>
      <c r="RZO222" s="627"/>
      <c r="RZP222" s="627"/>
      <c r="RZQ222" s="627"/>
      <c r="RZR222" s="627"/>
      <c r="RZS222" s="627"/>
      <c r="RZT222" s="627"/>
      <c r="RZU222" s="627"/>
      <c r="RZV222" s="627"/>
      <c r="RZW222" s="627"/>
      <c r="RZX222" s="627"/>
      <c r="RZY222" s="627"/>
      <c r="RZZ222" s="627"/>
      <c r="SAA222" s="627"/>
      <c r="SAB222" s="627"/>
      <c r="SAC222" s="627"/>
      <c r="SAD222" s="627"/>
      <c r="SAE222" s="627"/>
      <c r="SAF222" s="627"/>
      <c r="SAG222" s="627"/>
      <c r="SAH222" s="627"/>
      <c r="SAI222" s="627"/>
      <c r="SAJ222" s="627"/>
      <c r="SAK222" s="627"/>
      <c r="SAL222" s="627"/>
      <c r="SAM222" s="627"/>
      <c r="SAN222" s="627"/>
      <c r="SAO222" s="627"/>
      <c r="SAP222" s="627"/>
      <c r="SAQ222" s="627"/>
      <c r="SAR222" s="627"/>
      <c r="SAS222" s="627"/>
      <c r="SAT222" s="627"/>
      <c r="SAU222" s="627"/>
      <c r="SAV222" s="627"/>
      <c r="SAW222" s="627"/>
      <c r="SAX222" s="627"/>
      <c r="SAY222" s="627"/>
      <c r="SAZ222" s="627"/>
      <c r="SBA222" s="627"/>
      <c r="SBB222" s="627"/>
      <c r="SBC222" s="627"/>
      <c r="SBD222" s="627"/>
      <c r="SBE222" s="627"/>
      <c r="SBF222" s="627"/>
      <c r="SBG222" s="627"/>
      <c r="SBH222" s="627"/>
      <c r="SBI222" s="627"/>
      <c r="SBJ222" s="627"/>
      <c r="SBK222" s="627"/>
      <c r="SBL222" s="627"/>
      <c r="SBM222" s="627"/>
      <c r="SBN222" s="627"/>
      <c r="SBO222" s="627"/>
      <c r="SBP222" s="627"/>
      <c r="SBQ222" s="627"/>
      <c r="SBR222" s="627"/>
      <c r="SBS222" s="627"/>
      <c r="SBT222" s="627"/>
      <c r="SBU222" s="627"/>
      <c r="SBV222" s="627"/>
      <c r="SBW222" s="627"/>
      <c r="SBX222" s="627"/>
      <c r="SBY222" s="627"/>
      <c r="SBZ222" s="627"/>
      <c r="SCA222" s="627"/>
      <c r="SCB222" s="627"/>
      <c r="SCC222" s="627"/>
      <c r="SCD222" s="627"/>
      <c r="SCE222" s="627"/>
      <c r="SCF222" s="627"/>
      <c r="SCG222" s="627"/>
      <c r="SCH222" s="627"/>
      <c r="SCI222" s="627"/>
      <c r="SCJ222" s="627"/>
      <c r="SCK222" s="627"/>
      <c r="SCL222" s="627"/>
      <c r="SCM222" s="627"/>
      <c r="SCN222" s="627"/>
      <c r="SCO222" s="627"/>
      <c r="SCP222" s="627"/>
      <c r="SCQ222" s="627"/>
      <c r="SCR222" s="627"/>
      <c r="SCS222" s="627"/>
      <c r="SCT222" s="627"/>
      <c r="SCU222" s="627"/>
      <c r="SCV222" s="627"/>
      <c r="SCW222" s="627"/>
      <c r="SCX222" s="627"/>
      <c r="SCY222" s="627"/>
      <c r="SCZ222" s="627"/>
      <c r="SDA222" s="627"/>
      <c r="SDB222" s="627"/>
      <c r="SDC222" s="627"/>
      <c r="SDD222" s="627"/>
      <c r="SDE222" s="627"/>
      <c r="SDF222" s="627"/>
      <c r="SDG222" s="627"/>
      <c r="SDH222" s="627"/>
      <c r="SDI222" s="627"/>
      <c r="SDJ222" s="627"/>
      <c r="SDK222" s="627"/>
      <c r="SDL222" s="627"/>
      <c r="SDM222" s="627"/>
      <c r="SDN222" s="627"/>
      <c r="SDO222" s="627"/>
      <c r="SDP222" s="627"/>
      <c r="SDQ222" s="627"/>
      <c r="SDR222" s="627"/>
      <c r="SDS222" s="627"/>
      <c r="SDT222" s="627"/>
      <c r="SDU222" s="627"/>
      <c r="SDV222" s="627"/>
      <c r="SDW222" s="627"/>
      <c r="SDX222" s="627"/>
      <c r="SDY222" s="627"/>
      <c r="SDZ222" s="627"/>
      <c r="SEA222" s="627"/>
      <c r="SEB222" s="627"/>
      <c r="SEC222" s="627"/>
      <c r="SED222" s="627"/>
      <c r="SEE222" s="627"/>
      <c r="SEF222" s="627"/>
      <c r="SEG222" s="627"/>
      <c r="SEH222" s="627"/>
      <c r="SEI222" s="627"/>
      <c r="SEJ222" s="627"/>
      <c r="SEK222" s="627"/>
      <c r="SEL222" s="627"/>
      <c r="SEM222" s="627"/>
      <c r="SEN222" s="627"/>
      <c r="SEO222" s="627"/>
      <c r="SEP222" s="627"/>
      <c r="SEQ222" s="627"/>
      <c r="SER222" s="627"/>
      <c r="SES222" s="627"/>
      <c r="SET222" s="627"/>
      <c r="SEU222" s="627"/>
      <c r="SEV222" s="627"/>
      <c r="SEW222" s="627"/>
      <c r="SEX222" s="627"/>
      <c r="SEY222" s="627"/>
      <c r="SEZ222" s="627"/>
      <c r="SFA222" s="627"/>
      <c r="SFB222" s="627"/>
      <c r="SFC222" s="627"/>
      <c r="SFD222" s="627"/>
      <c r="SFE222" s="627"/>
      <c r="SFF222" s="627"/>
      <c r="SFG222" s="627"/>
      <c r="SFH222" s="627"/>
      <c r="SFI222" s="627"/>
      <c r="SFJ222" s="627"/>
      <c r="SFK222" s="627"/>
      <c r="SFL222" s="627"/>
      <c r="SFM222" s="627"/>
      <c r="SFN222" s="627"/>
      <c r="SFO222" s="627"/>
      <c r="SFP222" s="627"/>
      <c r="SFQ222" s="627"/>
      <c r="SFR222" s="627"/>
      <c r="SFS222" s="627"/>
      <c r="SFT222" s="627"/>
      <c r="SFU222" s="627"/>
      <c r="SFV222" s="627"/>
      <c r="SFW222" s="627"/>
      <c r="SFX222" s="627"/>
      <c r="SFY222" s="627"/>
      <c r="SFZ222" s="627"/>
      <c r="SGA222" s="627"/>
      <c r="SGB222" s="627"/>
      <c r="SGC222" s="627"/>
      <c r="SGD222" s="627"/>
      <c r="SGE222" s="627"/>
      <c r="SGF222" s="627"/>
      <c r="SGG222" s="627"/>
      <c r="SGH222" s="627"/>
      <c r="SGI222" s="627"/>
      <c r="SGJ222" s="627"/>
      <c r="SGK222" s="627"/>
      <c r="SGL222" s="627"/>
      <c r="SGM222" s="627"/>
      <c r="SGN222" s="627"/>
      <c r="SGO222" s="627"/>
      <c r="SGP222" s="627"/>
      <c r="SGQ222" s="627"/>
      <c r="SGR222" s="627"/>
      <c r="SGS222" s="627"/>
      <c r="SGT222" s="627"/>
      <c r="SGU222" s="627"/>
      <c r="SGV222" s="627"/>
      <c r="SGW222" s="627"/>
      <c r="SGX222" s="627"/>
      <c r="SGY222" s="627"/>
      <c r="SGZ222" s="627"/>
      <c r="SHA222" s="627"/>
      <c r="SHB222" s="627"/>
      <c r="SHC222" s="627"/>
      <c r="SHD222" s="627"/>
      <c r="SHE222" s="627"/>
      <c r="SHF222" s="627"/>
      <c r="SHG222" s="627"/>
      <c r="SHH222" s="627"/>
      <c r="SHI222" s="627"/>
      <c r="SHJ222" s="627"/>
      <c r="SHK222" s="627"/>
      <c r="SHL222" s="627"/>
      <c r="SHM222" s="627"/>
      <c r="SHN222" s="627"/>
      <c r="SHO222" s="627"/>
      <c r="SHP222" s="627"/>
      <c r="SHQ222" s="627"/>
      <c r="SHR222" s="627"/>
      <c r="SHS222" s="627"/>
      <c r="SHT222" s="627"/>
      <c r="SHU222" s="627"/>
      <c r="SHV222" s="627"/>
      <c r="SHW222" s="627"/>
      <c r="SHX222" s="627"/>
      <c r="SHY222" s="627"/>
      <c r="SHZ222" s="627"/>
      <c r="SIA222" s="627"/>
      <c r="SIB222" s="627"/>
      <c r="SIC222" s="627"/>
      <c r="SID222" s="627"/>
      <c r="SIE222" s="627"/>
      <c r="SIF222" s="627"/>
      <c r="SIG222" s="627"/>
      <c r="SIH222" s="627"/>
      <c r="SII222" s="627"/>
      <c r="SIJ222" s="627"/>
      <c r="SIK222" s="627"/>
      <c r="SIL222" s="627"/>
      <c r="SIM222" s="627"/>
      <c r="SIN222" s="627"/>
      <c r="SIO222" s="627"/>
      <c r="SIP222" s="627"/>
      <c r="SIQ222" s="627"/>
      <c r="SIR222" s="627"/>
      <c r="SIS222" s="627"/>
      <c r="SIT222" s="627"/>
      <c r="SIU222" s="627"/>
      <c r="SIV222" s="627"/>
      <c r="SIW222" s="627"/>
      <c r="SIX222" s="627"/>
      <c r="SIY222" s="627"/>
      <c r="SIZ222" s="627"/>
      <c r="SJA222" s="627"/>
      <c r="SJB222" s="627"/>
      <c r="SJC222" s="627"/>
      <c r="SJD222" s="627"/>
      <c r="SJE222" s="627"/>
      <c r="SJF222" s="627"/>
      <c r="SJG222" s="627"/>
      <c r="SJH222" s="627"/>
      <c r="SJI222" s="627"/>
      <c r="SJJ222" s="627"/>
      <c r="SJK222" s="627"/>
      <c r="SJL222" s="627"/>
      <c r="SJM222" s="627"/>
      <c r="SJN222" s="627"/>
      <c r="SJO222" s="627"/>
      <c r="SJP222" s="627"/>
      <c r="SJQ222" s="627"/>
      <c r="SJR222" s="627"/>
      <c r="SJS222" s="627"/>
      <c r="SJT222" s="627"/>
      <c r="SJU222" s="627"/>
      <c r="SJV222" s="627"/>
      <c r="SJW222" s="627"/>
      <c r="SJX222" s="627"/>
      <c r="SJY222" s="627"/>
      <c r="SJZ222" s="627"/>
      <c r="SKA222" s="627"/>
      <c r="SKB222" s="627"/>
      <c r="SKC222" s="627"/>
      <c r="SKD222" s="627"/>
      <c r="SKE222" s="627"/>
      <c r="SKF222" s="627"/>
      <c r="SKG222" s="627"/>
      <c r="SKH222" s="627"/>
      <c r="SKI222" s="627"/>
      <c r="SKJ222" s="627"/>
      <c r="SKK222" s="627"/>
      <c r="SKL222" s="627"/>
      <c r="SKM222" s="627"/>
      <c r="SKN222" s="627"/>
      <c r="SKO222" s="627"/>
      <c r="SKP222" s="627"/>
      <c r="SKQ222" s="627"/>
      <c r="SKR222" s="627"/>
      <c r="SKS222" s="627"/>
      <c r="SKT222" s="627"/>
      <c r="SKU222" s="627"/>
      <c r="SKV222" s="627"/>
      <c r="SKW222" s="627"/>
      <c r="SKX222" s="627"/>
      <c r="SKY222" s="627"/>
      <c r="SKZ222" s="627"/>
      <c r="SLA222" s="627"/>
      <c r="SLB222" s="627"/>
      <c r="SLC222" s="627"/>
      <c r="SLD222" s="627"/>
      <c r="SLE222" s="627"/>
      <c r="SLF222" s="627"/>
      <c r="SLG222" s="627"/>
      <c r="SLH222" s="627"/>
      <c r="SLI222" s="627"/>
      <c r="SLJ222" s="627"/>
      <c r="SLK222" s="627"/>
      <c r="SLL222" s="627"/>
      <c r="SLM222" s="627"/>
      <c r="SLN222" s="627"/>
      <c r="SLO222" s="627"/>
      <c r="SLP222" s="627"/>
      <c r="SLQ222" s="627"/>
      <c r="SLR222" s="627"/>
      <c r="SLS222" s="627"/>
      <c r="SLT222" s="627"/>
      <c r="SLU222" s="627"/>
      <c r="SLV222" s="627"/>
      <c r="SLW222" s="627"/>
      <c r="SLX222" s="627"/>
      <c r="SLY222" s="627"/>
      <c r="SLZ222" s="627"/>
      <c r="SMA222" s="627"/>
      <c r="SMB222" s="627"/>
      <c r="SMC222" s="627"/>
      <c r="SMD222" s="627"/>
      <c r="SME222" s="627"/>
      <c r="SMF222" s="627"/>
      <c r="SMG222" s="627"/>
      <c r="SMH222" s="627"/>
      <c r="SMI222" s="627"/>
      <c r="SMJ222" s="627"/>
      <c r="SMK222" s="627"/>
      <c r="SML222" s="627"/>
      <c r="SMM222" s="627"/>
      <c r="SMN222" s="627"/>
      <c r="SMO222" s="627"/>
      <c r="SMP222" s="627"/>
      <c r="SMQ222" s="627"/>
      <c r="SMR222" s="627"/>
      <c r="SMS222" s="627"/>
      <c r="SMT222" s="627"/>
      <c r="SMU222" s="627"/>
      <c r="SMV222" s="627"/>
      <c r="SMW222" s="627"/>
      <c r="SMX222" s="627"/>
      <c r="SMY222" s="627"/>
      <c r="SMZ222" s="627"/>
      <c r="SNA222" s="627"/>
      <c r="SNB222" s="627"/>
      <c r="SNC222" s="627"/>
      <c r="SND222" s="627"/>
      <c r="SNE222" s="627"/>
      <c r="SNF222" s="627"/>
      <c r="SNG222" s="627"/>
      <c r="SNH222" s="627"/>
      <c r="SNI222" s="627"/>
      <c r="SNJ222" s="627"/>
      <c r="SNK222" s="627"/>
      <c r="SNL222" s="627"/>
      <c r="SNM222" s="627"/>
      <c r="SNN222" s="627"/>
      <c r="SNO222" s="627"/>
      <c r="SNP222" s="627"/>
      <c r="SNQ222" s="627"/>
      <c r="SNR222" s="627"/>
      <c r="SNS222" s="627"/>
      <c r="SNT222" s="627"/>
      <c r="SNU222" s="627"/>
      <c r="SNV222" s="627"/>
      <c r="SNW222" s="627"/>
      <c r="SNX222" s="627"/>
      <c r="SNY222" s="627"/>
      <c r="SNZ222" s="627"/>
      <c r="SOA222" s="627"/>
      <c r="SOB222" s="627"/>
      <c r="SOC222" s="627"/>
      <c r="SOD222" s="627"/>
      <c r="SOE222" s="627"/>
      <c r="SOF222" s="627"/>
      <c r="SOG222" s="627"/>
      <c r="SOH222" s="627"/>
      <c r="SOI222" s="627"/>
      <c r="SOJ222" s="627"/>
      <c r="SOK222" s="627"/>
      <c r="SOL222" s="627"/>
      <c r="SOM222" s="627"/>
      <c r="SON222" s="627"/>
      <c r="SOO222" s="627"/>
      <c r="SOP222" s="627"/>
      <c r="SOQ222" s="627"/>
      <c r="SOR222" s="627"/>
      <c r="SOS222" s="627"/>
      <c r="SOT222" s="627"/>
      <c r="SOU222" s="627"/>
      <c r="SOV222" s="627"/>
      <c r="SOW222" s="627"/>
      <c r="SOX222" s="627"/>
      <c r="SOY222" s="627"/>
      <c r="SOZ222" s="627"/>
      <c r="SPA222" s="627"/>
      <c r="SPB222" s="627"/>
      <c r="SPC222" s="627"/>
      <c r="SPD222" s="627"/>
      <c r="SPE222" s="627"/>
      <c r="SPF222" s="627"/>
      <c r="SPG222" s="627"/>
      <c r="SPH222" s="627"/>
      <c r="SPI222" s="627"/>
      <c r="SPJ222" s="627"/>
      <c r="SPK222" s="627"/>
      <c r="SPL222" s="627"/>
      <c r="SPM222" s="627"/>
      <c r="SPN222" s="627"/>
      <c r="SPO222" s="627"/>
      <c r="SPP222" s="627"/>
      <c r="SPQ222" s="627"/>
      <c r="SPR222" s="627"/>
      <c r="SPS222" s="627"/>
      <c r="SPT222" s="627"/>
      <c r="SPU222" s="627"/>
      <c r="SPV222" s="627"/>
      <c r="SPW222" s="627"/>
      <c r="SPX222" s="627"/>
      <c r="SPY222" s="627"/>
      <c r="SPZ222" s="627"/>
      <c r="SQA222" s="627"/>
      <c r="SQB222" s="627"/>
      <c r="SQC222" s="627"/>
      <c r="SQD222" s="627"/>
      <c r="SQE222" s="627"/>
      <c r="SQF222" s="627"/>
      <c r="SQG222" s="627"/>
      <c r="SQH222" s="627"/>
      <c r="SQI222" s="627"/>
      <c r="SQJ222" s="627"/>
      <c r="SQK222" s="627"/>
      <c r="SQL222" s="627"/>
      <c r="SQM222" s="627"/>
      <c r="SQN222" s="627"/>
      <c r="SQO222" s="627"/>
      <c r="SQP222" s="627"/>
      <c r="SQQ222" s="627"/>
      <c r="SQR222" s="627"/>
      <c r="SQS222" s="627"/>
      <c r="SQT222" s="627"/>
      <c r="SQU222" s="627"/>
      <c r="SQV222" s="627"/>
      <c r="SQW222" s="627"/>
      <c r="SQX222" s="627"/>
      <c r="SQY222" s="627"/>
      <c r="SQZ222" s="627"/>
      <c r="SRA222" s="627"/>
      <c r="SRB222" s="627"/>
      <c r="SRC222" s="627"/>
      <c r="SRD222" s="627"/>
      <c r="SRE222" s="627"/>
      <c r="SRF222" s="627"/>
      <c r="SRG222" s="627"/>
      <c r="SRH222" s="627"/>
      <c r="SRI222" s="627"/>
      <c r="SRJ222" s="627"/>
      <c r="SRK222" s="627"/>
      <c r="SRL222" s="627"/>
      <c r="SRM222" s="627"/>
      <c r="SRN222" s="627"/>
      <c r="SRO222" s="627"/>
      <c r="SRP222" s="627"/>
      <c r="SRQ222" s="627"/>
      <c r="SRR222" s="627"/>
      <c r="SRS222" s="627"/>
      <c r="SRT222" s="627"/>
      <c r="SRU222" s="627"/>
      <c r="SRV222" s="627"/>
      <c r="SRW222" s="627"/>
      <c r="SRX222" s="627"/>
      <c r="SRY222" s="627"/>
      <c r="SRZ222" s="627"/>
      <c r="SSA222" s="627"/>
      <c r="SSB222" s="627"/>
      <c r="SSC222" s="627"/>
      <c r="SSD222" s="627"/>
      <c r="SSE222" s="627"/>
      <c r="SSF222" s="627"/>
      <c r="SSG222" s="627"/>
      <c r="SSH222" s="627"/>
      <c r="SSI222" s="627"/>
      <c r="SSJ222" s="627"/>
      <c r="SSK222" s="627"/>
      <c r="SSL222" s="627"/>
      <c r="SSM222" s="627"/>
      <c r="SSN222" s="627"/>
      <c r="SSO222" s="627"/>
      <c r="SSP222" s="627"/>
      <c r="SSQ222" s="627"/>
      <c r="SSR222" s="627"/>
      <c r="SSS222" s="627"/>
      <c r="SST222" s="627"/>
      <c r="SSU222" s="627"/>
      <c r="SSV222" s="627"/>
      <c r="SSW222" s="627"/>
      <c r="SSX222" s="627"/>
      <c r="SSY222" s="627"/>
      <c r="SSZ222" s="627"/>
      <c r="STA222" s="627"/>
      <c r="STB222" s="627"/>
      <c r="STC222" s="627"/>
      <c r="STD222" s="627"/>
      <c r="STE222" s="627"/>
      <c r="STF222" s="627"/>
      <c r="STG222" s="627"/>
      <c r="STH222" s="627"/>
      <c r="STI222" s="627"/>
      <c r="STJ222" s="627"/>
      <c r="STK222" s="627"/>
      <c r="STL222" s="627"/>
      <c r="STM222" s="627"/>
      <c r="STN222" s="627"/>
      <c r="STO222" s="627"/>
      <c r="STP222" s="627"/>
      <c r="STQ222" s="627"/>
      <c r="STR222" s="627"/>
      <c r="STS222" s="627"/>
      <c r="STT222" s="627"/>
      <c r="STU222" s="627"/>
      <c r="STV222" s="627"/>
      <c r="STW222" s="627"/>
      <c r="STX222" s="627"/>
      <c r="STY222" s="627"/>
      <c r="STZ222" s="627"/>
      <c r="SUA222" s="627"/>
      <c r="SUB222" s="627"/>
      <c r="SUC222" s="627"/>
      <c r="SUD222" s="627"/>
      <c r="SUE222" s="627"/>
      <c r="SUF222" s="627"/>
      <c r="SUG222" s="627"/>
      <c r="SUH222" s="627"/>
      <c r="SUI222" s="627"/>
      <c r="SUJ222" s="627"/>
      <c r="SUK222" s="627"/>
      <c r="SUL222" s="627"/>
      <c r="SUM222" s="627"/>
      <c r="SUN222" s="627"/>
      <c r="SUO222" s="627"/>
      <c r="SUP222" s="627"/>
      <c r="SUQ222" s="627"/>
      <c r="SUR222" s="627"/>
      <c r="SUS222" s="627"/>
      <c r="SUT222" s="627"/>
      <c r="SUU222" s="627"/>
      <c r="SUV222" s="627"/>
      <c r="SUW222" s="627"/>
      <c r="SUX222" s="627"/>
      <c r="SUY222" s="627"/>
      <c r="SUZ222" s="627"/>
      <c r="SVA222" s="627"/>
      <c r="SVB222" s="627"/>
      <c r="SVC222" s="627"/>
      <c r="SVD222" s="627"/>
      <c r="SVE222" s="627"/>
      <c r="SVF222" s="627"/>
      <c r="SVG222" s="627"/>
      <c r="SVH222" s="627"/>
      <c r="SVI222" s="627"/>
      <c r="SVJ222" s="627"/>
      <c r="SVK222" s="627"/>
      <c r="SVL222" s="627"/>
      <c r="SVM222" s="627"/>
      <c r="SVN222" s="627"/>
      <c r="SVO222" s="627"/>
      <c r="SVP222" s="627"/>
      <c r="SVQ222" s="627"/>
      <c r="SVR222" s="627"/>
      <c r="SVS222" s="627"/>
      <c r="SVT222" s="627"/>
      <c r="SVU222" s="627"/>
      <c r="SVV222" s="627"/>
      <c r="SVW222" s="627"/>
      <c r="SVX222" s="627"/>
      <c r="SVY222" s="627"/>
      <c r="SVZ222" s="627"/>
      <c r="SWA222" s="627"/>
      <c r="SWB222" s="627"/>
      <c r="SWC222" s="627"/>
      <c r="SWD222" s="627"/>
      <c r="SWE222" s="627"/>
      <c r="SWF222" s="627"/>
      <c r="SWG222" s="627"/>
      <c r="SWH222" s="627"/>
      <c r="SWI222" s="627"/>
      <c r="SWJ222" s="627"/>
      <c r="SWK222" s="627"/>
      <c r="SWL222" s="627"/>
      <c r="SWM222" s="627"/>
      <c r="SWN222" s="627"/>
      <c r="SWO222" s="627"/>
      <c r="SWP222" s="627"/>
      <c r="SWQ222" s="627"/>
      <c r="SWR222" s="627"/>
      <c r="SWS222" s="627"/>
      <c r="SWT222" s="627"/>
      <c r="SWU222" s="627"/>
      <c r="SWV222" s="627"/>
      <c r="SWW222" s="627"/>
      <c r="SWX222" s="627"/>
      <c r="SWY222" s="627"/>
      <c r="SWZ222" s="627"/>
      <c r="SXA222" s="627"/>
      <c r="SXB222" s="627"/>
      <c r="SXC222" s="627"/>
      <c r="SXD222" s="627"/>
      <c r="SXE222" s="627"/>
      <c r="SXF222" s="627"/>
      <c r="SXG222" s="627"/>
      <c r="SXH222" s="627"/>
      <c r="SXI222" s="627"/>
      <c r="SXJ222" s="627"/>
      <c r="SXK222" s="627"/>
      <c r="SXL222" s="627"/>
      <c r="SXM222" s="627"/>
      <c r="SXN222" s="627"/>
      <c r="SXO222" s="627"/>
      <c r="SXP222" s="627"/>
      <c r="SXQ222" s="627"/>
      <c r="SXR222" s="627"/>
      <c r="SXS222" s="627"/>
      <c r="SXT222" s="627"/>
      <c r="SXU222" s="627"/>
      <c r="SXV222" s="627"/>
      <c r="SXW222" s="627"/>
      <c r="SXX222" s="627"/>
      <c r="SXY222" s="627"/>
      <c r="SXZ222" s="627"/>
      <c r="SYA222" s="627"/>
      <c r="SYB222" s="627"/>
      <c r="SYC222" s="627"/>
      <c r="SYD222" s="627"/>
      <c r="SYE222" s="627"/>
      <c r="SYF222" s="627"/>
      <c r="SYG222" s="627"/>
      <c r="SYH222" s="627"/>
      <c r="SYI222" s="627"/>
      <c r="SYJ222" s="627"/>
      <c r="SYK222" s="627"/>
      <c r="SYL222" s="627"/>
      <c r="SYM222" s="627"/>
      <c r="SYN222" s="627"/>
      <c r="SYO222" s="627"/>
      <c r="SYP222" s="627"/>
      <c r="SYQ222" s="627"/>
      <c r="SYR222" s="627"/>
      <c r="SYS222" s="627"/>
      <c r="SYT222" s="627"/>
      <c r="SYU222" s="627"/>
      <c r="SYV222" s="627"/>
      <c r="SYW222" s="627"/>
      <c r="SYX222" s="627"/>
      <c r="SYY222" s="627"/>
      <c r="SYZ222" s="627"/>
      <c r="SZA222" s="627"/>
      <c r="SZB222" s="627"/>
      <c r="SZC222" s="627"/>
      <c r="SZD222" s="627"/>
      <c r="SZE222" s="627"/>
      <c r="SZF222" s="627"/>
      <c r="SZG222" s="627"/>
      <c r="SZH222" s="627"/>
      <c r="SZI222" s="627"/>
      <c r="SZJ222" s="627"/>
      <c r="SZK222" s="627"/>
      <c r="SZL222" s="627"/>
      <c r="SZM222" s="627"/>
      <c r="SZN222" s="627"/>
      <c r="SZO222" s="627"/>
      <c r="SZP222" s="627"/>
      <c r="SZQ222" s="627"/>
      <c r="SZR222" s="627"/>
      <c r="SZS222" s="627"/>
      <c r="SZT222" s="627"/>
      <c r="SZU222" s="627"/>
      <c r="SZV222" s="627"/>
      <c r="SZW222" s="627"/>
      <c r="SZX222" s="627"/>
      <c r="SZY222" s="627"/>
      <c r="SZZ222" s="627"/>
      <c r="TAA222" s="627"/>
      <c r="TAB222" s="627"/>
      <c r="TAC222" s="627"/>
      <c r="TAD222" s="627"/>
      <c r="TAE222" s="627"/>
      <c r="TAF222" s="627"/>
      <c r="TAG222" s="627"/>
      <c r="TAH222" s="627"/>
      <c r="TAI222" s="627"/>
      <c r="TAJ222" s="627"/>
      <c r="TAK222" s="627"/>
      <c r="TAL222" s="627"/>
      <c r="TAM222" s="627"/>
      <c r="TAN222" s="627"/>
      <c r="TAO222" s="627"/>
      <c r="TAP222" s="627"/>
      <c r="TAQ222" s="627"/>
      <c r="TAR222" s="627"/>
      <c r="TAS222" s="627"/>
      <c r="TAT222" s="627"/>
      <c r="TAU222" s="627"/>
      <c r="TAV222" s="627"/>
      <c r="TAW222" s="627"/>
      <c r="TAX222" s="627"/>
      <c r="TAY222" s="627"/>
      <c r="TAZ222" s="627"/>
      <c r="TBA222" s="627"/>
      <c r="TBB222" s="627"/>
      <c r="TBC222" s="627"/>
      <c r="TBD222" s="627"/>
      <c r="TBE222" s="627"/>
      <c r="TBF222" s="627"/>
      <c r="TBG222" s="627"/>
      <c r="TBH222" s="627"/>
      <c r="TBI222" s="627"/>
      <c r="TBJ222" s="627"/>
      <c r="TBK222" s="627"/>
      <c r="TBL222" s="627"/>
      <c r="TBM222" s="627"/>
      <c r="TBN222" s="627"/>
      <c r="TBO222" s="627"/>
      <c r="TBP222" s="627"/>
      <c r="TBQ222" s="627"/>
      <c r="TBR222" s="627"/>
      <c r="TBS222" s="627"/>
      <c r="TBT222" s="627"/>
      <c r="TBU222" s="627"/>
      <c r="TBV222" s="627"/>
      <c r="TBW222" s="627"/>
      <c r="TBX222" s="627"/>
      <c r="TBY222" s="627"/>
      <c r="TBZ222" s="627"/>
      <c r="TCA222" s="627"/>
      <c r="TCB222" s="627"/>
      <c r="TCC222" s="627"/>
      <c r="TCD222" s="627"/>
      <c r="TCE222" s="627"/>
      <c r="TCF222" s="627"/>
      <c r="TCG222" s="627"/>
      <c r="TCH222" s="627"/>
      <c r="TCI222" s="627"/>
      <c r="TCJ222" s="627"/>
      <c r="TCK222" s="627"/>
      <c r="TCL222" s="627"/>
      <c r="TCM222" s="627"/>
      <c r="TCN222" s="627"/>
      <c r="TCO222" s="627"/>
      <c r="TCP222" s="627"/>
      <c r="TCQ222" s="627"/>
      <c r="TCR222" s="627"/>
      <c r="TCS222" s="627"/>
      <c r="TCT222" s="627"/>
      <c r="TCU222" s="627"/>
      <c r="TCV222" s="627"/>
      <c r="TCW222" s="627"/>
      <c r="TCX222" s="627"/>
      <c r="TCY222" s="627"/>
      <c r="TCZ222" s="627"/>
      <c r="TDA222" s="627"/>
      <c r="TDB222" s="627"/>
      <c r="TDC222" s="627"/>
      <c r="TDD222" s="627"/>
      <c r="TDE222" s="627"/>
      <c r="TDF222" s="627"/>
      <c r="TDG222" s="627"/>
      <c r="TDH222" s="627"/>
      <c r="TDI222" s="627"/>
      <c r="TDJ222" s="627"/>
      <c r="TDK222" s="627"/>
      <c r="TDL222" s="627"/>
      <c r="TDM222" s="627"/>
      <c r="TDN222" s="627"/>
      <c r="TDO222" s="627"/>
      <c r="TDP222" s="627"/>
      <c r="TDQ222" s="627"/>
      <c r="TDR222" s="627"/>
      <c r="TDS222" s="627"/>
      <c r="TDT222" s="627"/>
      <c r="TDU222" s="627"/>
      <c r="TDV222" s="627"/>
      <c r="TDW222" s="627"/>
      <c r="TDX222" s="627"/>
      <c r="TDY222" s="627"/>
      <c r="TDZ222" s="627"/>
      <c r="TEA222" s="627"/>
      <c r="TEB222" s="627"/>
      <c r="TEC222" s="627"/>
      <c r="TED222" s="627"/>
      <c r="TEE222" s="627"/>
      <c r="TEF222" s="627"/>
      <c r="TEG222" s="627"/>
      <c r="TEH222" s="627"/>
      <c r="TEI222" s="627"/>
      <c r="TEJ222" s="627"/>
      <c r="TEK222" s="627"/>
      <c r="TEL222" s="627"/>
      <c r="TEM222" s="627"/>
      <c r="TEN222" s="627"/>
      <c r="TEO222" s="627"/>
      <c r="TEP222" s="627"/>
      <c r="TEQ222" s="627"/>
      <c r="TER222" s="627"/>
      <c r="TES222" s="627"/>
      <c r="TET222" s="627"/>
      <c r="TEU222" s="627"/>
      <c r="TEV222" s="627"/>
      <c r="TEW222" s="627"/>
      <c r="TEX222" s="627"/>
      <c r="TEY222" s="627"/>
      <c r="TEZ222" s="627"/>
      <c r="TFA222" s="627"/>
      <c r="TFB222" s="627"/>
      <c r="TFC222" s="627"/>
      <c r="TFD222" s="627"/>
      <c r="TFE222" s="627"/>
      <c r="TFF222" s="627"/>
      <c r="TFG222" s="627"/>
      <c r="TFH222" s="627"/>
      <c r="TFI222" s="627"/>
      <c r="TFJ222" s="627"/>
      <c r="TFK222" s="627"/>
      <c r="TFL222" s="627"/>
      <c r="TFM222" s="627"/>
      <c r="TFN222" s="627"/>
      <c r="TFO222" s="627"/>
      <c r="TFP222" s="627"/>
      <c r="TFQ222" s="627"/>
      <c r="TFR222" s="627"/>
      <c r="TFS222" s="627"/>
      <c r="TFT222" s="627"/>
      <c r="TFU222" s="627"/>
      <c r="TFV222" s="627"/>
      <c r="TFW222" s="627"/>
      <c r="TFX222" s="627"/>
      <c r="TFY222" s="627"/>
      <c r="TFZ222" s="627"/>
      <c r="TGA222" s="627"/>
      <c r="TGB222" s="627"/>
      <c r="TGC222" s="627"/>
      <c r="TGD222" s="627"/>
      <c r="TGE222" s="627"/>
      <c r="TGF222" s="627"/>
      <c r="TGG222" s="627"/>
      <c r="TGH222" s="627"/>
      <c r="TGI222" s="627"/>
      <c r="TGJ222" s="627"/>
      <c r="TGK222" s="627"/>
      <c r="TGL222" s="627"/>
      <c r="TGM222" s="627"/>
      <c r="TGN222" s="627"/>
      <c r="TGO222" s="627"/>
      <c r="TGP222" s="627"/>
      <c r="TGQ222" s="627"/>
      <c r="TGR222" s="627"/>
      <c r="TGS222" s="627"/>
      <c r="TGT222" s="627"/>
      <c r="TGU222" s="627"/>
      <c r="TGV222" s="627"/>
      <c r="TGW222" s="627"/>
      <c r="TGX222" s="627"/>
      <c r="TGY222" s="627"/>
      <c r="TGZ222" s="627"/>
      <c r="THA222" s="627"/>
      <c r="THB222" s="627"/>
      <c r="THC222" s="627"/>
      <c r="THD222" s="627"/>
      <c r="THE222" s="627"/>
      <c r="THF222" s="627"/>
      <c r="THG222" s="627"/>
      <c r="THH222" s="627"/>
      <c r="THI222" s="627"/>
      <c r="THJ222" s="627"/>
      <c r="THK222" s="627"/>
      <c r="THL222" s="627"/>
      <c r="THM222" s="627"/>
      <c r="THN222" s="627"/>
      <c r="THO222" s="627"/>
      <c r="THP222" s="627"/>
      <c r="THQ222" s="627"/>
      <c r="THR222" s="627"/>
      <c r="THS222" s="627"/>
      <c r="THT222" s="627"/>
      <c r="THU222" s="627"/>
      <c r="THV222" s="627"/>
      <c r="THW222" s="627"/>
      <c r="THX222" s="627"/>
      <c r="THY222" s="627"/>
      <c r="THZ222" s="627"/>
      <c r="TIA222" s="627"/>
      <c r="TIB222" s="627"/>
      <c r="TIC222" s="627"/>
      <c r="TID222" s="627"/>
      <c r="TIE222" s="627"/>
      <c r="TIF222" s="627"/>
      <c r="TIG222" s="627"/>
      <c r="TIH222" s="627"/>
      <c r="TII222" s="627"/>
      <c r="TIJ222" s="627"/>
      <c r="TIK222" s="627"/>
      <c r="TIL222" s="627"/>
      <c r="TIM222" s="627"/>
      <c r="TIN222" s="627"/>
      <c r="TIO222" s="627"/>
      <c r="TIP222" s="627"/>
      <c r="TIQ222" s="627"/>
      <c r="TIR222" s="627"/>
      <c r="TIS222" s="627"/>
      <c r="TIT222" s="627"/>
      <c r="TIU222" s="627"/>
      <c r="TIV222" s="627"/>
      <c r="TIW222" s="627"/>
      <c r="TIX222" s="627"/>
      <c r="TIY222" s="627"/>
      <c r="TIZ222" s="627"/>
      <c r="TJA222" s="627"/>
      <c r="TJB222" s="627"/>
      <c r="TJC222" s="627"/>
      <c r="TJD222" s="627"/>
      <c r="TJE222" s="627"/>
      <c r="TJF222" s="627"/>
      <c r="TJG222" s="627"/>
      <c r="TJH222" s="627"/>
      <c r="TJI222" s="627"/>
      <c r="TJJ222" s="627"/>
      <c r="TJK222" s="627"/>
      <c r="TJL222" s="627"/>
      <c r="TJM222" s="627"/>
      <c r="TJN222" s="627"/>
      <c r="TJO222" s="627"/>
      <c r="TJP222" s="627"/>
      <c r="TJQ222" s="627"/>
      <c r="TJR222" s="627"/>
      <c r="TJS222" s="627"/>
      <c r="TJT222" s="627"/>
      <c r="TJU222" s="627"/>
      <c r="TJV222" s="627"/>
      <c r="TJW222" s="627"/>
      <c r="TJX222" s="627"/>
      <c r="TJY222" s="627"/>
      <c r="TJZ222" s="627"/>
      <c r="TKA222" s="627"/>
      <c r="TKB222" s="627"/>
      <c r="TKC222" s="627"/>
      <c r="TKD222" s="627"/>
      <c r="TKE222" s="627"/>
      <c r="TKF222" s="627"/>
      <c r="TKG222" s="627"/>
      <c r="TKH222" s="627"/>
      <c r="TKI222" s="627"/>
      <c r="TKJ222" s="627"/>
      <c r="TKK222" s="627"/>
      <c r="TKL222" s="627"/>
      <c r="TKM222" s="627"/>
      <c r="TKN222" s="627"/>
      <c r="TKO222" s="627"/>
      <c r="TKP222" s="627"/>
      <c r="TKQ222" s="627"/>
      <c r="TKR222" s="627"/>
      <c r="TKS222" s="627"/>
      <c r="TKT222" s="627"/>
      <c r="TKU222" s="627"/>
      <c r="TKV222" s="627"/>
      <c r="TKW222" s="627"/>
      <c r="TKX222" s="627"/>
      <c r="TKY222" s="627"/>
      <c r="TKZ222" s="627"/>
      <c r="TLA222" s="627"/>
      <c r="TLB222" s="627"/>
      <c r="TLC222" s="627"/>
      <c r="TLD222" s="627"/>
      <c r="TLE222" s="627"/>
      <c r="TLF222" s="627"/>
      <c r="TLG222" s="627"/>
      <c r="TLH222" s="627"/>
      <c r="TLI222" s="627"/>
      <c r="TLJ222" s="627"/>
      <c r="TLK222" s="627"/>
      <c r="TLL222" s="627"/>
      <c r="TLM222" s="627"/>
      <c r="TLN222" s="627"/>
      <c r="TLO222" s="627"/>
      <c r="TLP222" s="627"/>
      <c r="TLQ222" s="627"/>
      <c r="TLR222" s="627"/>
      <c r="TLS222" s="627"/>
      <c r="TLT222" s="627"/>
      <c r="TLU222" s="627"/>
      <c r="TLV222" s="627"/>
      <c r="TLW222" s="627"/>
      <c r="TLX222" s="627"/>
      <c r="TLY222" s="627"/>
      <c r="TLZ222" s="627"/>
      <c r="TMA222" s="627"/>
      <c r="TMB222" s="627"/>
      <c r="TMC222" s="627"/>
      <c r="TMD222" s="627"/>
      <c r="TME222" s="627"/>
      <c r="TMF222" s="627"/>
      <c r="TMG222" s="627"/>
      <c r="TMH222" s="627"/>
      <c r="TMI222" s="627"/>
      <c r="TMJ222" s="627"/>
      <c r="TMK222" s="627"/>
      <c r="TML222" s="627"/>
      <c r="TMM222" s="627"/>
      <c r="TMN222" s="627"/>
      <c r="TMO222" s="627"/>
      <c r="TMP222" s="627"/>
      <c r="TMQ222" s="627"/>
      <c r="TMR222" s="627"/>
      <c r="TMS222" s="627"/>
      <c r="TMT222" s="627"/>
      <c r="TMU222" s="627"/>
      <c r="TMV222" s="627"/>
      <c r="TMW222" s="627"/>
      <c r="TMX222" s="627"/>
      <c r="TMY222" s="627"/>
      <c r="TMZ222" s="627"/>
      <c r="TNA222" s="627"/>
      <c r="TNB222" s="627"/>
      <c r="TNC222" s="627"/>
      <c r="TND222" s="627"/>
      <c r="TNE222" s="627"/>
      <c r="TNF222" s="627"/>
      <c r="TNG222" s="627"/>
      <c r="TNH222" s="627"/>
      <c r="TNI222" s="627"/>
      <c r="TNJ222" s="627"/>
      <c r="TNK222" s="627"/>
      <c r="TNL222" s="627"/>
      <c r="TNM222" s="627"/>
      <c r="TNN222" s="627"/>
      <c r="TNO222" s="627"/>
      <c r="TNP222" s="627"/>
      <c r="TNQ222" s="627"/>
      <c r="TNR222" s="627"/>
      <c r="TNS222" s="627"/>
      <c r="TNT222" s="627"/>
      <c r="TNU222" s="627"/>
      <c r="TNV222" s="627"/>
      <c r="TNW222" s="627"/>
      <c r="TNX222" s="627"/>
      <c r="TNY222" s="627"/>
      <c r="TNZ222" s="627"/>
      <c r="TOA222" s="627"/>
      <c r="TOB222" s="627"/>
      <c r="TOC222" s="627"/>
      <c r="TOD222" s="627"/>
      <c r="TOE222" s="627"/>
      <c r="TOF222" s="627"/>
      <c r="TOG222" s="627"/>
      <c r="TOH222" s="627"/>
      <c r="TOI222" s="627"/>
      <c r="TOJ222" s="627"/>
      <c r="TOK222" s="627"/>
      <c r="TOL222" s="627"/>
      <c r="TOM222" s="627"/>
      <c r="TON222" s="627"/>
      <c r="TOO222" s="627"/>
      <c r="TOP222" s="627"/>
      <c r="TOQ222" s="627"/>
      <c r="TOR222" s="627"/>
      <c r="TOS222" s="627"/>
      <c r="TOT222" s="627"/>
      <c r="TOU222" s="627"/>
      <c r="TOV222" s="627"/>
      <c r="TOW222" s="627"/>
      <c r="TOX222" s="627"/>
      <c r="TOY222" s="627"/>
      <c r="TOZ222" s="627"/>
      <c r="TPA222" s="627"/>
      <c r="TPB222" s="627"/>
      <c r="TPC222" s="627"/>
      <c r="TPD222" s="627"/>
      <c r="TPE222" s="627"/>
      <c r="TPF222" s="627"/>
      <c r="TPG222" s="627"/>
      <c r="TPH222" s="627"/>
      <c r="TPI222" s="627"/>
      <c r="TPJ222" s="627"/>
      <c r="TPK222" s="627"/>
      <c r="TPL222" s="627"/>
      <c r="TPM222" s="627"/>
      <c r="TPN222" s="627"/>
      <c r="TPO222" s="627"/>
      <c r="TPP222" s="627"/>
      <c r="TPQ222" s="627"/>
      <c r="TPR222" s="627"/>
      <c r="TPS222" s="627"/>
      <c r="TPT222" s="627"/>
      <c r="TPU222" s="627"/>
      <c r="TPV222" s="627"/>
      <c r="TPW222" s="627"/>
      <c r="TPX222" s="627"/>
      <c r="TPY222" s="627"/>
      <c r="TPZ222" s="627"/>
      <c r="TQA222" s="627"/>
      <c r="TQB222" s="627"/>
      <c r="TQC222" s="627"/>
      <c r="TQD222" s="627"/>
      <c r="TQE222" s="627"/>
      <c r="TQF222" s="627"/>
      <c r="TQG222" s="627"/>
      <c r="TQH222" s="627"/>
      <c r="TQI222" s="627"/>
      <c r="TQJ222" s="627"/>
      <c r="TQK222" s="627"/>
      <c r="TQL222" s="627"/>
      <c r="TQM222" s="627"/>
      <c r="TQN222" s="627"/>
      <c r="TQO222" s="627"/>
      <c r="TQP222" s="627"/>
      <c r="TQQ222" s="627"/>
      <c r="TQR222" s="627"/>
      <c r="TQS222" s="627"/>
      <c r="TQT222" s="627"/>
      <c r="TQU222" s="627"/>
      <c r="TQV222" s="627"/>
      <c r="TQW222" s="627"/>
      <c r="TQX222" s="627"/>
      <c r="TQY222" s="627"/>
      <c r="TQZ222" s="627"/>
      <c r="TRA222" s="627"/>
      <c r="TRB222" s="627"/>
      <c r="TRC222" s="627"/>
      <c r="TRD222" s="627"/>
      <c r="TRE222" s="627"/>
      <c r="TRF222" s="627"/>
      <c r="TRG222" s="627"/>
      <c r="TRH222" s="627"/>
      <c r="TRI222" s="627"/>
      <c r="TRJ222" s="627"/>
      <c r="TRK222" s="627"/>
      <c r="TRL222" s="627"/>
      <c r="TRM222" s="627"/>
      <c r="TRN222" s="627"/>
      <c r="TRO222" s="627"/>
      <c r="TRP222" s="627"/>
      <c r="TRQ222" s="627"/>
      <c r="TRR222" s="627"/>
      <c r="TRS222" s="627"/>
      <c r="TRT222" s="627"/>
      <c r="TRU222" s="627"/>
      <c r="TRV222" s="627"/>
      <c r="TRW222" s="627"/>
      <c r="TRX222" s="627"/>
      <c r="TRY222" s="627"/>
      <c r="TRZ222" s="627"/>
      <c r="TSA222" s="627"/>
      <c r="TSB222" s="627"/>
      <c r="TSC222" s="627"/>
      <c r="TSD222" s="627"/>
      <c r="TSE222" s="627"/>
      <c r="TSF222" s="627"/>
      <c r="TSG222" s="627"/>
      <c r="TSH222" s="627"/>
      <c r="TSI222" s="627"/>
      <c r="TSJ222" s="627"/>
      <c r="TSK222" s="627"/>
      <c r="TSL222" s="627"/>
      <c r="TSM222" s="627"/>
      <c r="TSN222" s="627"/>
      <c r="TSO222" s="627"/>
      <c r="TSP222" s="627"/>
      <c r="TSQ222" s="627"/>
      <c r="TSR222" s="627"/>
      <c r="TSS222" s="627"/>
      <c r="TST222" s="627"/>
      <c r="TSU222" s="627"/>
      <c r="TSV222" s="627"/>
      <c r="TSW222" s="627"/>
      <c r="TSX222" s="627"/>
      <c r="TSY222" s="627"/>
      <c r="TSZ222" s="627"/>
      <c r="TTA222" s="627"/>
      <c r="TTB222" s="627"/>
      <c r="TTC222" s="627"/>
      <c r="TTD222" s="627"/>
      <c r="TTE222" s="627"/>
      <c r="TTF222" s="627"/>
      <c r="TTG222" s="627"/>
      <c r="TTH222" s="627"/>
      <c r="TTI222" s="627"/>
      <c r="TTJ222" s="627"/>
      <c r="TTK222" s="627"/>
      <c r="TTL222" s="627"/>
      <c r="TTM222" s="627"/>
      <c r="TTN222" s="627"/>
      <c r="TTO222" s="627"/>
      <c r="TTP222" s="627"/>
      <c r="TTQ222" s="627"/>
      <c r="TTR222" s="627"/>
      <c r="TTS222" s="627"/>
      <c r="TTT222" s="627"/>
      <c r="TTU222" s="627"/>
      <c r="TTV222" s="627"/>
      <c r="TTW222" s="627"/>
      <c r="TTX222" s="627"/>
      <c r="TTY222" s="627"/>
      <c r="TTZ222" s="627"/>
      <c r="TUA222" s="627"/>
      <c r="TUB222" s="627"/>
      <c r="TUC222" s="627"/>
      <c r="TUD222" s="627"/>
      <c r="TUE222" s="627"/>
      <c r="TUF222" s="627"/>
      <c r="TUG222" s="627"/>
      <c r="TUH222" s="627"/>
      <c r="TUI222" s="627"/>
      <c r="TUJ222" s="627"/>
      <c r="TUK222" s="627"/>
      <c r="TUL222" s="627"/>
      <c r="TUM222" s="627"/>
      <c r="TUN222" s="627"/>
      <c r="TUO222" s="627"/>
      <c r="TUP222" s="627"/>
      <c r="TUQ222" s="627"/>
      <c r="TUR222" s="627"/>
      <c r="TUS222" s="627"/>
      <c r="TUT222" s="627"/>
      <c r="TUU222" s="627"/>
      <c r="TUV222" s="627"/>
      <c r="TUW222" s="627"/>
      <c r="TUX222" s="627"/>
      <c r="TUY222" s="627"/>
      <c r="TUZ222" s="627"/>
      <c r="TVA222" s="627"/>
      <c r="TVB222" s="627"/>
      <c r="TVC222" s="627"/>
      <c r="TVD222" s="627"/>
      <c r="TVE222" s="627"/>
      <c r="TVF222" s="627"/>
      <c r="TVG222" s="627"/>
      <c r="TVH222" s="627"/>
      <c r="TVI222" s="627"/>
      <c r="TVJ222" s="627"/>
      <c r="TVK222" s="627"/>
      <c r="TVL222" s="627"/>
      <c r="TVM222" s="627"/>
      <c r="TVN222" s="627"/>
      <c r="TVO222" s="627"/>
      <c r="TVP222" s="627"/>
      <c r="TVQ222" s="627"/>
      <c r="TVR222" s="627"/>
      <c r="TVS222" s="627"/>
      <c r="TVT222" s="627"/>
      <c r="TVU222" s="627"/>
      <c r="TVV222" s="627"/>
      <c r="TVW222" s="627"/>
      <c r="TVX222" s="627"/>
      <c r="TVY222" s="627"/>
      <c r="TVZ222" s="627"/>
      <c r="TWA222" s="627"/>
      <c r="TWB222" s="627"/>
      <c r="TWC222" s="627"/>
      <c r="TWD222" s="627"/>
      <c r="TWE222" s="627"/>
      <c r="TWF222" s="627"/>
      <c r="TWG222" s="627"/>
      <c r="TWH222" s="627"/>
      <c r="TWI222" s="627"/>
      <c r="TWJ222" s="627"/>
      <c r="TWK222" s="627"/>
      <c r="TWL222" s="627"/>
      <c r="TWM222" s="627"/>
      <c r="TWN222" s="627"/>
      <c r="TWO222" s="627"/>
      <c r="TWP222" s="627"/>
      <c r="TWQ222" s="627"/>
      <c r="TWR222" s="627"/>
      <c r="TWS222" s="627"/>
      <c r="TWT222" s="627"/>
      <c r="TWU222" s="627"/>
      <c r="TWV222" s="627"/>
      <c r="TWW222" s="627"/>
      <c r="TWX222" s="627"/>
      <c r="TWY222" s="627"/>
      <c r="TWZ222" s="627"/>
      <c r="TXA222" s="627"/>
      <c r="TXB222" s="627"/>
      <c r="TXC222" s="627"/>
      <c r="TXD222" s="627"/>
      <c r="TXE222" s="627"/>
      <c r="TXF222" s="627"/>
      <c r="TXG222" s="627"/>
      <c r="TXH222" s="627"/>
      <c r="TXI222" s="627"/>
      <c r="TXJ222" s="627"/>
      <c r="TXK222" s="627"/>
      <c r="TXL222" s="627"/>
      <c r="TXM222" s="627"/>
      <c r="TXN222" s="627"/>
      <c r="TXO222" s="627"/>
      <c r="TXP222" s="627"/>
      <c r="TXQ222" s="627"/>
      <c r="TXR222" s="627"/>
      <c r="TXS222" s="627"/>
      <c r="TXT222" s="627"/>
      <c r="TXU222" s="627"/>
      <c r="TXV222" s="627"/>
      <c r="TXW222" s="627"/>
      <c r="TXX222" s="627"/>
      <c r="TXY222" s="627"/>
      <c r="TXZ222" s="627"/>
      <c r="TYA222" s="627"/>
      <c r="TYB222" s="627"/>
      <c r="TYC222" s="627"/>
      <c r="TYD222" s="627"/>
      <c r="TYE222" s="627"/>
      <c r="TYF222" s="627"/>
      <c r="TYG222" s="627"/>
      <c r="TYH222" s="627"/>
      <c r="TYI222" s="627"/>
      <c r="TYJ222" s="627"/>
      <c r="TYK222" s="627"/>
      <c r="TYL222" s="627"/>
      <c r="TYM222" s="627"/>
      <c r="TYN222" s="627"/>
      <c r="TYO222" s="627"/>
      <c r="TYP222" s="627"/>
      <c r="TYQ222" s="627"/>
      <c r="TYR222" s="627"/>
      <c r="TYS222" s="627"/>
      <c r="TYT222" s="627"/>
      <c r="TYU222" s="627"/>
      <c r="TYV222" s="627"/>
      <c r="TYW222" s="627"/>
      <c r="TYX222" s="627"/>
      <c r="TYY222" s="627"/>
      <c r="TYZ222" s="627"/>
      <c r="TZA222" s="627"/>
      <c r="TZB222" s="627"/>
      <c r="TZC222" s="627"/>
      <c r="TZD222" s="627"/>
      <c r="TZE222" s="627"/>
      <c r="TZF222" s="627"/>
      <c r="TZG222" s="627"/>
      <c r="TZH222" s="627"/>
      <c r="TZI222" s="627"/>
      <c r="TZJ222" s="627"/>
      <c r="TZK222" s="627"/>
      <c r="TZL222" s="627"/>
      <c r="TZM222" s="627"/>
      <c r="TZN222" s="627"/>
      <c r="TZO222" s="627"/>
      <c r="TZP222" s="627"/>
      <c r="TZQ222" s="627"/>
      <c r="TZR222" s="627"/>
      <c r="TZS222" s="627"/>
      <c r="TZT222" s="627"/>
      <c r="TZU222" s="627"/>
      <c r="TZV222" s="627"/>
      <c r="TZW222" s="627"/>
      <c r="TZX222" s="627"/>
      <c r="TZY222" s="627"/>
      <c r="TZZ222" s="627"/>
      <c r="UAA222" s="627"/>
      <c r="UAB222" s="627"/>
      <c r="UAC222" s="627"/>
      <c r="UAD222" s="627"/>
      <c r="UAE222" s="627"/>
      <c r="UAF222" s="627"/>
      <c r="UAG222" s="627"/>
      <c r="UAH222" s="627"/>
      <c r="UAI222" s="627"/>
      <c r="UAJ222" s="627"/>
      <c r="UAK222" s="627"/>
      <c r="UAL222" s="627"/>
      <c r="UAM222" s="627"/>
      <c r="UAN222" s="627"/>
      <c r="UAO222" s="627"/>
      <c r="UAP222" s="627"/>
      <c r="UAQ222" s="627"/>
      <c r="UAR222" s="627"/>
      <c r="UAS222" s="627"/>
      <c r="UAT222" s="627"/>
      <c r="UAU222" s="627"/>
      <c r="UAV222" s="627"/>
      <c r="UAW222" s="627"/>
      <c r="UAX222" s="627"/>
      <c r="UAY222" s="627"/>
      <c r="UAZ222" s="627"/>
      <c r="UBA222" s="627"/>
      <c r="UBB222" s="627"/>
      <c r="UBC222" s="627"/>
      <c r="UBD222" s="627"/>
      <c r="UBE222" s="627"/>
      <c r="UBF222" s="627"/>
      <c r="UBG222" s="627"/>
      <c r="UBH222" s="627"/>
      <c r="UBI222" s="627"/>
      <c r="UBJ222" s="627"/>
      <c r="UBK222" s="627"/>
      <c r="UBL222" s="627"/>
      <c r="UBM222" s="627"/>
      <c r="UBN222" s="627"/>
      <c r="UBO222" s="627"/>
      <c r="UBP222" s="627"/>
      <c r="UBQ222" s="627"/>
      <c r="UBR222" s="627"/>
      <c r="UBS222" s="627"/>
      <c r="UBT222" s="627"/>
      <c r="UBU222" s="627"/>
      <c r="UBV222" s="627"/>
      <c r="UBW222" s="627"/>
      <c r="UBX222" s="627"/>
      <c r="UBY222" s="627"/>
      <c r="UBZ222" s="627"/>
      <c r="UCA222" s="627"/>
      <c r="UCB222" s="627"/>
      <c r="UCC222" s="627"/>
      <c r="UCD222" s="627"/>
      <c r="UCE222" s="627"/>
      <c r="UCF222" s="627"/>
      <c r="UCG222" s="627"/>
      <c r="UCH222" s="627"/>
      <c r="UCI222" s="627"/>
      <c r="UCJ222" s="627"/>
      <c r="UCK222" s="627"/>
      <c r="UCL222" s="627"/>
      <c r="UCM222" s="627"/>
      <c r="UCN222" s="627"/>
      <c r="UCO222" s="627"/>
      <c r="UCP222" s="627"/>
      <c r="UCQ222" s="627"/>
      <c r="UCR222" s="627"/>
      <c r="UCS222" s="627"/>
      <c r="UCT222" s="627"/>
      <c r="UCU222" s="627"/>
      <c r="UCV222" s="627"/>
      <c r="UCW222" s="627"/>
      <c r="UCX222" s="627"/>
      <c r="UCY222" s="627"/>
      <c r="UCZ222" s="627"/>
      <c r="UDA222" s="627"/>
      <c r="UDB222" s="627"/>
      <c r="UDC222" s="627"/>
      <c r="UDD222" s="627"/>
      <c r="UDE222" s="627"/>
      <c r="UDF222" s="627"/>
      <c r="UDG222" s="627"/>
      <c r="UDH222" s="627"/>
      <c r="UDI222" s="627"/>
      <c r="UDJ222" s="627"/>
      <c r="UDK222" s="627"/>
      <c r="UDL222" s="627"/>
      <c r="UDM222" s="627"/>
      <c r="UDN222" s="627"/>
      <c r="UDO222" s="627"/>
      <c r="UDP222" s="627"/>
      <c r="UDQ222" s="627"/>
      <c r="UDR222" s="627"/>
      <c r="UDS222" s="627"/>
      <c r="UDT222" s="627"/>
      <c r="UDU222" s="627"/>
      <c r="UDV222" s="627"/>
      <c r="UDW222" s="627"/>
      <c r="UDX222" s="627"/>
      <c r="UDY222" s="627"/>
      <c r="UDZ222" s="627"/>
      <c r="UEA222" s="627"/>
      <c r="UEB222" s="627"/>
      <c r="UEC222" s="627"/>
      <c r="UED222" s="627"/>
      <c r="UEE222" s="627"/>
      <c r="UEF222" s="627"/>
      <c r="UEG222" s="627"/>
      <c r="UEH222" s="627"/>
      <c r="UEI222" s="627"/>
      <c r="UEJ222" s="627"/>
      <c r="UEK222" s="627"/>
      <c r="UEL222" s="627"/>
      <c r="UEM222" s="627"/>
      <c r="UEN222" s="627"/>
      <c r="UEO222" s="627"/>
      <c r="UEP222" s="627"/>
      <c r="UEQ222" s="627"/>
      <c r="UER222" s="627"/>
      <c r="UES222" s="627"/>
      <c r="UET222" s="627"/>
      <c r="UEU222" s="627"/>
      <c r="UEV222" s="627"/>
      <c r="UEW222" s="627"/>
      <c r="UEX222" s="627"/>
      <c r="UEY222" s="627"/>
      <c r="UEZ222" s="627"/>
      <c r="UFA222" s="627"/>
      <c r="UFB222" s="627"/>
      <c r="UFC222" s="627"/>
      <c r="UFD222" s="627"/>
      <c r="UFE222" s="627"/>
      <c r="UFF222" s="627"/>
      <c r="UFG222" s="627"/>
      <c r="UFH222" s="627"/>
      <c r="UFI222" s="627"/>
      <c r="UFJ222" s="627"/>
      <c r="UFK222" s="627"/>
      <c r="UFL222" s="627"/>
      <c r="UFM222" s="627"/>
      <c r="UFN222" s="627"/>
      <c r="UFO222" s="627"/>
      <c r="UFP222" s="627"/>
      <c r="UFQ222" s="627"/>
      <c r="UFR222" s="627"/>
      <c r="UFS222" s="627"/>
      <c r="UFT222" s="627"/>
      <c r="UFU222" s="627"/>
      <c r="UFV222" s="627"/>
      <c r="UFW222" s="627"/>
      <c r="UFX222" s="627"/>
      <c r="UFY222" s="627"/>
      <c r="UFZ222" s="627"/>
      <c r="UGA222" s="627"/>
      <c r="UGB222" s="627"/>
      <c r="UGC222" s="627"/>
      <c r="UGD222" s="627"/>
      <c r="UGE222" s="627"/>
      <c r="UGF222" s="627"/>
      <c r="UGG222" s="627"/>
      <c r="UGH222" s="627"/>
      <c r="UGI222" s="627"/>
      <c r="UGJ222" s="627"/>
      <c r="UGK222" s="627"/>
      <c r="UGL222" s="627"/>
      <c r="UGM222" s="627"/>
      <c r="UGN222" s="627"/>
      <c r="UGO222" s="627"/>
      <c r="UGP222" s="627"/>
      <c r="UGQ222" s="627"/>
      <c r="UGR222" s="627"/>
      <c r="UGS222" s="627"/>
      <c r="UGT222" s="627"/>
      <c r="UGU222" s="627"/>
      <c r="UGV222" s="627"/>
      <c r="UGW222" s="627"/>
      <c r="UGX222" s="627"/>
      <c r="UGY222" s="627"/>
      <c r="UGZ222" s="627"/>
      <c r="UHA222" s="627"/>
      <c r="UHB222" s="627"/>
      <c r="UHC222" s="627"/>
      <c r="UHD222" s="627"/>
      <c r="UHE222" s="627"/>
      <c r="UHF222" s="627"/>
      <c r="UHG222" s="627"/>
      <c r="UHH222" s="627"/>
      <c r="UHI222" s="627"/>
      <c r="UHJ222" s="627"/>
      <c r="UHK222" s="627"/>
      <c r="UHL222" s="627"/>
      <c r="UHM222" s="627"/>
      <c r="UHN222" s="627"/>
      <c r="UHO222" s="627"/>
      <c r="UHP222" s="627"/>
      <c r="UHQ222" s="627"/>
      <c r="UHR222" s="627"/>
      <c r="UHS222" s="627"/>
      <c r="UHT222" s="627"/>
      <c r="UHU222" s="627"/>
      <c r="UHV222" s="627"/>
      <c r="UHW222" s="627"/>
      <c r="UHX222" s="627"/>
      <c r="UHY222" s="627"/>
      <c r="UHZ222" s="627"/>
      <c r="UIA222" s="627"/>
      <c r="UIB222" s="627"/>
      <c r="UIC222" s="627"/>
      <c r="UID222" s="627"/>
      <c r="UIE222" s="627"/>
      <c r="UIF222" s="627"/>
      <c r="UIG222" s="627"/>
      <c r="UIH222" s="627"/>
      <c r="UII222" s="627"/>
      <c r="UIJ222" s="627"/>
      <c r="UIK222" s="627"/>
      <c r="UIL222" s="627"/>
      <c r="UIM222" s="627"/>
      <c r="UIN222" s="627"/>
      <c r="UIO222" s="627"/>
      <c r="UIP222" s="627"/>
      <c r="UIQ222" s="627"/>
      <c r="UIR222" s="627"/>
      <c r="UIS222" s="627"/>
      <c r="UIT222" s="627"/>
      <c r="UIU222" s="627"/>
      <c r="UIV222" s="627"/>
      <c r="UIW222" s="627"/>
      <c r="UIX222" s="627"/>
      <c r="UIY222" s="627"/>
      <c r="UIZ222" s="627"/>
      <c r="UJA222" s="627"/>
      <c r="UJB222" s="627"/>
      <c r="UJC222" s="627"/>
      <c r="UJD222" s="627"/>
      <c r="UJE222" s="627"/>
      <c r="UJF222" s="627"/>
      <c r="UJG222" s="627"/>
      <c r="UJH222" s="627"/>
      <c r="UJI222" s="627"/>
      <c r="UJJ222" s="627"/>
      <c r="UJK222" s="627"/>
      <c r="UJL222" s="627"/>
      <c r="UJM222" s="627"/>
      <c r="UJN222" s="627"/>
      <c r="UJO222" s="627"/>
      <c r="UJP222" s="627"/>
      <c r="UJQ222" s="627"/>
      <c r="UJR222" s="627"/>
      <c r="UJS222" s="627"/>
      <c r="UJT222" s="627"/>
      <c r="UJU222" s="627"/>
      <c r="UJV222" s="627"/>
      <c r="UJW222" s="627"/>
      <c r="UJX222" s="627"/>
      <c r="UJY222" s="627"/>
      <c r="UJZ222" s="627"/>
      <c r="UKA222" s="627"/>
      <c r="UKB222" s="627"/>
      <c r="UKC222" s="627"/>
      <c r="UKD222" s="627"/>
      <c r="UKE222" s="627"/>
      <c r="UKF222" s="627"/>
      <c r="UKG222" s="627"/>
      <c r="UKH222" s="627"/>
      <c r="UKI222" s="627"/>
      <c r="UKJ222" s="627"/>
      <c r="UKK222" s="627"/>
      <c r="UKL222" s="627"/>
      <c r="UKM222" s="627"/>
      <c r="UKN222" s="627"/>
      <c r="UKO222" s="627"/>
      <c r="UKP222" s="627"/>
      <c r="UKQ222" s="627"/>
      <c r="UKR222" s="627"/>
      <c r="UKS222" s="627"/>
      <c r="UKT222" s="627"/>
      <c r="UKU222" s="627"/>
      <c r="UKV222" s="627"/>
      <c r="UKW222" s="627"/>
      <c r="UKX222" s="627"/>
      <c r="UKY222" s="627"/>
      <c r="UKZ222" s="627"/>
      <c r="ULA222" s="627"/>
      <c r="ULB222" s="627"/>
      <c r="ULC222" s="627"/>
      <c r="ULD222" s="627"/>
      <c r="ULE222" s="627"/>
      <c r="ULF222" s="627"/>
      <c r="ULG222" s="627"/>
      <c r="ULH222" s="627"/>
      <c r="ULI222" s="627"/>
      <c r="ULJ222" s="627"/>
      <c r="ULK222" s="627"/>
      <c r="ULL222" s="627"/>
      <c r="ULM222" s="627"/>
      <c r="ULN222" s="627"/>
      <c r="ULO222" s="627"/>
      <c r="ULP222" s="627"/>
      <c r="ULQ222" s="627"/>
      <c r="ULR222" s="627"/>
      <c r="ULS222" s="627"/>
      <c r="ULT222" s="627"/>
      <c r="ULU222" s="627"/>
      <c r="ULV222" s="627"/>
      <c r="ULW222" s="627"/>
      <c r="ULX222" s="627"/>
      <c r="ULY222" s="627"/>
      <c r="ULZ222" s="627"/>
      <c r="UMA222" s="627"/>
      <c r="UMB222" s="627"/>
      <c r="UMC222" s="627"/>
      <c r="UMD222" s="627"/>
      <c r="UME222" s="627"/>
      <c r="UMF222" s="627"/>
      <c r="UMG222" s="627"/>
      <c r="UMH222" s="627"/>
      <c r="UMI222" s="627"/>
      <c r="UMJ222" s="627"/>
      <c r="UMK222" s="627"/>
      <c r="UML222" s="627"/>
      <c r="UMM222" s="627"/>
      <c r="UMN222" s="627"/>
      <c r="UMO222" s="627"/>
      <c r="UMP222" s="627"/>
      <c r="UMQ222" s="627"/>
      <c r="UMR222" s="627"/>
      <c r="UMS222" s="627"/>
      <c r="UMT222" s="627"/>
      <c r="UMU222" s="627"/>
      <c r="UMV222" s="627"/>
      <c r="UMW222" s="627"/>
      <c r="UMX222" s="627"/>
      <c r="UMY222" s="627"/>
      <c r="UMZ222" s="627"/>
      <c r="UNA222" s="627"/>
      <c r="UNB222" s="627"/>
      <c r="UNC222" s="627"/>
      <c r="UND222" s="627"/>
      <c r="UNE222" s="627"/>
      <c r="UNF222" s="627"/>
      <c r="UNG222" s="627"/>
      <c r="UNH222" s="627"/>
      <c r="UNI222" s="627"/>
      <c r="UNJ222" s="627"/>
      <c r="UNK222" s="627"/>
      <c r="UNL222" s="627"/>
      <c r="UNM222" s="627"/>
      <c r="UNN222" s="627"/>
      <c r="UNO222" s="627"/>
      <c r="UNP222" s="627"/>
      <c r="UNQ222" s="627"/>
      <c r="UNR222" s="627"/>
      <c r="UNS222" s="627"/>
      <c r="UNT222" s="627"/>
      <c r="UNU222" s="627"/>
      <c r="UNV222" s="627"/>
      <c r="UNW222" s="627"/>
      <c r="UNX222" s="627"/>
      <c r="UNY222" s="627"/>
      <c r="UNZ222" s="627"/>
      <c r="UOA222" s="627"/>
      <c r="UOB222" s="627"/>
      <c r="UOC222" s="627"/>
      <c r="UOD222" s="627"/>
      <c r="UOE222" s="627"/>
      <c r="UOF222" s="627"/>
      <c r="UOG222" s="627"/>
      <c r="UOH222" s="627"/>
      <c r="UOI222" s="627"/>
      <c r="UOJ222" s="627"/>
      <c r="UOK222" s="627"/>
      <c r="UOL222" s="627"/>
      <c r="UOM222" s="627"/>
      <c r="UON222" s="627"/>
      <c r="UOO222" s="627"/>
      <c r="UOP222" s="627"/>
      <c r="UOQ222" s="627"/>
      <c r="UOR222" s="627"/>
      <c r="UOS222" s="627"/>
      <c r="UOT222" s="627"/>
      <c r="UOU222" s="627"/>
      <c r="UOV222" s="627"/>
      <c r="UOW222" s="627"/>
      <c r="UOX222" s="627"/>
      <c r="UOY222" s="627"/>
      <c r="UOZ222" s="627"/>
      <c r="UPA222" s="627"/>
      <c r="UPB222" s="627"/>
      <c r="UPC222" s="627"/>
      <c r="UPD222" s="627"/>
      <c r="UPE222" s="627"/>
      <c r="UPF222" s="627"/>
      <c r="UPG222" s="627"/>
      <c r="UPH222" s="627"/>
      <c r="UPI222" s="627"/>
      <c r="UPJ222" s="627"/>
      <c r="UPK222" s="627"/>
      <c r="UPL222" s="627"/>
      <c r="UPM222" s="627"/>
      <c r="UPN222" s="627"/>
      <c r="UPO222" s="627"/>
      <c r="UPP222" s="627"/>
      <c r="UPQ222" s="627"/>
      <c r="UPR222" s="627"/>
      <c r="UPS222" s="627"/>
      <c r="UPT222" s="627"/>
      <c r="UPU222" s="627"/>
      <c r="UPV222" s="627"/>
      <c r="UPW222" s="627"/>
      <c r="UPX222" s="627"/>
      <c r="UPY222" s="627"/>
      <c r="UPZ222" s="627"/>
      <c r="UQA222" s="627"/>
      <c r="UQB222" s="627"/>
      <c r="UQC222" s="627"/>
      <c r="UQD222" s="627"/>
      <c r="UQE222" s="627"/>
      <c r="UQF222" s="627"/>
      <c r="UQG222" s="627"/>
      <c r="UQH222" s="627"/>
      <c r="UQI222" s="627"/>
      <c r="UQJ222" s="627"/>
      <c r="UQK222" s="627"/>
      <c r="UQL222" s="627"/>
      <c r="UQM222" s="627"/>
      <c r="UQN222" s="627"/>
      <c r="UQO222" s="627"/>
      <c r="UQP222" s="627"/>
      <c r="UQQ222" s="627"/>
      <c r="UQR222" s="627"/>
      <c r="UQS222" s="627"/>
      <c r="UQT222" s="627"/>
      <c r="UQU222" s="627"/>
      <c r="UQV222" s="627"/>
      <c r="UQW222" s="627"/>
      <c r="UQX222" s="627"/>
      <c r="UQY222" s="627"/>
      <c r="UQZ222" s="627"/>
      <c r="URA222" s="627"/>
      <c r="URB222" s="627"/>
      <c r="URC222" s="627"/>
      <c r="URD222" s="627"/>
      <c r="URE222" s="627"/>
      <c r="URF222" s="627"/>
      <c r="URG222" s="627"/>
      <c r="URH222" s="627"/>
      <c r="URI222" s="627"/>
      <c r="URJ222" s="627"/>
      <c r="URK222" s="627"/>
      <c r="URL222" s="627"/>
      <c r="URM222" s="627"/>
      <c r="URN222" s="627"/>
      <c r="URO222" s="627"/>
      <c r="URP222" s="627"/>
      <c r="URQ222" s="627"/>
      <c r="URR222" s="627"/>
      <c r="URS222" s="627"/>
      <c r="URT222" s="627"/>
      <c r="URU222" s="627"/>
      <c r="URV222" s="627"/>
      <c r="URW222" s="627"/>
      <c r="URX222" s="627"/>
      <c r="URY222" s="627"/>
      <c r="URZ222" s="627"/>
      <c r="USA222" s="627"/>
      <c r="USB222" s="627"/>
      <c r="USC222" s="627"/>
      <c r="USD222" s="627"/>
      <c r="USE222" s="627"/>
      <c r="USF222" s="627"/>
      <c r="USG222" s="627"/>
      <c r="USH222" s="627"/>
      <c r="USI222" s="627"/>
      <c r="USJ222" s="627"/>
      <c r="USK222" s="627"/>
      <c r="USL222" s="627"/>
      <c r="USM222" s="627"/>
      <c r="USN222" s="627"/>
      <c r="USO222" s="627"/>
      <c r="USP222" s="627"/>
      <c r="USQ222" s="627"/>
      <c r="USR222" s="627"/>
      <c r="USS222" s="627"/>
      <c r="UST222" s="627"/>
      <c r="USU222" s="627"/>
      <c r="USV222" s="627"/>
      <c r="USW222" s="627"/>
      <c r="USX222" s="627"/>
      <c r="USY222" s="627"/>
      <c r="USZ222" s="627"/>
      <c r="UTA222" s="627"/>
      <c r="UTB222" s="627"/>
      <c r="UTC222" s="627"/>
      <c r="UTD222" s="627"/>
      <c r="UTE222" s="627"/>
      <c r="UTF222" s="627"/>
      <c r="UTG222" s="627"/>
      <c r="UTH222" s="627"/>
      <c r="UTI222" s="627"/>
      <c r="UTJ222" s="627"/>
      <c r="UTK222" s="627"/>
      <c r="UTL222" s="627"/>
      <c r="UTM222" s="627"/>
      <c r="UTN222" s="627"/>
      <c r="UTO222" s="627"/>
      <c r="UTP222" s="627"/>
      <c r="UTQ222" s="627"/>
      <c r="UTR222" s="627"/>
      <c r="UTS222" s="627"/>
      <c r="UTT222" s="627"/>
      <c r="UTU222" s="627"/>
      <c r="UTV222" s="627"/>
      <c r="UTW222" s="627"/>
      <c r="UTX222" s="627"/>
      <c r="UTY222" s="627"/>
      <c r="UTZ222" s="627"/>
      <c r="UUA222" s="627"/>
      <c r="UUB222" s="627"/>
      <c r="UUC222" s="627"/>
      <c r="UUD222" s="627"/>
      <c r="UUE222" s="627"/>
      <c r="UUF222" s="627"/>
      <c r="UUG222" s="627"/>
      <c r="UUH222" s="627"/>
      <c r="UUI222" s="627"/>
      <c r="UUJ222" s="627"/>
      <c r="UUK222" s="627"/>
      <c r="UUL222" s="627"/>
      <c r="UUM222" s="627"/>
      <c r="UUN222" s="627"/>
      <c r="UUO222" s="627"/>
      <c r="UUP222" s="627"/>
      <c r="UUQ222" s="627"/>
      <c r="UUR222" s="627"/>
      <c r="UUS222" s="627"/>
      <c r="UUT222" s="627"/>
      <c r="UUU222" s="627"/>
      <c r="UUV222" s="627"/>
      <c r="UUW222" s="627"/>
      <c r="UUX222" s="627"/>
      <c r="UUY222" s="627"/>
      <c r="UUZ222" s="627"/>
      <c r="UVA222" s="627"/>
      <c r="UVB222" s="627"/>
      <c r="UVC222" s="627"/>
      <c r="UVD222" s="627"/>
      <c r="UVE222" s="627"/>
      <c r="UVF222" s="627"/>
      <c r="UVG222" s="627"/>
      <c r="UVH222" s="627"/>
      <c r="UVI222" s="627"/>
      <c r="UVJ222" s="627"/>
      <c r="UVK222" s="627"/>
      <c r="UVL222" s="627"/>
      <c r="UVM222" s="627"/>
      <c r="UVN222" s="627"/>
      <c r="UVO222" s="627"/>
      <c r="UVP222" s="627"/>
      <c r="UVQ222" s="627"/>
      <c r="UVR222" s="627"/>
      <c r="UVS222" s="627"/>
      <c r="UVT222" s="627"/>
      <c r="UVU222" s="627"/>
      <c r="UVV222" s="627"/>
      <c r="UVW222" s="627"/>
      <c r="UVX222" s="627"/>
      <c r="UVY222" s="627"/>
      <c r="UVZ222" s="627"/>
      <c r="UWA222" s="627"/>
      <c r="UWB222" s="627"/>
      <c r="UWC222" s="627"/>
      <c r="UWD222" s="627"/>
      <c r="UWE222" s="627"/>
      <c r="UWF222" s="627"/>
      <c r="UWG222" s="627"/>
      <c r="UWH222" s="627"/>
      <c r="UWI222" s="627"/>
      <c r="UWJ222" s="627"/>
      <c r="UWK222" s="627"/>
      <c r="UWL222" s="627"/>
      <c r="UWM222" s="627"/>
      <c r="UWN222" s="627"/>
      <c r="UWO222" s="627"/>
      <c r="UWP222" s="627"/>
      <c r="UWQ222" s="627"/>
      <c r="UWR222" s="627"/>
      <c r="UWS222" s="627"/>
      <c r="UWT222" s="627"/>
      <c r="UWU222" s="627"/>
      <c r="UWV222" s="627"/>
      <c r="UWW222" s="627"/>
      <c r="UWX222" s="627"/>
      <c r="UWY222" s="627"/>
      <c r="UWZ222" s="627"/>
      <c r="UXA222" s="627"/>
      <c r="UXB222" s="627"/>
      <c r="UXC222" s="627"/>
      <c r="UXD222" s="627"/>
      <c r="UXE222" s="627"/>
      <c r="UXF222" s="627"/>
      <c r="UXG222" s="627"/>
      <c r="UXH222" s="627"/>
      <c r="UXI222" s="627"/>
      <c r="UXJ222" s="627"/>
      <c r="UXK222" s="627"/>
      <c r="UXL222" s="627"/>
      <c r="UXM222" s="627"/>
      <c r="UXN222" s="627"/>
      <c r="UXO222" s="627"/>
      <c r="UXP222" s="627"/>
      <c r="UXQ222" s="627"/>
      <c r="UXR222" s="627"/>
      <c r="UXS222" s="627"/>
      <c r="UXT222" s="627"/>
      <c r="UXU222" s="627"/>
      <c r="UXV222" s="627"/>
      <c r="UXW222" s="627"/>
      <c r="UXX222" s="627"/>
      <c r="UXY222" s="627"/>
      <c r="UXZ222" s="627"/>
      <c r="UYA222" s="627"/>
      <c r="UYB222" s="627"/>
      <c r="UYC222" s="627"/>
      <c r="UYD222" s="627"/>
      <c r="UYE222" s="627"/>
      <c r="UYF222" s="627"/>
      <c r="UYG222" s="627"/>
      <c r="UYH222" s="627"/>
      <c r="UYI222" s="627"/>
      <c r="UYJ222" s="627"/>
      <c r="UYK222" s="627"/>
      <c r="UYL222" s="627"/>
      <c r="UYM222" s="627"/>
      <c r="UYN222" s="627"/>
      <c r="UYO222" s="627"/>
      <c r="UYP222" s="627"/>
      <c r="UYQ222" s="627"/>
      <c r="UYR222" s="627"/>
      <c r="UYS222" s="627"/>
      <c r="UYT222" s="627"/>
      <c r="UYU222" s="627"/>
      <c r="UYV222" s="627"/>
      <c r="UYW222" s="627"/>
      <c r="UYX222" s="627"/>
      <c r="UYY222" s="627"/>
      <c r="UYZ222" s="627"/>
      <c r="UZA222" s="627"/>
      <c r="UZB222" s="627"/>
      <c r="UZC222" s="627"/>
      <c r="UZD222" s="627"/>
      <c r="UZE222" s="627"/>
      <c r="UZF222" s="627"/>
      <c r="UZG222" s="627"/>
      <c r="UZH222" s="627"/>
      <c r="UZI222" s="627"/>
      <c r="UZJ222" s="627"/>
      <c r="UZK222" s="627"/>
      <c r="UZL222" s="627"/>
      <c r="UZM222" s="627"/>
      <c r="UZN222" s="627"/>
      <c r="UZO222" s="627"/>
      <c r="UZP222" s="627"/>
      <c r="UZQ222" s="627"/>
      <c r="UZR222" s="627"/>
      <c r="UZS222" s="627"/>
      <c r="UZT222" s="627"/>
      <c r="UZU222" s="627"/>
      <c r="UZV222" s="627"/>
      <c r="UZW222" s="627"/>
      <c r="UZX222" s="627"/>
      <c r="UZY222" s="627"/>
      <c r="UZZ222" s="627"/>
      <c r="VAA222" s="627"/>
      <c r="VAB222" s="627"/>
      <c r="VAC222" s="627"/>
      <c r="VAD222" s="627"/>
      <c r="VAE222" s="627"/>
      <c r="VAF222" s="627"/>
      <c r="VAG222" s="627"/>
      <c r="VAH222" s="627"/>
      <c r="VAI222" s="627"/>
      <c r="VAJ222" s="627"/>
      <c r="VAK222" s="627"/>
      <c r="VAL222" s="627"/>
      <c r="VAM222" s="627"/>
      <c r="VAN222" s="627"/>
      <c r="VAO222" s="627"/>
      <c r="VAP222" s="627"/>
      <c r="VAQ222" s="627"/>
      <c r="VAR222" s="627"/>
      <c r="VAS222" s="627"/>
      <c r="VAT222" s="627"/>
      <c r="VAU222" s="627"/>
      <c r="VAV222" s="627"/>
      <c r="VAW222" s="627"/>
      <c r="VAX222" s="627"/>
      <c r="VAY222" s="627"/>
      <c r="VAZ222" s="627"/>
      <c r="VBA222" s="627"/>
      <c r="VBB222" s="627"/>
      <c r="VBC222" s="627"/>
      <c r="VBD222" s="627"/>
      <c r="VBE222" s="627"/>
      <c r="VBF222" s="627"/>
      <c r="VBG222" s="627"/>
      <c r="VBH222" s="627"/>
      <c r="VBI222" s="627"/>
      <c r="VBJ222" s="627"/>
      <c r="VBK222" s="627"/>
      <c r="VBL222" s="627"/>
      <c r="VBM222" s="627"/>
      <c r="VBN222" s="627"/>
      <c r="VBO222" s="627"/>
      <c r="VBP222" s="627"/>
      <c r="VBQ222" s="627"/>
      <c r="VBR222" s="627"/>
      <c r="VBS222" s="627"/>
      <c r="VBT222" s="627"/>
      <c r="VBU222" s="627"/>
      <c r="VBV222" s="627"/>
      <c r="VBW222" s="627"/>
      <c r="VBX222" s="627"/>
      <c r="VBY222" s="627"/>
      <c r="VBZ222" s="627"/>
      <c r="VCA222" s="627"/>
      <c r="VCB222" s="627"/>
      <c r="VCC222" s="627"/>
      <c r="VCD222" s="627"/>
      <c r="VCE222" s="627"/>
      <c r="VCF222" s="627"/>
      <c r="VCG222" s="627"/>
      <c r="VCH222" s="627"/>
      <c r="VCI222" s="627"/>
      <c r="VCJ222" s="627"/>
      <c r="VCK222" s="627"/>
      <c r="VCL222" s="627"/>
      <c r="VCM222" s="627"/>
      <c r="VCN222" s="627"/>
      <c r="VCO222" s="627"/>
      <c r="VCP222" s="627"/>
      <c r="VCQ222" s="627"/>
      <c r="VCR222" s="627"/>
      <c r="VCS222" s="627"/>
      <c r="VCT222" s="627"/>
      <c r="VCU222" s="627"/>
      <c r="VCV222" s="627"/>
      <c r="VCW222" s="627"/>
      <c r="VCX222" s="627"/>
      <c r="VCY222" s="627"/>
      <c r="VCZ222" s="627"/>
      <c r="VDA222" s="627"/>
      <c r="VDB222" s="627"/>
      <c r="VDC222" s="627"/>
      <c r="VDD222" s="627"/>
      <c r="VDE222" s="627"/>
      <c r="VDF222" s="627"/>
      <c r="VDG222" s="627"/>
      <c r="VDH222" s="627"/>
      <c r="VDI222" s="627"/>
      <c r="VDJ222" s="627"/>
      <c r="VDK222" s="627"/>
      <c r="VDL222" s="627"/>
      <c r="VDM222" s="627"/>
      <c r="VDN222" s="627"/>
      <c r="VDO222" s="627"/>
      <c r="VDP222" s="627"/>
      <c r="VDQ222" s="627"/>
      <c r="VDR222" s="627"/>
      <c r="VDS222" s="627"/>
      <c r="VDT222" s="627"/>
      <c r="VDU222" s="627"/>
      <c r="VDV222" s="627"/>
      <c r="VDW222" s="627"/>
      <c r="VDX222" s="627"/>
      <c r="VDY222" s="627"/>
      <c r="VDZ222" s="627"/>
      <c r="VEA222" s="627"/>
      <c r="VEB222" s="627"/>
      <c r="VEC222" s="627"/>
      <c r="VED222" s="627"/>
      <c r="VEE222" s="627"/>
      <c r="VEF222" s="627"/>
      <c r="VEG222" s="627"/>
      <c r="VEH222" s="627"/>
      <c r="VEI222" s="627"/>
      <c r="VEJ222" s="627"/>
      <c r="VEK222" s="627"/>
      <c r="VEL222" s="627"/>
      <c r="VEM222" s="627"/>
      <c r="VEN222" s="627"/>
      <c r="VEO222" s="627"/>
      <c r="VEP222" s="627"/>
      <c r="VEQ222" s="627"/>
      <c r="VER222" s="627"/>
      <c r="VES222" s="627"/>
      <c r="VET222" s="627"/>
      <c r="VEU222" s="627"/>
      <c r="VEV222" s="627"/>
      <c r="VEW222" s="627"/>
      <c r="VEX222" s="627"/>
      <c r="VEY222" s="627"/>
      <c r="VEZ222" s="627"/>
      <c r="VFA222" s="627"/>
      <c r="VFB222" s="627"/>
      <c r="VFC222" s="627"/>
      <c r="VFD222" s="627"/>
      <c r="VFE222" s="627"/>
      <c r="VFF222" s="627"/>
      <c r="VFG222" s="627"/>
      <c r="VFH222" s="627"/>
      <c r="VFI222" s="627"/>
      <c r="VFJ222" s="627"/>
      <c r="VFK222" s="627"/>
      <c r="VFL222" s="627"/>
      <c r="VFM222" s="627"/>
      <c r="VFN222" s="627"/>
      <c r="VFO222" s="627"/>
      <c r="VFP222" s="627"/>
      <c r="VFQ222" s="627"/>
      <c r="VFR222" s="627"/>
      <c r="VFS222" s="627"/>
      <c r="VFT222" s="627"/>
      <c r="VFU222" s="627"/>
      <c r="VFV222" s="627"/>
      <c r="VFW222" s="627"/>
      <c r="VFX222" s="627"/>
      <c r="VFY222" s="627"/>
      <c r="VFZ222" s="627"/>
      <c r="VGA222" s="627"/>
      <c r="VGB222" s="627"/>
      <c r="VGC222" s="627"/>
      <c r="VGD222" s="627"/>
      <c r="VGE222" s="627"/>
      <c r="VGF222" s="627"/>
      <c r="VGG222" s="627"/>
      <c r="VGH222" s="627"/>
      <c r="VGI222" s="627"/>
      <c r="VGJ222" s="627"/>
      <c r="VGK222" s="627"/>
      <c r="VGL222" s="627"/>
      <c r="VGM222" s="627"/>
      <c r="VGN222" s="627"/>
      <c r="VGO222" s="627"/>
      <c r="VGP222" s="627"/>
      <c r="VGQ222" s="627"/>
      <c r="VGR222" s="627"/>
      <c r="VGS222" s="627"/>
      <c r="VGT222" s="627"/>
      <c r="VGU222" s="627"/>
      <c r="VGV222" s="627"/>
      <c r="VGW222" s="627"/>
      <c r="VGX222" s="627"/>
      <c r="VGY222" s="627"/>
      <c r="VGZ222" s="627"/>
      <c r="VHA222" s="627"/>
      <c r="VHB222" s="627"/>
      <c r="VHC222" s="627"/>
      <c r="VHD222" s="627"/>
      <c r="VHE222" s="627"/>
      <c r="VHF222" s="627"/>
      <c r="VHG222" s="627"/>
      <c r="VHH222" s="627"/>
      <c r="VHI222" s="627"/>
      <c r="VHJ222" s="627"/>
      <c r="VHK222" s="627"/>
      <c r="VHL222" s="627"/>
      <c r="VHM222" s="627"/>
      <c r="VHN222" s="627"/>
      <c r="VHO222" s="627"/>
      <c r="VHP222" s="627"/>
      <c r="VHQ222" s="627"/>
      <c r="VHR222" s="627"/>
      <c r="VHS222" s="627"/>
      <c r="VHT222" s="627"/>
      <c r="VHU222" s="627"/>
      <c r="VHV222" s="627"/>
      <c r="VHW222" s="627"/>
      <c r="VHX222" s="627"/>
      <c r="VHY222" s="627"/>
      <c r="VHZ222" s="627"/>
      <c r="VIA222" s="627"/>
      <c r="VIB222" s="627"/>
      <c r="VIC222" s="627"/>
      <c r="VID222" s="627"/>
      <c r="VIE222" s="627"/>
      <c r="VIF222" s="627"/>
      <c r="VIG222" s="627"/>
      <c r="VIH222" s="627"/>
      <c r="VII222" s="627"/>
      <c r="VIJ222" s="627"/>
      <c r="VIK222" s="627"/>
      <c r="VIL222" s="627"/>
      <c r="VIM222" s="627"/>
      <c r="VIN222" s="627"/>
      <c r="VIO222" s="627"/>
      <c r="VIP222" s="627"/>
      <c r="VIQ222" s="627"/>
      <c r="VIR222" s="627"/>
      <c r="VIS222" s="627"/>
      <c r="VIT222" s="627"/>
      <c r="VIU222" s="627"/>
      <c r="VIV222" s="627"/>
      <c r="VIW222" s="627"/>
      <c r="VIX222" s="627"/>
      <c r="VIY222" s="627"/>
      <c r="VIZ222" s="627"/>
      <c r="VJA222" s="627"/>
      <c r="VJB222" s="627"/>
      <c r="VJC222" s="627"/>
      <c r="VJD222" s="627"/>
      <c r="VJE222" s="627"/>
      <c r="VJF222" s="627"/>
      <c r="VJG222" s="627"/>
      <c r="VJH222" s="627"/>
      <c r="VJI222" s="627"/>
      <c r="VJJ222" s="627"/>
      <c r="VJK222" s="627"/>
      <c r="VJL222" s="627"/>
      <c r="VJM222" s="627"/>
      <c r="VJN222" s="627"/>
      <c r="VJO222" s="627"/>
      <c r="VJP222" s="627"/>
      <c r="VJQ222" s="627"/>
      <c r="VJR222" s="627"/>
      <c r="VJS222" s="627"/>
      <c r="VJT222" s="627"/>
      <c r="VJU222" s="627"/>
      <c r="VJV222" s="627"/>
      <c r="VJW222" s="627"/>
      <c r="VJX222" s="627"/>
      <c r="VJY222" s="627"/>
      <c r="VJZ222" s="627"/>
      <c r="VKA222" s="627"/>
      <c r="VKB222" s="627"/>
      <c r="VKC222" s="627"/>
      <c r="VKD222" s="627"/>
      <c r="VKE222" s="627"/>
      <c r="VKF222" s="627"/>
      <c r="VKG222" s="627"/>
      <c r="VKH222" s="627"/>
      <c r="VKI222" s="627"/>
      <c r="VKJ222" s="627"/>
      <c r="VKK222" s="627"/>
      <c r="VKL222" s="627"/>
      <c r="VKM222" s="627"/>
      <c r="VKN222" s="627"/>
      <c r="VKO222" s="627"/>
      <c r="VKP222" s="627"/>
      <c r="VKQ222" s="627"/>
      <c r="VKR222" s="627"/>
      <c r="VKS222" s="627"/>
      <c r="VKT222" s="627"/>
      <c r="VKU222" s="627"/>
      <c r="VKV222" s="627"/>
      <c r="VKW222" s="627"/>
      <c r="VKX222" s="627"/>
      <c r="VKY222" s="627"/>
      <c r="VKZ222" s="627"/>
      <c r="VLA222" s="627"/>
      <c r="VLB222" s="627"/>
      <c r="VLC222" s="627"/>
      <c r="VLD222" s="627"/>
      <c r="VLE222" s="627"/>
      <c r="VLF222" s="627"/>
      <c r="VLG222" s="627"/>
      <c r="VLH222" s="627"/>
      <c r="VLI222" s="627"/>
      <c r="VLJ222" s="627"/>
      <c r="VLK222" s="627"/>
      <c r="VLL222" s="627"/>
      <c r="VLM222" s="627"/>
      <c r="VLN222" s="627"/>
      <c r="VLO222" s="627"/>
      <c r="VLP222" s="627"/>
      <c r="VLQ222" s="627"/>
      <c r="VLR222" s="627"/>
      <c r="VLS222" s="627"/>
      <c r="VLT222" s="627"/>
      <c r="VLU222" s="627"/>
      <c r="VLV222" s="627"/>
      <c r="VLW222" s="627"/>
      <c r="VLX222" s="627"/>
      <c r="VLY222" s="627"/>
      <c r="VLZ222" s="627"/>
      <c r="VMA222" s="627"/>
      <c r="VMB222" s="627"/>
      <c r="VMC222" s="627"/>
      <c r="VMD222" s="627"/>
      <c r="VME222" s="627"/>
      <c r="VMF222" s="627"/>
      <c r="VMG222" s="627"/>
      <c r="VMH222" s="627"/>
      <c r="VMI222" s="627"/>
      <c r="VMJ222" s="627"/>
      <c r="VMK222" s="627"/>
      <c r="VML222" s="627"/>
      <c r="VMM222" s="627"/>
      <c r="VMN222" s="627"/>
      <c r="VMO222" s="627"/>
      <c r="VMP222" s="627"/>
      <c r="VMQ222" s="627"/>
      <c r="VMR222" s="627"/>
      <c r="VMS222" s="627"/>
      <c r="VMT222" s="627"/>
      <c r="VMU222" s="627"/>
      <c r="VMV222" s="627"/>
      <c r="VMW222" s="627"/>
      <c r="VMX222" s="627"/>
      <c r="VMY222" s="627"/>
      <c r="VMZ222" s="627"/>
      <c r="VNA222" s="627"/>
      <c r="VNB222" s="627"/>
      <c r="VNC222" s="627"/>
      <c r="VND222" s="627"/>
      <c r="VNE222" s="627"/>
      <c r="VNF222" s="627"/>
      <c r="VNG222" s="627"/>
      <c r="VNH222" s="627"/>
      <c r="VNI222" s="627"/>
      <c r="VNJ222" s="627"/>
      <c r="VNK222" s="627"/>
      <c r="VNL222" s="627"/>
      <c r="VNM222" s="627"/>
      <c r="VNN222" s="627"/>
      <c r="VNO222" s="627"/>
      <c r="VNP222" s="627"/>
      <c r="VNQ222" s="627"/>
      <c r="VNR222" s="627"/>
      <c r="VNS222" s="627"/>
      <c r="VNT222" s="627"/>
      <c r="VNU222" s="627"/>
      <c r="VNV222" s="627"/>
      <c r="VNW222" s="627"/>
      <c r="VNX222" s="627"/>
      <c r="VNY222" s="627"/>
      <c r="VNZ222" s="627"/>
      <c r="VOA222" s="627"/>
      <c r="VOB222" s="627"/>
      <c r="VOC222" s="627"/>
      <c r="VOD222" s="627"/>
      <c r="VOE222" s="627"/>
      <c r="VOF222" s="627"/>
      <c r="VOG222" s="627"/>
      <c r="VOH222" s="627"/>
      <c r="VOI222" s="627"/>
      <c r="VOJ222" s="627"/>
      <c r="VOK222" s="627"/>
      <c r="VOL222" s="627"/>
      <c r="VOM222" s="627"/>
      <c r="VON222" s="627"/>
      <c r="VOO222" s="627"/>
      <c r="VOP222" s="627"/>
      <c r="VOQ222" s="627"/>
      <c r="VOR222" s="627"/>
      <c r="VOS222" s="627"/>
      <c r="VOT222" s="627"/>
      <c r="VOU222" s="627"/>
      <c r="VOV222" s="627"/>
      <c r="VOW222" s="627"/>
      <c r="VOX222" s="627"/>
      <c r="VOY222" s="627"/>
      <c r="VOZ222" s="627"/>
      <c r="VPA222" s="627"/>
      <c r="VPB222" s="627"/>
      <c r="VPC222" s="627"/>
      <c r="VPD222" s="627"/>
      <c r="VPE222" s="627"/>
      <c r="VPF222" s="627"/>
      <c r="VPG222" s="627"/>
      <c r="VPH222" s="627"/>
      <c r="VPI222" s="627"/>
      <c r="VPJ222" s="627"/>
      <c r="VPK222" s="627"/>
      <c r="VPL222" s="627"/>
      <c r="VPM222" s="627"/>
      <c r="VPN222" s="627"/>
      <c r="VPO222" s="627"/>
      <c r="VPP222" s="627"/>
      <c r="VPQ222" s="627"/>
      <c r="VPR222" s="627"/>
      <c r="VPS222" s="627"/>
      <c r="VPT222" s="627"/>
      <c r="VPU222" s="627"/>
      <c r="VPV222" s="627"/>
      <c r="VPW222" s="627"/>
      <c r="VPX222" s="627"/>
      <c r="VPY222" s="627"/>
      <c r="VPZ222" s="627"/>
      <c r="VQA222" s="627"/>
      <c r="VQB222" s="627"/>
      <c r="VQC222" s="627"/>
      <c r="VQD222" s="627"/>
      <c r="VQE222" s="627"/>
      <c r="VQF222" s="627"/>
      <c r="VQG222" s="627"/>
      <c r="VQH222" s="627"/>
      <c r="VQI222" s="627"/>
      <c r="VQJ222" s="627"/>
      <c r="VQK222" s="627"/>
      <c r="VQL222" s="627"/>
      <c r="VQM222" s="627"/>
      <c r="VQN222" s="627"/>
      <c r="VQO222" s="627"/>
      <c r="VQP222" s="627"/>
      <c r="VQQ222" s="627"/>
      <c r="VQR222" s="627"/>
      <c r="VQS222" s="627"/>
      <c r="VQT222" s="627"/>
      <c r="VQU222" s="627"/>
      <c r="VQV222" s="627"/>
      <c r="VQW222" s="627"/>
      <c r="VQX222" s="627"/>
      <c r="VQY222" s="627"/>
      <c r="VQZ222" s="627"/>
      <c r="VRA222" s="627"/>
      <c r="VRB222" s="627"/>
      <c r="VRC222" s="627"/>
      <c r="VRD222" s="627"/>
      <c r="VRE222" s="627"/>
      <c r="VRF222" s="627"/>
      <c r="VRG222" s="627"/>
      <c r="VRH222" s="627"/>
      <c r="VRI222" s="627"/>
      <c r="VRJ222" s="627"/>
      <c r="VRK222" s="627"/>
      <c r="VRL222" s="627"/>
      <c r="VRM222" s="627"/>
      <c r="VRN222" s="627"/>
      <c r="VRO222" s="627"/>
      <c r="VRP222" s="627"/>
      <c r="VRQ222" s="627"/>
      <c r="VRR222" s="627"/>
      <c r="VRS222" s="627"/>
      <c r="VRT222" s="627"/>
      <c r="VRU222" s="627"/>
      <c r="VRV222" s="627"/>
      <c r="VRW222" s="627"/>
      <c r="VRX222" s="627"/>
      <c r="VRY222" s="627"/>
      <c r="VRZ222" s="627"/>
      <c r="VSA222" s="627"/>
      <c r="VSB222" s="627"/>
      <c r="VSC222" s="627"/>
      <c r="VSD222" s="627"/>
      <c r="VSE222" s="627"/>
      <c r="VSF222" s="627"/>
      <c r="VSG222" s="627"/>
      <c r="VSH222" s="627"/>
      <c r="VSI222" s="627"/>
      <c r="VSJ222" s="627"/>
      <c r="VSK222" s="627"/>
      <c r="VSL222" s="627"/>
      <c r="VSM222" s="627"/>
      <c r="VSN222" s="627"/>
      <c r="VSO222" s="627"/>
      <c r="VSP222" s="627"/>
      <c r="VSQ222" s="627"/>
      <c r="VSR222" s="627"/>
      <c r="VSS222" s="627"/>
      <c r="VST222" s="627"/>
      <c r="VSU222" s="627"/>
      <c r="VSV222" s="627"/>
      <c r="VSW222" s="627"/>
      <c r="VSX222" s="627"/>
      <c r="VSY222" s="627"/>
      <c r="VSZ222" s="627"/>
      <c r="VTA222" s="627"/>
      <c r="VTB222" s="627"/>
      <c r="VTC222" s="627"/>
      <c r="VTD222" s="627"/>
      <c r="VTE222" s="627"/>
      <c r="VTF222" s="627"/>
      <c r="VTG222" s="627"/>
      <c r="VTH222" s="627"/>
      <c r="VTI222" s="627"/>
      <c r="VTJ222" s="627"/>
      <c r="VTK222" s="627"/>
      <c r="VTL222" s="627"/>
      <c r="VTM222" s="627"/>
      <c r="VTN222" s="627"/>
      <c r="VTO222" s="627"/>
      <c r="VTP222" s="627"/>
      <c r="VTQ222" s="627"/>
      <c r="VTR222" s="627"/>
      <c r="VTS222" s="627"/>
      <c r="VTT222" s="627"/>
      <c r="VTU222" s="627"/>
      <c r="VTV222" s="627"/>
      <c r="VTW222" s="627"/>
      <c r="VTX222" s="627"/>
      <c r="VTY222" s="627"/>
      <c r="VTZ222" s="627"/>
      <c r="VUA222" s="627"/>
      <c r="VUB222" s="627"/>
      <c r="VUC222" s="627"/>
      <c r="VUD222" s="627"/>
      <c r="VUE222" s="627"/>
      <c r="VUF222" s="627"/>
      <c r="VUG222" s="627"/>
      <c r="VUH222" s="627"/>
      <c r="VUI222" s="627"/>
      <c r="VUJ222" s="627"/>
      <c r="VUK222" s="627"/>
      <c r="VUL222" s="627"/>
      <c r="VUM222" s="627"/>
      <c r="VUN222" s="627"/>
      <c r="VUO222" s="627"/>
      <c r="VUP222" s="627"/>
      <c r="VUQ222" s="627"/>
      <c r="VUR222" s="627"/>
      <c r="VUS222" s="627"/>
      <c r="VUT222" s="627"/>
      <c r="VUU222" s="627"/>
      <c r="VUV222" s="627"/>
      <c r="VUW222" s="627"/>
      <c r="VUX222" s="627"/>
      <c r="VUY222" s="627"/>
      <c r="VUZ222" s="627"/>
      <c r="VVA222" s="627"/>
      <c r="VVB222" s="627"/>
      <c r="VVC222" s="627"/>
      <c r="VVD222" s="627"/>
      <c r="VVE222" s="627"/>
      <c r="VVF222" s="627"/>
      <c r="VVG222" s="627"/>
      <c r="VVH222" s="627"/>
      <c r="VVI222" s="627"/>
      <c r="VVJ222" s="627"/>
      <c r="VVK222" s="627"/>
      <c r="VVL222" s="627"/>
      <c r="VVM222" s="627"/>
      <c r="VVN222" s="627"/>
      <c r="VVO222" s="627"/>
      <c r="VVP222" s="627"/>
      <c r="VVQ222" s="627"/>
      <c r="VVR222" s="627"/>
      <c r="VVS222" s="627"/>
      <c r="VVT222" s="627"/>
      <c r="VVU222" s="627"/>
      <c r="VVV222" s="627"/>
      <c r="VVW222" s="627"/>
      <c r="VVX222" s="627"/>
      <c r="VVY222" s="627"/>
      <c r="VVZ222" s="627"/>
      <c r="VWA222" s="627"/>
      <c r="VWB222" s="627"/>
      <c r="VWC222" s="627"/>
      <c r="VWD222" s="627"/>
      <c r="VWE222" s="627"/>
      <c r="VWF222" s="627"/>
      <c r="VWG222" s="627"/>
      <c r="VWH222" s="627"/>
      <c r="VWI222" s="627"/>
      <c r="VWJ222" s="627"/>
      <c r="VWK222" s="627"/>
      <c r="VWL222" s="627"/>
      <c r="VWM222" s="627"/>
      <c r="VWN222" s="627"/>
      <c r="VWO222" s="627"/>
      <c r="VWP222" s="627"/>
      <c r="VWQ222" s="627"/>
      <c r="VWR222" s="627"/>
      <c r="VWS222" s="627"/>
      <c r="VWT222" s="627"/>
      <c r="VWU222" s="627"/>
      <c r="VWV222" s="627"/>
      <c r="VWW222" s="627"/>
      <c r="VWX222" s="627"/>
      <c r="VWY222" s="627"/>
      <c r="VWZ222" s="627"/>
      <c r="VXA222" s="627"/>
      <c r="VXB222" s="627"/>
      <c r="VXC222" s="627"/>
      <c r="VXD222" s="627"/>
      <c r="VXE222" s="627"/>
      <c r="VXF222" s="627"/>
      <c r="VXG222" s="627"/>
      <c r="VXH222" s="627"/>
      <c r="VXI222" s="627"/>
      <c r="VXJ222" s="627"/>
      <c r="VXK222" s="627"/>
      <c r="VXL222" s="627"/>
      <c r="VXM222" s="627"/>
      <c r="VXN222" s="627"/>
      <c r="VXO222" s="627"/>
      <c r="VXP222" s="627"/>
      <c r="VXQ222" s="627"/>
      <c r="VXR222" s="627"/>
      <c r="VXS222" s="627"/>
      <c r="VXT222" s="627"/>
      <c r="VXU222" s="627"/>
      <c r="VXV222" s="627"/>
      <c r="VXW222" s="627"/>
      <c r="VXX222" s="627"/>
      <c r="VXY222" s="627"/>
      <c r="VXZ222" s="627"/>
      <c r="VYA222" s="627"/>
      <c r="VYB222" s="627"/>
      <c r="VYC222" s="627"/>
      <c r="VYD222" s="627"/>
      <c r="VYE222" s="627"/>
      <c r="VYF222" s="627"/>
      <c r="VYG222" s="627"/>
      <c r="VYH222" s="627"/>
      <c r="VYI222" s="627"/>
      <c r="VYJ222" s="627"/>
      <c r="VYK222" s="627"/>
      <c r="VYL222" s="627"/>
      <c r="VYM222" s="627"/>
      <c r="VYN222" s="627"/>
      <c r="VYO222" s="627"/>
      <c r="VYP222" s="627"/>
      <c r="VYQ222" s="627"/>
      <c r="VYR222" s="627"/>
      <c r="VYS222" s="627"/>
      <c r="VYT222" s="627"/>
      <c r="VYU222" s="627"/>
      <c r="VYV222" s="627"/>
      <c r="VYW222" s="627"/>
      <c r="VYX222" s="627"/>
      <c r="VYY222" s="627"/>
      <c r="VYZ222" s="627"/>
      <c r="VZA222" s="627"/>
      <c r="VZB222" s="627"/>
      <c r="VZC222" s="627"/>
      <c r="VZD222" s="627"/>
      <c r="VZE222" s="627"/>
      <c r="VZF222" s="627"/>
      <c r="VZG222" s="627"/>
      <c r="VZH222" s="627"/>
      <c r="VZI222" s="627"/>
      <c r="VZJ222" s="627"/>
      <c r="VZK222" s="627"/>
      <c r="VZL222" s="627"/>
      <c r="VZM222" s="627"/>
      <c r="VZN222" s="627"/>
      <c r="VZO222" s="627"/>
      <c r="VZP222" s="627"/>
      <c r="VZQ222" s="627"/>
      <c r="VZR222" s="627"/>
      <c r="VZS222" s="627"/>
      <c r="VZT222" s="627"/>
      <c r="VZU222" s="627"/>
      <c r="VZV222" s="627"/>
      <c r="VZW222" s="627"/>
      <c r="VZX222" s="627"/>
      <c r="VZY222" s="627"/>
      <c r="VZZ222" s="627"/>
      <c r="WAA222" s="627"/>
      <c r="WAB222" s="627"/>
      <c r="WAC222" s="627"/>
      <c r="WAD222" s="627"/>
      <c r="WAE222" s="627"/>
      <c r="WAF222" s="627"/>
      <c r="WAG222" s="627"/>
      <c r="WAH222" s="627"/>
      <c r="WAI222" s="627"/>
      <c r="WAJ222" s="627"/>
      <c r="WAK222" s="627"/>
      <c r="WAL222" s="627"/>
      <c r="WAM222" s="627"/>
      <c r="WAN222" s="627"/>
      <c r="WAO222" s="627"/>
      <c r="WAP222" s="627"/>
      <c r="WAQ222" s="627"/>
      <c r="WAR222" s="627"/>
      <c r="WAS222" s="627"/>
      <c r="WAT222" s="627"/>
      <c r="WAU222" s="627"/>
      <c r="WAV222" s="627"/>
      <c r="WAW222" s="627"/>
      <c r="WAX222" s="627"/>
      <c r="WAY222" s="627"/>
      <c r="WAZ222" s="627"/>
      <c r="WBA222" s="627"/>
      <c r="WBB222" s="627"/>
      <c r="WBC222" s="627"/>
      <c r="WBD222" s="627"/>
      <c r="WBE222" s="627"/>
      <c r="WBF222" s="627"/>
      <c r="WBG222" s="627"/>
      <c r="WBH222" s="627"/>
      <c r="WBI222" s="627"/>
      <c r="WBJ222" s="627"/>
      <c r="WBK222" s="627"/>
      <c r="WBL222" s="627"/>
      <c r="WBM222" s="627"/>
      <c r="WBN222" s="627"/>
      <c r="WBO222" s="627"/>
      <c r="WBP222" s="627"/>
      <c r="WBQ222" s="627"/>
      <c r="WBR222" s="627"/>
      <c r="WBS222" s="627"/>
      <c r="WBT222" s="627"/>
      <c r="WBU222" s="627"/>
      <c r="WBV222" s="627"/>
      <c r="WBW222" s="627"/>
      <c r="WBX222" s="627"/>
      <c r="WBY222" s="627"/>
      <c r="WBZ222" s="627"/>
      <c r="WCA222" s="627"/>
      <c r="WCB222" s="627"/>
      <c r="WCC222" s="627"/>
      <c r="WCD222" s="627"/>
      <c r="WCE222" s="627"/>
      <c r="WCF222" s="627"/>
      <c r="WCG222" s="627"/>
      <c r="WCH222" s="627"/>
      <c r="WCI222" s="627"/>
      <c r="WCJ222" s="627"/>
      <c r="WCK222" s="627"/>
      <c r="WCL222" s="627"/>
      <c r="WCM222" s="627"/>
      <c r="WCN222" s="627"/>
      <c r="WCO222" s="627"/>
      <c r="WCP222" s="627"/>
      <c r="WCQ222" s="627"/>
      <c r="WCR222" s="627"/>
      <c r="WCS222" s="627"/>
      <c r="WCT222" s="627"/>
      <c r="WCU222" s="627"/>
      <c r="WCV222" s="627"/>
      <c r="WCW222" s="627"/>
      <c r="WCX222" s="627"/>
      <c r="WCY222" s="627"/>
      <c r="WCZ222" s="627"/>
      <c r="WDA222" s="627"/>
      <c r="WDB222" s="627"/>
      <c r="WDC222" s="627"/>
      <c r="WDD222" s="627"/>
      <c r="WDE222" s="627"/>
      <c r="WDF222" s="627"/>
      <c r="WDG222" s="627"/>
      <c r="WDH222" s="627"/>
      <c r="WDI222" s="627"/>
      <c r="WDJ222" s="627"/>
      <c r="WDK222" s="627"/>
      <c r="WDL222" s="627"/>
      <c r="WDM222" s="627"/>
      <c r="WDN222" s="627"/>
      <c r="WDO222" s="627"/>
      <c r="WDP222" s="627"/>
      <c r="WDQ222" s="627"/>
      <c r="WDR222" s="627"/>
      <c r="WDS222" s="627"/>
      <c r="WDT222" s="627"/>
      <c r="WDU222" s="627"/>
      <c r="WDV222" s="627"/>
      <c r="WDW222" s="627"/>
      <c r="WDX222" s="627"/>
      <c r="WDY222" s="627"/>
      <c r="WDZ222" s="627"/>
      <c r="WEA222" s="627"/>
      <c r="WEB222" s="627"/>
      <c r="WEC222" s="627"/>
      <c r="WED222" s="627"/>
      <c r="WEE222" s="627"/>
      <c r="WEF222" s="627"/>
      <c r="WEG222" s="627"/>
      <c r="WEH222" s="627"/>
      <c r="WEI222" s="627"/>
      <c r="WEJ222" s="627"/>
      <c r="WEK222" s="627"/>
      <c r="WEL222" s="627"/>
      <c r="WEM222" s="627"/>
      <c r="WEN222" s="627"/>
      <c r="WEO222" s="627"/>
      <c r="WEP222" s="627"/>
      <c r="WEQ222" s="627"/>
      <c r="WER222" s="627"/>
      <c r="WES222" s="627"/>
      <c r="WET222" s="627"/>
      <c r="WEU222" s="627"/>
      <c r="WEV222" s="627"/>
      <c r="WEW222" s="627"/>
      <c r="WEX222" s="627"/>
      <c r="WEY222" s="627"/>
      <c r="WEZ222" s="627"/>
      <c r="WFA222" s="627"/>
      <c r="WFB222" s="627"/>
      <c r="WFC222" s="627"/>
      <c r="WFD222" s="627"/>
      <c r="WFE222" s="627"/>
      <c r="WFF222" s="627"/>
      <c r="WFG222" s="627"/>
      <c r="WFH222" s="627"/>
      <c r="WFI222" s="627"/>
      <c r="WFJ222" s="627"/>
      <c r="WFK222" s="627"/>
      <c r="WFL222" s="627"/>
      <c r="WFM222" s="627"/>
      <c r="WFN222" s="627"/>
      <c r="WFO222" s="627"/>
      <c r="WFP222" s="627"/>
      <c r="WFQ222" s="627"/>
      <c r="WFR222" s="627"/>
      <c r="WFS222" s="627"/>
      <c r="WFT222" s="627"/>
      <c r="WFU222" s="627"/>
      <c r="WFV222" s="627"/>
      <c r="WFW222" s="627"/>
      <c r="WFX222" s="627"/>
      <c r="WFY222" s="627"/>
      <c r="WFZ222" s="627"/>
      <c r="WGA222" s="627"/>
      <c r="WGB222" s="627"/>
      <c r="WGC222" s="627"/>
      <c r="WGD222" s="627"/>
      <c r="WGE222" s="627"/>
      <c r="WGF222" s="627"/>
      <c r="WGG222" s="627"/>
      <c r="WGH222" s="627"/>
      <c r="WGI222" s="627"/>
      <c r="WGJ222" s="627"/>
      <c r="WGK222" s="627"/>
      <c r="WGL222" s="627"/>
      <c r="WGM222" s="627"/>
      <c r="WGN222" s="627"/>
      <c r="WGO222" s="627"/>
      <c r="WGP222" s="627"/>
      <c r="WGQ222" s="627"/>
      <c r="WGR222" s="627"/>
      <c r="WGS222" s="627"/>
      <c r="WGT222" s="627"/>
      <c r="WGU222" s="627"/>
      <c r="WGV222" s="627"/>
      <c r="WGW222" s="627"/>
      <c r="WGX222" s="627"/>
      <c r="WGY222" s="627"/>
      <c r="WGZ222" s="627"/>
      <c r="WHA222" s="627"/>
      <c r="WHB222" s="627"/>
      <c r="WHC222" s="627"/>
      <c r="WHD222" s="627"/>
      <c r="WHE222" s="627"/>
      <c r="WHF222" s="627"/>
      <c r="WHG222" s="627"/>
      <c r="WHH222" s="627"/>
      <c r="WHI222" s="627"/>
      <c r="WHJ222" s="627"/>
      <c r="WHK222" s="627"/>
      <c r="WHL222" s="627"/>
      <c r="WHM222" s="627"/>
      <c r="WHN222" s="627"/>
      <c r="WHO222" s="627"/>
      <c r="WHP222" s="627"/>
      <c r="WHQ222" s="627"/>
      <c r="WHR222" s="627"/>
      <c r="WHS222" s="627"/>
      <c r="WHT222" s="627"/>
      <c r="WHU222" s="627"/>
      <c r="WHV222" s="627"/>
      <c r="WHW222" s="627"/>
      <c r="WHX222" s="627"/>
      <c r="WHY222" s="627"/>
      <c r="WHZ222" s="627"/>
      <c r="WIA222" s="627"/>
      <c r="WIB222" s="627"/>
      <c r="WIC222" s="627"/>
      <c r="WID222" s="627"/>
      <c r="WIE222" s="627"/>
      <c r="WIF222" s="627"/>
      <c r="WIG222" s="627"/>
      <c r="WIH222" s="627"/>
      <c r="WII222" s="627"/>
      <c r="WIJ222" s="627"/>
      <c r="WIK222" s="627"/>
      <c r="WIL222" s="627"/>
      <c r="WIM222" s="627"/>
      <c r="WIN222" s="627"/>
      <c r="WIO222" s="627"/>
      <c r="WIP222" s="627"/>
      <c r="WIQ222" s="627"/>
      <c r="WIR222" s="627"/>
      <c r="WIS222" s="627"/>
      <c r="WIT222" s="627"/>
      <c r="WIU222" s="627"/>
      <c r="WIV222" s="627"/>
      <c r="WIW222" s="627"/>
      <c r="WIX222" s="627"/>
      <c r="WIY222" s="627"/>
      <c r="WIZ222" s="627"/>
      <c r="WJA222" s="627"/>
      <c r="WJB222" s="627"/>
      <c r="WJC222" s="627"/>
      <c r="WJD222" s="627"/>
      <c r="WJE222" s="627"/>
      <c r="WJF222" s="627"/>
      <c r="WJG222" s="627"/>
      <c r="WJH222" s="627"/>
      <c r="WJI222" s="627"/>
      <c r="WJJ222" s="627"/>
      <c r="WJK222" s="627"/>
      <c r="WJL222" s="627"/>
      <c r="WJM222" s="627"/>
      <c r="WJN222" s="627"/>
      <c r="WJO222" s="627"/>
      <c r="WJP222" s="627"/>
      <c r="WJQ222" s="627"/>
      <c r="WJR222" s="627"/>
      <c r="WJS222" s="627"/>
      <c r="WJT222" s="627"/>
      <c r="WJU222" s="627"/>
      <c r="WJV222" s="627"/>
      <c r="WJW222" s="627"/>
      <c r="WJX222" s="627"/>
      <c r="WJY222" s="627"/>
      <c r="WJZ222" s="627"/>
      <c r="WKA222" s="627"/>
      <c r="WKB222" s="627"/>
      <c r="WKC222" s="627"/>
      <c r="WKD222" s="627"/>
      <c r="WKE222" s="627"/>
      <c r="WKF222" s="627"/>
      <c r="WKG222" s="627"/>
      <c r="WKH222" s="627"/>
      <c r="WKI222" s="627"/>
      <c r="WKJ222" s="627"/>
      <c r="WKK222" s="627"/>
      <c r="WKL222" s="627"/>
      <c r="WKM222" s="627"/>
      <c r="WKN222" s="627"/>
      <c r="WKO222" s="627"/>
      <c r="WKP222" s="627"/>
      <c r="WKQ222" s="627"/>
      <c r="WKR222" s="627"/>
      <c r="WKS222" s="627"/>
      <c r="WKT222" s="627"/>
      <c r="WKU222" s="627"/>
      <c r="WKV222" s="627"/>
      <c r="WKW222" s="627"/>
      <c r="WKX222" s="627"/>
      <c r="WKY222" s="627"/>
      <c r="WKZ222" s="627"/>
      <c r="WLA222" s="627"/>
      <c r="WLB222" s="627"/>
      <c r="WLC222" s="627"/>
      <c r="WLD222" s="627"/>
      <c r="WLE222" s="627"/>
      <c r="WLF222" s="627"/>
      <c r="WLG222" s="627"/>
      <c r="WLH222" s="627"/>
      <c r="WLI222" s="627"/>
      <c r="WLJ222" s="627"/>
      <c r="WLK222" s="627"/>
      <c r="WLL222" s="627"/>
      <c r="WLM222" s="627"/>
      <c r="WLN222" s="627"/>
      <c r="WLO222" s="627"/>
      <c r="WLP222" s="627"/>
      <c r="WLQ222" s="627"/>
      <c r="WLR222" s="627"/>
      <c r="WLS222" s="627"/>
      <c r="WLT222" s="627"/>
      <c r="WLU222" s="627"/>
      <c r="WLV222" s="627"/>
      <c r="WLW222" s="627"/>
      <c r="WLX222" s="627"/>
      <c r="WLY222" s="627"/>
      <c r="WLZ222" s="627"/>
      <c r="WMA222" s="627"/>
      <c r="WMB222" s="627"/>
      <c r="WMC222" s="627"/>
      <c r="WMD222" s="627"/>
      <c r="WME222" s="627"/>
      <c r="WMF222" s="627"/>
      <c r="WMG222" s="627"/>
      <c r="WMH222" s="627"/>
      <c r="WMI222" s="627"/>
      <c r="WMJ222" s="627"/>
      <c r="WMK222" s="627"/>
      <c r="WML222" s="627"/>
      <c r="WMM222" s="627"/>
      <c r="WMN222" s="627"/>
      <c r="WMO222" s="627"/>
      <c r="WMP222" s="627"/>
      <c r="WMQ222" s="627"/>
      <c r="WMR222" s="627"/>
      <c r="WMS222" s="627"/>
      <c r="WMT222" s="627"/>
      <c r="WMU222" s="627"/>
      <c r="WMV222" s="627"/>
      <c r="WMW222" s="627"/>
      <c r="WMX222" s="627"/>
      <c r="WMY222" s="627"/>
      <c r="WMZ222" s="627"/>
      <c r="WNA222" s="627"/>
      <c r="WNB222" s="627"/>
      <c r="WNC222" s="627"/>
      <c r="WND222" s="627"/>
      <c r="WNE222" s="627"/>
      <c r="WNF222" s="627"/>
      <c r="WNG222" s="627"/>
      <c r="WNH222" s="627"/>
      <c r="WNI222" s="627"/>
      <c r="WNJ222" s="627"/>
      <c r="WNK222" s="627"/>
      <c r="WNL222" s="627"/>
      <c r="WNM222" s="627"/>
      <c r="WNN222" s="627"/>
      <c r="WNO222" s="627"/>
      <c r="WNP222" s="627"/>
      <c r="WNQ222" s="627"/>
      <c r="WNR222" s="627"/>
      <c r="WNS222" s="627"/>
      <c r="WNT222" s="627"/>
      <c r="WNU222" s="627"/>
      <c r="WNV222" s="627"/>
      <c r="WNW222" s="627"/>
      <c r="WNX222" s="627"/>
      <c r="WNY222" s="627"/>
      <c r="WNZ222" s="627"/>
      <c r="WOA222" s="627"/>
      <c r="WOB222" s="627"/>
      <c r="WOC222" s="627"/>
      <c r="WOD222" s="627"/>
      <c r="WOE222" s="627"/>
      <c r="WOF222" s="627"/>
      <c r="WOG222" s="627"/>
      <c r="WOH222" s="627"/>
      <c r="WOI222" s="627"/>
      <c r="WOJ222" s="627"/>
      <c r="WOK222" s="627"/>
      <c r="WOL222" s="627"/>
      <c r="WOM222" s="627"/>
      <c r="WON222" s="627"/>
      <c r="WOO222" s="627"/>
      <c r="WOP222" s="627"/>
      <c r="WOQ222" s="627"/>
      <c r="WOR222" s="627"/>
      <c r="WOS222" s="627"/>
      <c r="WOT222" s="627"/>
      <c r="WOU222" s="627"/>
      <c r="WOV222" s="627"/>
      <c r="WOW222" s="627"/>
      <c r="WOX222" s="627"/>
      <c r="WOY222" s="627"/>
      <c r="WOZ222" s="627"/>
      <c r="WPA222" s="627"/>
      <c r="WPB222" s="627"/>
      <c r="WPC222" s="627"/>
      <c r="WPD222" s="627"/>
      <c r="WPE222" s="627"/>
      <c r="WPF222" s="627"/>
      <c r="WPG222" s="627"/>
      <c r="WPH222" s="627"/>
      <c r="WPI222" s="627"/>
      <c r="WPJ222" s="627"/>
      <c r="WPK222" s="627"/>
      <c r="WPL222" s="627"/>
      <c r="WPM222" s="627"/>
      <c r="WPN222" s="627"/>
      <c r="WPO222" s="627"/>
      <c r="WPP222" s="627"/>
      <c r="WPQ222" s="627"/>
      <c r="WPR222" s="627"/>
      <c r="WPS222" s="627"/>
      <c r="WPT222" s="627"/>
      <c r="WPU222" s="627"/>
      <c r="WPV222" s="627"/>
      <c r="WPW222" s="627"/>
      <c r="WPX222" s="627"/>
      <c r="WPY222" s="627"/>
      <c r="WPZ222" s="627"/>
      <c r="WQA222" s="627"/>
      <c r="WQB222" s="627"/>
      <c r="WQC222" s="627"/>
      <c r="WQD222" s="627"/>
      <c r="WQE222" s="627"/>
      <c r="WQF222" s="627"/>
      <c r="WQG222" s="627"/>
      <c r="WQH222" s="627"/>
      <c r="WQI222" s="627"/>
      <c r="WQJ222" s="627"/>
      <c r="WQK222" s="627"/>
      <c r="WQL222" s="627"/>
      <c r="WQM222" s="627"/>
      <c r="WQN222" s="627"/>
      <c r="WQO222" s="627"/>
      <c r="WQP222" s="627"/>
      <c r="WQQ222" s="627"/>
      <c r="WQR222" s="627"/>
      <c r="WQS222" s="627"/>
      <c r="WQT222" s="627"/>
      <c r="WQU222" s="627"/>
      <c r="WQV222" s="627"/>
      <c r="WQW222" s="627"/>
      <c r="WQX222" s="627"/>
      <c r="WQY222" s="627"/>
      <c r="WQZ222" s="627"/>
      <c r="WRA222" s="627"/>
      <c r="WRB222" s="627"/>
      <c r="WRC222" s="627"/>
      <c r="WRD222" s="627"/>
      <c r="WRE222" s="627"/>
      <c r="WRF222" s="627"/>
      <c r="WRG222" s="627"/>
      <c r="WRH222" s="627"/>
      <c r="WRI222" s="627"/>
      <c r="WRJ222" s="627"/>
      <c r="WRK222" s="627"/>
      <c r="WRL222" s="627"/>
      <c r="WRM222" s="627"/>
      <c r="WRN222" s="627"/>
      <c r="WRO222" s="627"/>
      <c r="WRP222" s="627"/>
      <c r="WRQ222" s="627"/>
      <c r="WRR222" s="627"/>
      <c r="WRS222" s="627"/>
      <c r="WRT222" s="627"/>
      <c r="WRU222" s="627"/>
      <c r="WRV222" s="627"/>
      <c r="WRW222" s="627"/>
      <c r="WRX222" s="627"/>
      <c r="WRY222" s="627"/>
      <c r="WRZ222" s="627"/>
      <c r="WSA222" s="627"/>
      <c r="WSB222" s="627"/>
      <c r="WSC222" s="627"/>
      <c r="WSD222" s="627"/>
      <c r="WSE222" s="627"/>
      <c r="WSF222" s="627"/>
      <c r="WSG222" s="627"/>
      <c r="WSH222" s="627"/>
      <c r="WSI222" s="627"/>
      <c r="WSJ222" s="627"/>
      <c r="WSK222" s="627"/>
      <c r="WSL222" s="627"/>
      <c r="WSM222" s="627"/>
      <c r="WSN222" s="627"/>
      <c r="WSO222" s="627"/>
      <c r="WSP222" s="627"/>
      <c r="WSQ222" s="627"/>
      <c r="WSR222" s="627"/>
      <c r="WSS222" s="627"/>
      <c r="WST222" s="627"/>
      <c r="WSU222" s="627"/>
      <c r="WSV222" s="627"/>
      <c r="WSW222" s="627"/>
      <c r="WSX222" s="627"/>
      <c r="WSY222" s="627"/>
      <c r="WSZ222" s="627"/>
      <c r="WTA222" s="627"/>
      <c r="WTB222" s="627"/>
      <c r="WTC222" s="627"/>
      <c r="WTD222" s="627"/>
      <c r="WTE222" s="627"/>
      <c r="WTF222" s="627"/>
      <c r="WTG222" s="627"/>
      <c r="WTH222" s="627"/>
      <c r="WTI222" s="627"/>
      <c r="WTJ222" s="627"/>
      <c r="WTK222" s="627"/>
      <c r="WTL222" s="627"/>
      <c r="WTM222" s="627"/>
      <c r="WTN222" s="627"/>
      <c r="WTO222" s="627"/>
      <c r="WTP222" s="627"/>
      <c r="WTQ222" s="627"/>
      <c r="WTR222" s="627"/>
      <c r="WTS222" s="627"/>
      <c r="WTT222" s="627"/>
      <c r="WTU222" s="627"/>
      <c r="WTV222" s="627"/>
      <c r="WTW222" s="627"/>
      <c r="WTX222" s="627"/>
      <c r="WTY222" s="627"/>
      <c r="WTZ222" s="627"/>
      <c r="WUA222" s="627"/>
      <c r="WUB222" s="627"/>
      <c r="WUC222" s="627"/>
      <c r="WUD222" s="627"/>
      <c r="WUE222" s="627"/>
      <c r="WUF222" s="627"/>
      <c r="WUG222" s="627"/>
      <c r="WUH222" s="627"/>
      <c r="WUI222" s="627"/>
      <c r="WUJ222" s="627"/>
      <c r="WUK222" s="627"/>
      <c r="WUL222" s="627"/>
      <c r="WUM222" s="627"/>
      <c r="WUN222" s="627"/>
      <c r="WUO222" s="627"/>
      <c r="WUP222" s="627"/>
      <c r="WUQ222" s="627"/>
      <c r="WUR222" s="627"/>
      <c r="WUS222" s="627"/>
    </row>
    <row r="223" spans="1:16113" s="627" customFormat="1" x14ac:dyDescent="0.25">
      <c r="A223" s="656" t="s">
        <v>577</v>
      </c>
      <c r="B223" s="546" t="s">
        <v>510</v>
      </c>
      <c r="C223" s="625" t="s">
        <v>199</v>
      </c>
      <c r="D223" s="617">
        <v>1286</v>
      </c>
      <c r="E223" s="618">
        <v>1283</v>
      </c>
      <c r="F223" s="618">
        <v>1159</v>
      </c>
      <c r="G223" s="618">
        <v>1139</v>
      </c>
      <c r="H223" s="619">
        <v>998</v>
      </c>
      <c r="I223" s="620">
        <f t="shared" si="228"/>
        <v>0.88776305533904909</v>
      </c>
      <c r="J223" s="621">
        <f t="shared" si="229"/>
        <v>0.9827437446074202</v>
      </c>
      <c r="K223" s="617">
        <v>1366</v>
      </c>
      <c r="L223" s="618">
        <v>1361</v>
      </c>
      <c r="M223" s="618">
        <v>1229</v>
      </c>
      <c r="N223" s="618">
        <v>1224</v>
      </c>
      <c r="O223" s="619">
        <v>1091</v>
      </c>
      <c r="P223" s="620">
        <f t="shared" si="230"/>
        <v>0.89933872152828798</v>
      </c>
      <c r="Q223" s="621">
        <f t="shared" si="231"/>
        <v>0.9959316517493898</v>
      </c>
      <c r="R223" s="617">
        <v>1411</v>
      </c>
      <c r="S223" s="618">
        <v>1406</v>
      </c>
      <c r="T223" s="618">
        <v>1248</v>
      </c>
      <c r="U223" s="618">
        <v>1248</v>
      </c>
      <c r="V223" s="619">
        <v>1131</v>
      </c>
      <c r="W223" s="620">
        <f t="shared" si="226"/>
        <v>0.88762446657183502</v>
      </c>
      <c r="X223" s="621">
        <f t="shared" si="227"/>
        <v>1</v>
      </c>
      <c r="Y223" s="617">
        <v>1243</v>
      </c>
      <c r="Z223" s="618">
        <v>1240</v>
      </c>
      <c r="AA223" s="618">
        <v>1120</v>
      </c>
      <c r="AB223" s="618">
        <v>1120</v>
      </c>
      <c r="AC223" s="619">
        <v>1016</v>
      </c>
      <c r="AD223" s="620">
        <f>AB223/Z223</f>
        <v>0.90322580645161288</v>
      </c>
      <c r="AE223" s="621">
        <f>AB223/AA223</f>
        <v>1</v>
      </c>
      <c r="AF223" s="617">
        <v>1175</v>
      </c>
      <c r="AG223" s="618">
        <v>1132</v>
      </c>
      <c r="AH223" s="618">
        <v>1132</v>
      </c>
      <c r="AI223" s="618">
        <v>997</v>
      </c>
      <c r="AJ223" s="619">
        <v>895</v>
      </c>
      <c r="AK223" s="620">
        <f>AI223/AG223</f>
        <v>0.88074204946996471</v>
      </c>
      <c r="AL223" s="621">
        <f>AI223/AH223</f>
        <v>0.88074204946996471</v>
      </c>
      <c r="AM223" s="617">
        <v>943</v>
      </c>
      <c r="AN223" s="618">
        <v>913</v>
      </c>
      <c r="AO223" s="618">
        <v>913</v>
      </c>
      <c r="AP223" s="618">
        <v>816</v>
      </c>
      <c r="AQ223" s="619">
        <v>758</v>
      </c>
      <c r="AR223" s="620">
        <f>AP223/AN223</f>
        <v>0.89375684556407453</v>
      </c>
      <c r="AS223" s="621">
        <f>AP223/AO223</f>
        <v>0.89375684556407453</v>
      </c>
      <c r="AT223" s="617">
        <v>789</v>
      </c>
      <c r="AU223" s="618">
        <v>755</v>
      </c>
      <c r="AV223" s="618">
        <v>755</v>
      </c>
      <c r="AW223" s="618">
        <v>685</v>
      </c>
      <c r="AX223" s="619">
        <v>619</v>
      </c>
      <c r="AY223" s="620">
        <f>AW223/AU223</f>
        <v>0.9072847682119205</v>
      </c>
      <c r="AZ223" s="621">
        <f>AW223/AV223</f>
        <v>0.9072847682119205</v>
      </c>
      <c r="BA223" s="617">
        <v>684</v>
      </c>
      <c r="BB223" s="618">
        <v>660</v>
      </c>
      <c r="BC223" s="618">
        <v>660</v>
      </c>
      <c r="BD223" s="618">
        <v>584</v>
      </c>
      <c r="BE223" s="619">
        <v>514</v>
      </c>
      <c r="BF223" s="620">
        <f>BD223/BB223</f>
        <v>0.88484848484848488</v>
      </c>
      <c r="BG223" s="621">
        <f>BD223/BC223</f>
        <v>0.88484848484848488</v>
      </c>
      <c r="BH223" s="617">
        <v>598</v>
      </c>
      <c r="BI223" s="618">
        <v>575</v>
      </c>
      <c r="BJ223" s="618">
        <v>575</v>
      </c>
      <c r="BK223" s="618">
        <v>536</v>
      </c>
      <c r="BL223" s="619">
        <v>461</v>
      </c>
      <c r="BM223" s="620">
        <f>BK223/BI223</f>
        <v>0.9321739130434783</v>
      </c>
      <c r="BN223" s="621">
        <f>BK223/BJ223</f>
        <v>0.9321739130434783</v>
      </c>
      <c r="BO223" s="617" t="s">
        <v>67</v>
      </c>
      <c r="BP223" s="618" t="s">
        <v>67</v>
      </c>
      <c r="BQ223" s="618" t="s">
        <v>67</v>
      </c>
      <c r="BR223" s="618" t="s">
        <v>67</v>
      </c>
      <c r="BS223" s="619" t="s">
        <v>67</v>
      </c>
      <c r="BT223" s="620" t="s">
        <v>67</v>
      </c>
      <c r="BU223" s="621" t="s">
        <v>67</v>
      </c>
      <c r="BV223" s="617">
        <v>512</v>
      </c>
      <c r="BW223" s="618">
        <v>484</v>
      </c>
      <c r="BX223" s="618">
        <v>484</v>
      </c>
      <c r="BY223" s="618">
        <v>415</v>
      </c>
      <c r="BZ223" s="619">
        <v>371</v>
      </c>
      <c r="CA223" s="620">
        <f>BY223/BW223</f>
        <v>0.8574380165289256</v>
      </c>
      <c r="CB223" s="621">
        <f>BY223/BX223</f>
        <v>0.8574380165289256</v>
      </c>
      <c r="CC223" s="617">
        <v>442</v>
      </c>
      <c r="CD223" s="618">
        <v>422</v>
      </c>
      <c r="CE223" s="618">
        <v>422</v>
      </c>
      <c r="CF223" s="618">
        <v>355</v>
      </c>
      <c r="CG223" s="619">
        <v>344</v>
      </c>
      <c r="CH223" s="620">
        <f>CF223/CD223</f>
        <v>0.84123222748815163</v>
      </c>
      <c r="CI223" s="621">
        <f>CF223/CE223</f>
        <v>0.84123222748815163</v>
      </c>
    </row>
    <row r="224" spans="1:16113" s="627" customFormat="1" x14ac:dyDescent="0.25">
      <c r="A224" s="656" t="s">
        <v>578</v>
      </c>
      <c r="B224" s="546" t="s">
        <v>511</v>
      </c>
      <c r="C224" s="625" t="s">
        <v>199</v>
      </c>
      <c r="D224" s="617">
        <v>377</v>
      </c>
      <c r="E224" s="618">
        <v>341</v>
      </c>
      <c r="F224" s="618">
        <v>341</v>
      </c>
      <c r="G224" s="618">
        <v>238</v>
      </c>
      <c r="H224" s="619">
        <v>238</v>
      </c>
      <c r="I224" s="620">
        <f t="shared" si="228"/>
        <v>0.69794721407624638</v>
      </c>
      <c r="J224" s="621">
        <f t="shared" si="229"/>
        <v>0.69794721407624638</v>
      </c>
      <c r="K224" s="617">
        <v>419</v>
      </c>
      <c r="L224" s="618">
        <v>400</v>
      </c>
      <c r="M224" s="618">
        <v>400</v>
      </c>
      <c r="N224" s="618">
        <v>310</v>
      </c>
      <c r="O224" s="619">
        <v>289</v>
      </c>
      <c r="P224" s="620">
        <f t="shared" si="230"/>
        <v>0.77500000000000002</v>
      </c>
      <c r="Q224" s="621">
        <f t="shared" si="231"/>
        <v>0.77500000000000002</v>
      </c>
      <c r="R224" s="617">
        <v>384</v>
      </c>
      <c r="S224" s="618">
        <v>375</v>
      </c>
      <c r="T224" s="618">
        <v>375</v>
      </c>
      <c r="U224" s="618">
        <v>255</v>
      </c>
      <c r="V224" s="619">
        <v>243</v>
      </c>
      <c r="W224" s="620">
        <f t="shared" si="226"/>
        <v>0.68</v>
      </c>
      <c r="X224" s="621">
        <f t="shared" si="227"/>
        <v>0.68</v>
      </c>
      <c r="Y224" s="617">
        <v>309</v>
      </c>
      <c r="Z224" s="618">
        <v>303</v>
      </c>
      <c r="AA224" s="618">
        <v>196</v>
      </c>
      <c r="AB224" s="618">
        <v>196</v>
      </c>
      <c r="AC224" s="619">
        <v>189</v>
      </c>
      <c r="AD224" s="620">
        <f>AB224/Z224</f>
        <v>0.64686468646864681</v>
      </c>
      <c r="AE224" s="621">
        <f>AB224/AA224</f>
        <v>1</v>
      </c>
      <c r="AF224" s="617">
        <v>179</v>
      </c>
      <c r="AG224" s="618">
        <v>177</v>
      </c>
      <c r="AH224" s="618">
        <v>177</v>
      </c>
      <c r="AI224" s="618">
        <v>116</v>
      </c>
      <c r="AJ224" s="619">
        <v>108</v>
      </c>
      <c r="AK224" s="620">
        <f>AI224/AG224</f>
        <v>0.65536723163841804</v>
      </c>
      <c r="AL224" s="621">
        <f>AI224/AH224</f>
        <v>0.65536723163841804</v>
      </c>
      <c r="AM224" s="617">
        <v>180</v>
      </c>
      <c r="AN224" s="618">
        <v>172</v>
      </c>
      <c r="AO224" s="618">
        <v>172</v>
      </c>
      <c r="AP224" s="618">
        <v>128</v>
      </c>
      <c r="AQ224" s="619">
        <v>120</v>
      </c>
      <c r="AR224" s="620">
        <f>AP224/AN224</f>
        <v>0.7441860465116279</v>
      </c>
      <c r="AS224" s="621">
        <f>AP224/AO224</f>
        <v>0.7441860465116279</v>
      </c>
      <c r="AT224" s="617">
        <v>112</v>
      </c>
      <c r="AU224" s="618">
        <v>110</v>
      </c>
      <c r="AV224" s="618">
        <v>81</v>
      </c>
      <c r="AW224" s="618">
        <v>81</v>
      </c>
      <c r="AX224" s="619">
        <v>78</v>
      </c>
      <c r="AY224" s="620">
        <f>AW224/AU224</f>
        <v>0.73636363636363633</v>
      </c>
      <c r="AZ224" s="621">
        <f>AW224/AV224</f>
        <v>1</v>
      </c>
      <c r="BA224" s="617">
        <v>139</v>
      </c>
      <c r="BB224" s="618">
        <v>137</v>
      </c>
      <c r="BC224" s="618">
        <v>98</v>
      </c>
      <c r="BD224" s="618">
        <v>98</v>
      </c>
      <c r="BE224" s="619">
        <v>96</v>
      </c>
      <c r="BF224" s="620">
        <f>BD224/BB224</f>
        <v>0.71532846715328469</v>
      </c>
      <c r="BG224" s="621">
        <f>BD224/BC224</f>
        <v>1</v>
      </c>
      <c r="BH224" s="617">
        <v>122</v>
      </c>
      <c r="BI224" s="618">
        <v>118</v>
      </c>
      <c r="BJ224" s="618">
        <v>118</v>
      </c>
      <c r="BK224" s="618">
        <v>81</v>
      </c>
      <c r="BL224" s="619">
        <v>77</v>
      </c>
      <c r="BM224" s="620">
        <f>BK224/BI224</f>
        <v>0.68644067796610164</v>
      </c>
      <c r="BN224" s="621">
        <f>BK224/BJ224</f>
        <v>0.68644067796610164</v>
      </c>
      <c r="BO224" s="617">
        <v>64</v>
      </c>
      <c r="BP224" s="618">
        <v>63</v>
      </c>
      <c r="BQ224" s="618">
        <v>63</v>
      </c>
      <c r="BR224" s="618">
        <v>47</v>
      </c>
      <c r="BS224" s="619">
        <v>45</v>
      </c>
      <c r="BT224" s="620">
        <f>BR224/BP224</f>
        <v>0.74603174603174605</v>
      </c>
      <c r="BU224" s="621">
        <f>BR224/BQ224</f>
        <v>0.74603174603174605</v>
      </c>
      <c r="BV224" s="617">
        <v>97</v>
      </c>
      <c r="BW224" s="618">
        <v>94</v>
      </c>
      <c r="BX224" s="618">
        <v>94</v>
      </c>
      <c r="BY224" s="618">
        <v>64</v>
      </c>
      <c r="BZ224" s="619">
        <v>59</v>
      </c>
      <c r="CA224" s="620">
        <f>BY224/BW224</f>
        <v>0.68085106382978722</v>
      </c>
      <c r="CB224" s="621">
        <f>BY224/BX224</f>
        <v>0.68085106382978722</v>
      </c>
      <c r="CC224" s="617">
        <v>32</v>
      </c>
      <c r="CD224" s="618">
        <v>32</v>
      </c>
      <c r="CE224" s="618">
        <v>32</v>
      </c>
      <c r="CF224" s="618">
        <v>32</v>
      </c>
      <c r="CG224" s="619">
        <v>27</v>
      </c>
      <c r="CH224" s="620">
        <f>CF224/CD224</f>
        <v>1</v>
      </c>
      <c r="CI224" s="621">
        <f>CF224/CE224</f>
        <v>1</v>
      </c>
    </row>
    <row r="225" spans="1:16113" s="627" customFormat="1" ht="25.5" x14ac:dyDescent="0.25">
      <c r="A225" s="656" t="s">
        <v>512</v>
      </c>
      <c r="B225" s="546" t="s">
        <v>513</v>
      </c>
      <c r="C225" s="625" t="s">
        <v>199</v>
      </c>
      <c r="D225" s="617" t="s">
        <v>21</v>
      </c>
      <c r="E225" s="618" t="s">
        <v>21</v>
      </c>
      <c r="F225" s="618" t="s">
        <v>21</v>
      </c>
      <c r="G225" s="618" t="s">
        <v>21</v>
      </c>
      <c r="H225" s="619" t="s">
        <v>21</v>
      </c>
      <c r="I225" s="620" t="s">
        <v>67</v>
      </c>
      <c r="J225" s="621" t="s">
        <v>67</v>
      </c>
      <c r="K225" s="617" t="s">
        <v>67</v>
      </c>
      <c r="L225" s="618" t="s">
        <v>67</v>
      </c>
      <c r="M225" s="618" t="s">
        <v>67</v>
      </c>
      <c r="N225" s="618" t="s">
        <v>67</v>
      </c>
      <c r="O225" s="619" t="s">
        <v>67</v>
      </c>
      <c r="P225" s="620" t="s">
        <v>67</v>
      </c>
      <c r="Q225" s="621" t="s">
        <v>67</v>
      </c>
      <c r="R225" s="617" t="s">
        <v>67</v>
      </c>
      <c r="S225" s="618" t="s">
        <v>67</v>
      </c>
      <c r="T225" s="618" t="s">
        <v>67</v>
      </c>
      <c r="U225" s="618" t="s">
        <v>67</v>
      </c>
      <c r="V225" s="619" t="s">
        <v>67</v>
      </c>
      <c r="W225" s="620" t="s">
        <v>67</v>
      </c>
      <c r="X225" s="621" t="s">
        <v>67</v>
      </c>
      <c r="Y225" s="617" t="s">
        <v>67</v>
      </c>
      <c r="Z225" s="618" t="s">
        <v>67</v>
      </c>
      <c r="AA225" s="618" t="s">
        <v>67</v>
      </c>
      <c r="AB225" s="618" t="s">
        <v>67</v>
      </c>
      <c r="AC225" s="619" t="s">
        <v>67</v>
      </c>
      <c r="AD225" s="620" t="s">
        <v>67</v>
      </c>
      <c r="AE225" s="621" t="s">
        <v>67</v>
      </c>
      <c r="AF225" s="617" t="s">
        <v>67</v>
      </c>
      <c r="AG225" s="618" t="s">
        <v>67</v>
      </c>
      <c r="AH225" s="618" t="s">
        <v>67</v>
      </c>
      <c r="AI225" s="618" t="s">
        <v>67</v>
      </c>
      <c r="AJ225" s="619" t="s">
        <v>67</v>
      </c>
      <c r="AK225" s="620" t="s">
        <v>67</v>
      </c>
      <c r="AL225" s="621" t="s">
        <v>67</v>
      </c>
      <c r="AM225" s="617" t="s">
        <v>67</v>
      </c>
      <c r="AN225" s="618" t="s">
        <v>67</v>
      </c>
      <c r="AO225" s="618" t="s">
        <v>67</v>
      </c>
      <c r="AP225" s="618" t="s">
        <v>67</v>
      </c>
      <c r="AQ225" s="619" t="s">
        <v>67</v>
      </c>
      <c r="AR225" s="620" t="s">
        <v>67</v>
      </c>
      <c r="AS225" s="621" t="s">
        <v>67</v>
      </c>
      <c r="AT225" s="617" t="s">
        <v>67</v>
      </c>
      <c r="AU225" s="618" t="s">
        <v>67</v>
      </c>
      <c r="AV225" s="618" t="s">
        <v>67</v>
      </c>
      <c r="AW225" s="618" t="s">
        <v>67</v>
      </c>
      <c r="AX225" s="619" t="s">
        <v>67</v>
      </c>
      <c r="AY225" s="620" t="s">
        <v>67</v>
      </c>
      <c r="AZ225" s="621" t="s">
        <v>67</v>
      </c>
      <c r="BA225" s="617" t="s">
        <v>67</v>
      </c>
      <c r="BB225" s="618" t="s">
        <v>67</v>
      </c>
      <c r="BC225" s="618" t="s">
        <v>67</v>
      </c>
      <c r="BD225" s="618" t="s">
        <v>67</v>
      </c>
      <c r="BE225" s="619" t="s">
        <v>67</v>
      </c>
      <c r="BF225" s="620" t="s">
        <v>67</v>
      </c>
      <c r="BG225" s="621" t="s">
        <v>67</v>
      </c>
      <c r="BH225" s="617" t="s">
        <v>67</v>
      </c>
      <c r="BI225" s="618" t="s">
        <v>67</v>
      </c>
      <c r="BJ225" s="618" t="s">
        <v>67</v>
      </c>
      <c r="BK225" s="618" t="s">
        <v>67</v>
      </c>
      <c r="BL225" s="619" t="s">
        <v>67</v>
      </c>
      <c r="BM225" s="620" t="s">
        <v>67</v>
      </c>
      <c r="BN225" s="621" t="s">
        <v>67</v>
      </c>
      <c r="BO225" s="617" t="s">
        <v>67</v>
      </c>
      <c r="BP225" s="618" t="s">
        <v>67</v>
      </c>
      <c r="BQ225" s="618" t="s">
        <v>67</v>
      </c>
      <c r="BR225" s="618" t="s">
        <v>67</v>
      </c>
      <c r="BS225" s="619" t="s">
        <v>67</v>
      </c>
      <c r="BT225" s="620" t="s">
        <v>67</v>
      </c>
      <c r="BU225" s="621" t="s">
        <v>67</v>
      </c>
      <c r="BV225" s="617" t="s">
        <v>67</v>
      </c>
      <c r="BW225" s="618" t="s">
        <v>67</v>
      </c>
      <c r="BX225" s="618" t="s">
        <v>67</v>
      </c>
      <c r="BY225" s="618" t="s">
        <v>67</v>
      </c>
      <c r="BZ225" s="619" t="s">
        <v>67</v>
      </c>
      <c r="CA225" s="620" t="s">
        <v>67</v>
      </c>
      <c r="CB225" s="621" t="s">
        <v>67</v>
      </c>
      <c r="CC225" s="617" t="s">
        <v>67</v>
      </c>
      <c r="CD225" s="618" t="s">
        <v>67</v>
      </c>
      <c r="CE225" s="618" t="s">
        <v>67</v>
      </c>
      <c r="CF225" s="618" t="s">
        <v>67</v>
      </c>
      <c r="CG225" s="619" t="s">
        <v>67</v>
      </c>
      <c r="CH225" s="620" t="s">
        <v>67</v>
      </c>
      <c r="CI225" s="621" t="s">
        <v>67</v>
      </c>
    </row>
    <row r="226" spans="1:16113" s="627" customFormat="1" x14ac:dyDescent="0.25">
      <c r="A226" s="656" t="s">
        <v>579</v>
      </c>
      <c r="B226" s="546" t="s">
        <v>514</v>
      </c>
      <c r="C226" s="625" t="s">
        <v>199</v>
      </c>
      <c r="D226" s="617">
        <v>1450</v>
      </c>
      <c r="E226" s="618">
        <v>1409</v>
      </c>
      <c r="F226" s="618">
        <v>1358</v>
      </c>
      <c r="G226" s="618">
        <v>1344</v>
      </c>
      <c r="H226" s="619">
        <v>1137</v>
      </c>
      <c r="I226" s="620">
        <f t="shared" si="228"/>
        <v>0.95386799148332146</v>
      </c>
      <c r="J226" s="621">
        <f t="shared" si="229"/>
        <v>0.98969072164948457</v>
      </c>
      <c r="K226" s="617">
        <v>1437</v>
      </c>
      <c r="L226" s="618">
        <v>1405</v>
      </c>
      <c r="M226" s="618">
        <v>1166</v>
      </c>
      <c r="N226" s="618">
        <v>1143</v>
      </c>
      <c r="O226" s="619">
        <v>1123</v>
      </c>
      <c r="P226" s="620">
        <f t="shared" ref="P226:P239" si="250">N226/L226</f>
        <v>0.81352313167259782</v>
      </c>
      <c r="Q226" s="621">
        <f t="shared" ref="Q226:Q239" si="251">N226/M226</f>
        <v>0.98027444253859353</v>
      </c>
      <c r="R226" s="617">
        <v>1314</v>
      </c>
      <c r="S226" s="618">
        <v>1266</v>
      </c>
      <c r="T226" s="618">
        <v>1063</v>
      </c>
      <c r="U226" s="618">
        <v>1063</v>
      </c>
      <c r="V226" s="619">
        <v>1028</v>
      </c>
      <c r="W226" s="620">
        <f t="shared" si="226"/>
        <v>0.83965244865718802</v>
      </c>
      <c r="X226" s="621">
        <f t="shared" si="227"/>
        <v>1</v>
      </c>
      <c r="Y226" s="617">
        <v>1270</v>
      </c>
      <c r="Z226" s="618">
        <v>1232</v>
      </c>
      <c r="AA226" s="618">
        <v>935</v>
      </c>
      <c r="AB226" s="618">
        <v>934</v>
      </c>
      <c r="AC226" s="619">
        <v>934</v>
      </c>
      <c r="AD226" s="620">
        <f t="shared" ref="AD226:AD235" si="252">AB226/Z226</f>
        <v>0.75811688311688308</v>
      </c>
      <c r="AE226" s="621">
        <f t="shared" ref="AE226:AE235" si="253">AB226/AA226</f>
        <v>0.99893048128342243</v>
      </c>
      <c r="AF226" s="617">
        <v>1451</v>
      </c>
      <c r="AG226" s="618">
        <v>1344</v>
      </c>
      <c r="AH226" s="618">
        <v>871</v>
      </c>
      <c r="AI226" s="618">
        <v>858</v>
      </c>
      <c r="AJ226" s="619">
        <v>858</v>
      </c>
      <c r="AK226" s="620">
        <f t="shared" ref="AK226:AK235" si="254">AI226/AG226</f>
        <v>0.6383928571428571</v>
      </c>
      <c r="AL226" s="621">
        <f t="shared" ref="AL226:AL235" si="255">AI226/AH226</f>
        <v>0.9850746268656716</v>
      </c>
      <c r="AM226" s="617">
        <v>1235</v>
      </c>
      <c r="AN226" s="618">
        <v>1151</v>
      </c>
      <c r="AO226" s="618">
        <v>743</v>
      </c>
      <c r="AP226" s="618">
        <v>730</v>
      </c>
      <c r="AQ226" s="619">
        <v>730</v>
      </c>
      <c r="AR226" s="620">
        <f t="shared" ref="AR226:AR235" si="256">AP226/AN226</f>
        <v>0.63423110338835798</v>
      </c>
      <c r="AS226" s="621">
        <f t="shared" ref="AS226:AS235" si="257">AP226/AO226</f>
        <v>0.98250336473755051</v>
      </c>
      <c r="AT226" s="617">
        <v>1275</v>
      </c>
      <c r="AU226" s="618">
        <v>1165</v>
      </c>
      <c r="AV226" s="618">
        <v>729</v>
      </c>
      <c r="AW226" s="618">
        <v>709</v>
      </c>
      <c r="AX226" s="619">
        <v>709</v>
      </c>
      <c r="AY226" s="620">
        <f t="shared" ref="AY226:AY235" si="258">AW226/AU226</f>
        <v>0.6085836909871245</v>
      </c>
      <c r="AZ226" s="621">
        <f t="shared" ref="AZ226:AZ235" si="259">AW226/AV226</f>
        <v>0.97256515775034291</v>
      </c>
      <c r="BA226" s="617">
        <v>1138</v>
      </c>
      <c r="BB226" s="618">
        <v>1050</v>
      </c>
      <c r="BC226" s="618">
        <v>623</v>
      </c>
      <c r="BD226" s="618">
        <v>621</v>
      </c>
      <c r="BE226" s="619">
        <v>621</v>
      </c>
      <c r="BF226" s="620">
        <f t="shared" ref="BF226:BF230" si="260">BD226/BB226</f>
        <v>0.59142857142857141</v>
      </c>
      <c r="BG226" s="621">
        <f t="shared" ref="BG226:BG230" si="261">BD226/BC226</f>
        <v>0.9967897271268058</v>
      </c>
      <c r="BH226" s="617">
        <v>1018</v>
      </c>
      <c r="BI226" s="618">
        <v>931</v>
      </c>
      <c r="BJ226" s="618">
        <v>599</v>
      </c>
      <c r="BK226" s="618">
        <v>593</v>
      </c>
      <c r="BL226" s="619">
        <v>593</v>
      </c>
      <c r="BM226" s="620">
        <f t="shared" ref="BM226:BM230" si="262">BK226/BI226</f>
        <v>0.63694951664876476</v>
      </c>
      <c r="BN226" s="621">
        <f t="shared" ref="BN226:BN230" si="263">BK226/BJ226</f>
        <v>0.98998330550918201</v>
      </c>
      <c r="BO226" s="617">
        <v>821</v>
      </c>
      <c r="BP226" s="618">
        <v>767</v>
      </c>
      <c r="BQ226" s="618">
        <v>429</v>
      </c>
      <c r="BR226" s="618">
        <v>427</v>
      </c>
      <c r="BS226" s="619">
        <v>427</v>
      </c>
      <c r="BT226" s="620">
        <f t="shared" ref="BT226:BT230" si="264">BR226/BP226</f>
        <v>0.55671447196870927</v>
      </c>
      <c r="BU226" s="621">
        <f t="shared" ref="BU226:BU230" si="265">BR226/BQ226</f>
        <v>0.99533799533799538</v>
      </c>
      <c r="BV226" s="617">
        <v>728</v>
      </c>
      <c r="BW226" s="618">
        <v>683</v>
      </c>
      <c r="BX226" s="618">
        <v>549</v>
      </c>
      <c r="BY226" s="618">
        <v>541</v>
      </c>
      <c r="BZ226" s="619">
        <v>396</v>
      </c>
      <c r="CA226" s="620">
        <f t="shared" ref="CA226:CA230" si="266">BY226/BW226</f>
        <v>0.7920937042459737</v>
      </c>
      <c r="CB226" s="621">
        <f t="shared" ref="CB226:CB230" si="267">BY226/BX226</f>
        <v>0.98542805100182151</v>
      </c>
      <c r="CC226" s="617">
        <v>701</v>
      </c>
      <c r="CD226" s="618">
        <v>668</v>
      </c>
      <c r="CE226" s="618">
        <v>607</v>
      </c>
      <c r="CF226" s="618">
        <v>607</v>
      </c>
      <c r="CG226" s="619">
        <v>360</v>
      </c>
      <c r="CH226" s="620">
        <f t="shared" ref="CH226:CH227" si="268">CF226/CD226</f>
        <v>0.9086826347305389</v>
      </c>
      <c r="CI226" s="621">
        <f t="shared" ref="CI226:CI227" si="269">CF226/CE226</f>
        <v>1</v>
      </c>
    </row>
    <row r="227" spans="1:16113" s="627" customFormat="1" x14ac:dyDescent="0.25">
      <c r="A227" s="656" t="s">
        <v>580</v>
      </c>
      <c r="B227" s="546" t="s">
        <v>515</v>
      </c>
      <c r="C227" s="625" t="s">
        <v>199</v>
      </c>
      <c r="D227" s="617">
        <v>3115</v>
      </c>
      <c r="E227" s="618">
        <v>3088</v>
      </c>
      <c r="F227" s="618">
        <v>2970</v>
      </c>
      <c r="G227" s="618">
        <v>2385</v>
      </c>
      <c r="H227" s="619">
        <v>2339</v>
      </c>
      <c r="I227" s="620">
        <f t="shared" si="228"/>
        <v>0.7723445595854922</v>
      </c>
      <c r="J227" s="621">
        <f t="shared" si="229"/>
        <v>0.80303030303030298</v>
      </c>
      <c r="K227" s="617">
        <v>3313</v>
      </c>
      <c r="L227" s="618">
        <v>3277</v>
      </c>
      <c r="M227" s="618">
        <v>2761</v>
      </c>
      <c r="N227" s="618">
        <v>2454</v>
      </c>
      <c r="O227" s="619">
        <v>2454</v>
      </c>
      <c r="P227" s="620">
        <f t="shared" si="250"/>
        <v>0.74885566066524256</v>
      </c>
      <c r="Q227" s="621">
        <f t="shared" si="251"/>
        <v>0.88880840275262585</v>
      </c>
      <c r="R227" s="617">
        <v>2470</v>
      </c>
      <c r="S227" s="618">
        <v>2425</v>
      </c>
      <c r="T227" s="618">
        <v>1771</v>
      </c>
      <c r="U227" s="618">
        <v>1771</v>
      </c>
      <c r="V227" s="619">
        <v>1771</v>
      </c>
      <c r="W227" s="620">
        <f t="shared" si="226"/>
        <v>0.73030927835051551</v>
      </c>
      <c r="X227" s="621">
        <f t="shared" si="227"/>
        <v>1</v>
      </c>
      <c r="Y227" s="617">
        <v>2247</v>
      </c>
      <c r="Z227" s="618">
        <v>2241</v>
      </c>
      <c r="AA227" s="618">
        <v>1660</v>
      </c>
      <c r="AB227" s="618">
        <v>1660</v>
      </c>
      <c r="AC227" s="619">
        <v>1660</v>
      </c>
      <c r="AD227" s="620">
        <f t="shared" si="252"/>
        <v>0.7407407407407407</v>
      </c>
      <c r="AE227" s="621">
        <f t="shared" si="253"/>
        <v>1</v>
      </c>
      <c r="AF227" s="617">
        <v>2253</v>
      </c>
      <c r="AG227" s="618">
        <v>2250</v>
      </c>
      <c r="AH227" s="618">
        <v>1651</v>
      </c>
      <c r="AI227" s="618">
        <v>1651</v>
      </c>
      <c r="AJ227" s="619">
        <v>1651</v>
      </c>
      <c r="AK227" s="620">
        <f t="shared" si="254"/>
        <v>0.73377777777777775</v>
      </c>
      <c r="AL227" s="621">
        <f t="shared" si="255"/>
        <v>1</v>
      </c>
      <c r="AM227" s="617">
        <v>2098</v>
      </c>
      <c r="AN227" s="618">
        <v>2097</v>
      </c>
      <c r="AO227" s="618">
        <v>1462</v>
      </c>
      <c r="AP227" s="618">
        <v>1462</v>
      </c>
      <c r="AQ227" s="619">
        <v>1418</v>
      </c>
      <c r="AR227" s="620">
        <f t="shared" si="256"/>
        <v>0.6971864568431092</v>
      </c>
      <c r="AS227" s="621">
        <f t="shared" si="257"/>
        <v>1</v>
      </c>
      <c r="AT227" s="617">
        <v>1063</v>
      </c>
      <c r="AU227" s="618">
        <v>1062</v>
      </c>
      <c r="AV227" s="618">
        <v>646</v>
      </c>
      <c r="AW227" s="618">
        <v>646</v>
      </c>
      <c r="AX227" s="619">
        <v>635</v>
      </c>
      <c r="AY227" s="620">
        <f t="shared" si="258"/>
        <v>0.60828625235404898</v>
      </c>
      <c r="AZ227" s="621">
        <f t="shared" si="259"/>
        <v>1</v>
      </c>
      <c r="BA227" s="617">
        <v>1026</v>
      </c>
      <c r="BB227" s="618">
        <v>1026</v>
      </c>
      <c r="BC227" s="618">
        <v>680</v>
      </c>
      <c r="BD227" s="618">
        <v>680</v>
      </c>
      <c r="BE227" s="619">
        <v>680</v>
      </c>
      <c r="BF227" s="620">
        <f t="shared" si="260"/>
        <v>0.66276803118908378</v>
      </c>
      <c r="BG227" s="621">
        <f t="shared" si="261"/>
        <v>1</v>
      </c>
      <c r="BH227" s="617">
        <v>815</v>
      </c>
      <c r="BI227" s="618">
        <v>815</v>
      </c>
      <c r="BJ227" s="618">
        <v>528</v>
      </c>
      <c r="BK227" s="618">
        <v>528</v>
      </c>
      <c r="BL227" s="619">
        <v>528</v>
      </c>
      <c r="BM227" s="620">
        <f t="shared" si="262"/>
        <v>0.64785276073619635</v>
      </c>
      <c r="BN227" s="621">
        <f t="shared" si="263"/>
        <v>1</v>
      </c>
      <c r="BO227" s="617">
        <v>788</v>
      </c>
      <c r="BP227" s="618">
        <v>788</v>
      </c>
      <c r="BQ227" s="618">
        <v>498</v>
      </c>
      <c r="BR227" s="618">
        <v>498</v>
      </c>
      <c r="BS227" s="619">
        <v>498</v>
      </c>
      <c r="BT227" s="620">
        <f t="shared" si="264"/>
        <v>0.63197969543147203</v>
      </c>
      <c r="BU227" s="621">
        <f t="shared" si="265"/>
        <v>1</v>
      </c>
      <c r="BV227" s="617">
        <v>877</v>
      </c>
      <c r="BW227" s="618">
        <v>877</v>
      </c>
      <c r="BX227" s="618">
        <v>604</v>
      </c>
      <c r="BY227" s="618">
        <v>604</v>
      </c>
      <c r="BZ227" s="619">
        <v>604</v>
      </c>
      <c r="CA227" s="620">
        <f t="shared" si="266"/>
        <v>0.68871151653363738</v>
      </c>
      <c r="CB227" s="621">
        <f t="shared" si="267"/>
        <v>1</v>
      </c>
      <c r="CC227" s="617">
        <v>627</v>
      </c>
      <c r="CD227" s="618">
        <v>626</v>
      </c>
      <c r="CE227" s="618">
        <v>375</v>
      </c>
      <c r="CF227" s="618">
        <v>375</v>
      </c>
      <c r="CG227" s="619">
        <v>375</v>
      </c>
      <c r="CH227" s="620">
        <f t="shared" si="268"/>
        <v>0.59904153354632583</v>
      </c>
      <c r="CI227" s="621">
        <f t="shared" si="269"/>
        <v>1</v>
      </c>
    </row>
    <row r="228" spans="1:16113" s="627" customFormat="1" x14ac:dyDescent="0.25">
      <c r="A228" s="656" t="s">
        <v>581</v>
      </c>
      <c r="B228" s="546" t="s">
        <v>516</v>
      </c>
      <c r="C228" s="625" t="s">
        <v>199</v>
      </c>
      <c r="D228" s="617">
        <v>285</v>
      </c>
      <c r="E228" s="618">
        <v>285</v>
      </c>
      <c r="F228" s="618">
        <v>219</v>
      </c>
      <c r="G228" s="618">
        <v>219</v>
      </c>
      <c r="H228" s="619">
        <v>219</v>
      </c>
      <c r="I228" s="620">
        <f t="shared" si="228"/>
        <v>0.76842105263157889</v>
      </c>
      <c r="J228" s="621">
        <f t="shared" si="229"/>
        <v>1</v>
      </c>
      <c r="K228" s="617">
        <v>335</v>
      </c>
      <c r="L228" s="618">
        <v>335</v>
      </c>
      <c r="M228" s="618">
        <v>290</v>
      </c>
      <c r="N228" s="618">
        <v>290</v>
      </c>
      <c r="O228" s="619">
        <v>290</v>
      </c>
      <c r="P228" s="620">
        <f t="shared" si="250"/>
        <v>0.86567164179104472</v>
      </c>
      <c r="Q228" s="621">
        <f t="shared" si="251"/>
        <v>1</v>
      </c>
      <c r="R228" s="617">
        <v>339</v>
      </c>
      <c r="S228" s="618">
        <v>339</v>
      </c>
      <c r="T228" s="618">
        <v>319</v>
      </c>
      <c r="U228" s="618">
        <v>284</v>
      </c>
      <c r="V228" s="619">
        <v>284</v>
      </c>
      <c r="W228" s="620">
        <f t="shared" si="226"/>
        <v>0.83775811209439532</v>
      </c>
      <c r="X228" s="621">
        <f t="shared" si="227"/>
        <v>0.89028213166144199</v>
      </c>
      <c r="Y228" s="617">
        <v>368</v>
      </c>
      <c r="Z228" s="618">
        <v>368</v>
      </c>
      <c r="AA228" s="618">
        <v>367</v>
      </c>
      <c r="AB228" s="618">
        <v>364</v>
      </c>
      <c r="AC228" s="619">
        <v>296</v>
      </c>
      <c r="AD228" s="620">
        <f t="shared" si="252"/>
        <v>0.98913043478260865</v>
      </c>
      <c r="AE228" s="621">
        <f t="shared" si="253"/>
        <v>0.99182561307901906</v>
      </c>
      <c r="AF228" s="617">
        <v>311</v>
      </c>
      <c r="AG228" s="618">
        <v>299</v>
      </c>
      <c r="AH228" s="618">
        <v>292</v>
      </c>
      <c r="AI228" s="618">
        <v>281</v>
      </c>
      <c r="AJ228" s="619">
        <v>259</v>
      </c>
      <c r="AK228" s="620">
        <f t="shared" si="254"/>
        <v>0.93979933110367897</v>
      </c>
      <c r="AL228" s="621">
        <f t="shared" si="255"/>
        <v>0.96232876712328763</v>
      </c>
      <c r="AM228" s="617">
        <v>178</v>
      </c>
      <c r="AN228" s="618">
        <v>178</v>
      </c>
      <c r="AO228" s="618">
        <v>177</v>
      </c>
      <c r="AP228" s="618">
        <v>162</v>
      </c>
      <c r="AQ228" s="619">
        <v>141</v>
      </c>
      <c r="AR228" s="620">
        <f t="shared" si="256"/>
        <v>0.9101123595505618</v>
      </c>
      <c r="AS228" s="621">
        <f t="shared" si="257"/>
        <v>0.9152542372881356</v>
      </c>
      <c r="AT228" s="617">
        <v>210</v>
      </c>
      <c r="AU228" s="618">
        <v>208</v>
      </c>
      <c r="AV228" s="618">
        <v>208</v>
      </c>
      <c r="AW228" s="618">
        <v>177</v>
      </c>
      <c r="AX228" s="619">
        <v>172</v>
      </c>
      <c r="AY228" s="620">
        <f t="shared" si="258"/>
        <v>0.85096153846153844</v>
      </c>
      <c r="AZ228" s="621">
        <f t="shared" si="259"/>
        <v>0.85096153846153844</v>
      </c>
      <c r="BA228" s="617">
        <v>220</v>
      </c>
      <c r="BB228" s="618">
        <v>219</v>
      </c>
      <c r="BC228" s="618">
        <v>219</v>
      </c>
      <c r="BD228" s="618">
        <v>181</v>
      </c>
      <c r="BE228" s="619">
        <v>180</v>
      </c>
      <c r="BF228" s="620">
        <f t="shared" si="260"/>
        <v>0.82648401826484019</v>
      </c>
      <c r="BG228" s="621">
        <f t="shared" si="261"/>
        <v>0.82648401826484019</v>
      </c>
      <c r="BH228" s="617">
        <v>245</v>
      </c>
      <c r="BI228" s="618">
        <v>243</v>
      </c>
      <c r="BJ228" s="618">
        <v>243</v>
      </c>
      <c r="BK228" s="618">
        <v>242</v>
      </c>
      <c r="BL228" s="619">
        <v>159</v>
      </c>
      <c r="BM228" s="620">
        <f t="shared" si="262"/>
        <v>0.99588477366255146</v>
      </c>
      <c r="BN228" s="621">
        <f t="shared" si="263"/>
        <v>0.99588477366255146</v>
      </c>
      <c r="BO228" s="617">
        <v>55</v>
      </c>
      <c r="BP228" s="618">
        <v>55</v>
      </c>
      <c r="BQ228" s="618">
        <v>55</v>
      </c>
      <c r="BR228" s="618">
        <v>33</v>
      </c>
      <c r="BS228" s="619">
        <v>33</v>
      </c>
      <c r="BT228" s="620">
        <f t="shared" si="264"/>
        <v>0.6</v>
      </c>
      <c r="BU228" s="621">
        <f t="shared" si="265"/>
        <v>0.6</v>
      </c>
      <c r="BV228" s="617" t="s">
        <v>67</v>
      </c>
      <c r="BW228" s="618" t="s">
        <v>67</v>
      </c>
      <c r="BX228" s="618" t="s">
        <v>67</v>
      </c>
      <c r="BY228" s="618" t="s">
        <v>67</v>
      </c>
      <c r="BZ228" s="619" t="s">
        <v>67</v>
      </c>
      <c r="CA228" s="620" t="s">
        <v>67</v>
      </c>
      <c r="CB228" s="621" t="s">
        <v>67</v>
      </c>
      <c r="CC228" s="617" t="s">
        <v>67</v>
      </c>
      <c r="CD228" s="618" t="s">
        <v>67</v>
      </c>
      <c r="CE228" s="618" t="s">
        <v>67</v>
      </c>
      <c r="CF228" s="618" t="s">
        <v>67</v>
      </c>
      <c r="CG228" s="619" t="s">
        <v>67</v>
      </c>
      <c r="CH228" s="620" t="s">
        <v>67</v>
      </c>
      <c r="CI228" s="621" t="s">
        <v>67</v>
      </c>
    </row>
    <row r="229" spans="1:16113" s="627" customFormat="1" x14ac:dyDescent="0.25">
      <c r="A229" s="656" t="s">
        <v>582</v>
      </c>
      <c r="B229" s="546" t="s">
        <v>517</v>
      </c>
      <c r="C229" s="625" t="s">
        <v>199</v>
      </c>
      <c r="D229" s="617">
        <v>58</v>
      </c>
      <c r="E229" s="618">
        <v>58</v>
      </c>
      <c r="F229" s="641">
        <v>58</v>
      </c>
      <c r="G229" s="641">
        <v>55</v>
      </c>
      <c r="H229" s="619">
        <v>55</v>
      </c>
      <c r="I229" s="643">
        <f t="shared" si="228"/>
        <v>0.94827586206896552</v>
      </c>
      <c r="J229" s="644">
        <f t="shared" si="229"/>
        <v>0.94827586206896552</v>
      </c>
      <c r="K229" s="617">
        <v>58</v>
      </c>
      <c r="L229" s="618">
        <v>56</v>
      </c>
      <c r="M229" s="641">
        <v>56</v>
      </c>
      <c r="N229" s="641">
        <v>51</v>
      </c>
      <c r="O229" s="619">
        <v>50</v>
      </c>
      <c r="P229" s="643">
        <f t="shared" si="250"/>
        <v>0.9107142857142857</v>
      </c>
      <c r="Q229" s="644">
        <f t="shared" si="251"/>
        <v>0.9107142857142857</v>
      </c>
      <c r="R229" s="617">
        <v>40</v>
      </c>
      <c r="S229" s="618">
        <v>40</v>
      </c>
      <c r="T229" s="641">
        <v>40</v>
      </c>
      <c r="U229" s="641">
        <v>38</v>
      </c>
      <c r="V229" s="619">
        <v>38</v>
      </c>
      <c r="W229" s="643">
        <f t="shared" si="226"/>
        <v>0.95</v>
      </c>
      <c r="X229" s="644">
        <f t="shared" si="227"/>
        <v>0.95</v>
      </c>
      <c r="Y229" s="617">
        <v>62</v>
      </c>
      <c r="Z229" s="618">
        <v>61</v>
      </c>
      <c r="AA229" s="641">
        <v>61</v>
      </c>
      <c r="AB229" s="641">
        <v>48</v>
      </c>
      <c r="AC229" s="619">
        <v>40</v>
      </c>
      <c r="AD229" s="643">
        <f t="shared" si="252"/>
        <v>0.78688524590163933</v>
      </c>
      <c r="AE229" s="644">
        <f t="shared" si="253"/>
        <v>0.78688524590163933</v>
      </c>
      <c r="AF229" s="617">
        <v>55</v>
      </c>
      <c r="AG229" s="618">
        <v>51</v>
      </c>
      <c r="AH229" s="641">
        <v>51</v>
      </c>
      <c r="AI229" s="641">
        <v>41</v>
      </c>
      <c r="AJ229" s="619">
        <v>39</v>
      </c>
      <c r="AK229" s="643">
        <f t="shared" si="254"/>
        <v>0.80392156862745101</v>
      </c>
      <c r="AL229" s="644">
        <f t="shared" si="255"/>
        <v>0.80392156862745101</v>
      </c>
      <c r="AM229" s="617">
        <v>53</v>
      </c>
      <c r="AN229" s="618">
        <v>45</v>
      </c>
      <c r="AO229" s="641">
        <v>45</v>
      </c>
      <c r="AP229" s="641">
        <v>35</v>
      </c>
      <c r="AQ229" s="619">
        <v>33</v>
      </c>
      <c r="AR229" s="643">
        <f t="shared" si="256"/>
        <v>0.77777777777777779</v>
      </c>
      <c r="AS229" s="644">
        <f t="shared" si="257"/>
        <v>0.77777777777777779</v>
      </c>
      <c r="AT229" s="617">
        <v>62</v>
      </c>
      <c r="AU229" s="618">
        <v>54</v>
      </c>
      <c r="AV229" s="641">
        <v>54</v>
      </c>
      <c r="AW229" s="641">
        <v>43</v>
      </c>
      <c r="AX229" s="619">
        <v>40</v>
      </c>
      <c r="AY229" s="643">
        <f t="shared" si="258"/>
        <v>0.79629629629629628</v>
      </c>
      <c r="AZ229" s="644">
        <f t="shared" si="259"/>
        <v>0.79629629629629628</v>
      </c>
      <c r="BA229" s="617">
        <v>13</v>
      </c>
      <c r="BB229" s="618">
        <v>11</v>
      </c>
      <c r="BC229" s="641">
        <v>11</v>
      </c>
      <c r="BD229" s="641">
        <v>5</v>
      </c>
      <c r="BE229" s="619">
        <v>5</v>
      </c>
      <c r="BF229" s="643">
        <f t="shared" si="260"/>
        <v>0.45454545454545453</v>
      </c>
      <c r="BG229" s="644">
        <f t="shared" si="261"/>
        <v>0.45454545454545453</v>
      </c>
      <c r="BH229" s="617">
        <v>28</v>
      </c>
      <c r="BI229" s="618">
        <v>28</v>
      </c>
      <c r="BJ229" s="641">
        <v>28</v>
      </c>
      <c r="BK229" s="641">
        <v>28</v>
      </c>
      <c r="BL229" s="619">
        <v>25</v>
      </c>
      <c r="BM229" s="643">
        <f t="shared" si="262"/>
        <v>1</v>
      </c>
      <c r="BN229" s="644">
        <f t="shared" si="263"/>
        <v>1</v>
      </c>
      <c r="BO229" s="617">
        <v>37</v>
      </c>
      <c r="BP229" s="618">
        <v>37</v>
      </c>
      <c r="BQ229" s="641">
        <v>37</v>
      </c>
      <c r="BR229" s="641">
        <v>37</v>
      </c>
      <c r="BS229" s="619">
        <v>34</v>
      </c>
      <c r="BT229" s="643">
        <f t="shared" si="264"/>
        <v>1</v>
      </c>
      <c r="BU229" s="644">
        <f t="shared" si="265"/>
        <v>1</v>
      </c>
      <c r="BV229" s="617">
        <v>37</v>
      </c>
      <c r="BW229" s="618">
        <v>37</v>
      </c>
      <c r="BX229" s="641">
        <v>37</v>
      </c>
      <c r="BY229" s="641">
        <v>37</v>
      </c>
      <c r="BZ229" s="619">
        <v>35</v>
      </c>
      <c r="CA229" s="643">
        <f t="shared" si="266"/>
        <v>1</v>
      </c>
      <c r="CB229" s="644">
        <f t="shared" si="267"/>
        <v>1</v>
      </c>
      <c r="CC229" s="617">
        <v>29</v>
      </c>
      <c r="CD229" s="618">
        <v>26</v>
      </c>
      <c r="CE229" s="641">
        <v>26</v>
      </c>
      <c r="CF229" s="641">
        <v>26</v>
      </c>
      <c r="CG229" s="619">
        <v>24</v>
      </c>
      <c r="CH229" s="643">
        <f t="shared" ref="CH229:CH230" si="270">CF229/CD229</f>
        <v>1</v>
      </c>
      <c r="CI229" s="644">
        <f t="shared" ref="CI229:CI230" si="271">CF229/CE229</f>
        <v>1</v>
      </c>
    </row>
    <row r="230" spans="1:16113" s="627" customFormat="1" x14ac:dyDescent="0.25">
      <c r="A230" s="656" t="s">
        <v>583</v>
      </c>
      <c r="B230" s="546" t="s">
        <v>518</v>
      </c>
      <c r="C230" s="625" t="s">
        <v>199</v>
      </c>
      <c r="D230" s="617">
        <v>82</v>
      </c>
      <c r="E230" s="658">
        <v>81</v>
      </c>
      <c r="F230" s="618">
        <v>68</v>
      </c>
      <c r="G230" s="618">
        <v>49</v>
      </c>
      <c r="H230" s="619">
        <v>42</v>
      </c>
      <c r="I230" s="620">
        <f t="shared" si="228"/>
        <v>0.60493827160493829</v>
      </c>
      <c r="J230" s="621">
        <f t="shared" si="229"/>
        <v>0.72058823529411764</v>
      </c>
      <c r="K230" s="617">
        <v>117</v>
      </c>
      <c r="L230" s="658">
        <v>113</v>
      </c>
      <c r="M230" s="618">
        <v>90</v>
      </c>
      <c r="N230" s="618">
        <v>60</v>
      </c>
      <c r="O230" s="619">
        <v>55</v>
      </c>
      <c r="P230" s="620">
        <f t="shared" si="250"/>
        <v>0.53097345132743368</v>
      </c>
      <c r="Q230" s="621">
        <f t="shared" si="251"/>
        <v>0.66666666666666663</v>
      </c>
      <c r="R230" s="617">
        <v>167</v>
      </c>
      <c r="S230" s="658">
        <v>164</v>
      </c>
      <c r="T230" s="618">
        <v>108</v>
      </c>
      <c r="U230" s="618">
        <v>83</v>
      </c>
      <c r="V230" s="619">
        <v>62</v>
      </c>
      <c r="W230" s="620">
        <f t="shared" si="226"/>
        <v>0.50609756097560976</v>
      </c>
      <c r="X230" s="621">
        <f t="shared" si="227"/>
        <v>0.76851851851851849</v>
      </c>
      <c r="Y230" s="617">
        <v>177</v>
      </c>
      <c r="Z230" s="658">
        <v>177</v>
      </c>
      <c r="AA230" s="618">
        <v>138</v>
      </c>
      <c r="AB230" s="618">
        <v>89</v>
      </c>
      <c r="AC230" s="619">
        <v>82</v>
      </c>
      <c r="AD230" s="620">
        <f t="shared" si="252"/>
        <v>0.50282485875706218</v>
      </c>
      <c r="AE230" s="621">
        <f t="shared" si="253"/>
        <v>0.64492753623188404</v>
      </c>
      <c r="AF230" s="617">
        <v>163</v>
      </c>
      <c r="AG230" s="658">
        <v>163</v>
      </c>
      <c r="AH230" s="618">
        <v>124</v>
      </c>
      <c r="AI230" s="618">
        <v>75</v>
      </c>
      <c r="AJ230" s="619">
        <v>60</v>
      </c>
      <c r="AK230" s="620">
        <f t="shared" si="254"/>
        <v>0.46012269938650308</v>
      </c>
      <c r="AL230" s="621">
        <f t="shared" si="255"/>
        <v>0.60483870967741937</v>
      </c>
      <c r="AM230" s="617">
        <v>172</v>
      </c>
      <c r="AN230" s="658">
        <v>172</v>
      </c>
      <c r="AO230" s="618">
        <v>136</v>
      </c>
      <c r="AP230" s="618">
        <v>75</v>
      </c>
      <c r="AQ230" s="619">
        <v>59</v>
      </c>
      <c r="AR230" s="620">
        <f t="shared" si="256"/>
        <v>0.43604651162790697</v>
      </c>
      <c r="AS230" s="621">
        <f t="shared" si="257"/>
        <v>0.55147058823529416</v>
      </c>
      <c r="AT230" s="617">
        <v>163</v>
      </c>
      <c r="AU230" s="658">
        <v>163</v>
      </c>
      <c r="AV230" s="618">
        <v>127</v>
      </c>
      <c r="AW230" s="618">
        <v>73</v>
      </c>
      <c r="AX230" s="619">
        <v>60</v>
      </c>
      <c r="AY230" s="620">
        <f t="shared" si="258"/>
        <v>0.44785276073619634</v>
      </c>
      <c r="AZ230" s="621">
        <f t="shared" si="259"/>
        <v>0.57480314960629919</v>
      </c>
      <c r="BA230" s="617">
        <v>158</v>
      </c>
      <c r="BB230" s="658">
        <v>158</v>
      </c>
      <c r="BC230" s="618">
        <v>123</v>
      </c>
      <c r="BD230" s="618">
        <v>73</v>
      </c>
      <c r="BE230" s="619">
        <v>60</v>
      </c>
      <c r="BF230" s="620">
        <f t="shared" si="260"/>
        <v>0.46202531645569622</v>
      </c>
      <c r="BG230" s="621">
        <f t="shared" si="261"/>
        <v>0.5934959349593496</v>
      </c>
      <c r="BH230" s="617">
        <v>155</v>
      </c>
      <c r="BI230" s="658">
        <v>154</v>
      </c>
      <c r="BJ230" s="618">
        <v>118</v>
      </c>
      <c r="BK230" s="618">
        <v>70</v>
      </c>
      <c r="BL230" s="619">
        <v>49</v>
      </c>
      <c r="BM230" s="620">
        <f t="shared" si="262"/>
        <v>0.45454545454545453</v>
      </c>
      <c r="BN230" s="621">
        <f t="shared" si="263"/>
        <v>0.59322033898305082</v>
      </c>
      <c r="BO230" s="617">
        <v>148</v>
      </c>
      <c r="BP230" s="658">
        <v>148</v>
      </c>
      <c r="BQ230" s="618">
        <v>112</v>
      </c>
      <c r="BR230" s="618">
        <v>75</v>
      </c>
      <c r="BS230" s="619">
        <v>57</v>
      </c>
      <c r="BT230" s="620">
        <f t="shared" si="264"/>
        <v>0.5067567567567568</v>
      </c>
      <c r="BU230" s="621">
        <f t="shared" si="265"/>
        <v>0.6696428571428571</v>
      </c>
      <c r="BV230" s="617">
        <v>171</v>
      </c>
      <c r="BW230" s="658">
        <v>171</v>
      </c>
      <c r="BX230" s="618">
        <v>124</v>
      </c>
      <c r="BY230" s="618">
        <v>75</v>
      </c>
      <c r="BZ230" s="619">
        <v>55</v>
      </c>
      <c r="CA230" s="620">
        <f t="shared" si="266"/>
        <v>0.43859649122807015</v>
      </c>
      <c r="CB230" s="621">
        <f t="shared" si="267"/>
        <v>0.60483870967741937</v>
      </c>
      <c r="CC230" s="617">
        <v>146</v>
      </c>
      <c r="CD230" s="658">
        <v>146</v>
      </c>
      <c r="CE230" s="618">
        <v>120</v>
      </c>
      <c r="CF230" s="618">
        <v>64</v>
      </c>
      <c r="CG230" s="619">
        <v>57</v>
      </c>
      <c r="CH230" s="620">
        <f t="shared" si="270"/>
        <v>0.43835616438356162</v>
      </c>
      <c r="CI230" s="621">
        <f t="shared" si="271"/>
        <v>0.53333333333333333</v>
      </c>
    </row>
    <row r="231" spans="1:16113" s="627" customFormat="1" ht="25.5" x14ac:dyDescent="0.25">
      <c r="A231" s="656" t="s">
        <v>519</v>
      </c>
      <c r="B231" s="546" t="s">
        <v>520</v>
      </c>
      <c r="C231" s="625" t="s">
        <v>199</v>
      </c>
      <c r="D231" s="617">
        <v>147</v>
      </c>
      <c r="E231" s="618">
        <v>147</v>
      </c>
      <c r="F231" s="618">
        <v>124</v>
      </c>
      <c r="G231" s="618">
        <v>113</v>
      </c>
      <c r="H231" s="619">
        <v>106</v>
      </c>
      <c r="I231" s="620">
        <f t="shared" si="228"/>
        <v>0.76870748299319724</v>
      </c>
      <c r="J231" s="621">
        <f t="shared" si="229"/>
        <v>0.91129032258064513</v>
      </c>
      <c r="K231" s="617">
        <v>483</v>
      </c>
      <c r="L231" s="618">
        <v>479</v>
      </c>
      <c r="M231" s="618">
        <v>364</v>
      </c>
      <c r="N231" s="618">
        <v>306</v>
      </c>
      <c r="O231" s="619">
        <v>244</v>
      </c>
      <c r="P231" s="620">
        <f t="shared" si="250"/>
        <v>0.63883089770354906</v>
      </c>
      <c r="Q231" s="621">
        <f t="shared" si="251"/>
        <v>0.84065934065934067</v>
      </c>
      <c r="R231" s="617">
        <v>338</v>
      </c>
      <c r="S231" s="618">
        <v>338</v>
      </c>
      <c r="T231" s="618">
        <v>261</v>
      </c>
      <c r="U231" s="618">
        <v>245</v>
      </c>
      <c r="V231" s="619">
        <v>190</v>
      </c>
      <c r="W231" s="620">
        <f t="shared" si="226"/>
        <v>0.7248520710059172</v>
      </c>
      <c r="X231" s="621">
        <f t="shared" si="227"/>
        <v>0.93869731800766287</v>
      </c>
      <c r="Y231" s="617">
        <v>284</v>
      </c>
      <c r="Z231" s="618">
        <v>284</v>
      </c>
      <c r="AA231" s="618">
        <v>219</v>
      </c>
      <c r="AB231" s="618">
        <v>219</v>
      </c>
      <c r="AC231" s="619">
        <v>140</v>
      </c>
      <c r="AD231" s="620">
        <f t="shared" si="252"/>
        <v>0.77112676056338025</v>
      </c>
      <c r="AE231" s="621">
        <f t="shared" si="253"/>
        <v>1</v>
      </c>
      <c r="AF231" s="617">
        <v>20</v>
      </c>
      <c r="AG231" s="618">
        <v>20</v>
      </c>
      <c r="AH231" s="618">
        <v>15</v>
      </c>
      <c r="AI231" s="618">
        <v>15</v>
      </c>
      <c r="AJ231" s="619">
        <v>13</v>
      </c>
      <c r="AK231" s="620">
        <f t="shared" si="254"/>
        <v>0.75</v>
      </c>
      <c r="AL231" s="621">
        <f t="shared" si="255"/>
        <v>1</v>
      </c>
      <c r="AM231" s="617">
        <v>24</v>
      </c>
      <c r="AN231" s="618">
        <v>24</v>
      </c>
      <c r="AO231" s="618">
        <v>14</v>
      </c>
      <c r="AP231" s="618">
        <v>14</v>
      </c>
      <c r="AQ231" s="619">
        <v>11</v>
      </c>
      <c r="AR231" s="620">
        <f t="shared" si="256"/>
        <v>0.58333333333333337</v>
      </c>
      <c r="AS231" s="621">
        <f t="shared" si="257"/>
        <v>1</v>
      </c>
      <c r="AT231" s="617" t="s">
        <v>67</v>
      </c>
      <c r="AU231" s="618" t="s">
        <v>67</v>
      </c>
      <c r="AV231" s="618" t="s">
        <v>67</v>
      </c>
      <c r="AW231" s="618" t="s">
        <v>67</v>
      </c>
      <c r="AX231" s="619" t="s">
        <v>67</v>
      </c>
      <c r="AY231" s="620" t="s">
        <v>67</v>
      </c>
      <c r="AZ231" s="621" t="s">
        <v>67</v>
      </c>
      <c r="BA231" s="617" t="s">
        <v>67</v>
      </c>
      <c r="BB231" s="618" t="s">
        <v>67</v>
      </c>
      <c r="BC231" s="618" t="s">
        <v>67</v>
      </c>
      <c r="BD231" s="618" t="s">
        <v>67</v>
      </c>
      <c r="BE231" s="619" t="s">
        <v>67</v>
      </c>
      <c r="BF231" s="620" t="s">
        <v>67</v>
      </c>
      <c r="BG231" s="621" t="s">
        <v>67</v>
      </c>
      <c r="BH231" s="617" t="s">
        <v>67</v>
      </c>
      <c r="BI231" s="618" t="s">
        <v>67</v>
      </c>
      <c r="BJ231" s="618" t="s">
        <v>67</v>
      </c>
      <c r="BK231" s="618" t="s">
        <v>67</v>
      </c>
      <c r="BL231" s="619" t="s">
        <v>67</v>
      </c>
      <c r="BM231" s="620" t="s">
        <v>67</v>
      </c>
      <c r="BN231" s="621" t="s">
        <v>67</v>
      </c>
      <c r="BO231" s="617" t="s">
        <v>67</v>
      </c>
      <c r="BP231" s="618" t="s">
        <v>67</v>
      </c>
      <c r="BQ231" s="618" t="s">
        <v>67</v>
      </c>
      <c r="BR231" s="618" t="s">
        <v>67</v>
      </c>
      <c r="BS231" s="619" t="s">
        <v>67</v>
      </c>
      <c r="BT231" s="620" t="s">
        <v>67</v>
      </c>
      <c r="BU231" s="621" t="s">
        <v>67</v>
      </c>
      <c r="BV231" s="617" t="s">
        <v>67</v>
      </c>
      <c r="BW231" s="618" t="s">
        <v>67</v>
      </c>
      <c r="BX231" s="618" t="s">
        <v>67</v>
      </c>
      <c r="BY231" s="618" t="s">
        <v>67</v>
      </c>
      <c r="BZ231" s="619" t="s">
        <v>67</v>
      </c>
      <c r="CA231" s="620" t="s">
        <v>67</v>
      </c>
      <c r="CB231" s="621" t="s">
        <v>67</v>
      </c>
      <c r="CC231" s="617" t="s">
        <v>67</v>
      </c>
      <c r="CD231" s="618" t="s">
        <v>67</v>
      </c>
      <c r="CE231" s="618" t="s">
        <v>67</v>
      </c>
      <c r="CF231" s="618" t="s">
        <v>67</v>
      </c>
      <c r="CG231" s="619" t="s">
        <v>67</v>
      </c>
      <c r="CH231" s="620" t="s">
        <v>67</v>
      </c>
      <c r="CI231" s="621" t="s">
        <v>67</v>
      </c>
    </row>
    <row r="232" spans="1:16113" s="627" customFormat="1" x14ac:dyDescent="0.25">
      <c r="A232" s="656" t="s">
        <v>584</v>
      </c>
      <c r="B232" s="546" t="s">
        <v>521</v>
      </c>
      <c r="C232" s="625" t="s">
        <v>199</v>
      </c>
      <c r="D232" s="634">
        <v>471</v>
      </c>
      <c r="E232" s="641">
        <v>457</v>
      </c>
      <c r="F232" s="641">
        <v>402</v>
      </c>
      <c r="G232" s="641">
        <v>399</v>
      </c>
      <c r="H232" s="642">
        <v>337</v>
      </c>
      <c r="I232" s="643">
        <f t="shared" si="228"/>
        <v>0.87308533916849018</v>
      </c>
      <c r="J232" s="644">
        <f t="shared" si="229"/>
        <v>0.9925373134328358</v>
      </c>
      <c r="K232" s="634">
        <v>427</v>
      </c>
      <c r="L232" s="641">
        <v>424</v>
      </c>
      <c r="M232" s="641">
        <v>359</v>
      </c>
      <c r="N232" s="641">
        <v>353</v>
      </c>
      <c r="O232" s="642">
        <v>302</v>
      </c>
      <c r="P232" s="643">
        <f t="shared" si="250"/>
        <v>0.83254716981132071</v>
      </c>
      <c r="Q232" s="644">
        <f t="shared" si="251"/>
        <v>0.98328690807799446</v>
      </c>
      <c r="R232" s="634">
        <v>359</v>
      </c>
      <c r="S232" s="641">
        <v>358</v>
      </c>
      <c r="T232" s="641">
        <v>285</v>
      </c>
      <c r="U232" s="641">
        <v>243</v>
      </c>
      <c r="V232" s="642">
        <v>214</v>
      </c>
      <c r="W232" s="643">
        <f t="shared" si="226"/>
        <v>0.67877094972067042</v>
      </c>
      <c r="X232" s="644">
        <f t="shared" si="227"/>
        <v>0.85263157894736841</v>
      </c>
      <c r="Y232" s="634">
        <v>264</v>
      </c>
      <c r="Z232" s="641">
        <v>264</v>
      </c>
      <c r="AA232" s="641">
        <v>185</v>
      </c>
      <c r="AB232" s="641">
        <v>180</v>
      </c>
      <c r="AC232" s="642">
        <v>160</v>
      </c>
      <c r="AD232" s="643">
        <f t="shared" si="252"/>
        <v>0.68181818181818177</v>
      </c>
      <c r="AE232" s="644">
        <f t="shared" si="253"/>
        <v>0.97297297297297303</v>
      </c>
      <c r="AF232" s="634">
        <v>270</v>
      </c>
      <c r="AG232" s="641">
        <v>270</v>
      </c>
      <c r="AH232" s="641">
        <v>189</v>
      </c>
      <c r="AI232" s="641">
        <v>189</v>
      </c>
      <c r="AJ232" s="642">
        <v>164</v>
      </c>
      <c r="AK232" s="643">
        <f t="shared" si="254"/>
        <v>0.7</v>
      </c>
      <c r="AL232" s="644">
        <f t="shared" si="255"/>
        <v>1</v>
      </c>
      <c r="AM232" s="634">
        <v>241</v>
      </c>
      <c r="AN232" s="641">
        <v>241</v>
      </c>
      <c r="AO232" s="641">
        <v>172</v>
      </c>
      <c r="AP232" s="641">
        <v>171</v>
      </c>
      <c r="AQ232" s="642">
        <v>150</v>
      </c>
      <c r="AR232" s="643">
        <f t="shared" si="256"/>
        <v>0.70954356846473032</v>
      </c>
      <c r="AS232" s="644">
        <f t="shared" si="257"/>
        <v>0.9941860465116279</v>
      </c>
      <c r="AT232" s="634">
        <v>276</v>
      </c>
      <c r="AU232" s="641">
        <v>276</v>
      </c>
      <c r="AV232" s="641">
        <v>204</v>
      </c>
      <c r="AW232" s="641">
        <v>203</v>
      </c>
      <c r="AX232" s="642">
        <v>178</v>
      </c>
      <c r="AY232" s="643">
        <f t="shared" si="258"/>
        <v>0.73550724637681164</v>
      </c>
      <c r="AZ232" s="644">
        <f t="shared" si="259"/>
        <v>0.99509803921568629</v>
      </c>
      <c r="BA232" s="634">
        <v>278</v>
      </c>
      <c r="BB232" s="641">
        <v>278</v>
      </c>
      <c r="BC232" s="641">
        <v>204</v>
      </c>
      <c r="BD232" s="641">
        <v>204</v>
      </c>
      <c r="BE232" s="642">
        <v>191</v>
      </c>
      <c r="BF232" s="643">
        <f t="shared" ref="BF232:BF235" si="272">BD232/BB232</f>
        <v>0.73381294964028776</v>
      </c>
      <c r="BG232" s="644">
        <f t="shared" ref="BG232:BG235" si="273">BD232/BC232</f>
        <v>1</v>
      </c>
      <c r="BH232" s="634">
        <v>152</v>
      </c>
      <c r="BI232" s="641">
        <v>152</v>
      </c>
      <c r="BJ232" s="641">
        <v>138</v>
      </c>
      <c r="BK232" s="641">
        <v>138</v>
      </c>
      <c r="BL232" s="642">
        <v>125</v>
      </c>
      <c r="BM232" s="643">
        <f t="shared" ref="BM232:BM235" si="274">BK232/BI232</f>
        <v>0.90789473684210531</v>
      </c>
      <c r="BN232" s="644">
        <f t="shared" ref="BN232:BN235" si="275">BK232/BJ232</f>
        <v>1</v>
      </c>
      <c r="BO232" s="634">
        <v>148</v>
      </c>
      <c r="BP232" s="641">
        <v>148</v>
      </c>
      <c r="BQ232" s="641">
        <v>101</v>
      </c>
      <c r="BR232" s="641">
        <v>101</v>
      </c>
      <c r="BS232" s="642">
        <v>96</v>
      </c>
      <c r="BT232" s="643">
        <f t="shared" ref="BT232:BT235" si="276">BR232/BP232</f>
        <v>0.68243243243243246</v>
      </c>
      <c r="BU232" s="644">
        <f t="shared" ref="BU232:BU235" si="277">BR232/BQ232</f>
        <v>1</v>
      </c>
      <c r="BV232" s="634">
        <v>123</v>
      </c>
      <c r="BW232" s="641">
        <v>123</v>
      </c>
      <c r="BX232" s="641">
        <v>82</v>
      </c>
      <c r="BY232" s="641">
        <v>82</v>
      </c>
      <c r="BZ232" s="642">
        <v>78</v>
      </c>
      <c r="CA232" s="643">
        <f t="shared" ref="CA232:CA235" si="278">BY232/BW232</f>
        <v>0.66666666666666663</v>
      </c>
      <c r="CB232" s="644">
        <f t="shared" ref="CB232:CB235" si="279">BY232/BX232</f>
        <v>1</v>
      </c>
      <c r="CC232" s="634">
        <v>108</v>
      </c>
      <c r="CD232" s="641">
        <v>108</v>
      </c>
      <c r="CE232" s="641">
        <v>68</v>
      </c>
      <c r="CF232" s="641">
        <v>68</v>
      </c>
      <c r="CG232" s="642">
        <v>66</v>
      </c>
      <c r="CH232" s="643">
        <f t="shared" ref="CH232:CH235" si="280">CF232/CD232</f>
        <v>0.62962962962962965</v>
      </c>
      <c r="CI232" s="644">
        <f t="shared" ref="CI232:CI235" si="281">CF232/CE232</f>
        <v>1</v>
      </c>
    </row>
    <row r="233" spans="1:16113" s="627" customFormat="1" x14ac:dyDescent="0.25">
      <c r="A233" s="656" t="s">
        <v>585</v>
      </c>
      <c r="B233" s="546" t="s">
        <v>522</v>
      </c>
      <c r="C233" s="625" t="s">
        <v>199</v>
      </c>
      <c r="D233" s="645">
        <v>416</v>
      </c>
      <c r="E233" s="659">
        <v>415</v>
      </c>
      <c r="F233" s="659">
        <v>341</v>
      </c>
      <c r="G233" s="660">
        <v>337</v>
      </c>
      <c r="H233" s="660">
        <v>269</v>
      </c>
      <c r="I233" s="661">
        <f t="shared" si="228"/>
        <v>0.81204819277108431</v>
      </c>
      <c r="J233" s="662">
        <f t="shared" si="229"/>
        <v>0.98826979472140764</v>
      </c>
      <c r="K233" s="645">
        <v>405</v>
      </c>
      <c r="L233" s="659">
        <v>404</v>
      </c>
      <c r="M233" s="659">
        <v>332</v>
      </c>
      <c r="N233" s="660">
        <v>328</v>
      </c>
      <c r="O233" s="660">
        <v>289</v>
      </c>
      <c r="P233" s="661">
        <f t="shared" si="250"/>
        <v>0.81188118811881194</v>
      </c>
      <c r="Q233" s="662">
        <f t="shared" si="251"/>
        <v>0.98795180722891562</v>
      </c>
      <c r="R233" s="645">
        <v>437</v>
      </c>
      <c r="S233" s="659">
        <v>436</v>
      </c>
      <c r="T233" s="659">
        <v>341</v>
      </c>
      <c r="U233" s="660">
        <v>339</v>
      </c>
      <c r="V233" s="660">
        <v>276</v>
      </c>
      <c r="W233" s="661">
        <f t="shared" si="226"/>
        <v>0.77752293577981646</v>
      </c>
      <c r="X233" s="662">
        <f t="shared" si="227"/>
        <v>0.99413489736070382</v>
      </c>
      <c r="Y233" s="645">
        <v>409</v>
      </c>
      <c r="Z233" s="659">
        <v>409</v>
      </c>
      <c r="AA233" s="659">
        <v>302</v>
      </c>
      <c r="AB233" s="660">
        <v>301</v>
      </c>
      <c r="AC233" s="660">
        <v>230</v>
      </c>
      <c r="AD233" s="661">
        <f t="shared" si="252"/>
        <v>0.73594132029339854</v>
      </c>
      <c r="AE233" s="662">
        <f t="shared" si="253"/>
        <v>0.99668874172185429</v>
      </c>
      <c r="AF233" s="645">
        <v>326</v>
      </c>
      <c r="AG233" s="659">
        <v>326</v>
      </c>
      <c r="AH233" s="659">
        <v>326</v>
      </c>
      <c r="AI233" s="660">
        <v>270</v>
      </c>
      <c r="AJ233" s="660">
        <v>183</v>
      </c>
      <c r="AK233" s="661">
        <f t="shared" si="254"/>
        <v>0.82822085889570551</v>
      </c>
      <c r="AL233" s="662">
        <f t="shared" si="255"/>
        <v>0.82822085889570551</v>
      </c>
      <c r="AM233" s="645">
        <v>219</v>
      </c>
      <c r="AN233" s="659">
        <v>219</v>
      </c>
      <c r="AO233" s="659">
        <v>219</v>
      </c>
      <c r="AP233" s="660">
        <v>186</v>
      </c>
      <c r="AQ233" s="660">
        <v>127</v>
      </c>
      <c r="AR233" s="661">
        <f t="shared" si="256"/>
        <v>0.84931506849315064</v>
      </c>
      <c r="AS233" s="662">
        <f t="shared" si="257"/>
        <v>0.84931506849315064</v>
      </c>
      <c r="AT233" s="645">
        <v>175</v>
      </c>
      <c r="AU233" s="659">
        <v>174</v>
      </c>
      <c r="AV233" s="659">
        <v>149</v>
      </c>
      <c r="AW233" s="660">
        <v>149</v>
      </c>
      <c r="AX233" s="660">
        <v>127</v>
      </c>
      <c r="AY233" s="661">
        <f t="shared" si="258"/>
        <v>0.85632183908045978</v>
      </c>
      <c r="AZ233" s="662">
        <f t="shared" si="259"/>
        <v>1</v>
      </c>
      <c r="BA233" s="645">
        <v>176</v>
      </c>
      <c r="BB233" s="659">
        <v>176</v>
      </c>
      <c r="BC233" s="659">
        <v>176</v>
      </c>
      <c r="BD233" s="660">
        <v>127</v>
      </c>
      <c r="BE233" s="660">
        <v>92</v>
      </c>
      <c r="BF233" s="661">
        <f t="shared" si="272"/>
        <v>0.72159090909090906</v>
      </c>
      <c r="BG233" s="662">
        <f t="shared" si="273"/>
        <v>0.72159090909090906</v>
      </c>
      <c r="BH233" s="645">
        <v>180</v>
      </c>
      <c r="BI233" s="659">
        <v>180</v>
      </c>
      <c r="BJ233" s="659">
        <v>180</v>
      </c>
      <c r="BK233" s="660">
        <v>133</v>
      </c>
      <c r="BL233" s="660">
        <v>96</v>
      </c>
      <c r="BM233" s="661">
        <f t="shared" si="274"/>
        <v>0.73888888888888893</v>
      </c>
      <c r="BN233" s="662">
        <f t="shared" si="275"/>
        <v>0.73888888888888893</v>
      </c>
      <c r="BO233" s="645">
        <v>118</v>
      </c>
      <c r="BP233" s="659">
        <v>118</v>
      </c>
      <c r="BQ233" s="659">
        <v>118</v>
      </c>
      <c r="BR233" s="660">
        <v>80</v>
      </c>
      <c r="BS233" s="660">
        <v>62</v>
      </c>
      <c r="BT233" s="661">
        <f t="shared" si="276"/>
        <v>0.67796610169491522</v>
      </c>
      <c r="BU233" s="662">
        <f t="shared" si="277"/>
        <v>0.67796610169491522</v>
      </c>
      <c r="BV233" s="645">
        <v>118</v>
      </c>
      <c r="BW233" s="659">
        <v>118</v>
      </c>
      <c r="BX233" s="659">
        <v>118</v>
      </c>
      <c r="BY233" s="660">
        <v>104</v>
      </c>
      <c r="BZ233" s="660">
        <v>75</v>
      </c>
      <c r="CA233" s="661">
        <f t="shared" si="278"/>
        <v>0.88135593220338981</v>
      </c>
      <c r="CB233" s="662">
        <f t="shared" si="279"/>
        <v>0.88135593220338981</v>
      </c>
      <c r="CC233" s="645">
        <v>92</v>
      </c>
      <c r="CD233" s="659">
        <v>92</v>
      </c>
      <c r="CE233" s="659">
        <v>88</v>
      </c>
      <c r="CF233" s="660">
        <v>88</v>
      </c>
      <c r="CG233" s="660">
        <v>67</v>
      </c>
      <c r="CH233" s="661">
        <f t="shared" si="280"/>
        <v>0.95652173913043481</v>
      </c>
      <c r="CI233" s="662">
        <f t="shared" si="281"/>
        <v>1</v>
      </c>
    </row>
    <row r="234" spans="1:16113" s="627" customFormat="1" x14ac:dyDescent="0.2">
      <c r="A234" s="663" t="s">
        <v>586</v>
      </c>
      <c r="B234" s="546" t="s">
        <v>523</v>
      </c>
      <c r="C234" s="625" t="s">
        <v>199</v>
      </c>
      <c r="D234" s="645">
        <v>192</v>
      </c>
      <c r="E234" s="659">
        <v>192</v>
      </c>
      <c r="F234" s="659">
        <v>182</v>
      </c>
      <c r="G234" s="659">
        <v>152</v>
      </c>
      <c r="H234" s="660">
        <v>127</v>
      </c>
      <c r="I234" s="661">
        <f t="shared" si="228"/>
        <v>0.79166666666666663</v>
      </c>
      <c r="J234" s="662">
        <f t="shared" si="229"/>
        <v>0.8351648351648352</v>
      </c>
      <c r="K234" s="645">
        <v>228</v>
      </c>
      <c r="L234" s="659">
        <v>226</v>
      </c>
      <c r="M234" s="659">
        <v>195</v>
      </c>
      <c r="N234" s="659">
        <v>180</v>
      </c>
      <c r="O234" s="660">
        <v>148</v>
      </c>
      <c r="P234" s="661">
        <f t="shared" si="250"/>
        <v>0.79646017699115046</v>
      </c>
      <c r="Q234" s="662">
        <f t="shared" si="251"/>
        <v>0.92307692307692313</v>
      </c>
      <c r="R234" s="645">
        <v>254</v>
      </c>
      <c r="S234" s="659">
        <v>249</v>
      </c>
      <c r="T234" s="659">
        <v>249</v>
      </c>
      <c r="U234" s="659">
        <v>189</v>
      </c>
      <c r="V234" s="660">
        <v>160</v>
      </c>
      <c r="W234" s="661">
        <f t="shared" si="226"/>
        <v>0.75903614457831325</v>
      </c>
      <c r="X234" s="662">
        <f t="shared" si="227"/>
        <v>0.75903614457831325</v>
      </c>
      <c r="Y234" s="645">
        <v>207</v>
      </c>
      <c r="Z234" s="659">
        <v>201</v>
      </c>
      <c r="AA234" s="659">
        <v>162</v>
      </c>
      <c r="AB234" s="659">
        <v>159</v>
      </c>
      <c r="AC234" s="660">
        <v>120</v>
      </c>
      <c r="AD234" s="661">
        <f t="shared" si="252"/>
        <v>0.79104477611940294</v>
      </c>
      <c r="AE234" s="662">
        <f t="shared" si="253"/>
        <v>0.98148148148148151</v>
      </c>
      <c r="AF234" s="645">
        <v>224</v>
      </c>
      <c r="AG234" s="659">
        <v>214</v>
      </c>
      <c r="AH234" s="659">
        <v>161</v>
      </c>
      <c r="AI234" s="659">
        <v>161</v>
      </c>
      <c r="AJ234" s="660">
        <v>123</v>
      </c>
      <c r="AK234" s="661">
        <f t="shared" si="254"/>
        <v>0.75233644859813087</v>
      </c>
      <c r="AL234" s="662">
        <f t="shared" si="255"/>
        <v>1</v>
      </c>
      <c r="AM234" s="645">
        <v>193</v>
      </c>
      <c r="AN234" s="659">
        <v>181</v>
      </c>
      <c r="AO234" s="659">
        <v>178</v>
      </c>
      <c r="AP234" s="659">
        <v>117</v>
      </c>
      <c r="AQ234" s="660">
        <v>109</v>
      </c>
      <c r="AR234" s="661">
        <f t="shared" si="256"/>
        <v>0.64640883977900554</v>
      </c>
      <c r="AS234" s="662">
        <f t="shared" si="257"/>
        <v>0.65730337078651691</v>
      </c>
      <c r="AT234" s="645">
        <v>206</v>
      </c>
      <c r="AU234" s="659">
        <v>193</v>
      </c>
      <c r="AV234" s="659">
        <v>149</v>
      </c>
      <c r="AW234" s="659">
        <v>149</v>
      </c>
      <c r="AX234" s="660">
        <v>133</v>
      </c>
      <c r="AY234" s="661">
        <f t="shared" si="258"/>
        <v>0.772020725388601</v>
      </c>
      <c r="AZ234" s="662">
        <f t="shared" si="259"/>
        <v>1</v>
      </c>
      <c r="BA234" s="645">
        <v>228</v>
      </c>
      <c r="BB234" s="659">
        <v>212</v>
      </c>
      <c r="BC234" s="659">
        <v>172</v>
      </c>
      <c r="BD234" s="659">
        <v>170</v>
      </c>
      <c r="BE234" s="660">
        <v>134</v>
      </c>
      <c r="BF234" s="661">
        <f t="shared" si="272"/>
        <v>0.80188679245283023</v>
      </c>
      <c r="BG234" s="662">
        <f t="shared" si="273"/>
        <v>0.98837209302325579</v>
      </c>
      <c r="BH234" s="645">
        <v>199</v>
      </c>
      <c r="BI234" s="659">
        <v>186</v>
      </c>
      <c r="BJ234" s="659">
        <v>144</v>
      </c>
      <c r="BK234" s="659">
        <v>144</v>
      </c>
      <c r="BL234" s="660">
        <v>106</v>
      </c>
      <c r="BM234" s="661">
        <f t="shared" si="274"/>
        <v>0.77419354838709675</v>
      </c>
      <c r="BN234" s="662">
        <f t="shared" si="275"/>
        <v>1</v>
      </c>
      <c r="BO234" s="645">
        <v>185</v>
      </c>
      <c r="BP234" s="659">
        <v>180</v>
      </c>
      <c r="BQ234" s="659">
        <v>180</v>
      </c>
      <c r="BR234" s="659">
        <v>135</v>
      </c>
      <c r="BS234" s="660">
        <v>104</v>
      </c>
      <c r="BT234" s="661">
        <f t="shared" si="276"/>
        <v>0.75</v>
      </c>
      <c r="BU234" s="662">
        <f t="shared" si="277"/>
        <v>0.75</v>
      </c>
      <c r="BV234" s="645">
        <v>212</v>
      </c>
      <c r="BW234" s="659">
        <v>208</v>
      </c>
      <c r="BX234" s="659">
        <v>203</v>
      </c>
      <c r="BY234" s="659">
        <v>173</v>
      </c>
      <c r="BZ234" s="660">
        <v>140</v>
      </c>
      <c r="CA234" s="661">
        <f t="shared" si="278"/>
        <v>0.83173076923076927</v>
      </c>
      <c r="CB234" s="662">
        <f t="shared" si="279"/>
        <v>0.85221674876847286</v>
      </c>
      <c r="CC234" s="645">
        <v>230</v>
      </c>
      <c r="CD234" s="659">
        <v>219</v>
      </c>
      <c r="CE234" s="659">
        <v>167</v>
      </c>
      <c r="CF234" s="659">
        <v>167</v>
      </c>
      <c r="CG234" s="660">
        <v>114</v>
      </c>
      <c r="CH234" s="661">
        <f t="shared" si="280"/>
        <v>0.76255707762557079</v>
      </c>
      <c r="CI234" s="662">
        <f t="shared" si="281"/>
        <v>1</v>
      </c>
      <c r="CJ234" s="43"/>
      <c r="CK234" s="43"/>
      <c r="CL234" s="43"/>
      <c r="CM234" s="43"/>
      <c r="CN234" s="43"/>
      <c r="CO234" s="43"/>
      <c r="CP234" s="43"/>
      <c r="CQ234" s="43"/>
      <c r="CR234" s="43"/>
      <c r="CS234" s="43"/>
      <c r="CT234" s="43"/>
      <c r="CU234" s="43"/>
      <c r="CV234" s="43"/>
      <c r="CW234" s="43"/>
      <c r="CX234" s="43"/>
      <c r="CY234" s="43"/>
      <c r="CZ234" s="43"/>
      <c r="DA234" s="43"/>
      <c r="DB234" s="43"/>
      <c r="DC234" s="43"/>
      <c r="DD234" s="43"/>
      <c r="DE234" s="43"/>
      <c r="DF234" s="43"/>
      <c r="DG234" s="43"/>
      <c r="DH234" s="43"/>
      <c r="DI234" s="43"/>
      <c r="DJ234" s="43"/>
      <c r="DK234" s="43"/>
      <c r="DL234" s="43"/>
      <c r="DM234" s="43"/>
      <c r="DN234" s="43"/>
      <c r="DO234" s="43"/>
      <c r="DP234" s="43"/>
      <c r="DQ234" s="43"/>
      <c r="DR234" s="43"/>
      <c r="DS234" s="43"/>
      <c r="DT234" s="43"/>
      <c r="DU234" s="43"/>
      <c r="DV234" s="43"/>
      <c r="DW234" s="43"/>
      <c r="DX234" s="43"/>
      <c r="DY234" s="43"/>
      <c r="DZ234" s="43"/>
      <c r="EA234" s="43"/>
      <c r="EB234" s="43"/>
      <c r="EC234" s="43"/>
      <c r="ED234" s="43"/>
      <c r="EE234" s="43"/>
      <c r="EF234" s="43"/>
      <c r="EG234" s="43"/>
      <c r="EH234" s="43"/>
      <c r="EI234" s="43"/>
      <c r="EJ234" s="43"/>
      <c r="EK234" s="43"/>
      <c r="EL234" s="43"/>
      <c r="EM234" s="43"/>
      <c r="EN234" s="43"/>
      <c r="EO234" s="43"/>
      <c r="EP234" s="43"/>
      <c r="EQ234" s="43"/>
      <c r="ER234" s="43"/>
      <c r="ES234" s="43"/>
      <c r="ET234" s="43"/>
      <c r="EU234" s="43"/>
      <c r="EV234" s="43"/>
      <c r="EW234" s="43"/>
      <c r="EX234" s="43"/>
      <c r="EY234" s="43"/>
      <c r="EZ234" s="43"/>
      <c r="FA234" s="43"/>
      <c r="FB234" s="43"/>
      <c r="FC234" s="43"/>
      <c r="FD234" s="43"/>
      <c r="FE234" s="43"/>
      <c r="FF234" s="43"/>
      <c r="FG234" s="43"/>
      <c r="FH234" s="43"/>
      <c r="FI234" s="43"/>
      <c r="FJ234" s="43"/>
      <c r="FK234" s="43"/>
      <c r="FL234" s="43"/>
      <c r="FM234" s="43"/>
      <c r="FN234" s="43"/>
      <c r="FO234" s="43"/>
      <c r="FP234" s="43"/>
      <c r="FQ234" s="43"/>
      <c r="FR234" s="43"/>
      <c r="FS234" s="43"/>
      <c r="FT234" s="43"/>
      <c r="FU234" s="43"/>
      <c r="FV234" s="43"/>
      <c r="FW234" s="43"/>
      <c r="FX234" s="43"/>
      <c r="FY234" s="43"/>
      <c r="FZ234" s="43"/>
      <c r="GA234" s="43"/>
      <c r="GB234" s="43"/>
      <c r="GC234" s="43"/>
      <c r="GD234" s="43"/>
      <c r="GE234" s="43"/>
      <c r="GF234" s="43"/>
      <c r="GG234" s="43"/>
      <c r="GH234" s="43"/>
      <c r="GI234" s="43"/>
      <c r="GJ234" s="43"/>
      <c r="GK234" s="43"/>
      <c r="GL234" s="43"/>
      <c r="GM234" s="43"/>
      <c r="GN234" s="43"/>
      <c r="GO234" s="43"/>
      <c r="GP234" s="43"/>
      <c r="GQ234" s="43"/>
      <c r="GR234" s="43"/>
      <c r="GS234" s="43"/>
      <c r="GT234" s="43"/>
      <c r="GU234" s="43"/>
      <c r="GV234" s="43"/>
      <c r="GW234" s="43"/>
      <c r="GX234" s="43"/>
      <c r="GY234" s="43"/>
      <c r="GZ234" s="43"/>
      <c r="HA234" s="43"/>
      <c r="HB234" s="43"/>
      <c r="HC234" s="43"/>
      <c r="HD234" s="43"/>
      <c r="HE234" s="43"/>
      <c r="HF234" s="43"/>
      <c r="HG234" s="43"/>
      <c r="HH234" s="43"/>
      <c r="HI234" s="43"/>
      <c r="HJ234" s="43"/>
      <c r="HK234" s="43"/>
      <c r="HL234" s="43"/>
      <c r="HM234" s="43"/>
      <c r="HN234" s="43"/>
      <c r="HO234" s="43"/>
      <c r="HP234" s="43"/>
      <c r="HQ234" s="43"/>
      <c r="HR234" s="43"/>
      <c r="HS234" s="43"/>
      <c r="HT234" s="43"/>
      <c r="HU234" s="43"/>
      <c r="HV234" s="43"/>
      <c r="HW234" s="43"/>
      <c r="HX234" s="43"/>
      <c r="HY234" s="43"/>
      <c r="HZ234" s="43"/>
      <c r="IA234" s="43"/>
      <c r="IB234" s="43"/>
      <c r="IC234" s="43"/>
      <c r="ID234" s="43"/>
      <c r="IE234" s="43"/>
      <c r="IF234" s="43"/>
      <c r="IG234" s="43"/>
      <c r="IH234" s="43"/>
      <c r="II234" s="43"/>
      <c r="IJ234" s="43"/>
      <c r="IK234" s="43"/>
      <c r="IL234" s="43"/>
      <c r="IM234" s="43"/>
      <c r="IN234" s="43"/>
      <c r="IO234" s="43"/>
      <c r="IP234" s="43"/>
      <c r="IQ234" s="43"/>
      <c r="IR234" s="43"/>
      <c r="IS234" s="43"/>
      <c r="IT234" s="43"/>
      <c r="IU234" s="43"/>
      <c r="IV234" s="43"/>
      <c r="IW234" s="43"/>
      <c r="IX234" s="43"/>
      <c r="IY234" s="43"/>
      <c r="IZ234" s="43"/>
      <c r="JA234" s="43"/>
      <c r="JB234" s="43"/>
      <c r="JC234" s="43"/>
      <c r="JD234" s="43"/>
      <c r="JE234" s="43"/>
      <c r="JF234" s="43"/>
      <c r="JG234" s="43"/>
      <c r="JH234" s="43"/>
      <c r="JI234" s="43"/>
      <c r="JJ234" s="43"/>
      <c r="JK234" s="43"/>
      <c r="JL234" s="43"/>
      <c r="JM234" s="43"/>
      <c r="JN234" s="43"/>
      <c r="JO234" s="43"/>
      <c r="JP234" s="43"/>
      <c r="JQ234" s="43"/>
      <c r="JR234" s="43"/>
      <c r="JS234" s="43"/>
      <c r="JT234" s="43"/>
      <c r="JU234" s="43"/>
      <c r="JV234" s="43"/>
      <c r="JW234" s="43"/>
      <c r="JX234" s="43"/>
      <c r="JY234" s="43"/>
      <c r="JZ234" s="43"/>
      <c r="KA234" s="43"/>
      <c r="KB234" s="43"/>
      <c r="KC234" s="43"/>
      <c r="KD234" s="43"/>
      <c r="KE234" s="43"/>
      <c r="KF234" s="43"/>
      <c r="KG234" s="43"/>
      <c r="KH234" s="43"/>
      <c r="KI234" s="43"/>
      <c r="KJ234" s="43"/>
      <c r="KK234" s="43"/>
      <c r="KL234" s="43"/>
      <c r="KM234" s="43"/>
      <c r="KN234" s="43"/>
      <c r="KO234" s="43"/>
      <c r="KP234" s="43"/>
      <c r="KQ234" s="43"/>
      <c r="KR234" s="43"/>
      <c r="KS234" s="43"/>
      <c r="KT234" s="43"/>
      <c r="KU234" s="43"/>
      <c r="KV234" s="43"/>
      <c r="KW234" s="43"/>
      <c r="KX234" s="43"/>
      <c r="KY234" s="43"/>
      <c r="KZ234" s="43"/>
      <c r="LA234" s="43"/>
      <c r="LB234" s="43"/>
      <c r="LC234" s="43"/>
      <c r="LD234" s="43"/>
      <c r="LE234" s="43"/>
      <c r="LF234" s="43"/>
      <c r="LG234" s="43"/>
      <c r="LH234" s="43"/>
      <c r="LI234" s="43"/>
      <c r="LJ234" s="43"/>
      <c r="LK234" s="43"/>
      <c r="LL234" s="43"/>
      <c r="LM234" s="43"/>
      <c r="LN234" s="43"/>
      <c r="LO234" s="43"/>
      <c r="LP234" s="43"/>
      <c r="LQ234" s="43"/>
      <c r="LR234" s="43"/>
      <c r="LS234" s="43"/>
      <c r="LT234" s="43"/>
      <c r="LU234" s="43"/>
      <c r="LV234" s="43"/>
      <c r="LW234" s="43"/>
      <c r="LX234" s="43"/>
      <c r="LY234" s="43"/>
      <c r="LZ234" s="43"/>
      <c r="MA234" s="43"/>
      <c r="MB234" s="43"/>
      <c r="MC234" s="43"/>
      <c r="MD234" s="43"/>
      <c r="ME234" s="43"/>
      <c r="MF234" s="43"/>
      <c r="MG234" s="43"/>
      <c r="MH234" s="43"/>
      <c r="MI234" s="43"/>
      <c r="MJ234" s="43"/>
      <c r="MK234" s="43"/>
      <c r="ML234" s="43"/>
      <c r="MM234" s="43"/>
      <c r="MN234" s="43"/>
      <c r="MO234" s="43"/>
      <c r="MP234" s="43"/>
      <c r="MQ234" s="43"/>
      <c r="MR234" s="43"/>
      <c r="MS234" s="43"/>
      <c r="MT234" s="43"/>
      <c r="MU234" s="43"/>
      <c r="MV234" s="43"/>
      <c r="MW234" s="43"/>
      <c r="MX234" s="43"/>
      <c r="MY234" s="43"/>
      <c r="MZ234" s="43"/>
      <c r="NA234" s="43"/>
      <c r="NB234" s="43"/>
      <c r="NC234" s="43"/>
      <c r="ND234" s="43"/>
      <c r="NE234" s="43"/>
      <c r="NF234" s="43"/>
      <c r="NG234" s="43"/>
      <c r="NH234" s="43"/>
      <c r="NI234" s="43"/>
      <c r="NJ234" s="43"/>
      <c r="NK234" s="43"/>
      <c r="NL234" s="43"/>
      <c r="NM234" s="43"/>
      <c r="NN234" s="43"/>
      <c r="NO234" s="43"/>
      <c r="NP234" s="43"/>
      <c r="NQ234" s="43"/>
      <c r="NR234" s="43"/>
      <c r="NS234" s="43"/>
      <c r="NT234" s="43"/>
      <c r="NU234" s="43"/>
      <c r="NV234" s="43"/>
      <c r="NW234" s="43"/>
      <c r="NX234" s="43"/>
      <c r="NY234" s="43"/>
      <c r="NZ234" s="43"/>
      <c r="OA234" s="43"/>
      <c r="OB234" s="43"/>
      <c r="OC234" s="43"/>
      <c r="OD234" s="43"/>
      <c r="OE234" s="43"/>
      <c r="OF234" s="43"/>
      <c r="OG234" s="43"/>
      <c r="OH234" s="43"/>
      <c r="OI234" s="43"/>
      <c r="OJ234" s="43"/>
      <c r="OK234" s="43"/>
      <c r="OL234" s="43"/>
      <c r="OM234" s="43"/>
      <c r="ON234" s="43"/>
      <c r="OO234" s="43"/>
      <c r="OP234" s="43"/>
      <c r="OQ234" s="43"/>
      <c r="OR234" s="43"/>
      <c r="OS234" s="43"/>
      <c r="OT234" s="43"/>
      <c r="OU234" s="43"/>
      <c r="OV234" s="43"/>
      <c r="OW234" s="43"/>
      <c r="OX234" s="43"/>
      <c r="OY234" s="43"/>
      <c r="OZ234" s="43"/>
      <c r="PA234" s="43"/>
      <c r="PB234" s="43"/>
      <c r="PC234" s="43"/>
      <c r="PD234" s="43"/>
      <c r="PE234" s="43"/>
      <c r="PF234" s="43"/>
      <c r="PG234" s="43"/>
      <c r="PH234" s="43"/>
      <c r="PI234" s="43"/>
      <c r="PJ234" s="43"/>
      <c r="PK234" s="43"/>
      <c r="PL234" s="43"/>
      <c r="PM234" s="43"/>
      <c r="PN234" s="43"/>
      <c r="PO234" s="43"/>
      <c r="PP234" s="43"/>
      <c r="PQ234" s="43"/>
      <c r="PR234" s="43"/>
      <c r="PS234" s="43"/>
      <c r="PT234" s="43"/>
      <c r="PU234" s="43"/>
      <c r="PV234" s="43"/>
      <c r="PW234" s="43"/>
      <c r="PX234" s="43"/>
      <c r="PY234" s="43"/>
      <c r="PZ234" s="43"/>
      <c r="QA234" s="43"/>
      <c r="QB234" s="43"/>
      <c r="QC234" s="43"/>
      <c r="QD234" s="43"/>
      <c r="QE234" s="43"/>
      <c r="QF234" s="43"/>
      <c r="QG234" s="43"/>
      <c r="QH234" s="43"/>
      <c r="QI234" s="43"/>
      <c r="QJ234" s="43"/>
      <c r="QK234" s="43"/>
      <c r="QL234" s="43"/>
      <c r="QM234" s="43"/>
      <c r="QN234" s="43"/>
      <c r="QO234" s="43"/>
      <c r="QP234" s="43"/>
      <c r="QQ234" s="43"/>
      <c r="QR234" s="43"/>
      <c r="QS234" s="43"/>
      <c r="QT234" s="43"/>
      <c r="QU234" s="43"/>
      <c r="QV234" s="43"/>
      <c r="QW234" s="43"/>
      <c r="QX234" s="43"/>
      <c r="QY234" s="43"/>
      <c r="QZ234" s="43"/>
      <c r="RA234" s="43"/>
      <c r="RB234" s="43"/>
      <c r="RC234" s="43"/>
      <c r="RD234" s="43"/>
      <c r="RE234" s="43"/>
      <c r="RF234" s="43"/>
      <c r="RG234" s="43"/>
      <c r="RH234" s="43"/>
      <c r="RI234" s="43"/>
      <c r="RJ234" s="43"/>
      <c r="RK234" s="43"/>
      <c r="RL234" s="43"/>
      <c r="RM234" s="43"/>
      <c r="RN234" s="43"/>
      <c r="RO234" s="43"/>
      <c r="RP234" s="43"/>
      <c r="RQ234" s="43"/>
      <c r="RR234" s="43"/>
      <c r="RS234" s="43"/>
      <c r="RT234" s="43"/>
      <c r="RU234" s="43"/>
      <c r="RV234" s="43"/>
      <c r="RW234" s="43"/>
      <c r="RX234" s="43"/>
      <c r="RY234" s="43"/>
      <c r="RZ234" s="43"/>
      <c r="SA234" s="43"/>
      <c r="SB234" s="43"/>
      <c r="SC234" s="43"/>
      <c r="SD234" s="43"/>
      <c r="SE234" s="43"/>
      <c r="SF234" s="43"/>
      <c r="SG234" s="43"/>
      <c r="SH234" s="43"/>
      <c r="SI234" s="43"/>
      <c r="SJ234" s="43"/>
      <c r="SK234" s="43"/>
      <c r="SL234" s="43"/>
      <c r="SM234" s="43"/>
      <c r="SN234" s="43"/>
      <c r="SO234" s="43"/>
      <c r="SP234" s="43"/>
      <c r="SQ234" s="43"/>
      <c r="SR234" s="43"/>
      <c r="SS234" s="43"/>
      <c r="ST234" s="43"/>
      <c r="SU234" s="43"/>
      <c r="SV234" s="43"/>
      <c r="SW234" s="43"/>
      <c r="SX234" s="43"/>
      <c r="SY234" s="43"/>
      <c r="SZ234" s="43"/>
      <c r="TA234" s="43"/>
      <c r="TB234" s="43"/>
      <c r="TC234" s="43"/>
      <c r="TD234" s="43"/>
      <c r="TE234" s="43"/>
      <c r="TF234" s="43"/>
      <c r="TG234" s="43"/>
      <c r="TH234" s="43"/>
      <c r="TI234" s="43"/>
      <c r="TJ234" s="43"/>
      <c r="TK234" s="43"/>
      <c r="TL234" s="43"/>
      <c r="TM234" s="43"/>
      <c r="TN234" s="43"/>
      <c r="TO234" s="43"/>
      <c r="TP234" s="43"/>
      <c r="TQ234" s="43"/>
      <c r="TR234" s="43"/>
      <c r="TS234" s="43"/>
      <c r="TT234" s="43"/>
      <c r="TU234" s="43"/>
      <c r="TV234" s="43"/>
      <c r="TW234" s="43"/>
      <c r="TX234" s="43"/>
      <c r="TY234" s="43"/>
      <c r="TZ234" s="43"/>
      <c r="UA234" s="43"/>
      <c r="UB234" s="43"/>
      <c r="UC234" s="43"/>
      <c r="UD234" s="43"/>
      <c r="UE234" s="43"/>
      <c r="UF234" s="43"/>
      <c r="UG234" s="43"/>
      <c r="UH234" s="43"/>
      <c r="UI234" s="43"/>
      <c r="UJ234" s="43"/>
      <c r="UK234" s="43"/>
      <c r="UL234" s="43"/>
      <c r="UM234" s="43"/>
      <c r="UN234" s="43"/>
      <c r="UO234" s="43"/>
      <c r="UP234" s="43"/>
      <c r="UQ234" s="43"/>
      <c r="UR234" s="43"/>
      <c r="US234" s="43"/>
      <c r="UT234" s="43"/>
      <c r="UU234" s="43"/>
      <c r="UV234" s="43"/>
      <c r="UW234" s="43"/>
      <c r="UX234" s="43"/>
      <c r="UY234" s="43"/>
      <c r="UZ234" s="43"/>
      <c r="VA234" s="43"/>
      <c r="VB234" s="43"/>
      <c r="VC234" s="43"/>
      <c r="VD234" s="43"/>
      <c r="VE234" s="43"/>
      <c r="VF234" s="43"/>
      <c r="VG234" s="43"/>
      <c r="VH234" s="43"/>
      <c r="VI234" s="43"/>
      <c r="VJ234" s="43"/>
      <c r="VK234" s="43"/>
      <c r="VL234" s="43"/>
      <c r="VM234" s="43"/>
      <c r="VN234" s="43"/>
      <c r="VO234" s="43"/>
      <c r="VP234" s="43"/>
      <c r="VQ234" s="43"/>
      <c r="VR234" s="43"/>
      <c r="VS234" s="43"/>
      <c r="VT234" s="43"/>
      <c r="VU234" s="43"/>
      <c r="VV234" s="43"/>
      <c r="VW234" s="43"/>
      <c r="VX234" s="43"/>
      <c r="VY234" s="43"/>
      <c r="VZ234" s="43"/>
      <c r="WA234" s="43"/>
      <c r="WB234" s="43"/>
      <c r="WC234" s="43"/>
      <c r="WD234" s="43"/>
      <c r="WE234" s="43"/>
      <c r="WF234" s="43"/>
      <c r="WG234" s="43"/>
      <c r="WH234" s="43"/>
      <c r="WI234" s="43"/>
      <c r="WJ234" s="43"/>
      <c r="WK234" s="43"/>
      <c r="WL234" s="43"/>
      <c r="WM234" s="43"/>
      <c r="WN234" s="43"/>
      <c r="WO234" s="43"/>
      <c r="WP234" s="43"/>
      <c r="WQ234" s="43"/>
      <c r="WR234" s="43"/>
      <c r="WS234" s="43"/>
      <c r="WT234" s="43"/>
      <c r="WU234" s="43"/>
      <c r="WV234" s="43"/>
      <c r="WW234" s="43"/>
      <c r="WX234" s="43"/>
      <c r="WY234" s="43"/>
      <c r="WZ234" s="43"/>
      <c r="XA234" s="43"/>
      <c r="XB234" s="43"/>
      <c r="XC234" s="43"/>
      <c r="XD234" s="43"/>
      <c r="XE234" s="43"/>
      <c r="XF234" s="43"/>
      <c r="XG234" s="43"/>
      <c r="XH234" s="43"/>
      <c r="XI234" s="43"/>
      <c r="XJ234" s="43"/>
      <c r="XK234" s="43"/>
      <c r="XL234" s="43"/>
      <c r="XM234" s="43"/>
      <c r="XN234" s="43"/>
      <c r="XO234" s="43"/>
      <c r="XP234" s="43"/>
      <c r="XQ234" s="43"/>
      <c r="XR234" s="43"/>
      <c r="XS234" s="43"/>
      <c r="XT234" s="43"/>
      <c r="XU234" s="43"/>
      <c r="XV234" s="43"/>
      <c r="XW234" s="43"/>
      <c r="XX234" s="43"/>
      <c r="XY234" s="43"/>
      <c r="XZ234" s="43"/>
      <c r="YA234" s="43"/>
      <c r="YB234" s="43"/>
      <c r="YC234" s="43"/>
      <c r="YD234" s="43"/>
      <c r="YE234" s="43"/>
      <c r="YF234" s="43"/>
      <c r="YG234" s="43"/>
      <c r="YH234" s="43"/>
      <c r="YI234" s="43"/>
      <c r="YJ234" s="43"/>
      <c r="YK234" s="43"/>
      <c r="YL234" s="43"/>
      <c r="YM234" s="43"/>
      <c r="YN234" s="43"/>
      <c r="YO234" s="43"/>
      <c r="YP234" s="43"/>
      <c r="YQ234" s="43"/>
      <c r="YR234" s="43"/>
      <c r="YS234" s="43"/>
      <c r="YT234" s="43"/>
      <c r="YU234" s="43"/>
      <c r="YV234" s="43"/>
      <c r="YW234" s="43"/>
      <c r="YX234" s="43"/>
      <c r="YY234" s="43"/>
      <c r="YZ234" s="43"/>
      <c r="ZA234" s="43"/>
      <c r="ZB234" s="43"/>
      <c r="ZC234" s="43"/>
      <c r="ZD234" s="43"/>
      <c r="ZE234" s="43"/>
      <c r="ZF234" s="43"/>
      <c r="ZG234" s="43"/>
      <c r="ZH234" s="43"/>
      <c r="ZI234" s="43"/>
      <c r="ZJ234" s="43"/>
      <c r="ZK234" s="43"/>
      <c r="ZL234" s="43"/>
      <c r="ZM234" s="43"/>
      <c r="ZN234" s="43"/>
      <c r="ZO234" s="43"/>
      <c r="ZP234" s="43"/>
      <c r="ZQ234" s="43"/>
      <c r="ZR234" s="43"/>
      <c r="ZS234" s="43"/>
      <c r="ZT234" s="43"/>
      <c r="ZU234" s="43"/>
      <c r="ZV234" s="43"/>
      <c r="ZW234" s="43"/>
      <c r="ZX234" s="43"/>
      <c r="ZY234" s="43"/>
      <c r="ZZ234" s="43"/>
      <c r="AAA234" s="43"/>
      <c r="AAB234" s="43"/>
      <c r="AAC234" s="43"/>
      <c r="AAD234" s="43"/>
      <c r="AAE234" s="43"/>
      <c r="AAF234" s="43"/>
      <c r="AAG234" s="43"/>
      <c r="AAH234" s="43"/>
      <c r="AAI234" s="43"/>
      <c r="AAJ234" s="43"/>
      <c r="AAK234" s="43"/>
      <c r="AAL234" s="43"/>
      <c r="AAM234" s="43"/>
      <c r="AAN234" s="43"/>
      <c r="AAO234" s="43"/>
      <c r="AAP234" s="43"/>
      <c r="AAQ234" s="43"/>
      <c r="AAR234" s="43"/>
      <c r="AAS234" s="43"/>
      <c r="AAT234" s="43"/>
      <c r="AAU234" s="43"/>
      <c r="AAV234" s="43"/>
      <c r="AAW234" s="43"/>
      <c r="AAX234" s="43"/>
      <c r="AAY234" s="43"/>
      <c r="AAZ234" s="43"/>
      <c r="ABA234" s="43"/>
      <c r="ABB234" s="43"/>
      <c r="ABC234" s="43"/>
      <c r="ABD234" s="43"/>
      <c r="ABE234" s="43"/>
      <c r="ABF234" s="43"/>
      <c r="ABG234" s="43"/>
      <c r="ABH234" s="43"/>
      <c r="ABI234" s="43"/>
      <c r="ABJ234" s="43"/>
      <c r="ABK234" s="43"/>
      <c r="ABL234" s="43"/>
      <c r="ABM234" s="43"/>
      <c r="ABN234" s="43"/>
      <c r="ABO234" s="43"/>
      <c r="ABP234" s="43"/>
      <c r="ABQ234" s="43"/>
      <c r="ABR234" s="43"/>
      <c r="ABS234" s="43"/>
      <c r="ABT234" s="43"/>
      <c r="ABU234" s="43"/>
      <c r="ABV234" s="43"/>
      <c r="ABW234" s="43"/>
      <c r="ABX234" s="43"/>
      <c r="ABY234" s="43"/>
      <c r="ABZ234" s="43"/>
      <c r="ACA234" s="43"/>
      <c r="ACB234" s="43"/>
      <c r="ACC234" s="43"/>
      <c r="ACD234" s="43"/>
      <c r="ACE234" s="43"/>
      <c r="ACF234" s="43"/>
      <c r="ACG234" s="43"/>
      <c r="ACH234" s="43"/>
      <c r="ACI234" s="43"/>
      <c r="ACJ234" s="43"/>
      <c r="ACK234" s="43"/>
      <c r="ACL234" s="43"/>
      <c r="ACM234" s="43"/>
      <c r="ACN234" s="43"/>
      <c r="ACO234" s="43"/>
      <c r="ACP234" s="43"/>
      <c r="ACQ234" s="43"/>
      <c r="ACR234" s="43"/>
      <c r="ACS234" s="43"/>
      <c r="ACT234" s="43"/>
      <c r="ACU234" s="43"/>
      <c r="ACV234" s="43"/>
      <c r="ACW234" s="43"/>
      <c r="ACX234" s="43"/>
      <c r="ACY234" s="43"/>
      <c r="ACZ234" s="43"/>
      <c r="ADA234" s="43"/>
      <c r="ADB234" s="43"/>
      <c r="ADC234" s="43"/>
      <c r="ADD234" s="43"/>
      <c r="ADE234" s="43"/>
      <c r="ADF234" s="43"/>
      <c r="ADG234" s="43"/>
      <c r="ADH234" s="43"/>
      <c r="ADI234" s="43"/>
      <c r="ADJ234" s="43"/>
      <c r="ADK234" s="43"/>
      <c r="ADL234" s="43"/>
      <c r="ADM234" s="43"/>
      <c r="ADN234" s="43"/>
      <c r="ADO234" s="43"/>
      <c r="ADP234" s="43"/>
      <c r="ADQ234" s="43"/>
      <c r="ADR234" s="43"/>
      <c r="ADS234" s="43"/>
      <c r="ADT234" s="43"/>
      <c r="ADU234" s="43"/>
      <c r="ADV234" s="43"/>
      <c r="ADW234" s="43"/>
      <c r="ADX234" s="43"/>
      <c r="ADY234" s="43"/>
      <c r="ADZ234" s="43"/>
      <c r="AEA234" s="43"/>
      <c r="AEB234" s="43"/>
      <c r="AEC234" s="43"/>
      <c r="AED234" s="43"/>
      <c r="AEE234" s="43"/>
      <c r="AEF234" s="43"/>
      <c r="AEG234" s="43"/>
      <c r="AEH234" s="43"/>
      <c r="AEI234" s="43"/>
      <c r="AEJ234" s="43"/>
      <c r="AEK234" s="43"/>
      <c r="AEL234" s="43"/>
      <c r="AEM234" s="43"/>
      <c r="AEN234" s="43"/>
      <c r="AEO234" s="43"/>
      <c r="AEP234" s="43"/>
      <c r="AEQ234" s="43"/>
      <c r="AER234" s="43"/>
      <c r="AES234" s="43"/>
      <c r="AET234" s="43"/>
      <c r="AEU234" s="43"/>
      <c r="AEV234" s="43"/>
      <c r="AEW234" s="43"/>
      <c r="AEX234" s="43"/>
      <c r="AEY234" s="43"/>
      <c r="AEZ234" s="43"/>
      <c r="AFA234" s="43"/>
      <c r="AFB234" s="43"/>
      <c r="AFC234" s="43"/>
      <c r="AFD234" s="43"/>
      <c r="AFE234" s="43"/>
      <c r="AFF234" s="43"/>
      <c r="AFG234" s="43"/>
      <c r="AFH234" s="43"/>
      <c r="AFI234" s="43"/>
      <c r="AFJ234" s="43"/>
      <c r="AFK234" s="43"/>
      <c r="AFL234" s="43"/>
      <c r="AFM234" s="43"/>
      <c r="AFN234" s="43"/>
      <c r="AFO234" s="43"/>
      <c r="AFP234" s="43"/>
      <c r="AFQ234" s="43"/>
      <c r="AFR234" s="43"/>
      <c r="AFS234" s="43"/>
      <c r="AFT234" s="43"/>
      <c r="AFU234" s="43"/>
      <c r="AFV234" s="43"/>
      <c r="AFW234" s="43"/>
      <c r="AFX234" s="43"/>
      <c r="AFY234" s="43"/>
      <c r="AFZ234" s="43"/>
      <c r="AGA234" s="43"/>
      <c r="AGB234" s="43"/>
      <c r="AGC234" s="43"/>
      <c r="AGD234" s="43"/>
      <c r="AGE234" s="43"/>
      <c r="AGF234" s="43"/>
      <c r="AGG234" s="43"/>
      <c r="AGH234" s="43"/>
      <c r="AGI234" s="43"/>
      <c r="AGJ234" s="43"/>
      <c r="AGK234" s="43"/>
      <c r="AGL234" s="43"/>
      <c r="AGM234" s="43"/>
      <c r="AGN234" s="43"/>
      <c r="AGO234" s="43"/>
      <c r="AGP234" s="43"/>
      <c r="AGQ234" s="43"/>
      <c r="AGR234" s="43"/>
      <c r="AGS234" s="43"/>
      <c r="AGT234" s="43"/>
      <c r="AGU234" s="43"/>
      <c r="AGV234" s="43"/>
      <c r="AGW234" s="43"/>
      <c r="AGX234" s="43"/>
      <c r="AGY234" s="43"/>
      <c r="AGZ234" s="43"/>
      <c r="AHA234" s="43"/>
      <c r="AHB234" s="43"/>
      <c r="AHC234" s="43"/>
      <c r="AHD234" s="43"/>
      <c r="AHE234" s="43"/>
      <c r="AHF234" s="43"/>
      <c r="AHG234" s="43"/>
      <c r="AHH234" s="43"/>
      <c r="AHI234" s="43"/>
      <c r="AHJ234" s="43"/>
      <c r="AHK234" s="43"/>
      <c r="AHL234" s="43"/>
      <c r="AHM234" s="43"/>
      <c r="AHN234" s="43"/>
      <c r="AHO234" s="43"/>
      <c r="AHP234" s="43"/>
      <c r="AHQ234" s="43"/>
      <c r="AHR234" s="43"/>
      <c r="AHS234" s="43"/>
      <c r="AHT234" s="43"/>
      <c r="AHU234" s="43"/>
      <c r="AHV234" s="43"/>
      <c r="AHW234" s="43"/>
      <c r="AHX234" s="43"/>
      <c r="AHY234" s="43"/>
      <c r="AHZ234" s="43"/>
      <c r="AIA234" s="43"/>
      <c r="AIB234" s="43"/>
      <c r="AIC234" s="43"/>
      <c r="AID234" s="43"/>
      <c r="AIE234" s="43"/>
      <c r="AIF234" s="43"/>
      <c r="AIG234" s="43"/>
      <c r="AIH234" s="43"/>
      <c r="AII234" s="43"/>
      <c r="AIJ234" s="43"/>
      <c r="AIK234" s="43"/>
      <c r="AIL234" s="43"/>
      <c r="AIM234" s="43"/>
      <c r="AIN234" s="43"/>
      <c r="AIO234" s="43"/>
      <c r="AIP234" s="43"/>
      <c r="AIQ234" s="43"/>
      <c r="AIR234" s="43"/>
      <c r="AIS234" s="43"/>
      <c r="AIT234" s="43"/>
      <c r="AIU234" s="43"/>
      <c r="AIV234" s="43"/>
      <c r="AIW234" s="43"/>
      <c r="AIX234" s="43"/>
      <c r="AIY234" s="43"/>
      <c r="AIZ234" s="43"/>
      <c r="AJA234" s="43"/>
      <c r="AJB234" s="43"/>
      <c r="AJC234" s="43"/>
      <c r="AJD234" s="43"/>
      <c r="AJE234" s="43"/>
      <c r="AJF234" s="43"/>
      <c r="AJG234" s="43"/>
      <c r="AJH234" s="43"/>
      <c r="AJI234" s="43"/>
      <c r="AJJ234" s="43"/>
      <c r="AJK234" s="43"/>
      <c r="AJL234" s="43"/>
      <c r="AJM234" s="43"/>
      <c r="AJN234" s="43"/>
      <c r="AJO234" s="43"/>
      <c r="AJP234" s="43"/>
      <c r="AJQ234" s="43"/>
      <c r="AJR234" s="43"/>
      <c r="AJS234" s="43"/>
      <c r="AJT234" s="43"/>
      <c r="AJU234" s="43"/>
      <c r="AJV234" s="43"/>
      <c r="AJW234" s="43"/>
      <c r="AJX234" s="43"/>
      <c r="AJY234" s="43"/>
      <c r="AJZ234" s="43"/>
      <c r="AKA234" s="43"/>
      <c r="AKB234" s="43"/>
      <c r="AKC234" s="43"/>
      <c r="AKD234" s="43"/>
      <c r="AKE234" s="43"/>
      <c r="AKF234" s="43"/>
      <c r="AKG234" s="43"/>
      <c r="AKH234" s="43"/>
      <c r="AKI234" s="43"/>
      <c r="AKJ234" s="43"/>
      <c r="AKK234" s="43"/>
      <c r="AKL234" s="43"/>
      <c r="AKM234" s="43"/>
      <c r="AKN234" s="43"/>
      <c r="AKO234" s="43"/>
      <c r="AKP234" s="43"/>
      <c r="AKQ234" s="43"/>
      <c r="AKR234" s="43"/>
      <c r="AKS234" s="43"/>
      <c r="AKT234" s="43"/>
      <c r="AKU234" s="43"/>
      <c r="AKV234" s="43"/>
      <c r="AKW234" s="43"/>
      <c r="AKX234" s="43"/>
      <c r="AKY234" s="43"/>
      <c r="AKZ234" s="43"/>
      <c r="ALA234" s="43"/>
      <c r="ALB234" s="43"/>
      <c r="ALC234" s="43"/>
      <c r="ALD234" s="43"/>
      <c r="ALE234" s="43"/>
      <c r="ALF234" s="43"/>
      <c r="ALG234" s="43"/>
      <c r="ALH234" s="43"/>
      <c r="ALI234" s="43"/>
      <c r="ALJ234" s="43"/>
      <c r="ALK234" s="43"/>
      <c r="ALL234" s="43"/>
      <c r="ALM234" s="43"/>
      <c r="ALN234" s="43"/>
      <c r="ALO234" s="43"/>
      <c r="ALP234" s="43"/>
      <c r="ALQ234" s="43"/>
      <c r="ALR234" s="43"/>
      <c r="ALS234" s="43"/>
      <c r="ALT234" s="43"/>
      <c r="ALU234" s="43"/>
      <c r="ALV234" s="43"/>
      <c r="ALW234" s="43"/>
      <c r="ALX234" s="43"/>
      <c r="ALY234" s="43"/>
      <c r="ALZ234" s="43"/>
      <c r="AMA234" s="43"/>
      <c r="AMB234" s="43"/>
      <c r="AMC234" s="43"/>
      <c r="AMD234" s="43"/>
      <c r="AME234" s="43"/>
      <c r="AMF234" s="43"/>
      <c r="AMG234" s="43"/>
      <c r="AMH234" s="43"/>
      <c r="AMI234" s="43"/>
      <c r="AMJ234" s="43"/>
      <c r="AMK234" s="43"/>
      <c r="AML234" s="43"/>
      <c r="AMM234" s="43"/>
      <c r="AMN234" s="43"/>
      <c r="AMO234" s="43"/>
      <c r="AMP234" s="43"/>
      <c r="AMQ234" s="43"/>
      <c r="AMR234" s="43"/>
      <c r="AMS234" s="43"/>
      <c r="AMT234" s="43"/>
      <c r="AMU234" s="43"/>
      <c r="AMV234" s="43"/>
      <c r="AMW234" s="43"/>
      <c r="AMX234" s="43"/>
      <c r="AMY234" s="43"/>
      <c r="AMZ234" s="43"/>
      <c r="ANA234" s="43"/>
      <c r="ANB234" s="43"/>
      <c r="ANC234" s="43"/>
      <c r="AND234" s="43"/>
      <c r="ANE234" s="43"/>
      <c r="ANF234" s="43"/>
      <c r="ANG234" s="43"/>
      <c r="ANH234" s="43"/>
      <c r="ANI234" s="43"/>
      <c r="ANJ234" s="43"/>
      <c r="ANK234" s="43"/>
      <c r="ANL234" s="43"/>
      <c r="ANM234" s="43"/>
      <c r="ANN234" s="43"/>
      <c r="ANO234" s="43"/>
      <c r="ANP234" s="43"/>
      <c r="ANQ234" s="43"/>
      <c r="ANR234" s="43"/>
      <c r="ANS234" s="43"/>
      <c r="ANT234" s="43"/>
      <c r="ANU234" s="43"/>
      <c r="ANV234" s="43"/>
      <c r="ANW234" s="43"/>
      <c r="ANX234" s="43"/>
      <c r="ANY234" s="43"/>
      <c r="ANZ234" s="43"/>
      <c r="AOA234" s="43"/>
      <c r="AOB234" s="43"/>
      <c r="AOC234" s="43"/>
      <c r="AOD234" s="43"/>
      <c r="AOE234" s="43"/>
      <c r="AOF234" s="43"/>
      <c r="AOG234" s="43"/>
      <c r="AOH234" s="43"/>
      <c r="AOI234" s="43"/>
      <c r="AOJ234" s="43"/>
      <c r="AOK234" s="43"/>
      <c r="AOL234" s="43"/>
      <c r="AOM234" s="43"/>
      <c r="AON234" s="43"/>
      <c r="AOO234" s="43"/>
      <c r="AOP234" s="43"/>
      <c r="AOQ234" s="43"/>
      <c r="AOR234" s="43"/>
      <c r="AOS234" s="43"/>
      <c r="AOT234" s="43"/>
      <c r="AOU234" s="43"/>
      <c r="AOV234" s="43"/>
      <c r="AOW234" s="43"/>
      <c r="AOX234" s="43"/>
      <c r="AOY234" s="43"/>
      <c r="AOZ234" s="43"/>
      <c r="APA234" s="43"/>
      <c r="APB234" s="43"/>
      <c r="APC234" s="43"/>
      <c r="APD234" s="43"/>
      <c r="APE234" s="43"/>
      <c r="APF234" s="43"/>
      <c r="APG234" s="43"/>
      <c r="APH234" s="43"/>
      <c r="API234" s="43"/>
      <c r="APJ234" s="43"/>
      <c r="APK234" s="43"/>
      <c r="APL234" s="43"/>
      <c r="APM234" s="43"/>
      <c r="APN234" s="43"/>
      <c r="APO234" s="43"/>
      <c r="APP234" s="43"/>
      <c r="APQ234" s="43"/>
      <c r="APR234" s="43"/>
      <c r="APS234" s="43"/>
      <c r="APT234" s="43"/>
      <c r="APU234" s="43"/>
      <c r="APV234" s="43"/>
      <c r="APW234" s="43"/>
      <c r="APX234" s="43"/>
      <c r="APY234" s="43"/>
      <c r="APZ234" s="43"/>
      <c r="AQA234" s="43"/>
      <c r="AQB234" s="43"/>
      <c r="AQC234" s="43"/>
      <c r="AQD234" s="43"/>
      <c r="AQE234" s="43"/>
      <c r="AQF234" s="43"/>
      <c r="AQG234" s="43"/>
      <c r="AQH234" s="43"/>
      <c r="AQI234" s="43"/>
      <c r="AQJ234" s="43"/>
      <c r="AQK234" s="43"/>
      <c r="AQL234" s="43"/>
      <c r="AQM234" s="43"/>
      <c r="AQN234" s="43"/>
      <c r="AQO234" s="43"/>
      <c r="AQP234" s="43"/>
      <c r="AQQ234" s="43"/>
      <c r="AQR234" s="43"/>
      <c r="AQS234" s="43"/>
      <c r="AQT234" s="43"/>
      <c r="AQU234" s="43"/>
      <c r="AQV234" s="43"/>
      <c r="AQW234" s="43"/>
      <c r="AQX234" s="43"/>
      <c r="AQY234" s="43"/>
      <c r="AQZ234" s="43"/>
      <c r="ARA234" s="43"/>
      <c r="ARB234" s="43"/>
      <c r="ARC234" s="43"/>
      <c r="ARD234" s="43"/>
      <c r="ARE234" s="43"/>
      <c r="ARF234" s="43"/>
      <c r="ARG234" s="43"/>
      <c r="ARH234" s="43"/>
      <c r="ARI234" s="43"/>
      <c r="ARJ234" s="43"/>
      <c r="ARK234" s="43"/>
      <c r="ARL234" s="43"/>
      <c r="ARM234" s="43"/>
      <c r="ARN234" s="43"/>
      <c r="ARO234" s="43"/>
      <c r="ARP234" s="43"/>
      <c r="ARQ234" s="43"/>
      <c r="ARR234" s="43"/>
      <c r="ARS234" s="43"/>
      <c r="ART234" s="43"/>
      <c r="ARU234" s="43"/>
      <c r="ARV234" s="43"/>
      <c r="ARW234" s="43"/>
      <c r="ARX234" s="43"/>
      <c r="ARY234" s="43"/>
      <c r="ARZ234" s="43"/>
      <c r="ASA234" s="43"/>
      <c r="ASB234" s="43"/>
      <c r="ASC234" s="43"/>
      <c r="ASD234" s="43"/>
      <c r="ASE234" s="43"/>
      <c r="ASF234" s="43"/>
      <c r="ASG234" s="43"/>
      <c r="ASH234" s="43"/>
      <c r="ASI234" s="43"/>
      <c r="ASJ234" s="43"/>
      <c r="ASK234" s="43"/>
      <c r="ASL234" s="43"/>
      <c r="ASM234" s="43"/>
      <c r="ASN234" s="43"/>
      <c r="ASO234" s="43"/>
      <c r="ASP234" s="43"/>
      <c r="ASQ234" s="43"/>
      <c r="ASR234" s="43"/>
      <c r="ASS234" s="43"/>
      <c r="AST234" s="43"/>
      <c r="ASU234" s="43"/>
      <c r="ASV234" s="43"/>
      <c r="ASW234" s="43"/>
      <c r="ASX234" s="43"/>
      <c r="ASY234" s="43"/>
      <c r="ASZ234" s="43"/>
      <c r="ATA234" s="43"/>
      <c r="ATB234" s="43"/>
      <c r="ATC234" s="43"/>
      <c r="ATD234" s="43"/>
      <c r="ATE234" s="43"/>
      <c r="ATF234" s="43"/>
      <c r="ATG234" s="43"/>
      <c r="ATH234" s="43"/>
      <c r="ATI234" s="43"/>
      <c r="ATJ234" s="43"/>
      <c r="ATK234" s="43"/>
      <c r="ATL234" s="43"/>
      <c r="ATM234" s="43"/>
      <c r="ATN234" s="43"/>
      <c r="ATO234" s="43"/>
      <c r="ATP234" s="43"/>
      <c r="ATQ234" s="43"/>
      <c r="ATR234" s="43"/>
      <c r="ATS234" s="43"/>
      <c r="ATT234" s="43"/>
      <c r="ATU234" s="43"/>
      <c r="ATV234" s="43"/>
      <c r="ATW234" s="43"/>
      <c r="ATX234" s="43"/>
      <c r="ATY234" s="43"/>
      <c r="ATZ234" s="43"/>
      <c r="AUA234" s="43"/>
      <c r="AUB234" s="43"/>
      <c r="AUC234" s="43"/>
      <c r="AUD234" s="43"/>
      <c r="AUE234" s="43"/>
      <c r="AUF234" s="43"/>
      <c r="AUG234" s="43"/>
      <c r="AUH234" s="43"/>
      <c r="AUI234" s="43"/>
      <c r="AUJ234" s="43"/>
      <c r="AUK234" s="43"/>
      <c r="AUL234" s="43"/>
      <c r="AUM234" s="43"/>
      <c r="AUN234" s="43"/>
      <c r="AUO234" s="43"/>
      <c r="AUP234" s="43"/>
      <c r="AUQ234" s="43"/>
      <c r="AUR234" s="43"/>
      <c r="AUS234" s="43"/>
      <c r="AUT234" s="43"/>
      <c r="AUU234" s="43"/>
      <c r="AUV234" s="43"/>
      <c r="AUW234" s="43"/>
      <c r="AUX234" s="43"/>
      <c r="AUY234" s="43"/>
      <c r="AUZ234" s="43"/>
      <c r="AVA234" s="43"/>
      <c r="AVB234" s="43"/>
      <c r="AVC234" s="43"/>
      <c r="AVD234" s="43"/>
      <c r="AVE234" s="43"/>
      <c r="AVF234" s="43"/>
      <c r="AVG234" s="43"/>
      <c r="AVH234" s="43"/>
      <c r="AVI234" s="43"/>
      <c r="AVJ234" s="43"/>
      <c r="AVK234" s="43"/>
      <c r="AVL234" s="43"/>
      <c r="AVM234" s="43"/>
      <c r="AVN234" s="43"/>
      <c r="AVO234" s="43"/>
      <c r="AVP234" s="43"/>
      <c r="AVQ234" s="43"/>
      <c r="AVR234" s="43"/>
      <c r="AVS234" s="43"/>
      <c r="AVT234" s="43"/>
      <c r="AVU234" s="43"/>
      <c r="AVV234" s="43"/>
      <c r="AVW234" s="43"/>
      <c r="AVX234" s="43"/>
      <c r="AVY234" s="43"/>
      <c r="AVZ234" s="43"/>
      <c r="AWA234" s="43"/>
      <c r="AWB234" s="43"/>
      <c r="AWC234" s="43"/>
      <c r="AWD234" s="43"/>
      <c r="AWE234" s="43"/>
      <c r="AWF234" s="43"/>
      <c r="AWG234" s="43"/>
      <c r="AWH234" s="43"/>
      <c r="AWI234" s="43"/>
      <c r="AWJ234" s="43"/>
      <c r="AWK234" s="43"/>
      <c r="AWL234" s="43"/>
      <c r="AWM234" s="43"/>
      <c r="AWN234" s="43"/>
      <c r="AWO234" s="43"/>
      <c r="AWP234" s="43"/>
      <c r="AWQ234" s="43"/>
      <c r="AWR234" s="43"/>
      <c r="AWS234" s="43"/>
      <c r="AWT234" s="43"/>
      <c r="AWU234" s="43"/>
      <c r="AWV234" s="43"/>
      <c r="AWW234" s="43"/>
      <c r="AWX234" s="43"/>
      <c r="AWY234" s="43"/>
      <c r="AWZ234" s="43"/>
      <c r="AXA234" s="43"/>
      <c r="AXB234" s="43"/>
      <c r="AXC234" s="43"/>
      <c r="AXD234" s="43"/>
      <c r="AXE234" s="43"/>
      <c r="AXF234" s="43"/>
      <c r="AXG234" s="43"/>
      <c r="AXH234" s="43"/>
      <c r="AXI234" s="43"/>
      <c r="AXJ234" s="43"/>
      <c r="AXK234" s="43"/>
      <c r="AXL234" s="43"/>
      <c r="AXM234" s="43"/>
      <c r="AXN234" s="43"/>
      <c r="AXO234" s="43"/>
      <c r="AXP234" s="43"/>
      <c r="AXQ234" s="43"/>
      <c r="AXR234" s="43"/>
      <c r="AXS234" s="43"/>
      <c r="AXT234" s="43"/>
      <c r="AXU234" s="43"/>
      <c r="AXV234" s="43"/>
      <c r="AXW234" s="43"/>
      <c r="AXX234" s="43"/>
      <c r="AXY234" s="43"/>
      <c r="AXZ234" s="43"/>
      <c r="AYA234" s="43"/>
      <c r="AYB234" s="43"/>
      <c r="AYC234" s="43"/>
      <c r="AYD234" s="43"/>
      <c r="AYE234" s="43"/>
      <c r="AYF234" s="43"/>
      <c r="AYG234" s="43"/>
      <c r="AYH234" s="43"/>
      <c r="AYI234" s="43"/>
      <c r="AYJ234" s="43"/>
      <c r="AYK234" s="43"/>
      <c r="AYL234" s="43"/>
      <c r="AYM234" s="43"/>
      <c r="AYN234" s="43"/>
      <c r="AYO234" s="43"/>
      <c r="AYP234" s="43"/>
      <c r="AYQ234" s="43"/>
      <c r="AYR234" s="43"/>
      <c r="AYS234" s="43"/>
      <c r="AYT234" s="43"/>
      <c r="AYU234" s="43"/>
      <c r="AYV234" s="43"/>
      <c r="AYW234" s="43"/>
      <c r="AYX234" s="43"/>
      <c r="AYY234" s="43"/>
      <c r="AYZ234" s="43"/>
      <c r="AZA234" s="43"/>
      <c r="AZB234" s="43"/>
      <c r="AZC234" s="43"/>
      <c r="AZD234" s="43"/>
      <c r="AZE234" s="43"/>
      <c r="AZF234" s="43"/>
      <c r="AZG234" s="43"/>
      <c r="AZH234" s="43"/>
      <c r="AZI234" s="43"/>
      <c r="AZJ234" s="43"/>
      <c r="AZK234" s="43"/>
      <c r="AZL234" s="43"/>
      <c r="AZM234" s="43"/>
      <c r="AZN234" s="43"/>
      <c r="AZO234" s="43"/>
      <c r="AZP234" s="43"/>
      <c r="AZQ234" s="43"/>
      <c r="AZR234" s="43"/>
      <c r="AZS234" s="43"/>
      <c r="AZT234" s="43"/>
      <c r="AZU234" s="43"/>
      <c r="AZV234" s="43"/>
      <c r="AZW234" s="43"/>
      <c r="AZX234" s="43"/>
      <c r="AZY234" s="43"/>
      <c r="AZZ234" s="43"/>
      <c r="BAA234" s="43"/>
      <c r="BAB234" s="43"/>
      <c r="BAC234" s="43"/>
      <c r="BAD234" s="43"/>
      <c r="BAE234" s="43"/>
      <c r="BAF234" s="43"/>
      <c r="BAG234" s="43"/>
      <c r="BAH234" s="43"/>
      <c r="BAI234" s="43"/>
      <c r="BAJ234" s="43"/>
      <c r="BAK234" s="43"/>
      <c r="BAL234" s="43"/>
      <c r="BAM234" s="43"/>
      <c r="BAN234" s="43"/>
      <c r="BAO234" s="43"/>
      <c r="BAP234" s="43"/>
      <c r="BAQ234" s="43"/>
      <c r="BAR234" s="43"/>
      <c r="BAS234" s="43"/>
      <c r="BAT234" s="43"/>
      <c r="BAU234" s="43"/>
      <c r="BAV234" s="43"/>
      <c r="BAW234" s="43"/>
      <c r="BAX234" s="43"/>
      <c r="BAY234" s="43"/>
      <c r="BAZ234" s="43"/>
      <c r="BBA234" s="43"/>
      <c r="BBB234" s="43"/>
      <c r="BBC234" s="43"/>
      <c r="BBD234" s="43"/>
      <c r="BBE234" s="43"/>
      <c r="BBF234" s="43"/>
      <c r="BBG234" s="43"/>
      <c r="BBH234" s="43"/>
      <c r="BBI234" s="43"/>
      <c r="BBJ234" s="43"/>
      <c r="BBK234" s="43"/>
      <c r="BBL234" s="43"/>
      <c r="BBM234" s="43"/>
      <c r="BBN234" s="43"/>
      <c r="BBO234" s="43"/>
      <c r="BBP234" s="43"/>
      <c r="BBQ234" s="43"/>
      <c r="BBR234" s="43"/>
      <c r="BBS234" s="43"/>
      <c r="BBT234" s="43"/>
      <c r="BBU234" s="43"/>
      <c r="BBV234" s="43"/>
      <c r="BBW234" s="43"/>
      <c r="BBX234" s="43"/>
      <c r="BBY234" s="43"/>
      <c r="BBZ234" s="43"/>
      <c r="BCA234" s="43"/>
      <c r="BCB234" s="43"/>
      <c r="BCC234" s="43"/>
      <c r="BCD234" s="43"/>
      <c r="BCE234" s="43"/>
      <c r="BCF234" s="43"/>
      <c r="BCG234" s="43"/>
      <c r="BCH234" s="43"/>
      <c r="BCI234" s="43"/>
      <c r="BCJ234" s="43"/>
      <c r="BCK234" s="43"/>
      <c r="BCL234" s="43"/>
      <c r="BCM234" s="43"/>
      <c r="BCN234" s="43"/>
      <c r="BCO234" s="43"/>
      <c r="BCP234" s="43"/>
      <c r="BCQ234" s="43"/>
      <c r="BCR234" s="43"/>
      <c r="BCS234" s="43"/>
      <c r="BCT234" s="43"/>
      <c r="BCU234" s="43"/>
      <c r="BCV234" s="43"/>
      <c r="BCW234" s="43"/>
      <c r="BCX234" s="43"/>
      <c r="BCY234" s="43"/>
      <c r="BCZ234" s="43"/>
      <c r="BDA234" s="43"/>
      <c r="BDB234" s="43"/>
      <c r="BDC234" s="43"/>
      <c r="BDD234" s="43"/>
      <c r="BDE234" s="43"/>
      <c r="BDF234" s="43"/>
      <c r="BDG234" s="43"/>
      <c r="BDH234" s="43"/>
      <c r="BDI234" s="43"/>
      <c r="BDJ234" s="43"/>
      <c r="BDK234" s="43"/>
      <c r="BDL234" s="43"/>
      <c r="BDM234" s="43"/>
      <c r="BDN234" s="43"/>
      <c r="BDO234" s="43"/>
      <c r="BDP234" s="43"/>
      <c r="BDQ234" s="43"/>
      <c r="BDR234" s="43"/>
      <c r="BDS234" s="43"/>
      <c r="BDT234" s="43"/>
      <c r="BDU234" s="43"/>
      <c r="BDV234" s="43"/>
      <c r="BDW234" s="43"/>
      <c r="BDX234" s="43"/>
      <c r="BDY234" s="43"/>
      <c r="BDZ234" s="43"/>
      <c r="BEA234" s="43"/>
      <c r="BEB234" s="43"/>
      <c r="BEC234" s="43"/>
      <c r="BED234" s="43"/>
      <c r="BEE234" s="43"/>
      <c r="BEF234" s="43"/>
      <c r="BEG234" s="43"/>
      <c r="BEH234" s="43"/>
      <c r="BEI234" s="43"/>
      <c r="BEJ234" s="43"/>
      <c r="BEK234" s="43"/>
      <c r="BEL234" s="43"/>
      <c r="BEM234" s="43"/>
      <c r="BEN234" s="43"/>
      <c r="BEO234" s="43"/>
      <c r="BEP234" s="43"/>
      <c r="BEQ234" s="43"/>
      <c r="BER234" s="43"/>
      <c r="BES234" s="43"/>
      <c r="BET234" s="43"/>
      <c r="BEU234" s="43"/>
      <c r="BEV234" s="43"/>
      <c r="BEW234" s="43"/>
      <c r="BEX234" s="43"/>
      <c r="BEY234" s="43"/>
      <c r="BEZ234" s="43"/>
      <c r="BFA234" s="43"/>
      <c r="BFB234" s="43"/>
      <c r="BFC234" s="43"/>
      <c r="BFD234" s="43"/>
      <c r="BFE234" s="43"/>
      <c r="BFF234" s="43"/>
      <c r="BFG234" s="43"/>
      <c r="BFH234" s="43"/>
      <c r="BFI234" s="43"/>
      <c r="BFJ234" s="43"/>
      <c r="BFK234" s="43"/>
      <c r="BFL234" s="43"/>
      <c r="BFM234" s="43"/>
      <c r="BFN234" s="43"/>
      <c r="BFO234" s="43"/>
      <c r="BFP234" s="43"/>
      <c r="BFQ234" s="43"/>
      <c r="BFR234" s="43"/>
      <c r="BFS234" s="43"/>
      <c r="BFT234" s="43"/>
      <c r="BFU234" s="43"/>
      <c r="BFV234" s="43"/>
      <c r="BFW234" s="43"/>
      <c r="BFX234" s="43"/>
      <c r="BFY234" s="43"/>
      <c r="BFZ234" s="43"/>
      <c r="BGA234" s="43"/>
      <c r="BGB234" s="43"/>
      <c r="BGC234" s="43"/>
      <c r="BGD234" s="43"/>
      <c r="BGE234" s="43"/>
      <c r="BGF234" s="43"/>
      <c r="BGG234" s="43"/>
      <c r="BGH234" s="43"/>
      <c r="BGI234" s="43"/>
      <c r="BGJ234" s="43"/>
      <c r="BGK234" s="43"/>
      <c r="BGL234" s="43"/>
      <c r="BGM234" s="43"/>
      <c r="BGN234" s="43"/>
      <c r="BGO234" s="43"/>
      <c r="BGP234" s="43"/>
      <c r="BGQ234" s="43"/>
      <c r="BGR234" s="43"/>
      <c r="BGS234" s="43"/>
      <c r="BGT234" s="43"/>
      <c r="BGU234" s="43"/>
      <c r="BGV234" s="43"/>
      <c r="BGW234" s="43"/>
      <c r="BGX234" s="43"/>
      <c r="BGY234" s="43"/>
      <c r="BGZ234" s="43"/>
      <c r="BHA234" s="43"/>
      <c r="BHB234" s="43"/>
      <c r="BHC234" s="43"/>
      <c r="BHD234" s="43"/>
      <c r="BHE234" s="43"/>
      <c r="BHF234" s="43"/>
      <c r="BHG234" s="43"/>
      <c r="BHH234" s="43"/>
      <c r="BHI234" s="43"/>
      <c r="BHJ234" s="43"/>
      <c r="BHK234" s="43"/>
      <c r="BHL234" s="43"/>
      <c r="BHM234" s="43"/>
      <c r="BHN234" s="43"/>
      <c r="BHO234" s="43"/>
      <c r="BHP234" s="43"/>
      <c r="BHQ234" s="43"/>
      <c r="BHR234" s="43"/>
      <c r="BHS234" s="43"/>
      <c r="BHT234" s="43"/>
      <c r="BHU234" s="43"/>
      <c r="BHV234" s="43"/>
      <c r="BHW234" s="43"/>
      <c r="BHX234" s="43"/>
      <c r="BHY234" s="43"/>
      <c r="BHZ234" s="43"/>
      <c r="BIA234" s="43"/>
      <c r="BIB234" s="43"/>
      <c r="BIC234" s="43"/>
      <c r="BID234" s="43"/>
      <c r="BIE234" s="43"/>
      <c r="BIF234" s="43"/>
      <c r="BIG234" s="43"/>
      <c r="BIH234" s="43"/>
      <c r="BII234" s="43"/>
      <c r="BIJ234" s="43"/>
      <c r="BIK234" s="43"/>
      <c r="BIL234" s="43"/>
      <c r="BIM234" s="43"/>
      <c r="BIN234" s="43"/>
      <c r="BIO234" s="43"/>
      <c r="BIP234" s="43"/>
      <c r="BIQ234" s="43"/>
      <c r="BIR234" s="43"/>
      <c r="BIS234" s="43"/>
      <c r="BIT234" s="43"/>
      <c r="BIU234" s="43"/>
      <c r="BIV234" s="43"/>
      <c r="BIW234" s="43"/>
      <c r="BIX234" s="43"/>
      <c r="BIY234" s="43"/>
      <c r="BIZ234" s="43"/>
      <c r="BJA234" s="43"/>
      <c r="BJB234" s="43"/>
      <c r="BJC234" s="43"/>
      <c r="BJD234" s="43"/>
      <c r="BJE234" s="43"/>
      <c r="BJF234" s="43"/>
      <c r="BJG234" s="43"/>
      <c r="BJH234" s="43"/>
      <c r="BJI234" s="43"/>
      <c r="BJJ234" s="43"/>
      <c r="BJK234" s="43"/>
      <c r="BJL234" s="43"/>
      <c r="BJM234" s="43"/>
      <c r="BJN234" s="43"/>
      <c r="BJO234" s="43"/>
      <c r="BJP234" s="43"/>
      <c r="BJQ234" s="43"/>
      <c r="BJR234" s="43"/>
      <c r="BJS234" s="43"/>
      <c r="BJT234" s="43"/>
      <c r="BJU234" s="43"/>
      <c r="BJV234" s="43"/>
      <c r="BJW234" s="43"/>
      <c r="BJX234" s="43"/>
      <c r="BJY234" s="43"/>
      <c r="BJZ234" s="43"/>
      <c r="BKA234" s="43"/>
      <c r="BKB234" s="43"/>
      <c r="BKC234" s="43"/>
      <c r="BKD234" s="43"/>
      <c r="BKE234" s="43"/>
      <c r="BKF234" s="43"/>
      <c r="BKG234" s="43"/>
      <c r="BKH234" s="43"/>
      <c r="BKI234" s="43"/>
      <c r="BKJ234" s="43"/>
      <c r="BKK234" s="43"/>
      <c r="BKL234" s="43"/>
      <c r="BKM234" s="43"/>
      <c r="BKN234" s="43"/>
      <c r="BKO234" s="43"/>
      <c r="BKP234" s="43"/>
      <c r="BKQ234" s="43"/>
      <c r="BKR234" s="43"/>
      <c r="BKS234" s="43"/>
      <c r="BKT234" s="43"/>
      <c r="BKU234" s="43"/>
      <c r="BKV234" s="43"/>
      <c r="BKW234" s="43"/>
      <c r="BKX234" s="43"/>
      <c r="BKY234" s="43"/>
      <c r="BKZ234" s="43"/>
      <c r="BLA234" s="43"/>
      <c r="BLB234" s="43"/>
      <c r="BLC234" s="43"/>
      <c r="BLD234" s="43"/>
      <c r="BLE234" s="43"/>
      <c r="BLF234" s="43"/>
      <c r="BLG234" s="43"/>
      <c r="BLH234" s="43"/>
      <c r="BLI234" s="43"/>
      <c r="BLJ234" s="43"/>
      <c r="BLK234" s="43"/>
      <c r="BLL234" s="43"/>
      <c r="BLM234" s="43"/>
      <c r="BLN234" s="43"/>
      <c r="BLO234" s="43"/>
      <c r="BLP234" s="43"/>
      <c r="BLQ234" s="43"/>
      <c r="BLR234" s="43"/>
      <c r="BLS234" s="43"/>
      <c r="BLT234" s="43"/>
      <c r="BLU234" s="43"/>
      <c r="BLV234" s="43"/>
      <c r="BLW234" s="43"/>
      <c r="BLX234" s="43"/>
      <c r="BLY234" s="43"/>
      <c r="BLZ234" s="43"/>
      <c r="BMA234" s="43"/>
      <c r="BMB234" s="43"/>
      <c r="BMC234" s="43"/>
      <c r="BMD234" s="43"/>
      <c r="BME234" s="43"/>
      <c r="BMF234" s="43"/>
      <c r="BMG234" s="43"/>
      <c r="BMH234" s="43"/>
      <c r="BMI234" s="43"/>
      <c r="BMJ234" s="43"/>
      <c r="BMK234" s="43"/>
      <c r="BML234" s="43"/>
      <c r="BMM234" s="43"/>
      <c r="BMN234" s="43"/>
      <c r="BMO234" s="43"/>
      <c r="BMP234" s="43"/>
      <c r="BMQ234" s="43"/>
      <c r="BMR234" s="43"/>
      <c r="BMS234" s="43"/>
      <c r="BMT234" s="43"/>
      <c r="BMU234" s="43"/>
      <c r="BMV234" s="43"/>
      <c r="BMW234" s="43"/>
      <c r="BMX234" s="43"/>
      <c r="BMY234" s="43"/>
      <c r="BMZ234" s="43"/>
      <c r="BNA234" s="43"/>
      <c r="BNB234" s="43"/>
      <c r="BNC234" s="43"/>
      <c r="BND234" s="43"/>
      <c r="BNE234" s="43"/>
      <c r="BNF234" s="43"/>
      <c r="BNG234" s="43"/>
      <c r="BNH234" s="43"/>
      <c r="BNI234" s="43"/>
      <c r="BNJ234" s="43"/>
      <c r="BNK234" s="43"/>
      <c r="BNL234" s="43"/>
      <c r="BNM234" s="43"/>
      <c r="BNN234" s="43"/>
      <c r="BNO234" s="43"/>
      <c r="BNP234" s="43"/>
      <c r="BNQ234" s="43"/>
      <c r="BNR234" s="43"/>
      <c r="BNS234" s="43"/>
      <c r="BNT234" s="43"/>
      <c r="BNU234" s="43"/>
      <c r="BNV234" s="43"/>
      <c r="BNW234" s="43"/>
      <c r="BNX234" s="43"/>
      <c r="BNY234" s="43"/>
      <c r="BNZ234" s="43"/>
      <c r="BOA234" s="43"/>
      <c r="BOB234" s="43"/>
      <c r="BOC234" s="43"/>
      <c r="BOD234" s="43"/>
      <c r="BOE234" s="43"/>
      <c r="BOF234" s="43"/>
      <c r="BOG234" s="43"/>
      <c r="BOH234" s="43"/>
      <c r="BOI234" s="43"/>
      <c r="BOJ234" s="43"/>
      <c r="BOK234" s="43"/>
      <c r="BOL234" s="43"/>
      <c r="BOM234" s="43"/>
      <c r="BON234" s="43"/>
      <c r="BOO234" s="43"/>
      <c r="BOP234" s="43"/>
      <c r="BOQ234" s="43"/>
      <c r="BOR234" s="43"/>
      <c r="BOS234" s="43"/>
      <c r="BOT234" s="43"/>
      <c r="BOU234" s="43"/>
      <c r="BOV234" s="43"/>
      <c r="BOW234" s="43"/>
      <c r="BOX234" s="43"/>
      <c r="BOY234" s="43"/>
      <c r="BOZ234" s="43"/>
      <c r="BPA234" s="43"/>
      <c r="BPB234" s="43"/>
      <c r="BPC234" s="43"/>
      <c r="BPD234" s="43"/>
      <c r="BPE234" s="43"/>
      <c r="BPF234" s="43"/>
      <c r="BPG234" s="43"/>
      <c r="BPH234" s="43"/>
      <c r="BPI234" s="43"/>
      <c r="BPJ234" s="43"/>
      <c r="BPK234" s="43"/>
      <c r="BPL234" s="43"/>
      <c r="BPM234" s="43"/>
      <c r="BPN234" s="43"/>
      <c r="BPO234" s="43"/>
      <c r="BPP234" s="43"/>
      <c r="BPQ234" s="43"/>
      <c r="BPR234" s="43"/>
      <c r="BPS234" s="43"/>
      <c r="BPT234" s="43"/>
      <c r="BPU234" s="43"/>
      <c r="BPV234" s="43"/>
      <c r="BPW234" s="43"/>
      <c r="BPX234" s="43"/>
      <c r="BPY234" s="43"/>
      <c r="BPZ234" s="43"/>
      <c r="BQA234" s="43"/>
      <c r="BQB234" s="43"/>
      <c r="BQC234" s="43"/>
      <c r="BQD234" s="43"/>
      <c r="BQE234" s="43"/>
      <c r="BQF234" s="43"/>
      <c r="BQG234" s="43"/>
      <c r="BQH234" s="43"/>
      <c r="BQI234" s="43"/>
      <c r="BQJ234" s="43"/>
      <c r="BQK234" s="43"/>
      <c r="BQL234" s="43"/>
      <c r="BQM234" s="43"/>
      <c r="BQN234" s="43"/>
      <c r="BQO234" s="43"/>
      <c r="BQP234" s="43"/>
      <c r="BQQ234" s="43"/>
      <c r="BQR234" s="43"/>
      <c r="BQS234" s="43"/>
      <c r="BQT234" s="43"/>
      <c r="BQU234" s="43"/>
      <c r="BQV234" s="43"/>
      <c r="BQW234" s="43"/>
      <c r="BQX234" s="43"/>
      <c r="BQY234" s="43"/>
      <c r="BQZ234" s="43"/>
      <c r="BRA234" s="43"/>
      <c r="BRB234" s="43"/>
      <c r="BRC234" s="43"/>
      <c r="BRD234" s="43"/>
      <c r="BRE234" s="43"/>
      <c r="BRF234" s="43"/>
      <c r="BRG234" s="43"/>
      <c r="BRH234" s="43"/>
      <c r="BRI234" s="43"/>
      <c r="BRJ234" s="43"/>
      <c r="BRK234" s="43"/>
      <c r="BRL234" s="43"/>
      <c r="BRM234" s="43"/>
      <c r="BRN234" s="43"/>
      <c r="BRO234" s="43"/>
      <c r="BRP234" s="43"/>
      <c r="BRQ234" s="43"/>
      <c r="BRR234" s="43"/>
      <c r="BRS234" s="43"/>
      <c r="BRT234" s="43"/>
      <c r="BRU234" s="43"/>
      <c r="BRV234" s="43"/>
      <c r="BRW234" s="43"/>
      <c r="BRX234" s="43"/>
      <c r="BRY234" s="43"/>
      <c r="BRZ234" s="43"/>
      <c r="BSA234" s="43"/>
      <c r="BSB234" s="43"/>
      <c r="BSC234" s="43"/>
      <c r="BSD234" s="43"/>
      <c r="BSE234" s="43"/>
      <c r="BSF234" s="43"/>
      <c r="BSG234" s="43"/>
      <c r="BSH234" s="43"/>
      <c r="BSI234" s="43"/>
      <c r="BSJ234" s="43"/>
      <c r="BSK234" s="43"/>
      <c r="BSL234" s="43"/>
      <c r="BSM234" s="43"/>
      <c r="BSN234" s="43"/>
      <c r="BSO234" s="43"/>
      <c r="BSP234" s="43"/>
      <c r="BSQ234" s="43"/>
      <c r="BSR234" s="43"/>
      <c r="BSS234" s="43"/>
      <c r="BST234" s="43"/>
      <c r="BSU234" s="43"/>
      <c r="BSV234" s="43"/>
      <c r="BSW234" s="43"/>
      <c r="BSX234" s="43"/>
      <c r="BSY234" s="43"/>
      <c r="BSZ234" s="43"/>
      <c r="BTA234" s="43"/>
      <c r="BTB234" s="43"/>
      <c r="BTC234" s="43"/>
      <c r="BTD234" s="43"/>
      <c r="BTE234" s="43"/>
      <c r="BTF234" s="43"/>
      <c r="BTG234" s="43"/>
      <c r="BTH234" s="43"/>
      <c r="BTI234" s="43"/>
      <c r="BTJ234" s="43"/>
      <c r="BTK234" s="43"/>
      <c r="BTL234" s="43"/>
      <c r="BTM234" s="43"/>
      <c r="BTN234" s="43"/>
      <c r="BTO234" s="43"/>
      <c r="BTP234" s="43"/>
      <c r="BTQ234" s="43"/>
      <c r="BTR234" s="43"/>
      <c r="BTS234" s="43"/>
      <c r="BTT234" s="43"/>
      <c r="BTU234" s="43"/>
      <c r="BTV234" s="43"/>
      <c r="BTW234" s="43"/>
      <c r="BTX234" s="43"/>
      <c r="BTY234" s="43"/>
      <c r="BTZ234" s="43"/>
      <c r="BUA234" s="43"/>
      <c r="BUB234" s="43"/>
      <c r="BUC234" s="43"/>
      <c r="BUD234" s="43"/>
      <c r="BUE234" s="43"/>
      <c r="BUF234" s="43"/>
      <c r="BUG234" s="43"/>
      <c r="BUH234" s="43"/>
      <c r="BUI234" s="43"/>
      <c r="BUJ234" s="43"/>
      <c r="BUK234" s="43"/>
      <c r="BUL234" s="43"/>
      <c r="BUM234" s="43"/>
      <c r="BUN234" s="43"/>
      <c r="BUO234" s="43"/>
      <c r="BUP234" s="43"/>
      <c r="BUQ234" s="43"/>
      <c r="BUR234" s="43"/>
      <c r="BUS234" s="43"/>
      <c r="BUT234" s="43"/>
      <c r="BUU234" s="43"/>
      <c r="BUV234" s="43"/>
      <c r="BUW234" s="43"/>
      <c r="BUX234" s="43"/>
      <c r="BUY234" s="43"/>
      <c r="BUZ234" s="43"/>
      <c r="BVA234" s="43"/>
      <c r="BVB234" s="43"/>
      <c r="BVC234" s="43"/>
      <c r="BVD234" s="43"/>
      <c r="BVE234" s="43"/>
      <c r="BVF234" s="43"/>
      <c r="BVG234" s="43"/>
      <c r="BVH234" s="43"/>
      <c r="BVI234" s="43"/>
      <c r="BVJ234" s="43"/>
      <c r="BVK234" s="43"/>
      <c r="BVL234" s="43"/>
      <c r="BVM234" s="43"/>
      <c r="BVN234" s="43"/>
      <c r="BVO234" s="43"/>
      <c r="BVP234" s="43"/>
      <c r="BVQ234" s="43"/>
      <c r="BVR234" s="43"/>
      <c r="BVS234" s="43"/>
      <c r="BVT234" s="43"/>
      <c r="BVU234" s="43"/>
      <c r="BVV234" s="43"/>
      <c r="BVW234" s="43"/>
      <c r="BVX234" s="43"/>
      <c r="BVY234" s="43"/>
      <c r="BVZ234" s="43"/>
      <c r="BWA234" s="43"/>
      <c r="BWB234" s="43"/>
      <c r="BWC234" s="43"/>
      <c r="BWD234" s="43"/>
      <c r="BWE234" s="43"/>
      <c r="BWF234" s="43"/>
      <c r="BWG234" s="43"/>
      <c r="BWH234" s="43"/>
      <c r="BWI234" s="43"/>
      <c r="BWJ234" s="43"/>
      <c r="BWK234" s="43"/>
      <c r="BWL234" s="43"/>
      <c r="BWM234" s="43"/>
      <c r="BWN234" s="43"/>
      <c r="BWO234" s="43"/>
      <c r="BWP234" s="43"/>
      <c r="BWQ234" s="43"/>
      <c r="BWR234" s="43"/>
      <c r="BWS234" s="43"/>
      <c r="BWT234" s="43"/>
      <c r="BWU234" s="43"/>
      <c r="BWV234" s="43"/>
      <c r="BWW234" s="43"/>
      <c r="BWX234" s="43"/>
      <c r="BWY234" s="43"/>
      <c r="BWZ234" s="43"/>
      <c r="BXA234" s="43"/>
      <c r="BXB234" s="43"/>
      <c r="BXC234" s="43"/>
      <c r="BXD234" s="43"/>
      <c r="BXE234" s="43"/>
      <c r="BXF234" s="43"/>
      <c r="BXG234" s="43"/>
      <c r="BXH234" s="43"/>
      <c r="BXI234" s="43"/>
      <c r="BXJ234" s="43"/>
      <c r="BXK234" s="43"/>
      <c r="BXL234" s="43"/>
      <c r="BXM234" s="43"/>
      <c r="BXN234" s="43"/>
      <c r="BXO234" s="43"/>
      <c r="BXP234" s="43"/>
      <c r="BXQ234" s="43"/>
      <c r="BXR234" s="43"/>
      <c r="BXS234" s="43"/>
      <c r="BXT234" s="43"/>
      <c r="BXU234" s="43"/>
      <c r="BXV234" s="43"/>
      <c r="BXW234" s="43"/>
      <c r="BXX234" s="43"/>
      <c r="BXY234" s="43"/>
      <c r="BXZ234" s="43"/>
      <c r="BYA234" s="43"/>
      <c r="BYB234" s="43"/>
      <c r="BYC234" s="43"/>
      <c r="BYD234" s="43"/>
      <c r="BYE234" s="43"/>
      <c r="BYF234" s="43"/>
      <c r="BYG234" s="43"/>
      <c r="BYH234" s="43"/>
      <c r="BYI234" s="43"/>
      <c r="BYJ234" s="43"/>
      <c r="BYK234" s="43"/>
      <c r="BYL234" s="43"/>
      <c r="BYM234" s="43"/>
      <c r="BYN234" s="43"/>
      <c r="BYO234" s="43"/>
      <c r="BYP234" s="43"/>
      <c r="BYQ234" s="43"/>
      <c r="BYR234" s="43"/>
      <c r="BYS234" s="43"/>
      <c r="BYT234" s="43"/>
      <c r="BYU234" s="43"/>
      <c r="BYV234" s="43"/>
      <c r="BYW234" s="43"/>
      <c r="BYX234" s="43"/>
      <c r="BYY234" s="43"/>
      <c r="BYZ234" s="43"/>
      <c r="BZA234" s="43"/>
      <c r="BZB234" s="43"/>
      <c r="BZC234" s="43"/>
      <c r="BZD234" s="43"/>
      <c r="BZE234" s="43"/>
      <c r="BZF234" s="43"/>
      <c r="BZG234" s="43"/>
      <c r="BZH234" s="43"/>
      <c r="BZI234" s="43"/>
      <c r="BZJ234" s="43"/>
      <c r="BZK234" s="43"/>
      <c r="BZL234" s="43"/>
      <c r="BZM234" s="43"/>
      <c r="BZN234" s="43"/>
      <c r="BZO234" s="43"/>
      <c r="BZP234" s="43"/>
      <c r="BZQ234" s="43"/>
      <c r="BZR234" s="43"/>
      <c r="BZS234" s="43"/>
      <c r="BZT234" s="43"/>
      <c r="BZU234" s="43"/>
      <c r="BZV234" s="43"/>
      <c r="BZW234" s="43"/>
      <c r="BZX234" s="43"/>
      <c r="BZY234" s="43"/>
      <c r="BZZ234" s="43"/>
      <c r="CAA234" s="43"/>
      <c r="CAB234" s="43"/>
      <c r="CAC234" s="43"/>
      <c r="CAD234" s="43"/>
      <c r="CAE234" s="43"/>
      <c r="CAF234" s="43"/>
      <c r="CAG234" s="43"/>
      <c r="CAH234" s="43"/>
      <c r="CAI234" s="43"/>
      <c r="CAJ234" s="43"/>
      <c r="CAK234" s="43"/>
      <c r="CAL234" s="43"/>
      <c r="CAM234" s="43"/>
      <c r="CAN234" s="43"/>
      <c r="CAO234" s="43"/>
      <c r="CAP234" s="43"/>
      <c r="CAQ234" s="43"/>
      <c r="CAR234" s="43"/>
      <c r="CAS234" s="43"/>
      <c r="CAT234" s="43"/>
      <c r="CAU234" s="43"/>
      <c r="CAV234" s="43"/>
      <c r="CAW234" s="43"/>
      <c r="CAX234" s="43"/>
      <c r="CAY234" s="43"/>
      <c r="CAZ234" s="43"/>
      <c r="CBA234" s="43"/>
      <c r="CBB234" s="43"/>
      <c r="CBC234" s="43"/>
      <c r="CBD234" s="43"/>
      <c r="CBE234" s="43"/>
      <c r="CBF234" s="43"/>
      <c r="CBG234" s="43"/>
      <c r="CBH234" s="43"/>
      <c r="CBI234" s="43"/>
      <c r="CBJ234" s="43"/>
      <c r="CBK234" s="43"/>
      <c r="CBL234" s="43"/>
      <c r="CBM234" s="43"/>
      <c r="CBN234" s="43"/>
      <c r="CBO234" s="43"/>
      <c r="CBP234" s="43"/>
      <c r="CBQ234" s="43"/>
      <c r="CBR234" s="43"/>
      <c r="CBS234" s="43"/>
      <c r="CBT234" s="43"/>
      <c r="CBU234" s="43"/>
      <c r="CBV234" s="43"/>
      <c r="CBW234" s="43"/>
      <c r="CBX234" s="43"/>
      <c r="CBY234" s="43"/>
      <c r="CBZ234" s="43"/>
      <c r="CCA234" s="43"/>
      <c r="CCB234" s="43"/>
      <c r="CCC234" s="43"/>
      <c r="CCD234" s="43"/>
      <c r="CCE234" s="43"/>
      <c r="CCF234" s="43"/>
      <c r="CCG234" s="43"/>
      <c r="CCH234" s="43"/>
      <c r="CCI234" s="43"/>
      <c r="CCJ234" s="43"/>
      <c r="CCK234" s="43"/>
      <c r="CCL234" s="43"/>
      <c r="CCM234" s="43"/>
      <c r="CCN234" s="43"/>
      <c r="CCO234" s="43"/>
      <c r="CCP234" s="43"/>
      <c r="CCQ234" s="43"/>
      <c r="CCR234" s="43"/>
      <c r="CCS234" s="43"/>
      <c r="CCT234" s="43"/>
      <c r="CCU234" s="43"/>
      <c r="CCV234" s="43"/>
      <c r="CCW234" s="43"/>
      <c r="CCX234" s="43"/>
      <c r="CCY234" s="43"/>
      <c r="CCZ234" s="43"/>
      <c r="CDA234" s="43"/>
      <c r="CDB234" s="43"/>
      <c r="CDC234" s="43"/>
      <c r="CDD234" s="43"/>
      <c r="CDE234" s="43"/>
      <c r="CDF234" s="43"/>
      <c r="CDG234" s="43"/>
      <c r="CDH234" s="43"/>
      <c r="CDI234" s="43"/>
      <c r="CDJ234" s="43"/>
      <c r="CDK234" s="43"/>
      <c r="CDL234" s="43"/>
      <c r="CDM234" s="43"/>
      <c r="CDN234" s="43"/>
      <c r="CDO234" s="43"/>
      <c r="CDP234" s="43"/>
      <c r="CDQ234" s="43"/>
      <c r="CDR234" s="43"/>
      <c r="CDS234" s="43"/>
      <c r="CDT234" s="43"/>
      <c r="CDU234" s="43"/>
      <c r="CDV234" s="43"/>
      <c r="CDW234" s="43"/>
      <c r="CDX234" s="43"/>
      <c r="CDY234" s="43"/>
      <c r="CDZ234" s="43"/>
      <c r="CEA234" s="43"/>
      <c r="CEB234" s="43"/>
      <c r="CEC234" s="43"/>
      <c r="CED234" s="43"/>
      <c r="CEE234" s="43"/>
      <c r="CEF234" s="43"/>
      <c r="CEG234" s="43"/>
      <c r="CEH234" s="43"/>
      <c r="CEI234" s="43"/>
      <c r="CEJ234" s="43"/>
      <c r="CEK234" s="43"/>
      <c r="CEL234" s="43"/>
      <c r="CEM234" s="43"/>
      <c r="CEN234" s="43"/>
      <c r="CEO234" s="43"/>
      <c r="CEP234" s="43"/>
      <c r="CEQ234" s="43"/>
      <c r="CER234" s="43"/>
      <c r="CES234" s="43"/>
      <c r="CET234" s="43"/>
      <c r="CEU234" s="43"/>
      <c r="CEV234" s="43"/>
      <c r="CEW234" s="43"/>
      <c r="CEX234" s="43"/>
      <c r="CEY234" s="43"/>
      <c r="CEZ234" s="43"/>
      <c r="CFA234" s="43"/>
      <c r="CFB234" s="43"/>
      <c r="CFC234" s="43"/>
      <c r="CFD234" s="43"/>
      <c r="CFE234" s="43"/>
      <c r="CFF234" s="43"/>
      <c r="CFG234" s="43"/>
      <c r="CFH234" s="43"/>
      <c r="CFI234" s="43"/>
      <c r="CFJ234" s="43"/>
      <c r="CFK234" s="43"/>
      <c r="CFL234" s="43"/>
      <c r="CFM234" s="43"/>
      <c r="CFN234" s="43"/>
      <c r="CFO234" s="43"/>
      <c r="CFP234" s="43"/>
      <c r="CFQ234" s="43"/>
      <c r="CFR234" s="43"/>
      <c r="CFS234" s="43"/>
      <c r="CFT234" s="43"/>
      <c r="CFU234" s="43"/>
      <c r="CFV234" s="43"/>
      <c r="CFW234" s="43"/>
      <c r="CFX234" s="43"/>
      <c r="CFY234" s="43"/>
      <c r="CFZ234" s="43"/>
      <c r="CGA234" s="43"/>
      <c r="CGB234" s="43"/>
      <c r="CGC234" s="43"/>
      <c r="CGD234" s="43"/>
      <c r="CGE234" s="43"/>
      <c r="CGF234" s="43"/>
      <c r="CGG234" s="43"/>
      <c r="CGH234" s="43"/>
      <c r="CGI234" s="43"/>
      <c r="CGJ234" s="43"/>
      <c r="CGK234" s="43"/>
      <c r="CGL234" s="43"/>
      <c r="CGM234" s="43"/>
      <c r="CGN234" s="43"/>
      <c r="CGO234" s="43"/>
      <c r="CGP234" s="43"/>
      <c r="CGQ234" s="43"/>
      <c r="CGR234" s="43"/>
      <c r="CGS234" s="43"/>
      <c r="CGT234" s="43"/>
      <c r="CGU234" s="43"/>
      <c r="CGV234" s="43"/>
      <c r="CGW234" s="43"/>
      <c r="CGX234" s="43"/>
      <c r="CGY234" s="43"/>
      <c r="CGZ234" s="43"/>
      <c r="CHA234" s="43"/>
      <c r="CHB234" s="43"/>
      <c r="CHC234" s="43"/>
      <c r="CHD234" s="43"/>
      <c r="CHE234" s="43"/>
      <c r="CHF234" s="43"/>
      <c r="CHG234" s="43"/>
      <c r="CHH234" s="43"/>
      <c r="CHI234" s="43"/>
      <c r="CHJ234" s="43"/>
      <c r="CHK234" s="43"/>
      <c r="CHL234" s="43"/>
      <c r="CHM234" s="43"/>
      <c r="CHN234" s="43"/>
      <c r="CHO234" s="43"/>
      <c r="CHP234" s="43"/>
      <c r="CHQ234" s="43"/>
      <c r="CHR234" s="43"/>
      <c r="CHS234" s="43"/>
      <c r="CHT234" s="43"/>
      <c r="CHU234" s="43"/>
      <c r="CHV234" s="43"/>
      <c r="CHW234" s="43"/>
      <c r="CHX234" s="43"/>
      <c r="CHY234" s="43"/>
      <c r="CHZ234" s="43"/>
      <c r="CIA234" s="43"/>
      <c r="CIB234" s="43"/>
      <c r="CIC234" s="43"/>
      <c r="CID234" s="43"/>
      <c r="CIE234" s="43"/>
      <c r="CIF234" s="43"/>
      <c r="CIG234" s="43"/>
      <c r="CIH234" s="43"/>
      <c r="CII234" s="43"/>
      <c r="CIJ234" s="43"/>
      <c r="CIK234" s="43"/>
      <c r="CIL234" s="43"/>
      <c r="CIM234" s="43"/>
      <c r="CIN234" s="43"/>
      <c r="CIO234" s="43"/>
      <c r="CIP234" s="43"/>
      <c r="CIQ234" s="43"/>
      <c r="CIR234" s="43"/>
      <c r="CIS234" s="43"/>
      <c r="CIT234" s="43"/>
      <c r="CIU234" s="43"/>
      <c r="CIV234" s="43"/>
      <c r="CIW234" s="43"/>
      <c r="CIX234" s="43"/>
      <c r="CIY234" s="43"/>
      <c r="CIZ234" s="43"/>
      <c r="CJA234" s="43"/>
      <c r="CJB234" s="43"/>
      <c r="CJC234" s="43"/>
      <c r="CJD234" s="43"/>
      <c r="CJE234" s="43"/>
      <c r="CJF234" s="43"/>
      <c r="CJG234" s="43"/>
      <c r="CJH234" s="43"/>
      <c r="CJI234" s="43"/>
      <c r="CJJ234" s="43"/>
      <c r="CJK234" s="43"/>
      <c r="CJL234" s="43"/>
      <c r="CJM234" s="43"/>
      <c r="CJN234" s="43"/>
      <c r="CJO234" s="43"/>
      <c r="CJP234" s="43"/>
      <c r="CJQ234" s="43"/>
      <c r="CJR234" s="43"/>
      <c r="CJS234" s="43"/>
      <c r="CJT234" s="43"/>
      <c r="CJU234" s="43"/>
      <c r="CJV234" s="43"/>
      <c r="CJW234" s="43"/>
      <c r="CJX234" s="43"/>
      <c r="CJY234" s="43"/>
      <c r="CJZ234" s="43"/>
      <c r="CKA234" s="43"/>
      <c r="CKB234" s="43"/>
      <c r="CKC234" s="43"/>
      <c r="CKD234" s="43"/>
      <c r="CKE234" s="43"/>
      <c r="CKF234" s="43"/>
      <c r="CKG234" s="43"/>
      <c r="CKH234" s="43"/>
      <c r="CKI234" s="43"/>
      <c r="CKJ234" s="43"/>
      <c r="CKK234" s="43"/>
      <c r="CKL234" s="43"/>
      <c r="CKM234" s="43"/>
      <c r="CKN234" s="43"/>
      <c r="CKO234" s="43"/>
      <c r="CKP234" s="43"/>
      <c r="CKQ234" s="43"/>
      <c r="CKR234" s="43"/>
      <c r="CKS234" s="43"/>
      <c r="CKT234" s="43"/>
      <c r="CKU234" s="43"/>
      <c r="CKV234" s="43"/>
      <c r="CKW234" s="43"/>
      <c r="CKX234" s="43"/>
      <c r="CKY234" s="43"/>
      <c r="CKZ234" s="43"/>
      <c r="CLA234" s="43"/>
      <c r="CLB234" s="43"/>
      <c r="CLC234" s="43"/>
      <c r="CLD234" s="43"/>
      <c r="CLE234" s="43"/>
      <c r="CLF234" s="43"/>
      <c r="CLG234" s="43"/>
      <c r="CLH234" s="43"/>
      <c r="CLI234" s="43"/>
      <c r="CLJ234" s="43"/>
      <c r="CLK234" s="43"/>
      <c r="CLL234" s="43"/>
      <c r="CLM234" s="43"/>
      <c r="CLN234" s="43"/>
      <c r="CLO234" s="43"/>
      <c r="CLP234" s="43"/>
      <c r="CLQ234" s="43"/>
      <c r="CLR234" s="43"/>
      <c r="CLS234" s="43"/>
      <c r="CLT234" s="43"/>
      <c r="CLU234" s="43"/>
      <c r="CLV234" s="43"/>
      <c r="CLW234" s="43"/>
      <c r="CLX234" s="43"/>
      <c r="CLY234" s="43"/>
      <c r="CLZ234" s="43"/>
      <c r="CMA234" s="43"/>
      <c r="CMB234" s="43"/>
      <c r="CMC234" s="43"/>
      <c r="CMD234" s="43"/>
      <c r="CME234" s="43"/>
      <c r="CMF234" s="43"/>
      <c r="CMG234" s="43"/>
      <c r="CMH234" s="43"/>
      <c r="CMI234" s="43"/>
      <c r="CMJ234" s="43"/>
      <c r="CMK234" s="43"/>
      <c r="CML234" s="43"/>
      <c r="CMM234" s="43"/>
      <c r="CMN234" s="43"/>
      <c r="CMO234" s="43"/>
      <c r="CMP234" s="43"/>
      <c r="CMQ234" s="43"/>
      <c r="CMR234" s="43"/>
      <c r="CMS234" s="43"/>
      <c r="CMT234" s="43"/>
      <c r="CMU234" s="43"/>
      <c r="CMV234" s="43"/>
      <c r="CMW234" s="43"/>
      <c r="CMX234" s="43"/>
      <c r="CMY234" s="43"/>
      <c r="CMZ234" s="43"/>
      <c r="CNA234" s="43"/>
      <c r="CNB234" s="43"/>
      <c r="CNC234" s="43"/>
      <c r="CND234" s="43"/>
      <c r="CNE234" s="43"/>
      <c r="CNF234" s="43"/>
      <c r="CNG234" s="43"/>
      <c r="CNH234" s="43"/>
      <c r="CNI234" s="43"/>
      <c r="CNJ234" s="43"/>
      <c r="CNK234" s="43"/>
      <c r="CNL234" s="43"/>
      <c r="CNM234" s="43"/>
      <c r="CNN234" s="43"/>
      <c r="CNO234" s="43"/>
      <c r="CNP234" s="43"/>
      <c r="CNQ234" s="43"/>
      <c r="CNR234" s="43"/>
      <c r="CNS234" s="43"/>
      <c r="CNT234" s="43"/>
      <c r="CNU234" s="43"/>
      <c r="CNV234" s="43"/>
      <c r="CNW234" s="43"/>
      <c r="CNX234" s="43"/>
      <c r="CNY234" s="43"/>
      <c r="CNZ234" s="43"/>
      <c r="COA234" s="43"/>
      <c r="COB234" s="43"/>
      <c r="COC234" s="43"/>
      <c r="COD234" s="43"/>
      <c r="COE234" s="43"/>
      <c r="COF234" s="43"/>
      <c r="COG234" s="43"/>
      <c r="COH234" s="43"/>
      <c r="COI234" s="43"/>
      <c r="COJ234" s="43"/>
      <c r="COK234" s="43"/>
      <c r="COL234" s="43"/>
      <c r="COM234" s="43"/>
      <c r="CON234" s="43"/>
      <c r="COO234" s="43"/>
      <c r="COP234" s="43"/>
      <c r="COQ234" s="43"/>
      <c r="COR234" s="43"/>
      <c r="COS234" s="43"/>
      <c r="COT234" s="43"/>
      <c r="COU234" s="43"/>
      <c r="COV234" s="43"/>
      <c r="COW234" s="43"/>
      <c r="COX234" s="43"/>
      <c r="COY234" s="43"/>
      <c r="COZ234" s="43"/>
      <c r="CPA234" s="43"/>
      <c r="CPB234" s="43"/>
      <c r="CPC234" s="43"/>
      <c r="CPD234" s="43"/>
      <c r="CPE234" s="43"/>
      <c r="CPF234" s="43"/>
      <c r="CPG234" s="43"/>
      <c r="CPH234" s="43"/>
      <c r="CPI234" s="43"/>
      <c r="CPJ234" s="43"/>
      <c r="CPK234" s="43"/>
      <c r="CPL234" s="43"/>
      <c r="CPM234" s="43"/>
      <c r="CPN234" s="43"/>
      <c r="CPO234" s="43"/>
      <c r="CPP234" s="43"/>
      <c r="CPQ234" s="43"/>
      <c r="CPR234" s="43"/>
      <c r="CPS234" s="43"/>
      <c r="CPT234" s="43"/>
      <c r="CPU234" s="43"/>
      <c r="CPV234" s="43"/>
      <c r="CPW234" s="43"/>
      <c r="CPX234" s="43"/>
      <c r="CPY234" s="43"/>
      <c r="CPZ234" s="43"/>
      <c r="CQA234" s="43"/>
      <c r="CQB234" s="43"/>
      <c r="CQC234" s="43"/>
      <c r="CQD234" s="43"/>
      <c r="CQE234" s="43"/>
      <c r="CQF234" s="43"/>
      <c r="CQG234" s="43"/>
      <c r="CQH234" s="43"/>
      <c r="CQI234" s="43"/>
      <c r="CQJ234" s="43"/>
      <c r="CQK234" s="43"/>
      <c r="CQL234" s="43"/>
      <c r="CQM234" s="43"/>
      <c r="CQN234" s="43"/>
      <c r="CQO234" s="43"/>
      <c r="CQP234" s="43"/>
      <c r="CQQ234" s="43"/>
      <c r="CQR234" s="43"/>
      <c r="CQS234" s="43"/>
      <c r="CQT234" s="43"/>
      <c r="CQU234" s="43"/>
      <c r="CQV234" s="43"/>
      <c r="CQW234" s="43"/>
      <c r="CQX234" s="43"/>
      <c r="CQY234" s="43"/>
      <c r="CQZ234" s="43"/>
      <c r="CRA234" s="43"/>
      <c r="CRB234" s="43"/>
      <c r="CRC234" s="43"/>
      <c r="CRD234" s="43"/>
      <c r="CRE234" s="43"/>
      <c r="CRF234" s="43"/>
      <c r="CRG234" s="43"/>
      <c r="CRH234" s="43"/>
      <c r="CRI234" s="43"/>
      <c r="CRJ234" s="43"/>
      <c r="CRK234" s="43"/>
      <c r="CRL234" s="43"/>
      <c r="CRM234" s="43"/>
      <c r="CRN234" s="43"/>
      <c r="CRO234" s="43"/>
      <c r="CRP234" s="43"/>
      <c r="CRQ234" s="43"/>
      <c r="CRR234" s="43"/>
      <c r="CRS234" s="43"/>
      <c r="CRT234" s="43"/>
      <c r="CRU234" s="43"/>
      <c r="CRV234" s="43"/>
      <c r="CRW234" s="43"/>
      <c r="CRX234" s="43"/>
      <c r="CRY234" s="43"/>
      <c r="CRZ234" s="43"/>
      <c r="CSA234" s="43"/>
      <c r="CSB234" s="43"/>
      <c r="CSC234" s="43"/>
      <c r="CSD234" s="43"/>
      <c r="CSE234" s="43"/>
      <c r="CSF234" s="43"/>
      <c r="CSG234" s="43"/>
      <c r="CSH234" s="43"/>
      <c r="CSI234" s="43"/>
      <c r="CSJ234" s="43"/>
      <c r="CSK234" s="43"/>
      <c r="CSL234" s="43"/>
      <c r="CSM234" s="43"/>
      <c r="CSN234" s="43"/>
      <c r="CSO234" s="43"/>
      <c r="CSP234" s="43"/>
      <c r="CSQ234" s="43"/>
      <c r="CSR234" s="43"/>
      <c r="CSS234" s="43"/>
      <c r="CST234" s="43"/>
      <c r="CSU234" s="43"/>
      <c r="CSV234" s="43"/>
      <c r="CSW234" s="43"/>
      <c r="CSX234" s="43"/>
      <c r="CSY234" s="43"/>
      <c r="CSZ234" s="43"/>
      <c r="CTA234" s="43"/>
      <c r="CTB234" s="43"/>
      <c r="CTC234" s="43"/>
      <c r="CTD234" s="43"/>
      <c r="CTE234" s="43"/>
      <c r="CTF234" s="43"/>
      <c r="CTG234" s="43"/>
      <c r="CTH234" s="43"/>
      <c r="CTI234" s="43"/>
      <c r="CTJ234" s="43"/>
      <c r="CTK234" s="43"/>
      <c r="CTL234" s="43"/>
      <c r="CTM234" s="43"/>
      <c r="CTN234" s="43"/>
      <c r="CTO234" s="43"/>
      <c r="CTP234" s="43"/>
      <c r="CTQ234" s="43"/>
      <c r="CTR234" s="43"/>
      <c r="CTS234" s="43"/>
      <c r="CTT234" s="43"/>
      <c r="CTU234" s="43"/>
      <c r="CTV234" s="43"/>
      <c r="CTW234" s="43"/>
      <c r="CTX234" s="43"/>
      <c r="CTY234" s="43"/>
      <c r="CTZ234" s="43"/>
      <c r="CUA234" s="43"/>
      <c r="CUB234" s="43"/>
      <c r="CUC234" s="43"/>
      <c r="CUD234" s="43"/>
      <c r="CUE234" s="43"/>
      <c r="CUF234" s="43"/>
      <c r="CUG234" s="43"/>
      <c r="CUH234" s="43"/>
      <c r="CUI234" s="43"/>
      <c r="CUJ234" s="43"/>
      <c r="CUK234" s="43"/>
      <c r="CUL234" s="43"/>
      <c r="CUM234" s="43"/>
      <c r="CUN234" s="43"/>
      <c r="CUO234" s="43"/>
      <c r="CUP234" s="43"/>
      <c r="CUQ234" s="43"/>
      <c r="CUR234" s="43"/>
      <c r="CUS234" s="43"/>
      <c r="CUT234" s="43"/>
      <c r="CUU234" s="43"/>
      <c r="CUV234" s="43"/>
      <c r="CUW234" s="43"/>
      <c r="CUX234" s="43"/>
      <c r="CUY234" s="43"/>
      <c r="CUZ234" s="43"/>
      <c r="CVA234" s="43"/>
      <c r="CVB234" s="43"/>
      <c r="CVC234" s="43"/>
      <c r="CVD234" s="43"/>
      <c r="CVE234" s="43"/>
      <c r="CVF234" s="43"/>
      <c r="CVG234" s="43"/>
      <c r="CVH234" s="43"/>
      <c r="CVI234" s="43"/>
      <c r="CVJ234" s="43"/>
      <c r="CVK234" s="43"/>
      <c r="CVL234" s="43"/>
      <c r="CVM234" s="43"/>
      <c r="CVN234" s="43"/>
      <c r="CVO234" s="43"/>
      <c r="CVP234" s="43"/>
      <c r="CVQ234" s="43"/>
      <c r="CVR234" s="43"/>
      <c r="CVS234" s="43"/>
      <c r="CVT234" s="43"/>
      <c r="CVU234" s="43"/>
      <c r="CVV234" s="43"/>
      <c r="CVW234" s="43"/>
      <c r="CVX234" s="43"/>
      <c r="CVY234" s="43"/>
      <c r="CVZ234" s="43"/>
      <c r="CWA234" s="43"/>
      <c r="CWB234" s="43"/>
      <c r="CWC234" s="43"/>
      <c r="CWD234" s="43"/>
      <c r="CWE234" s="43"/>
      <c r="CWF234" s="43"/>
      <c r="CWG234" s="43"/>
      <c r="CWH234" s="43"/>
      <c r="CWI234" s="43"/>
      <c r="CWJ234" s="43"/>
      <c r="CWK234" s="43"/>
      <c r="CWL234" s="43"/>
      <c r="CWM234" s="43"/>
      <c r="CWN234" s="43"/>
      <c r="CWO234" s="43"/>
      <c r="CWP234" s="43"/>
      <c r="CWQ234" s="43"/>
      <c r="CWR234" s="43"/>
      <c r="CWS234" s="43"/>
      <c r="CWT234" s="43"/>
      <c r="CWU234" s="43"/>
      <c r="CWV234" s="43"/>
      <c r="CWW234" s="43"/>
      <c r="CWX234" s="43"/>
      <c r="CWY234" s="43"/>
      <c r="CWZ234" s="43"/>
      <c r="CXA234" s="43"/>
      <c r="CXB234" s="43"/>
      <c r="CXC234" s="43"/>
      <c r="CXD234" s="43"/>
      <c r="CXE234" s="43"/>
      <c r="CXF234" s="43"/>
      <c r="CXG234" s="43"/>
      <c r="CXH234" s="43"/>
      <c r="CXI234" s="43"/>
      <c r="CXJ234" s="43"/>
      <c r="CXK234" s="43"/>
      <c r="CXL234" s="43"/>
      <c r="CXM234" s="43"/>
      <c r="CXN234" s="43"/>
      <c r="CXO234" s="43"/>
      <c r="CXP234" s="43"/>
      <c r="CXQ234" s="43"/>
      <c r="CXR234" s="43"/>
      <c r="CXS234" s="43"/>
      <c r="CXT234" s="43"/>
      <c r="CXU234" s="43"/>
      <c r="CXV234" s="43"/>
      <c r="CXW234" s="43"/>
      <c r="CXX234" s="43"/>
      <c r="CXY234" s="43"/>
      <c r="CXZ234" s="43"/>
      <c r="CYA234" s="43"/>
      <c r="CYB234" s="43"/>
      <c r="CYC234" s="43"/>
      <c r="CYD234" s="43"/>
      <c r="CYE234" s="43"/>
      <c r="CYF234" s="43"/>
      <c r="CYG234" s="43"/>
      <c r="CYH234" s="43"/>
      <c r="CYI234" s="43"/>
      <c r="CYJ234" s="43"/>
      <c r="CYK234" s="43"/>
      <c r="CYL234" s="43"/>
      <c r="CYM234" s="43"/>
      <c r="CYN234" s="43"/>
      <c r="CYO234" s="43"/>
      <c r="CYP234" s="43"/>
      <c r="CYQ234" s="43"/>
      <c r="CYR234" s="43"/>
      <c r="CYS234" s="43"/>
      <c r="CYT234" s="43"/>
      <c r="CYU234" s="43"/>
      <c r="CYV234" s="43"/>
      <c r="CYW234" s="43"/>
      <c r="CYX234" s="43"/>
      <c r="CYY234" s="43"/>
      <c r="CYZ234" s="43"/>
      <c r="CZA234" s="43"/>
      <c r="CZB234" s="43"/>
      <c r="CZC234" s="43"/>
      <c r="CZD234" s="43"/>
      <c r="CZE234" s="43"/>
      <c r="CZF234" s="43"/>
      <c r="CZG234" s="43"/>
      <c r="CZH234" s="43"/>
      <c r="CZI234" s="43"/>
      <c r="CZJ234" s="43"/>
      <c r="CZK234" s="43"/>
      <c r="CZL234" s="43"/>
      <c r="CZM234" s="43"/>
      <c r="CZN234" s="43"/>
      <c r="CZO234" s="43"/>
      <c r="CZP234" s="43"/>
      <c r="CZQ234" s="43"/>
      <c r="CZR234" s="43"/>
      <c r="CZS234" s="43"/>
      <c r="CZT234" s="43"/>
      <c r="CZU234" s="43"/>
      <c r="CZV234" s="43"/>
      <c r="CZW234" s="43"/>
      <c r="CZX234" s="43"/>
      <c r="CZY234" s="43"/>
      <c r="CZZ234" s="43"/>
      <c r="DAA234" s="43"/>
      <c r="DAB234" s="43"/>
      <c r="DAC234" s="43"/>
      <c r="DAD234" s="43"/>
      <c r="DAE234" s="43"/>
      <c r="DAF234" s="43"/>
      <c r="DAG234" s="43"/>
      <c r="DAH234" s="43"/>
      <c r="DAI234" s="43"/>
      <c r="DAJ234" s="43"/>
      <c r="DAK234" s="43"/>
      <c r="DAL234" s="43"/>
      <c r="DAM234" s="43"/>
      <c r="DAN234" s="43"/>
      <c r="DAO234" s="43"/>
      <c r="DAP234" s="43"/>
      <c r="DAQ234" s="43"/>
      <c r="DAR234" s="43"/>
      <c r="DAS234" s="43"/>
      <c r="DAT234" s="43"/>
      <c r="DAU234" s="43"/>
      <c r="DAV234" s="43"/>
      <c r="DAW234" s="43"/>
      <c r="DAX234" s="43"/>
      <c r="DAY234" s="43"/>
      <c r="DAZ234" s="43"/>
      <c r="DBA234" s="43"/>
      <c r="DBB234" s="43"/>
      <c r="DBC234" s="43"/>
      <c r="DBD234" s="43"/>
      <c r="DBE234" s="43"/>
      <c r="DBF234" s="43"/>
      <c r="DBG234" s="43"/>
      <c r="DBH234" s="43"/>
      <c r="DBI234" s="43"/>
      <c r="DBJ234" s="43"/>
      <c r="DBK234" s="43"/>
      <c r="DBL234" s="43"/>
      <c r="DBM234" s="43"/>
      <c r="DBN234" s="43"/>
      <c r="DBO234" s="43"/>
      <c r="DBP234" s="43"/>
      <c r="DBQ234" s="43"/>
      <c r="DBR234" s="43"/>
      <c r="DBS234" s="43"/>
      <c r="DBT234" s="43"/>
      <c r="DBU234" s="43"/>
      <c r="DBV234" s="43"/>
      <c r="DBW234" s="43"/>
      <c r="DBX234" s="43"/>
      <c r="DBY234" s="43"/>
      <c r="DBZ234" s="43"/>
      <c r="DCA234" s="43"/>
      <c r="DCB234" s="43"/>
      <c r="DCC234" s="43"/>
      <c r="DCD234" s="43"/>
      <c r="DCE234" s="43"/>
      <c r="DCF234" s="43"/>
      <c r="DCG234" s="43"/>
      <c r="DCH234" s="43"/>
      <c r="DCI234" s="43"/>
      <c r="DCJ234" s="43"/>
      <c r="DCK234" s="43"/>
      <c r="DCL234" s="43"/>
      <c r="DCM234" s="43"/>
      <c r="DCN234" s="43"/>
      <c r="DCO234" s="43"/>
      <c r="DCP234" s="43"/>
      <c r="DCQ234" s="43"/>
      <c r="DCR234" s="43"/>
      <c r="DCS234" s="43"/>
      <c r="DCT234" s="43"/>
      <c r="DCU234" s="43"/>
      <c r="DCV234" s="43"/>
      <c r="DCW234" s="43"/>
      <c r="DCX234" s="43"/>
      <c r="DCY234" s="43"/>
      <c r="DCZ234" s="43"/>
      <c r="DDA234" s="43"/>
      <c r="DDB234" s="43"/>
      <c r="DDC234" s="43"/>
      <c r="DDD234" s="43"/>
      <c r="DDE234" s="43"/>
      <c r="DDF234" s="43"/>
      <c r="DDG234" s="43"/>
      <c r="DDH234" s="43"/>
      <c r="DDI234" s="43"/>
      <c r="DDJ234" s="43"/>
      <c r="DDK234" s="43"/>
      <c r="DDL234" s="43"/>
      <c r="DDM234" s="43"/>
      <c r="DDN234" s="43"/>
      <c r="DDO234" s="43"/>
      <c r="DDP234" s="43"/>
      <c r="DDQ234" s="43"/>
      <c r="DDR234" s="43"/>
      <c r="DDS234" s="43"/>
      <c r="DDT234" s="43"/>
      <c r="DDU234" s="43"/>
      <c r="DDV234" s="43"/>
      <c r="DDW234" s="43"/>
      <c r="DDX234" s="43"/>
      <c r="DDY234" s="43"/>
      <c r="DDZ234" s="43"/>
      <c r="DEA234" s="43"/>
      <c r="DEB234" s="43"/>
      <c r="DEC234" s="43"/>
      <c r="DED234" s="43"/>
      <c r="DEE234" s="43"/>
      <c r="DEF234" s="43"/>
      <c r="DEG234" s="43"/>
      <c r="DEH234" s="43"/>
      <c r="DEI234" s="43"/>
      <c r="DEJ234" s="43"/>
      <c r="DEK234" s="43"/>
      <c r="DEL234" s="43"/>
      <c r="DEM234" s="43"/>
      <c r="DEN234" s="43"/>
      <c r="DEO234" s="43"/>
      <c r="DEP234" s="43"/>
      <c r="DEQ234" s="43"/>
      <c r="DER234" s="43"/>
      <c r="DES234" s="43"/>
      <c r="DET234" s="43"/>
      <c r="DEU234" s="43"/>
      <c r="DEV234" s="43"/>
      <c r="DEW234" s="43"/>
      <c r="DEX234" s="43"/>
      <c r="DEY234" s="43"/>
      <c r="DEZ234" s="43"/>
      <c r="DFA234" s="43"/>
      <c r="DFB234" s="43"/>
      <c r="DFC234" s="43"/>
      <c r="DFD234" s="43"/>
      <c r="DFE234" s="43"/>
      <c r="DFF234" s="43"/>
      <c r="DFG234" s="43"/>
      <c r="DFH234" s="43"/>
      <c r="DFI234" s="43"/>
      <c r="DFJ234" s="43"/>
      <c r="DFK234" s="43"/>
      <c r="DFL234" s="43"/>
      <c r="DFM234" s="43"/>
      <c r="DFN234" s="43"/>
      <c r="DFO234" s="43"/>
      <c r="DFP234" s="43"/>
      <c r="DFQ234" s="43"/>
      <c r="DFR234" s="43"/>
      <c r="DFS234" s="43"/>
      <c r="DFT234" s="43"/>
      <c r="DFU234" s="43"/>
      <c r="DFV234" s="43"/>
      <c r="DFW234" s="43"/>
      <c r="DFX234" s="43"/>
      <c r="DFY234" s="43"/>
      <c r="DFZ234" s="43"/>
      <c r="DGA234" s="43"/>
      <c r="DGB234" s="43"/>
      <c r="DGC234" s="43"/>
      <c r="DGD234" s="43"/>
      <c r="DGE234" s="43"/>
      <c r="DGF234" s="43"/>
      <c r="DGG234" s="43"/>
      <c r="DGH234" s="43"/>
      <c r="DGI234" s="43"/>
      <c r="DGJ234" s="43"/>
      <c r="DGK234" s="43"/>
      <c r="DGL234" s="43"/>
      <c r="DGM234" s="43"/>
      <c r="DGN234" s="43"/>
      <c r="DGO234" s="43"/>
      <c r="DGP234" s="43"/>
      <c r="DGQ234" s="43"/>
      <c r="DGR234" s="43"/>
      <c r="DGS234" s="43"/>
      <c r="DGT234" s="43"/>
      <c r="DGU234" s="43"/>
      <c r="DGV234" s="43"/>
      <c r="DGW234" s="43"/>
      <c r="DGX234" s="43"/>
      <c r="DGY234" s="43"/>
      <c r="DGZ234" s="43"/>
      <c r="DHA234" s="43"/>
      <c r="DHB234" s="43"/>
      <c r="DHC234" s="43"/>
      <c r="DHD234" s="43"/>
      <c r="DHE234" s="43"/>
      <c r="DHF234" s="43"/>
      <c r="DHG234" s="43"/>
      <c r="DHH234" s="43"/>
      <c r="DHI234" s="43"/>
      <c r="DHJ234" s="43"/>
      <c r="DHK234" s="43"/>
      <c r="DHL234" s="43"/>
      <c r="DHM234" s="43"/>
      <c r="DHN234" s="43"/>
      <c r="DHO234" s="43"/>
      <c r="DHP234" s="43"/>
      <c r="DHQ234" s="43"/>
      <c r="DHR234" s="43"/>
      <c r="DHS234" s="43"/>
      <c r="DHT234" s="43"/>
      <c r="DHU234" s="43"/>
      <c r="DHV234" s="43"/>
      <c r="DHW234" s="43"/>
      <c r="DHX234" s="43"/>
      <c r="DHY234" s="43"/>
      <c r="DHZ234" s="43"/>
      <c r="DIA234" s="43"/>
      <c r="DIB234" s="43"/>
      <c r="DIC234" s="43"/>
      <c r="DID234" s="43"/>
      <c r="DIE234" s="43"/>
      <c r="DIF234" s="43"/>
      <c r="DIG234" s="43"/>
      <c r="DIH234" s="43"/>
      <c r="DII234" s="43"/>
      <c r="DIJ234" s="43"/>
      <c r="DIK234" s="43"/>
      <c r="DIL234" s="43"/>
      <c r="DIM234" s="43"/>
      <c r="DIN234" s="43"/>
      <c r="DIO234" s="43"/>
      <c r="DIP234" s="43"/>
      <c r="DIQ234" s="43"/>
      <c r="DIR234" s="43"/>
      <c r="DIS234" s="43"/>
      <c r="DIT234" s="43"/>
      <c r="DIU234" s="43"/>
      <c r="DIV234" s="43"/>
      <c r="DIW234" s="43"/>
      <c r="DIX234" s="43"/>
      <c r="DIY234" s="43"/>
      <c r="DIZ234" s="43"/>
      <c r="DJA234" s="43"/>
      <c r="DJB234" s="43"/>
      <c r="DJC234" s="43"/>
      <c r="DJD234" s="43"/>
      <c r="DJE234" s="43"/>
      <c r="DJF234" s="43"/>
      <c r="DJG234" s="43"/>
      <c r="DJH234" s="43"/>
      <c r="DJI234" s="43"/>
      <c r="DJJ234" s="43"/>
      <c r="DJK234" s="43"/>
      <c r="DJL234" s="43"/>
      <c r="DJM234" s="43"/>
      <c r="DJN234" s="43"/>
      <c r="DJO234" s="43"/>
      <c r="DJP234" s="43"/>
      <c r="DJQ234" s="43"/>
      <c r="DJR234" s="43"/>
      <c r="DJS234" s="43"/>
      <c r="DJT234" s="43"/>
      <c r="DJU234" s="43"/>
      <c r="DJV234" s="43"/>
      <c r="DJW234" s="43"/>
      <c r="DJX234" s="43"/>
      <c r="DJY234" s="43"/>
      <c r="DJZ234" s="43"/>
      <c r="DKA234" s="43"/>
      <c r="DKB234" s="43"/>
      <c r="DKC234" s="43"/>
      <c r="DKD234" s="43"/>
      <c r="DKE234" s="43"/>
      <c r="DKF234" s="43"/>
      <c r="DKG234" s="43"/>
      <c r="DKH234" s="43"/>
      <c r="DKI234" s="43"/>
      <c r="DKJ234" s="43"/>
      <c r="DKK234" s="43"/>
      <c r="DKL234" s="43"/>
      <c r="DKM234" s="43"/>
      <c r="DKN234" s="43"/>
      <c r="DKO234" s="43"/>
      <c r="DKP234" s="43"/>
      <c r="DKQ234" s="43"/>
      <c r="DKR234" s="43"/>
      <c r="DKS234" s="43"/>
      <c r="DKT234" s="43"/>
      <c r="DKU234" s="43"/>
      <c r="DKV234" s="43"/>
      <c r="DKW234" s="43"/>
      <c r="DKX234" s="43"/>
      <c r="DKY234" s="43"/>
      <c r="DKZ234" s="43"/>
      <c r="DLA234" s="43"/>
      <c r="DLB234" s="43"/>
      <c r="DLC234" s="43"/>
      <c r="DLD234" s="43"/>
      <c r="DLE234" s="43"/>
      <c r="DLF234" s="43"/>
      <c r="DLG234" s="43"/>
      <c r="DLH234" s="43"/>
      <c r="DLI234" s="43"/>
      <c r="DLJ234" s="43"/>
      <c r="DLK234" s="43"/>
      <c r="DLL234" s="43"/>
      <c r="DLM234" s="43"/>
      <c r="DLN234" s="43"/>
      <c r="DLO234" s="43"/>
      <c r="DLP234" s="43"/>
      <c r="DLQ234" s="43"/>
      <c r="DLR234" s="43"/>
      <c r="DLS234" s="43"/>
      <c r="DLT234" s="43"/>
      <c r="DLU234" s="43"/>
      <c r="DLV234" s="43"/>
      <c r="DLW234" s="43"/>
      <c r="DLX234" s="43"/>
      <c r="DLY234" s="43"/>
      <c r="DLZ234" s="43"/>
      <c r="DMA234" s="43"/>
      <c r="DMB234" s="43"/>
      <c r="DMC234" s="43"/>
      <c r="DMD234" s="43"/>
      <c r="DME234" s="43"/>
      <c r="DMF234" s="43"/>
      <c r="DMG234" s="43"/>
      <c r="DMH234" s="43"/>
      <c r="DMI234" s="43"/>
      <c r="DMJ234" s="43"/>
      <c r="DMK234" s="43"/>
      <c r="DML234" s="43"/>
      <c r="DMM234" s="43"/>
      <c r="DMN234" s="43"/>
      <c r="DMO234" s="43"/>
      <c r="DMP234" s="43"/>
      <c r="DMQ234" s="43"/>
      <c r="DMR234" s="43"/>
      <c r="DMS234" s="43"/>
      <c r="DMT234" s="43"/>
      <c r="DMU234" s="43"/>
      <c r="DMV234" s="43"/>
      <c r="DMW234" s="43"/>
      <c r="DMX234" s="43"/>
      <c r="DMY234" s="43"/>
      <c r="DMZ234" s="43"/>
      <c r="DNA234" s="43"/>
      <c r="DNB234" s="43"/>
      <c r="DNC234" s="43"/>
      <c r="DND234" s="43"/>
      <c r="DNE234" s="43"/>
      <c r="DNF234" s="43"/>
      <c r="DNG234" s="43"/>
      <c r="DNH234" s="43"/>
      <c r="DNI234" s="43"/>
      <c r="DNJ234" s="43"/>
      <c r="DNK234" s="43"/>
      <c r="DNL234" s="43"/>
      <c r="DNM234" s="43"/>
      <c r="DNN234" s="43"/>
      <c r="DNO234" s="43"/>
      <c r="DNP234" s="43"/>
      <c r="DNQ234" s="43"/>
      <c r="DNR234" s="43"/>
      <c r="DNS234" s="43"/>
      <c r="DNT234" s="43"/>
      <c r="DNU234" s="43"/>
      <c r="DNV234" s="43"/>
      <c r="DNW234" s="43"/>
      <c r="DNX234" s="43"/>
      <c r="DNY234" s="43"/>
      <c r="DNZ234" s="43"/>
      <c r="DOA234" s="43"/>
      <c r="DOB234" s="43"/>
      <c r="DOC234" s="43"/>
      <c r="DOD234" s="43"/>
      <c r="DOE234" s="43"/>
      <c r="DOF234" s="43"/>
      <c r="DOG234" s="43"/>
      <c r="DOH234" s="43"/>
      <c r="DOI234" s="43"/>
      <c r="DOJ234" s="43"/>
      <c r="DOK234" s="43"/>
      <c r="DOL234" s="43"/>
      <c r="DOM234" s="43"/>
      <c r="DON234" s="43"/>
      <c r="DOO234" s="43"/>
      <c r="DOP234" s="43"/>
      <c r="DOQ234" s="43"/>
      <c r="DOR234" s="43"/>
      <c r="DOS234" s="43"/>
      <c r="DOT234" s="43"/>
      <c r="DOU234" s="43"/>
      <c r="DOV234" s="43"/>
      <c r="DOW234" s="43"/>
      <c r="DOX234" s="43"/>
      <c r="DOY234" s="43"/>
      <c r="DOZ234" s="43"/>
      <c r="DPA234" s="43"/>
      <c r="DPB234" s="43"/>
      <c r="DPC234" s="43"/>
      <c r="DPD234" s="43"/>
      <c r="DPE234" s="43"/>
      <c r="DPF234" s="43"/>
      <c r="DPG234" s="43"/>
      <c r="DPH234" s="43"/>
      <c r="DPI234" s="43"/>
      <c r="DPJ234" s="43"/>
      <c r="DPK234" s="43"/>
      <c r="DPL234" s="43"/>
      <c r="DPM234" s="43"/>
      <c r="DPN234" s="43"/>
      <c r="DPO234" s="43"/>
      <c r="DPP234" s="43"/>
      <c r="DPQ234" s="43"/>
      <c r="DPR234" s="43"/>
      <c r="DPS234" s="43"/>
      <c r="DPT234" s="43"/>
      <c r="DPU234" s="43"/>
      <c r="DPV234" s="43"/>
      <c r="DPW234" s="43"/>
      <c r="DPX234" s="43"/>
      <c r="DPY234" s="43"/>
      <c r="DPZ234" s="43"/>
      <c r="DQA234" s="43"/>
      <c r="DQB234" s="43"/>
      <c r="DQC234" s="43"/>
      <c r="DQD234" s="43"/>
      <c r="DQE234" s="43"/>
      <c r="DQF234" s="43"/>
      <c r="DQG234" s="43"/>
      <c r="DQH234" s="43"/>
      <c r="DQI234" s="43"/>
      <c r="DQJ234" s="43"/>
      <c r="DQK234" s="43"/>
      <c r="DQL234" s="43"/>
      <c r="DQM234" s="43"/>
      <c r="DQN234" s="43"/>
      <c r="DQO234" s="43"/>
      <c r="DQP234" s="43"/>
      <c r="DQQ234" s="43"/>
      <c r="DQR234" s="43"/>
      <c r="DQS234" s="43"/>
      <c r="DQT234" s="43"/>
      <c r="DQU234" s="43"/>
      <c r="DQV234" s="43"/>
      <c r="DQW234" s="43"/>
      <c r="DQX234" s="43"/>
      <c r="DQY234" s="43"/>
      <c r="DQZ234" s="43"/>
      <c r="DRA234" s="43"/>
      <c r="DRB234" s="43"/>
      <c r="DRC234" s="43"/>
      <c r="DRD234" s="43"/>
      <c r="DRE234" s="43"/>
      <c r="DRF234" s="43"/>
      <c r="DRG234" s="43"/>
      <c r="DRH234" s="43"/>
      <c r="DRI234" s="43"/>
      <c r="DRJ234" s="43"/>
      <c r="DRK234" s="43"/>
      <c r="DRL234" s="43"/>
      <c r="DRM234" s="43"/>
      <c r="DRN234" s="43"/>
      <c r="DRO234" s="43"/>
      <c r="DRP234" s="43"/>
      <c r="DRQ234" s="43"/>
      <c r="DRR234" s="43"/>
      <c r="DRS234" s="43"/>
      <c r="DRT234" s="43"/>
      <c r="DRU234" s="43"/>
      <c r="DRV234" s="43"/>
      <c r="DRW234" s="43"/>
      <c r="DRX234" s="43"/>
      <c r="DRY234" s="43"/>
      <c r="DRZ234" s="43"/>
      <c r="DSA234" s="43"/>
      <c r="DSB234" s="43"/>
      <c r="DSC234" s="43"/>
      <c r="DSD234" s="43"/>
      <c r="DSE234" s="43"/>
      <c r="DSF234" s="43"/>
      <c r="DSG234" s="43"/>
      <c r="DSH234" s="43"/>
      <c r="DSI234" s="43"/>
      <c r="DSJ234" s="43"/>
      <c r="DSK234" s="43"/>
      <c r="DSL234" s="43"/>
      <c r="DSM234" s="43"/>
      <c r="DSN234" s="43"/>
      <c r="DSO234" s="43"/>
      <c r="DSP234" s="43"/>
      <c r="DSQ234" s="43"/>
      <c r="DSR234" s="43"/>
      <c r="DSS234" s="43"/>
      <c r="DST234" s="43"/>
      <c r="DSU234" s="43"/>
      <c r="DSV234" s="43"/>
      <c r="DSW234" s="43"/>
      <c r="DSX234" s="43"/>
      <c r="DSY234" s="43"/>
      <c r="DSZ234" s="43"/>
      <c r="DTA234" s="43"/>
      <c r="DTB234" s="43"/>
      <c r="DTC234" s="43"/>
      <c r="DTD234" s="43"/>
      <c r="DTE234" s="43"/>
      <c r="DTF234" s="43"/>
      <c r="DTG234" s="43"/>
      <c r="DTH234" s="43"/>
      <c r="DTI234" s="43"/>
      <c r="DTJ234" s="43"/>
      <c r="DTK234" s="43"/>
      <c r="DTL234" s="43"/>
      <c r="DTM234" s="43"/>
      <c r="DTN234" s="43"/>
      <c r="DTO234" s="43"/>
      <c r="DTP234" s="43"/>
      <c r="DTQ234" s="43"/>
      <c r="DTR234" s="43"/>
      <c r="DTS234" s="43"/>
      <c r="DTT234" s="43"/>
      <c r="DTU234" s="43"/>
      <c r="DTV234" s="43"/>
      <c r="DTW234" s="43"/>
      <c r="DTX234" s="43"/>
      <c r="DTY234" s="43"/>
      <c r="DTZ234" s="43"/>
      <c r="DUA234" s="43"/>
      <c r="DUB234" s="43"/>
      <c r="DUC234" s="43"/>
      <c r="DUD234" s="43"/>
      <c r="DUE234" s="43"/>
      <c r="DUF234" s="43"/>
      <c r="DUG234" s="43"/>
      <c r="DUH234" s="43"/>
      <c r="DUI234" s="43"/>
      <c r="DUJ234" s="43"/>
      <c r="DUK234" s="43"/>
      <c r="DUL234" s="43"/>
      <c r="DUM234" s="43"/>
      <c r="DUN234" s="43"/>
      <c r="DUO234" s="43"/>
      <c r="DUP234" s="43"/>
      <c r="DUQ234" s="43"/>
      <c r="DUR234" s="43"/>
      <c r="DUS234" s="43"/>
      <c r="DUT234" s="43"/>
      <c r="DUU234" s="43"/>
      <c r="DUV234" s="43"/>
      <c r="DUW234" s="43"/>
      <c r="DUX234" s="43"/>
      <c r="DUY234" s="43"/>
      <c r="DUZ234" s="43"/>
      <c r="DVA234" s="43"/>
      <c r="DVB234" s="43"/>
      <c r="DVC234" s="43"/>
      <c r="DVD234" s="43"/>
      <c r="DVE234" s="43"/>
      <c r="DVF234" s="43"/>
      <c r="DVG234" s="43"/>
      <c r="DVH234" s="43"/>
      <c r="DVI234" s="43"/>
      <c r="DVJ234" s="43"/>
      <c r="DVK234" s="43"/>
      <c r="DVL234" s="43"/>
      <c r="DVM234" s="43"/>
      <c r="DVN234" s="43"/>
      <c r="DVO234" s="43"/>
      <c r="DVP234" s="43"/>
      <c r="DVQ234" s="43"/>
      <c r="DVR234" s="43"/>
      <c r="DVS234" s="43"/>
      <c r="DVT234" s="43"/>
      <c r="DVU234" s="43"/>
      <c r="DVV234" s="43"/>
      <c r="DVW234" s="43"/>
      <c r="DVX234" s="43"/>
      <c r="DVY234" s="43"/>
      <c r="DVZ234" s="43"/>
      <c r="DWA234" s="43"/>
      <c r="DWB234" s="43"/>
      <c r="DWC234" s="43"/>
      <c r="DWD234" s="43"/>
      <c r="DWE234" s="43"/>
      <c r="DWF234" s="43"/>
      <c r="DWG234" s="43"/>
      <c r="DWH234" s="43"/>
      <c r="DWI234" s="43"/>
      <c r="DWJ234" s="43"/>
      <c r="DWK234" s="43"/>
      <c r="DWL234" s="43"/>
      <c r="DWM234" s="43"/>
      <c r="DWN234" s="43"/>
      <c r="DWO234" s="43"/>
      <c r="DWP234" s="43"/>
      <c r="DWQ234" s="43"/>
      <c r="DWR234" s="43"/>
      <c r="DWS234" s="43"/>
      <c r="DWT234" s="43"/>
      <c r="DWU234" s="43"/>
      <c r="DWV234" s="43"/>
      <c r="DWW234" s="43"/>
      <c r="DWX234" s="43"/>
      <c r="DWY234" s="43"/>
      <c r="DWZ234" s="43"/>
      <c r="DXA234" s="43"/>
      <c r="DXB234" s="43"/>
      <c r="DXC234" s="43"/>
      <c r="DXD234" s="43"/>
      <c r="DXE234" s="43"/>
      <c r="DXF234" s="43"/>
      <c r="DXG234" s="43"/>
      <c r="DXH234" s="43"/>
      <c r="DXI234" s="43"/>
      <c r="DXJ234" s="43"/>
      <c r="DXK234" s="43"/>
      <c r="DXL234" s="43"/>
      <c r="DXM234" s="43"/>
      <c r="DXN234" s="43"/>
      <c r="DXO234" s="43"/>
      <c r="DXP234" s="43"/>
      <c r="DXQ234" s="43"/>
      <c r="DXR234" s="43"/>
      <c r="DXS234" s="43"/>
      <c r="DXT234" s="43"/>
      <c r="DXU234" s="43"/>
      <c r="DXV234" s="43"/>
      <c r="DXW234" s="43"/>
      <c r="DXX234" s="43"/>
      <c r="DXY234" s="43"/>
      <c r="DXZ234" s="43"/>
      <c r="DYA234" s="43"/>
      <c r="DYB234" s="43"/>
      <c r="DYC234" s="43"/>
      <c r="DYD234" s="43"/>
      <c r="DYE234" s="43"/>
      <c r="DYF234" s="43"/>
      <c r="DYG234" s="43"/>
      <c r="DYH234" s="43"/>
      <c r="DYI234" s="43"/>
      <c r="DYJ234" s="43"/>
      <c r="DYK234" s="43"/>
      <c r="DYL234" s="43"/>
      <c r="DYM234" s="43"/>
      <c r="DYN234" s="43"/>
      <c r="DYO234" s="43"/>
      <c r="DYP234" s="43"/>
      <c r="DYQ234" s="43"/>
      <c r="DYR234" s="43"/>
      <c r="DYS234" s="43"/>
      <c r="DYT234" s="43"/>
      <c r="DYU234" s="43"/>
      <c r="DYV234" s="43"/>
      <c r="DYW234" s="43"/>
      <c r="DYX234" s="43"/>
      <c r="DYY234" s="43"/>
      <c r="DYZ234" s="43"/>
      <c r="DZA234" s="43"/>
      <c r="DZB234" s="43"/>
      <c r="DZC234" s="43"/>
      <c r="DZD234" s="43"/>
      <c r="DZE234" s="43"/>
      <c r="DZF234" s="43"/>
      <c r="DZG234" s="43"/>
      <c r="DZH234" s="43"/>
      <c r="DZI234" s="43"/>
      <c r="DZJ234" s="43"/>
      <c r="DZK234" s="43"/>
      <c r="DZL234" s="43"/>
      <c r="DZM234" s="43"/>
      <c r="DZN234" s="43"/>
      <c r="DZO234" s="43"/>
      <c r="DZP234" s="43"/>
      <c r="DZQ234" s="43"/>
      <c r="DZR234" s="43"/>
      <c r="DZS234" s="43"/>
      <c r="DZT234" s="43"/>
      <c r="DZU234" s="43"/>
      <c r="DZV234" s="43"/>
      <c r="DZW234" s="43"/>
      <c r="DZX234" s="43"/>
      <c r="DZY234" s="43"/>
      <c r="DZZ234" s="43"/>
      <c r="EAA234" s="43"/>
      <c r="EAB234" s="43"/>
      <c r="EAC234" s="43"/>
      <c r="EAD234" s="43"/>
      <c r="EAE234" s="43"/>
      <c r="EAF234" s="43"/>
      <c r="EAG234" s="43"/>
      <c r="EAH234" s="43"/>
      <c r="EAI234" s="43"/>
      <c r="EAJ234" s="43"/>
      <c r="EAK234" s="43"/>
      <c r="EAL234" s="43"/>
      <c r="EAM234" s="43"/>
      <c r="EAN234" s="43"/>
      <c r="EAO234" s="43"/>
      <c r="EAP234" s="43"/>
      <c r="EAQ234" s="43"/>
      <c r="EAR234" s="43"/>
      <c r="EAS234" s="43"/>
      <c r="EAT234" s="43"/>
      <c r="EAU234" s="43"/>
      <c r="EAV234" s="43"/>
      <c r="EAW234" s="43"/>
      <c r="EAX234" s="43"/>
      <c r="EAY234" s="43"/>
      <c r="EAZ234" s="43"/>
      <c r="EBA234" s="43"/>
      <c r="EBB234" s="43"/>
      <c r="EBC234" s="43"/>
      <c r="EBD234" s="43"/>
      <c r="EBE234" s="43"/>
      <c r="EBF234" s="43"/>
      <c r="EBG234" s="43"/>
      <c r="EBH234" s="43"/>
      <c r="EBI234" s="43"/>
      <c r="EBJ234" s="43"/>
      <c r="EBK234" s="43"/>
      <c r="EBL234" s="43"/>
      <c r="EBM234" s="43"/>
      <c r="EBN234" s="43"/>
      <c r="EBO234" s="43"/>
      <c r="EBP234" s="43"/>
      <c r="EBQ234" s="43"/>
      <c r="EBR234" s="43"/>
      <c r="EBS234" s="43"/>
      <c r="EBT234" s="43"/>
      <c r="EBU234" s="43"/>
      <c r="EBV234" s="43"/>
      <c r="EBW234" s="43"/>
      <c r="EBX234" s="43"/>
      <c r="EBY234" s="43"/>
      <c r="EBZ234" s="43"/>
      <c r="ECA234" s="43"/>
      <c r="ECB234" s="43"/>
      <c r="ECC234" s="43"/>
      <c r="ECD234" s="43"/>
      <c r="ECE234" s="43"/>
      <c r="ECF234" s="43"/>
      <c r="ECG234" s="43"/>
      <c r="ECH234" s="43"/>
      <c r="ECI234" s="43"/>
      <c r="ECJ234" s="43"/>
      <c r="ECK234" s="43"/>
      <c r="ECL234" s="43"/>
      <c r="ECM234" s="43"/>
      <c r="ECN234" s="43"/>
      <c r="ECO234" s="43"/>
      <c r="ECP234" s="43"/>
      <c r="ECQ234" s="43"/>
      <c r="ECR234" s="43"/>
      <c r="ECS234" s="43"/>
      <c r="ECT234" s="43"/>
      <c r="ECU234" s="43"/>
      <c r="ECV234" s="43"/>
      <c r="ECW234" s="43"/>
      <c r="ECX234" s="43"/>
      <c r="ECY234" s="43"/>
      <c r="ECZ234" s="43"/>
      <c r="EDA234" s="43"/>
      <c r="EDB234" s="43"/>
      <c r="EDC234" s="43"/>
      <c r="EDD234" s="43"/>
      <c r="EDE234" s="43"/>
      <c r="EDF234" s="43"/>
      <c r="EDG234" s="43"/>
      <c r="EDH234" s="43"/>
      <c r="EDI234" s="43"/>
      <c r="EDJ234" s="43"/>
      <c r="EDK234" s="43"/>
      <c r="EDL234" s="43"/>
      <c r="EDM234" s="43"/>
      <c r="EDN234" s="43"/>
      <c r="EDO234" s="43"/>
      <c r="EDP234" s="43"/>
      <c r="EDQ234" s="43"/>
      <c r="EDR234" s="43"/>
      <c r="EDS234" s="43"/>
      <c r="EDT234" s="43"/>
      <c r="EDU234" s="43"/>
      <c r="EDV234" s="43"/>
      <c r="EDW234" s="43"/>
      <c r="EDX234" s="43"/>
      <c r="EDY234" s="43"/>
      <c r="EDZ234" s="43"/>
      <c r="EEA234" s="43"/>
      <c r="EEB234" s="43"/>
      <c r="EEC234" s="43"/>
      <c r="EED234" s="43"/>
      <c r="EEE234" s="43"/>
      <c r="EEF234" s="43"/>
      <c r="EEG234" s="43"/>
      <c r="EEH234" s="43"/>
      <c r="EEI234" s="43"/>
      <c r="EEJ234" s="43"/>
      <c r="EEK234" s="43"/>
      <c r="EEL234" s="43"/>
      <c r="EEM234" s="43"/>
      <c r="EEN234" s="43"/>
      <c r="EEO234" s="43"/>
      <c r="EEP234" s="43"/>
      <c r="EEQ234" s="43"/>
      <c r="EER234" s="43"/>
      <c r="EES234" s="43"/>
      <c r="EET234" s="43"/>
      <c r="EEU234" s="43"/>
      <c r="EEV234" s="43"/>
      <c r="EEW234" s="43"/>
      <c r="EEX234" s="43"/>
      <c r="EEY234" s="43"/>
      <c r="EEZ234" s="43"/>
      <c r="EFA234" s="43"/>
      <c r="EFB234" s="43"/>
      <c r="EFC234" s="43"/>
      <c r="EFD234" s="43"/>
      <c r="EFE234" s="43"/>
      <c r="EFF234" s="43"/>
      <c r="EFG234" s="43"/>
      <c r="EFH234" s="43"/>
      <c r="EFI234" s="43"/>
      <c r="EFJ234" s="43"/>
      <c r="EFK234" s="43"/>
      <c r="EFL234" s="43"/>
      <c r="EFM234" s="43"/>
      <c r="EFN234" s="43"/>
      <c r="EFO234" s="43"/>
      <c r="EFP234" s="43"/>
      <c r="EFQ234" s="43"/>
      <c r="EFR234" s="43"/>
      <c r="EFS234" s="43"/>
      <c r="EFT234" s="43"/>
      <c r="EFU234" s="43"/>
      <c r="EFV234" s="43"/>
      <c r="EFW234" s="43"/>
      <c r="EFX234" s="43"/>
      <c r="EFY234" s="43"/>
      <c r="EFZ234" s="43"/>
      <c r="EGA234" s="43"/>
      <c r="EGB234" s="43"/>
      <c r="EGC234" s="43"/>
      <c r="EGD234" s="43"/>
      <c r="EGE234" s="43"/>
      <c r="EGF234" s="43"/>
      <c r="EGG234" s="43"/>
      <c r="EGH234" s="43"/>
      <c r="EGI234" s="43"/>
      <c r="EGJ234" s="43"/>
      <c r="EGK234" s="43"/>
      <c r="EGL234" s="43"/>
      <c r="EGM234" s="43"/>
      <c r="EGN234" s="43"/>
      <c r="EGO234" s="43"/>
      <c r="EGP234" s="43"/>
      <c r="EGQ234" s="43"/>
      <c r="EGR234" s="43"/>
      <c r="EGS234" s="43"/>
      <c r="EGT234" s="43"/>
      <c r="EGU234" s="43"/>
      <c r="EGV234" s="43"/>
      <c r="EGW234" s="43"/>
      <c r="EGX234" s="43"/>
      <c r="EGY234" s="43"/>
      <c r="EGZ234" s="43"/>
      <c r="EHA234" s="43"/>
      <c r="EHB234" s="43"/>
      <c r="EHC234" s="43"/>
      <c r="EHD234" s="43"/>
      <c r="EHE234" s="43"/>
      <c r="EHF234" s="43"/>
      <c r="EHG234" s="43"/>
      <c r="EHH234" s="43"/>
      <c r="EHI234" s="43"/>
      <c r="EHJ234" s="43"/>
      <c r="EHK234" s="43"/>
      <c r="EHL234" s="43"/>
      <c r="EHM234" s="43"/>
      <c r="EHN234" s="43"/>
      <c r="EHO234" s="43"/>
      <c r="EHP234" s="43"/>
      <c r="EHQ234" s="43"/>
      <c r="EHR234" s="43"/>
      <c r="EHS234" s="43"/>
      <c r="EHT234" s="43"/>
      <c r="EHU234" s="43"/>
      <c r="EHV234" s="43"/>
      <c r="EHW234" s="43"/>
      <c r="EHX234" s="43"/>
      <c r="EHY234" s="43"/>
      <c r="EHZ234" s="43"/>
      <c r="EIA234" s="43"/>
      <c r="EIB234" s="43"/>
      <c r="EIC234" s="43"/>
      <c r="EID234" s="43"/>
      <c r="EIE234" s="43"/>
      <c r="EIF234" s="43"/>
      <c r="EIG234" s="43"/>
      <c r="EIH234" s="43"/>
      <c r="EII234" s="43"/>
      <c r="EIJ234" s="43"/>
      <c r="EIK234" s="43"/>
      <c r="EIL234" s="43"/>
      <c r="EIM234" s="43"/>
      <c r="EIN234" s="43"/>
      <c r="EIO234" s="43"/>
      <c r="EIP234" s="43"/>
      <c r="EIQ234" s="43"/>
      <c r="EIR234" s="43"/>
      <c r="EIS234" s="43"/>
      <c r="EIT234" s="43"/>
      <c r="EIU234" s="43"/>
      <c r="EIV234" s="43"/>
      <c r="EIW234" s="43"/>
      <c r="EIX234" s="43"/>
      <c r="EIY234" s="43"/>
      <c r="EIZ234" s="43"/>
      <c r="EJA234" s="43"/>
      <c r="EJB234" s="43"/>
      <c r="EJC234" s="43"/>
      <c r="EJD234" s="43"/>
      <c r="EJE234" s="43"/>
      <c r="EJF234" s="43"/>
      <c r="EJG234" s="43"/>
      <c r="EJH234" s="43"/>
      <c r="EJI234" s="43"/>
      <c r="EJJ234" s="43"/>
      <c r="EJK234" s="43"/>
      <c r="EJL234" s="43"/>
      <c r="EJM234" s="43"/>
      <c r="EJN234" s="43"/>
      <c r="EJO234" s="43"/>
      <c r="EJP234" s="43"/>
      <c r="EJQ234" s="43"/>
      <c r="EJR234" s="43"/>
      <c r="EJS234" s="43"/>
      <c r="EJT234" s="43"/>
      <c r="EJU234" s="43"/>
      <c r="EJV234" s="43"/>
      <c r="EJW234" s="43"/>
      <c r="EJX234" s="43"/>
      <c r="EJY234" s="43"/>
      <c r="EJZ234" s="43"/>
      <c r="EKA234" s="43"/>
      <c r="EKB234" s="43"/>
      <c r="EKC234" s="43"/>
      <c r="EKD234" s="43"/>
      <c r="EKE234" s="43"/>
      <c r="EKF234" s="43"/>
      <c r="EKG234" s="43"/>
      <c r="EKH234" s="43"/>
      <c r="EKI234" s="43"/>
      <c r="EKJ234" s="43"/>
      <c r="EKK234" s="43"/>
      <c r="EKL234" s="43"/>
      <c r="EKM234" s="43"/>
      <c r="EKN234" s="43"/>
      <c r="EKO234" s="43"/>
      <c r="EKP234" s="43"/>
      <c r="EKQ234" s="43"/>
      <c r="EKR234" s="43"/>
      <c r="EKS234" s="43"/>
      <c r="EKT234" s="43"/>
      <c r="EKU234" s="43"/>
      <c r="EKV234" s="43"/>
      <c r="EKW234" s="43"/>
      <c r="EKX234" s="43"/>
      <c r="EKY234" s="43"/>
      <c r="EKZ234" s="43"/>
      <c r="ELA234" s="43"/>
      <c r="ELB234" s="43"/>
      <c r="ELC234" s="43"/>
      <c r="ELD234" s="43"/>
      <c r="ELE234" s="43"/>
      <c r="ELF234" s="43"/>
      <c r="ELG234" s="43"/>
      <c r="ELH234" s="43"/>
      <c r="ELI234" s="43"/>
      <c r="ELJ234" s="43"/>
      <c r="ELK234" s="43"/>
      <c r="ELL234" s="43"/>
      <c r="ELM234" s="43"/>
      <c r="ELN234" s="43"/>
      <c r="ELO234" s="43"/>
      <c r="ELP234" s="43"/>
      <c r="ELQ234" s="43"/>
      <c r="ELR234" s="43"/>
      <c r="ELS234" s="43"/>
      <c r="ELT234" s="43"/>
      <c r="ELU234" s="43"/>
      <c r="ELV234" s="43"/>
      <c r="ELW234" s="43"/>
      <c r="ELX234" s="43"/>
      <c r="ELY234" s="43"/>
      <c r="ELZ234" s="43"/>
      <c r="EMA234" s="43"/>
      <c r="EMB234" s="43"/>
      <c r="EMC234" s="43"/>
      <c r="EMD234" s="43"/>
      <c r="EME234" s="43"/>
      <c r="EMF234" s="43"/>
      <c r="EMG234" s="43"/>
      <c r="EMH234" s="43"/>
      <c r="EMI234" s="43"/>
      <c r="EMJ234" s="43"/>
      <c r="EMK234" s="43"/>
      <c r="EML234" s="43"/>
      <c r="EMM234" s="43"/>
      <c r="EMN234" s="43"/>
      <c r="EMO234" s="43"/>
      <c r="EMP234" s="43"/>
      <c r="EMQ234" s="43"/>
      <c r="EMR234" s="43"/>
      <c r="EMS234" s="43"/>
      <c r="EMT234" s="43"/>
      <c r="EMU234" s="43"/>
      <c r="EMV234" s="43"/>
      <c r="EMW234" s="43"/>
      <c r="EMX234" s="43"/>
      <c r="EMY234" s="43"/>
      <c r="EMZ234" s="43"/>
      <c r="ENA234" s="43"/>
      <c r="ENB234" s="43"/>
      <c r="ENC234" s="43"/>
      <c r="END234" s="43"/>
      <c r="ENE234" s="43"/>
      <c r="ENF234" s="43"/>
      <c r="ENG234" s="43"/>
      <c r="ENH234" s="43"/>
      <c r="ENI234" s="43"/>
      <c r="ENJ234" s="43"/>
      <c r="ENK234" s="43"/>
      <c r="ENL234" s="43"/>
      <c r="ENM234" s="43"/>
      <c r="ENN234" s="43"/>
      <c r="ENO234" s="43"/>
      <c r="ENP234" s="43"/>
      <c r="ENQ234" s="43"/>
      <c r="ENR234" s="43"/>
      <c r="ENS234" s="43"/>
      <c r="ENT234" s="43"/>
      <c r="ENU234" s="43"/>
      <c r="ENV234" s="43"/>
      <c r="ENW234" s="43"/>
      <c r="ENX234" s="43"/>
      <c r="ENY234" s="43"/>
      <c r="ENZ234" s="43"/>
      <c r="EOA234" s="43"/>
      <c r="EOB234" s="43"/>
      <c r="EOC234" s="43"/>
      <c r="EOD234" s="43"/>
      <c r="EOE234" s="43"/>
      <c r="EOF234" s="43"/>
      <c r="EOG234" s="43"/>
      <c r="EOH234" s="43"/>
      <c r="EOI234" s="43"/>
      <c r="EOJ234" s="43"/>
      <c r="EOK234" s="43"/>
      <c r="EOL234" s="43"/>
      <c r="EOM234" s="43"/>
      <c r="EON234" s="43"/>
      <c r="EOO234" s="43"/>
      <c r="EOP234" s="43"/>
      <c r="EOQ234" s="43"/>
      <c r="EOR234" s="43"/>
      <c r="EOS234" s="43"/>
      <c r="EOT234" s="43"/>
      <c r="EOU234" s="43"/>
      <c r="EOV234" s="43"/>
      <c r="EOW234" s="43"/>
      <c r="EOX234" s="43"/>
      <c r="EOY234" s="43"/>
      <c r="EOZ234" s="43"/>
      <c r="EPA234" s="43"/>
      <c r="EPB234" s="43"/>
      <c r="EPC234" s="43"/>
      <c r="EPD234" s="43"/>
      <c r="EPE234" s="43"/>
      <c r="EPF234" s="43"/>
      <c r="EPG234" s="43"/>
      <c r="EPH234" s="43"/>
      <c r="EPI234" s="43"/>
      <c r="EPJ234" s="43"/>
      <c r="EPK234" s="43"/>
      <c r="EPL234" s="43"/>
      <c r="EPM234" s="43"/>
      <c r="EPN234" s="43"/>
      <c r="EPO234" s="43"/>
      <c r="EPP234" s="43"/>
      <c r="EPQ234" s="43"/>
      <c r="EPR234" s="43"/>
      <c r="EPS234" s="43"/>
      <c r="EPT234" s="43"/>
      <c r="EPU234" s="43"/>
      <c r="EPV234" s="43"/>
      <c r="EPW234" s="43"/>
      <c r="EPX234" s="43"/>
      <c r="EPY234" s="43"/>
      <c r="EPZ234" s="43"/>
      <c r="EQA234" s="43"/>
      <c r="EQB234" s="43"/>
      <c r="EQC234" s="43"/>
      <c r="EQD234" s="43"/>
      <c r="EQE234" s="43"/>
      <c r="EQF234" s="43"/>
      <c r="EQG234" s="43"/>
      <c r="EQH234" s="43"/>
      <c r="EQI234" s="43"/>
      <c r="EQJ234" s="43"/>
      <c r="EQK234" s="43"/>
      <c r="EQL234" s="43"/>
      <c r="EQM234" s="43"/>
      <c r="EQN234" s="43"/>
      <c r="EQO234" s="43"/>
      <c r="EQP234" s="43"/>
      <c r="EQQ234" s="43"/>
      <c r="EQR234" s="43"/>
      <c r="EQS234" s="43"/>
      <c r="EQT234" s="43"/>
      <c r="EQU234" s="43"/>
      <c r="EQV234" s="43"/>
      <c r="EQW234" s="43"/>
      <c r="EQX234" s="43"/>
      <c r="EQY234" s="43"/>
      <c r="EQZ234" s="43"/>
      <c r="ERA234" s="43"/>
      <c r="ERB234" s="43"/>
      <c r="ERC234" s="43"/>
      <c r="ERD234" s="43"/>
      <c r="ERE234" s="43"/>
      <c r="ERF234" s="43"/>
      <c r="ERG234" s="43"/>
      <c r="ERH234" s="43"/>
      <c r="ERI234" s="43"/>
      <c r="ERJ234" s="43"/>
      <c r="ERK234" s="43"/>
      <c r="ERL234" s="43"/>
      <c r="ERM234" s="43"/>
      <c r="ERN234" s="43"/>
      <c r="ERO234" s="43"/>
      <c r="ERP234" s="43"/>
      <c r="ERQ234" s="43"/>
      <c r="ERR234" s="43"/>
      <c r="ERS234" s="43"/>
      <c r="ERT234" s="43"/>
      <c r="ERU234" s="43"/>
      <c r="ERV234" s="43"/>
      <c r="ERW234" s="43"/>
      <c r="ERX234" s="43"/>
      <c r="ERY234" s="43"/>
      <c r="ERZ234" s="43"/>
      <c r="ESA234" s="43"/>
      <c r="ESB234" s="43"/>
      <c r="ESC234" s="43"/>
      <c r="ESD234" s="43"/>
      <c r="ESE234" s="43"/>
      <c r="ESF234" s="43"/>
      <c r="ESG234" s="43"/>
      <c r="ESH234" s="43"/>
      <c r="ESI234" s="43"/>
      <c r="ESJ234" s="43"/>
      <c r="ESK234" s="43"/>
      <c r="ESL234" s="43"/>
      <c r="ESM234" s="43"/>
      <c r="ESN234" s="43"/>
      <c r="ESO234" s="43"/>
      <c r="ESP234" s="43"/>
      <c r="ESQ234" s="43"/>
      <c r="ESR234" s="43"/>
      <c r="ESS234" s="43"/>
      <c r="EST234" s="43"/>
      <c r="ESU234" s="43"/>
      <c r="ESV234" s="43"/>
      <c r="ESW234" s="43"/>
      <c r="ESX234" s="43"/>
      <c r="ESY234" s="43"/>
      <c r="ESZ234" s="43"/>
      <c r="ETA234" s="43"/>
      <c r="ETB234" s="43"/>
      <c r="ETC234" s="43"/>
      <c r="ETD234" s="43"/>
      <c r="ETE234" s="43"/>
      <c r="ETF234" s="43"/>
      <c r="ETG234" s="43"/>
      <c r="ETH234" s="43"/>
      <c r="ETI234" s="43"/>
      <c r="ETJ234" s="43"/>
      <c r="ETK234" s="43"/>
      <c r="ETL234" s="43"/>
      <c r="ETM234" s="43"/>
      <c r="ETN234" s="43"/>
      <c r="ETO234" s="43"/>
      <c r="ETP234" s="43"/>
      <c r="ETQ234" s="43"/>
      <c r="ETR234" s="43"/>
      <c r="ETS234" s="43"/>
      <c r="ETT234" s="43"/>
      <c r="ETU234" s="43"/>
      <c r="ETV234" s="43"/>
      <c r="ETW234" s="43"/>
      <c r="ETX234" s="43"/>
      <c r="ETY234" s="43"/>
      <c r="ETZ234" s="43"/>
      <c r="EUA234" s="43"/>
      <c r="EUB234" s="43"/>
      <c r="EUC234" s="43"/>
      <c r="EUD234" s="43"/>
      <c r="EUE234" s="43"/>
      <c r="EUF234" s="43"/>
      <c r="EUG234" s="43"/>
      <c r="EUH234" s="43"/>
      <c r="EUI234" s="43"/>
      <c r="EUJ234" s="43"/>
      <c r="EUK234" s="43"/>
      <c r="EUL234" s="43"/>
      <c r="EUM234" s="43"/>
      <c r="EUN234" s="43"/>
      <c r="EUO234" s="43"/>
      <c r="EUP234" s="43"/>
      <c r="EUQ234" s="43"/>
      <c r="EUR234" s="43"/>
      <c r="EUS234" s="43"/>
      <c r="EUT234" s="43"/>
      <c r="EUU234" s="43"/>
      <c r="EUV234" s="43"/>
      <c r="EUW234" s="43"/>
      <c r="EUX234" s="43"/>
      <c r="EUY234" s="43"/>
      <c r="EUZ234" s="43"/>
      <c r="EVA234" s="43"/>
      <c r="EVB234" s="43"/>
      <c r="EVC234" s="43"/>
      <c r="EVD234" s="43"/>
      <c r="EVE234" s="43"/>
      <c r="EVF234" s="43"/>
      <c r="EVG234" s="43"/>
      <c r="EVH234" s="43"/>
      <c r="EVI234" s="43"/>
      <c r="EVJ234" s="43"/>
      <c r="EVK234" s="43"/>
      <c r="EVL234" s="43"/>
      <c r="EVM234" s="43"/>
      <c r="EVN234" s="43"/>
      <c r="EVO234" s="43"/>
      <c r="EVP234" s="43"/>
      <c r="EVQ234" s="43"/>
      <c r="EVR234" s="43"/>
      <c r="EVS234" s="43"/>
      <c r="EVT234" s="43"/>
      <c r="EVU234" s="43"/>
      <c r="EVV234" s="43"/>
      <c r="EVW234" s="43"/>
      <c r="EVX234" s="43"/>
      <c r="EVY234" s="43"/>
      <c r="EVZ234" s="43"/>
      <c r="EWA234" s="43"/>
      <c r="EWB234" s="43"/>
      <c r="EWC234" s="43"/>
      <c r="EWD234" s="43"/>
      <c r="EWE234" s="43"/>
      <c r="EWF234" s="43"/>
      <c r="EWG234" s="43"/>
      <c r="EWH234" s="43"/>
      <c r="EWI234" s="43"/>
      <c r="EWJ234" s="43"/>
      <c r="EWK234" s="43"/>
      <c r="EWL234" s="43"/>
      <c r="EWM234" s="43"/>
      <c r="EWN234" s="43"/>
      <c r="EWO234" s="43"/>
      <c r="EWP234" s="43"/>
      <c r="EWQ234" s="43"/>
      <c r="EWR234" s="43"/>
      <c r="EWS234" s="43"/>
      <c r="EWT234" s="43"/>
      <c r="EWU234" s="43"/>
      <c r="EWV234" s="43"/>
      <c r="EWW234" s="43"/>
      <c r="EWX234" s="43"/>
      <c r="EWY234" s="43"/>
      <c r="EWZ234" s="43"/>
      <c r="EXA234" s="43"/>
      <c r="EXB234" s="43"/>
      <c r="EXC234" s="43"/>
      <c r="EXD234" s="43"/>
      <c r="EXE234" s="43"/>
      <c r="EXF234" s="43"/>
      <c r="EXG234" s="43"/>
      <c r="EXH234" s="43"/>
      <c r="EXI234" s="43"/>
      <c r="EXJ234" s="43"/>
      <c r="EXK234" s="43"/>
      <c r="EXL234" s="43"/>
      <c r="EXM234" s="43"/>
      <c r="EXN234" s="43"/>
      <c r="EXO234" s="43"/>
      <c r="EXP234" s="43"/>
      <c r="EXQ234" s="43"/>
      <c r="EXR234" s="43"/>
      <c r="EXS234" s="43"/>
      <c r="EXT234" s="43"/>
      <c r="EXU234" s="43"/>
      <c r="EXV234" s="43"/>
      <c r="EXW234" s="43"/>
      <c r="EXX234" s="43"/>
      <c r="EXY234" s="43"/>
      <c r="EXZ234" s="43"/>
      <c r="EYA234" s="43"/>
      <c r="EYB234" s="43"/>
      <c r="EYC234" s="43"/>
      <c r="EYD234" s="43"/>
      <c r="EYE234" s="43"/>
      <c r="EYF234" s="43"/>
      <c r="EYG234" s="43"/>
      <c r="EYH234" s="43"/>
      <c r="EYI234" s="43"/>
      <c r="EYJ234" s="43"/>
      <c r="EYK234" s="43"/>
      <c r="EYL234" s="43"/>
      <c r="EYM234" s="43"/>
      <c r="EYN234" s="43"/>
      <c r="EYO234" s="43"/>
      <c r="EYP234" s="43"/>
      <c r="EYQ234" s="43"/>
      <c r="EYR234" s="43"/>
      <c r="EYS234" s="43"/>
      <c r="EYT234" s="43"/>
      <c r="EYU234" s="43"/>
      <c r="EYV234" s="43"/>
      <c r="EYW234" s="43"/>
      <c r="EYX234" s="43"/>
      <c r="EYY234" s="43"/>
      <c r="EYZ234" s="43"/>
      <c r="EZA234" s="43"/>
      <c r="EZB234" s="43"/>
      <c r="EZC234" s="43"/>
      <c r="EZD234" s="43"/>
      <c r="EZE234" s="43"/>
      <c r="EZF234" s="43"/>
      <c r="EZG234" s="43"/>
      <c r="EZH234" s="43"/>
      <c r="EZI234" s="43"/>
      <c r="EZJ234" s="43"/>
      <c r="EZK234" s="43"/>
      <c r="EZL234" s="43"/>
      <c r="EZM234" s="43"/>
      <c r="EZN234" s="43"/>
      <c r="EZO234" s="43"/>
      <c r="EZP234" s="43"/>
      <c r="EZQ234" s="43"/>
      <c r="EZR234" s="43"/>
      <c r="EZS234" s="43"/>
      <c r="EZT234" s="43"/>
      <c r="EZU234" s="43"/>
      <c r="EZV234" s="43"/>
      <c r="EZW234" s="43"/>
      <c r="EZX234" s="43"/>
      <c r="EZY234" s="43"/>
      <c r="EZZ234" s="43"/>
      <c r="FAA234" s="43"/>
      <c r="FAB234" s="43"/>
      <c r="FAC234" s="43"/>
      <c r="FAD234" s="43"/>
      <c r="FAE234" s="43"/>
      <c r="FAF234" s="43"/>
      <c r="FAG234" s="43"/>
      <c r="FAH234" s="43"/>
      <c r="FAI234" s="43"/>
      <c r="FAJ234" s="43"/>
      <c r="FAK234" s="43"/>
      <c r="FAL234" s="43"/>
      <c r="FAM234" s="43"/>
      <c r="FAN234" s="43"/>
      <c r="FAO234" s="43"/>
      <c r="FAP234" s="43"/>
      <c r="FAQ234" s="43"/>
      <c r="FAR234" s="43"/>
      <c r="FAS234" s="43"/>
      <c r="FAT234" s="43"/>
      <c r="FAU234" s="43"/>
      <c r="FAV234" s="43"/>
      <c r="FAW234" s="43"/>
      <c r="FAX234" s="43"/>
      <c r="FAY234" s="43"/>
      <c r="FAZ234" s="43"/>
      <c r="FBA234" s="43"/>
      <c r="FBB234" s="43"/>
      <c r="FBC234" s="43"/>
      <c r="FBD234" s="43"/>
      <c r="FBE234" s="43"/>
      <c r="FBF234" s="43"/>
      <c r="FBG234" s="43"/>
      <c r="FBH234" s="43"/>
      <c r="FBI234" s="43"/>
      <c r="FBJ234" s="43"/>
      <c r="FBK234" s="43"/>
      <c r="FBL234" s="43"/>
      <c r="FBM234" s="43"/>
      <c r="FBN234" s="43"/>
      <c r="FBO234" s="43"/>
      <c r="FBP234" s="43"/>
      <c r="FBQ234" s="43"/>
      <c r="FBR234" s="43"/>
      <c r="FBS234" s="43"/>
      <c r="FBT234" s="43"/>
      <c r="FBU234" s="43"/>
      <c r="FBV234" s="43"/>
      <c r="FBW234" s="43"/>
      <c r="FBX234" s="43"/>
      <c r="FBY234" s="43"/>
      <c r="FBZ234" s="43"/>
      <c r="FCA234" s="43"/>
      <c r="FCB234" s="43"/>
      <c r="FCC234" s="43"/>
      <c r="FCD234" s="43"/>
      <c r="FCE234" s="43"/>
      <c r="FCF234" s="43"/>
      <c r="FCG234" s="43"/>
      <c r="FCH234" s="43"/>
      <c r="FCI234" s="43"/>
      <c r="FCJ234" s="43"/>
      <c r="FCK234" s="43"/>
      <c r="FCL234" s="43"/>
      <c r="FCM234" s="43"/>
      <c r="FCN234" s="43"/>
      <c r="FCO234" s="43"/>
      <c r="FCP234" s="43"/>
      <c r="FCQ234" s="43"/>
      <c r="FCR234" s="43"/>
      <c r="FCS234" s="43"/>
      <c r="FCT234" s="43"/>
      <c r="FCU234" s="43"/>
      <c r="FCV234" s="43"/>
      <c r="FCW234" s="43"/>
      <c r="FCX234" s="43"/>
      <c r="FCY234" s="43"/>
      <c r="FCZ234" s="43"/>
      <c r="FDA234" s="43"/>
      <c r="FDB234" s="43"/>
      <c r="FDC234" s="43"/>
      <c r="FDD234" s="43"/>
      <c r="FDE234" s="43"/>
      <c r="FDF234" s="43"/>
      <c r="FDG234" s="43"/>
      <c r="FDH234" s="43"/>
      <c r="FDI234" s="43"/>
      <c r="FDJ234" s="43"/>
      <c r="FDK234" s="43"/>
      <c r="FDL234" s="43"/>
      <c r="FDM234" s="43"/>
      <c r="FDN234" s="43"/>
      <c r="FDO234" s="43"/>
      <c r="FDP234" s="43"/>
      <c r="FDQ234" s="43"/>
      <c r="FDR234" s="43"/>
      <c r="FDS234" s="43"/>
      <c r="FDT234" s="43"/>
      <c r="FDU234" s="43"/>
      <c r="FDV234" s="43"/>
      <c r="FDW234" s="43"/>
      <c r="FDX234" s="43"/>
      <c r="FDY234" s="43"/>
      <c r="FDZ234" s="43"/>
      <c r="FEA234" s="43"/>
      <c r="FEB234" s="43"/>
      <c r="FEC234" s="43"/>
      <c r="FED234" s="43"/>
      <c r="FEE234" s="43"/>
      <c r="FEF234" s="43"/>
      <c r="FEG234" s="43"/>
      <c r="FEH234" s="43"/>
      <c r="FEI234" s="43"/>
      <c r="FEJ234" s="43"/>
      <c r="FEK234" s="43"/>
      <c r="FEL234" s="43"/>
      <c r="FEM234" s="43"/>
      <c r="FEN234" s="43"/>
      <c r="FEO234" s="43"/>
      <c r="FEP234" s="43"/>
      <c r="FEQ234" s="43"/>
      <c r="FER234" s="43"/>
      <c r="FES234" s="43"/>
      <c r="FET234" s="43"/>
      <c r="FEU234" s="43"/>
      <c r="FEV234" s="43"/>
      <c r="FEW234" s="43"/>
      <c r="FEX234" s="43"/>
      <c r="FEY234" s="43"/>
      <c r="FEZ234" s="43"/>
      <c r="FFA234" s="43"/>
      <c r="FFB234" s="43"/>
      <c r="FFC234" s="43"/>
      <c r="FFD234" s="43"/>
      <c r="FFE234" s="43"/>
      <c r="FFF234" s="43"/>
      <c r="FFG234" s="43"/>
      <c r="FFH234" s="43"/>
      <c r="FFI234" s="43"/>
      <c r="FFJ234" s="43"/>
      <c r="FFK234" s="43"/>
      <c r="FFL234" s="43"/>
      <c r="FFM234" s="43"/>
      <c r="FFN234" s="43"/>
      <c r="FFO234" s="43"/>
      <c r="FFP234" s="43"/>
      <c r="FFQ234" s="43"/>
      <c r="FFR234" s="43"/>
      <c r="FFS234" s="43"/>
      <c r="FFT234" s="43"/>
      <c r="FFU234" s="43"/>
      <c r="FFV234" s="43"/>
      <c r="FFW234" s="43"/>
      <c r="FFX234" s="43"/>
      <c r="FFY234" s="43"/>
      <c r="FFZ234" s="43"/>
      <c r="FGA234" s="43"/>
      <c r="FGB234" s="43"/>
      <c r="FGC234" s="43"/>
      <c r="FGD234" s="43"/>
      <c r="FGE234" s="43"/>
      <c r="FGF234" s="43"/>
      <c r="FGG234" s="43"/>
      <c r="FGH234" s="43"/>
      <c r="FGI234" s="43"/>
      <c r="FGJ234" s="43"/>
      <c r="FGK234" s="43"/>
      <c r="FGL234" s="43"/>
      <c r="FGM234" s="43"/>
      <c r="FGN234" s="43"/>
      <c r="FGO234" s="43"/>
      <c r="FGP234" s="43"/>
      <c r="FGQ234" s="43"/>
      <c r="FGR234" s="43"/>
      <c r="FGS234" s="43"/>
      <c r="FGT234" s="43"/>
      <c r="FGU234" s="43"/>
      <c r="FGV234" s="43"/>
      <c r="FGW234" s="43"/>
      <c r="FGX234" s="43"/>
      <c r="FGY234" s="43"/>
      <c r="FGZ234" s="43"/>
      <c r="FHA234" s="43"/>
      <c r="FHB234" s="43"/>
      <c r="FHC234" s="43"/>
      <c r="FHD234" s="43"/>
      <c r="FHE234" s="43"/>
      <c r="FHF234" s="43"/>
      <c r="FHG234" s="43"/>
      <c r="FHH234" s="43"/>
      <c r="FHI234" s="43"/>
      <c r="FHJ234" s="43"/>
      <c r="FHK234" s="43"/>
      <c r="FHL234" s="43"/>
      <c r="FHM234" s="43"/>
      <c r="FHN234" s="43"/>
      <c r="FHO234" s="43"/>
      <c r="FHP234" s="43"/>
      <c r="FHQ234" s="43"/>
      <c r="FHR234" s="43"/>
      <c r="FHS234" s="43"/>
      <c r="FHT234" s="43"/>
      <c r="FHU234" s="43"/>
      <c r="FHV234" s="43"/>
      <c r="FHW234" s="43"/>
      <c r="FHX234" s="43"/>
      <c r="FHY234" s="43"/>
      <c r="FHZ234" s="43"/>
      <c r="FIA234" s="43"/>
      <c r="FIB234" s="43"/>
      <c r="FIC234" s="43"/>
      <c r="FID234" s="43"/>
      <c r="FIE234" s="43"/>
      <c r="FIF234" s="43"/>
      <c r="FIG234" s="43"/>
      <c r="FIH234" s="43"/>
      <c r="FII234" s="43"/>
      <c r="FIJ234" s="43"/>
      <c r="FIK234" s="43"/>
      <c r="FIL234" s="43"/>
      <c r="FIM234" s="43"/>
      <c r="FIN234" s="43"/>
      <c r="FIO234" s="43"/>
      <c r="FIP234" s="43"/>
      <c r="FIQ234" s="43"/>
      <c r="FIR234" s="43"/>
      <c r="FIS234" s="43"/>
      <c r="FIT234" s="43"/>
      <c r="FIU234" s="43"/>
      <c r="FIV234" s="43"/>
      <c r="FIW234" s="43"/>
      <c r="FIX234" s="43"/>
      <c r="FIY234" s="43"/>
      <c r="FIZ234" s="43"/>
      <c r="FJA234" s="43"/>
      <c r="FJB234" s="43"/>
      <c r="FJC234" s="43"/>
      <c r="FJD234" s="43"/>
      <c r="FJE234" s="43"/>
      <c r="FJF234" s="43"/>
      <c r="FJG234" s="43"/>
      <c r="FJH234" s="43"/>
      <c r="FJI234" s="43"/>
      <c r="FJJ234" s="43"/>
      <c r="FJK234" s="43"/>
      <c r="FJL234" s="43"/>
      <c r="FJM234" s="43"/>
      <c r="FJN234" s="43"/>
      <c r="FJO234" s="43"/>
      <c r="FJP234" s="43"/>
      <c r="FJQ234" s="43"/>
      <c r="FJR234" s="43"/>
      <c r="FJS234" s="43"/>
      <c r="FJT234" s="43"/>
      <c r="FJU234" s="43"/>
      <c r="FJV234" s="43"/>
      <c r="FJW234" s="43"/>
      <c r="FJX234" s="43"/>
      <c r="FJY234" s="43"/>
      <c r="FJZ234" s="43"/>
      <c r="FKA234" s="43"/>
      <c r="FKB234" s="43"/>
      <c r="FKC234" s="43"/>
      <c r="FKD234" s="43"/>
      <c r="FKE234" s="43"/>
      <c r="FKF234" s="43"/>
      <c r="FKG234" s="43"/>
      <c r="FKH234" s="43"/>
      <c r="FKI234" s="43"/>
      <c r="FKJ234" s="43"/>
      <c r="FKK234" s="43"/>
      <c r="FKL234" s="43"/>
      <c r="FKM234" s="43"/>
      <c r="FKN234" s="43"/>
      <c r="FKO234" s="43"/>
      <c r="FKP234" s="43"/>
      <c r="FKQ234" s="43"/>
      <c r="FKR234" s="43"/>
      <c r="FKS234" s="43"/>
      <c r="FKT234" s="43"/>
      <c r="FKU234" s="43"/>
      <c r="FKV234" s="43"/>
      <c r="FKW234" s="43"/>
      <c r="FKX234" s="43"/>
      <c r="FKY234" s="43"/>
      <c r="FKZ234" s="43"/>
      <c r="FLA234" s="43"/>
      <c r="FLB234" s="43"/>
      <c r="FLC234" s="43"/>
      <c r="FLD234" s="43"/>
      <c r="FLE234" s="43"/>
      <c r="FLF234" s="43"/>
      <c r="FLG234" s="43"/>
      <c r="FLH234" s="43"/>
      <c r="FLI234" s="43"/>
      <c r="FLJ234" s="43"/>
      <c r="FLK234" s="43"/>
      <c r="FLL234" s="43"/>
      <c r="FLM234" s="43"/>
      <c r="FLN234" s="43"/>
      <c r="FLO234" s="43"/>
      <c r="FLP234" s="43"/>
      <c r="FLQ234" s="43"/>
      <c r="FLR234" s="43"/>
      <c r="FLS234" s="43"/>
      <c r="FLT234" s="43"/>
      <c r="FLU234" s="43"/>
      <c r="FLV234" s="43"/>
      <c r="FLW234" s="43"/>
      <c r="FLX234" s="43"/>
      <c r="FLY234" s="43"/>
      <c r="FLZ234" s="43"/>
      <c r="FMA234" s="43"/>
      <c r="FMB234" s="43"/>
      <c r="FMC234" s="43"/>
      <c r="FMD234" s="43"/>
      <c r="FME234" s="43"/>
      <c r="FMF234" s="43"/>
      <c r="FMG234" s="43"/>
      <c r="FMH234" s="43"/>
      <c r="FMI234" s="43"/>
      <c r="FMJ234" s="43"/>
      <c r="FMK234" s="43"/>
      <c r="FML234" s="43"/>
      <c r="FMM234" s="43"/>
      <c r="FMN234" s="43"/>
      <c r="FMO234" s="43"/>
      <c r="FMP234" s="43"/>
      <c r="FMQ234" s="43"/>
      <c r="FMR234" s="43"/>
      <c r="FMS234" s="43"/>
      <c r="FMT234" s="43"/>
      <c r="FMU234" s="43"/>
      <c r="FMV234" s="43"/>
      <c r="FMW234" s="43"/>
      <c r="FMX234" s="43"/>
      <c r="FMY234" s="43"/>
      <c r="FMZ234" s="43"/>
      <c r="FNA234" s="43"/>
      <c r="FNB234" s="43"/>
      <c r="FNC234" s="43"/>
      <c r="FND234" s="43"/>
      <c r="FNE234" s="43"/>
      <c r="FNF234" s="43"/>
      <c r="FNG234" s="43"/>
      <c r="FNH234" s="43"/>
      <c r="FNI234" s="43"/>
      <c r="FNJ234" s="43"/>
      <c r="FNK234" s="43"/>
      <c r="FNL234" s="43"/>
      <c r="FNM234" s="43"/>
      <c r="FNN234" s="43"/>
      <c r="FNO234" s="43"/>
      <c r="FNP234" s="43"/>
      <c r="FNQ234" s="43"/>
      <c r="FNR234" s="43"/>
      <c r="FNS234" s="43"/>
      <c r="FNT234" s="43"/>
      <c r="FNU234" s="43"/>
      <c r="FNV234" s="43"/>
      <c r="FNW234" s="43"/>
      <c r="FNX234" s="43"/>
      <c r="FNY234" s="43"/>
      <c r="FNZ234" s="43"/>
      <c r="FOA234" s="43"/>
      <c r="FOB234" s="43"/>
      <c r="FOC234" s="43"/>
      <c r="FOD234" s="43"/>
      <c r="FOE234" s="43"/>
      <c r="FOF234" s="43"/>
      <c r="FOG234" s="43"/>
      <c r="FOH234" s="43"/>
      <c r="FOI234" s="43"/>
      <c r="FOJ234" s="43"/>
      <c r="FOK234" s="43"/>
      <c r="FOL234" s="43"/>
      <c r="FOM234" s="43"/>
      <c r="FON234" s="43"/>
      <c r="FOO234" s="43"/>
      <c r="FOP234" s="43"/>
      <c r="FOQ234" s="43"/>
      <c r="FOR234" s="43"/>
      <c r="FOS234" s="43"/>
      <c r="FOT234" s="43"/>
      <c r="FOU234" s="43"/>
      <c r="FOV234" s="43"/>
      <c r="FOW234" s="43"/>
      <c r="FOX234" s="43"/>
      <c r="FOY234" s="43"/>
      <c r="FOZ234" s="43"/>
      <c r="FPA234" s="43"/>
      <c r="FPB234" s="43"/>
      <c r="FPC234" s="43"/>
      <c r="FPD234" s="43"/>
      <c r="FPE234" s="43"/>
      <c r="FPF234" s="43"/>
      <c r="FPG234" s="43"/>
      <c r="FPH234" s="43"/>
      <c r="FPI234" s="43"/>
      <c r="FPJ234" s="43"/>
      <c r="FPK234" s="43"/>
      <c r="FPL234" s="43"/>
      <c r="FPM234" s="43"/>
      <c r="FPN234" s="43"/>
      <c r="FPO234" s="43"/>
      <c r="FPP234" s="43"/>
      <c r="FPQ234" s="43"/>
      <c r="FPR234" s="43"/>
      <c r="FPS234" s="43"/>
      <c r="FPT234" s="43"/>
      <c r="FPU234" s="43"/>
      <c r="FPV234" s="43"/>
      <c r="FPW234" s="43"/>
      <c r="FPX234" s="43"/>
      <c r="FPY234" s="43"/>
      <c r="FPZ234" s="43"/>
      <c r="FQA234" s="43"/>
      <c r="FQB234" s="43"/>
      <c r="FQC234" s="43"/>
      <c r="FQD234" s="43"/>
      <c r="FQE234" s="43"/>
      <c r="FQF234" s="43"/>
      <c r="FQG234" s="43"/>
      <c r="FQH234" s="43"/>
      <c r="FQI234" s="43"/>
      <c r="FQJ234" s="43"/>
      <c r="FQK234" s="43"/>
      <c r="FQL234" s="43"/>
      <c r="FQM234" s="43"/>
      <c r="FQN234" s="43"/>
      <c r="FQO234" s="43"/>
      <c r="FQP234" s="43"/>
      <c r="FQQ234" s="43"/>
      <c r="FQR234" s="43"/>
      <c r="FQS234" s="43"/>
      <c r="FQT234" s="43"/>
      <c r="FQU234" s="43"/>
      <c r="FQV234" s="43"/>
      <c r="FQW234" s="43"/>
      <c r="FQX234" s="43"/>
      <c r="FQY234" s="43"/>
      <c r="FQZ234" s="43"/>
      <c r="FRA234" s="43"/>
      <c r="FRB234" s="43"/>
      <c r="FRC234" s="43"/>
      <c r="FRD234" s="43"/>
      <c r="FRE234" s="43"/>
      <c r="FRF234" s="43"/>
      <c r="FRG234" s="43"/>
      <c r="FRH234" s="43"/>
      <c r="FRI234" s="43"/>
      <c r="FRJ234" s="43"/>
      <c r="FRK234" s="43"/>
      <c r="FRL234" s="43"/>
      <c r="FRM234" s="43"/>
      <c r="FRN234" s="43"/>
      <c r="FRO234" s="43"/>
      <c r="FRP234" s="43"/>
      <c r="FRQ234" s="43"/>
      <c r="FRR234" s="43"/>
      <c r="FRS234" s="43"/>
      <c r="FRT234" s="43"/>
      <c r="FRU234" s="43"/>
      <c r="FRV234" s="43"/>
      <c r="FRW234" s="43"/>
      <c r="FRX234" s="43"/>
      <c r="FRY234" s="43"/>
      <c r="FRZ234" s="43"/>
      <c r="FSA234" s="43"/>
      <c r="FSB234" s="43"/>
      <c r="FSC234" s="43"/>
      <c r="FSD234" s="43"/>
      <c r="FSE234" s="43"/>
      <c r="FSF234" s="43"/>
      <c r="FSG234" s="43"/>
      <c r="FSH234" s="43"/>
      <c r="FSI234" s="43"/>
      <c r="FSJ234" s="43"/>
      <c r="FSK234" s="43"/>
      <c r="FSL234" s="43"/>
      <c r="FSM234" s="43"/>
      <c r="FSN234" s="43"/>
      <c r="FSO234" s="43"/>
      <c r="FSP234" s="43"/>
      <c r="FSQ234" s="43"/>
      <c r="FSR234" s="43"/>
      <c r="FSS234" s="43"/>
      <c r="FST234" s="43"/>
      <c r="FSU234" s="43"/>
      <c r="FSV234" s="43"/>
      <c r="FSW234" s="43"/>
      <c r="FSX234" s="43"/>
      <c r="FSY234" s="43"/>
      <c r="FSZ234" s="43"/>
      <c r="FTA234" s="43"/>
      <c r="FTB234" s="43"/>
      <c r="FTC234" s="43"/>
      <c r="FTD234" s="43"/>
      <c r="FTE234" s="43"/>
      <c r="FTF234" s="43"/>
      <c r="FTG234" s="43"/>
      <c r="FTH234" s="43"/>
      <c r="FTI234" s="43"/>
      <c r="FTJ234" s="43"/>
      <c r="FTK234" s="43"/>
      <c r="FTL234" s="43"/>
      <c r="FTM234" s="43"/>
      <c r="FTN234" s="43"/>
      <c r="FTO234" s="43"/>
      <c r="FTP234" s="43"/>
      <c r="FTQ234" s="43"/>
      <c r="FTR234" s="43"/>
      <c r="FTS234" s="43"/>
      <c r="FTT234" s="43"/>
      <c r="FTU234" s="43"/>
      <c r="FTV234" s="43"/>
      <c r="FTW234" s="43"/>
      <c r="FTX234" s="43"/>
      <c r="FTY234" s="43"/>
      <c r="FTZ234" s="43"/>
      <c r="FUA234" s="43"/>
      <c r="FUB234" s="43"/>
      <c r="FUC234" s="43"/>
      <c r="FUD234" s="43"/>
      <c r="FUE234" s="43"/>
      <c r="FUF234" s="43"/>
      <c r="FUG234" s="43"/>
      <c r="FUH234" s="43"/>
      <c r="FUI234" s="43"/>
      <c r="FUJ234" s="43"/>
      <c r="FUK234" s="43"/>
      <c r="FUL234" s="43"/>
      <c r="FUM234" s="43"/>
      <c r="FUN234" s="43"/>
      <c r="FUO234" s="43"/>
      <c r="FUP234" s="43"/>
      <c r="FUQ234" s="43"/>
      <c r="FUR234" s="43"/>
      <c r="FUS234" s="43"/>
      <c r="FUT234" s="43"/>
      <c r="FUU234" s="43"/>
      <c r="FUV234" s="43"/>
      <c r="FUW234" s="43"/>
      <c r="FUX234" s="43"/>
      <c r="FUY234" s="43"/>
      <c r="FUZ234" s="43"/>
      <c r="FVA234" s="43"/>
      <c r="FVB234" s="43"/>
      <c r="FVC234" s="43"/>
      <c r="FVD234" s="43"/>
      <c r="FVE234" s="43"/>
      <c r="FVF234" s="43"/>
      <c r="FVG234" s="43"/>
      <c r="FVH234" s="43"/>
      <c r="FVI234" s="43"/>
      <c r="FVJ234" s="43"/>
      <c r="FVK234" s="43"/>
      <c r="FVL234" s="43"/>
      <c r="FVM234" s="43"/>
      <c r="FVN234" s="43"/>
      <c r="FVO234" s="43"/>
      <c r="FVP234" s="43"/>
      <c r="FVQ234" s="43"/>
      <c r="FVR234" s="43"/>
      <c r="FVS234" s="43"/>
      <c r="FVT234" s="43"/>
      <c r="FVU234" s="43"/>
      <c r="FVV234" s="43"/>
      <c r="FVW234" s="43"/>
      <c r="FVX234" s="43"/>
      <c r="FVY234" s="43"/>
      <c r="FVZ234" s="43"/>
      <c r="FWA234" s="43"/>
      <c r="FWB234" s="43"/>
      <c r="FWC234" s="43"/>
      <c r="FWD234" s="43"/>
      <c r="FWE234" s="43"/>
      <c r="FWF234" s="43"/>
      <c r="FWG234" s="43"/>
      <c r="FWH234" s="43"/>
      <c r="FWI234" s="43"/>
      <c r="FWJ234" s="43"/>
      <c r="FWK234" s="43"/>
      <c r="FWL234" s="43"/>
      <c r="FWM234" s="43"/>
      <c r="FWN234" s="43"/>
      <c r="FWO234" s="43"/>
      <c r="FWP234" s="43"/>
      <c r="FWQ234" s="43"/>
      <c r="FWR234" s="43"/>
      <c r="FWS234" s="43"/>
      <c r="FWT234" s="43"/>
      <c r="FWU234" s="43"/>
      <c r="FWV234" s="43"/>
      <c r="FWW234" s="43"/>
      <c r="FWX234" s="43"/>
      <c r="FWY234" s="43"/>
      <c r="FWZ234" s="43"/>
      <c r="FXA234" s="43"/>
      <c r="FXB234" s="43"/>
      <c r="FXC234" s="43"/>
      <c r="FXD234" s="43"/>
      <c r="FXE234" s="43"/>
      <c r="FXF234" s="43"/>
      <c r="FXG234" s="43"/>
      <c r="FXH234" s="43"/>
      <c r="FXI234" s="43"/>
      <c r="FXJ234" s="43"/>
      <c r="FXK234" s="43"/>
      <c r="FXL234" s="43"/>
      <c r="FXM234" s="43"/>
      <c r="FXN234" s="43"/>
      <c r="FXO234" s="43"/>
      <c r="FXP234" s="43"/>
      <c r="FXQ234" s="43"/>
      <c r="FXR234" s="43"/>
      <c r="FXS234" s="43"/>
      <c r="FXT234" s="43"/>
      <c r="FXU234" s="43"/>
      <c r="FXV234" s="43"/>
      <c r="FXW234" s="43"/>
      <c r="FXX234" s="43"/>
      <c r="FXY234" s="43"/>
      <c r="FXZ234" s="43"/>
      <c r="FYA234" s="43"/>
      <c r="FYB234" s="43"/>
      <c r="FYC234" s="43"/>
      <c r="FYD234" s="43"/>
      <c r="FYE234" s="43"/>
      <c r="FYF234" s="43"/>
      <c r="FYG234" s="43"/>
      <c r="FYH234" s="43"/>
      <c r="FYI234" s="43"/>
      <c r="FYJ234" s="43"/>
      <c r="FYK234" s="43"/>
      <c r="FYL234" s="43"/>
      <c r="FYM234" s="43"/>
      <c r="FYN234" s="43"/>
      <c r="FYO234" s="43"/>
      <c r="FYP234" s="43"/>
      <c r="FYQ234" s="43"/>
      <c r="FYR234" s="43"/>
      <c r="FYS234" s="43"/>
      <c r="FYT234" s="43"/>
      <c r="FYU234" s="43"/>
      <c r="FYV234" s="43"/>
      <c r="FYW234" s="43"/>
      <c r="FYX234" s="43"/>
      <c r="FYY234" s="43"/>
      <c r="FYZ234" s="43"/>
      <c r="FZA234" s="43"/>
      <c r="FZB234" s="43"/>
      <c r="FZC234" s="43"/>
      <c r="FZD234" s="43"/>
      <c r="FZE234" s="43"/>
      <c r="FZF234" s="43"/>
      <c r="FZG234" s="43"/>
      <c r="FZH234" s="43"/>
      <c r="FZI234" s="43"/>
      <c r="FZJ234" s="43"/>
      <c r="FZK234" s="43"/>
      <c r="FZL234" s="43"/>
      <c r="FZM234" s="43"/>
      <c r="FZN234" s="43"/>
      <c r="FZO234" s="43"/>
      <c r="FZP234" s="43"/>
      <c r="FZQ234" s="43"/>
      <c r="FZR234" s="43"/>
      <c r="FZS234" s="43"/>
      <c r="FZT234" s="43"/>
      <c r="FZU234" s="43"/>
      <c r="FZV234" s="43"/>
      <c r="FZW234" s="43"/>
      <c r="FZX234" s="43"/>
      <c r="FZY234" s="43"/>
      <c r="FZZ234" s="43"/>
      <c r="GAA234" s="43"/>
      <c r="GAB234" s="43"/>
      <c r="GAC234" s="43"/>
      <c r="GAD234" s="43"/>
      <c r="GAE234" s="43"/>
      <c r="GAF234" s="43"/>
      <c r="GAG234" s="43"/>
      <c r="GAH234" s="43"/>
      <c r="GAI234" s="43"/>
      <c r="GAJ234" s="43"/>
      <c r="GAK234" s="43"/>
      <c r="GAL234" s="43"/>
      <c r="GAM234" s="43"/>
      <c r="GAN234" s="43"/>
      <c r="GAO234" s="43"/>
      <c r="GAP234" s="43"/>
      <c r="GAQ234" s="43"/>
      <c r="GAR234" s="43"/>
      <c r="GAS234" s="43"/>
      <c r="GAT234" s="43"/>
      <c r="GAU234" s="43"/>
      <c r="GAV234" s="43"/>
      <c r="GAW234" s="43"/>
      <c r="GAX234" s="43"/>
      <c r="GAY234" s="43"/>
      <c r="GAZ234" s="43"/>
      <c r="GBA234" s="43"/>
      <c r="GBB234" s="43"/>
      <c r="GBC234" s="43"/>
      <c r="GBD234" s="43"/>
      <c r="GBE234" s="43"/>
      <c r="GBF234" s="43"/>
      <c r="GBG234" s="43"/>
      <c r="GBH234" s="43"/>
      <c r="GBI234" s="43"/>
      <c r="GBJ234" s="43"/>
      <c r="GBK234" s="43"/>
      <c r="GBL234" s="43"/>
      <c r="GBM234" s="43"/>
      <c r="GBN234" s="43"/>
      <c r="GBO234" s="43"/>
      <c r="GBP234" s="43"/>
      <c r="GBQ234" s="43"/>
      <c r="GBR234" s="43"/>
      <c r="GBS234" s="43"/>
      <c r="GBT234" s="43"/>
      <c r="GBU234" s="43"/>
      <c r="GBV234" s="43"/>
      <c r="GBW234" s="43"/>
      <c r="GBX234" s="43"/>
      <c r="GBY234" s="43"/>
      <c r="GBZ234" s="43"/>
      <c r="GCA234" s="43"/>
      <c r="GCB234" s="43"/>
      <c r="GCC234" s="43"/>
      <c r="GCD234" s="43"/>
      <c r="GCE234" s="43"/>
      <c r="GCF234" s="43"/>
      <c r="GCG234" s="43"/>
      <c r="GCH234" s="43"/>
      <c r="GCI234" s="43"/>
      <c r="GCJ234" s="43"/>
      <c r="GCK234" s="43"/>
      <c r="GCL234" s="43"/>
      <c r="GCM234" s="43"/>
      <c r="GCN234" s="43"/>
      <c r="GCO234" s="43"/>
      <c r="GCP234" s="43"/>
      <c r="GCQ234" s="43"/>
      <c r="GCR234" s="43"/>
      <c r="GCS234" s="43"/>
      <c r="GCT234" s="43"/>
      <c r="GCU234" s="43"/>
      <c r="GCV234" s="43"/>
      <c r="GCW234" s="43"/>
      <c r="GCX234" s="43"/>
      <c r="GCY234" s="43"/>
      <c r="GCZ234" s="43"/>
      <c r="GDA234" s="43"/>
      <c r="GDB234" s="43"/>
      <c r="GDC234" s="43"/>
      <c r="GDD234" s="43"/>
      <c r="GDE234" s="43"/>
      <c r="GDF234" s="43"/>
      <c r="GDG234" s="43"/>
      <c r="GDH234" s="43"/>
      <c r="GDI234" s="43"/>
      <c r="GDJ234" s="43"/>
      <c r="GDK234" s="43"/>
      <c r="GDL234" s="43"/>
      <c r="GDM234" s="43"/>
      <c r="GDN234" s="43"/>
      <c r="GDO234" s="43"/>
      <c r="GDP234" s="43"/>
      <c r="GDQ234" s="43"/>
      <c r="GDR234" s="43"/>
      <c r="GDS234" s="43"/>
      <c r="GDT234" s="43"/>
      <c r="GDU234" s="43"/>
      <c r="GDV234" s="43"/>
      <c r="GDW234" s="43"/>
      <c r="GDX234" s="43"/>
      <c r="GDY234" s="43"/>
      <c r="GDZ234" s="43"/>
      <c r="GEA234" s="43"/>
      <c r="GEB234" s="43"/>
      <c r="GEC234" s="43"/>
      <c r="GED234" s="43"/>
      <c r="GEE234" s="43"/>
      <c r="GEF234" s="43"/>
      <c r="GEG234" s="43"/>
      <c r="GEH234" s="43"/>
      <c r="GEI234" s="43"/>
      <c r="GEJ234" s="43"/>
      <c r="GEK234" s="43"/>
      <c r="GEL234" s="43"/>
      <c r="GEM234" s="43"/>
      <c r="GEN234" s="43"/>
      <c r="GEO234" s="43"/>
      <c r="GEP234" s="43"/>
      <c r="GEQ234" s="43"/>
      <c r="GER234" s="43"/>
      <c r="GES234" s="43"/>
      <c r="GET234" s="43"/>
      <c r="GEU234" s="43"/>
      <c r="GEV234" s="43"/>
      <c r="GEW234" s="43"/>
      <c r="GEX234" s="43"/>
      <c r="GEY234" s="43"/>
      <c r="GEZ234" s="43"/>
      <c r="GFA234" s="43"/>
      <c r="GFB234" s="43"/>
      <c r="GFC234" s="43"/>
      <c r="GFD234" s="43"/>
      <c r="GFE234" s="43"/>
      <c r="GFF234" s="43"/>
      <c r="GFG234" s="43"/>
      <c r="GFH234" s="43"/>
      <c r="GFI234" s="43"/>
      <c r="GFJ234" s="43"/>
      <c r="GFK234" s="43"/>
      <c r="GFL234" s="43"/>
      <c r="GFM234" s="43"/>
      <c r="GFN234" s="43"/>
      <c r="GFO234" s="43"/>
      <c r="GFP234" s="43"/>
      <c r="GFQ234" s="43"/>
      <c r="GFR234" s="43"/>
      <c r="GFS234" s="43"/>
      <c r="GFT234" s="43"/>
      <c r="GFU234" s="43"/>
      <c r="GFV234" s="43"/>
      <c r="GFW234" s="43"/>
      <c r="GFX234" s="43"/>
      <c r="GFY234" s="43"/>
      <c r="GFZ234" s="43"/>
      <c r="GGA234" s="43"/>
      <c r="GGB234" s="43"/>
      <c r="GGC234" s="43"/>
      <c r="GGD234" s="43"/>
      <c r="GGE234" s="43"/>
      <c r="GGF234" s="43"/>
      <c r="GGG234" s="43"/>
      <c r="GGH234" s="43"/>
      <c r="GGI234" s="43"/>
      <c r="GGJ234" s="43"/>
      <c r="GGK234" s="43"/>
      <c r="GGL234" s="43"/>
      <c r="GGM234" s="43"/>
      <c r="GGN234" s="43"/>
      <c r="GGO234" s="43"/>
      <c r="GGP234" s="43"/>
      <c r="GGQ234" s="43"/>
      <c r="GGR234" s="43"/>
      <c r="GGS234" s="43"/>
      <c r="GGT234" s="43"/>
      <c r="GGU234" s="43"/>
      <c r="GGV234" s="43"/>
      <c r="GGW234" s="43"/>
      <c r="GGX234" s="43"/>
      <c r="GGY234" s="43"/>
      <c r="GGZ234" s="43"/>
      <c r="GHA234" s="43"/>
      <c r="GHB234" s="43"/>
      <c r="GHC234" s="43"/>
      <c r="GHD234" s="43"/>
      <c r="GHE234" s="43"/>
      <c r="GHF234" s="43"/>
      <c r="GHG234" s="43"/>
      <c r="GHH234" s="43"/>
      <c r="GHI234" s="43"/>
      <c r="GHJ234" s="43"/>
      <c r="GHK234" s="43"/>
      <c r="GHL234" s="43"/>
      <c r="GHM234" s="43"/>
      <c r="GHN234" s="43"/>
      <c r="GHO234" s="43"/>
      <c r="GHP234" s="43"/>
      <c r="GHQ234" s="43"/>
      <c r="GHR234" s="43"/>
      <c r="GHS234" s="43"/>
      <c r="GHT234" s="43"/>
      <c r="GHU234" s="43"/>
      <c r="GHV234" s="43"/>
      <c r="GHW234" s="43"/>
      <c r="GHX234" s="43"/>
      <c r="GHY234" s="43"/>
      <c r="GHZ234" s="43"/>
      <c r="GIA234" s="43"/>
      <c r="GIB234" s="43"/>
      <c r="GIC234" s="43"/>
      <c r="GID234" s="43"/>
      <c r="GIE234" s="43"/>
      <c r="GIF234" s="43"/>
      <c r="GIG234" s="43"/>
      <c r="GIH234" s="43"/>
      <c r="GII234" s="43"/>
      <c r="GIJ234" s="43"/>
      <c r="GIK234" s="43"/>
      <c r="GIL234" s="43"/>
      <c r="GIM234" s="43"/>
      <c r="GIN234" s="43"/>
      <c r="GIO234" s="43"/>
      <c r="GIP234" s="43"/>
      <c r="GIQ234" s="43"/>
      <c r="GIR234" s="43"/>
      <c r="GIS234" s="43"/>
      <c r="GIT234" s="43"/>
      <c r="GIU234" s="43"/>
      <c r="GIV234" s="43"/>
      <c r="GIW234" s="43"/>
      <c r="GIX234" s="43"/>
      <c r="GIY234" s="43"/>
      <c r="GIZ234" s="43"/>
      <c r="GJA234" s="43"/>
      <c r="GJB234" s="43"/>
      <c r="GJC234" s="43"/>
      <c r="GJD234" s="43"/>
      <c r="GJE234" s="43"/>
      <c r="GJF234" s="43"/>
      <c r="GJG234" s="43"/>
      <c r="GJH234" s="43"/>
      <c r="GJI234" s="43"/>
      <c r="GJJ234" s="43"/>
      <c r="GJK234" s="43"/>
      <c r="GJL234" s="43"/>
      <c r="GJM234" s="43"/>
      <c r="GJN234" s="43"/>
      <c r="GJO234" s="43"/>
      <c r="GJP234" s="43"/>
      <c r="GJQ234" s="43"/>
      <c r="GJR234" s="43"/>
      <c r="GJS234" s="43"/>
      <c r="GJT234" s="43"/>
      <c r="GJU234" s="43"/>
      <c r="GJV234" s="43"/>
      <c r="GJW234" s="43"/>
      <c r="GJX234" s="43"/>
      <c r="GJY234" s="43"/>
      <c r="GJZ234" s="43"/>
      <c r="GKA234" s="43"/>
      <c r="GKB234" s="43"/>
      <c r="GKC234" s="43"/>
      <c r="GKD234" s="43"/>
      <c r="GKE234" s="43"/>
      <c r="GKF234" s="43"/>
      <c r="GKG234" s="43"/>
      <c r="GKH234" s="43"/>
      <c r="GKI234" s="43"/>
      <c r="GKJ234" s="43"/>
      <c r="GKK234" s="43"/>
      <c r="GKL234" s="43"/>
      <c r="GKM234" s="43"/>
      <c r="GKN234" s="43"/>
      <c r="GKO234" s="43"/>
      <c r="GKP234" s="43"/>
      <c r="GKQ234" s="43"/>
      <c r="GKR234" s="43"/>
      <c r="GKS234" s="43"/>
      <c r="GKT234" s="43"/>
      <c r="GKU234" s="43"/>
      <c r="GKV234" s="43"/>
      <c r="GKW234" s="43"/>
      <c r="GKX234" s="43"/>
      <c r="GKY234" s="43"/>
      <c r="GKZ234" s="43"/>
      <c r="GLA234" s="43"/>
      <c r="GLB234" s="43"/>
      <c r="GLC234" s="43"/>
      <c r="GLD234" s="43"/>
      <c r="GLE234" s="43"/>
      <c r="GLF234" s="43"/>
      <c r="GLG234" s="43"/>
      <c r="GLH234" s="43"/>
      <c r="GLI234" s="43"/>
      <c r="GLJ234" s="43"/>
      <c r="GLK234" s="43"/>
      <c r="GLL234" s="43"/>
      <c r="GLM234" s="43"/>
      <c r="GLN234" s="43"/>
      <c r="GLO234" s="43"/>
      <c r="GLP234" s="43"/>
      <c r="GLQ234" s="43"/>
      <c r="GLR234" s="43"/>
      <c r="GLS234" s="43"/>
      <c r="GLT234" s="43"/>
      <c r="GLU234" s="43"/>
      <c r="GLV234" s="43"/>
      <c r="GLW234" s="43"/>
      <c r="GLX234" s="43"/>
      <c r="GLY234" s="43"/>
      <c r="GLZ234" s="43"/>
      <c r="GMA234" s="43"/>
      <c r="GMB234" s="43"/>
      <c r="GMC234" s="43"/>
      <c r="GMD234" s="43"/>
      <c r="GME234" s="43"/>
      <c r="GMF234" s="43"/>
      <c r="GMG234" s="43"/>
      <c r="GMH234" s="43"/>
      <c r="GMI234" s="43"/>
      <c r="GMJ234" s="43"/>
      <c r="GMK234" s="43"/>
      <c r="GML234" s="43"/>
      <c r="GMM234" s="43"/>
      <c r="GMN234" s="43"/>
      <c r="GMO234" s="43"/>
      <c r="GMP234" s="43"/>
      <c r="GMQ234" s="43"/>
      <c r="GMR234" s="43"/>
      <c r="GMS234" s="43"/>
      <c r="GMT234" s="43"/>
      <c r="GMU234" s="43"/>
      <c r="GMV234" s="43"/>
      <c r="GMW234" s="43"/>
      <c r="GMX234" s="43"/>
      <c r="GMY234" s="43"/>
      <c r="GMZ234" s="43"/>
      <c r="GNA234" s="43"/>
      <c r="GNB234" s="43"/>
      <c r="GNC234" s="43"/>
      <c r="GND234" s="43"/>
      <c r="GNE234" s="43"/>
      <c r="GNF234" s="43"/>
      <c r="GNG234" s="43"/>
      <c r="GNH234" s="43"/>
      <c r="GNI234" s="43"/>
      <c r="GNJ234" s="43"/>
      <c r="GNK234" s="43"/>
      <c r="GNL234" s="43"/>
      <c r="GNM234" s="43"/>
      <c r="GNN234" s="43"/>
      <c r="GNO234" s="43"/>
      <c r="GNP234" s="43"/>
      <c r="GNQ234" s="43"/>
      <c r="GNR234" s="43"/>
      <c r="GNS234" s="43"/>
      <c r="GNT234" s="43"/>
      <c r="GNU234" s="43"/>
      <c r="GNV234" s="43"/>
      <c r="GNW234" s="43"/>
      <c r="GNX234" s="43"/>
      <c r="GNY234" s="43"/>
      <c r="GNZ234" s="43"/>
      <c r="GOA234" s="43"/>
      <c r="GOB234" s="43"/>
      <c r="GOC234" s="43"/>
      <c r="GOD234" s="43"/>
      <c r="GOE234" s="43"/>
      <c r="GOF234" s="43"/>
      <c r="GOG234" s="43"/>
      <c r="GOH234" s="43"/>
      <c r="GOI234" s="43"/>
      <c r="GOJ234" s="43"/>
      <c r="GOK234" s="43"/>
      <c r="GOL234" s="43"/>
      <c r="GOM234" s="43"/>
      <c r="GON234" s="43"/>
      <c r="GOO234" s="43"/>
      <c r="GOP234" s="43"/>
      <c r="GOQ234" s="43"/>
      <c r="GOR234" s="43"/>
      <c r="GOS234" s="43"/>
      <c r="GOT234" s="43"/>
      <c r="GOU234" s="43"/>
      <c r="GOV234" s="43"/>
      <c r="GOW234" s="43"/>
      <c r="GOX234" s="43"/>
      <c r="GOY234" s="43"/>
      <c r="GOZ234" s="43"/>
      <c r="GPA234" s="43"/>
      <c r="GPB234" s="43"/>
      <c r="GPC234" s="43"/>
      <c r="GPD234" s="43"/>
      <c r="GPE234" s="43"/>
      <c r="GPF234" s="43"/>
      <c r="GPG234" s="43"/>
      <c r="GPH234" s="43"/>
      <c r="GPI234" s="43"/>
      <c r="GPJ234" s="43"/>
      <c r="GPK234" s="43"/>
      <c r="GPL234" s="43"/>
      <c r="GPM234" s="43"/>
      <c r="GPN234" s="43"/>
      <c r="GPO234" s="43"/>
      <c r="GPP234" s="43"/>
      <c r="GPQ234" s="43"/>
      <c r="GPR234" s="43"/>
      <c r="GPS234" s="43"/>
      <c r="GPT234" s="43"/>
      <c r="GPU234" s="43"/>
      <c r="GPV234" s="43"/>
      <c r="GPW234" s="43"/>
      <c r="GPX234" s="43"/>
      <c r="GPY234" s="43"/>
      <c r="GPZ234" s="43"/>
      <c r="GQA234" s="43"/>
      <c r="GQB234" s="43"/>
      <c r="GQC234" s="43"/>
      <c r="GQD234" s="43"/>
      <c r="GQE234" s="43"/>
      <c r="GQF234" s="43"/>
      <c r="GQG234" s="43"/>
      <c r="GQH234" s="43"/>
      <c r="GQI234" s="43"/>
      <c r="GQJ234" s="43"/>
      <c r="GQK234" s="43"/>
      <c r="GQL234" s="43"/>
      <c r="GQM234" s="43"/>
      <c r="GQN234" s="43"/>
      <c r="GQO234" s="43"/>
      <c r="GQP234" s="43"/>
      <c r="GQQ234" s="43"/>
      <c r="GQR234" s="43"/>
      <c r="GQS234" s="43"/>
      <c r="GQT234" s="43"/>
      <c r="GQU234" s="43"/>
      <c r="GQV234" s="43"/>
      <c r="GQW234" s="43"/>
      <c r="GQX234" s="43"/>
      <c r="GQY234" s="43"/>
      <c r="GQZ234" s="43"/>
      <c r="GRA234" s="43"/>
      <c r="GRB234" s="43"/>
      <c r="GRC234" s="43"/>
      <c r="GRD234" s="43"/>
      <c r="GRE234" s="43"/>
      <c r="GRF234" s="43"/>
      <c r="GRG234" s="43"/>
      <c r="GRH234" s="43"/>
      <c r="GRI234" s="43"/>
      <c r="GRJ234" s="43"/>
      <c r="GRK234" s="43"/>
      <c r="GRL234" s="43"/>
      <c r="GRM234" s="43"/>
      <c r="GRN234" s="43"/>
      <c r="GRO234" s="43"/>
      <c r="GRP234" s="43"/>
      <c r="GRQ234" s="43"/>
      <c r="GRR234" s="43"/>
      <c r="GRS234" s="43"/>
      <c r="GRT234" s="43"/>
      <c r="GRU234" s="43"/>
      <c r="GRV234" s="43"/>
      <c r="GRW234" s="43"/>
      <c r="GRX234" s="43"/>
      <c r="GRY234" s="43"/>
      <c r="GRZ234" s="43"/>
      <c r="GSA234" s="43"/>
      <c r="GSB234" s="43"/>
      <c r="GSC234" s="43"/>
      <c r="GSD234" s="43"/>
      <c r="GSE234" s="43"/>
      <c r="GSF234" s="43"/>
      <c r="GSG234" s="43"/>
      <c r="GSH234" s="43"/>
      <c r="GSI234" s="43"/>
      <c r="GSJ234" s="43"/>
      <c r="GSK234" s="43"/>
      <c r="GSL234" s="43"/>
      <c r="GSM234" s="43"/>
      <c r="GSN234" s="43"/>
      <c r="GSO234" s="43"/>
      <c r="GSP234" s="43"/>
      <c r="GSQ234" s="43"/>
      <c r="GSR234" s="43"/>
      <c r="GSS234" s="43"/>
      <c r="GST234" s="43"/>
      <c r="GSU234" s="43"/>
      <c r="GSV234" s="43"/>
      <c r="GSW234" s="43"/>
      <c r="GSX234" s="43"/>
      <c r="GSY234" s="43"/>
      <c r="GSZ234" s="43"/>
      <c r="GTA234" s="43"/>
      <c r="GTB234" s="43"/>
      <c r="GTC234" s="43"/>
      <c r="GTD234" s="43"/>
      <c r="GTE234" s="43"/>
      <c r="GTF234" s="43"/>
      <c r="GTG234" s="43"/>
      <c r="GTH234" s="43"/>
      <c r="GTI234" s="43"/>
      <c r="GTJ234" s="43"/>
      <c r="GTK234" s="43"/>
      <c r="GTL234" s="43"/>
      <c r="GTM234" s="43"/>
      <c r="GTN234" s="43"/>
      <c r="GTO234" s="43"/>
      <c r="GTP234" s="43"/>
      <c r="GTQ234" s="43"/>
      <c r="GTR234" s="43"/>
      <c r="GTS234" s="43"/>
      <c r="GTT234" s="43"/>
      <c r="GTU234" s="43"/>
      <c r="GTV234" s="43"/>
      <c r="GTW234" s="43"/>
      <c r="GTX234" s="43"/>
      <c r="GTY234" s="43"/>
      <c r="GTZ234" s="43"/>
      <c r="GUA234" s="43"/>
      <c r="GUB234" s="43"/>
      <c r="GUC234" s="43"/>
      <c r="GUD234" s="43"/>
      <c r="GUE234" s="43"/>
      <c r="GUF234" s="43"/>
      <c r="GUG234" s="43"/>
      <c r="GUH234" s="43"/>
      <c r="GUI234" s="43"/>
      <c r="GUJ234" s="43"/>
      <c r="GUK234" s="43"/>
      <c r="GUL234" s="43"/>
      <c r="GUM234" s="43"/>
      <c r="GUN234" s="43"/>
      <c r="GUO234" s="43"/>
      <c r="GUP234" s="43"/>
      <c r="GUQ234" s="43"/>
      <c r="GUR234" s="43"/>
      <c r="GUS234" s="43"/>
      <c r="GUT234" s="43"/>
      <c r="GUU234" s="43"/>
      <c r="GUV234" s="43"/>
      <c r="GUW234" s="43"/>
      <c r="GUX234" s="43"/>
      <c r="GUY234" s="43"/>
      <c r="GUZ234" s="43"/>
      <c r="GVA234" s="43"/>
      <c r="GVB234" s="43"/>
      <c r="GVC234" s="43"/>
      <c r="GVD234" s="43"/>
      <c r="GVE234" s="43"/>
      <c r="GVF234" s="43"/>
      <c r="GVG234" s="43"/>
      <c r="GVH234" s="43"/>
      <c r="GVI234" s="43"/>
      <c r="GVJ234" s="43"/>
      <c r="GVK234" s="43"/>
      <c r="GVL234" s="43"/>
      <c r="GVM234" s="43"/>
      <c r="GVN234" s="43"/>
      <c r="GVO234" s="43"/>
      <c r="GVP234" s="43"/>
      <c r="GVQ234" s="43"/>
      <c r="GVR234" s="43"/>
      <c r="GVS234" s="43"/>
      <c r="GVT234" s="43"/>
      <c r="GVU234" s="43"/>
      <c r="GVV234" s="43"/>
      <c r="GVW234" s="43"/>
      <c r="GVX234" s="43"/>
      <c r="GVY234" s="43"/>
      <c r="GVZ234" s="43"/>
      <c r="GWA234" s="43"/>
      <c r="GWB234" s="43"/>
      <c r="GWC234" s="43"/>
      <c r="GWD234" s="43"/>
      <c r="GWE234" s="43"/>
      <c r="GWF234" s="43"/>
      <c r="GWG234" s="43"/>
      <c r="GWH234" s="43"/>
      <c r="GWI234" s="43"/>
      <c r="GWJ234" s="43"/>
      <c r="GWK234" s="43"/>
      <c r="GWL234" s="43"/>
      <c r="GWM234" s="43"/>
      <c r="GWN234" s="43"/>
      <c r="GWO234" s="43"/>
      <c r="GWP234" s="43"/>
      <c r="GWQ234" s="43"/>
      <c r="GWR234" s="43"/>
      <c r="GWS234" s="43"/>
      <c r="GWT234" s="43"/>
      <c r="GWU234" s="43"/>
      <c r="GWV234" s="43"/>
      <c r="GWW234" s="43"/>
      <c r="GWX234" s="43"/>
      <c r="GWY234" s="43"/>
      <c r="GWZ234" s="43"/>
      <c r="GXA234" s="43"/>
      <c r="GXB234" s="43"/>
      <c r="GXC234" s="43"/>
      <c r="GXD234" s="43"/>
      <c r="GXE234" s="43"/>
      <c r="GXF234" s="43"/>
      <c r="GXG234" s="43"/>
      <c r="GXH234" s="43"/>
      <c r="GXI234" s="43"/>
      <c r="GXJ234" s="43"/>
      <c r="GXK234" s="43"/>
      <c r="GXL234" s="43"/>
      <c r="GXM234" s="43"/>
      <c r="GXN234" s="43"/>
      <c r="GXO234" s="43"/>
      <c r="GXP234" s="43"/>
      <c r="GXQ234" s="43"/>
      <c r="GXR234" s="43"/>
      <c r="GXS234" s="43"/>
      <c r="GXT234" s="43"/>
      <c r="GXU234" s="43"/>
      <c r="GXV234" s="43"/>
      <c r="GXW234" s="43"/>
      <c r="GXX234" s="43"/>
      <c r="GXY234" s="43"/>
      <c r="GXZ234" s="43"/>
      <c r="GYA234" s="43"/>
      <c r="GYB234" s="43"/>
      <c r="GYC234" s="43"/>
      <c r="GYD234" s="43"/>
      <c r="GYE234" s="43"/>
      <c r="GYF234" s="43"/>
      <c r="GYG234" s="43"/>
      <c r="GYH234" s="43"/>
      <c r="GYI234" s="43"/>
      <c r="GYJ234" s="43"/>
      <c r="GYK234" s="43"/>
      <c r="GYL234" s="43"/>
      <c r="GYM234" s="43"/>
      <c r="GYN234" s="43"/>
      <c r="GYO234" s="43"/>
      <c r="GYP234" s="43"/>
      <c r="GYQ234" s="43"/>
      <c r="GYR234" s="43"/>
      <c r="GYS234" s="43"/>
      <c r="GYT234" s="43"/>
      <c r="GYU234" s="43"/>
      <c r="GYV234" s="43"/>
      <c r="GYW234" s="43"/>
      <c r="GYX234" s="43"/>
      <c r="GYY234" s="43"/>
      <c r="GYZ234" s="43"/>
      <c r="GZA234" s="43"/>
      <c r="GZB234" s="43"/>
      <c r="GZC234" s="43"/>
      <c r="GZD234" s="43"/>
      <c r="GZE234" s="43"/>
      <c r="GZF234" s="43"/>
      <c r="GZG234" s="43"/>
      <c r="GZH234" s="43"/>
      <c r="GZI234" s="43"/>
      <c r="GZJ234" s="43"/>
      <c r="GZK234" s="43"/>
      <c r="GZL234" s="43"/>
      <c r="GZM234" s="43"/>
      <c r="GZN234" s="43"/>
      <c r="GZO234" s="43"/>
      <c r="GZP234" s="43"/>
      <c r="GZQ234" s="43"/>
      <c r="GZR234" s="43"/>
      <c r="GZS234" s="43"/>
      <c r="GZT234" s="43"/>
      <c r="GZU234" s="43"/>
      <c r="GZV234" s="43"/>
      <c r="GZW234" s="43"/>
      <c r="GZX234" s="43"/>
      <c r="GZY234" s="43"/>
      <c r="GZZ234" s="43"/>
      <c r="HAA234" s="43"/>
      <c r="HAB234" s="43"/>
      <c r="HAC234" s="43"/>
      <c r="HAD234" s="43"/>
      <c r="HAE234" s="43"/>
      <c r="HAF234" s="43"/>
      <c r="HAG234" s="43"/>
      <c r="HAH234" s="43"/>
      <c r="HAI234" s="43"/>
      <c r="HAJ234" s="43"/>
      <c r="HAK234" s="43"/>
      <c r="HAL234" s="43"/>
      <c r="HAM234" s="43"/>
      <c r="HAN234" s="43"/>
      <c r="HAO234" s="43"/>
      <c r="HAP234" s="43"/>
      <c r="HAQ234" s="43"/>
      <c r="HAR234" s="43"/>
      <c r="HAS234" s="43"/>
      <c r="HAT234" s="43"/>
      <c r="HAU234" s="43"/>
      <c r="HAV234" s="43"/>
      <c r="HAW234" s="43"/>
      <c r="HAX234" s="43"/>
      <c r="HAY234" s="43"/>
      <c r="HAZ234" s="43"/>
      <c r="HBA234" s="43"/>
      <c r="HBB234" s="43"/>
      <c r="HBC234" s="43"/>
      <c r="HBD234" s="43"/>
      <c r="HBE234" s="43"/>
      <c r="HBF234" s="43"/>
      <c r="HBG234" s="43"/>
      <c r="HBH234" s="43"/>
      <c r="HBI234" s="43"/>
      <c r="HBJ234" s="43"/>
      <c r="HBK234" s="43"/>
      <c r="HBL234" s="43"/>
      <c r="HBM234" s="43"/>
      <c r="HBN234" s="43"/>
      <c r="HBO234" s="43"/>
      <c r="HBP234" s="43"/>
      <c r="HBQ234" s="43"/>
      <c r="HBR234" s="43"/>
      <c r="HBS234" s="43"/>
      <c r="HBT234" s="43"/>
      <c r="HBU234" s="43"/>
      <c r="HBV234" s="43"/>
      <c r="HBW234" s="43"/>
      <c r="HBX234" s="43"/>
      <c r="HBY234" s="43"/>
      <c r="HBZ234" s="43"/>
      <c r="HCA234" s="43"/>
      <c r="HCB234" s="43"/>
      <c r="HCC234" s="43"/>
      <c r="HCD234" s="43"/>
      <c r="HCE234" s="43"/>
      <c r="HCF234" s="43"/>
      <c r="HCG234" s="43"/>
      <c r="HCH234" s="43"/>
      <c r="HCI234" s="43"/>
      <c r="HCJ234" s="43"/>
      <c r="HCK234" s="43"/>
      <c r="HCL234" s="43"/>
      <c r="HCM234" s="43"/>
      <c r="HCN234" s="43"/>
      <c r="HCO234" s="43"/>
      <c r="HCP234" s="43"/>
      <c r="HCQ234" s="43"/>
      <c r="HCR234" s="43"/>
      <c r="HCS234" s="43"/>
      <c r="HCT234" s="43"/>
      <c r="HCU234" s="43"/>
      <c r="HCV234" s="43"/>
      <c r="HCW234" s="43"/>
      <c r="HCX234" s="43"/>
      <c r="HCY234" s="43"/>
      <c r="HCZ234" s="43"/>
      <c r="HDA234" s="43"/>
      <c r="HDB234" s="43"/>
      <c r="HDC234" s="43"/>
      <c r="HDD234" s="43"/>
      <c r="HDE234" s="43"/>
      <c r="HDF234" s="43"/>
      <c r="HDG234" s="43"/>
      <c r="HDH234" s="43"/>
      <c r="HDI234" s="43"/>
      <c r="HDJ234" s="43"/>
      <c r="HDK234" s="43"/>
      <c r="HDL234" s="43"/>
      <c r="HDM234" s="43"/>
      <c r="HDN234" s="43"/>
      <c r="HDO234" s="43"/>
      <c r="HDP234" s="43"/>
      <c r="HDQ234" s="43"/>
      <c r="HDR234" s="43"/>
      <c r="HDS234" s="43"/>
      <c r="HDT234" s="43"/>
      <c r="HDU234" s="43"/>
      <c r="HDV234" s="43"/>
      <c r="HDW234" s="43"/>
      <c r="HDX234" s="43"/>
      <c r="HDY234" s="43"/>
      <c r="HDZ234" s="43"/>
      <c r="HEA234" s="43"/>
      <c r="HEB234" s="43"/>
      <c r="HEC234" s="43"/>
      <c r="HED234" s="43"/>
      <c r="HEE234" s="43"/>
      <c r="HEF234" s="43"/>
      <c r="HEG234" s="43"/>
      <c r="HEH234" s="43"/>
      <c r="HEI234" s="43"/>
      <c r="HEJ234" s="43"/>
      <c r="HEK234" s="43"/>
      <c r="HEL234" s="43"/>
      <c r="HEM234" s="43"/>
      <c r="HEN234" s="43"/>
      <c r="HEO234" s="43"/>
      <c r="HEP234" s="43"/>
      <c r="HEQ234" s="43"/>
      <c r="HER234" s="43"/>
      <c r="HES234" s="43"/>
      <c r="HET234" s="43"/>
      <c r="HEU234" s="43"/>
      <c r="HEV234" s="43"/>
      <c r="HEW234" s="43"/>
      <c r="HEX234" s="43"/>
      <c r="HEY234" s="43"/>
      <c r="HEZ234" s="43"/>
      <c r="HFA234" s="43"/>
      <c r="HFB234" s="43"/>
      <c r="HFC234" s="43"/>
      <c r="HFD234" s="43"/>
      <c r="HFE234" s="43"/>
      <c r="HFF234" s="43"/>
      <c r="HFG234" s="43"/>
      <c r="HFH234" s="43"/>
      <c r="HFI234" s="43"/>
      <c r="HFJ234" s="43"/>
      <c r="HFK234" s="43"/>
      <c r="HFL234" s="43"/>
      <c r="HFM234" s="43"/>
      <c r="HFN234" s="43"/>
      <c r="HFO234" s="43"/>
      <c r="HFP234" s="43"/>
      <c r="HFQ234" s="43"/>
      <c r="HFR234" s="43"/>
      <c r="HFS234" s="43"/>
      <c r="HFT234" s="43"/>
      <c r="HFU234" s="43"/>
      <c r="HFV234" s="43"/>
      <c r="HFW234" s="43"/>
      <c r="HFX234" s="43"/>
      <c r="HFY234" s="43"/>
      <c r="HFZ234" s="43"/>
      <c r="HGA234" s="43"/>
      <c r="HGB234" s="43"/>
      <c r="HGC234" s="43"/>
      <c r="HGD234" s="43"/>
      <c r="HGE234" s="43"/>
      <c r="HGF234" s="43"/>
      <c r="HGG234" s="43"/>
      <c r="HGH234" s="43"/>
      <c r="HGI234" s="43"/>
      <c r="HGJ234" s="43"/>
      <c r="HGK234" s="43"/>
      <c r="HGL234" s="43"/>
      <c r="HGM234" s="43"/>
      <c r="HGN234" s="43"/>
      <c r="HGO234" s="43"/>
      <c r="HGP234" s="43"/>
      <c r="HGQ234" s="43"/>
      <c r="HGR234" s="43"/>
      <c r="HGS234" s="43"/>
      <c r="HGT234" s="43"/>
      <c r="HGU234" s="43"/>
      <c r="HGV234" s="43"/>
      <c r="HGW234" s="43"/>
      <c r="HGX234" s="43"/>
      <c r="HGY234" s="43"/>
      <c r="HGZ234" s="43"/>
      <c r="HHA234" s="43"/>
      <c r="HHB234" s="43"/>
      <c r="HHC234" s="43"/>
      <c r="HHD234" s="43"/>
      <c r="HHE234" s="43"/>
      <c r="HHF234" s="43"/>
      <c r="HHG234" s="43"/>
      <c r="HHH234" s="43"/>
      <c r="HHI234" s="43"/>
      <c r="HHJ234" s="43"/>
      <c r="HHK234" s="43"/>
      <c r="HHL234" s="43"/>
      <c r="HHM234" s="43"/>
      <c r="HHN234" s="43"/>
      <c r="HHO234" s="43"/>
      <c r="HHP234" s="43"/>
      <c r="HHQ234" s="43"/>
      <c r="HHR234" s="43"/>
      <c r="HHS234" s="43"/>
      <c r="HHT234" s="43"/>
      <c r="HHU234" s="43"/>
      <c r="HHV234" s="43"/>
      <c r="HHW234" s="43"/>
      <c r="HHX234" s="43"/>
      <c r="HHY234" s="43"/>
      <c r="HHZ234" s="43"/>
      <c r="HIA234" s="43"/>
      <c r="HIB234" s="43"/>
      <c r="HIC234" s="43"/>
      <c r="HID234" s="43"/>
      <c r="HIE234" s="43"/>
      <c r="HIF234" s="43"/>
      <c r="HIG234" s="43"/>
      <c r="HIH234" s="43"/>
      <c r="HII234" s="43"/>
      <c r="HIJ234" s="43"/>
      <c r="HIK234" s="43"/>
      <c r="HIL234" s="43"/>
      <c r="HIM234" s="43"/>
      <c r="HIN234" s="43"/>
      <c r="HIO234" s="43"/>
      <c r="HIP234" s="43"/>
      <c r="HIQ234" s="43"/>
      <c r="HIR234" s="43"/>
      <c r="HIS234" s="43"/>
      <c r="HIT234" s="43"/>
      <c r="HIU234" s="43"/>
      <c r="HIV234" s="43"/>
      <c r="HIW234" s="43"/>
      <c r="HIX234" s="43"/>
      <c r="HIY234" s="43"/>
      <c r="HIZ234" s="43"/>
      <c r="HJA234" s="43"/>
      <c r="HJB234" s="43"/>
      <c r="HJC234" s="43"/>
      <c r="HJD234" s="43"/>
      <c r="HJE234" s="43"/>
      <c r="HJF234" s="43"/>
      <c r="HJG234" s="43"/>
      <c r="HJH234" s="43"/>
      <c r="HJI234" s="43"/>
      <c r="HJJ234" s="43"/>
      <c r="HJK234" s="43"/>
      <c r="HJL234" s="43"/>
      <c r="HJM234" s="43"/>
      <c r="HJN234" s="43"/>
      <c r="HJO234" s="43"/>
      <c r="HJP234" s="43"/>
      <c r="HJQ234" s="43"/>
      <c r="HJR234" s="43"/>
      <c r="HJS234" s="43"/>
      <c r="HJT234" s="43"/>
      <c r="HJU234" s="43"/>
      <c r="HJV234" s="43"/>
      <c r="HJW234" s="43"/>
      <c r="HJX234" s="43"/>
      <c r="HJY234" s="43"/>
      <c r="HJZ234" s="43"/>
      <c r="HKA234" s="43"/>
      <c r="HKB234" s="43"/>
      <c r="HKC234" s="43"/>
      <c r="HKD234" s="43"/>
      <c r="HKE234" s="43"/>
      <c r="HKF234" s="43"/>
      <c r="HKG234" s="43"/>
      <c r="HKH234" s="43"/>
      <c r="HKI234" s="43"/>
      <c r="HKJ234" s="43"/>
      <c r="HKK234" s="43"/>
      <c r="HKL234" s="43"/>
      <c r="HKM234" s="43"/>
      <c r="HKN234" s="43"/>
      <c r="HKO234" s="43"/>
      <c r="HKP234" s="43"/>
      <c r="HKQ234" s="43"/>
      <c r="HKR234" s="43"/>
      <c r="HKS234" s="43"/>
      <c r="HKT234" s="43"/>
      <c r="HKU234" s="43"/>
      <c r="HKV234" s="43"/>
      <c r="HKW234" s="43"/>
      <c r="HKX234" s="43"/>
      <c r="HKY234" s="43"/>
      <c r="HKZ234" s="43"/>
      <c r="HLA234" s="43"/>
      <c r="HLB234" s="43"/>
      <c r="HLC234" s="43"/>
      <c r="HLD234" s="43"/>
      <c r="HLE234" s="43"/>
      <c r="HLF234" s="43"/>
      <c r="HLG234" s="43"/>
      <c r="HLH234" s="43"/>
      <c r="HLI234" s="43"/>
      <c r="HLJ234" s="43"/>
      <c r="HLK234" s="43"/>
      <c r="HLL234" s="43"/>
      <c r="HLM234" s="43"/>
      <c r="HLN234" s="43"/>
      <c r="HLO234" s="43"/>
      <c r="HLP234" s="43"/>
      <c r="HLQ234" s="43"/>
      <c r="HLR234" s="43"/>
      <c r="HLS234" s="43"/>
      <c r="HLT234" s="43"/>
      <c r="HLU234" s="43"/>
      <c r="HLV234" s="43"/>
      <c r="HLW234" s="43"/>
      <c r="HLX234" s="43"/>
      <c r="HLY234" s="43"/>
      <c r="HLZ234" s="43"/>
      <c r="HMA234" s="43"/>
      <c r="HMB234" s="43"/>
      <c r="HMC234" s="43"/>
      <c r="HMD234" s="43"/>
      <c r="HME234" s="43"/>
      <c r="HMF234" s="43"/>
      <c r="HMG234" s="43"/>
      <c r="HMH234" s="43"/>
      <c r="HMI234" s="43"/>
      <c r="HMJ234" s="43"/>
      <c r="HMK234" s="43"/>
      <c r="HML234" s="43"/>
      <c r="HMM234" s="43"/>
      <c r="HMN234" s="43"/>
      <c r="HMO234" s="43"/>
      <c r="HMP234" s="43"/>
      <c r="HMQ234" s="43"/>
      <c r="HMR234" s="43"/>
      <c r="HMS234" s="43"/>
      <c r="HMT234" s="43"/>
      <c r="HMU234" s="43"/>
      <c r="HMV234" s="43"/>
      <c r="HMW234" s="43"/>
      <c r="HMX234" s="43"/>
      <c r="HMY234" s="43"/>
      <c r="HMZ234" s="43"/>
      <c r="HNA234" s="43"/>
      <c r="HNB234" s="43"/>
      <c r="HNC234" s="43"/>
      <c r="HND234" s="43"/>
      <c r="HNE234" s="43"/>
      <c r="HNF234" s="43"/>
      <c r="HNG234" s="43"/>
      <c r="HNH234" s="43"/>
      <c r="HNI234" s="43"/>
      <c r="HNJ234" s="43"/>
      <c r="HNK234" s="43"/>
      <c r="HNL234" s="43"/>
      <c r="HNM234" s="43"/>
      <c r="HNN234" s="43"/>
      <c r="HNO234" s="43"/>
      <c r="HNP234" s="43"/>
      <c r="HNQ234" s="43"/>
      <c r="HNR234" s="43"/>
      <c r="HNS234" s="43"/>
      <c r="HNT234" s="43"/>
      <c r="HNU234" s="43"/>
      <c r="HNV234" s="43"/>
      <c r="HNW234" s="43"/>
      <c r="HNX234" s="43"/>
      <c r="HNY234" s="43"/>
      <c r="HNZ234" s="43"/>
      <c r="HOA234" s="43"/>
      <c r="HOB234" s="43"/>
      <c r="HOC234" s="43"/>
      <c r="HOD234" s="43"/>
      <c r="HOE234" s="43"/>
      <c r="HOF234" s="43"/>
      <c r="HOG234" s="43"/>
      <c r="HOH234" s="43"/>
      <c r="HOI234" s="43"/>
      <c r="HOJ234" s="43"/>
      <c r="HOK234" s="43"/>
      <c r="HOL234" s="43"/>
      <c r="HOM234" s="43"/>
      <c r="HON234" s="43"/>
      <c r="HOO234" s="43"/>
      <c r="HOP234" s="43"/>
      <c r="HOQ234" s="43"/>
      <c r="HOR234" s="43"/>
      <c r="HOS234" s="43"/>
      <c r="HOT234" s="43"/>
      <c r="HOU234" s="43"/>
      <c r="HOV234" s="43"/>
      <c r="HOW234" s="43"/>
      <c r="HOX234" s="43"/>
      <c r="HOY234" s="43"/>
      <c r="HOZ234" s="43"/>
      <c r="HPA234" s="43"/>
      <c r="HPB234" s="43"/>
      <c r="HPC234" s="43"/>
      <c r="HPD234" s="43"/>
      <c r="HPE234" s="43"/>
      <c r="HPF234" s="43"/>
      <c r="HPG234" s="43"/>
      <c r="HPH234" s="43"/>
      <c r="HPI234" s="43"/>
      <c r="HPJ234" s="43"/>
      <c r="HPK234" s="43"/>
      <c r="HPL234" s="43"/>
      <c r="HPM234" s="43"/>
      <c r="HPN234" s="43"/>
      <c r="HPO234" s="43"/>
      <c r="HPP234" s="43"/>
      <c r="HPQ234" s="43"/>
      <c r="HPR234" s="43"/>
      <c r="HPS234" s="43"/>
      <c r="HPT234" s="43"/>
      <c r="HPU234" s="43"/>
      <c r="HPV234" s="43"/>
      <c r="HPW234" s="43"/>
      <c r="HPX234" s="43"/>
      <c r="HPY234" s="43"/>
      <c r="HPZ234" s="43"/>
      <c r="HQA234" s="43"/>
      <c r="HQB234" s="43"/>
      <c r="HQC234" s="43"/>
      <c r="HQD234" s="43"/>
      <c r="HQE234" s="43"/>
      <c r="HQF234" s="43"/>
      <c r="HQG234" s="43"/>
      <c r="HQH234" s="43"/>
      <c r="HQI234" s="43"/>
      <c r="HQJ234" s="43"/>
      <c r="HQK234" s="43"/>
      <c r="HQL234" s="43"/>
      <c r="HQM234" s="43"/>
      <c r="HQN234" s="43"/>
      <c r="HQO234" s="43"/>
      <c r="HQP234" s="43"/>
      <c r="HQQ234" s="43"/>
      <c r="HQR234" s="43"/>
      <c r="HQS234" s="43"/>
      <c r="HQT234" s="43"/>
      <c r="HQU234" s="43"/>
      <c r="HQV234" s="43"/>
      <c r="HQW234" s="43"/>
      <c r="HQX234" s="43"/>
      <c r="HQY234" s="43"/>
      <c r="HQZ234" s="43"/>
      <c r="HRA234" s="43"/>
      <c r="HRB234" s="43"/>
      <c r="HRC234" s="43"/>
      <c r="HRD234" s="43"/>
      <c r="HRE234" s="43"/>
      <c r="HRF234" s="43"/>
      <c r="HRG234" s="43"/>
      <c r="HRH234" s="43"/>
      <c r="HRI234" s="43"/>
      <c r="HRJ234" s="43"/>
      <c r="HRK234" s="43"/>
      <c r="HRL234" s="43"/>
      <c r="HRM234" s="43"/>
      <c r="HRN234" s="43"/>
      <c r="HRO234" s="43"/>
      <c r="HRP234" s="43"/>
      <c r="HRQ234" s="43"/>
      <c r="HRR234" s="43"/>
      <c r="HRS234" s="43"/>
      <c r="HRT234" s="43"/>
      <c r="HRU234" s="43"/>
      <c r="HRV234" s="43"/>
      <c r="HRW234" s="43"/>
      <c r="HRX234" s="43"/>
      <c r="HRY234" s="43"/>
      <c r="HRZ234" s="43"/>
      <c r="HSA234" s="43"/>
      <c r="HSB234" s="43"/>
      <c r="HSC234" s="43"/>
      <c r="HSD234" s="43"/>
      <c r="HSE234" s="43"/>
      <c r="HSF234" s="43"/>
      <c r="HSG234" s="43"/>
      <c r="HSH234" s="43"/>
      <c r="HSI234" s="43"/>
      <c r="HSJ234" s="43"/>
      <c r="HSK234" s="43"/>
      <c r="HSL234" s="43"/>
      <c r="HSM234" s="43"/>
      <c r="HSN234" s="43"/>
      <c r="HSO234" s="43"/>
      <c r="HSP234" s="43"/>
      <c r="HSQ234" s="43"/>
      <c r="HSR234" s="43"/>
      <c r="HSS234" s="43"/>
      <c r="HST234" s="43"/>
      <c r="HSU234" s="43"/>
      <c r="HSV234" s="43"/>
      <c r="HSW234" s="43"/>
      <c r="HSX234" s="43"/>
      <c r="HSY234" s="43"/>
      <c r="HSZ234" s="43"/>
      <c r="HTA234" s="43"/>
      <c r="HTB234" s="43"/>
      <c r="HTC234" s="43"/>
      <c r="HTD234" s="43"/>
      <c r="HTE234" s="43"/>
      <c r="HTF234" s="43"/>
      <c r="HTG234" s="43"/>
      <c r="HTH234" s="43"/>
      <c r="HTI234" s="43"/>
      <c r="HTJ234" s="43"/>
      <c r="HTK234" s="43"/>
      <c r="HTL234" s="43"/>
      <c r="HTM234" s="43"/>
      <c r="HTN234" s="43"/>
      <c r="HTO234" s="43"/>
      <c r="HTP234" s="43"/>
      <c r="HTQ234" s="43"/>
      <c r="HTR234" s="43"/>
      <c r="HTS234" s="43"/>
      <c r="HTT234" s="43"/>
      <c r="HTU234" s="43"/>
      <c r="HTV234" s="43"/>
      <c r="HTW234" s="43"/>
      <c r="HTX234" s="43"/>
      <c r="HTY234" s="43"/>
      <c r="HTZ234" s="43"/>
      <c r="HUA234" s="43"/>
      <c r="HUB234" s="43"/>
      <c r="HUC234" s="43"/>
      <c r="HUD234" s="43"/>
      <c r="HUE234" s="43"/>
      <c r="HUF234" s="43"/>
      <c r="HUG234" s="43"/>
      <c r="HUH234" s="43"/>
      <c r="HUI234" s="43"/>
      <c r="HUJ234" s="43"/>
      <c r="HUK234" s="43"/>
      <c r="HUL234" s="43"/>
      <c r="HUM234" s="43"/>
      <c r="HUN234" s="43"/>
      <c r="HUO234" s="43"/>
      <c r="HUP234" s="43"/>
      <c r="HUQ234" s="43"/>
      <c r="HUR234" s="43"/>
      <c r="HUS234" s="43"/>
      <c r="HUT234" s="43"/>
      <c r="HUU234" s="43"/>
      <c r="HUV234" s="43"/>
      <c r="HUW234" s="43"/>
      <c r="HUX234" s="43"/>
      <c r="HUY234" s="43"/>
      <c r="HUZ234" s="43"/>
      <c r="HVA234" s="43"/>
      <c r="HVB234" s="43"/>
      <c r="HVC234" s="43"/>
      <c r="HVD234" s="43"/>
      <c r="HVE234" s="43"/>
      <c r="HVF234" s="43"/>
      <c r="HVG234" s="43"/>
      <c r="HVH234" s="43"/>
      <c r="HVI234" s="43"/>
      <c r="HVJ234" s="43"/>
      <c r="HVK234" s="43"/>
      <c r="HVL234" s="43"/>
      <c r="HVM234" s="43"/>
      <c r="HVN234" s="43"/>
      <c r="HVO234" s="43"/>
      <c r="HVP234" s="43"/>
      <c r="HVQ234" s="43"/>
      <c r="HVR234" s="43"/>
      <c r="HVS234" s="43"/>
      <c r="HVT234" s="43"/>
      <c r="HVU234" s="43"/>
      <c r="HVV234" s="43"/>
      <c r="HVW234" s="43"/>
      <c r="HVX234" s="43"/>
      <c r="HVY234" s="43"/>
      <c r="HVZ234" s="43"/>
      <c r="HWA234" s="43"/>
      <c r="HWB234" s="43"/>
      <c r="HWC234" s="43"/>
      <c r="HWD234" s="43"/>
      <c r="HWE234" s="43"/>
      <c r="HWF234" s="43"/>
      <c r="HWG234" s="43"/>
      <c r="HWH234" s="43"/>
      <c r="HWI234" s="43"/>
      <c r="HWJ234" s="43"/>
      <c r="HWK234" s="43"/>
      <c r="HWL234" s="43"/>
      <c r="HWM234" s="43"/>
      <c r="HWN234" s="43"/>
      <c r="HWO234" s="43"/>
      <c r="HWP234" s="43"/>
      <c r="HWQ234" s="43"/>
      <c r="HWR234" s="43"/>
      <c r="HWS234" s="43"/>
      <c r="HWT234" s="43"/>
      <c r="HWU234" s="43"/>
      <c r="HWV234" s="43"/>
      <c r="HWW234" s="43"/>
      <c r="HWX234" s="43"/>
      <c r="HWY234" s="43"/>
      <c r="HWZ234" s="43"/>
      <c r="HXA234" s="43"/>
      <c r="HXB234" s="43"/>
      <c r="HXC234" s="43"/>
      <c r="HXD234" s="43"/>
      <c r="HXE234" s="43"/>
      <c r="HXF234" s="43"/>
      <c r="HXG234" s="43"/>
      <c r="HXH234" s="43"/>
      <c r="HXI234" s="43"/>
      <c r="HXJ234" s="43"/>
      <c r="HXK234" s="43"/>
      <c r="HXL234" s="43"/>
      <c r="HXM234" s="43"/>
      <c r="HXN234" s="43"/>
      <c r="HXO234" s="43"/>
      <c r="HXP234" s="43"/>
      <c r="HXQ234" s="43"/>
      <c r="HXR234" s="43"/>
      <c r="HXS234" s="43"/>
      <c r="HXT234" s="43"/>
      <c r="HXU234" s="43"/>
      <c r="HXV234" s="43"/>
      <c r="HXW234" s="43"/>
      <c r="HXX234" s="43"/>
      <c r="HXY234" s="43"/>
      <c r="HXZ234" s="43"/>
      <c r="HYA234" s="43"/>
      <c r="HYB234" s="43"/>
      <c r="HYC234" s="43"/>
      <c r="HYD234" s="43"/>
      <c r="HYE234" s="43"/>
      <c r="HYF234" s="43"/>
      <c r="HYG234" s="43"/>
      <c r="HYH234" s="43"/>
      <c r="HYI234" s="43"/>
      <c r="HYJ234" s="43"/>
      <c r="HYK234" s="43"/>
      <c r="HYL234" s="43"/>
      <c r="HYM234" s="43"/>
      <c r="HYN234" s="43"/>
      <c r="HYO234" s="43"/>
      <c r="HYP234" s="43"/>
      <c r="HYQ234" s="43"/>
      <c r="HYR234" s="43"/>
      <c r="HYS234" s="43"/>
      <c r="HYT234" s="43"/>
      <c r="HYU234" s="43"/>
      <c r="HYV234" s="43"/>
      <c r="HYW234" s="43"/>
      <c r="HYX234" s="43"/>
      <c r="HYY234" s="43"/>
      <c r="HYZ234" s="43"/>
      <c r="HZA234" s="43"/>
      <c r="HZB234" s="43"/>
      <c r="HZC234" s="43"/>
      <c r="HZD234" s="43"/>
      <c r="HZE234" s="43"/>
      <c r="HZF234" s="43"/>
      <c r="HZG234" s="43"/>
      <c r="HZH234" s="43"/>
      <c r="HZI234" s="43"/>
      <c r="HZJ234" s="43"/>
      <c r="HZK234" s="43"/>
      <c r="HZL234" s="43"/>
      <c r="HZM234" s="43"/>
      <c r="HZN234" s="43"/>
      <c r="HZO234" s="43"/>
      <c r="HZP234" s="43"/>
      <c r="HZQ234" s="43"/>
      <c r="HZR234" s="43"/>
      <c r="HZS234" s="43"/>
      <c r="HZT234" s="43"/>
      <c r="HZU234" s="43"/>
      <c r="HZV234" s="43"/>
      <c r="HZW234" s="43"/>
      <c r="HZX234" s="43"/>
      <c r="HZY234" s="43"/>
      <c r="HZZ234" s="43"/>
      <c r="IAA234" s="43"/>
      <c r="IAB234" s="43"/>
      <c r="IAC234" s="43"/>
      <c r="IAD234" s="43"/>
      <c r="IAE234" s="43"/>
      <c r="IAF234" s="43"/>
      <c r="IAG234" s="43"/>
      <c r="IAH234" s="43"/>
      <c r="IAI234" s="43"/>
      <c r="IAJ234" s="43"/>
      <c r="IAK234" s="43"/>
      <c r="IAL234" s="43"/>
      <c r="IAM234" s="43"/>
      <c r="IAN234" s="43"/>
      <c r="IAO234" s="43"/>
      <c r="IAP234" s="43"/>
      <c r="IAQ234" s="43"/>
      <c r="IAR234" s="43"/>
      <c r="IAS234" s="43"/>
      <c r="IAT234" s="43"/>
      <c r="IAU234" s="43"/>
      <c r="IAV234" s="43"/>
      <c r="IAW234" s="43"/>
      <c r="IAX234" s="43"/>
      <c r="IAY234" s="43"/>
      <c r="IAZ234" s="43"/>
      <c r="IBA234" s="43"/>
      <c r="IBB234" s="43"/>
      <c r="IBC234" s="43"/>
      <c r="IBD234" s="43"/>
      <c r="IBE234" s="43"/>
      <c r="IBF234" s="43"/>
      <c r="IBG234" s="43"/>
      <c r="IBH234" s="43"/>
      <c r="IBI234" s="43"/>
      <c r="IBJ234" s="43"/>
      <c r="IBK234" s="43"/>
      <c r="IBL234" s="43"/>
      <c r="IBM234" s="43"/>
      <c r="IBN234" s="43"/>
      <c r="IBO234" s="43"/>
      <c r="IBP234" s="43"/>
      <c r="IBQ234" s="43"/>
      <c r="IBR234" s="43"/>
      <c r="IBS234" s="43"/>
      <c r="IBT234" s="43"/>
      <c r="IBU234" s="43"/>
      <c r="IBV234" s="43"/>
      <c r="IBW234" s="43"/>
      <c r="IBX234" s="43"/>
      <c r="IBY234" s="43"/>
      <c r="IBZ234" s="43"/>
      <c r="ICA234" s="43"/>
      <c r="ICB234" s="43"/>
      <c r="ICC234" s="43"/>
      <c r="ICD234" s="43"/>
      <c r="ICE234" s="43"/>
      <c r="ICF234" s="43"/>
      <c r="ICG234" s="43"/>
      <c r="ICH234" s="43"/>
      <c r="ICI234" s="43"/>
      <c r="ICJ234" s="43"/>
      <c r="ICK234" s="43"/>
      <c r="ICL234" s="43"/>
      <c r="ICM234" s="43"/>
      <c r="ICN234" s="43"/>
      <c r="ICO234" s="43"/>
      <c r="ICP234" s="43"/>
      <c r="ICQ234" s="43"/>
      <c r="ICR234" s="43"/>
      <c r="ICS234" s="43"/>
      <c r="ICT234" s="43"/>
      <c r="ICU234" s="43"/>
      <c r="ICV234" s="43"/>
      <c r="ICW234" s="43"/>
      <c r="ICX234" s="43"/>
      <c r="ICY234" s="43"/>
      <c r="ICZ234" s="43"/>
      <c r="IDA234" s="43"/>
      <c r="IDB234" s="43"/>
      <c r="IDC234" s="43"/>
      <c r="IDD234" s="43"/>
      <c r="IDE234" s="43"/>
      <c r="IDF234" s="43"/>
      <c r="IDG234" s="43"/>
      <c r="IDH234" s="43"/>
      <c r="IDI234" s="43"/>
      <c r="IDJ234" s="43"/>
      <c r="IDK234" s="43"/>
      <c r="IDL234" s="43"/>
      <c r="IDM234" s="43"/>
      <c r="IDN234" s="43"/>
      <c r="IDO234" s="43"/>
      <c r="IDP234" s="43"/>
      <c r="IDQ234" s="43"/>
      <c r="IDR234" s="43"/>
      <c r="IDS234" s="43"/>
      <c r="IDT234" s="43"/>
      <c r="IDU234" s="43"/>
      <c r="IDV234" s="43"/>
      <c r="IDW234" s="43"/>
      <c r="IDX234" s="43"/>
      <c r="IDY234" s="43"/>
      <c r="IDZ234" s="43"/>
      <c r="IEA234" s="43"/>
      <c r="IEB234" s="43"/>
      <c r="IEC234" s="43"/>
      <c r="IED234" s="43"/>
      <c r="IEE234" s="43"/>
      <c r="IEF234" s="43"/>
      <c r="IEG234" s="43"/>
      <c r="IEH234" s="43"/>
      <c r="IEI234" s="43"/>
      <c r="IEJ234" s="43"/>
      <c r="IEK234" s="43"/>
      <c r="IEL234" s="43"/>
      <c r="IEM234" s="43"/>
      <c r="IEN234" s="43"/>
      <c r="IEO234" s="43"/>
      <c r="IEP234" s="43"/>
      <c r="IEQ234" s="43"/>
      <c r="IER234" s="43"/>
      <c r="IES234" s="43"/>
      <c r="IET234" s="43"/>
      <c r="IEU234" s="43"/>
      <c r="IEV234" s="43"/>
      <c r="IEW234" s="43"/>
      <c r="IEX234" s="43"/>
      <c r="IEY234" s="43"/>
      <c r="IEZ234" s="43"/>
      <c r="IFA234" s="43"/>
      <c r="IFB234" s="43"/>
      <c r="IFC234" s="43"/>
      <c r="IFD234" s="43"/>
      <c r="IFE234" s="43"/>
      <c r="IFF234" s="43"/>
      <c r="IFG234" s="43"/>
      <c r="IFH234" s="43"/>
      <c r="IFI234" s="43"/>
      <c r="IFJ234" s="43"/>
      <c r="IFK234" s="43"/>
      <c r="IFL234" s="43"/>
      <c r="IFM234" s="43"/>
      <c r="IFN234" s="43"/>
      <c r="IFO234" s="43"/>
      <c r="IFP234" s="43"/>
      <c r="IFQ234" s="43"/>
      <c r="IFR234" s="43"/>
      <c r="IFS234" s="43"/>
      <c r="IFT234" s="43"/>
      <c r="IFU234" s="43"/>
      <c r="IFV234" s="43"/>
      <c r="IFW234" s="43"/>
      <c r="IFX234" s="43"/>
      <c r="IFY234" s="43"/>
      <c r="IFZ234" s="43"/>
      <c r="IGA234" s="43"/>
      <c r="IGB234" s="43"/>
      <c r="IGC234" s="43"/>
      <c r="IGD234" s="43"/>
      <c r="IGE234" s="43"/>
      <c r="IGF234" s="43"/>
      <c r="IGG234" s="43"/>
      <c r="IGH234" s="43"/>
      <c r="IGI234" s="43"/>
      <c r="IGJ234" s="43"/>
      <c r="IGK234" s="43"/>
      <c r="IGL234" s="43"/>
      <c r="IGM234" s="43"/>
      <c r="IGN234" s="43"/>
      <c r="IGO234" s="43"/>
      <c r="IGP234" s="43"/>
      <c r="IGQ234" s="43"/>
      <c r="IGR234" s="43"/>
      <c r="IGS234" s="43"/>
      <c r="IGT234" s="43"/>
      <c r="IGU234" s="43"/>
      <c r="IGV234" s="43"/>
      <c r="IGW234" s="43"/>
      <c r="IGX234" s="43"/>
      <c r="IGY234" s="43"/>
      <c r="IGZ234" s="43"/>
      <c r="IHA234" s="43"/>
      <c r="IHB234" s="43"/>
      <c r="IHC234" s="43"/>
      <c r="IHD234" s="43"/>
      <c r="IHE234" s="43"/>
      <c r="IHF234" s="43"/>
      <c r="IHG234" s="43"/>
      <c r="IHH234" s="43"/>
      <c r="IHI234" s="43"/>
      <c r="IHJ234" s="43"/>
      <c r="IHK234" s="43"/>
      <c r="IHL234" s="43"/>
      <c r="IHM234" s="43"/>
      <c r="IHN234" s="43"/>
      <c r="IHO234" s="43"/>
      <c r="IHP234" s="43"/>
      <c r="IHQ234" s="43"/>
      <c r="IHR234" s="43"/>
      <c r="IHS234" s="43"/>
      <c r="IHT234" s="43"/>
      <c r="IHU234" s="43"/>
      <c r="IHV234" s="43"/>
      <c r="IHW234" s="43"/>
      <c r="IHX234" s="43"/>
      <c r="IHY234" s="43"/>
      <c r="IHZ234" s="43"/>
      <c r="IIA234" s="43"/>
      <c r="IIB234" s="43"/>
      <c r="IIC234" s="43"/>
      <c r="IID234" s="43"/>
      <c r="IIE234" s="43"/>
      <c r="IIF234" s="43"/>
      <c r="IIG234" s="43"/>
      <c r="IIH234" s="43"/>
      <c r="III234" s="43"/>
      <c r="IIJ234" s="43"/>
      <c r="IIK234" s="43"/>
      <c r="IIL234" s="43"/>
      <c r="IIM234" s="43"/>
      <c r="IIN234" s="43"/>
      <c r="IIO234" s="43"/>
      <c r="IIP234" s="43"/>
      <c r="IIQ234" s="43"/>
      <c r="IIR234" s="43"/>
      <c r="IIS234" s="43"/>
      <c r="IIT234" s="43"/>
      <c r="IIU234" s="43"/>
      <c r="IIV234" s="43"/>
      <c r="IIW234" s="43"/>
      <c r="IIX234" s="43"/>
      <c r="IIY234" s="43"/>
      <c r="IIZ234" s="43"/>
      <c r="IJA234" s="43"/>
      <c r="IJB234" s="43"/>
      <c r="IJC234" s="43"/>
      <c r="IJD234" s="43"/>
      <c r="IJE234" s="43"/>
      <c r="IJF234" s="43"/>
      <c r="IJG234" s="43"/>
      <c r="IJH234" s="43"/>
      <c r="IJI234" s="43"/>
      <c r="IJJ234" s="43"/>
      <c r="IJK234" s="43"/>
      <c r="IJL234" s="43"/>
      <c r="IJM234" s="43"/>
      <c r="IJN234" s="43"/>
      <c r="IJO234" s="43"/>
      <c r="IJP234" s="43"/>
      <c r="IJQ234" s="43"/>
      <c r="IJR234" s="43"/>
      <c r="IJS234" s="43"/>
      <c r="IJT234" s="43"/>
      <c r="IJU234" s="43"/>
      <c r="IJV234" s="43"/>
      <c r="IJW234" s="43"/>
      <c r="IJX234" s="43"/>
      <c r="IJY234" s="43"/>
      <c r="IJZ234" s="43"/>
      <c r="IKA234" s="43"/>
      <c r="IKB234" s="43"/>
      <c r="IKC234" s="43"/>
      <c r="IKD234" s="43"/>
      <c r="IKE234" s="43"/>
      <c r="IKF234" s="43"/>
      <c r="IKG234" s="43"/>
      <c r="IKH234" s="43"/>
      <c r="IKI234" s="43"/>
      <c r="IKJ234" s="43"/>
      <c r="IKK234" s="43"/>
      <c r="IKL234" s="43"/>
      <c r="IKM234" s="43"/>
      <c r="IKN234" s="43"/>
      <c r="IKO234" s="43"/>
      <c r="IKP234" s="43"/>
      <c r="IKQ234" s="43"/>
      <c r="IKR234" s="43"/>
      <c r="IKS234" s="43"/>
      <c r="IKT234" s="43"/>
      <c r="IKU234" s="43"/>
      <c r="IKV234" s="43"/>
      <c r="IKW234" s="43"/>
      <c r="IKX234" s="43"/>
      <c r="IKY234" s="43"/>
      <c r="IKZ234" s="43"/>
      <c r="ILA234" s="43"/>
      <c r="ILB234" s="43"/>
      <c r="ILC234" s="43"/>
      <c r="ILD234" s="43"/>
      <c r="ILE234" s="43"/>
      <c r="ILF234" s="43"/>
      <c r="ILG234" s="43"/>
      <c r="ILH234" s="43"/>
      <c r="ILI234" s="43"/>
      <c r="ILJ234" s="43"/>
      <c r="ILK234" s="43"/>
      <c r="ILL234" s="43"/>
      <c r="ILM234" s="43"/>
      <c r="ILN234" s="43"/>
      <c r="ILO234" s="43"/>
      <c r="ILP234" s="43"/>
      <c r="ILQ234" s="43"/>
      <c r="ILR234" s="43"/>
      <c r="ILS234" s="43"/>
      <c r="ILT234" s="43"/>
      <c r="ILU234" s="43"/>
      <c r="ILV234" s="43"/>
      <c r="ILW234" s="43"/>
      <c r="ILX234" s="43"/>
      <c r="ILY234" s="43"/>
      <c r="ILZ234" s="43"/>
      <c r="IMA234" s="43"/>
      <c r="IMB234" s="43"/>
      <c r="IMC234" s="43"/>
      <c r="IMD234" s="43"/>
      <c r="IME234" s="43"/>
      <c r="IMF234" s="43"/>
      <c r="IMG234" s="43"/>
      <c r="IMH234" s="43"/>
      <c r="IMI234" s="43"/>
      <c r="IMJ234" s="43"/>
      <c r="IMK234" s="43"/>
      <c r="IML234" s="43"/>
      <c r="IMM234" s="43"/>
      <c r="IMN234" s="43"/>
      <c r="IMO234" s="43"/>
      <c r="IMP234" s="43"/>
      <c r="IMQ234" s="43"/>
      <c r="IMR234" s="43"/>
      <c r="IMS234" s="43"/>
      <c r="IMT234" s="43"/>
      <c r="IMU234" s="43"/>
      <c r="IMV234" s="43"/>
      <c r="IMW234" s="43"/>
      <c r="IMX234" s="43"/>
      <c r="IMY234" s="43"/>
      <c r="IMZ234" s="43"/>
      <c r="INA234" s="43"/>
      <c r="INB234" s="43"/>
      <c r="INC234" s="43"/>
      <c r="IND234" s="43"/>
      <c r="INE234" s="43"/>
      <c r="INF234" s="43"/>
      <c r="ING234" s="43"/>
      <c r="INH234" s="43"/>
      <c r="INI234" s="43"/>
      <c r="INJ234" s="43"/>
      <c r="INK234" s="43"/>
      <c r="INL234" s="43"/>
      <c r="INM234" s="43"/>
      <c r="INN234" s="43"/>
      <c r="INO234" s="43"/>
      <c r="INP234" s="43"/>
      <c r="INQ234" s="43"/>
      <c r="INR234" s="43"/>
      <c r="INS234" s="43"/>
      <c r="INT234" s="43"/>
      <c r="INU234" s="43"/>
      <c r="INV234" s="43"/>
      <c r="INW234" s="43"/>
      <c r="INX234" s="43"/>
      <c r="INY234" s="43"/>
      <c r="INZ234" s="43"/>
      <c r="IOA234" s="43"/>
      <c r="IOB234" s="43"/>
      <c r="IOC234" s="43"/>
      <c r="IOD234" s="43"/>
      <c r="IOE234" s="43"/>
      <c r="IOF234" s="43"/>
      <c r="IOG234" s="43"/>
      <c r="IOH234" s="43"/>
      <c r="IOI234" s="43"/>
      <c r="IOJ234" s="43"/>
      <c r="IOK234" s="43"/>
      <c r="IOL234" s="43"/>
      <c r="IOM234" s="43"/>
      <c r="ION234" s="43"/>
      <c r="IOO234" s="43"/>
      <c r="IOP234" s="43"/>
      <c r="IOQ234" s="43"/>
      <c r="IOR234" s="43"/>
      <c r="IOS234" s="43"/>
      <c r="IOT234" s="43"/>
      <c r="IOU234" s="43"/>
      <c r="IOV234" s="43"/>
      <c r="IOW234" s="43"/>
      <c r="IOX234" s="43"/>
      <c r="IOY234" s="43"/>
      <c r="IOZ234" s="43"/>
      <c r="IPA234" s="43"/>
      <c r="IPB234" s="43"/>
      <c r="IPC234" s="43"/>
      <c r="IPD234" s="43"/>
      <c r="IPE234" s="43"/>
      <c r="IPF234" s="43"/>
      <c r="IPG234" s="43"/>
      <c r="IPH234" s="43"/>
      <c r="IPI234" s="43"/>
      <c r="IPJ234" s="43"/>
      <c r="IPK234" s="43"/>
      <c r="IPL234" s="43"/>
      <c r="IPM234" s="43"/>
      <c r="IPN234" s="43"/>
      <c r="IPO234" s="43"/>
      <c r="IPP234" s="43"/>
      <c r="IPQ234" s="43"/>
      <c r="IPR234" s="43"/>
      <c r="IPS234" s="43"/>
      <c r="IPT234" s="43"/>
      <c r="IPU234" s="43"/>
      <c r="IPV234" s="43"/>
      <c r="IPW234" s="43"/>
      <c r="IPX234" s="43"/>
      <c r="IPY234" s="43"/>
      <c r="IPZ234" s="43"/>
      <c r="IQA234" s="43"/>
      <c r="IQB234" s="43"/>
      <c r="IQC234" s="43"/>
      <c r="IQD234" s="43"/>
      <c r="IQE234" s="43"/>
      <c r="IQF234" s="43"/>
      <c r="IQG234" s="43"/>
      <c r="IQH234" s="43"/>
      <c r="IQI234" s="43"/>
      <c r="IQJ234" s="43"/>
      <c r="IQK234" s="43"/>
      <c r="IQL234" s="43"/>
      <c r="IQM234" s="43"/>
      <c r="IQN234" s="43"/>
      <c r="IQO234" s="43"/>
      <c r="IQP234" s="43"/>
      <c r="IQQ234" s="43"/>
      <c r="IQR234" s="43"/>
      <c r="IQS234" s="43"/>
      <c r="IQT234" s="43"/>
      <c r="IQU234" s="43"/>
      <c r="IQV234" s="43"/>
      <c r="IQW234" s="43"/>
      <c r="IQX234" s="43"/>
      <c r="IQY234" s="43"/>
      <c r="IQZ234" s="43"/>
      <c r="IRA234" s="43"/>
      <c r="IRB234" s="43"/>
      <c r="IRC234" s="43"/>
      <c r="IRD234" s="43"/>
      <c r="IRE234" s="43"/>
      <c r="IRF234" s="43"/>
      <c r="IRG234" s="43"/>
      <c r="IRH234" s="43"/>
      <c r="IRI234" s="43"/>
      <c r="IRJ234" s="43"/>
      <c r="IRK234" s="43"/>
      <c r="IRL234" s="43"/>
      <c r="IRM234" s="43"/>
      <c r="IRN234" s="43"/>
      <c r="IRO234" s="43"/>
      <c r="IRP234" s="43"/>
      <c r="IRQ234" s="43"/>
      <c r="IRR234" s="43"/>
      <c r="IRS234" s="43"/>
      <c r="IRT234" s="43"/>
      <c r="IRU234" s="43"/>
      <c r="IRV234" s="43"/>
      <c r="IRW234" s="43"/>
      <c r="IRX234" s="43"/>
      <c r="IRY234" s="43"/>
      <c r="IRZ234" s="43"/>
      <c r="ISA234" s="43"/>
      <c r="ISB234" s="43"/>
      <c r="ISC234" s="43"/>
      <c r="ISD234" s="43"/>
      <c r="ISE234" s="43"/>
      <c r="ISF234" s="43"/>
      <c r="ISG234" s="43"/>
      <c r="ISH234" s="43"/>
      <c r="ISI234" s="43"/>
      <c r="ISJ234" s="43"/>
      <c r="ISK234" s="43"/>
      <c r="ISL234" s="43"/>
      <c r="ISM234" s="43"/>
      <c r="ISN234" s="43"/>
      <c r="ISO234" s="43"/>
      <c r="ISP234" s="43"/>
      <c r="ISQ234" s="43"/>
      <c r="ISR234" s="43"/>
      <c r="ISS234" s="43"/>
      <c r="IST234" s="43"/>
      <c r="ISU234" s="43"/>
      <c r="ISV234" s="43"/>
      <c r="ISW234" s="43"/>
      <c r="ISX234" s="43"/>
      <c r="ISY234" s="43"/>
      <c r="ISZ234" s="43"/>
      <c r="ITA234" s="43"/>
      <c r="ITB234" s="43"/>
      <c r="ITC234" s="43"/>
      <c r="ITD234" s="43"/>
      <c r="ITE234" s="43"/>
      <c r="ITF234" s="43"/>
      <c r="ITG234" s="43"/>
      <c r="ITH234" s="43"/>
      <c r="ITI234" s="43"/>
      <c r="ITJ234" s="43"/>
      <c r="ITK234" s="43"/>
      <c r="ITL234" s="43"/>
      <c r="ITM234" s="43"/>
      <c r="ITN234" s="43"/>
      <c r="ITO234" s="43"/>
      <c r="ITP234" s="43"/>
      <c r="ITQ234" s="43"/>
      <c r="ITR234" s="43"/>
      <c r="ITS234" s="43"/>
      <c r="ITT234" s="43"/>
      <c r="ITU234" s="43"/>
      <c r="ITV234" s="43"/>
      <c r="ITW234" s="43"/>
      <c r="ITX234" s="43"/>
      <c r="ITY234" s="43"/>
      <c r="ITZ234" s="43"/>
      <c r="IUA234" s="43"/>
      <c r="IUB234" s="43"/>
      <c r="IUC234" s="43"/>
      <c r="IUD234" s="43"/>
      <c r="IUE234" s="43"/>
      <c r="IUF234" s="43"/>
      <c r="IUG234" s="43"/>
      <c r="IUH234" s="43"/>
      <c r="IUI234" s="43"/>
      <c r="IUJ234" s="43"/>
      <c r="IUK234" s="43"/>
      <c r="IUL234" s="43"/>
      <c r="IUM234" s="43"/>
      <c r="IUN234" s="43"/>
      <c r="IUO234" s="43"/>
      <c r="IUP234" s="43"/>
      <c r="IUQ234" s="43"/>
      <c r="IUR234" s="43"/>
      <c r="IUS234" s="43"/>
      <c r="IUT234" s="43"/>
      <c r="IUU234" s="43"/>
      <c r="IUV234" s="43"/>
      <c r="IUW234" s="43"/>
      <c r="IUX234" s="43"/>
      <c r="IUY234" s="43"/>
      <c r="IUZ234" s="43"/>
      <c r="IVA234" s="43"/>
      <c r="IVB234" s="43"/>
      <c r="IVC234" s="43"/>
      <c r="IVD234" s="43"/>
      <c r="IVE234" s="43"/>
      <c r="IVF234" s="43"/>
      <c r="IVG234" s="43"/>
      <c r="IVH234" s="43"/>
      <c r="IVI234" s="43"/>
      <c r="IVJ234" s="43"/>
      <c r="IVK234" s="43"/>
      <c r="IVL234" s="43"/>
      <c r="IVM234" s="43"/>
      <c r="IVN234" s="43"/>
      <c r="IVO234" s="43"/>
      <c r="IVP234" s="43"/>
      <c r="IVQ234" s="43"/>
      <c r="IVR234" s="43"/>
      <c r="IVS234" s="43"/>
      <c r="IVT234" s="43"/>
      <c r="IVU234" s="43"/>
      <c r="IVV234" s="43"/>
      <c r="IVW234" s="43"/>
      <c r="IVX234" s="43"/>
      <c r="IVY234" s="43"/>
      <c r="IVZ234" s="43"/>
      <c r="IWA234" s="43"/>
      <c r="IWB234" s="43"/>
      <c r="IWC234" s="43"/>
      <c r="IWD234" s="43"/>
      <c r="IWE234" s="43"/>
      <c r="IWF234" s="43"/>
      <c r="IWG234" s="43"/>
      <c r="IWH234" s="43"/>
      <c r="IWI234" s="43"/>
      <c r="IWJ234" s="43"/>
      <c r="IWK234" s="43"/>
      <c r="IWL234" s="43"/>
      <c r="IWM234" s="43"/>
      <c r="IWN234" s="43"/>
      <c r="IWO234" s="43"/>
      <c r="IWP234" s="43"/>
      <c r="IWQ234" s="43"/>
      <c r="IWR234" s="43"/>
      <c r="IWS234" s="43"/>
      <c r="IWT234" s="43"/>
      <c r="IWU234" s="43"/>
      <c r="IWV234" s="43"/>
      <c r="IWW234" s="43"/>
      <c r="IWX234" s="43"/>
      <c r="IWY234" s="43"/>
      <c r="IWZ234" s="43"/>
      <c r="IXA234" s="43"/>
      <c r="IXB234" s="43"/>
      <c r="IXC234" s="43"/>
      <c r="IXD234" s="43"/>
      <c r="IXE234" s="43"/>
      <c r="IXF234" s="43"/>
      <c r="IXG234" s="43"/>
      <c r="IXH234" s="43"/>
      <c r="IXI234" s="43"/>
      <c r="IXJ234" s="43"/>
      <c r="IXK234" s="43"/>
      <c r="IXL234" s="43"/>
      <c r="IXM234" s="43"/>
      <c r="IXN234" s="43"/>
      <c r="IXO234" s="43"/>
      <c r="IXP234" s="43"/>
      <c r="IXQ234" s="43"/>
      <c r="IXR234" s="43"/>
      <c r="IXS234" s="43"/>
      <c r="IXT234" s="43"/>
      <c r="IXU234" s="43"/>
      <c r="IXV234" s="43"/>
      <c r="IXW234" s="43"/>
      <c r="IXX234" s="43"/>
      <c r="IXY234" s="43"/>
      <c r="IXZ234" s="43"/>
      <c r="IYA234" s="43"/>
      <c r="IYB234" s="43"/>
      <c r="IYC234" s="43"/>
      <c r="IYD234" s="43"/>
      <c r="IYE234" s="43"/>
      <c r="IYF234" s="43"/>
      <c r="IYG234" s="43"/>
      <c r="IYH234" s="43"/>
      <c r="IYI234" s="43"/>
      <c r="IYJ234" s="43"/>
      <c r="IYK234" s="43"/>
      <c r="IYL234" s="43"/>
      <c r="IYM234" s="43"/>
      <c r="IYN234" s="43"/>
      <c r="IYO234" s="43"/>
      <c r="IYP234" s="43"/>
      <c r="IYQ234" s="43"/>
      <c r="IYR234" s="43"/>
      <c r="IYS234" s="43"/>
      <c r="IYT234" s="43"/>
      <c r="IYU234" s="43"/>
      <c r="IYV234" s="43"/>
      <c r="IYW234" s="43"/>
      <c r="IYX234" s="43"/>
      <c r="IYY234" s="43"/>
      <c r="IYZ234" s="43"/>
      <c r="IZA234" s="43"/>
      <c r="IZB234" s="43"/>
      <c r="IZC234" s="43"/>
      <c r="IZD234" s="43"/>
      <c r="IZE234" s="43"/>
      <c r="IZF234" s="43"/>
      <c r="IZG234" s="43"/>
      <c r="IZH234" s="43"/>
      <c r="IZI234" s="43"/>
      <c r="IZJ234" s="43"/>
      <c r="IZK234" s="43"/>
      <c r="IZL234" s="43"/>
      <c r="IZM234" s="43"/>
      <c r="IZN234" s="43"/>
      <c r="IZO234" s="43"/>
      <c r="IZP234" s="43"/>
      <c r="IZQ234" s="43"/>
      <c r="IZR234" s="43"/>
      <c r="IZS234" s="43"/>
      <c r="IZT234" s="43"/>
      <c r="IZU234" s="43"/>
      <c r="IZV234" s="43"/>
      <c r="IZW234" s="43"/>
      <c r="IZX234" s="43"/>
      <c r="IZY234" s="43"/>
      <c r="IZZ234" s="43"/>
      <c r="JAA234" s="43"/>
      <c r="JAB234" s="43"/>
      <c r="JAC234" s="43"/>
      <c r="JAD234" s="43"/>
      <c r="JAE234" s="43"/>
      <c r="JAF234" s="43"/>
      <c r="JAG234" s="43"/>
      <c r="JAH234" s="43"/>
      <c r="JAI234" s="43"/>
      <c r="JAJ234" s="43"/>
      <c r="JAK234" s="43"/>
      <c r="JAL234" s="43"/>
      <c r="JAM234" s="43"/>
      <c r="JAN234" s="43"/>
      <c r="JAO234" s="43"/>
      <c r="JAP234" s="43"/>
      <c r="JAQ234" s="43"/>
      <c r="JAR234" s="43"/>
      <c r="JAS234" s="43"/>
      <c r="JAT234" s="43"/>
      <c r="JAU234" s="43"/>
      <c r="JAV234" s="43"/>
      <c r="JAW234" s="43"/>
      <c r="JAX234" s="43"/>
      <c r="JAY234" s="43"/>
      <c r="JAZ234" s="43"/>
      <c r="JBA234" s="43"/>
      <c r="JBB234" s="43"/>
      <c r="JBC234" s="43"/>
      <c r="JBD234" s="43"/>
      <c r="JBE234" s="43"/>
      <c r="JBF234" s="43"/>
      <c r="JBG234" s="43"/>
      <c r="JBH234" s="43"/>
      <c r="JBI234" s="43"/>
      <c r="JBJ234" s="43"/>
      <c r="JBK234" s="43"/>
      <c r="JBL234" s="43"/>
      <c r="JBM234" s="43"/>
      <c r="JBN234" s="43"/>
      <c r="JBO234" s="43"/>
      <c r="JBP234" s="43"/>
      <c r="JBQ234" s="43"/>
      <c r="JBR234" s="43"/>
      <c r="JBS234" s="43"/>
      <c r="JBT234" s="43"/>
      <c r="JBU234" s="43"/>
      <c r="JBV234" s="43"/>
      <c r="JBW234" s="43"/>
      <c r="JBX234" s="43"/>
      <c r="JBY234" s="43"/>
      <c r="JBZ234" s="43"/>
      <c r="JCA234" s="43"/>
      <c r="JCB234" s="43"/>
      <c r="JCC234" s="43"/>
      <c r="JCD234" s="43"/>
      <c r="JCE234" s="43"/>
      <c r="JCF234" s="43"/>
      <c r="JCG234" s="43"/>
      <c r="JCH234" s="43"/>
      <c r="JCI234" s="43"/>
      <c r="JCJ234" s="43"/>
      <c r="JCK234" s="43"/>
      <c r="JCL234" s="43"/>
      <c r="JCM234" s="43"/>
      <c r="JCN234" s="43"/>
      <c r="JCO234" s="43"/>
      <c r="JCP234" s="43"/>
      <c r="JCQ234" s="43"/>
      <c r="JCR234" s="43"/>
      <c r="JCS234" s="43"/>
      <c r="JCT234" s="43"/>
      <c r="JCU234" s="43"/>
      <c r="JCV234" s="43"/>
      <c r="JCW234" s="43"/>
      <c r="JCX234" s="43"/>
      <c r="JCY234" s="43"/>
      <c r="JCZ234" s="43"/>
      <c r="JDA234" s="43"/>
      <c r="JDB234" s="43"/>
      <c r="JDC234" s="43"/>
      <c r="JDD234" s="43"/>
      <c r="JDE234" s="43"/>
      <c r="JDF234" s="43"/>
      <c r="JDG234" s="43"/>
      <c r="JDH234" s="43"/>
      <c r="JDI234" s="43"/>
      <c r="JDJ234" s="43"/>
      <c r="JDK234" s="43"/>
      <c r="JDL234" s="43"/>
      <c r="JDM234" s="43"/>
      <c r="JDN234" s="43"/>
      <c r="JDO234" s="43"/>
      <c r="JDP234" s="43"/>
      <c r="JDQ234" s="43"/>
      <c r="JDR234" s="43"/>
      <c r="JDS234" s="43"/>
      <c r="JDT234" s="43"/>
      <c r="JDU234" s="43"/>
      <c r="JDV234" s="43"/>
      <c r="JDW234" s="43"/>
      <c r="JDX234" s="43"/>
      <c r="JDY234" s="43"/>
      <c r="JDZ234" s="43"/>
      <c r="JEA234" s="43"/>
      <c r="JEB234" s="43"/>
      <c r="JEC234" s="43"/>
      <c r="JED234" s="43"/>
      <c r="JEE234" s="43"/>
      <c r="JEF234" s="43"/>
      <c r="JEG234" s="43"/>
      <c r="JEH234" s="43"/>
      <c r="JEI234" s="43"/>
      <c r="JEJ234" s="43"/>
      <c r="JEK234" s="43"/>
      <c r="JEL234" s="43"/>
      <c r="JEM234" s="43"/>
      <c r="JEN234" s="43"/>
      <c r="JEO234" s="43"/>
      <c r="JEP234" s="43"/>
      <c r="JEQ234" s="43"/>
      <c r="JER234" s="43"/>
      <c r="JES234" s="43"/>
      <c r="JET234" s="43"/>
      <c r="JEU234" s="43"/>
      <c r="JEV234" s="43"/>
      <c r="JEW234" s="43"/>
      <c r="JEX234" s="43"/>
      <c r="JEY234" s="43"/>
      <c r="JEZ234" s="43"/>
      <c r="JFA234" s="43"/>
      <c r="JFB234" s="43"/>
      <c r="JFC234" s="43"/>
      <c r="JFD234" s="43"/>
      <c r="JFE234" s="43"/>
      <c r="JFF234" s="43"/>
      <c r="JFG234" s="43"/>
      <c r="JFH234" s="43"/>
      <c r="JFI234" s="43"/>
      <c r="JFJ234" s="43"/>
      <c r="JFK234" s="43"/>
      <c r="JFL234" s="43"/>
      <c r="JFM234" s="43"/>
      <c r="JFN234" s="43"/>
      <c r="JFO234" s="43"/>
      <c r="JFP234" s="43"/>
      <c r="JFQ234" s="43"/>
      <c r="JFR234" s="43"/>
      <c r="JFS234" s="43"/>
      <c r="JFT234" s="43"/>
      <c r="JFU234" s="43"/>
      <c r="JFV234" s="43"/>
      <c r="JFW234" s="43"/>
      <c r="JFX234" s="43"/>
      <c r="JFY234" s="43"/>
      <c r="JFZ234" s="43"/>
      <c r="JGA234" s="43"/>
      <c r="JGB234" s="43"/>
      <c r="JGC234" s="43"/>
      <c r="JGD234" s="43"/>
      <c r="JGE234" s="43"/>
      <c r="JGF234" s="43"/>
      <c r="JGG234" s="43"/>
      <c r="JGH234" s="43"/>
      <c r="JGI234" s="43"/>
      <c r="JGJ234" s="43"/>
      <c r="JGK234" s="43"/>
      <c r="JGL234" s="43"/>
      <c r="JGM234" s="43"/>
      <c r="JGN234" s="43"/>
      <c r="JGO234" s="43"/>
      <c r="JGP234" s="43"/>
      <c r="JGQ234" s="43"/>
      <c r="JGR234" s="43"/>
      <c r="JGS234" s="43"/>
      <c r="JGT234" s="43"/>
      <c r="JGU234" s="43"/>
      <c r="JGV234" s="43"/>
      <c r="JGW234" s="43"/>
      <c r="JGX234" s="43"/>
      <c r="JGY234" s="43"/>
      <c r="JGZ234" s="43"/>
      <c r="JHA234" s="43"/>
      <c r="JHB234" s="43"/>
      <c r="JHC234" s="43"/>
      <c r="JHD234" s="43"/>
      <c r="JHE234" s="43"/>
      <c r="JHF234" s="43"/>
      <c r="JHG234" s="43"/>
      <c r="JHH234" s="43"/>
      <c r="JHI234" s="43"/>
      <c r="JHJ234" s="43"/>
      <c r="JHK234" s="43"/>
      <c r="JHL234" s="43"/>
      <c r="JHM234" s="43"/>
      <c r="JHN234" s="43"/>
      <c r="JHO234" s="43"/>
      <c r="JHP234" s="43"/>
      <c r="JHQ234" s="43"/>
      <c r="JHR234" s="43"/>
      <c r="JHS234" s="43"/>
      <c r="JHT234" s="43"/>
      <c r="JHU234" s="43"/>
      <c r="JHV234" s="43"/>
      <c r="JHW234" s="43"/>
      <c r="JHX234" s="43"/>
      <c r="JHY234" s="43"/>
      <c r="JHZ234" s="43"/>
      <c r="JIA234" s="43"/>
      <c r="JIB234" s="43"/>
      <c r="JIC234" s="43"/>
      <c r="JID234" s="43"/>
      <c r="JIE234" s="43"/>
      <c r="JIF234" s="43"/>
      <c r="JIG234" s="43"/>
      <c r="JIH234" s="43"/>
      <c r="JII234" s="43"/>
      <c r="JIJ234" s="43"/>
      <c r="JIK234" s="43"/>
      <c r="JIL234" s="43"/>
      <c r="JIM234" s="43"/>
      <c r="JIN234" s="43"/>
      <c r="JIO234" s="43"/>
      <c r="JIP234" s="43"/>
      <c r="JIQ234" s="43"/>
      <c r="JIR234" s="43"/>
      <c r="JIS234" s="43"/>
      <c r="JIT234" s="43"/>
      <c r="JIU234" s="43"/>
      <c r="JIV234" s="43"/>
      <c r="JIW234" s="43"/>
      <c r="JIX234" s="43"/>
      <c r="JIY234" s="43"/>
      <c r="JIZ234" s="43"/>
      <c r="JJA234" s="43"/>
      <c r="JJB234" s="43"/>
      <c r="JJC234" s="43"/>
      <c r="JJD234" s="43"/>
      <c r="JJE234" s="43"/>
      <c r="JJF234" s="43"/>
      <c r="JJG234" s="43"/>
      <c r="JJH234" s="43"/>
      <c r="JJI234" s="43"/>
      <c r="JJJ234" s="43"/>
      <c r="JJK234" s="43"/>
      <c r="JJL234" s="43"/>
      <c r="JJM234" s="43"/>
      <c r="JJN234" s="43"/>
      <c r="JJO234" s="43"/>
      <c r="JJP234" s="43"/>
      <c r="JJQ234" s="43"/>
      <c r="JJR234" s="43"/>
      <c r="JJS234" s="43"/>
      <c r="JJT234" s="43"/>
      <c r="JJU234" s="43"/>
      <c r="JJV234" s="43"/>
      <c r="JJW234" s="43"/>
      <c r="JJX234" s="43"/>
      <c r="JJY234" s="43"/>
      <c r="JJZ234" s="43"/>
      <c r="JKA234" s="43"/>
      <c r="JKB234" s="43"/>
      <c r="JKC234" s="43"/>
      <c r="JKD234" s="43"/>
      <c r="JKE234" s="43"/>
      <c r="JKF234" s="43"/>
      <c r="JKG234" s="43"/>
      <c r="JKH234" s="43"/>
      <c r="JKI234" s="43"/>
      <c r="JKJ234" s="43"/>
      <c r="JKK234" s="43"/>
      <c r="JKL234" s="43"/>
      <c r="JKM234" s="43"/>
      <c r="JKN234" s="43"/>
      <c r="JKO234" s="43"/>
      <c r="JKP234" s="43"/>
      <c r="JKQ234" s="43"/>
      <c r="JKR234" s="43"/>
      <c r="JKS234" s="43"/>
      <c r="JKT234" s="43"/>
      <c r="JKU234" s="43"/>
      <c r="JKV234" s="43"/>
      <c r="JKW234" s="43"/>
      <c r="JKX234" s="43"/>
      <c r="JKY234" s="43"/>
      <c r="JKZ234" s="43"/>
      <c r="JLA234" s="43"/>
      <c r="JLB234" s="43"/>
      <c r="JLC234" s="43"/>
      <c r="JLD234" s="43"/>
      <c r="JLE234" s="43"/>
      <c r="JLF234" s="43"/>
      <c r="JLG234" s="43"/>
      <c r="JLH234" s="43"/>
      <c r="JLI234" s="43"/>
      <c r="JLJ234" s="43"/>
      <c r="JLK234" s="43"/>
      <c r="JLL234" s="43"/>
      <c r="JLM234" s="43"/>
      <c r="JLN234" s="43"/>
      <c r="JLO234" s="43"/>
      <c r="JLP234" s="43"/>
      <c r="JLQ234" s="43"/>
      <c r="JLR234" s="43"/>
      <c r="JLS234" s="43"/>
      <c r="JLT234" s="43"/>
      <c r="JLU234" s="43"/>
      <c r="JLV234" s="43"/>
      <c r="JLW234" s="43"/>
      <c r="JLX234" s="43"/>
      <c r="JLY234" s="43"/>
      <c r="JLZ234" s="43"/>
      <c r="JMA234" s="43"/>
      <c r="JMB234" s="43"/>
      <c r="JMC234" s="43"/>
      <c r="JMD234" s="43"/>
      <c r="JME234" s="43"/>
      <c r="JMF234" s="43"/>
      <c r="JMG234" s="43"/>
      <c r="JMH234" s="43"/>
      <c r="JMI234" s="43"/>
      <c r="JMJ234" s="43"/>
      <c r="JMK234" s="43"/>
      <c r="JML234" s="43"/>
      <c r="JMM234" s="43"/>
      <c r="JMN234" s="43"/>
      <c r="JMO234" s="43"/>
      <c r="JMP234" s="43"/>
      <c r="JMQ234" s="43"/>
      <c r="JMR234" s="43"/>
      <c r="JMS234" s="43"/>
      <c r="JMT234" s="43"/>
      <c r="JMU234" s="43"/>
      <c r="JMV234" s="43"/>
      <c r="JMW234" s="43"/>
      <c r="JMX234" s="43"/>
      <c r="JMY234" s="43"/>
      <c r="JMZ234" s="43"/>
      <c r="JNA234" s="43"/>
      <c r="JNB234" s="43"/>
      <c r="JNC234" s="43"/>
      <c r="JND234" s="43"/>
      <c r="JNE234" s="43"/>
      <c r="JNF234" s="43"/>
      <c r="JNG234" s="43"/>
      <c r="JNH234" s="43"/>
      <c r="JNI234" s="43"/>
      <c r="JNJ234" s="43"/>
      <c r="JNK234" s="43"/>
      <c r="JNL234" s="43"/>
      <c r="JNM234" s="43"/>
      <c r="JNN234" s="43"/>
      <c r="JNO234" s="43"/>
      <c r="JNP234" s="43"/>
      <c r="JNQ234" s="43"/>
      <c r="JNR234" s="43"/>
      <c r="JNS234" s="43"/>
      <c r="JNT234" s="43"/>
      <c r="JNU234" s="43"/>
      <c r="JNV234" s="43"/>
      <c r="JNW234" s="43"/>
      <c r="JNX234" s="43"/>
      <c r="JNY234" s="43"/>
      <c r="JNZ234" s="43"/>
      <c r="JOA234" s="43"/>
      <c r="JOB234" s="43"/>
      <c r="JOC234" s="43"/>
      <c r="JOD234" s="43"/>
      <c r="JOE234" s="43"/>
      <c r="JOF234" s="43"/>
      <c r="JOG234" s="43"/>
      <c r="JOH234" s="43"/>
      <c r="JOI234" s="43"/>
      <c r="JOJ234" s="43"/>
      <c r="JOK234" s="43"/>
      <c r="JOL234" s="43"/>
      <c r="JOM234" s="43"/>
      <c r="JON234" s="43"/>
      <c r="JOO234" s="43"/>
      <c r="JOP234" s="43"/>
      <c r="JOQ234" s="43"/>
      <c r="JOR234" s="43"/>
      <c r="JOS234" s="43"/>
      <c r="JOT234" s="43"/>
      <c r="JOU234" s="43"/>
      <c r="JOV234" s="43"/>
      <c r="JOW234" s="43"/>
      <c r="JOX234" s="43"/>
      <c r="JOY234" s="43"/>
      <c r="JOZ234" s="43"/>
      <c r="JPA234" s="43"/>
      <c r="JPB234" s="43"/>
      <c r="JPC234" s="43"/>
      <c r="JPD234" s="43"/>
      <c r="JPE234" s="43"/>
      <c r="JPF234" s="43"/>
      <c r="JPG234" s="43"/>
      <c r="JPH234" s="43"/>
      <c r="JPI234" s="43"/>
      <c r="JPJ234" s="43"/>
      <c r="JPK234" s="43"/>
      <c r="JPL234" s="43"/>
      <c r="JPM234" s="43"/>
      <c r="JPN234" s="43"/>
      <c r="JPO234" s="43"/>
      <c r="JPP234" s="43"/>
      <c r="JPQ234" s="43"/>
      <c r="JPR234" s="43"/>
      <c r="JPS234" s="43"/>
      <c r="JPT234" s="43"/>
      <c r="JPU234" s="43"/>
      <c r="JPV234" s="43"/>
      <c r="JPW234" s="43"/>
      <c r="JPX234" s="43"/>
      <c r="JPY234" s="43"/>
      <c r="JPZ234" s="43"/>
      <c r="JQA234" s="43"/>
      <c r="JQB234" s="43"/>
      <c r="JQC234" s="43"/>
      <c r="JQD234" s="43"/>
      <c r="JQE234" s="43"/>
      <c r="JQF234" s="43"/>
      <c r="JQG234" s="43"/>
      <c r="JQH234" s="43"/>
      <c r="JQI234" s="43"/>
      <c r="JQJ234" s="43"/>
      <c r="JQK234" s="43"/>
      <c r="JQL234" s="43"/>
      <c r="JQM234" s="43"/>
      <c r="JQN234" s="43"/>
      <c r="JQO234" s="43"/>
      <c r="JQP234" s="43"/>
      <c r="JQQ234" s="43"/>
      <c r="JQR234" s="43"/>
      <c r="JQS234" s="43"/>
      <c r="JQT234" s="43"/>
      <c r="JQU234" s="43"/>
      <c r="JQV234" s="43"/>
      <c r="JQW234" s="43"/>
      <c r="JQX234" s="43"/>
      <c r="JQY234" s="43"/>
      <c r="JQZ234" s="43"/>
      <c r="JRA234" s="43"/>
      <c r="JRB234" s="43"/>
      <c r="JRC234" s="43"/>
      <c r="JRD234" s="43"/>
      <c r="JRE234" s="43"/>
      <c r="JRF234" s="43"/>
      <c r="JRG234" s="43"/>
      <c r="JRH234" s="43"/>
      <c r="JRI234" s="43"/>
      <c r="JRJ234" s="43"/>
      <c r="JRK234" s="43"/>
      <c r="JRL234" s="43"/>
      <c r="JRM234" s="43"/>
      <c r="JRN234" s="43"/>
      <c r="JRO234" s="43"/>
      <c r="JRP234" s="43"/>
      <c r="JRQ234" s="43"/>
      <c r="JRR234" s="43"/>
      <c r="JRS234" s="43"/>
      <c r="JRT234" s="43"/>
      <c r="JRU234" s="43"/>
      <c r="JRV234" s="43"/>
      <c r="JRW234" s="43"/>
      <c r="JRX234" s="43"/>
      <c r="JRY234" s="43"/>
      <c r="JRZ234" s="43"/>
      <c r="JSA234" s="43"/>
      <c r="JSB234" s="43"/>
      <c r="JSC234" s="43"/>
      <c r="JSD234" s="43"/>
      <c r="JSE234" s="43"/>
      <c r="JSF234" s="43"/>
      <c r="JSG234" s="43"/>
      <c r="JSH234" s="43"/>
      <c r="JSI234" s="43"/>
      <c r="JSJ234" s="43"/>
      <c r="JSK234" s="43"/>
      <c r="JSL234" s="43"/>
      <c r="JSM234" s="43"/>
      <c r="JSN234" s="43"/>
      <c r="JSO234" s="43"/>
      <c r="JSP234" s="43"/>
      <c r="JSQ234" s="43"/>
      <c r="JSR234" s="43"/>
      <c r="JSS234" s="43"/>
      <c r="JST234" s="43"/>
      <c r="JSU234" s="43"/>
      <c r="JSV234" s="43"/>
      <c r="JSW234" s="43"/>
      <c r="JSX234" s="43"/>
      <c r="JSY234" s="43"/>
      <c r="JSZ234" s="43"/>
      <c r="JTA234" s="43"/>
      <c r="JTB234" s="43"/>
      <c r="JTC234" s="43"/>
      <c r="JTD234" s="43"/>
      <c r="JTE234" s="43"/>
      <c r="JTF234" s="43"/>
      <c r="JTG234" s="43"/>
      <c r="JTH234" s="43"/>
      <c r="JTI234" s="43"/>
      <c r="JTJ234" s="43"/>
      <c r="JTK234" s="43"/>
      <c r="JTL234" s="43"/>
      <c r="JTM234" s="43"/>
      <c r="JTN234" s="43"/>
      <c r="JTO234" s="43"/>
      <c r="JTP234" s="43"/>
      <c r="JTQ234" s="43"/>
      <c r="JTR234" s="43"/>
      <c r="JTS234" s="43"/>
      <c r="JTT234" s="43"/>
      <c r="JTU234" s="43"/>
      <c r="JTV234" s="43"/>
      <c r="JTW234" s="43"/>
      <c r="JTX234" s="43"/>
      <c r="JTY234" s="43"/>
      <c r="JTZ234" s="43"/>
      <c r="JUA234" s="43"/>
      <c r="JUB234" s="43"/>
      <c r="JUC234" s="43"/>
      <c r="JUD234" s="43"/>
      <c r="JUE234" s="43"/>
      <c r="JUF234" s="43"/>
      <c r="JUG234" s="43"/>
      <c r="JUH234" s="43"/>
      <c r="JUI234" s="43"/>
      <c r="JUJ234" s="43"/>
      <c r="JUK234" s="43"/>
      <c r="JUL234" s="43"/>
      <c r="JUM234" s="43"/>
      <c r="JUN234" s="43"/>
      <c r="JUO234" s="43"/>
      <c r="JUP234" s="43"/>
      <c r="JUQ234" s="43"/>
      <c r="JUR234" s="43"/>
      <c r="JUS234" s="43"/>
      <c r="JUT234" s="43"/>
      <c r="JUU234" s="43"/>
      <c r="JUV234" s="43"/>
      <c r="JUW234" s="43"/>
      <c r="JUX234" s="43"/>
      <c r="JUY234" s="43"/>
      <c r="JUZ234" s="43"/>
      <c r="JVA234" s="43"/>
      <c r="JVB234" s="43"/>
      <c r="JVC234" s="43"/>
      <c r="JVD234" s="43"/>
      <c r="JVE234" s="43"/>
      <c r="JVF234" s="43"/>
      <c r="JVG234" s="43"/>
      <c r="JVH234" s="43"/>
      <c r="JVI234" s="43"/>
      <c r="JVJ234" s="43"/>
      <c r="JVK234" s="43"/>
      <c r="JVL234" s="43"/>
      <c r="JVM234" s="43"/>
      <c r="JVN234" s="43"/>
      <c r="JVO234" s="43"/>
      <c r="JVP234" s="43"/>
      <c r="JVQ234" s="43"/>
      <c r="JVR234" s="43"/>
      <c r="JVS234" s="43"/>
      <c r="JVT234" s="43"/>
      <c r="JVU234" s="43"/>
      <c r="JVV234" s="43"/>
      <c r="JVW234" s="43"/>
      <c r="JVX234" s="43"/>
      <c r="JVY234" s="43"/>
      <c r="JVZ234" s="43"/>
      <c r="JWA234" s="43"/>
      <c r="JWB234" s="43"/>
      <c r="JWC234" s="43"/>
      <c r="JWD234" s="43"/>
      <c r="JWE234" s="43"/>
      <c r="JWF234" s="43"/>
      <c r="JWG234" s="43"/>
      <c r="JWH234" s="43"/>
      <c r="JWI234" s="43"/>
      <c r="JWJ234" s="43"/>
      <c r="JWK234" s="43"/>
      <c r="JWL234" s="43"/>
      <c r="JWM234" s="43"/>
      <c r="JWN234" s="43"/>
      <c r="JWO234" s="43"/>
      <c r="JWP234" s="43"/>
      <c r="JWQ234" s="43"/>
      <c r="JWR234" s="43"/>
      <c r="JWS234" s="43"/>
      <c r="JWT234" s="43"/>
      <c r="JWU234" s="43"/>
      <c r="JWV234" s="43"/>
      <c r="JWW234" s="43"/>
      <c r="JWX234" s="43"/>
      <c r="JWY234" s="43"/>
      <c r="JWZ234" s="43"/>
      <c r="JXA234" s="43"/>
      <c r="JXB234" s="43"/>
      <c r="JXC234" s="43"/>
      <c r="JXD234" s="43"/>
      <c r="JXE234" s="43"/>
      <c r="JXF234" s="43"/>
      <c r="JXG234" s="43"/>
      <c r="JXH234" s="43"/>
      <c r="JXI234" s="43"/>
      <c r="JXJ234" s="43"/>
      <c r="JXK234" s="43"/>
      <c r="JXL234" s="43"/>
      <c r="JXM234" s="43"/>
      <c r="JXN234" s="43"/>
      <c r="JXO234" s="43"/>
      <c r="JXP234" s="43"/>
      <c r="JXQ234" s="43"/>
      <c r="JXR234" s="43"/>
      <c r="JXS234" s="43"/>
      <c r="JXT234" s="43"/>
      <c r="JXU234" s="43"/>
      <c r="JXV234" s="43"/>
      <c r="JXW234" s="43"/>
      <c r="JXX234" s="43"/>
      <c r="JXY234" s="43"/>
      <c r="JXZ234" s="43"/>
      <c r="JYA234" s="43"/>
      <c r="JYB234" s="43"/>
      <c r="JYC234" s="43"/>
      <c r="JYD234" s="43"/>
      <c r="JYE234" s="43"/>
      <c r="JYF234" s="43"/>
      <c r="JYG234" s="43"/>
      <c r="JYH234" s="43"/>
      <c r="JYI234" s="43"/>
      <c r="JYJ234" s="43"/>
      <c r="JYK234" s="43"/>
      <c r="JYL234" s="43"/>
      <c r="JYM234" s="43"/>
      <c r="JYN234" s="43"/>
      <c r="JYO234" s="43"/>
      <c r="JYP234" s="43"/>
      <c r="JYQ234" s="43"/>
      <c r="JYR234" s="43"/>
      <c r="JYS234" s="43"/>
      <c r="JYT234" s="43"/>
      <c r="JYU234" s="43"/>
      <c r="JYV234" s="43"/>
      <c r="JYW234" s="43"/>
      <c r="JYX234" s="43"/>
      <c r="JYY234" s="43"/>
      <c r="JYZ234" s="43"/>
      <c r="JZA234" s="43"/>
      <c r="JZB234" s="43"/>
      <c r="JZC234" s="43"/>
      <c r="JZD234" s="43"/>
      <c r="JZE234" s="43"/>
      <c r="JZF234" s="43"/>
      <c r="JZG234" s="43"/>
      <c r="JZH234" s="43"/>
      <c r="JZI234" s="43"/>
      <c r="JZJ234" s="43"/>
      <c r="JZK234" s="43"/>
      <c r="JZL234" s="43"/>
      <c r="JZM234" s="43"/>
      <c r="JZN234" s="43"/>
      <c r="JZO234" s="43"/>
      <c r="JZP234" s="43"/>
      <c r="JZQ234" s="43"/>
      <c r="JZR234" s="43"/>
      <c r="JZS234" s="43"/>
      <c r="JZT234" s="43"/>
      <c r="JZU234" s="43"/>
      <c r="JZV234" s="43"/>
      <c r="JZW234" s="43"/>
      <c r="JZX234" s="43"/>
      <c r="JZY234" s="43"/>
      <c r="JZZ234" s="43"/>
      <c r="KAA234" s="43"/>
      <c r="KAB234" s="43"/>
      <c r="KAC234" s="43"/>
      <c r="KAD234" s="43"/>
      <c r="KAE234" s="43"/>
      <c r="KAF234" s="43"/>
      <c r="KAG234" s="43"/>
      <c r="KAH234" s="43"/>
      <c r="KAI234" s="43"/>
      <c r="KAJ234" s="43"/>
      <c r="KAK234" s="43"/>
      <c r="KAL234" s="43"/>
      <c r="KAM234" s="43"/>
      <c r="KAN234" s="43"/>
      <c r="KAO234" s="43"/>
      <c r="KAP234" s="43"/>
      <c r="KAQ234" s="43"/>
      <c r="KAR234" s="43"/>
      <c r="KAS234" s="43"/>
      <c r="KAT234" s="43"/>
      <c r="KAU234" s="43"/>
      <c r="KAV234" s="43"/>
      <c r="KAW234" s="43"/>
      <c r="KAX234" s="43"/>
      <c r="KAY234" s="43"/>
      <c r="KAZ234" s="43"/>
      <c r="KBA234" s="43"/>
      <c r="KBB234" s="43"/>
      <c r="KBC234" s="43"/>
      <c r="KBD234" s="43"/>
      <c r="KBE234" s="43"/>
      <c r="KBF234" s="43"/>
      <c r="KBG234" s="43"/>
      <c r="KBH234" s="43"/>
      <c r="KBI234" s="43"/>
      <c r="KBJ234" s="43"/>
      <c r="KBK234" s="43"/>
      <c r="KBL234" s="43"/>
      <c r="KBM234" s="43"/>
      <c r="KBN234" s="43"/>
      <c r="KBO234" s="43"/>
      <c r="KBP234" s="43"/>
      <c r="KBQ234" s="43"/>
      <c r="KBR234" s="43"/>
      <c r="KBS234" s="43"/>
      <c r="KBT234" s="43"/>
      <c r="KBU234" s="43"/>
      <c r="KBV234" s="43"/>
      <c r="KBW234" s="43"/>
      <c r="KBX234" s="43"/>
      <c r="KBY234" s="43"/>
      <c r="KBZ234" s="43"/>
      <c r="KCA234" s="43"/>
      <c r="KCB234" s="43"/>
      <c r="KCC234" s="43"/>
      <c r="KCD234" s="43"/>
      <c r="KCE234" s="43"/>
      <c r="KCF234" s="43"/>
      <c r="KCG234" s="43"/>
      <c r="KCH234" s="43"/>
      <c r="KCI234" s="43"/>
      <c r="KCJ234" s="43"/>
      <c r="KCK234" s="43"/>
      <c r="KCL234" s="43"/>
      <c r="KCM234" s="43"/>
      <c r="KCN234" s="43"/>
      <c r="KCO234" s="43"/>
      <c r="KCP234" s="43"/>
      <c r="KCQ234" s="43"/>
      <c r="KCR234" s="43"/>
      <c r="KCS234" s="43"/>
      <c r="KCT234" s="43"/>
      <c r="KCU234" s="43"/>
      <c r="KCV234" s="43"/>
      <c r="KCW234" s="43"/>
      <c r="KCX234" s="43"/>
      <c r="KCY234" s="43"/>
      <c r="KCZ234" s="43"/>
      <c r="KDA234" s="43"/>
      <c r="KDB234" s="43"/>
      <c r="KDC234" s="43"/>
      <c r="KDD234" s="43"/>
      <c r="KDE234" s="43"/>
      <c r="KDF234" s="43"/>
      <c r="KDG234" s="43"/>
      <c r="KDH234" s="43"/>
      <c r="KDI234" s="43"/>
      <c r="KDJ234" s="43"/>
      <c r="KDK234" s="43"/>
      <c r="KDL234" s="43"/>
      <c r="KDM234" s="43"/>
      <c r="KDN234" s="43"/>
      <c r="KDO234" s="43"/>
      <c r="KDP234" s="43"/>
      <c r="KDQ234" s="43"/>
      <c r="KDR234" s="43"/>
      <c r="KDS234" s="43"/>
      <c r="KDT234" s="43"/>
      <c r="KDU234" s="43"/>
      <c r="KDV234" s="43"/>
      <c r="KDW234" s="43"/>
      <c r="KDX234" s="43"/>
      <c r="KDY234" s="43"/>
      <c r="KDZ234" s="43"/>
      <c r="KEA234" s="43"/>
      <c r="KEB234" s="43"/>
      <c r="KEC234" s="43"/>
      <c r="KED234" s="43"/>
      <c r="KEE234" s="43"/>
      <c r="KEF234" s="43"/>
      <c r="KEG234" s="43"/>
      <c r="KEH234" s="43"/>
      <c r="KEI234" s="43"/>
      <c r="KEJ234" s="43"/>
      <c r="KEK234" s="43"/>
      <c r="KEL234" s="43"/>
      <c r="KEM234" s="43"/>
      <c r="KEN234" s="43"/>
      <c r="KEO234" s="43"/>
      <c r="KEP234" s="43"/>
      <c r="KEQ234" s="43"/>
      <c r="KER234" s="43"/>
      <c r="KES234" s="43"/>
      <c r="KET234" s="43"/>
      <c r="KEU234" s="43"/>
      <c r="KEV234" s="43"/>
      <c r="KEW234" s="43"/>
      <c r="KEX234" s="43"/>
      <c r="KEY234" s="43"/>
      <c r="KEZ234" s="43"/>
      <c r="KFA234" s="43"/>
      <c r="KFB234" s="43"/>
      <c r="KFC234" s="43"/>
      <c r="KFD234" s="43"/>
      <c r="KFE234" s="43"/>
      <c r="KFF234" s="43"/>
      <c r="KFG234" s="43"/>
      <c r="KFH234" s="43"/>
      <c r="KFI234" s="43"/>
      <c r="KFJ234" s="43"/>
      <c r="KFK234" s="43"/>
      <c r="KFL234" s="43"/>
      <c r="KFM234" s="43"/>
      <c r="KFN234" s="43"/>
      <c r="KFO234" s="43"/>
      <c r="KFP234" s="43"/>
      <c r="KFQ234" s="43"/>
      <c r="KFR234" s="43"/>
      <c r="KFS234" s="43"/>
      <c r="KFT234" s="43"/>
      <c r="KFU234" s="43"/>
      <c r="KFV234" s="43"/>
      <c r="KFW234" s="43"/>
      <c r="KFX234" s="43"/>
      <c r="KFY234" s="43"/>
      <c r="KFZ234" s="43"/>
      <c r="KGA234" s="43"/>
      <c r="KGB234" s="43"/>
      <c r="KGC234" s="43"/>
      <c r="KGD234" s="43"/>
      <c r="KGE234" s="43"/>
      <c r="KGF234" s="43"/>
      <c r="KGG234" s="43"/>
      <c r="KGH234" s="43"/>
      <c r="KGI234" s="43"/>
      <c r="KGJ234" s="43"/>
      <c r="KGK234" s="43"/>
      <c r="KGL234" s="43"/>
      <c r="KGM234" s="43"/>
      <c r="KGN234" s="43"/>
      <c r="KGO234" s="43"/>
      <c r="KGP234" s="43"/>
      <c r="KGQ234" s="43"/>
      <c r="KGR234" s="43"/>
      <c r="KGS234" s="43"/>
      <c r="KGT234" s="43"/>
      <c r="KGU234" s="43"/>
      <c r="KGV234" s="43"/>
      <c r="KGW234" s="43"/>
      <c r="KGX234" s="43"/>
      <c r="KGY234" s="43"/>
      <c r="KGZ234" s="43"/>
      <c r="KHA234" s="43"/>
      <c r="KHB234" s="43"/>
      <c r="KHC234" s="43"/>
      <c r="KHD234" s="43"/>
      <c r="KHE234" s="43"/>
      <c r="KHF234" s="43"/>
      <c r="KHG234" s="43"/>
      <c r="KHH234" s="43"/>
      <c r="KHI234" s="43"/>
      <c r="KHJ234" s="43"/>
      <c r="KHK234" s="43"/>
      <c r="KHL234" s="43"/>
      <c r="KHM234" s="43"/>
      <c r="KHN234" s="43"/>
      <c r="KHO234" s="43"/>
      <c r="KHP234" s="43"/>
      <c r="KHQ234" s="43"/>
      <c r="KHR234" s="43"/>
      <c r="KHS234" s="43"/>
      <c r="KHT234" s="43"/>
      <c r="KHU234" s="43"/>
      <c r="KHV234" s="43"/>
      <c r="KHW234" s="43"/>
      <c r="KHX234" s="43"/>
      <c r="KHY234" s="43"/>
      <c r="KHZ234" s="43"/>
      <c r="KIA234" s="43"/>
      <c r="KIB234" s="43"/>
      <c r="KIC234" s="43"/>
      <c r="KID234" s="43"/>
      <c r="KIE234" s="43"/>
      <c r="KIF234" s="43"/>
      <c r="KIG234" s="43"/>
      <c r="KIH234" s="43"/>
      <c r="KII234" s="43"/>
      <c r="KIJ234" s="43"/>
      <c r="KIK234" s="43"/>
      <c r="KIL234" s="43"/>
      <c r="KIM234" s="43"/>
      <c r="KIN234" s="43"/>
      <c r="KIO234" s="43"/>
      <c r="KIP234" s="43"/>
      <c r="KIQ234" s="43"/>
      <c r="KIR234" s="43"/>
      <c r="KIS234" s="43"/>
      <c r="KIT234" s="43"/>
      <c r="KIU234" s="43"/>
      <c r="KIV234" s="43"/>
      <c r="KIW234" s="43"/>
      <c r="KIX234" s="43"/>
      <c r="KIY234" s="43"/>
      <c r="KIZ234" s="43"/>
      <c r="KJA234" s="43"/>
      <c r="KJB234" s="43"/>
      <c r="KJC234" s="43"/>
      <c r="KJD234" s="43"/>
      <c r="KJE234" s="43"/>
      <c r="KJF234" s="43"/>
      <c r="KJG234" s="43"/>
      <c r="KJH234" s="43"/>
      <c r="KJI234" s="43"/>
      <c r="KJJ234" s="43"/>
      <c r="KJK234" s="43"/>
      <c r="KJL234" s="43"/>
      <c r="KJM234" s="43"/>
      <c r="KJN234" s="43"/>
      <c r="KJO234" s="43"/>
      <c r="KJP234" s="43"/>
      <c r="KJQ234" s="43"/>
      <c r="KJR234" s="43"/>
      <c r="KJS234" s="43"/>
      <c r="KJT234" s="43"/>
      <c r="KJU234" s="43"/>
      <c r="KJV234" s="43"/>
      <c r="KJW234" s="43"/>
      <c r="KJX234" s="43"/>
      <c r="KJY234" s="43"/>
      <c r="KJZ234" s="43"/>
      <c r="KKA234" s="43"/>
      <c r="KKB234" s="43"/>
      <c r="KKC234" s="43"/>
      <c r="KKD234" s="43"/>
      <c r="KKE234" s="43"/>
      <c r="KKF234" s="43"/>
      <c r="KKG234" s="43"/>
      <c r="KKH234" s="43"/>
      <c r="KKI234" s="43"/>
      <c r="KKJ234" s="43"/>
      <c r="KKK234" s="43"/>
      <c r="KKL234" s="43"/>
      <c r="KKM234" s="43"/>
      <c r="KKN234" s="43"/>
      <c r="KKO234" s="43"/>
      <c r="KKP234" s="43"/>
      <c r="KKQ234" s="43"/>
      <c r="KKR234" s="43"/>
      <c r="KKS234" s="43"/>
      <c r="KKT234" s="43"/>
      <c r="KKU234" s="43"/>
      <c r="KKV234" s="43"/>
      <c r="KKW234" s="43"/>
      <c r="KKX234" s="43"/>
      <c r="KKY234" s="43"/>
      <c r="KKZ234" s="43"/>
      <c r="KLA234" s="43"/>
      <c r="KLB234" s="43"/>
      <c r="KLC234" s="43"/>
      <c r="KLD234" s="43"/>
      <c r="KLE234" s="43"/>
      <c r="KLF234" s="43"/>
      <c r="KLG234" s="43"/>
      <c r="KLH234" s="43"/>
      <c r="KLI234" s="43"/>
      <c r="KLJ234" s="43"/>
      <c r="KLK234" s="43"/>
      <c r="KLL234" s="43"/>
      <c r="KLM234" s="43"/>
      <c r="KLN234" s="43"/>
      <c r="KLO234" s="43"/>
      <c r="KLP234" s="43"/>
      <c r="KLQ234" s="43"/>
      <c r="KLR234" s="43"/>
      <c r="KLS234" s="43"/>
      <c r="KLT234" s="43"/>
      <c r="KLU234" s="43"/>
      <c r="KLV234" s="43"/>
      <c r="KLW234" s="43"/>
      <c r="KLX234" s="43"/>
      <c r="KLY234" s="43"/>
      <c r="KLZ234" s="43"/>
      <c r="KMA234" s="43"/>
      <c r="KMB234" s="43"/>
      <c r="KMC234" s="43"/>
      <c r="KMD234" s="43"/>
      <c r="KME234" s="43"/>
      <c r="KMF234" s="43"/>
      <c r="KMG234" s="43"/>
      <c r="KMH234" s="43"/>
      <c r="KMI234" s="43"/>
      <c r="KMJ234" s="43"/>
      <c r="KMK234" s="43"/>
      <c r="KML234" s="43"/>
      <c r="KMM234" s="43"/>
      <c r="KMN234" s="43"/>
      <c r="KMO234" s="43"/>
      <c r="KMP234" s="43"/>
      <c r="KMQ234" s="43"/>
      <c r="KMR234" s="43"/>
      <c r="KMS234" s="43"/>
      <c r="KMT234" s="43"/>
      <c r="KMU234" s="43"/>
      <c r="KMV234" s="43"/>
      <c r="KMW234" s="43"/>
      <c r="KMX234" s="43"/>
      <c r="KMY234" s="43"/>
      <c r="KMZ234" s="43"/>
      <c r="KNA234" s="43"/>
      <c r="KNB234" s="43"/>
      <c r="KNC234" s="43"/>
      <c r="KND234" s="43"/>
      <c r="KNE234" s="43"/>
      <c r="KNF234" s="43"/>
      <c r="KNG234" s="43"/>
      <c r="KNH234" s="43"/>
      <c r="KNI234" s="43"/>
      <c r="KNJ234" s="43"/>
      <c r="KNK234" s="43"/>
      <c r="KNL234" s="43"/>
      <c r="KNM234" s="43"/>
      <c r="KNN234" s="43"/>
      <c r="KNO234" s="43"/>
      <c r="KNP234" s="43"/>
      <c r="KNQ234" s="43"/>
      <c r="KNR234" s="43"/>
      <c r="KNS234" s="43"/>
      <c r="KNT234" s="43"/>
      <c r="KNU234" s="43"/>
      <c r="KNV234" s="43"/>
      <c r="KNW234" s="43"/>
      <c r="KNX234" s="43"/>
      <c r="KNY234" s="43"/>
      <c r="KNZ234" s="43"/>
      <c r="KOA234" s="43"/>
      <c r="KOB234" s="43"/>
      <c r="KOC234" s="43"/>
      <c r="KOD234" s="43"/>
      <c r="KOE234" s="43"/>
      <c r="KOF234" s="43"/>
      <c r="KOG234" s="43"/>
      <c r="KOH234" s="43"/>
      <c r="KOI234" s="43"/>
      <c r="KOJ234" s="43"/>
      <c r="KOK234" s="43"/>
      <c r="KOL234" s="43"/>
      <c r="KOM234" s="43"/>
      <c r="KON234" s="43"/>
      <c r="KOO234" s="43"/>
      <c r="KOP234" s="43"/>
      <c r="KOQ234" s="43"/>
      <c r="KOR234" s="43"/>
      <c r="KOS234" s="43"/>
      <c r="KOT234" s="43"/>
      <c r="KOU234" s="43"/>
      <c r="KOV234" s="43"/>
      <c r="KOW234" s="43"/>
      <c r="KOX234" s="43"/>
      <c r="KOY234" s="43"/>
      <c r="KOZ234" s="43"/>
      <c r="KPA234" s="43"/>
      <c r="KPB234" s="43"/>
      <c r="KPC234" s="43"/>
      <c r="KPD234" s="43"/>
      <c r="KPE234" s="43"/>
      <c r="KPF234" s="43"/>
      <c r="KPG234" s="43"/>
      <c r="KPH234" s="43"/>
      <c r="KPI234" s="43"/>
      <c r="KPJ234" s="43"/>
      <c r="KPK234" s="43"/>
      <c r="KPL234" s="43"/>
      <c r="KPM234" s="43"/>
      <c r="KPN234" s="43"/>
      <c r="KPO234" s="43"/>
      <c r="KPP234" s="43"/>
      <c r="KPQ234" s="43"/>
      <c r="KPR234" s="43"/>
      <c r="KPS234" s="43"/>
      <c r="KPT234" s="43"/>
      <c r="KPU234" s="43"/>
      <c r="KPV234" s="43"/>
      <c r="KPW234" s="43"/>
      <c r="KPX234" s="43"/>
      <c r="KPY234" s="43"/>
      <c r="KPZ234" s="43"/>
      <c r="KQA234" s="43"/>
      <c r="KQB234" s="43"/>
      <c r="KQC234" s="43"/>
      <c r="KQD234" s="43"/>
      <c r="KQE234" s="43"/>
      <c r="KQF234" s="43"/>
      <c r="KQG234" s="43"/>
      <c r="KQH234" s="43"/>
      <c r="KQI234" s="43"/>
      <c r="KQJ234" s="43"/>
      <c r="KQK234" s="43"/>
      <c r="KQL234" s="43"/>
      <c r="KQM234" s="43"/>
      <c r="KQN234" s="43"/>
      <c r="KQO234" s="43"/>
      <c r="KQP234" s="43"/>
      <c r="KQQ234" s="43"/>
      <c r="KQR234" s="43"/>
      <c r="KQS234" s="43"/>
      <c r="KQT234" s="43"/>
      <c r="KQU234" s="43"/>
      <c r="KQV234" s="43"/>
      <c r="KQW234" s="43"/>
      <c r="KQX234" s="43"/>
      <c r="KQY234" s="43"/>
      <c r="KQZ234" s="43"/>
      <c r="KRA234" s="43"/>
      <c r="KRB234" s="43"/>
      <c r="KRC234" s="43"/>
      <c r="KRD234" s="43"/>
      <c r="KRE234" s="43"/>
      <c r="KRF234" s="43"/>
      <c r="KRG234" s="43"/>
      <c r="KRH234" s="43"/>
      <c r="KRI234" s="43"/>
      <c r="KRJ234" s="43"/>
      <c r="KRK234" s="43"/>
      <c r="KRL234" s="43"/>
      <c r="KRM234" s="43"/>
      <c r="KRN234" s="43"/>
      <c r="KRO234" s="43"/>
      <c r="KRP234" s="43"/>
      <c r="KRQ234" s="43"/>
      <c r="KRR234" s="43"/>
      <c r="KRS234" s="43"/>
      <c r="KRT234" s="43"/>
      <c r="KRU234" s="43"/>
      <c r="KRV234" s="43"/>
      <c r="KRW234" s="43"/>
      <c r="KRX234" s="43"/>
      <c r="KRY234" s="43"/>
      <c r="KRZ234" s="43"/>
      <c r="KSA234" s="43"/>
      <c r="KSB234" s="43"/>
      <c r="KSC234" s="43"/>
      <c r="KSD234" s="43"/>
      <c r="KSE234" s="43"/>
      <c r="KSF234" s="43"/>
      <c r="KSG234" s="43"/>
      <c r="KSH234" s="43"/>
      <c r="KSI234" s="43"/>
      <c r="KSJ234" s="43"/>
      <c r="KSK234" s="43"/>
      <c r="KSL234" s="43"/>
      <c r="KSM234" s="43"/>
      <c r="KSN234" s="43"/>
      <c r="KSO234" s="43"/>
      <c r="KSP234" s="43"/>
      <c r="KSQ234" s="43"/>
      <c r="KSR234" s="43"/>
      <c r="KSS234" s="43"/>
      <c r="KST234" s="43"/>
      <c r="KSU234" s="43"/>
      <c r="KSV234" s="43"/>
      <c r="KSW234" s="43"/>
      <c r="KSX234" s="43"/>
      <c r="KSY234" s="43"/>
      <c r="KSZ234" s="43"/>
      <c r="KTA234" s="43"/>
      <c r="KTB234" s="43"/>
      <c r="KTC234" s="43"/>
      <c r="KTD234" s="43"/>
      <c r="KTE234" s="43"/>
      <c r="KTF234" s="43"/>
      <c r="KTG234" s="43"/>
      <c r="KTH234" s="43"/>
      <c r="KTI234" s="43"/>
      <c r="KTJ234" s="43"/>
      <c r="KTK234" s="43"/>
      <c r="KTL234" s="43"/>
      <c r="KTM234" s="43"/>
      <c r="KTN234" s="43"/>
      <c r="KTO234" s="43"/>
      <c r="KTP234" s="43"/>
      <c r="KTQ234" s="43"/>
      <c r="KTR234" s="43"/>
      <c r="KTS234" s="43"/>
      <c r="KTT234" s="43"/>
      <c r="KTU234" s="43"/>
      <c r="KTV234" s="43"/>
      <c r="KTW234" s="43"/>
      <c r="KTX234" s="43"/>
      <c r="KTY234" s="43"/>
      <c r="KTZ234" s="43"/>
      <c r="KUA234" s="43"/>
      <c r="KUB234" s="43"/>
      <c r="KUC234" s="43"/>
      <c r="KUD234" s="43"/>
      <c r="KUE234" s="43"/>
      <c r="KUF234" s="43"/>
      <c r="KUG234" s="43"/>
      <c r="KUH234" s="43"/>
      <c r="KUI234" s="43"/>
      <c r="KUJ234" s="43"/>
      <c r="KUK234" s="43"/>
      <c r="KUL234" s="43"/>
      <c r="KUM234" s="43"/>
      <c r="KUN234" s="43"/>
      <c r="KUO234" s="43"/>
      <c r="KUP234" s="43"/>
      <c r="KUQ234" s="43"/>
      <c r="KUR234" s="43"/>
      <c r="KUS234" s="43"/>
      <c r="KUT234" s="43"/>
      <c r="KUU234" s="43"/>
      <c r="KUV234" s="43"/>
      <c r="KUW234" s="43"/>
      <c r="KUX234" s="43"/>
      <c r="KUY234" s="43"/>
      <c r="KUZ234" s="43"/>
      <c r="KVA234" s="43"/>
      <c r="KVB234" s="43"/>
      <c r="KVC234" s="43"/>
      <c r="KVD234" s="43"/>
      <c r="KVE234" s="43"/>
      <c r="KVF234" s="43"/>
      <c r="KVG234" s="43"/>
      <c r="KVH234" s="43"/>
      <c r="KVI234" s="43"/>
      <c r="KVJ234" s="43"/>
      <c r="KVK234" s="43"/>
      <c r="KVL234" s="43"/>
      <c r="KVM234" s="43"/>
      <c r="KVN234" s="43"/>
      <c r="KVO234" s="43"/>
      <c r="KVP234" s="43"/>
      <c r="KVQ234" s="43"/>
      <c r="KVR234" s="43"/>
      <c r="KVS234" s="43"/>
      <c r="KVT234" s="43"/>
      <c r="KVU234" s="43"/>
      <c r="KVV234" s="43"/>
      <c r="KVW234" s="43"/>
      <c r="KVX234" s="43"/>
      <c r="KVY234" s="43"/>
      <c r="KVZ234" s="43"/>
      <c r="KWA234" s="43"/>
      <c r="KWB234" s="43"/>
      <c r="KWC234" s="43"/>
      <c r="KWD234" s="43"/>
      <c r="KWE234" s="43"/>
      <c r="KWF234" s="43"/>
      <c r="KWG234" s="43"/>
      <c r="KWH234" s="43"/>
      <c r="KWI234" s="43"/>
      <c r="KWJ234" s="43"/>
      <c r="KWK234" s="43"/>
      <c r="KWL234" s="43"/>
      <c r="KWM234" s="43"/>
      <c r="KWN234" s="43"/>
      <c r="KWO234" s="43"/>
      <c r="KWP234" s="43"/>
      <c r="KWQ234" s="43"/>
      <c r="KWR234" s="43"/>
      <c r="KWS234" s="43"/>
      <c r="KWT234" s="43"/>
      <c r="KWU234" s="43"/>
      <c r="KWV234" s="43"/>
      <c r="KWW234" s="43"/>
      <c r="KWX234" s="43"/>
      <c r="KWY234" s="43"/>
      <c r="KWZ234" s="43"/>
      <c r="KXA234" s="43"/>
      <c r="KXB234" s="43"/>
      <c r="KXC234" s="43"/>
      <c r="KXD234" s="43"/>
      <c r="KXE234" s="43"/>
      <c r="KXF234" s="43"/>
      <c r="KXG234" s="43"/>
      <c r="KXH234" s="43"/>
      <c r="KXI234" s="43"/>
      <c r="KXJ234" s="43"/>
      <c r="KXK234" s="43"/>
      <c r="KXL234" s="43"/>
      <c r="KXM234" s="43"/>
      <c r="KXN234" s="43"/>
      <c r="KXO234" s="43"/>
      <c r="KXP234" s="43"/>
      <c r="KXQ234" s="43"/>
      <c r="KXR234" s="43"/>
      <c r="KXS234" s="43"/>
      <c r="KXT234" s="43"/>
      <c r="KXU234" s="43"/>
      <c r="KXV234" s="43"/>
      <c r="KXW234" s="43"/>
      <c r="KXX234" s="43"/>
      <c r="KXY234" s="43"/>
      <c r="KXZ234" s="43"/>
      <c r="KYA234" s="43"/>
      <c r="KYB234" s="43"/>
      <c r="KYC234" s="43"/>
      <c r="KYD234" s="43"/>
      <c r="KYE234" s="43"/>
      <c r="KYF234" s="43"/>
      <c r="KYG234" s="43"/>
      <c r="KYH234" s="43"/>
      <c r="KYI234" s="43"/>
      <c r="KYJ234" s="43"/>
      <c r="KYK234" s="43"/>
      <c r="KYL234" s="43"/>
      <c r="KYM234" s="43"/>
      <c r="KYN234" s="43"/>
      <c r="KYO234" s="43"/>
      <c r="KYP234" s="43"/>
      <c r="KYQ234" s="43"/>
      <c r="KYR234" s="43"/>
      <c r="KYS234" s="43"/>
      <c r="KYT234" s="43"/>
      <c r="KYU234" s="43"/>
      <c r="KYV234" s="43"/>
      <c r="KYW234" s="43"/>
      <c r="KYX234" s="43"/>
      <c r="KYY234" s="43"/>
      <c r="KYZ234" s="43"/>
      <c r="KZA234" s="43"/>
      <c r="KZB234" s="43"/>
      <c r="KZC234" s="43"/>
      <c r="KZD234" s="43"/>
      <c r="KZE234" s="43"/>
      <c r="KZF234" s="43"/>
      <c r="KZG234" s="43"/>
      <c r="KZH234" s="43"/>
      <c r="KZI234" s="43"/>
      <c r="KZJ234" s="43"/>
      <c r="KZK234" s="43"/>
      <c r="KZL234" s="43"/>
      <c r="KZM234" s="43"/>
      <c r="KZN234" s="43"/>
      <c r="KZO234" s="43"/>
      <c r="KZP234" s="43"/>
      <c r="KZQ234" s="43"/>
      <c r="KZR234" s="43"/>
      <c r="KZS234" s="43"/>
      <c r="KZT234" s="43"/>
      <c r="KZU234" s="43"/>
      <c r="KZV234" s="43"/>
      <c r="KZW234" s="43"/>
      <c r="KZX234" s="43"/>
      <c r="KZY234" s="43"/>
      <c r="KZZ234" s="43"/>
      <c r="LAA234" s="43"/>
      <c r="LAB234" s="43"/>
      <c r="LAC234" s="43"/>
      <c r="LAD234" s="43"/>
      <c r="LAE234" s="43"/>
      <c r="LAF234" s="43"/>
      <c r="LAG234" s="43"/>
      <c r="LAH234" s="43"/>
      <c r="LAI234" s="43"/>
      <c r="LAJ234" s="43"/>
      <c r="LAK234" s="43"/>
      <c r="LAL234" s="43"/>
      <c r="LAM234" s="43"/>
      <c r="LAN234" s="43"/>
      <c r="LAO234" s="43"/>
      <c r="LAP234" s="43"/>
      <c r="LAQ234" s="43"/>
      <c r="LAR234" s="43"/>
      <c r="LAS234" s="43"/>
      <c r="LAT234" s="43"/>
      <c r="LAU234" s="43"/>
      <c r="LAV234" s="43"/>
      <c r="LAW234" s="43"/>
      <c r="LAX234" s="43"/>
      <c r="LAY234" s="43"/>
      <c r="LAZ234" s="43"/>
      <c r="LBA234" s="43"/>
      <c r="LBB234" s="43"/>
      <c r="LBC234" s="43"/>
      <c r="LBD234" s="43"/>
      <c r="LBE234" s="43"/>
      <c r="LBF234" s="43"/>
      <c r="LBG234" s="43"/>
      <c r="LBH234" s="43"/>
      <c r="LBI234" s="43"/>
      <c r="LBJ234" s="43"/>
      <c r="LBK234" s="43"/>
      <c r="LBL234" s="43"/>
      <c r="LBM234" s="43"/>
      <c r="LBN234" s="43"/>
      <c r="LBO234" s="43"/>
      <c r="LBP234" s="43"/>
      <c r="LBQ234" s="43"/>
      <c r="LBR234" s="43"/>
      <c r="LBS234" s="43"/>
      <c r="LBT234" s="43"/>
      <c r="LBU234" s="43"/>
      <c r="LBV234" s="43"/>
      <c r="LBW234" s="43"/>
      <c r="LBX234" s="43"/>
      <c r="LBY234" s="43"/>
      <c r="LBZ234" s="43"/>
      <c r="LCA234" s="43"/>
      <c r="LCB234" s="43"/>
      <c r="LCC234" s="43"/>
      <c r="LCD234" s="43"/>
      <c r="LCE234" s="43"/>
      <c r="LCF234" s="43"/>
      <c r="LCG234" s="43"/>
      <c r="LCH234" s="43"/>
      <c r="LCI234" s="43"/>
      <c r="LCJ234" s="43"/>
      <c r="LCK234" s="43"/>
      <c r="LCL234" s="43"/>
      <c r="LCM234" s="43"/>
      <c r="LCN234" s="43"/>
      <c r="LCO234" s="43"/>
      <c r="LCP234" s="43"/>
      <c r="LCQ234" s="43"/>
      <c r="LCR234" s="43"/>
      <c r="LCS234" s="43"/>
      <c r="LCT234" s="43"/>
      <c r="LCU234" s="43"/>
      <c r="LCV234" s="43"/>
      <c r="LCW234" s="43"/>
      <c r="LCX234" s="43"/>
      <c r="LCY234" s="43"/>
      <c r="LCZ234" s="43"/>
      <c r="LDA234" s="43"/>
      <c r="LDB234" s="43"/>
      <c r="LDC234" s="43"/>
      <c r="LDD234" s="43"/>
      <c r="LDE234" s="43"/>
      <c r="LDF234" s="43"/>
      <c r="LDG234" s="43"/>
      <c r="LDH234" s="43"/>
      <c r="LDI234" s="43"/>
      <c r="LDJ234" s="43"/>
      <c r="LDK234" s="43"/>
      <c r="LDL234" s="43"/>
      <c r="LDM234" s="43"/>
      <c r="LDN234" s="43"/>
      <c r="LDO234" s="43"/>
      <c r="LDP234" s="43"/>
      <c r="LDQ234" s="43"/>
      <c r="LDR234" s="43"/>
      <c r="LDS234" s="43"/>
      <c r="LDT234" s="43"/>
      <c r="LDU234" s="43"/>
      <c r="LDV234" s="43"/>
      <c r="LDW234" s="43"/>
      <c r="LDX234" s="43"/>
      <c r="LDY234" s="43"/>
      <c r="LDZ234" s="43"/>
      <c r="LEA234" s="43"/>
      <c r="LEB234" s="43"/>
      <c r="LEC234" s="43"/>
      <c r="LED234" s="43"/>
      <c r="LEE234" s="43"/>
      <c r="LEF234" s="43"/>
      <c r="LEG234" s="43"/>
      <c r="LEH234" s="43"/>
      <c r="LEI234" s="43"/>
      <c r="LEJ234" s="43"/>
      <c r="LEK234" s="43"/>
      <c r="LEL234" s="43"/>
      <c r="LEM234" s="43"/>
      <c r="LEN234" s="43"/>
      <c r="LEO234" s="43"/>
      <c r="LEP234" s="43"/>
      <c r="LEQ234" s="43"/>
      <c r="LER234" s="43"/>
      <c r="LES234" s="43"/>
      <c r="LET234" s="43"/>
      <c r="LEU234" s="43"/>
      <c r="LEV234" s="43"/>
      <c r="LEW234" s="43"/>
      <c r="LEX234" s="43"/>
      <c r="LEY234" s="43"/>
      <c r="LEZ234" s="43"/>
      <c r="LFA234" s="43"/>
      <c r="LFB234" s="43"/>
      <c r="LFC234" s="43"/>
      <c r="LFD234" s="43"/>
      <c r="LFE234" s="43"/>
      <c r="LFF234" s="43"/>
      <c r="LFG234" s="43"/>
      <c r="LFH234" s="43"/>
      <c r="LFI234" s="43"/>
      <c r="LFJ234" s="43"/>
      <c r="LFK234" s="43"/>
      <c r="LFL234" s="43"/>
      <c r="LFM234" s="43"/>
      <c r="LFN234" s="43"/>
      <c r="LFO234" s="43"/>
      <c r="LFP234" s="43"/>
      <c r="LFQ234" s="43"/>
      <c r="LFR234" s="43"/>
      <c r="LFS234" s="43"/>
      <c r="LFT234" s="43"/>
      <c r="LFU234" s="43"/>
      <c r="LFV234" s="43"/>
      <c r="LFW234" s="43"/>
      <c r="LFX234" s="43"/>
      <c r="LFY234" s="43"/>
      <c r="LFZ234" s="43"/>
      <c r="LGA234" s="43"/>
      <c r="LGB234" s="43"/>
      <c r="LGC234" s="43"/>
      <c r="LGD234" s="43"/>
      <c r="LGE234" s="43"/>
      <c r="LGF234" s="43"/>
      <c r="LGG234" s="43"/>
      <c r="LGH234" s="43"/>
      <c r="LGI234" s="43"/>
      <c r="LGJ234" s="43"/>
      <c r="LGK234" s="43"/>
      <c r="LGL234" s="43"/>
      <c r="LGM234" s="43"/>
      <c r="LGN234" s="43"/>
      <c r="LGO234" s="43"/>
      <c r="LGP234" s="43"/>
      <c r="LGQ234" s="43"/>
      <c r="LGR234" s="43"/>
      <c r="LGS234" s="43"/>
      <c r="LGT234" s="43"/>
      <c r="LGU234" s="43"/>
      <c r="LGV234" s="43"/>
      <c r="LGW234" s="43"/>
      <c r="LGX234" s="43"/>
      <c r="LGY234" s="43"/>
      <c r="LGZ234" s="43"/>
      <c r="LHA234" s="43"/>
      <c r="LHB234" s="43"/>
      <c r="LHC234" s="43"/>
      <c r="LHD234" s="43"/>
      <c r="LHE234" s="43"/>
      <c r="LHF234" s="43"/>
      <c r="LHG234" s="43"/>
      <c r="LHH234" s="43"/>
      <c r="LHI234" s="43"/>
      <c r="LHJ234" s="43"/>
      <c r="LHK234" s="43"/>
      <c r="LHL234" s="43"/>
      <c r="LHM234" s="43"/>
      <c r="LHN234" s="43"/>
      <c r="LHO234" s="43"/>
      <c r="LHP234" s="43"/>
      <c r="LHQ234" s="43"/>
      <c r="LHR234" s="43"/>
      <c r="LHS234" s="43"/>
      <c r="LHT234" s="43"/>
      <c r="LHU234" s="43"/>
      <c r="LHV234" s="43"/>
      <c r="LHW234" s="43"/>
      <c r="LHX234" s="43"/>
      <c r="LHY234" s="43"/>
      <c r="LHZ234" s="43"/>
      <c r="LIA234" s="43"/>
      <c r="LIB234" s="43"/>
      <c r="LIC234" s="43"/>
      <c r="LID234" s="43"/>
      <c r="LIE234" s="43"/>
      <c r="LIF234" s="43"/>
      <c r="LIG234" s="43"/>
      <c r="LIH234" s="43"/>
      <c r="LII234" s="43"/>
      <c r="LIJ234" s="43"/>
      <c r="LIK234" s="43"/>
      <c r="LIL234" s="43"/>
      <c r="LIM234" s="43"/>
      <c r="LIN234" s="43"/>
      <c r="LIO234" s="43"/>
      <c r="LIP234" s="43"/>
      <c r="LIQ234" s="43"/>
      <c r="LIR234" s="43"/>
      <c r="LIS234" s="43"/>
      <c r="LIT234" s="43"/>
      <c r="LIU234" s="43"/>
      <c r="LIV234" s="43"/>
      <c r="LIW234" s="43"/>
      <c r="LIX234" s="43"/>
      <c r="LIY234" s="43"/>
      <c r="LIZ234" s="43"/>
      <c r="LJA234" s="43"/>
      <c r="LJB234" s="43"/>
      <c r="LJC234" s="43"/>
      <c r="LJD234" s="43"/>
      <c r="LJE234" s="43"/>
      <c r="LJF234" s="43"/>
      <c r="LJG234" s="43"/>
      <c r="LJH234" s="43"/>
      <c r="LJI234" s="43"/>
      <c r="LJJ234" s="43"/>
      <c r="LJK234" s="43"/>
      <c r="LJL234" s="43"/>
      <c r="LJM234" s="43"/>
      <c r="LJN234" s="43"/>
      <c r="LJO234" s="43"/>
      <c r="LJP234" s="43"/>
      <c r="LJQ234" s="43"/>
      <c r="LJR234" s="43"/>
      <c r="LJS234" s="43"/>
      <c r="LJT234" s="43"/>
      <c r="LJU234" s="43"/>
      <c r="LJV234" s="43"/>
      <c r="LJW234" s="43"/>
      <c r="LJX234" s="43"/>
      <c r="LJY234" s="43"/>
      <c r="LJZ234" s="43"/>
      <c r="LKA234" s="43"/>
      <c r="LKB234" s="43"/>
      <c r="LKC234" s="43"/>
      <c r="LKD234" s="43"/>
      <c r="LKE234" s="43"/>
      <c r="LKF234" s="43"/>
      <c r="LKG234" s="43"/>
      <c r="LKH234" s="43"/>
      <c r="LKI234" s="43"/>
      <c r="LKJ234" s="43"/>
      <c r="LKK234" s="43"/>
      <c r="LKL234" s="43"/>
      <c r="LKM234" s="43"/>
      <c r="LKN234" s="43"/>
      <c r="LKO234" s="43"/>
      <c r="LKP234" s="43"/>
      <c r="LKQ234" s="43"/>
      <c r="LKR234" s="43"/>
      <c r="LKS234" s="43"/>
      <c r="LKT234" s="43"/>
      <c r="LKU234" s="43"/>
      <c r="LKV234" s="43"/>
      <c r="LKW234" s="43"/>
      <c r="LKX234" s="43"/>
      <c r="LKY234" s="43"/>
      <c r="LKZ234" s="43"/>
      <c r="LLA234" s="43"/>
      <c r="LLB234" s="43"/>
      <c r="LLC234" s="43"/>
      <c r="LLD234" s="43"/>
      <c r="LLE234" s="43"/>
      <c r="LLF234" s="43"/>
      <c r="LLG234" s="43"/>
      <c r="LLH234" s="43"/>
      <c r="LLI234" s="43"/>
      <c r="LLJ234" s="43"/>
      <c r="LLK234" s="43"/>
      <c r="LLL234" s="43"/>
      <c r="LLM234" s="43"/>
      <c r="LLN234" s="43"/>
      <c r="LLO234" s="43"/>
      <c r="LLP234" s="43"/>
      <c r="LLQ234" s="43"/>
      <c r="LLR234" s="43"/>
      <c r="LLS234" s="43"/>
      <c r="LLT234" s="43"/>
      <c r="LLU234" s="43"/>
      <c r="LLV234" s="43"/>
      <c r="LLW234" s="43"/>
      <c r="LLX234" s="43"/>
      <c r="LLY234" s="43"/>
      <c r="LLZ234" s="43"/>
      <c r="LMA234" s="43"/>
      <c r="LMB234" s="43"/>
      <c r="LMC234" s="43"/>
      <c r="LMD234" s="43"/>
      <c r="LME234" s="43"/>
      <c r="LMF234" s="43"/>
      <c r="LMG234" s="43"/>
      <c r="LMH234" s="43"/>
      <c r="LMI234" s="43"/>
      <c r="LMJ234" s="43"/>
      <c r="LMK234" s="43"/>
      <c r="LML234" s="43"/>
      <c r="LMM234" s="43"/>
      <c r="LMN234" s="43"/>
      <c r="LMO234" s="43"/>
      <c r="LMP234" s="43"/>
      <c r="LMQ234" s="43"/>
      <c r="LMR234" s="43"/>
      <c r="LMS234" s="43"/>
      <c r="LMT234" s="43"/>
      <c r="LMU234" s="43"/>
      <c r="LMV234" s="43"/>
      <c r="LMW234" s="43"/>
      <c r="LMX234" s="43"/>
      <c r="LMY234" s="43"/>
      <c r="LMZ234" s="43"/>
      <c r="LNA234" s="43"/>
      <c r="LNB234" s="43"/>
      <c r="LNC234" s="43"/>
      <c r="LND234" s="43"/>
      <c r="LNE234" s="43"/>
      <c r="LNF234" s="43"/>
      <c r="LNG234" s="43"/>
      <c r="LNH234" s="43"/>
      <c r="LNI234" s="43"/>
      <c r="LNJ234" s="43"/>
      <c r="LNK234" s="43"/>
      <c r="LNL234" s="43"/>
      <c r="LNM234" s="43"/>
      <c r="LNN234" s="43"/>
      <c r="LNO234" s="43"/>
      <c r="LNP234" s="43"/>
      <c r="LNQ234" s="43"/>
      <c r="LNR234" s="43"/>
      <c r="LNS234" s="43"/>
      <c r="LNT234" s="43"/>
      <c r="LNU234" s="43"/>
      <c r="LNV234" s="43"/>
      <c r="LNW234" s="43"/>
      <c r="LNX234" s="43"/>
      <c r="LNY234" s="43"/>
      <c r="LNZ234" s="43"/>
      <c r="LOA234" s="43"/>
      <c r="LOB234" s="43"/>
      <c r="LOC234" s="43"/>
      <c r="LOD234" s="43"/>
      <c r="LOE234" s="43"/>
      <c r="LOF234" s="43"/>
      <c r="LOG234" s="43"/>
      <c r="LOH234" s="43"/>
      <c r="LOI234" s="43"/>
      <c r="LOJ234" s="43"/>
      <c r="LOK234" s="43"/>
      <c r="LOL234" s="43"/>
      <c r="LOM234" s="43"/>
      <c r="LON234" s="43"/>
      <c r="LOO234" s="43"/>
      <c r="LOP234" s="43"/>
      <c r="LOQ234" s="43"/>
      <c r="LOR234" s="43"/>
      <c r="LOS234" s="43"/>
      <c r="LOT234" s="43"/>
      <c r="LOU234" s="43"/>
      <c r="LOV234" s="43"/>
      <c r="LOW234" s="43"/>
      <c r="LOX234" s="43"/>
      <c r="LOY234" s="43"/>
      <c r="LOZ234" s="43"/>
      <c r="LPA234" s="43"/>
      <c r="LPB234" s="43"/>
      <c r="LPC234" s="43"/>
      <c r="LPD234" s="43"/>
      <c r="LPE234" s="43"/>
      <c r="LPF234" s="43"/>
      <c r="LPG234" s="43"/>
      <c r="LPH234" s="43"/>
      <c r="LPI234" s="43"/>
      <c r="LPJ234" s="43"/>
      <c r="LPK234" s="43"/>
      <c r="LPL234" s="43"/>
      <c r="LPM234" s="43"/>
      <c r="LPN234" s="43"/>
      <c r="LPO234" s="43"/>
      <c r="LPP234" s="43"/>
      <c r="LPQ234" s="43"/>
      <c r="LPR234" s="43"/>
      <c r="LPS234" s="43"/>
      <c r="LPT234" s="43"/>
      <c r="LPU234" s="43"/>
      <c r="LPV234" s="43"/>
      <c r="LPW234" s="43"/>
      <c r="LPX234" s="43"/>
      <c r="LPY234" s="43"/>
      <c r="LPZ234" s="43"/>
      <c r="LQA234" s="43"/>
      <c r="LQB234" s="43"/>
      <c r="LQC234" s="43"/>
      <c r="LQD234" s="43"/>
      <c r="LQE234" s="43"/>
      <c r="LQF234" s="43"/>
      <c r="LQG234" s="43"/>
      <c r="LQH234" s="43"/>
      <c r="LQI234" s="43"/>
      <c r="LQJ234" s="43"/>
      <c r="LQK234" s="43"/>
      <c r="LQL234" s="43"/>
      <c r="LQM234" s="43"/>
      <c r="LQN234" s="43"/>
      <c r="LQO234" s="43"/>
      <c r="LQP234" s="43"/>
      <c r="LQQ234" s="43"/>
      <c r="LQR234" s="43"/>
      <c r="LQS234" s="43"/>
      <c r="LQT234" s="43"/>
      <c r="LQU234" s="43"/>
      <c r="LQV234" s="43"/>
      <c r="LQW234" s="43"/>
      <c r="LQX234" s="43"/>
      <c r="LQY234" s="43"/>
      <c r="LQZ234" s="43"/>
      <c r="LRA234" s="43"/>
      <c r="LRB234" s="43"/>
      <c r="LRC234" s="43"/>
      <c r="LRD234" s="43"/>
      <c r="LRE234" s="43"/>
      <c r="LRF234" s="43"/>
      <c r="LRG234" s="43"/>
      <c r="LRH234" s="43"/>
      <c r="LRI234" s="43"/>
      <c r="LRJ234" s="43"/>
      <c r="LRK234" s="43"/>
      <c r="LRL234" s="43"/>
      <c r="LRM234" s="43"/>
      <c r="LRN234" s="43"/>
      <c r="LRO234" s="43"/>
      <c r="LRP234" s="43"/>
      <c r="LRQ234" s="43"/>
      <c r="LRR234" s="43"/>
      <c r="LRS234" s="43"/>
      <c r="LRT234" s="43"/>
      <c r="LRU234" s="43"/>
      <c r="LRV234" s="43"/>
      <c r="LRW234" s="43"/>
      <c r="LRX234" s="43"/>
      <c r="LRY234" s="43"/>
      <c r="LRZ234" s="43"/>
      <c r="LSA234" s="43"/>
      <c r="LSB234" s="43"/>
      <c r="LSC234" s="43"/>
      <c r="LSD234" s="43"/>
      <c r="LSE234" s="43"/>
      <c r="LSF234" s="43"/>
      <c r="LSG234" s="43"/>
      <c r="LSH234" s="43"/>
      <c r="LSI234" s="43"/>
      <c r="LSJ234" s="43"/>
      <c r="LSK234" s="43"/>
      <c r="LSL234" s="43"/>
      <c r="LSM234" s="43"/>
      <c r="LSN234" s="43"/>
      <c r="LSO234" s="43"/>
      <c r="LSP234" s="43"/>
      <c r="LSQ234" s="43"/>
      <c r="LSR234" s="43"/>
      <c r="LSS234" s="43"/>
      <c r="LST234" s="43"/>
      <c r="LSU234" s="43"/>
      <c r="LSV234" s="43"/>
      <c r="LSW234" s="43"/>
      <c r="LSX234" s="43"/>
      <c r="LSY234" s="43"/>
      <c r="LSZ234" s="43"/>
      <c r="LTA234" s="43"/>
      <c r="LTB234" s="43"/>
      <c r="LTC234" s="43"/>
      <c r="LTD234" s="43"/>
      <c r="LTE234" s="43"/>
      <c r="LTF234" s="43"/>
      <c r="LTG234" s="43"/>
      <c r="LTH234" s="43"/>
      <c r="LTI234" s="43"/>
      <c r="LTJ234" s="43"/>
      <c r="LTK234" s="43"/>
      <c r="LTL234" s="43"/>
      <c r="LTM234" s="43"/>
      <c r="LTN234" s="43"/>
      <c r="LTO234" s="43"/>
      <c r="LTP234" s="43"/>
      <c r="LTQ234" s="43"/>
      <c r="LTR234" s="43"/>
      <c r="LTS234" s="43"/>
      <c r="LTT234" s="43"/>
      <c r="LTU234" s="43"/>
      <c r="LTV234" s="43"/>
      <c r="LTW234" s="43"/>
      <c r="LTX234" s="43"/>
      <c r="LTY234" s="43"/>
      <c r="LTZ234" s="43"/>
      <c r="LUA234" s="43"/>
      <c r="LUB234" s="43"/>
      <c r="LUC234" s="43"/>
      <c r="LUD234" s="43"/>
      <c r="LUE234" s="43"/>
      <c r="LUF234" s="43"/>
      <c r="LUG234" s="43"/>
      <c r="LUH234" s="43"/>
      <c r="LUI234" s="43"/>
      <c r="LUJ234" s="43"/>
      <c r="LUK234" s="43"/>
      <c r="LUL234" s="43"/>
      <c r="LUM234" s="43"/>
      <c r="LUN234" s="43"/>
      <c r="LUO234" s="43"/>
      <c r="LUP234" s="43"/>
      <c r="LUQ234" s="43"/>
      <c r="LUR234" s="43"/>
      <c r="LUS234" s="43"/>
      <c r="LUT234" s="43"/>
      <c r="LUU234" s="43"/>
      <c r="LUV234" s="43"/>
      <c r="LUW234" s="43"/>
      <c r="LUX234" s="43"/>
      <c r="LUY234" s="43"/>
      <c r="LUZ234" s="43"/>
      <c r="LVA234" s="43"/>
      <c r="LVB234" s="43"/>
      <c r="LVC234" s="43"/>
      <c r="LVD234" s="43"/>
      <c r="LVE234" s="43"/>
      <c r="LVF234" s="43"/>
      <c r="LVG234" s="43"/>
      <c r="LVH234" s="43"/>
      <c r="LVI234" s="43"/>
      <c r="LVJ234" s="43"/>
      <c r="LVK234" s="43"/>
      <c r="LVL234" s="43"/>
      <c r="LVM234" s="43"/>
      <c r="LVN234" s="43"/>
      <c r="LVO234" s="43"/>
      <c r="LVP234" s="43"/>
      <c r="LVQ234" s="43"/>
      <c r="LVR234" s="43"/>
      <c r="LVS234" s="43"/>
      <c r="LVT234" s="43"/>
      <c r="LVU234" s="43"/>
      <c r="LVV234" s="43"/>
      <c r="LVW234" s="43"/>
      <c r="LVX234" s="43"/>
      <c r="LVY234" s="43"/>
      <c r="LVZ234" s="43"/>
      <c r="LWA234" s="43"/>
      <c r="LWB234" s="43"/>
      <c r="LWC234" s="43"/>
      <c r="LWD234" s="43"/>
      <c r="LWE234" s="43"/>
      <c r="LWF234" s="43"/>
      <c r="LWG234" s="43"/>
      <c r="LWH234" s="43"/>
      <c r="LWI234" s="43"/>
      <c r="LWJ234" s="43"/>
      <c r="LWK234" s="43"/>
      <c r="LWL234" s="43"/>
      <c r="LWM234" s="43"/>
      <c r="LWN234" s="43"/>
      <c r="LWO234" s="43"/>
      <c r="LWP234" s="43"/>
      <c r="LWQ234" s="43"/>
      <c r="LWR234" s="43"/>
      <c r="LWS234" s="43"/>
      <c r="LWT234" s="43"/>
      <c r="LWU234" s="43"/>
      <c r="LWV234" s="43"/>
      <c r="LWW234" s="43"/>
      <c r="LWX234" s="43"/>
      <c r="LWY234" s="43"/>
      <c r="LWZ234" s="43"/>
      <c r="LXA234" s="43"/>
      <c r="LXB234" s="43"/>
      <c r="LXC234" s="43"/>
      <c r="LXD234" s="43"/>
      <c r="LXE234" s="43"/>
      <c r="LXF234" s="43"/>
      <c r="LXG234" s="43"/>
      <c r="LXH234" s="43"/>
      <c r="LXI234" s="43"/>
      <c r="LXJ234" s="43"/>
      <c r="LXK234" s="43"/>
      <c r="LXL234" s="43"/>
      <c r="LXM234" s="43"/>
      <c r="LXN234" s="43"/>
      <c r="LXO234" s="43"/>
      <c r="LXP234" s="43"/>
      <c r="LXQ234" s="43"/>
      <c r="LXR234" s="43"/>
      <c r="LXS234" s="43"/>
      <c r="LXT234" s="43"/>
      <c r="LXU234" s="43"/>
      <c r="LXV234" s="43"/>
      <c r="LXW234" s="43"/>
      <c r="LXX234" s="43"/>
      <c r="LXY234" s="43"/>
      <c r="LXZ234" s="43"/>
      <c r="LYA234" s="43"/>
      <c r="LYB234" s="43"/>
      <c r="LYC234" s="43"/>
      <c r="LYD234" s="43"/>
      <c r="LYE234" s="43"/>
      <c r="LYF234" s="43"/>
      <c r="LYG234" s="43"/>
      <c r="LYH234" s="43"/>
      <c r="LYI234" s="43"/>
      <c r="LYJ234" s="43"/>
      <c r="LYK234" s="43"/>
      <c r="LYL234" s="43"/>
      <c r="LYM234" s="43"/>
      <c r="LYN234" s="43"/>
      <c r="LYO234" s="43"/>
      <c r="LYP234" s="43"/>
      <c r="LYQ234" s="43"/>
      <c r="LYR234" s="43"/>
      <c r="LYS234" s="43"/>
      <c r="LYT234" s="43"/>
      <c r="LYU234" s="43"/>
      <c r="LYV234" s="43"/>
      <c r="LYW234" s="43"/>
      <c r="LYX234" s="43"/>
      <c r="LYY234" s="43"/>
      <c r="LYZ234" s="43"/>
      <c r="LZA234" s="43"/>
      <c r="LZB234" s="43"/>
      <c r="LZC234" s="43"/>
      <c r="LZD234" s="43"/>
      <c r="LZE234" s="43"/>
      <c r="LZF234" s="43"/>
      <c r="LZG234" s="43"/>
      <c r="LZH234" s="43"/>
      <c r="LZI234" s="43"/>
      <c r="LZJ234" s="43"/>
      <c r="LZK234" s="43"/>
      <c r="LZL234" s="43"/>
      <c r="LZM234" s="43"/>
      <c r="LZN234" s="43"/>
      <c r="LZO234" s="43"/>
      <c r="LZP234" s="43"/>
      <c r="LZQ234" s="43"/>
      <c r="LZR234" s="43"/>
      <c r="LZS234" s="43"/>
      <c r="LZT234" s="43"/>
      <c r="LZU234" s="43"/>
      <c r="LZV234" s="43"/>
      <c r="LZW234" s="43"/>
      <c r="LZX234" s="43"/>
      <c r="LZY234" s="43"/>
      <c r="LZZ234" s="43"/>
      <c r="MAA234" s="43"/>
      <c r="MAB234" s="43"/>
      <c r="MAC234" s="43"/>
      <c r="MAD234" s="43"/>
      <c r="MAE234" s="43"/>
      <c r="MAF234" s="43"/>
      <c r="MAG234" s="43"/>
      <c r="MAH234" s="43"/>
      <c r="MAI234" s="43"/>
      <c r="MAJ234" s="43"/>
      <c r="MAK234" s="43"/>
      <c r="MAL234" s="43"/>
      <c r="MAM234" s="43"/>
      <c r="MAN234" s="43"/>
      <c r="MAO234" s="43"/>
      <c r="MAP234" s="43"/>
      <c r="MAQ234" s="43"/>
      <c r="MAR234" s="43"/>
      <c r="MAS234" s="43"/>
      <c r="MAT234" s="43"/>
      <c r="MAU234" s="43"/>
      <c r="MAV234" s="43"/>
      <c r="MAW234" s="43"/>
      <c r="MAX234" s="43"/>
      <c r="MAY234" s="43"/>
      <c r="MAZ234" s="43"/>
      <c r="MBA234" s="43"/>
      <c r="MBB234" s="43"/>
      <c r="MBC234" s="43"/>
      <c r="MBD234" s="43"/>
      <c r="MBE234" s="43"/>
      <c r="MBF234" s="43"/>
      <c r="MBG234" s="43"/>
      <c r="MBH234" s="43"/>
      <c r="MBI234" s="43"/>
      <c r="MBJ234" s="43"/>
      <c r="MBK234" s="43"/>
      <c r="MBL234" s="43"/>
      <c r="MBM234" s="43"/>
      <c r="MBN234" s="43"/>
      <c r="MBO234" s="43"/>
      <c r="MBP234" s="43"/>
      <c r="MBQ234" s="43"/>
      <c r="MBR234" s="43"/>
      <c r="MBS234" s="43"/>
      <c r="MBT234" s="43"/>
      <c r="MBU234" s="43"/>
      <c r="MBV234" s="43"/>
      <c r="MBW234" s="43"/>
      <c r="MBX234" s="43"/>
      <c r="MBY234" s="43"/>
      <c r="MBZ234" s="43"/>
      <c r="MCA234" s="43"/>
      <c r="MCB234" s="43"/>
      <c r="MCC234" s="43"/>
      <c r="MCD234" s="43"/>
      <c r="MCE234" s="43"/>
      <c r="MCF234" s="43"/>
      <c r="MCG234" s="43"/>
      <c r="MCH234" s="43"/>
      <c r="MCI234" s="43"/>
      <c r="MCJ234" s="43"/>
      <c r="MCK234" s="43"/>
      <c r="MCL234" s="43"/>
      <c r="MCM234" s="43"/>
      <c r="MCN234" s="43"/>
      <c r="MCO234" s="43"/>
      <c r="MCP234" s="43"/>
      <c r="MCQ234" s="43"/>
      <c r="MCR234" s="43"/>
      <c r="MCS234" s="43"/>
      <c r="MCT234" s="43"/>
      <c r="MCU234" s="43"/>
      <c r="MCV234" s="43"/>
      <c r="MCW234" s="43"/>
      <c r="MCX234" s="43"/>
      <c r="MCY234" s="43"/>
      <c r="MCZ234" s="43"/>
      <c r="MDA234" s="43"/>
      <c r="MDB234" s="43"/>
      <c r="MDC234" s="43"/>
      <c r="MDD234" s="43"/>
      <c r="MDE234" s="43"/>
      <c r="MDF234" s="43"/>
      <c r="MDG234" s="43"/>
      <c r="MDH234" s="43"/>
      <c r="MDI234" s="43"/>
      <c r="MDJ234" s="43"/>
      <c r="MDK234" s="43"/>
      <c r="MDL234" s="43"/>
      <c r="MDM234" s="43"/>
      <c r="MDN234" s="43"/>
      <c r="MDO234" s="43"/>
      <c r="MDP234" s="43"/>
      <c r="MDQ234" s="43"/>
      <c r="MDR234" s="43"/>
      <c r="MDS234" s="43"/>
      <c r="MDT234" s="43"/>
      <c r="MDU234" s="43"/>
      <c r="MDV234" s="43"/>
      <c r="MDW234" s="43"/>
      <c r="MDX234" s="43"/>
      <c r="MDY234" s="43"/>
      <c r="MDZ234" s="43"/>
      <c r="MEA234" s="43"/>
      <c r="MEB234" s="43"/>
      <c r="MEC234" s="43"/>
      <c r="MED234" s="43"/>
      <c r="MEE234" s="43"/>
      <c r="MEF234" s="43"/>
      <c r="MEG234" s="43"/>
      <c r="MEH234" s="43"/>
      <c r="MEI234" s="43"/>
      <c r="MEJ234" s="43"/>
      <c r="MEK234" s="43"/>
      <c r="MEL234" s="43"/>
      <c r="MEM234" s="43"/>
      <c r="MEN234" s="43"/>
      <c r="MEO234" s="43"/>
      <c r="MEP234" s="43"/>
      <c r="MEQ234" s="43"/>
      <c r="MER234" s="43"/>
      <c r="MES234" s="43"/>
      <c r="MET234" s="43"/>
      <c r="MEU234" s="43"/>
      <c r="MEV234" s="43"/>
      <c r="MEW234" s="43"/>
      <c r="MEX234" s="43"/>
      <c r="MEY234" s="43"/>
      <c r="MEZ234" s="43"/>
      <c r="MFA234" s="43"/>
      <c r="MFB234" s="43"/>
      <c r="MFC234" s="43"/>
      <c r="MFD234" s="43"/>
      <c r="MFE234" s="43"/>
      <c r="MFF234" s="43"/>
      <c r="MFG234" s="43"/>
      <c r="MFH234" s="43"/>
      <c r="MFI234" s="43"/>
      <c r="MFJ234" s="43"/>
      <c r="MFK234" s="43"/>
      <c r="MFL234" s="43"/>
      <c r="MFM234" s="43"/>
      <c r="MFN234" s="43"/>
      <c r="MFO234" s="43"/>
      <c r="MFP234" s="43"/>
      <c r="MFQ234" s="43"/>
      <c r="MFR234" s="43"/>
      <c r="MFS234" s="43"/>
      <c r="MFT234" s="43"/>
      <c r="MFU234" s="43"/>
      <c r="MFV234" s="43"/>
      <c r="MFW234" s="43"/>
      <c r="MFX234" s="43"/>
      <c r="MFY234" s="43"/>
      <c r="MFZ234" s="43"/>
      <c r="MGA234" s="43"/>
      <c r="MGB234" s="43"/>
      <c r="MGC234" s="43"/>
      <c r="MGD234" s="43"/>
      <c r="MGE234" s="43"/>
      <c r="MGF234" s="43"/>
      <c r="MGG234" s="43"/>
      <c r="MGH234" s="43"/>
      <c r="MGI234" s="43"/>
      <c r="MGJ234" s="43"/>
      <c r="MGK234" s="43"/>
      <c r="MGL234" s="43"/>
      <c r="MGM234" s="43"/>
      <c r="MGN234" s="43"/>
      <c r="MGO234" s="43"/>
      <c r="MGP234" s="43"/>
      <c r="MGQ234" s="43"/>
      <c r="MGR234" s="43"/>
      <c r="MGS234" s="43"/>
      <c r="MGT234" s="43"/>
      <c r="MGU234" s="43"/>
      <c r="MGV234" s="43"/>
      <c r="MGW234" s="43"/>
      <c r="MGX234" s="43"/>
      <c r="MGY234" s="43"/>
      <c r="MGZ234" s="43"/>
      <c r="MHA234" s="43"/>
      <c r="MHB234" s="43"/>
      <c r="MHC234" s="43"/>
      <c r="MHD234" s="43"/>
      <c r="MHE234" s="43"/>
      <c r="MHF234" s="43"/>
      <c r="MHG234" s="43"/>
      <c r="MHH234" s="43"/>
      <c r="MHI234" s="43"/>
      <c r="MHJ234" s="43"/>
      <c r="MHK234" s="43"/>
      <c r="MHL234" s="43"/>
      <c r="MHM234" s="43"/>
      <c r="MHN234" s="43"/>
      <c r="MHO234" s="43"/>
      <c r="MHP234" s="43"/>
      <c r="MHQ234" s="43"/>
      <c r="MHR234" s="43"/>
      <c r="MHS234" s="43"/>
      <c r="MHT234" s="43"/>
      <c r="MHU234" s="43"/>
      <c r="MHV234" s="43"/>
      <c r="MHW234" s="43"/>
      <c r="MHX234" s="43"/>
      <c r="MHY234" s="43"/>
      <c r="MHZ234" s="43"/>
      <c r="MIA234" s="43"/>
      <c r="MIB234" s="43"/>
      <c r="MIC234" s="43"/>
      <c r="MID234" s="43"/>
      <c r="MIE234" s="43"/>
      <c r="MIF234" s="43"/>
      <c r="MIG234" s="43"/>
      <c r="MIH234" s="43"/>
      <c r="MII234" s="43"/>
      <c r="MIJ234" s="43"/>
      <c r="MIK234" s="43"/>
      <c r="MIL234" s="43"/>
      <c r="MIM234" s="43"/>
      <c r="MIN234" s="43"/>
      <c r="MIO234" s="43"/>
      <c r="MIP234" s="43"/>
      <c r="MIQ234" s="43"/>
      <c r="MIR234" s="43"/>
      <c r="MIS234" s="43"/>
      <c r="MIT234" s="43"/>
      <c r="MIU234" s="43"/>
      <c r="MIV234" s="43"/>
      <c r="MIW234" s="43"/>
      <c r="MIX234" s="43"/>
      <c r="MIY234" s="43"/>
      <c r="MIZ234" s="43"/>
      <c r="MJA234" s="43"/>
      <c r="MJB234" s="43"/>
      <c r="MJC234" s="43"/>
      <c r="MJD234" s="43"/>
      <c r="MJE234" s="43"/>
      <c r="MJF234" s="43"/>
      <c r="MJG234" s="43"/>
      <c r="MJH234" s="43"/>
      <c r="MJI234" s="43"/>
      <c r="MJJ234" s="43"/>
      <c r="MJK234" s="43"/>
      <c r="MJL234" s="43"/>
      <c r="MJM234" s="43"/>
      <c r="MJN234" s="43"/>
      <c r="MJO234" s="43"/>
      <c r="MJP234" s="43"/>
      <c r="MJQ234" s="43"/>
      <c r="MJR234" s="43"/>
      <c r="MJS234" s="43"/>
      <c r="MJT234" s="43"/>
      <c r="MJU234" s="43"/>
      <c r="MJV234" s="43"/>
      <c r="MJW234" s="43"/>
      <c r="MJX234" s="43"/>
      <c r="MJY234" s="43"/>
      <c r="MJZ234" s="43"/>
      <c r="MKA234" s="43"/>
      <c r="MKB234" s="43"/>
      <c r="MKC234" s="43"/>
      <c r="MKD234" s="43"/>
      <c r="MKE234" s="43"/>
      <c r="MKF234" s="43"/>
      <c r="MKG234" s="43"/>
      <c r="MKH234" s="43"/>
      <c r="MKI234" s="43"/>
      <c r="MKJ234" s="43"/>
      <c r="MKK234" s="43"/>
      <c r="MKL234" s="43"/>
      <c r="MKM234" s="43"/>
      <c r="MKN234" s="43"/>
      <c r="MKO234" s="43"/>
      <c r="MKP234" s="43"/>
      <c r="MKQ234" s="43"/>
      <c r="MKR234" s="43"/>
      <c r="MKS234" s="43"/>
      <c r="MKT234" s="43"/>
      <c r="MKU234" s="43"/>
      <c r="MKV234" s="43"/>
      <c r="MKW234" s="43"/>
      <c r="MKX234" s="43"/>
      <c r="MKY234" s="43"/>
      <c r="MKZ234" s="43"/>
      <c r="MLA234" s="43"/>
      <c r="MLB234" s="43"/>
      <c r="MLC234" s="43"/>
      <c r="MLD234" s="43"/>
      <c r="MLE234" s="43"/>
      <c r="MLF234" s="43"/>
      <c r="MLG234" s="43"/>
      <c r="MLH234" s="43"/>
      <c r="MLI234" s="43"/>
      <c r="MLJ234" s="43"/>
      <c r="MLK234" s="43"/>
      <c r="MLL234" s="43"/>
      <c r="MLM234" s="43"/>
      <c r="MLN234" s="43"/>
      <c r="MLO234" s="43"/>
      <c r="MLP234" s="43"/>
      <c r="MLQ234" s="43"/>
      <c r="MLR234" s="43"/>
      <c r="MLS234" s="43"/>
      <c r="MLT234" s="43"/>
      <c r="MLU234" s="43"/>
      <c r="MLV234" s="43"/>
      <c r="MLW234" s="43"/>
      <c r="MLX234" s="43"/>
      <c r="MLY234" s="43"/>
      <c r="MLZ234" s="43"/>
      <c r="MMA234" s="43"/>
      <c r="MMB234" s="43"/>
      <c r="MMC234" s="43"/>
      <c r="MMD234" s="43"/>
      <c r="MME234" s="43"/>
      <c r="MMF234" s="43"/>
      <c r="MMG234" s="43"/>
      <c r="MMH234" s="43"/>
      <c r="MMI234" s="43"/>
      <c r="MMJ234" s="43"/>
      <c r="MMK234" s="43"/>
      <c r="MML234" s="43"/>
      <c r="MMM234" s="43"/>
      <c r="MMN234" s="43"/>
      <c r="MMO234" s="43"/>
      <c r="MMP234" s="43"/>
      <c r="MMQ234" s="43"/>
      <c r="MMR234" s="43"/>
      <c r="MMS234" s="43"/>
      <c r="MMT234" s="43"/>
      <c r="MMU234" s="43"/>
      <c r="MMV234" s="43"/>
      <c r="MMW234" s="43"/>
      <c r="MMX234" s="43"/>
      <c r="MMY234" s="43"/>
      <c r="MMZ234" s="43"/>
      <c r="MNA234" s="43"/>
      <c r="MNB234" s="43"/>
      <c r="MNC234" s="43"/>
      <c r="MND234" s="43"/>
      <c r="MNE234" s="43"/>
      <c r="MNF234" s="43"/>
      <c r="MNG234" s="43"/>
      <c r="MNH234" s="43"/>
      <c r="MNI234" s="43"/>
      <c r="MNJ234" s="43"/>
      <c r="MNK234" s="43"/>
      <c r="MNL234" s="43"/>
      <c r="MNM234" s="43"/>
      <c r="MNN234" s="43"/>
      <c r="MNO234" s="43"/>
      <c r="MNP234" s="43"/>
      <c r="MNQ234" s="43"/>
      <c r="MNR234" s="43"/>
      <c r="MNS234" s="43"/>
      <c r="MNT234" s="43"/>
      <c r="MNU234" s="43"/>
      <c r="MNV234" s="43"/>
      <c r="MNW234" s="43"/>
      <c r="MNX234" s="43"/>
      <c r="MNY234" s="43"/>
      <c r="MNZ234" s="43"/>
      <c r="MOA234" s="43"/>
      <c r="MOB234" s="43"/>
      <c r="MOC234" s="43"/>
      <c r="MOD234" s="43"/>
      <c r="MOE234" s="43"/>
      <c r="MOF234" s="43"/>
      <c r="MOG234" s="43"/>
      <c r="MOH234" s="43"/>
      <c r="MOI234" s="43"/>
      <c r="MOJ234" s="43"/>
      <c r="MOK234" s="43"/>
      <c r="MOL234" s="43"/>
      <c r="MOM234" s="43"/>
      <c r="MON234" s="43"/>
      <c r="MOO234" s="43"/>
      <c r="MOP234" s="43"/>
      <c r="MOQ234" s="43"/>
      <c r="MOR234" s="43"/>
      <c r="MOS234" s="43"/>
      <c r="MOT234" s="43"/>
      <c r="MOU234" s="43"/>
      <c r="MOV234" s="43"/>
      <c r="MOW234" s="43"/>
      <c r="MOX234" s="43"/>
      <c r="MOY234" s="43"/>
      <c r="MOZ234" s="43"/>
      <c r="MPA234" s="43"/>
      <c r="MPB234" s="43"/>
      <c r="MPC234" s="43"/>
      <c r="MPD234" s="43"/>
      <c r="MPE234" s="43"/>
      <c r="MPF234" s="43"/>
      <c r="MPG234" s="43"/>
      <c r="MPH234" s="43"/>
      <c r="MPI234" s="43"/>
      <c r="MPJ234" s="43"/>
      <c r="MPK234" s="43"/>
      <c r="MPL234" s="43"/>
      <c r="MPM234" s="43"/>
      <c r="MPN234" s="43"/>
      <c r="MPO234" s="43"/>
      <c r="MPP234" s="43"/>
      <c r="MPQ234" s="43"/>
      <c r="MPR234" s="43"/>
      <c r="MPS234" s="43"/>
      <c r="MPT234" s="43"/>
      <c r="MPU234" s="43"/>
      <c r="MPV234" s="43"/>
      <c r="MPW234" s="43"/>
      <c r="MPX234" s="43"/>
      <c r="MPY234" s="43"/>
      <c r="MPZ234" s="43"/>
      <c r="MQA234" s="43"/>
      <c r="MQB234" s="43"/>
      <c r="MQC234" s="43"/>
      <c r="MQD234" s="43"/>
      <c r="MQE234" s="43"/>
      <c r="MQF234" s="43"/>
      <c r="MQG234" s="43"/>
      <c r="MQH234" s="43"/>
      <c r="MQI234" s="43"/>
      <c r="MQJ234" s="43"/>
      <c r="MQK234" s="43"/>
      <c r="MQL234" s="43"/>
      <c r="MQM234" s="43"/>
      <c r="MQN234" s="43"/>
      <c r="MQO234" s="43"/>
      <c r="MQP234" s="43"/>
      <c r="MQQ234" s="43"/>
      <c r="MQR234" s="43"/>
      <c r="MQS234" s="43"/>
      <c r="MQT234" s="43"/>
      <c r="MQU234" s="43"/>
      <c r="MQV234" s="43"/>
      <c r="MQW234" s="43"/>
      <c r="MQX234" s="43"/>
      <c r="MQY234" s="43"/>
      <c r="MQZ234" s="43"/>
      <c r="MRA234" s="43"/>
      <c r="MRB234" s="43"/>
      <c r="MRC234" s="43"/>
      <c r="MRD234" s="43"/>
      <c r="MRE234" s="43"/>
      <c r="MRF234" s="43"/>
      <c r="MRG234" s="43"/>
      <c r="MRH234" s="43"/>
      <c r="MRI234" s="43"/>
      <c r="MRJ234" s="43"/>
      <c r="MRK234" s="43"/>
      <c r="MRL234" s="43"/>
      <c r="MRM234" s="43"/>
      <c r="MRN234" s="43"/>
      <c r="MRO234" s="43"/>
      <c r="MRP234" s="43"/>
      <c r="MRQ234" s="43"/>
      <c r="MRR234" s="43"/>
      <c r="MRS234" s="43"/>
      <c r="MRT234" s="43"/>
      <c r="MRU234" s="43"/>
      <c r="MRV234" s="43"/>
      <c r="MRW234" s="43"/>
      <c r="MRX234" s="43"/>
      <c r="MRY234" s="43"/>
      <c r="MRZ234" s="43"/>
      <c r="MSA234" s="43"/>
      <c r="MSB234" s="43"/>
      <c r="MSC234" s="43"/>
      <c r="MSD234" s="43"/>
      <c r="MSE234" s="43"/>
      <c r="MSF234" s="43"/>
      <c r="MSG234" s="43"/>
      <c r="MSH234" s="43"/>
      <c r="MSI234" s="43"/>
      <c r="MSJ234" s="43"/>
      <c r="MSK234" s="43"/>
      <c r="MSL234" s="43"/>
      <c r="MSM234" s="43"/>
      <c r="MSN234" s="43"/>
      <c r="MSO234" s="43"/>
      <c r="MSP234" s="43"/>
      <c r="MSQ234" s="43"/>
      <c r="MSR234" s="43"/>
      <c r="MSS234" s="43"/>
      <c r="MST234" s="43"/>
      <c r="MSU234" s="43"/>
      <c r="MSV234" s="43"/>
      <c r="MSW234" s="43"/>
      <c r="MSX234" s="43"/>
      <c r="MSY234" s="43"/>
      <c r="MSZ234" s="43"/>
      <c r="MTA234" s="43"/>
      <c r="MTB234" s="43"/>
      <c r="MTC234" s="43"/>
      <c r="MTD234" s="43"/>
      <c r="MTE234" s="43"/>
      <c r="MTF234" s="43"/>
      <c r="MTG234" s="43"/>
      <c r="MTH234" s="43"/>
      <c r="MTI234" s="43"/>
      <c r="MTJ234" s="43"/>
      <c r="MTK234" s="43"/>
      <c r="MTL234" s="43"/>
      <c r="MTM234" s="43"/>
      <c r="MTN234" s="43"/>
      <c r="MTO234" s="43"/>
      <c r="MTP234" s="43"/>
      <c r="MTQ234" s="43"/>
      <c r="MTR234" s="43"/>
      <c r="MTS234" s="43"/>
      <c r="MTT234" s="43"/>
      <c r="MTU234" s="43"/>
      <c r="MTV234" s="43"/>
      <c r="MTW234" s="43"/>
      <c r="MTX234" s="43"/>
      <c r="MTY234" s="43"/>
      <c r="MTZ234" s="43"/>
      <c r="MUA234" s="43"/>
      <c r="MUB234" s="43"/>
      <c r="MUC234" s="43"/>
      <c r="MUD234" s="43"/>
      <c r="MUE234" s="43"/>
      <c r="MUF234" s="43"/>
      <c r="MUG234" s="43"/>
      <c r="MUH234" s="43"/>
      <c r="MUI234" s="43"/>
      <c r="MUJ234" s="43"/>
      <c r="MUK234" s="43"/>
      <c r="MUL234" s="43"/>
      <c r="MUM234" s="43"/>
      <c r="MUN234" s="43"/>
      <c r="MUO234" s="43"/>
      <c r="MUP234" s="43"/>
      <c r="MUQ234" s="43"/>
      <c r="MUR234" s="43"/>
      <c r="MUS234" s="43"/>
      <c r="MUT234" s="43"/>
      <c r="MUU234" s="43"/>
      <c r="MUV234" s="43"/>
      <c r="MUW234" s="43"/>
      <c r="MUX234" s="43"/>
      <c r="MUY234" s="43"/>
      <c r="MUZ234" s="43"/>
      <c r="MVA234" s="43"/>
      <c r="MVB234" s="43"/>
      <c r="MVC234" s="43"/>
      <c r="MVD234" s="43"/>
      <c r="MVE234" s="43"/>
      <c r="MVF234" s="43"/>
      <c r="MVG234" s="43"/>
      <c r="MVH234" s="43"/>
      <c r="MVI234" s="43"/>
      <c r="MVJ234" s="43"/>
      <c r="MVK234" s="43"/>
      <c r="MVL234" s="43"/>
      <c r="MVM234" s="43"/>
      <c r="MVN234" s="43"/>
      <c r="MVO234" s="43"/>
      <c r="MVP234" s="43"/>
      <c r="MVQ234" s="43"/>
      <c r="MVR234" s="43"/>
      <c r="MVS234" s="43"/>
      <c r="MVT234" s="43"/>
      <c r="MVU234" s="43"/>
      <c r="MVV234" s="43"/>
      <c r="MVW234" s="43"/>
      <c r="MVX234" s="43"/>
      <c r="MVY234" s="43"/>
      <c r="MVZ234" s="43"/>
      <c r="MWA234" s="43"/>
      <c r="MWB234" s="43"/>
      <c r="MWC234" s="43"/>
      <c r="MWD234" s="43"/>
      <c r="MWE234" s="43"/>
      <c r="MWF234" s="43"/>
      <c r="MWG234" s="43"/>
      <c r="MWH234" s="43"/>
      <c r="MWI234" s="43"/>
      <c r="MWJ234" s="43"/>
      <c r="MWK234" s="43"/>
      <c r="MWL234" s="43"/>
      <c r="MWM234" s="43"/>
      <c r="MWN234" s="43"/>
      <c r="MWO234" s="43"/>
      <c r="MWP234" s="43"/>
      <c r="MWQ234" s="43"/>
      <c r="MWR234" s="43"/>
      <c r="MWS234" s="43"/>
      <c r="MWT234" s="43"/>
      <c r="MWU234" s="43"/>
      <c r="MWV234" s="43"/>
      <c r="MWW234" s="43"/>
      <c r="MWX234" s="43"/>
      <c r="MWY234" s="43"/>
      <c r="MWZ234" s="43"/>
      <c r="MXA234" s="43"/>
      <c r="MXB234" s="43"/>
      <c r="MXC234" s="43"/>
      <c r="MXD234" s="43"/>
      <c r="MXE234" s="43"/>
      <c r="MXF234" s="43"/>
      <c r="MXG234" s="43"/>
      <c r="MXH234" s="43"/>
      <c r="MXI234" s="43"/>
      <c r="MXJ234" s="43"/>
      <c r="MXK234" s="43"/>
      <c r="MXL234" s="43"/>
      <c r="MXM234" s="43"/>
      <c r="MXN234" s="43"/>
      <c r="MXO234" s="43"/>
      <c r="MXP234" s="43"/>
      <c r="MXQ234" s="43"/>
      <c r="MXR234" s="43"/>
      <c r="MXS234" s="43"/>
      <c r="MXT234" s="43"/>
      <c r="MXU234" s="43"/>
      <c r="MXV234" s="43"/>
      <c r="MXW234" s="43"/>
      <c r="MXX234" s="43"/>
      <c r="MXY234" s="43"/>
      <c r="MXZ234" s="43"/>
      <c r="MYA234" s="43"/>
      <c r="MYB234" s="43"/>
      <c r="MYC234" s="43"/>
      <c r="MYD234" s="43"/>
      <c r="MYE234" s="43"/>
      <c r="MYF234" s="43"/>
      <c r="MYG234" s="43"/>
      <c r="MYH234" s="43"/>
      <c r="MYI234" s="43"/>
      <c r="MYJ234" s="43"/>
      <c r="MYK234" s="43"/>
      <c r="MYL234" s="43"/>
      <c r="MYM234" s="43"/>
      <c r="MYN234" s="43"/>
      <c r="MYO234" s="43"/>
      <c r="MYP234" s="43"/>
      <c r="MYQ234" s="43"/>
      <c r="MYR234" s="43"/>
      <c r="MYS234" s="43"/>
      <c r="MYT234" s="43"/>
      <c r="MYU234" s="43"/>
      <c r="MYV234" s="43"/>
      <c r="MYW234" s="43"/>
      <c r="MYX234" s="43"/>
      <c r="MYY234" s="43"/>
      <c r="MYZ234" s="43"/>
      <c r="MZA234" s="43"/>
      <c r="MZB234" s="43"/>
      <c r="MZC234" s="43"/>
      <c r="MZD234" s="43"/>
      <c r="MZE234" s="43"/>
      <c r="MZF234" s="43"/>
      <c r="MZG234" s="43"/>
      <c r="MZH234" s="43"/>
      <c r="MZI234" s="43"/>
      <c r="MZJ234" s="43"/>
      <c r="MZK234" s="43"/>
      <c r="MZL234" s="43"/>
      <c r="MZM234" s="43"/>
      <c r="MZN234" s="43"/>
      <c r="MZO234" s="43"/>
      <c r="MZP234" s="43"/>
      <c r="MZQ234" s="43"/>
      <c r="MZR234" s="43"/>
      <c r="MZS234" s="43"/>
      <c r="MZT234" s="43"/>
      <c r="MZU234" s="43"/>
      <c r="MZV234" s="43"/>
      <c r="MZW234" s="43"/>
      <c r="MZX234" s="43"/>
      <c r="MZY234" s="43"/>
      <c r="MZZ234" s="43"/>
      <c r="NAA234" s="43"/>
      <c r="NAB234" s="43"/>
      <c r="NAC234" s="43"/>
      <c r="NAD234" s="43"/>
      <c r="NAE234" s="43"/>
      <c r="NAF234" s="43"/>
      <c r="NAG234" s="43"/>
      <c r="NAH234" s="43"/>
      <c r="NAI234" s="43"/>
      <c r="NAJ234" s="43"/>
      <c r="NAK234" s="43"/>
      <c r="NAL234" s="43"/>
      <c r="NAM234" s="43"/>
      <c r="NAN234" s="43"/>
      <c r="NAO234" s="43"/>
      <c r="NAP234" s="43"/>
      <c r="NAQ234" s="43"/>
      <c r="NAR234" s="43"/>
      <c r="NAS234" s="43"/>
      <c r="NAT234" s="43"/>
      <c r="NAU234" s="43"/>
      <c r="NAV234" s="43"/>
      <c r="NAW234" s="43"/>
      <c r="NAX234" s="43"/>
      <c r="NAY234" s="43"/>
      <c r="NAZ234" s="43"/>
      <c r="NBA234" s="43"/>
      <c r="NBB234" s="43"/>
      <c r="NBC234" s="43"/>
      <c r="NBD234" s="43"/>
      <c r="NBE234" s="43"/>
      <c r="NBF234" s="43"/>
      <c r="NBG234" s="43"/>
      <c r="NBH234" s="43"/>
      <c r="NBI234" s="43"/>
      <c r="NBJ234" s="43"/>
      <c r="NBK234" s="43"/>
      <c r="NBL234" s="43"/>
      <c r="NBM234" s="43"/>
      <c r="NBN234" s="43"/>
      <c r="NBO234" s="43"/>
      <c r="NBP234" s="43"/>
      <c r="NBQ234" s="43"/>
      <c r="NBR234" s="43"/>
      <c r="NBS234" s="43"/>
      <c r="NBT234" s="43"/>
      <c r="NBU234" s="43"/>
      <c r="NBV234" s="43"/>
      <c r="NBW234" s="43"/>
      <c r="NBX234" s="43"/>
      <c r="NBY234" s="43"/>
      <c r="NBZ234" s="43"/>
      <c r="NCA234" s="43"/>
      <c r="NCB234" s="43"/>
      <c r="NCC234" s="43"/>
      <c r="NCD234" s="43"/>
      <c r="NCE234" s="43"/>
      <c r="NCF234" s="43"/>
      <c r="NCG234" s="43"/>
      <c r="NCH234" s="43"/>
      <c r="NCI234" s="43"/>
      <c r="NCJ234" s="43"/>
      <c r="NCK234" s="43"/>
      <c r="NCL234" s="43"/>
      <c r="NCM234" s="43"/>
      <c r="NCN234" s="43"/>
      <c r="NCO234" s="43"/>
      <c r="NCP234" s="43"/>
      <c r="NCQ234" s="43"/>
      <c r="NCR234" s="43"/>
      <c r="NCS234" s="43"/>
      <c r="NCT234" s="43"/>
      <c r="NCU234" s="43"/>
      <c r="NCV234" s="43"/>
      <c r="NCW234" s="43"/>
      <c r="NCX234" s="43"/>
      <c r="NCY234" s="43"/>
      <c r="NCZ234" s="43"/>
      <c r="NDA234" s="43"/>
      <c r="NDB234" s="43"/>
      <c r="NDC234" s="43"/>
      <c r="NDD234" s="43"/>
      <c r="NDE234" s="43"/>
      <c r="NDF234" s="43"/>
      <c r="NDG234" s="43"/>
      <c r="NDH234" s="43"/>
      <c r="NDI234" s="43"/>
      <c r="NDJ234" s="43"/>
      <c r="NDK234" s="43"/>
      <c r="NDL234" s="43"/>
      <c r="NDM234" s="43"/>
      <c r="NDN234" s="43"/>
      <c r="NDO234" s="43"/>
      <c r="NDP234" s="43"/>
      <c r="NDQ234" s="43"/>
      <c r="NDR234" s="43"/>
      <c r="NDS234" s="43"/>
      <c r="NDT234" s="43"/>
      <c r="NDU234" s="43"/>
      <c r="NDV234" s="43"/>
      <c r="NDW234" s="43"/>
      <c r="NDX234" s="43"/>
      <c r="NDY234" s="43"/>
      <c r="NDZ234" s="43"/>
      <c r="NEA234" s="43"/>
      <c r="NEB234" s="43"/>
      <c r="NEC234" s="43"/>
      <c r="NED234" s="43"/>
      <c r="NEE234" s="43"/>
      <c r="NEF234" s="43"/>
      <c r="NEG234" s="43"/>
      <c r="NEH234" s="43"/>
      <c r="NEI234" s="43"/>
      <c r="NEJ234" s="43"/>
      <c r="NEK234" s="43"/>
      <c r="NEL234" s="43"/>
      <c r="NEM234" s="43"/>
      <c r="NEN234" s="43"/>
      <c r="NEO234" s="43"/>
      <c r="NEP234" s="43"/>
      <c r="NEQ234" s="43"/>
      <c r="NER234" s="43"/>
      <c r="NES234" s="43"/>
      <c r="NET234" s="43"/>
      <c r="NEU234" s="43"/>
      <c r="NEV234" s="43"/>
      <c r="NEW234" s="43"/>
      <c r="NEX234" s="43"/>
      <c r="NEY234" s="43"/>
      <c r="NEZ234" s="43"/>
      <c r="NFA234" s="43"/>
      <c r="NFB234" s="43"/>
      <c r="NFC234" s="43"/>
      <c r="NFD234" s="43"/>
      <c r="NFE234" s="43"/>
      <c r="NFF234" s="43"/>
      <c r="NFG234" s="43"/>
      <c r="NFH234" s="43"/>
      <c r="NFI234" s="43"/>
      <c r="NFJ234" s="43"/>
      <c r="NFK234" s="43"/>
      <c r="NFL234" s="43"/>
      <c r="NFM234" s="43"/>
      <c r="NFN234" s="43"/>
      <c r="NFO234" s="43"/>
      <c r="NFP234" s="43"/>
      <c r="NFQ234" s="43"/>
      <c r="NFR234" s="43"/>
      <c r="NFS234" s="43"/>
      <c r="NFT234" s="43"/>
      <c r="NFU234" s="43"/>
      <c r="NFV234" s="43"/>
      <c r="NFW234" s="43"/>
      <c r="NFX234" s="43"/>
      <c r="NFY234" s="43"/>
      <c r="NFZ234" s="43"/>
      <c r="NGA234" s="43"/>
      <c r="NGB234" s="43"/>
      <c r="NGC234" s="43"/>
      <c r="NGD234" s="43"/>
      <c r="NGE234" s="43"/>
      <c r="NGF234" s="43"/>
      <c r="NGG234" s="43"/>
      <c r="NGH234" s="43"/>
      <c r="NGI234" s="43"/>
      <c r="NGJ234" s="43"/>
      <c r="NGK234" s="43"/>
      <c r="NGL234" s="43"/>
      <c r="NGM234" s="43"/>
      <c r="NGN234" s="43"/>
      <c r="NGO234" s="43"/>
      <c r="NGP234" s="43"/>
      <c r="NGQ234" s="43"/>
      <c r="NGR234" s="43"/>
      <c r="NGS234" s="43"/>
      <c r="NGT234" s="43"/>
      <c r="NGU234" s="43"/>
      <c r="NGV234" s="43"/>
      <c r="NGW234" s="43"/>
      <c r="NGX234" s="43"/>
      <c r="NGY234" s="43"/>
      <c r="NGZ234" s="43"/>
      <c r="NHA234" s="43"/>
      <c r="NHB234" s="43"/>
      <c r="NHC234" s="43"/>
      <c r="NHD234" s="43"/>
      <c r="NHE234" s="43"/>
      <c r="NHF234" s="43"/>
      <c r="NHG234" s="43"/>
      <c r="NHH234" s="43"/>
      <c r="NHI234" s="43"/>
      <c r="NHJ234" s="43"/>
      <c r="NHK234" s="43"/>
      <c r="NHL234" s="43"/>
      <c r="NHM234" s="43"/>
      <c r="NHN234" s="43"/>
      <c r="NHO234" s="43"/>
      <c r="NHP234" s="43"/>
      <c r="NHQ234" s="43"/>
      <c r="NHR234" s="43"/>
      <c r="NHS234" s="43"/>
      <c r="NHT234" s="43"/>
      <c r="NHU234" s="43"/>
      <c r="NHV234" s="43"/>
      <c r="NHW234" s="43"/>
      <c r="NHX234" s="43"/>
      <c r="NHY234" s="43"/>
      <c r="NHZ234" s="43"/>
      <c r="NIA234" s="43"/>
      <c r="NIB234" s="43"/>
      <c r="NIC234" s="43"/>
      <c r="NID234" s="43"/>
      <c r="NIE234" s="43"/>
      <c r="NIF234" s="43"/>
      <c r="NIG234" s="43"/>
      <c r="NIH234" s="43"/>
      <c r="NII234" s="43"/>
      <c r="NIJ234" s="43"/>
      <c r="NIK234" s="43"/>
      <c r="NIL234" s="43"/>
      <c r="NIM234" s="43"/>
      <c r="NIN234" s="43"/>
      <c r="NIO234" s="43"/>
      <c r="NIP234" s="43"/>
      <c r="NIQ234" s="43"/>
      <c r="NIR234" s="43"/>
      <c r="NIS234" s="43"/>
      <c r="NIT234" s="43"/>
      <c r="NIU234" s="43"/>
      <c r="NIV234" s="43"/>
      <c r="NIW234" s="43"/>
      <c r="NIX234" s="43"/>
      <c r="NIY234" s="43"/>
      <c r="NIZ234" s="43"/>
      <c r="NJA234" s="43"/>
      <c r="NJB234" s="43"/>
      <c r="NJC234" s="43"/>
      <c r="NJD234" s="43"/>
      <c r="NJE234" s="43"/>
      <c r="NJF234" s="43"/>
      <c r="NJG234" s="43"/>
      <c r="NJH234" s="43"/>
      <c r="NJI234" s="43"/>
      <c r="NJJ234" s="43"/>
      <c r="NJK234" s="43"/>
      <c r="NJL234" s="43"/>
      <c r="NJM234" s="43"/>
      <c r="NJN234" s="43"/>
      <c r="NJO234" s="43"/>
      <c r="NJP234" s="43"/>
      <c r="NJQ234" s="43"/>
      <c r="NJR234" s="43"/>
      <c r="NJS234" s="43"/>
      <c r="NJT234" s="43"/>
      <c r="NJU234" s="43"/>
      <c r="NJV234" s="43"/>
      <c r="NJW234" s="43"/>
      <c r="NJX234" s="43"/>
      <c r="NJY234" s="43"/>
      <c r="NJZ234" s="43"/>
      <c r="NKA234" s="43"/>
      <c r="NKB234" s="43"/>
      <c r="NKC234" s="43"/>
      <c r="NKD234" s="43"/>
      <c r="NKE234" s="43"/>
      <c r="NKF234" s="43"/>
      <c r="NKG234" s="43"/>
      <c r="NKH234" s="43"/>
      <c r="NKI234" s="43"/>
      <c r="NKJ234" s="43"/>
      <c r="NKK234" s="43"/>
      <c r="NKL234" s="43"/>
      <c r="NKM234" s="43"/>
      <c r="NKN234" s="43"/>
      <c r="NKO234" s="43"/>
      <c r="NKP234" s="43"/>
      <c r="NKQ234" s="43"/>
      <c r="NKR234" s="43"/>
      <c r="NKS234" s="43"/>
      <c r="NKT234" s="43"/>
      <c r="NKU234" s="43"/>
      <c r="NKV234" s="43"/>
      <c r="NKW234" s="43"/>
      <c r="NKX234" s="43"/>
      <c r="NKY234" s="43"/>
      <c r="NKZ234" s="43"/>
      <c r="NLA234" s="43"/>
      <c r="NLB234" s="43"/>
      <c r="NLC234" s="43"/>
      <c r="NLD234" s="43"/>
      <c r="NLE234" s="43"/>
      <c r="NLF234" s="43"/>
      <c r="NLG234" s="43"/>
      <c r="NLH234" s="43"/>
      <c r="NLI234" s="43"/>
      <c r="NLJ234" s="43"/>
      <c r="NLK234" s="43"/>
      <c r="NLL234" s="43"/>
      <c r="NLM234" s="43"/>
      <c r="NLN234" s="43"/>
      <c r="NLO234" s="43"/>
      <c r="NLP234" s="43"/>
      <c r="NLQ234" s="43"/>
      <c r="NLR234" s="43"/>
      <c r="NLS234" s="43"/>
      <c r="NLT234" s="43"/>
      <c r="NLU234" s="43"/>
      <c r="NLV234" s="43"/>
      <c r="NLW234" s="43"/>
      <c r="NLX234" s="43"/>
      <c r="NLY234" s="43"/>
      <c r="NLZ234" s="43"/>
      <c r="NMA234" s="43"/>
      <c r="NMB234" s="43"/>
      <c r="NMC234" s="43"/>
      <c r="NMD234" s="43"/>
      <c r="NME234" s="43"/>
      <c r="NMF234" s="43"/>
      <c r="NMG234" s="43"/>
      <c r="NMH234" s="43"/>
      <c r="NMI234" s="43"/>
      <c r="NMJ234" s="43"/>
      <c r="NMK234" s="43"/>
      <c r="NML234" s="43"/>
      <c r="NMM234" s="43"/>
      <c r="NMN234" s="43"/>
      <c r="NMO234" s="43"/>
      <c r="NMP234" s="43"/>
      <c r="NMQ234" s="43"/>
      <c r="NMR234" s="43"/>
      <c r="NMS234" s="43"/>
      <c r="NMT234" s="43"/>
      <c r="NMU234" s="43"/>
      <c r="NMV234" s="43"/>
      <c r="NMW234" s="43"/>
      <c r="NMX234" s="43"/>
      <c r="NMY234" s="43"/>
      <c r="NMZ234" s="43"/>
      <c r="NNA234" s="43"/>
      <c r="NNB234" s="43"/>
      <c r="NNC234" s="43"/>
      <c r="NND234" s="43"/>
      <c r="NNE234" s="43"/>
      <c r="NNF234" s="43"/>
      <c r="NNG234" s="43"/>
      <c r="NNH234" s="43"/>
      <c r="NNI234" s="43"/>
      <c r="NNJ234" s="43"/>
      <c r="NNK234" s="43"/>
      <c r="NNL234" s="43"/>
      <c r="NNM234" s="43"/>
      <c r="NNN234" s="43"/>
      <c r="NNO234" s="43"/>
      <c r="NNP234" s="43"/>
      <c r="NNQ234" s="43"/>
      <c r="NNR234" s="43"/>
      <c r="NNS234" s="43"/>
      <c r="NNT234" s="43"/>
      <c r="NNU234" s="43"/>
      <c r="NNV234" s="43"/>
      <c r="NNW234" s="43"/>
      <c r="NNX234" s="43"/>
      <c r="NNY234" s="43"/>
      <c r="NNZ234" s="43"/>
      <c r="NOA234" s="43"/>
      <c r="NOB234" s="43"/>
      <c r="NOC234" s="43"/>
      <c r="NOD234" s="43"/>
      <c r="NOE234" s="43"/>
      <c r="NOF234" s="43"/>
      <c r="NOG234" s="43"/>
      <c r="NOH234" s="43"/>
      <c r="NOI234" s="43"/>
      <c r="NOJ234" s="43"/>
      <c r="NOK234" s="43"/>
      <c r="NOL234" s="43"/>
      <c r="NOM234" s="43"/>
      <c r="NON234" s="43"/>
      <c r="NOO234" s="43"/>
      <c r="NOP234" s="43"/>
      <c r="NOQ234" s="43"/>
      <c r="NOR234" s="43"/>
      <c r="NOS234" s="43"/>
      <c r="NOT234" s="43"/>
      <c r="NOU234" s="43"/>
      <c r="NOV234" s="43"/>
      <c r="NOW234" s="43"/>
      <c r="NOX234" s="43"/>
      <c r="NOY234" s="43"/>
      <c r="NOZ234" s="43"/>
      <c r="NPA234" s="43"/>
      <c r="NPB234" s="43"/>
      <c r="NPC234" s="43"/>
      <c r="NPD234" s="43"/>
      <c r="NPE234" s="43"/>
      <c r="NPF234" s="43"/>
      <c r="NPG234" s="43"/>
      <c r="NPH234" s="43"/>
      <c r="NPI234" s="43"/>
      <c r="NPJ234" s="43"/>
      <c r="NPK234" s="43"/>
      <c r="NPL234" s="43"/>
      <c r="NPM234" s="43"/>
      <c r="NPN234" s="43"/>
      <c r="NPO234" s="43"/>
      <c r="NPP234" s="43"/>
      <c r="NPQ234" s="43"/>
      <c r="NPR234" s="43"/>
      <c r="NPS234" s="43"/>
      <c r="NPT234" s="43"/>
      <c r="NPU234" s="43"/>
      <c r="NPV234" s="43"/>
      <c r="NPW234" s="43"/>
      <c r="NPX234" s="43"/>
      <c r="NPY234" s="43"/>
      <c r="NPZ234" s="43"/>
      <c r="NQA234" s="43"/>
      <c r="NQB234" s="43"/>
      <c r="NQC234" s="43"/>
      <c r="NQD234" s="43"/>
      <c r="NQE234" s="43"/>
      <c r="NQF234" s="43"/>
      <c r="NQG234" s="43"/>
      <c r="NQH234" s="43"/>
      <c r="NQI234" s="43"/>
      <c r="NQJ234" s="43"/>
      <c r="NQK234" s="43"/>
      <c r="NQL234" s="43"/>
      <c r="NQM234" s="43"/>
      <c r="NQN234" s="43"/>
      <c r="NQO234" s="43"/>
      <c r="NQP234" s="43"/>
      <c r="NQQ234" s="43"/>
      <c r="NQR234" s="43"/>
      <c r="NQS234" s="43"/>
      <c r="NQT234" s="43"/>
      <c r="NQU234" s="43"/>
      <c r="NQV234" s="43"/>
      <c r="NQW234" s="43"/>
      <c r="NQX234" s="43"/>
      <c r="NQY234" s="43"/>
      <c r="NQZ234" s="43"/>
      <c r="NRA234" s="43"/>
      <c r="NRB234" s="43"/>
      <c r="NRC234" s="43"/>
      <c r="NRD234" s="43"/>
      <c r="NRE234" s="43"/>
      <c r="NRF234" s="43"/>
      <c r="NRG234" s="43"/>
      <c r="NRH234" s="43"/>
      <c r="NRI234" s="43"/>
      <c r="NRJ234" s="43"/>
      <c r="NRK234" s="43"/>
      <c r="NRL234" s="43"/>
      <c r="NRM234" s="43"/>
      <c r="NRN234" s="43"/>
      <c r="NRO234" s="43"/>
      <c r="NRP234" s="43"/>
      <c r="NRQ234" s="43"/>
      <c r="NRR234" s="43"/>
      <c r="NRS234" s="43"/>
      <c r="NRT234" s="43"/>
      <c r="NRU234" s="43"/>
      <c r="NRV234" s="43"/>
      <c r="NRW234" s="43"/>
      <c r="NRX234" s="43"/>
      <c r="NRY234" s="43"/>
      <c r="NRZ234" s="43"/>
      <c r="NSA234" s="43"/>
      <c r="NSB234" s="43"/>
      <c r="NSC234" s="43"/>
      <c r="NSD234" s="43"/>
      <c r="NSE234" s="43"/>
      <c r="NSF234" s="43"/>
      <c r="NSG234" s="43"/>
      <c r="NSH234" s="43"/>
      <c r="NSI234" s="43"/>
      <c r="NSJ234" s="43"/>
      <c r="NSK234" s="43"/>
      <c r="NSL234" s="43"/>
      <c r="NSM234" s="43"/>
      <c r="NSN234" s="43"/>
      <c r="NSO234" s="43"/>
      <c r="NSP234" s="43"/>
      <c r="NSQ234" s="43"/>
      <c r="NSR234" s="43"/>
      <c r="NSS234" s="43"/>
      <c r="NST234" s="43"/>
      <c r="NSU234" s="43"/>
      <c r="NSV234" s="43"/>
      <c r="NSW234" s="43"/>
      <c r="NSX234" s="43"/>
      <c r="NSY234" s="43"/>
      <c r="NSZ234" s="43"/>
      <c r="NTA234" s="43"/>
      <c r="NTB234" s="43"/>
      <c r="NTC234" s="43"/>
      <c r="NTD234" s="43"/>
      <c r="NTE234" s="43"/>
      <c r="NTF234" s="43"/>
      <c r="NTG234" s="43"/>
      <c r="NTH234" s="43"/>
      <c r="NTI234" s="43"/>
      <c r="NTJ234" s="43"/>
      <c r="NTK234" s="43"/>
      <c r="NTL234" s="43"/>
      <c r="NTM234" s="43"/>
      <c r="NTN234" s="43"/>
      <c r="NTO234" s="43"/>
      <c r="NTP234" s="43"/>
      <c r="NTQ234" s="43"/>
      <c r="NTR234" s="43"/>
      <c r="NTS234" s="43"/>
      <c r="NTT234" s="43"/>
      <c r="NTU234" s="43"/>
      <c r="NTV234" s="43"/>
      <c r="NTW234" s="43"/>
      <c r="NTX234" s="43"/>
      <c r="NTY234" s="43"/>
      <c r="NTZ234" s="43"/>
      <c r="NUA234" s="43"/>
      <c r="NUB234" s="43"/>
      <c r="NUC234" s="43"/>
      <c r="NUD234" s="43"/>
      <c r="NUE234" s="43"/>
      <c r="NUF234" s="43"/>
      <c r="NUG234" s="43"/>
      <c r="NUH234" s="43"/>
      <c r="NUI234" s="43"/>
      <c r="NUJ234" s="43"/>
      <c r="NUK234" s="43"/>
      <c r="NUL234" s="43"/>
      <c r="NUM234" s="43"/>
      <c r="NUN234" s="43"/>
      <c r="NUO234" s="43"/>
      <c r="NUP234" s="43"/>
      <c r="NUQ234" s="43"/>
      <c r="NUR234" s="43"/>
      <c r="NUS234" s="43"/>
      <c r="NUT234" s="43"/>
      <c r="NUU234" s="43"/>
      <c r="NUV234" s="43"/>
      <c r="NUW234" s="43"/>
      <c r="NUX234" s="43"/>
      <c r="NUY234" s="43"/>
      <c r="NUZ234" s="43"/>
      <c r="NVA234" s="43"/>
      <c r="NVB234" s="43"/>
      <c r="NVC234" s="43"/>
      <c r="NVD234" s="43"/>
      <c r="NVE234" s="43"/>
      <c r="NVF234" s="43"/>
      <c r="NVG234" s="43"/>
      <c r="NVH234" s="43"/>
      <c r="NVI234" s="43"/>
      <c r="NVJ234" s="43"/>
      <c r="NVK234" s="43"/>
      <c r="NVL234" s="43"/>
      <c r="NVM234" s="43"/>
      <c r="NVN234" s="43"/>
      <c r="NVO234" s="43"/>
      <c r="NVP234" s="43"/>
      <c r="NVQ234" s="43"/>
      <c r="NVR234" s="43"/>
      <c r="NVS234" s="43"/>
      <c r="NVT234" s="43"/>
      <c r="NVU234" s="43"/>
      <c r="NVV234" s="43"/>
      <c r="NVW234" s="43"/>
      <c r="NVX234" s="43"/>
      <c r="NVY234" s="43"/>
      <c r="NVZ234" s="43"/>
      <c r="NWA234" s="43"/>
      <c r="NWB234" s="43"/>
      <c r="NWC234" s="43"/>
      <c r="NWD234" s="43"/>
      <c r="NWE234" s="43"/>
      <c r="NWF234" s="43"/>
      <c r="NWG234" s="43"/>
      <c r="NWH234" s="43"/>
      <c r="NWI234" s="43"/>
      <c r="NWJ234" s="43"/>
      <c r="NWK234" s="43"/>
      <c r="NWL234" s="43"/>
      <c r="NWM234" s="43"/>
      <c r="NWN234" s="43"/>
      <c r="NWO234" s="43"/>
      <c r="NWP234" s="43"/>
      <c r="NWQ234" s="43"/>
      <c r="NWR234" s="43"/>
      <c r="NWS234" s="43"/>
      <c r="NWT234" s="43"/>
      <c r="NWU234" s="43"/>
      <c r="NWV234" s="43"/>
      <c r="NWW234" s="43"/>
      <c r="NWX234" s="43"/>
      <c r="NWY234" s="43"/>
      <c r="NWZ234" s="43"/>
      <c r="NXA234" s="43"/>
      <c r="NXB234" s="43"/>
      <c r="NXC234" s="43"/>
      <c r="NXD234" s="43"/>
      <c r="NXE234" s="43"/>
      <c r="NXF234" s="43"/>
      <c r="NXG234" s="43"/>
      <c r="NXH234" s="43"/>
      <c r="NXI234" s="43"/>
      <c r="NXJ234" s="43"/>
      <c r="NXK234" s="43"/>
      <c r="NXL234" s="43"/>
      <c r="NXM234" s="43"/>
      <c r="NXN234" s="43"/>
      <c r="NXO234" s="43"/>
      <c r="NXP234" s="43"/>
      <c r="NXQ234" s="43"/>
      <c r="NXR234" s="43"/>
      <c r="NXS234" s="43"/>
      <c r="NXT234" s="43"/>
      <c r="NXU234" s="43"/>
      <c r="NXV234" s="43"/>
      <c r="NXW234" s="43"/>
      <c r="NXX234" s="43"/>
      <c r="NXY234" s="43"/>
      <c r="NXZ234" s="43"/>
      <c r="NYA234" s="43"/>
      <c r="NYB234" s="43"/>
      <c r="NYC234" s="43"/>
      <c r="NYD234" s="43"/>
      <c r="NYE234" s="43"/>
      <c r="NYF234" s="43"/>
      <c r="NYG234" s="43"/>
      <c r="NYH234" s="43"/>
      <c r="NYI234" s="43"/>
      <c r="NYJ234" s="43"/>
      <c r="NYK234" s="43"/>
      <c r="NYL234" s="43"/>
      <c r="NYM234" s="43"/>
      <c r="NYN234" s="43"/>
      <c r="NYO234" s="43"/>
      <c r="NYP234" s="43"/>
      <c r="NYQ234" s="43"/>
      <c r="NYR234" s="43"/>
      <c r="NYS234" s="43"/>
      <c r="NYT234" s="43"/>
      <c r="NYU234" s="43"/>
      <c r="NYV234" s="43"/>
      <c r="NYW234" s="43"/>
      <c r="NYX234" s="43"/>
      <c r="NYY234" s="43"/>
      <c r="NYZ234" s="43"/>
      <c r="NZA234" s="43"/>
      <c r="NZB234" s="43"/>
      <c r="NZC234" s="43"/>
      <c r="NZD234" s="43"/>
      <c r="NZE234" s="43"/>
      <c r="NZF234" s="43"/>
      <c r="NZG234" s="43"/>
      <c r="NZH234" s="43"/>
      <c r="NZI234" s="43"/>
      <c r="NZJ234" s="43"/>
      <c r="NZK234" s="43"/>
      <c r="NZL234" s="43"/>
      <c r="NZM234" s="43"/>
      <c r="NZN234" s="43"/>
      <c r="NZO234" s="43"/>
      <c r="NZP234" s="43"/>
      <c r="NZQ234" s="43"/>
      <c r="NZR234" s="43"/>
      <c r="NZS234" s="43"/>
      <c r="NZT234" s="43"/>
      <c r="NZU234" s="43"/>
      <c r="NZV234" s="43"/>
      <c r="NZW234" s="43"/>
      <c r="NZX234" s="43"/>
      <c r="NZY234" s="43"/>
      <c r="NZZ234" s="43"/>
      <c r="OAA234" s="43"/>
      <c r="OAB234" s="43"/>
      <c r="OAC234" s="43"/>
      <c r="OAD234" s="43"/>
      <c r="OAE234" s="43"/>
      <c r="OAF234" s="43"/>
      <c r="OAG234" s="43"/>
      <c r="OAH234" s="43"/>
      <c r="OAI234" s="43"/>
      <c r="OAJ234" s="43"/>
      <c r="OAK234" s="43"/>
      <c r="OAL234" s="43"/>
      <c r="OAM234" s="43"/>
      <c r="OAN234" s="43"/>
      <c r="OAO234" s="43"/>
      <c r="OAP234" s="43"/>
      <c r="OAQ234" s="43"/>
      <c r="OAR234" s="43"/>
      <c r="OAS234" s="43"/>
      <c r="OAT234" s="43"/>
      <c r="OAU234" s="43"/>
      <c r="OAV234" s="43"/>
      <c r="OAW234" s="43"/>
      <c r="OAX234" s="43"/>
      <c r="OAY234" s="43"/>
      <c r="OAZ234" s="43"/>
      <c r="OBA234" s="43"/>
      <c r="OBB234" s="43"/>
      <c r="OBC234" s="43"/>
      <c r="OBD234" s="43"/>
      <c r="OBE234" s="43"/>
      <c r="OBF234" s="43"/>
      <c r="OBG234" s="43"/>
      <c r="OBH234" s="43"/>
      <c r="OBI234" s="43"/>
      <c r="OBJ234" s="43"/>
      <c r="OBK234" s="43"/>
      <c r="OBL234" s="43"/>
      <c r="OBM234" s="43"/>
      <c r="OBN234" s="43"/>
      <c r="OBO234" s="43"/>
      <c r="OBP234" s="43"/>
      <c r="OBQ234" s="43"/>
      <c r="OBR234" s="43"/>
      <c r="OBS234" s="43"/>
      <c r="OBT234" s="43"/>
      <c r="OBU234" s="43"/>
      <c r="OBV234" s="43"/>
      <c r="OBW234" s="43"/>
      <c r="OBX234" s="43"/>
      <c r="OBY234" s="43"/>
      <c r="OBZ234" s="43"/>
      <c r="OCA234" s="43"/>
      <c r="OCB234" s="43"/>
      <c r="OCC234" s="43"/>
      <c r="OCD234" s="43"/>
      <c r="OCE234" s="43"/>
      <c r="OCF234" s="43"/>
      <c r="OCG234" s="43"/>
      <c r="OCH234" s="43"/>
      <c r="OCI234" s="43"/>
      <c r="OCJ234" s="43"/>
      <c r="OCK234" s="43"/>
      <c r="OCL234" s="43"/>
      <c r="OCM234" s="43"/>
      <c r="OCN234" s="43"/>
      <c r="OCO234" s="43"/>
      <c r="OCP234" s="43"/>
      <c r="OCQ234" s="43"/>
      <c r="OCR234" s="43"/>
      <c r="OCS234" s="43"/>
      <c r="OCT234" s="43"/>
      <c r="OCU234" s="43"/>
      <c r="OCV234" s="43"/>
      <c r="OCW234" s="43"/>
      <c r="OCX234" s="43"/>
      <c r="OCY234" s="43"/>
      <c r="OCZ234" s="43"/>
      <c r="ODA234" s="43"/>
      <c r="ODB234" s="43"/>
      <c r="ODC234" s="43"/>
      <c r="ODD234" s="43"/>
      <c r="ODE234" s="43"/>
      <c r="ODF234" s="43"/>
      <c r="ODG234" s="43"/>
      <c r="ODH234" s="43"/>
      <c r="ODI234" s="43"/>
      <c r="ODJ234" s="43"/>
      <c r="ODK234" s="43"/>
      <c r="ODL234" s="43"/>
      <c r="ODM234" s="43"/>
      <c r="ODN234" s="43"/>
      <c r="ODO234" s="43"/>
      <c r="ODP234" s="43"/>
      <c r="ODQ234" s="43"/>
      <c r="ODR234" s="43"/>
      <c r="ODS234" s="43"/>
      <c r="ODT234" s="43"/>
      <c r="ODU234" s="43"/>
      <c r="ODV234" s="43"/>
      <c r="ODW234" s="43"/>
      <c r="ODX234" s="43"/>
      <c r="ODY234" s="43"/>
      <c r="ODZ234" s="43"/>
      <c r="OEA234" s="43"/>
      <c r="OEB234" s="43"/>
      <c r="OEC234" s="43"/>
      <c r="OED234" s="43"/>
      <c r="OEE234" s="43"/>
      <c r="OEF234" s="43"/>
      <c r="OEG234" s="43"/>
      <c r="OEH234" s="43"/>
      <c r="OEI234" s="43"/>
      <c r="OEJ234" s="43"/>
      <c r="OEK234" s="43"/>
      <c r="OEL234" s="43"/>
      <c r="OEM234" s="43"/>
      <c r="OEN234" s="43"/>
      <c r="OEO234" s="43"/>
      <c r="OEP234" s="43"/>
      <c r="OEQ234" s="43"/>
      <c r="OER234" s="43"/>
      <c r="OES234" s="43"/>
      <c r="OET234" s="43"/>
      <c r="OEU234" s="43"/>
      <c r="OEV234" s="43"/>
      <c r="OEW234" s="43"/>
      <c r="OEX234" s="43"/>
      <c r="OEY234" s="43"/>
      <c r="OEZ234" s="43"/>
      <c r="OFA234" s="43"/>
      <c r="OFB234" s="43"/>
      <c r="OFC234" s="43"/>
      <c r="OFD234" s="43"/>
      <c r="OFE234" s="43"/>
      <c r="OFF234" s="43"/>
      <c r="OFG234" s="43"/>
      <c r="OFH234" s="43"/>
      <c r="OFI234" s="43"/>
      <c r="OFJ234" s="43"/>
      <c r="OFK234" s="43"/>
      <c r="OFL234" s="43"/>
      <c r="OFM234" s="43"/>
      <c r="OFN234" s="43"/>
      <c r="OFO234" s="43"/>
      <c r="OFP234" s="43"/>
      <c r="OFQ234" s="43"/>
      <c r="OFR234" s="43"/>
      <c r="OFS234" s="43"/>
      <c r="OFT234" s="43"/>
      <c r="OFU234" s="43"/>
      <c r="OFV234" s="43"/>
      <c r="OFW234" s="43"/>
      <c r="OFX234" s="43"/>
      <c r="OFY234" s="43"/>
      <c r="OFZ234" s="43"/>
      <c r="OGA234" s="43"/>
      <c r="OGB234" s="43"/>
      <c r="OGC234" s="43"/>
      <c r="OGD234" s="43"/>
      <c r="OGE234" s="43"/>
      <c r="OGF234" s="43"/>
      <c r="OGG234" s="43"/>
      <c r="OGH234" s="43"/>
      <c r="OGI234" s="43"/>
      <c r="OGJ234" s="43"/>
      <c r="OGK234" s="43"/>
      <c r="OGL234" s="43"/>
      <c r="OGM234" s="43"/>
      <c r="OGN234" s="43"/>
      <c r="OGO234" s="43"/>
      <c r="OGP234" s="43"/>
      <c r="OGQ234" s="43"/>
      <c r="OGR234" s="43"/>
      <c r="OGS234" s="43"/>
      <c r="OGT234" s="43"/>
      <c r="OGU234" s="43"/>
      <c r="OGV234" s="43"/>
      <c r="OGW234" s="43"/>
      <c r="OGX234" s="43"/>
      <c r="OGY234" s="43"/>
      <c r="OGZ234" s="43"/>
      <c r="OHA234" s="43"/>
      <c r="OHB234" s="43"/>
      <c r="OHC234" s="43"/>
      <c r="OHD234" s="43"/>
      <c r="OHE234" s="43"/>
      <c r="OHF234" s="43"/>
      <c r="OHG234" s="43"/>
      <c r="OHH234" s="43"/>
      <c r="OHI234" s="43"/>
      <c r="OHJ234" s="43"/>
      <c r="OHK234" s="43"/>
      <c r="OHL234" s="43"/>
      <c r="OHM234" s="43"/>
      <c r="OHN234" s="43"/>
      <c r="OHO234" s="43"/>
      <c r="OHP234" s="43"/>
      <c r="OHQ234" s="43"/>
      <c r="OHR234" s="43"/>
      <c r="OHS234" s="43"/>
      <c r="OHT234" s="43"/>
      <c r="OHU234" s="43"/>
      <c r="OHV234" s="43"/>
      <c r="OHW234" s="43"/>
      <c r="OHX234" s="43"/>
      <c r="OHY234" s="43"/>
      <c r="OHZ234" s="43"/>
      <c r="OIA234" s="43"/>
      <c r="OIB234" s="43"/>
      <c r="OIC234" s="43"/>
      <c r="OID234" s="43"/>
      <c r="OIE234" s="43"/>
      <c r="OIF234" s="43"/>
      <c r="OIG234" s="43"/>
      <c r="OIH234" s="43"/>
      <c r="OII234" s="43"/>
      <c r="OIJ234" s="43"/>
      <c r="OIK234" s="43"/>
      <c r="OIL234" s="43"/>
      <c r="OIM234" s="43"/>
      <c r="OIN234" s="43"/>
      <c r="OIO234" s="43"/>
      <c r="OIP234" s="43"/>
      <c r="OIQ234" s="43"/>
      <c r="OIR234" s="43"/>
      <c r="OIS234" s="43"/>
      <c r="OIT234" s="43"/>
      <c r="OIU234" s="43"/>
      <c r="OIV234" s="43"/>
      <c r="OIW234" s="43"/>
      <c r="OIX234" s="43"/>
      <c r="OIY234" s="43"/>
      <c r="OIZ234" s="43"/>
      <c r="OJA234" s="43"/>
      <c r="OJB234" s="43"/>
      <c r="OJC234" s="43"/>
      <c r="OJD234" s="43"/>
      <c r="OJE234" s="43"/>
      <c r="OJF234" s="43"/>
      <c r="OJG234" s="43"/>
      <c r="OJH234" s="43"/>
      <c r="OJI234" s="43"/>
      <c r="OJJ234" s="43"/>
      <c r="OJK234" s="43"/>
      <c r="OJL234" s="43"/>
      <c r="OJM234" s="43"/>
      <c r="OJN234" s="43"/>
      <c r="OJO234" s="43"/>
      <c r="OJP234" s="43"/>
      <c r="OJQ234" s="43"/>
      <c r="OJR234" s="43"/>
      <c r="OJS234" s="43"/>
      <c r="OJT234" s="43"/>
      <c r="OJU234" s="43"/>
      <c r="OJV234" s="43"/>
      <c r="OJW234" s="43"/>
      <c r="OJX234" s="43"/>
      <c r="OJY234" s="43"/>
      <c r="OJZ234" s="43"/>
      <c r="OKA234" s="43"/>
      <c r="OKB234" s="43"/>
      <c r="OKC234" s="43"/>
      <c r="OKD234" s="43"/>
      <c r="OKE234" s="43"/>
      <c r="OKF234" s="43"/>
      <c r="OKG234" s="43"/>
      <c r="OKH234" s="43"/>
      <c r="OKI234" s="43"/>
      <c r="OKJ234" s="43"/>
      <c r="OKK234" s="43"/>
      <c r="OKL234" s="43"/>
      <c r="OKM234" s="43"/>
      <c r="OKN234" s="43"/>
      <c r="OKO234" s="43"/>
      <c r="OKP234" s="43"/>
      <c r="OKQ234" s="43"/>
      <c r="OKR234" s="43"/>
      <c r="OKS234" s="43"/>
      <c r="OKT234" s="43"/>
      <c r="OKU234" s="43"/>
      <c r="OKV234" s="43"/>
      <c r="OKW234" s="43"/>
      <c r="OKX234" s="43"/>
      <c r="OKY234" s="43"/>
      <c r="OKZ234" s="43"/>
      <c r="OLA234" s="43"/>
      <c r="OLB234" s="43"/>
      <c r="OLC234" s="43"/>
      <c r="OLD234" s="43"/>
      <c r="OLE234" s="43"/>
      <c r="OLF234" s="43"/>
      <c r="OLG234" s="43"/>
      <c r="OLH234" s="43"/>
      <c r="OLI234" s="43"/>
      <c r="OLJ234" s="43"/>
      <c r="OLK234" s="43"/>
      <c r="OLL234" s="43"/>
      <c r="OLM234" s="43"/>
      <c r="OLN234" s="43"/>
      <c r="OLO234" s="43"/>
      <c r="OLP234" s="43"/>
      <c r="OLQ234" s="43"/>
      <c r="OLR234" s="43"/>
      <c r="OLS234" s="43"/>
      <c r="OLT234" s="43"/>
      <c r="OLU234" s="43"/>
      <c r="OLV234" s="43"/>
      <c r="OLW234" s="43"/>
      <c r="OLX234" s="43"/>
      <c r="OLY234" s="43"/>
      <c r="OLZ234" s="43"/>
      <c r="OMA234" s="43"/>
      <c r="OMB234" s="43"/>
      <c r="OMC234" s="43"/>
      <c r="OMD234" s="43"/>
      <c r="OME234" s="43"/>
      <c r="OMF234" s="43"/>
      <c r="OMG234" s="43"/>
      <c r="OMH234" s="43"/>
      <c r="OMI234" s="43"/>
      <c r="OMJ234" s="43"/>
      <c r="OMK234" s="43"/>
      <c r="OML234" s="43"/>
      <c r="OMM234" s="43"/>
      <c r="OMN234" s="43"/>
      <c r="OMO234" s="43"/>
      <c r="OMP234" s="43"/>
      <c r="OMQ234" s="43"/>
      <c r="OMR234" s="43"/>
      <c r="OMS234" s="43"/>
      <c r="OMT234" s="43"/>
      <c r="OMU234" s="43"/>
      <c r="OMV234" s="43"/>
      <c r="OMW234" s="43"/>
      <c r="OMX234" s="43"/>
      <c r="OMY234" s="43"/>
      <c r="OMZ234" s="43"/>
      <c r="ONA234" s="43"/>
      <c r="ONB234" s="43"/>
      <c r="ONC234" s="43"/>
      <c r="OND234" s="43"/>
      <c r="ONE234" s="43"/>
      <c r="ONF234" s="43"/>
      <c r="ONG234" s="43"/>
      <c r="ONH234" s="43"/>
      <c r="ONI234" s="43"/>
      <c r="ONJ234" s="43"/>
      <c r="ONK234" s="43"/>
      <c r="ONL234" s="43"/>
      <c r="ONM234" s="43"/>
      <c r="ONN234" s="43"/>
      <c r="ONO234" s="43"/>
      <c r="ONP234" s="43"/>
      <c r="ONQ234" s="43"/>
      <c r="ONR234" s="43"/>
      <c r="ONS234" s="43"/>
      <c r="ONT234" s="43"/>
      <c r="ONU234" s="43"/>
      <c r="ONV234" s="43"/>
      <c r="ONW234" s="43"/>
      <c r="ONX234" s="43"/>
      <c r="ONY234" s="43"/>
      <c r="ONZ234" s="43"/>
      <c r="OOA234" s="43"/>
      <c r="OOB234" s="43"/>
      <c r="OOC234" s="43"/>
      <c r="OOD234" s="43"/>
      <c r="OOE234" s="43"/>
      <c r="OOF234" s="43"/>
      <c r="OOG234" s="43"/>
      <c r="OOH234" s="43"/>
      <c r="OOI234" s="43"/>
      <c r="OOJ234" s="43"/>
      <c r="OOK234" s="43"/>
      <c r="OOL234" s="43"/>
      <c r="OOM234" s="43"/>
      <c r="OON234" s="43"/>
      <c r="OOO234" s="43"/>
      <c r="OOP234" s="43"/>
      <c r="OOQ234" s="43"/>
      <c r="OOR234" s="43"/>
      <c r="OOS234" s="43"/>
      <c r="OOT234" s="43"/>
      <c r="OOU234" s="43"/>
      <c r="OOV234" s="43"/>
      <c r="OOW234" s="43"/>
      <c r="OOX234" s="43"/>
      <c r="OOY234" s="43"/>
      <c r="OOZ234" s="43"/>
      <c r="OPA234" s="43"/>
      <c r="OPB234" s="43"/>
      <c r="OPC234" s="43"/>
      <c r="OPD234" s="43"/>
      <c r="OPE234" s="43"/>
      <c r="OPF234" s="43"/>
      <c r="OPG234" s="43"/>
      <c r="OPH234" s="43"/>
      <c r="OPI234" s="43"/>
      <c r="OPJ234" s="43"/>
      <c r="OPK234" s="43"/>
      <c r="OPL234" s="43"/>
      <c r="OPM234" s="43"/>
      <c r="OPN234" s="43"/>
      <c r="OPO234" s="43"/>
      <c r="OPP234" s="43"/>
      <c r="OPQ234" s="43"/>
      <c r="OPR234" s="43"/>
      <c r="OPS234" s="43"/>
      <c r="OPT234" s="43"/>
      <c r="OPU234" s="43"/>
      <c r="OPV234" s="43"/>
      <c r="OPW234" s="43"/>
      <c r="OPX234" s="43"/>
      <c r="OPY234" s="43"/>
      <c r="OPZ234" s="43"/>
      <c r="OQA234" s="43"/>
      <c r="OQB234" s="43"/>
      <c r="OQC234" s="43"/>
      <c r="OQD234" s="43"/>
      <c r="OQE234" s="43"/>
      <c r="OQF234" s="43"/>
      <c r="OQG234" s="43"/>
      <c r="OQH234" s="43"/>
      <c r="OQI234" s="43"/>
      <c r="OQJ234" s="43"/>
      <c r="OQK234" s="43"/>
      <c r="OQL234" s="43"/>
      <c r="OQM234" s="43"/>
      <c r="OQN234" s="43"/>
      <c r="OQO234" s="43"/>
      <c r="OQP234" s="43"/>
      <c r="OQQ234" s="43"/>
      <c r="OQR234" s="43"/>
      <c r="OQS234" s="43"/>
      <c r="OQT234" s="43"/>
      <c r="OQU234" s="43"/>
      <c r="OQV234" s="43"/>
      <c r="OQW234" s="43"/>
      <c r="OQX234" s="43"/>
      <c r="OQY234" s="43"/>
      <c r="OQZ234" s="43"/>
      <c r="ORA234" s="43"/>
      <c r="ORB234" s="43"/>
      <c r="ORC234" s="43"/>
      <c r="ORD234" s="43"/>
      <c r="ORE234" s="43"/>
      <c r="ORF234" s="43"/>
      <c r="ORG234" s="43"/>
      <c r="ORH234" s="43"/>
      <c r="ORI234" s="43"/>
      <c r="ORJ234" s="43"/>
      <c r="ORK234" s="43"/>
      <c r="ORL234" s="43"/>
      <c r="ORM234" s="43"/>
      <c r="ORN234" s="43"/>
      <c r="ORO234" s="43"/>
      <c r="ORP234" s="43"/>
      <c r="ORQ234" s="43"/>
      <c r="ORR234" s="43"/>
      <c r="ORS234" s="43"/>
      <c r="ORT234" s="43"/>
      <c r="ORU234" s="43"/>
      <c r="ORV234" s="43"/>
      <c r="ORW234" s="43"/>
      <c r="ORX234" s="43"/>
      <c r="ORY234" s="43"/>
      <c r="ORZ234" s="43"/>
      <c r="OSA234" s="43"/>
      <c r="OSB234" s="43"/>
      <c r="OSC234" s="43"/>
      <c r="OSD234" s="43"/>
      <c r="OSE234" s="43"/>
      <c r="OSF234" s="43"/>
      <c r="OSG234" s="43"/>
      <c r="OSH234" s="43"/>
      <c r="OSI234" s="43"/>
      <c r="OSJ234" s="43"/>
      <c r="OSK234" s="43"/>
      <c r="OSL234" s="43"/>
      <c r="OSM234" s="43"/>
      <c r="OSN234" s="43"/>
      <c r="OSO234" s="43"/>
      <c r="OSP234" s="43"/>
      <c r="OSQ234" s="43"/>
      <c r="OSR234" s="43"/>
      <c r="OSS234" s="43"/>
      <c r="OST234" s="43"/>
      <c r="OSU234" s="43"/>
      <c r="OSV234" s="43"/>
      <c r="OSW234" s="43"/>
      <c r="OSX234" s="43"/>
      <c r="OSY234" s="43"/>
      <c r="OSZ234" s="43"/>
      <c r="OTA234" s="43"/>
      <c r="OTB234" s="43"/>
      <c r="OTC234" s="43"/>
      <c r="OTD234" s="43"/>
      <c r="OTE234" s="43"/>
      <c r="OTF234" s="43"/>
      <c r="OTG234" s="43"/>
      <c r="OTH234" s="43"/>
      <c r="OTI234" s="43"/>
      <c r="OTJ234" s="43"/>
      <c r="OTK234" s="43"/>
      <c r="OTL234" s="43"/>
      <c r="OTM234" s="43"/>
      <c r="OTN234" s="43"/>
      <c r="OTO234" s="43"/>
      <c r="OTP234" s="43"/>
      <c r="OTQ234" s="43"/>
      <c r="OTR234" s="43"/>
      <c r="OTS234" s="43"/>
      <c r="OTT234" s="43"/>
      <c r="OTU234" s="43"/>
      <c r="OTV234" s="43"/>
      <c r="OTW234" s="43"/>
      <c r="OTX234" s="43"/>
      <c r="OTY234" s="43"/>
      <c r="OTZ234" s="43"/>
      <c r="OUA234" s="43"/>
      <c r="OUB234" s="43"/>
      <c r="OUC234" s="43"/>
      <c r="OUD234" s="43"/>
      <c r="OUE234" s="43"/>
      <c r="OUF234" s="43"/>
      <c r="OUG234" s="43"/>
      <c r="OUH234" s="43"/>
      <c r="OUI234" s="43"/>
      <c r="OUJ234" s="43"/>
      <c r="OUK234" s="43"/>
      <c r="OUL234" s="43"/>
      <c r="OUM234" s="43"/>
      <c r="OUN234" s="43"/>
      <c r="OUO234" s="43"/>
      <c r="OUP234" s="43"/>
      <c r="OUQ234" s="43"/>
      <c r="OUR234" s="43"/>
      <c r="OUS234" s="43"/>
      <c r="OUT234" s="43"/>
      <c r="OUU234" s="43"/>
      <c r="OUV234" s="43"/>
      <c r="OUW234" s="43"/>
      <c r="OUX234" s="43"/>
      <c r="OUY234" s="43"/>
      <c r="OUZ234" s="43"/>
      <c r="OVA234" s="43"/>
      <c r="OVB234" s="43"/>
      <c r="OVC234" s="43"/>
      <c r="OVD234" s="43"/>
      <c r="OVE234" s="43"/>
      <c r="OVF234" s="43"/>
      <c r="OVG234" s="43"/>
      <c r="OVH234" s="43"/>
      <c r="OVI234" s="43"/>
      <c r="OVJ234" s="43"/>
      <c r="OVK234" s="43"/>
      <c r="OVL234" s="43"/>
      <c r="OVM234" s="43"/>
      <c r="OVN234" s="43"/>
      <c r="OVO234" s="43"/>
      <c r="OVP234" s="43"/>
      <c r="OVQ234" s="43"/>
      <c r="OVR234" s="43"/>
      <c r="OVS234" s="43"/>
      <c r="OVT234" s="43"/>
      <c r="OVU234" s="43"/>
      <c r="OVV234" s="43"/>
      <c r="OVW234" s="43"/>
      <c r="OVX234" s="43"/>
      <c r="OVY234" s="43"/>
      <c r="OVZ234" s="43"/>
      <c r="OWA234" s="43"/>
      <c r="OWB234" s="43"/>
      <c r="OWC234" s="43"/>
      <c r="OWD234" s="43"/>
      <c r="OWE234" s="43"/>
      <c r="OWF234" s="43"/>
      <c r="OWG234" s="43"/>
      <c r="OWH234" s="43"/>
      <c r="OWI234" s="43"/>
      <c r="OWJ234" s="43"/>
      <c r="OWK234" s="43"/>
      <c r="OWL234" s="43"/>
      <c r="OWM234" s="43"/>
      <c r="OWN234" s="43"/>
      <c r="OWO234" s="43"/>
      <c r="OWP234" s="43"/>
      <c r="OWQ234" s="43"/>
      <c r="OWR234" s="43"/>
      <c r="OWS234" s="43"/>
      <c r="OWT234" s="43"/>
      <c r="OWU234" s="43"/>
      <c r="OWV234" s="43"/>
      <c r="OWW234" s="43"/>
      <c r="OWX234" s="43"/>
      <c r="OWY234" s="43"/>
      <c r="OWZ234" s="43"/>
      <c r="OXA234" s="43"/>
      <c r="OXB234" s="43"/>
      <c r="OXC234" s="43"/>
      <c r="OXD234" s="43"/>
      <c r="OXE234" s="43"/>
      <c r="OXF234" s="43"/>
      <c r="OXG234" s="43"/>
      <c r="OXH234" s="43"/>
      <c r="OXI234" s="43"/>
      <c r="OXJ234" s="43"/>
      <c r="OXK234" s="43"/>
      <c r="OXL234" s="43"/>
      <c r="OXM234" s="43"/>
      <c r="OXN234" s="43"/>
      <c r="OXO234" s="43"/>
      <c r="OXP234" s="43"/>
      <c r="OXQ234" s="43"/>
      <c r="OXR234" s="43"/>
      <c r="OXS234" s="43"/>
      <c r="OXT234" s="43"/>
      <c r="OXU234" s="43"/>
      <c r="OXV234" s="43"/>
      <c r="OXW234" s="43"/>
      <c r="OXX234" s="43"/>
      <c r="OXY234" s="43"/>
      <c r="OXZ234" s="43"/>
      <c r="OYA234" s="43"/>
      <c r="OYB234" s="43"/>
      <c r="OYC234" s="43"/>
      <c r="OYD234" s="43"/>
      <c r="OYE234" s="43"/>
      <c r="OYF234" s="43"/>
      <c r="OYG234" s="43"/>
      <c r="OYH234" s="43"/>
      <c r="OYI234" s="43"/>
      <c r="OYJ234" s="43"/>
      <c r="OYK234" s="43"/>
      <c r="OYL234" s="43"/>
      <c r="OYM234" s="43"/>
      <c r="OYN234" s="43"/>
      <c r="OYO234" s="43"/>
      <c r="OYP234" s="43"/>
      <c r="OYQ234" s="43"/>
      <c r="OYR234" s="43"/>
      <c r="OYS234" s="43"/>
      <c r="OYT234" s="43"/>
      <c r="OYU234" s="43"/>
      <c r="OYV234" s="43"/>
      <c r="OYW234" s="43"/>
      <c r="OYX234" s="43"/>
      <c r="OYY234" s="43"/>
      <c r="OYZ234" s="43"/>
      <c r="OZA234" s="43"/>
      <c r="OZB234" s="43"/>
      <c r="OZC234" s="43"/>
      <c r="OZD234" s="43"/>
      <c r="OZE234" s="43"/>
      <c r="OZF234" s="43"/>
      <c r="OZG234" s="43"/>
      <c r="OZH234" s="43"/>
      <c r="OZI234" s="43"/>
      <c r="OZJ234" s="43"/>
      <c r="OZK234" s="43"/>
      <c r="OZL234" s="43"/>
      <c r="OZM234" s="43"/>
      <c r="OZN234" s="43"/>
      <c r="OZO234" s="43"/>
      <c r="OZP234" s="43"/>
      <c r="OZQ234" s="43"/>
      <c r="OZR234" s="43"/>
      <c r="OZS234" s="43"/>
      <c r="OZT234" s="43"/>
      <c r="OZU234" s="43"/>
      <c r="OZV234" s="43"/>
      <c r="OZW234" s="43"/>
      <c r="OZX234" s="43"/>
      <c r="OZY234" s="43"/>
      <c r="OZZ234" s="43"/>
      <c r="PAA234" s="43"/>
      <c r="PAB234" s="43"/>
      <c r="PAC234" s="43"/>
      <c r="PAD234" s="43"/>
      <c r="PAE234" s="43"/>
      <c r="PAF234" s="43"/>
      <c r="PAG234" s="43"/>
      <c r="PAH234" s="43"/>
      <c r="PAI234" s="43"/>
      <c r="PAJ234" s="43"/>
      <c r="PAK234" s="43"/>
      <c r="PAL234" s="43"/>
      <c r="PAM234" s="43"/>
      <c r="PAN234" s="43"/>
      <c r="PAO234" s="43"/>
      <c r="PAP234" s="43"/>
      <c r="PAQ234" s="43"/>
      <c r="PAR234" s="43"/>
      <c r="PAS234" s="43"/>
      <c r="PAT234" s="43"/>
      <c r="PAU234" s="43"/>
      <c r="PAV234" s="43"/>
      <c r="PAW234" s="43"/>
      <c r="PAX234" s="43"/>
      <c r="PAY234" s="43"/>
      <c r="PAZ234" s="43"/>
      <c r="PBA234" s="43"/>
      <c r="PBB234" s="43"/>
      <c r="PBC234" s="43"/>
      <c r="PBD234" s="43"/>
      <c r="PBE234" s="43"/>
      <c r="PBF234" s="43"/>
      <c r="PBG234" s="43"/>
      <c r="PBH234" s="43"/>
      <c r="PBI234" s="43"/>
      <c r="PBJ234" s="43"/>
      <c r="PBK234" s="43"/>
      <c r="PBL234" s="43"/>
      <c r="PBM234" s="43"/>
      <c r="PBN234" s="43"/>
      <c r="PBO234" s="43"/>
      <c r="PBP234" s="43"/>
      <c r="PBQ234" s="43"/>
      <c r="PBR234" s="43"/>
      <c r="PBS234" s="43"/>
      <c r="PBT234" s="43"/>
      <c r="PBU234" s="43"/>
      <c r="PBV234" s="43"/>
      <c r="PBW234" s="43"/>
      <c r="PBX234" s="43"/>
      <c r="PBY234" s="43"/>
      <c r="PBZ234" s="43"/>
      <c r="PCA234" s="43"/>
      <c r="PCB234" s="43"/>
      <c r="PCC234" s="43"/>
      <c r="PCD234" s="43"/>
      <c r="PCE234" s="43"/>
      <c r="PCF234" s="43"/>
      <c r="PCG234" s="43"/>
      <c r="PCH234" s="43"/>
      <c r="PCI234" s="43"/>
      <c r="PCJ234" s="43"/>
      <c r="PCK234" s="43"/>
      <c r="PCL234" s="43"/>
      <c r="PCM234" s="43"/>
      <c r="PCN234" s="43"/>
      <c r="PCO234" s="43"/>
      <c r="PCP234" s="43"/>
      <c r="PCQ234" s="43"/>
      <c r="PCR234" s="43"/>
      <c r="PCS234" s="43"/>
      <c r="PCT234" s="43"/>
      <c r="PCU234" s="43"/>
      <c r="PCV234" s="43"/>
      <c r="PCW234" s="43"/>
      <c r="PCX234" s="43"/>
      <c r="PCY234" s="43"/>
      <c r="PCZ234" s="43"/>
      <c r="PDA234" s="43"/>
      <c r="PDB234" s="43"/>
      <c r="PDC234" s="43"/>
      <c r="PDD234" s="43"/>
      <c r="PDE234" s="43"/>
      <c r="PDF234" s="43"/>
      <c r="PDG234" s="43"/>
      <c r="PDH234" s="43"/>
      <c r="PDI234" s="43"/>
      <c r="PDJ234" s="43"/>
      <c r="PDK234" s="43"/>
      <c r="PDL234" s="43"/>
      <c r="PDM234" s="43"/>
      <c r="PDN234" s="43"/>
      <c r="PDO234" s="43"/>
      <c r="PDP234" s="43"/>
      <c r="PDQ234" s="43"/>
      <c r="PDR234" s="43"/>
      <c r="PDS234" s="43"/>
      <c r="PDT234" s="43"/>
      <c r="PDU234" s="43"/>
      <c r="PDV234" s="43"/>
      <c r="PDW234" s="43"/>
      <c r="PDX234" s="43"/>
      <c r="PDY234" s="43"/>
      <c r="PDZ234" s="43"/>
      <c r="PEA234" s="43"/>
      <c r="PEB234" s="43"/>
      <c r="PEC234" s="43"/>
      <c r="PED234" s="43"/>
      <c r="PEE234" s="43"/>
      <c r="PEF234" s="43"/>
      <c r="PEG234" s="43"/>
      <c r="PEH234" s="43"/>
      <c r="PEI234" s="43"/>
      <c r="PEJ234" s="43"/>
      <c r="PEK234" s="43"/>
      <c r="PEL234" s="43"/>
      <c r="PEM234" s="43"/>
      <c r="PEN234" s="43"/>
      <c r="PEO234" s="43"/>
      <c r="PEP234" s="43"/>
      <c r="PEQ234" s="43"/>
      <c r="PER234" s="43"/>
      <c r="PES234" s="43"/>
      <c r="PET234" s="43"/>
      <c r="PEU234" s="43"/>
      <c r="PEV234" s="43"/>
      <c r="PEW234" s="43"/>
      <c r="PEX234" s="43"/>
      <c r="PEY234" s="43"/>
      <c r="PEZ234" s="43"/>
      <c r="PFA234" s="43"/>
      <c r="PFB234" s="43"/>
      <c r="PFC234" s="43"/>
      <c r="PFD234" s="43"/>
      <c r="PFE234" s="43"/>
      <c r="PFF234" s="43"/>
      <c r="PFG234" s="43"/>
      <c r="PFH234" s="43"/>
      <c r="PFI234" s="43"/>
      <c r="PFJ234" s="43"/>
      <c r="PFK234" s="43"/>
      <c r="PFL234" s="43"/>
      <c r="PFM234" s="43"/>
      <c r="PFN234" s="43"/>
      <c r="PFO234" s="43"/>
      <c r="PFP234" s="43"/>
      <c r="PFQ234" s="43"/>
      <c r="PFR234" s="43"/>
      <c r="PFS234" s="43"/>
      <c r="PFT234" s="43"/>
      <c r="PFU234" s="43"/>
      <c r="PFV234" s="43"/>
      <c r="PFW234" s="43"/>
      <c r="PFX234" s="43"/>
      <c r="PFY234" s="43"/>
      <c r="PFZ234" s="43"/>
      <c r="PGA234" s="43"/>
      <c r="PGB234" s="43"/>
      <c r="PGC234" s="43"/>
      <c r="PGD234" s="43"/>
      <c r="PGE234" s="43"/>
      <c r="PGF234" s="43"/>
      <c r="PGG234" s="43"/>
      <c r="PGH234" s="43"/>
      <c r="PGI234" s="43"/>
      <c r="PGJ234" s="43"/>
      <c r="PGK234" s="43"/>
      <c r="PGL234" s="43"/>
      <c r="PGM234" s="43"/>
      <c r="PGN234" s="43"/>
      <c r="PGO234" s="43"/>
      <c r="PGP234" s="43"/>
      <c r="PGQ234" s="43"/>
      <c r="PGR234" s="43"/>
      <c r="PGS234" s="43"/>
      <c r="PGT234" s="43"/>
      <c r="PGU234" s="43"/>
      <c r="PGV234" s="43"/>
      <c r="PGW234" s="43"/>
      <c r="PGX234" s="43"/>
      <c r="PGY234" s="43"/>
      <c r="PGZ234" s="43"/>
      <c r="PHA234" s="43"/>
      <c r="PHB234" s="43"/>
      <c r="PHC234" s="43"/>
      <c r="PHD234" s="43"/>
      <c r="PHE234" s="43"/>
      <c r="PHF234" s="43"/>
      <c r="PHG234" s="43"/>
      <c r="PHH234" s="43"/>
      <c r="PHI234" s="43"/>
      <c r="PHJ234" s="43"/>
      <c r="PHK234" s="43"/>
      <c r="PHL234" s="43"/>
      <c r="PHM234" s="43"/>
      <c r="PHN234" s="43"/>
      <c r="PHO234" s="43"/>
      <c r="PHP234" s="43"/>
      <c r="PHQ234" s="43"/>
      <c r="PHR234" s="43"/>
      <c r="PHS234" s="43"/>
      <c r="PHT234" s="43"/>
      <c r="PHU234" s="43"/>
      <c r="PHV234" s="43"/>
      <c r="PHW234" s="43"/>
      <c r="PHX234" s="43"/>
      <c r="PHY234" s="43"/>
      <c r="PHZ234" s="43"/>
      <c r="PIA234" s="43"/>
      <c r="PIB234" s="43"/>
      <c r="PIC234" s="43"/>
      <c r="PID234" s="43"/>
      <c r="PIE234" s="43"/>
      <c r="PIF234" s="43"/>
      <c r="PIG234" s="43"/>
      <c r="PIH234" s="43"/>
      <c r="PII234" s="43"/>
      <c r="PIJ234" s="43"/>
      <c r="PIK234" s="43"/>
      <c r="PIL234" s="43"/>
      <c r="PIM234" s="43"/>
      <c r="PIN234" s="43"/>
      <c r="PIO234" s="43"/>
      <c r="PIP234" s="43"/>
      <c r="PIQ234" s="43"/>
      <c r="PIR234" s="43"/>
      <c r="PIS234" s="43"/>
      <c r="PIT234" s="43"/>
      <c r="PIU234" s="43"/>
      <c r="PIV234" s="43"/>
      <c r="PIW234" s="43"/>
      <c r="PIX234" s="43"/>
      <c r="PIY234" s="43"/>
      <c r="PIZ234" s="43"/>
      <c r="PJA234" s="43"/>
      <c r="PJB234" s="43"/>
      <c r="PJC234" s="43"/>
      <c r="PJD234" s="43"/>
      <c r="PJE234" s="43"/>
      <c r="PJF234" s="43"/>
      <c r="PJG234" s="43"/>
      <c r="PJH234" s="43"/>
      <c r="PJI234" s="43"/>
      <c r="PJJ234" s="43"/>
      <c r="PJK234" s="43"/>
      <c r="PJL234" s="43"/>
      <c r="PJM234" s="43"/>
      <c r="PJN234" s="43"/>
      <c r="PJO234" s="43"/>
      <c r="PJP234" s="43"/>
      <c r="PJQ234" s="43"/>
      <c r="PJR234" s="43"/>
      <c r="PJS234" s="43"/>
      <c r="PJT234" s="43"/>
      <c r="PJU234" s="43"/>
      <c r="PJV234" s="43"/>
      <c r="PJW234" s="43"/>
      <c r="PJX234" s="43"/>
      <c r="PJY234" s="43"/>
      <c r="PJZ234" s="43"/>
      <c r="PKA234" s="43"/>
      <c r="PKB234" s="43"/>
      <c r="PKC234" s="43"/>
      <c r="PKD234" s="43"/>
      <c r="PKE234" s="43"/>
      <c r="PKF234" s="43"/>
      <c r="PKG234" s="43"/>
      <c r="PKH234" s="43"/>
      <c r="PKI234" s="43"/>
      <c r="PKJ234" s="43"/>
      <c r="PKK234" s="43"/>
      <c r="PKL234" s="43"/>
      <c r="PKM234" s="43"/>
      <c r="PKN234" s="43"/>
      <c r="PKO234" s="43"/>
      <c r="PKP234" s="43"/>
      <c r="PKQ234" s="43"/>
      <c r="PKR234" s="43"/>
      <c r="PKS234" s="43"/>
      <c r="PKT234" s="43"/>
      <c r="PKU234" s="43"/>
      <c r="PKV234" s="43"/>
      <c r="PKW234" s="43"/>
      <c r="PKX234" s="43"/>
      <c r="PKY234" s="43"/>
      <c r="PKZ234" s="43"/>
      <c r="PLA234" s="43"/>
      <c r="PLB234" s="43"/>
      <c r="PLC234" s="43"/>
      <c r="PLD234" s="43"/>
      <c r="PLE234" s="43"/>
      <c r="PLF234" s="43"/>
      <c r="PLG234" s="43"/>
      <c r="PLH234" s="43"/>
      <c r="PLI234" s="43"/>
      <c r="PLJ234" s="43"/>
      <c r="PLK234" s="43"/>
      <c r="PLL234" s="43"/>
      <c r="PLM234" s="43"/>
      <c r="PLN234" s="43"/>
      <c r="PLO234" s="43"/>
      <c r="PLP234" s="43"/>
      <c r="PLQ234" s="43"/>
      <c r="PLR234" s="43"/>
      <c r="PLS234" s="43"/>
      <c r="PLT234" s="43"/>
      <c r="PLU234" s="43"/>
      <c r="PLV234" s="43"/>
      <c r="PLW234" s="43"/>
      <c r="PLX234" s="43"/>
      <c r="PLY234" s="43"/>
      <c r="PLZ234" s="43"/>
      <c r="PMA234" s="43"/>
      <c r="PMB234" s="43"/>
      <c r="PMC234" s="43"/>
      <c r="PMD234" s="43"/>
      <c r="PME234" s="43"/>
      <c r="PMF234" s="43"/>
      <c r="PMG234" s="43"/>
      <c r="PMH234" s="43"/>
      <c r="PMI234" s="43"/>
      <c r="PMJ234" s="43"/>
      <c r="PMK234" s="43"/>
      <c r="PML234" s="43"/>
      <c r="PMM234" s="43"/>
      <c r="PMN234" s="43"/>
      <c r="PMO234" s="43"/>
      <c r="PMP234" s="43"/>
      <c r="PMQ234" s="43"/>
      <c r="PMR234" s="43"/>
      <c r="PMS234" s="43"/>
      <c r="PMT234" s="43"/>
      <c r="PMU234" s="43"/>
      <c r="PMV234" s="43"/>
      <c r="PMW234" s="43"/>
      <c r="PMX234" s="43"/>
      <c r="PMY234" s="43"/>
      <c r="PMZ234" s="43"/>
      <c r="PNA234" s="43"/>
      <c r="PNB234" s="43"/>
      <c r="PNC234" s="43"/>
      <c r="PND234" s="43"/>
      <c r="PNE234" s="43"/>
      <c r="PNF234" s="43"/>
      <c r="PNG234" s="43"/>
      <c r="PNH234" s="43"/>
      <c r="PNI234" s="43"/>
      <c r="PNJ234" s="43"/>
      <c r="PNK234" s="43"/>
      <c r="PNL234" s="43"/>
      <c r="PNM234" s="43"/>
      <c r="PNN234" s="43"/>
      <c r="PNO234" s="43"/>
      <c r="PNP234" s="43"/>
      <c r="PNQ234" s="43"/>
      <c r="PNR234" s="43"/>
      <c r="PNS234" s="43"/>
      <c r="PNT234" s="43"/>
      <c r="PNU234" s="43"/>
      <c r="PNV234" s="43"/>
      <c r="PNW234" s="43"/>
      <c r="PNX234" s="43"/>
      <c r="PNY234" s="43"/>
      <c r="PNZ234" s="43"/>
      <c r="POA234" s="43"/>
      <c r="POB234" s="43"/>
      <c r="POC234" s="43"/>
      <c r="POD234" s="43"/>
      <c r="POE234" s="43"/>
      <c r="POF234" s="43"/>
      <c r="POG234" s="43"/>
      <c r="POH234" s="43"/>
      <c r="POI234" s="43"/>
      <c r="POJ234" s="43"/>
      <c r="POK234" s="43"/>
      <c r="POL234" s="43"/>
      <c r="POM234" s="43"/>
      <c r="PON234" s="43"/>
      <c r="POO234" s="43"/>
      <c r="POP234" s="43"/>
      <c r="POQ234" s="43"/>
      <c r="POR234" s="43"/>
      <c r="POS234" s="43"/>
      <c r="POT234" s="43"/>
      <c r="POU234" s="43"/>
      <c r="POV234" s="43"/>
      <c r="POW234" s="43"/>
      <c r="POX234" s="43"/>
      <c r="POY234" s="43"/>
      <c r="POZ234" s="43"/>
      <c r="PPA234" s="43"/>
      <c r="PPB234" s="43"/>
      <c r="PPC234" s="43"/>
      <c r="PPD234" s="43"/>
      <c r="PPE234" s="43"/>
      <c r="PPF234" s="43"/>
      <c r="PPG234" s="43"/>
      <c r="PPH234" s="43"/>
      <c r="PPI234" s="43"/>
      <c r="PPJ234" s="43"/>
      <c r="PPK234" s="43"/>
      <c r="PPL234" s="43"/>
      <c r="PPM234" s="43"/>
      <c r="PPN234" s="43"/>
      <c r="PPO234" s="43"/>
      <c r="PPP234" s="43"/>
      <c r="PPQ234" s="43"/>
      <c r="PPR234" s="43"/>
      <c r="PPS234" s="43"/>
      <c r="PPT234" s="43"/>
      <c r="PPU234" s="43"/>
      <c r="PPV234" s="43"/>
      <c r="PPW234" s="43"/>
      <c r="PPX234" s="43"/>
      <c r="PPY234" s="43"/>
      <c r="PPZ234" s="43"/>
      <c r="PQA234" s="43"/>
      <c r="PQB234" s="43"/>
      <c r="PQC234" s="43"/>
      <c r="PQD234" s="43"/>
      <c r="PQE234" s="43"/>
      <c r="PQF234" s="43"/>
      <c r="PQG234" s="43"/>
      <c r="PQH234" s="43"/>
      <c r="PQI234" s="43"/>
      <c r="PQJ234" s="43"/>
      <c r="PQK234" s="43"/>
      <c r="PQL234" s="43"/>
      <c r="PQM234" s="43"/>
      <c r="PQN234" s="43"/>
      <c r="PQO234" s="43"/>
      <c r="PQP234" s="43"/>
      <c r="PQQ234" s="43"/>
      <c r="PQR234" s="43"/>
      <c r="PQS234" s="43"/>
      <c r="PQT234" s="43"/>
      <c r="PQU234" s="43"/>
      <c r="PQV234" s="43"/>
      <c r="PQW234" s="43"/>
      <c r="PQX234" s="43"/>
      <c r="PQY234" s="43"/>
      <c r="PQZ234" s="43"/>
      <c r="PRA234" s="43"/>
      <c r="PRB234" s="43"/>
      <c r="PRC234" s="43"/>
      <c r="PRD234" s="43"/>
      <c r="PRE234" s="43"/>
      <c r="PRF234" s="43"/>
      <c r="PRG234" s="43"/>
      <c r="PRH234" s="43"/>
      <c r="PRI234" s="43"/>
      <c r="PRJ234" s="43"/>
      <c r="PRK234" s="43"/>
      <c r="PRL234" s="43"/>
      <c r="PRM234" s="43"/>
      <c r="PRN234" s="43"/>
      <c r="PRO234" s="43"/>
      <c r="PRP234" s="43"/>
      <c r="PRQ234" s="43"/>
      <c r="PRR234" s="43"/>
      <c r="PRS234" s="43"/>
      <c r="PRT234" s="43"/>
      <c r="PRU234" s="43"/>
      <c r="PRV234" s="43"/>
      <c r="PRW234" s="43"/>
      <c r="PRX234" s="43"/>
      <c r="PRY234" s="43"/>
      <c r="PRZ234" s="43"/>
      <c r="PSA234" s="43"/>
      <c r="PSB234" s="43"/>
      <c r="PSC234" s="43"/>
      <c r="PSD234" s="43"/>
      <c r="PSE234" s="43"/>
      <c r="PSF234" s="43"/>
      <c r="PSG234" s="43"/>
      <c r="PSH234" s="43"/>
      <c r="PSI234" s="43"/>
      <c r="PSJ234" s="43"/>
      <c r="PSK234" s="43"/>
      <c r="PSL234" s="43"/>
      <c r="PSM234" s="43"/>
      <c r="PSN234" s="43"/>
      <c r="PSO234" s="43"/>
      <c r="PSP234" s="43"/>
      <c r="PSQ234" s="43"/>
      <c r="PSR234" s="43"/>
      <c r="PSS234" s="43"/>
      <c r="PST234" s="43"/>
      <c r="PSU234" s="43"/>
      <c r="PSV234" s="43"/>
      <c r="PSW234" s="43"/>
      <c r="PSX234" s="43"/>
      <c r="PSY234" s="43"/>
      <c r="PSZ234" s="43"/>
      <c r="PTA234" s="43"/>
      <c r="PTB234" s="43"/>
      <c r="PTC234" s="43"/>
      <c r="PTD234" s="43"/>
      <c r="PTE234" s="43"/>
      <c r="PTF234" s="43"/>
      <c r="PTG234" s="43"/>
      <c r="PTH234" s="43"/>
      <c r="PTI234" s="43"/>
      <c r="PTJ234" s="43"/>
      <c r="PTK234" s="43"/>
      <c r="PTL234" s="43"/>
      <c r="PTM234" s="43"/>
      <c r="PTN234" s="43"/>
      <c r="PTO234" s="43"/>
      <c r="PTP234" s="43"/>
      <c r="PTQ234" s="43"/>
      <c r="PTR234" s="43"/>
      <c r="PTS234" s="43"/>
      <c r="PTT234" s="43"/>
      <c r="PTU234" s="43"/>
      <c r="PTV234" s="43"/>
      <c r="PTW234" s="43"/>
      <c r="PTX234" s="43"/>
      <c r="PTY234" s="43"/>
      <c r="PTZ234" s="43"/>
      <c r="PUA234" s="43"/>
      <c r="PUB234" s="43"/>
      <c r="PUC234" s="43"/>
      <c r="PUD234" s="43"/>
      <c r="PUE234" s="43"/>
      <c r="PUF234" s="43"/>
      <c r="PUG234" s="43"/>
      <c r="PUH234" s="43"/>
      <c r="PUI234" s="43"/>
      <c r="PUJ234" s="43"/>
      <c r="PUK234" s="43"/>
      <c r="PUL234" s="43"/>
      <c r="PUM234" s="43"/>
      <c r="PUN234" s="43"/>
      <c r="PUO234" s="43"/>
      <c r="PUP234" s="43"/>
      <c r="PUQ234" s="43"/>
      <c r="PUR234" s="43"/>
      <c r="PUS234" s="43"/>
      <c r="PUT234" s="43"/>
      <c r="PUU234" s="43"/>
      <c r="PUV234" s="43"/>
      <c r="PUW234" s="43"/>
      <c r="PUX234" s="43"/>
      <c r="PUY234" s="43"/>
      <c r="PUZ234" s="43"/>
      <c r="PVA234" s="43"/>
      <c r="PVB234" s="43"/>
      <c r="PVC234" s="43"/>
      <c r="PVD234" s="43"/>
      <c r="PVE234" s="43"/>
      <c r="PVF234" s="43"/>
      <c r="PVG234" s="43"/>
      <c r="PVH234" s="43"/>
      <c r="PVI234" s="43"/>
      <c r="PVJ234" s="43"/>
      <c r="PVK234" s="43"/>
      <c r="PVL234" s="43"/>
      <c r="PVM234" s="43"/>
      <c r="PVN234" s="43"/>
      <c r="PVO234" s="43"/>
      <c r="PVP234" s="43"/>
      <c r="PVQ234" s="43"/>
      <c r="PVR234" s="43"/>
      <c r="PVS234" s="43"/>
      <c r="PVT234" s="43"/>
      <c r="PVU234" s="43"/>
      <c r="PVV234" s="43"/>
      <c r="PVW234" s="43"/>
      <c r="PVX234" s="43"/>
      <c r="PVY234" s="43"/>
      <c r="PVZ234" s="43"/>
      <c r="PWA234" s="43"/>
      <c r="PWB234" s="43"/>
      <c r="PWC234" s="43"/>
      <c r="PWD234" s="43"/>
      <c r="PWE234" s="43"/>
      <c r="PWF234" s="43"/>
      <c r="PWG234" s="43"/>
      <c r="PWH234" s="43"/>
      <c r="PWI234" s="43"/>
      <c r="PWJ234" s="43"/>
      <c r="PWK234" s="43"/>
      <c r="PWL234" s="43"/>
      <c r="PWM234" s="43"/>
      <c r="PWN234" s="43"/>
      <c r="PWO234" s="43"/>
      <c r="PWP234" s="43"/>
      <c r="PWQ234" s="43"/>
      <c r="PWR234" s="43"/>
      <c r="PWS234" s="43"/>
      <c r="PWT234" s="43"/>
      <c r="PWU234" s="43"/>
      <c r="PWV234" s="43"/>
      <c r="PWW234" s="43"/>
      <c r="PWX234" s="43"/>
      <c r="PWY234" s="43"/>
      <c r="PWZ234" s="43"/>
      <c r="PXA234" s="43"/>
      <c r="PXB234" s="43"/>
      <c r="PXC234" s="43"/>
      <c r="PXD234" s="43"/>
      <c r="PXE234" s="43"/>
      <c r="PXF234" s="43"/>
      <c r="PXG234" s="43"/>
      <c r="PXH234" s="43"/>
      <c r="PXI234" s="43"/>
      <c r="PXJ234" s="43"/>
      <c r="PXK234" s="43"/>
      <c r="PXL234" s="43"/>
      <c r="PXM234" s="43"/>
      <c r="PXN234" s="43"/>
      <c r="PXO234" s="43"/>
      <c r="PXP234" s="43"/>
      <c r="PXQ234" s="43"/>
      <c r="PXR234" s="43"/>
      <c r="PXS234" s="43"/>
      <c r="PXT234" s="43"/>
      <c r="PXU234" s="43"/>
      <c r="PXV234" s="43"/>
      <c r="PXW234" s="43"/>
      <c r="PXX234" s="43"/>
      <c r="PXY234" s="43"/>
      <c r="PXZ234" s="43"/>
      <c r="PYA234" s="43"/>
      <c r="PYB234" s="43"/>
      <c r="PYC234" s="43"/>
      <c r="PYD234" s="43"/>
      <c r="PYE234" s="43"/>
      <c r="PYF234" s="43"/>
      <c r="PYG234" s="43"/>
      <c r="PYH234" s="43"/>
      <c r="PYI234" s="43"/>
      <c r="PYJ234" s="43"/>
      <c r="PYK234" s="43"/>
      <c r="PYL234" s="43"/>
      <c r="PYM234" s="43"/>
      <c r="PYN234" s="43"/>
      <c r="PYO234" s="43"/>
      <c r="PYP234" s="43"/>
      <c r="PYQ234" s="43"/>
      <c r="PYR234" s="43"/>
      <c r="PYS234" s="43"/>
      <c r="PYT234" s="43"/>
      <c r="PYU234" s="43"/>
      <c r="PYV234" s="43"/>
      <c r="PYW234" s="43"/>
      <c r="PYX234" s="43"/>
      <c r="PYY234" s="43"/>
      <c r="PYZ234" s="43"/>
      <c r="PZA234" s="43"/>
      <c r="PZB234" s="43"/>
      <c r="PZC234" s="43"/>
      <c r="PZD234" s="43"/>
      <c r="PZE234" s="43"/>
      <c r="PZF234" s="43"/>
      <c r="PZG234" s="43"/>
      <c r="PZH234" s="43"/>
      <c r="PZI234" s="43"/>
      <c r="PZJ234" s="43"/>
      <c r="PZK234" s="43"/>
      <c r="PZL234" s="43"/>
      <c r="PZM234" s="43"/>
      <c r="PZN234" s="43"/>
      <c r="PZO234" s="43"/>
      <c r="PZP234" s="43"/>
      <c r="PZQ234" s="43"/>
      <c r="PZR234" s="43"/>
      <c r="PZS234" s="43"/>
      <c r="PZT234" s="43"/>
      <c r="PZU234" s="43"/>
      <c r="PZV234" s="43"/>
      <c r="PZW234" s="43"/>
      <c r="PZX234" s="43"/>
      <c r="PZY234" s="43"/>
      <c r="PZZ234" s="43"/>
      <c r="QAA234" s="43"/>
      <c r="QAB234" s="43"/>
      <c r="QAC234" s="43"/>
      <c r="QAD234" s="43"/>
      <c r="QAE234" s="43"/>
      <c r="QAF234" s="43"/>
      <c r="QAG234" s="43"/>
      <c r="QAH234" s="43"/>
      <c r="QAI234" s="43"/>
      <c r="QAJ234" s="43"/>
      <c r="QAK234" s="43"/>
      <c r="QAL234" s="43"/>
      <c r="QAM234" s="43"/>
      <c r="QAN234" s="43"/>
      <c r="QAO234" s="43"/>
      <c r="QAP234" s="43"/>
      <c r="QAQ234" s="43"/>
      <c r="QAR234" s="43"/>
      <c r="QAS234" s="43"/>
      <c r="QAT234" s="43"/>
      <c r="QAU234" s="43"/>
      <c r="QAV234" s="43"/>
      <c r="QAW234" s="43"/>
      <c r="QAX234" s="43"/>
      <c r="QAY234" s="43"/>
      <c r="QAZ234" s="43"/>
      <c r="QBA234" s="43"/>
      <c r="QBB234" s="43"/>
      <c r="QBC234" s="43"/>
      <c r="QBD234" s="43"/>
      <c r="QBE234" s="43"/>
      <c r="QBF234" s="43"/>
      <c r="QBG234" s="43"/>
      <c r="QBH234" s="43"/>
      <c r="QBI234" s="43"/>
      <c r="QBJ234" s="43"/>
      <c r="QBK234" s="43"/>
      <c r="QBL234" s="43"/>
      <c r="QBM234" s="43"/>
      <c r="QBN234" s="43"/>
      <c r="QBO234" s="43"/>
      <c r="QBP234" s="43"/>
      <c r="QBQ234" s="43"/>
      <c r="QBR234" s="43"/>
      <c r="QBS234" s="43"/>
      <c r="QBT234" s="43"/>
      <c r="QBU234" s="43"/>
      <c r="QBV234" s="43"/>
      <c r="QBW234" s="43"/>
      <c r="QBX234" s="43"/>
      <c r="QBY234" s="43"/>
      <c r="QBZ234" s="43"/>
      <c r="QCA234" s="43"/>
      <c r="QCB234" s="43"/>
      <c r="QCC234" s="43"/>
      <c r="QCD234" s="43"/>
      <c r="QCE234" s="43"/>
      <c r="QCF234" s="43"/>
      <c r="QCG234" s="43"/>
      <c r="QCH234" s="43"/>
      <c r="QCI234" s="43"/>
      <c r="QCJ234" s="43"/>
      <c r="QCK234" s="43"/>
      <c r="QCL234" s="43"/>
      <c r="QCM234" s="43"/>
      <c r="QCN234" s="43"/>
      <c r="QCO234" s="43"/>
      <c r="QCP234" s="43"/>
      <c r="QCQ234" s="43"/>
      <c r="QCR234" s="43"/>
      <c r="QCS234" s="43"/>
      <c r="QCT234" s="43"/>
      <c r="QCU234" s="43"/>
      <c r="QCV234" s="43"/>
      <c r="QCW234" s="43"/>
      <c r="QCX234" s="43"/>
      <c r="QCY234" s="43"/>
      <c r="QCZ234" s="43"/>
      <c r="QDA234" s="43"/>
      <c r="QDB234" s="43"/>
      <c r="QDC234" s="43"/>
      <c r="QDD234" s="43"/>
      <c r="QDE234" s="43"/>
      <c r="QDF234" s="43"/>
      <c r="QDG234" s="43"/>
      <c r="QDH234" s="43"/>
      <c r="QDI234" s="43"/>
      <c r="QDJ234" s="43"/>
      <c r="QDK234" s="43"/>
      <c r="QDL234" s="43"/>
      <c r="QDM234" s="43"/>
      <c r="QDN234" s="43"/>
      <c r="QDO234" s="43"/>
      <c r="QDP234" s="43"/>
      <c r="QDQ234" s="43"/>
      <c r="QDR234" s="43"/>
      <c r="QDS234" s="43"/>
      <c r="QDT234" s="43"/>
      <c r="QDU234" s="43"/>
      <c r="QDV234" s="43"/>
      <c r="QDW234" s="43"/>
      <c r="QDX234" s="43"/>
      <c r="QDY234" s="43"/>
      <c r="QDZ234" s="43"/>
      <c r="QEA234" s="43"/>
      <c r="QEB234" s="43"/>
      <c r="QEC234" s="43"/>
      <c r="QED234" s="43"/>
      <c r="QEE234" s="43"/>
      <c r="QEF234" s="43"/>
      <c r="QEG234" s="43"/>
      <c r="QEH234" s="43"/>
      <c r="QEI234" s="43"/>
      <c r="QEJ234" s="43"/>
      <c r="QEK234" s="43"/>
      <c r="QEL234" s="43"/>
      <c r="QEM234" s="43"/>
      <c r="QEN234" s="43"/>
      <c r="QEO234" s="43"/>
      <c r="QEP234" s="43"/>
      <c r="QEQ234" s="43"/>
      <c r="QER234" s="43"/>
      <c r="QES234" s="43"/>
      <c r="QET234" s="43"/>
      <c r="QEU234" s="43"/>
      <c r="QEV234" s="43"/>
      <c r="QEW234" s="43"/>
      <c r="QEX234" s="43"/>
      <c r="QEY234" s="43"/>
      <c r="QEZ234" s="43"/>
      <c r="QFA234" s="43"/>
      <c r="QFB234" s="43"/>
      <c r="QFC234" s="43"/>
      <c r="QFD234" s="43"/>
      <c r="QFE234" s="43"/>
      <c r="QFF234" s="43"/>
      <c r="QFG234" s="43"/>
      <c r="QFH234" s="43"/>
      <c r="QFI234" s="43"/>
      <c r="QFJ234" s="43"/>
      <c r="QFK234" s="43"/>
      <c r="QFL234" s="43"/>
      <c r="QFM234" s="43"/>
      <c r="QFN234" s="43"/>
      <c r="QFO234" s="43"/>
      <c r="QFP234" s="43"/>
      <c r="QFQ234" s="43"/>
      <c r="QFR234" s="43"/>
      <c r="QFS234" s="43"/>
      <c r="QFT234" s="43"/>
      <c r="QFU234" s="43"/>
      <c r="QFV234" s="43"/>
      <c r="QFW234" s="43"/>
      <c r="QFX234" s="43"/>
      <c r="QFY234" s="43"/>
      <c r="QFZ234" s="43"/>
      <c r="QGA234" s="43"/>
      <c r="QGB234" s="43"/>
      <c r="QGC234" s="43"/>
      <c r="QGD234" s="43"/>
      <c r="QGE234" s="43"/>
      <c r="QGF234" s="43"/>
      <c r="QGG234" s="43"/>
      <c r="QGH234" s="43"/>
      <c r="QGI234" s="43"/>
      <c r="QGJ234" s="43"/>
      <c r="QGK234" s="43"/>
      <c r="QGL234" s="43"/>
      <c r="QGM234" s="43"/>
      <c r="QGN234" s="43"/>
      <c r="QGO234" s="43"/>
      <c r="QGP234" s="43"/>
      <c r="QGQ234" s="43"/>
      <c r="QGR234" s="43"/>
      <c r="QGS234" s="43"/>
      <c r="QGT234" s="43"/>
      <c r="QGU234" s="43"/>
      <c r="QGV234" s="43"/>
      <c r="QGW234" s="43"/>
      <c r="QGX234" s="43"/>
      <c r="QGY234" s="43"/>
      <c r="QGZ234" s="43"/>
      <c r="QHA234" s="43"/>
      <c r="QHB234" s="43"/>
      <c r="QHC234" s="43"/>
      <c r="QHD234" s="43"/>
      <c r="QHE234" s="43"/>
      <c r="QHF234" s="43"/>
      <c r="QHG234" s="43"/>
      <c r="QHH234" s="43"/>
      <c r="QHI234" s="43"/>
      <c r="QHJ234" s="43"/>
      <c r="QHK234" s="43"/>
      <c r="QHL234" s="43"/>
      <c r="QHM234" s="43"/>
      <c r="QHN234" s="43"/>
      <c r="QHO234" s="43"/>
      <c r="QHP234" s="43"/>
      <c r="QHQ234" s="43"/>
      <c r="QHR234" s="43"/>
      <c r="QHS234" s="43"/>
      <c r="QHT234" s="43"/>
      <c r="QHU234" s="43"/>
      <c r="QHV234" s="43"/>
      <c r="QHW234" s="43"/>
      <c r="QHX234" s="43"/>
      <c r="QHY234" s="43"/>
      <c r="QHZ234" s="43"/>
      <c r="QIA234" s="43"/>
      <c r="QIB234" s="43"/>
      <c r="QIC234" s="43"/>
      <c r="QID234" s="43"/>
      <c r="QIE234" s="43"/>
      <c r="QIF234" s="43"/>
      <c r="QIG234" s="43"/>
      <c r="QIH234" s="43"/>
      <c r="QII234" s="43"/>
      <c r="QIJ234" s="43"/>
      <c r="QIK234" s="43"/>
      <c r="QIL234" s="43"/>
      <c r="QIM234" s="43"/>
      <c r="QIN234" s="43"/>
      <c r="QIO234" s="43"/>
      <c r="QIP234" s="43"/>
      <c r="QIQ234" s="43"/>
      <c r="QIR234" s="43"/>
      <c r="QIS234" s="43"/>
      <c r="QIT234" s="43"/>
      <c r="QIU234" s="43"/>
      <c r="QIV234" s="43"/>
      <c r="QIW234" s="43"/>
      <c r="QIX234" s="43"/>
      <c r="QIY234" s="43"/>
      <c r="QIZ234" s="43"/>
      <c r="QJA234" s="43"/>
      <c r="QJB234" s="43"/>
      <c r="QJC234" s="43"/>
      <c r="QJD234" s="43"/>
      <c r="QJE234" s="43"/>
      <c r="QJF234" s="43"/>
      <c r="QJG234" s="43"/>
      <c r="QJH234" s="43"/>
      <c r="QJI234" s="43"/>
      <c r="QJJ234" s="43"/>
      <c r="QJK234" s="43"/>
      <c r="QJL234" s="43"/>
      <c r="QJM234" s="43"/>
      <c r="QJN234" s="43"/>
      <c r="QJO234" s="43"/>
      <c r="QJP234" s="43"/>
      <c r="QJQ234" s="43"/>
      <c r="QJR234" s="43"/>
      <c r="QJS234" s="43"/>
      <c r="QJT234" s="43"/>
      <c r="QJU234" s="43"/>
      <c r="QJV234" s="43"/>
      <c r="QJW234" s="43"/>
      <c r="QJX234" s="43"/>
      <c r="QJY234" s="43"/>
      <c r="QJZ234" s="43"/>
      <c r="QKA234" s="43"/>
      <c r="QKB234" s="43"/>
      <c r="QKC234" s="43"/>
      <c r="QKD234" s="43"/>
      <c r="QKE234" s="43"/>
      <c r="QKF234" s="43"/>
      <c r="QKG234" s="43"/>
      <c r="QKH234" s="43"/>
      <c r="QKI234" s="43"/>
      <c r="QKJ234" s="43"/>
      <c r="QKK234" s="43"/>
      <c r="QKL234" s="43"/>
      <c r="QKM234" s="43"/>
      <c r="QKN234" s="43"/>
      <c r="QKO234" s="43"/>
      <c r="QKP234" s="43"/>
      <c r="QKQ234" s="43"/>
      <c r="QKR234" s="43"/>
      <c r="QKS234" s="43"/>
      <c r="QKT234" s="43"/>
      <c r="QKU234" s="43"/>
      <c r="QKV234" s="43"/>
      <c r="QKW234" s="43"/>
      <c r="QKX234" s="43"/>
      <c r="QKY234" s="43"/>
      <c r="QKZ234" s="43"/>
      <c r="QLA234" s="43"/>
      <c r="QLB234" s="43"/>
      <c r="QLC234" s="43"/>
      <c r="QLD234" s="43"/>
      <c r="QLE234" s="43"/>
      <c r="QLF234" s="43"/>
      <c r="QLG234" s="43"/>
      <c r="QLH234" s="43"/>
      <c r="QLI234" s="43"/>
      <c r="QLJ234" s="43"/>
      <c r="QLK234" s="43"/>
      <c r="QLL234" s="43"/>
      <c r="QLM234" s="43"/>
      <c r="QLN234" s="43"/>
      <c r="QLO234" s="43"/>
      <c r="QLP234" s="43"/>
      <c r="QLQ234" s="43"/>
      <c r="QLR234" s="43"/>
      <c r="QLS234" s="43"/>
      <c r="QLT234" s="43"/>
      <c r="QLU234" s="43"/>
      <c r="QLV234" s="43"/>
      <c r="QLW234" s="43"/>
      <c r="QLX234" s="43"/>
      <c r="QLY234" s="43"/>
      <c r="QLZ234" s="43"/>
      <c r="QMA234" s="43"/>
      <c r="QMB234" s="43"/>
      <c r="QMC234" s="43"/>
      <c r="QMD234" s="43"/>
      <c r="QME234" s="43"/>
      <c r="QMF234" s="43"/>
      <c r="QMG234" s="43"/>
      <c r="QMH234" s="43"/>
      <c r="QMI234" s="43"/>
      <c r="QMJ234" s="43"/>
      <c r="QMK234" s="43"/>
      <c r="QML234" s="43"/>
      <c r="QMM234" s="43"/>
      <c r="QMN234" s="43"/>
      <c r="QMO234" s="43"/>
      <c r="QMP234" s="43"/>
      <c r="QMQ234" s="43"/>
      <c r="QMR234" s="43"/>
      <c r="QMS234" s="43"/>
      <c r="QMT234" s="43"/>
      <c r="QMU234" s="43"/>
      <c r="QMV234" s="43"/>
      <c r="QMW234" s="43"/>
      <c r="QMX234" s="43"/>
      <c r="QMY234" s="43"/>
      <c r="QMZ234" s="43"/>
      <c r="QNA234" s="43"/>
      <c r="QNB234" s="43"/>
      <c r="QNC234" s="43"/>
      <c r="QND234" s="43"/>
      <c r="QNE234" s="43"/>
      <c r="QNF234" s="43"/>
      <c r="QNG234" s="43"/>
      <c r="QNH234" s="43"/>
      <c r="QNI234" s="43"/>
      <c r="QNJ234" s="43"/>
      <c r="QNK234" s="43"/>
      <c r="QNL234" s="43"/>
      <c r="QNM234" s="43"/>
      <c r="QNN234" s="43"/>
      <c r="QNO234" s="43"/>
      <c r="QNP234" s="43"/>
      <c r="QNQ234" s="43"/>
      <c r="QNR234" s="43"/>
      <c r="QNS234" s="43"/>
      <c r="QNT234" s="43"/>
      <c r="QNU234" s="43"/>
      <c r="QNV234" s="43"/>
      <c r="QNW234" s="43"/>
      <c r="QNX234" s="43"/>
      <c r="QNY234" s="43"/>
      <c r="QNZ234" s="43"/>
      <c r="QOA234" s="43"/>
      <c r="QOB234" s="43"/>
      <c r="QOC234" s="43"/>
      <c r="QOD234" s="43"/>
      <c r="QOE234" s="43"/>
      <c r="QOF234" s="43"/>
      <c r="QOG234" s="43"/>
      <c r="QOH234" s="43"/>
      <c r="QOI234" s="43"/>
      <c r="QOJ234" s="43"/>
      <c r="QOK234" s="43"/>
      <c r="QOL234" s="43"/>
      <c r="QOM234" s="43"/>
      <c r="QON234" s="43"/>
      <c r="QOO234" s="43"/>
      <c r="QOP234" s="43"/>
      <c r="QOQ234" s="43"/>
      <c r="QOR234" s="43"/>
      <c r="QOS234" s="43"/>
      <c r="QOT234" s="43"/>
      <c r="QOU234" s="43"/>
      <c r="QOV234" s="43"/>
      <c r="QOW234" s="43"/>
      <c r="QOX234" s="43"/>
      <c r="QOY234" s="43"/>
      <c r="QOZ234" s="43"/>
      <c r="QPA234" s="43"/>
      <c r="QPB234" s="43"/>
      <c r="QPC234" s="43"/>
      <c r="QPD234" s="43"/>
      <c r="QPE234" s="43"/>
      <c r="QPF234" s="43"/>
      <c r="QPG234" s="43"/>
      <c r="QPH234" s="43"/>
      <c r="QPI234" s="43"/>
      <c r="QPJ234" s="43"/>
      <c r="QPK234" s="43"/>
      <c r="QPL234" s="43"/>
      <c r="QPM234" s="43"/>
      <c r="QPN234" s="43"/>
      <c r="QPO234" s="43"/>
      <c r="QPP234" s="43"/>
      <c r="QPQ234" s="43"/>
      <c r="QPR234" s="43"/>
      <c r="QPS234" s="43"/>
      <c r="QPT234" s="43"/>
      <c r="QPU234" s="43"/>
      <c r="QPV234" s="43"/>
      <c r="QPW234" s="43"/>
      <c r="QPX234" s="43"/>
      <c r="QPY234" s="43"/>
      <c r="QPZ234" s="43"/>
      <c r="QQA234" s="43"/>
      <c r="QQB234" s="43"/>
      <c r="QQC234" s="43"/>
      <c r="QQD234" s="43"/>
      <c r="QQE234" s="43"/>
      <c r="QQF234" s="43"/>
      <c r="QQG234" s="43"/>
      <c r="QQH234" s="43"/>
      <c r="QQI234" s="43"/>
      <c r="QQJ234" s="43"/>
      <c r="QQK234" s="43"/>
      <c r="QQL234" s="43"/>
      <c r="QQM234" s="43"/>
      <c r="QQN234" s="43"/>
      <c r="QQO234" s="43"/>
      <c r="QQP234" s="43"/>
      <c r="QQQ234" s="43"/>
      <c r="QQR234" s="43"/>
      <c r="QQS234" s="43"/>
      <c r="QQT234" s="43"/>
      <c r="QQU234" s="43"/>
      <c r="QQV234" s="43"/>
      <c r="QQW234" s="43"/>
      <c r="QQX234" s="43"/>
      <c r="QQY234" s="43"/>
      <c r="QQZ234" s="43"/>
      <c r="QRA234" s="43"/>
      <c r="QRB234" s="43"/>
      <c r="QRC234" s="43"/>
      <c r="QRD234" s="43"/>
      <c r="QRE234" s="43"/>
      <c r="QRF234" s="43"/>
      <c r="QRG234" s="43"/>
      <c r="QRH234" s="43"/>
      <c r="QRI234" s="43"/>
      <c r="QRJ234" s="43"/>
      <c r="QRK234" s="43"/>
      <c r="QRL234" s="43"/>
      <c r="QRM234" s="43"/>
      <c r="QRN234" s="43"/>
      <c r="QRO234" s="43"/>
      <c r="QRP234" s="43"/>
      <c r="QRQ234" s="43"/>
      <c r="QRR234" s="43"/>
      <c r="QRS234" s="43"/>
      <c r="QRT234" s="43"/>
      <c r="QRU234" s="43"/>
      <c r="QRV234" s="43"/>
      <c r="QRW234" s="43"/>
      <c r="QRX234" s="43"/>
      <c r="QRY234" s="43"/>
      <c r="QRZ234" s="43"/>
      <c r="QSA234" s="43"/>
      <c r="QSB234" s="43"/>
      <c r="QSC234" s="43"/>
      <c r="QSD234" s="43"/>
      <c r="QSE234" s="43"/>
      <c r="QSF234" s="43"/>
      <c r="QSG234" s="43"/>
      <c r="QSH234" s="43"/>
      <c r="QSI234" s="43"/>
      <c r="QSJ234" s="43"/>
      <c r="QSK234" s="43"/>
      <c r="QSL234" s="43"/>
      <c r="QSM234" s="43"/>
      <c r="QSN234" s="43"/>
      <c r="QSO234" s="43"/>
      <c r="QSP234" s="43"/>
      <c r="QSQ234" s="43"/>
      <c r="QSR234" s="43"/>
      <c r="QSS234" s="43"/>
      <c r="QST234" s="43"/>
      <c r="QSU234" s="43"/>
      <c r="QSV234" s="43"/>
      <c r="QSW234" s="43"/>
      <c r="QSX234" s="43"/>
      <c r="QSY234" s="43"/>
      <c r="QSZ234" s="43"/>
      <c r="QTA234" s="43"/>
      <c r="QTB234" s="43"/>
      <c r="QTC234" s="43"/>
      <c r="QTD234" s="43"/>
      <c r="QTE234" s="43"/>
      <c r="QTF234" s="43"/>
      <c r="QTG234" s="43"/>
      <c r="QTH234" s="43"/>
      <c r="QTI234" s="43"/>
      <c r="QTJ234" s="43"/>
      <c r="QTK234" s="43"/>
      <c r="QTL234" s="43"/>
      <c r="QTM234" s="43"/>
      <c r="QTN234" s="43"/>
      <c r="QTO234" s="43"/>
      <c r="QTP234" s="43"/>
      <c r="QTQ234" s="43"/>
      <c r="QTR234" s="43"/>
      <c r="QTS234" s="43"/>
      <c r="QTT234" s="43"/>
      <c r="QTU234" s="43"/>
      <c r="QTV234" s="43"/>
      <c r="QTW234" s="43"/>
      <c r="QTX234" s="43"/>
      <c r="QTY234" s="43"/>
      <c r="QTZ234" s="43"/>
      <c r="QUA234" s="43"/>
      <c r="QUB234" s="43"/>
      <c r="QUC234" s="43"/>
      <c r="QUD234" s="43"/>
      <c r="QUE234" s="43"/>
      <c r="QUF234" s="43"/>
      <c r="QUG234" s="43"/>
      <c r="QUH234" s="43"/>
      <c r="QUI234" s="43"/>
      <c r="QUJ234" s="43"/>
      <c r="QUK234" s="43"/>
      <c r="QUL234" s="43"/>
      <c r="QUM234" s="43"/>
      <c r="QUN234" s="43"/>
      <c r="QUO234" s="43"/>
      <c r="QUP234" s="43"/>
      <c r="QUQ234" s="43"/>
      <c r="QUR234" s="43"/>
      <c r="QUS234" s="43"/>
      <c r="QUT234" s="43"/>
      <c r="QUU234" s="43"/>
      <c r="QUV234" s="43"/>
      <c r="QUW234" s="43"/>
      <c r="QUX234" s="43"/>
      <c r="QUY234" s="43"/>
      <c r="QUZ234" s="43"/>
      <c r="QVA234" s="43"/>
      <c r="QVB234" s="43"/>
      <c r="QVC234" s="43"/>
      <c r="QVD234" s="43"/>
      <c r="QVE234" s="43"/>
      <c r="QVF234" s="43"/>
      <c r="QVG234" s="43"/>
      <c r="QVH234" s="43"/>
      <c r="QVI234" s="43"/>
      <c r="QVJ234" s="43"/>
      <c r="QVK234" s="43"/>
      <c r="QVL234" s="43"/>
      <c r="QVM234" s="43"/>
      <c r="QVN234" s="43"/>
      <c r="QVO234" s="43"/>
      <c r="QVP234" s="43"/>
      <c r="QVQ234" s="43"/>
      <c r="QVR234" s="43"/>
      <c r="QVS234" s="43"/>
      <c r="QVT234" s="43"/>
      <c r="QVU234" s="43"/>
      <c r="QVV234" s="43"/>
      <c r="QVW234" s="43"/>
      <c r="QVX234" s="43"/>
      <c r="QVY234" s="43"/>
      <c r="QVZ234" s="43"/>
      <c r="QWA234" s="43"/>
      <c r="QWB234" s="43"/>
      <c r="QWC234" s="43"/>
      <c r="QWD234" s="43"/>
      <c r="QWE234" s="43"/>
      <c r="QWF234" s="43"/>
      <c r="QWG234" s="43"/>
      <c r="QWH234" s="43"/>
      <c r="QWI234" s="43"/>
      <c r="QWJ234" s="43"/>
      <c r="QWK234" s="43"/>
      <c r="QWL234" s="43"/>
      <c r="QWM234" s="43"/>
      <c r="QWN234" s="43"/>
      <c r="QWO234" s="43"/>
      <c r="QWP234" s="43"/>
      <c r="QWQ234" s="43"/>
      <c r="QWR234" s="43"/>
      <c r="QWS234" s="43"/>
      <c r="QWT234" s="43"/>
      <c r="QWU234" s="43"/>
      <c r="QWV234" s="43"/>
      <c r="QWW234" s="43"/>
      <c r="QWX234" s="43"/>
      <c r="QWY234" s="43"/>
      <c r="QWZ234" s="43"/>
      <c r="QXA234" s="43"/>
      <c r="QXB234" s="43"/>
      <c r="QXC234" s="43"/>
      <c r="QXD234" s="43"/>
      <c r="QXE234" s="43"/>
      <c r="QXF234" s="43"/>
      <c r="QXG234" s="43"/>
      <c r="QXH234" s="43"/>
      <c r="QXI234" s="43"/>
      <c r="QXJ234" s="43"/>
      <c r="QXK234" s="43"/>
      <c r="QXL234" s="43"/>
      <c r="QXM234" s="43"/>
      <c r="QXN234" s="43"/>
      <c r="QXO234" s="43"/>
      <c r="QXP234" s="43"/>
      <c r="QXQ234" s="43"/>
      <c r="QXR234" s="43"/>
      <c r="QXS234" s="43"/>
      <c r="QXT234" s="43"/>
      <c r="QXU234" s="43"/>
      <c r="QXV234" s="43"/>
      <c r="QXW234" s="43"/>
      <c r="QXX234" s="43"/>
      <c r="QXY234" s="43"/>
      <c r="QXZ234" s="43"/>
      <c r="QYA234" s="43"/>
      <c r="QYB234" s="43"/>
      <c r="QYC234" s="43"/>
      <c r="QYD234" s="43"/>
      <c r="QYE234" s="43"/>
      <c r="QYF234" s="43"/>
      <c r="QYG234" s="43"/>
      <c r="QYH234" s="43"/>
      <c r="QYI234" s="43"/>
      <c r="QYJ234" s="43"/>
      <c r="QYK234" s="43"/>
      <c r="QYL234" s="43"/>
      <c r="QYM234" s="43"/>
      <c r="QYN234" s="43"/>
      <c r="QYO234" s="43"/>
      <c r="QYP234" s="43"/>
      <c r="QYQ234" s="43"/>
      <c r="QYR234" s="43"/>
      <c r="QYS234" s="43"/>
      <c r="QYT234" s="43"/>
      <c r="QYU234" s="43"/>
      <c r="QYV234" s="43"/>
      <c r="QYW234" s="43"/>
      <c r="QYX234" s="43"/>
      <c r="QYY234" s="43"/>
      <c r="QYZ234" s="43"/>
      <c r="QZA234" s="43"/>
      <c r="QZB234" s="43"/>
      <c r="QZC234" s="43"/>
      <c r="QZD234" s="43"/>
      <c r="QZE234" s="43"/>
      <c r="QZF234" s="43"/>
      <c r="QZG234" s="43"/>
      <c r="QZH234" s="43"/>
      <c r="QZI234" s="43"/>
      <c r="QZJ234" s="43"/>
      <c r="QZK234" s="43"/>
      <c r="QZL234" s="43"/>
      <c r="QZM234" s="43"/>
      <c r="QZN234" s="43"/>
      <c r="QZO234" s="43"/>
      <c r="QZP234" s="43"/>
      <c r="QZQ234" s="43"/>
      <c r="QZR234" s="43"/>
      <c r="QZS234" s="43"/>
      <c r="QZT234" s="43"/>
      <c r="QZU234" s="43"/>
      <c r="QZV234" s="43"/>
      <c r="QZW234" s="43"/>
      <c r="QZX234" s="43"/>
      <c r="QZY234" s="43"/>
      <c r="QZZ234" s="43"/>
      <c r="RAA234" s="43"/>
      <c r="RAB234" s="43"/>
      <c r="RAC234" s="43"/>
      <c r="RAD234" s="43"/>
      <c r="RAE234" s="43"/>
      <c r="RAF234" s="43"/>
      <c r="RAG234" s="43"/>
      <c r="RAH234" s="43"/>
      <c r="RAI234" s="43"/>
      <c r="RAJ234" s="43"/>
      <c r="RAK234" s="43"/>
      <c r="RAL234" s="43"/>
      <c r="RAM234" s="43"/>
      <c r="RAN234" s="43"/>
      <c r="RAO234" s="43"/>
      <c r="RAP234" s="43"/>
      <c r="RAQ234" s="43"/>
      <c r="RAR234" s="43"/>
      <c r="RAS234" s="43"/>
      <c r="RAT234" s="43"/>
      <c r="RAU234" s="43"/>
      <c r="RAV234" s="43"/>
      <c r="RAW234" s="43"/>
      <c r="RAX234" s="43"/>
      <c r="RAY234" s="43"/>
      <c r="RAZ234" s="43"/>
      <c r="RBA234" s="43"/>
      <c r="RBB234" s="43"/>
      <c r="RBC234" s="43"/>
      <c r="RBD234" s="43"/>
      <c r="RBE234" s="43"/>
      <c r="RBF234" s="43"/>
      <c r="RBG234" s="43"/>
      <c r="RBH234" s="43"/>
      <c r="RBI234" s="43"/>
      <c r="RBJ234" s="43"/>
      <c r="RBK234" s="43"/>
      <c r="RBL234" s="43"/>
      <c r="RBM234" s="43"/>
      <c r="RBN234" s="43"/>
      <c r="RBO234" s="43"/>
      <c r="RBP234" s="43"/>
      <c r="RBQ234" s="43"/>
      <c r="RBR234" s="43"/>
      <c r="RBS234" s="43"/>
      <c r="RBT234" s="43"/>
      <c r="RBU234" s="43"/>
      <c r="RBV234" s="43"/>
      <c r="RBW234" s="43"/>
      <c r="RBX234" s="43"/>
      <c r="RBY234" s="43"/>
      <c r="RBZ234" s="43"/>
      <c r="RCA234" s="43"/>
      <c r="RCB234" s="43"/>
      <c r="RCC234" s="43"/>
      <c r="RCD234" s="43"/>
      <c r="RCE234" s="43"/>
      <c r="RCF234" s="43"/>
      <c r="RCG234" s="43"/>
      <c r="RCH234" s="43"/>
      <c r="RCI234" s="43"/>
      <c r="RCJ234" s="43"/>
      <c r="RCK234" s="43"/>
      <c r="RCL234" s="43"/>
      <c r="RCM234" s="43"/>
      <c r="RCN234" s="43"/>
      <c r="RCO234" s="43"/>
      <c r="RCP234" s="43"/>
      <c r="RCQ234" s="43"/>
      <c r="RCR234" s="43"/>
      <c r="RCS234" s="43"/>
      <c r="RCT234" s="43"/>
      <c r="RCU234" s="43"/>
      <c r="RCV234" s="43"/>
      <c r="RCW234" s="43"/>
      <c r="RCX234" s="43"/>
      <c r="RCY234" s="43"/>
      <c r="RCZ234" s="43"/>
      <c r="RDA234" s="43"/>
      <c r="RDB234" s="43"/>
      <c r="RDC234" s="43"/>
      <c r="RDD234" s="43"/>
      <c r="RDE234" s="43"/>
      <c r="RDF234" s="43"/>
      <c r="RDG234" s="43"/>
      <c r="RDH234" s="43"/>
      <c r="RDI234" s="43"/>
      <c r="RDJ234" s="43"/>
      <c r="RDK234" s="43"/>
      <c r="RDL234" s="43"/>
      <c r="RDM234" s="43"/>
      <c r="RDN234" s="43"/>
      <c r="RDO234" s="43"/>
      <c r="RDP234" s="43"/>
      <c r="RDQ234" s="43"/>
      <c r="RDR234" s="43"/>
      <c r="RDS234" s="43"/>
      <c r="RDT234" s="43"/>
      <c r="RDU234" s="43"/>
      <c r="RDV234" s="43"/>
      <c r="RDW234" s="43"/>
      <c r="RDX234" s="43"/>
      <c r="RDY234" s="43"/>
      <c r="RDZ234" s="43"/>
      <c r="REA234" s="43"/>
      <c r="REB234" s="43"/>
      <c r="REC234" s="43"/>
      <c r="RED234" s="43"/>
      <c r="REE234" s="43"/>
      <c r="REF234" s="43"/>
      <c r="REG234" s="43"/>
      <c r="REH234" s="43"/>
      <c r="REI234" s="43"/>
      <c r="REJ234" s="43"/>
      <c r="REK234" s="43"/>
      <c r="REL234" s="43"/>
      <c r="REM234" s="43"/>
      <c r="REN234" s="43"/>
      <c r="REO234" s="43"/>
      <c r="REP234" s="43"/>
      <c r="REQ234" s="43"/>
      <c r="RER234" s="43"/>
      <c r="RES234" s="43"/>
      <c r="RET234" s="43"/>
      <c r="REU234" s="43"/>
      <c r="REV234" s="43"/>
      <c r="REW234" s="43"/>
      <c r="REX234" s="43"/>
      <c r="REY234" s="43"/>
      <c r="REZ234" s="43"/>
      <c r="RFA234" s="43"/>
      <c r="RFB234" s="43"/>
      <c r="RFC234" s="43"/>
      <c r="RFD234" s="43"/>
      <c r="RFE234" s="43"/>
      <c r="RFF234" s="43"/>
      <c r="RFG234" s="43"/>
      <c r="RFH234" s="43"/>
      <c r="RFI234" s="43"/>
      <c r="RFJ234" s="43"/>
      <c r="RFK234" s="43"/>
      <c r="RFL234" s="43"/>
      <c r="RFM234" s="43"/>
      <c r="RFN234" s="43"/>
      <c r="RFO234" s="43"/>
      <c r="RFP234" s="43"/>
      <c r="RFQ234" s="43"/>
      <c r="RFR234" s="43"/>
      <c r="RFS234" s="43"/>
      <c r="RFT234" s="43"/>
      <c r="RFU234" s="43"/>
      <c r="RFV234" s="43"/>
      <c r="RFW234" s="43"/>
      <c r="RFX234" s="43"/>
      <c r="RFY234" s="43"/>
      <c r="RFZ234" s="43"/>
      <c r="RGA234" s="43"/>
      <c r="RGB234" s="43"/>
      <c r="RGC234" s="43"/>
      <c r="RGD234" s="43"/>
      <c r="RGE234" s="43"/>
      <c r="RGF234" s="43"/>
      <c r="RGG234" s="43"/>
      <c r="RGH234" s="43"/>
      <c r="RGI234" s="43"/>
      <c r="RGJ234" s="43"/>
      <c r="RGK234" s="43"/>
      <c r="RGL234" s="43"/>
      <c r="RGM234" s="43"/>
      <c r="RGN234" s="43"/>
      <c r="RGO234" s="43"/>
      <c r="RGP234" s="43"/>
      <c r="RGQ234" s="43"/>
      <c r="RGR234" s="43"/>
      <c r="RGS234" s="43"/>
      <c r="RGT234" s="43"/>
      <c r="RGU234" s="43"/>
      <c r="RGV234" s="43"/>
      <c r="RGW234" s="43"/>
      <c r="RGX234" s="43"/>
      <c r="RGY234" s="43"/>
      <c r="RGZ234" s="43"/>
      <c r="RHA234" s="43"/>
      <c r="RHB234" s="43"/>
      <c r="RHC234" s="43"/>
      <c r="RHD234" s="43"/>
      <c r="RHE234" s="43"/>
      <c r="RHF234" s="43"/>
      <c r="RHG234" s="43"/>
      <c r="RHH234" s="43"/>
      <c r="RHI234" s="43"/>
      <c r="RHJ234" s="43"/>
      <c r="RHK234" s="43"/>
      <c r="RHL234" s="43"/>
      <c r="RHM234" s="43"/>
      <c r="RHN234" s="43"/>
      <c r="RHO234" s="43"/>
      <c r="RHP234" s="43"/>
      <c r="RHQ234" s="43"/>
      <c r="RHR234" s="43"/>
      <c r="RHS234" s="43"/>
      <c r="RHT234" s="43"/>
      <c r="RHU234" s="43"/>
      <c r="RHV234" s="43"/>
      <c r="RHW234" s="43"/>
      <c r="RHX234" s="43"/>
      <c r="RHY234" s="43"/>
      <c r="RHZ234" s="43"/>
      <c r="RIA234" s="43"/>
      <c r="RIB234" s="43"/>
      <c r="RIC234" s="43"/>
      <c r="RID234" s="43"/>
      <c r="RIE234" s="43"/>
      <c r="RIF234" s="43"/>
      <c r="RIG234" s="43"/>
      <c r="RIH234" s="43"/>
      <c r="RII234" s="43"/>
      <c r="RIJ234" s="43"/>
      <c r="RIK234" s="43"/>
      <c r="RIL234" s="43"/>
      <c r="RIM234" s="43"/>
      <c r="RIN234" s="43"/>
      <c r="RIO234" s="43"/>
      <c r="RIP234" s="43"/>
      <c r="RIQ234" s="43"/>
      <c r="RIR234" s="43"/>
      <c r="RIS234" s="43"/>
      <c r="RIT234" s="43"/>
      <c r="RIU234" s="43"/>
      <c r="RIV234" s="43"/>
      <c r="RIW234" s="43"/>
      <c r="RIX234" s="43"/>
      <c r="RIY234" s="43"/>
      <c r="RIZ234" s="43"/>
      <c r="RJA234" s="43"/>
      <c r="RJB234" s="43"/>
      <c r="RJC234" s="43"/>
      <c r="RJD234" s="43"/>
      <c r="RJE234" s="43"/>
      <c r="RJF234" s="43"/>
      <c r="RJG234" s="43"/>
      <c r="RJH234" s="43"/>
      <c r="RJI234" s="43"/>
      <c r="RJJ234" s="43"/>
      <c r="RJK234" s="43"/>
      <c r="RJL234" s="43"/>
      <c r="RJM234" s="43"/>
      <c r="RJN234" s="43"/>
      <c r="RJO234" s="43"/>
      <c r="RJP234" s="43"/>
      <c r="RJQ234" s="43"/>
      <c r="RJR234" s="43"/>
      <c r="RJS234" s="43"/>
      <c r="RJT234" s="43"/>
      <c r="RJU234" s="43"/>
      <c r="RJV234" s="43"/>
      <c r="RJW234" s="43"/>
      <c r="RJX234" s="43"/>
      <c r="RJY234" s="43"/>
      <c r="RJZ234" s="43"/>
      <c r="RKA234" s="43"/>
      <c r="RKB234" s="43"/>
      <c r="RKC234" s="43"/>
      <c r="RKD234" s="43"/>
      <c r="RKE234" s="43"/>
      <c r="RKF234" s="43"/>
      <c r="RKG234" s="43"/>
      <c r="RKH234" s="43"/>
      <c r="RKI234" s="43"/>
      <c r="RKJ234" s="43"/>
      <c r="RKK234" s="43"/>
      <c r="RKL234" s="43"/>
      <c r="RKM234" s="43"/>
      <c r="RKN234" s="43"/>
      <c r="RKO234" s="43"/>
      <c r="RKP234" s="43"/>
      <c r="RKQ234" s="43"/>
      <c r="RKR234" s="43"/>
      <c r="RKS234" s="43"/>
      <c r="RKT234" s="43"/>
      <c r="RKU234" s="43"/>
      <c r="RKV234" s="43"/>
      <c r="RKW234" s="43"/>
      <c r="RKX234" s="43"/>
      <c r="RKY234" s="43"/>
      <c r="RKZ234" s="43"/>
      <c r="RLA234" s="43"/>
      <c r="RLB234" s="43"/>
      <c r="RLC234" s="43"/>
      <c r="RLD234" s="43"/>
      <c r="RLE234" s="43"/>
      <c r="RLF234" s="43"/>
      <c r="RLG234" s="43"/>
      <c r="RLH234" s="43"/>
      <c r="RLI234" s="43"/>
      <c r="RLJ234" s="43"/>
      <c r="RLK234" s="43"/>
      <c r="RLL234" s="43"/>
      <c r="RLM234" s="43"/>
      <c r="RLN234" s="43"/>
      <c r="RLO234" s="43"/>
      <c r="RLP234" s="43"/>
      <c r="RLQ234" s="43"/>
      <c r="RLR234" s="43"/>
      <c r="RLS234" s="43"/>
      <c r="RLT234" s="43"/>
      <c r="RLU234" s="43"/>
      <c r="RLV234" s="43"/>
      <c r="RLW234" s="43"/>
      <c r="RLX234" s="43"/>
      <c r="RLY234" s="43"/>
      <c r="RLZ234" s="43"/>
      <c r="RMA234" s="43"/>
      <c r="RMB234" s="43"/>
      <c r="RMC234" s="43"/>
      <c r="RMD234" s="43"/>
      <c r="RME234" s="43"/>
      <c r="RMF234" s="43"/>
      <c r="RMG234" s="43"/>
      <c r="RMH234" s="43"/>
      <c r="RMI234" s="43"/>
      <c r="RMJ234" s="43"/>
      <c r="RMK234" s="43"/>
      <c r="RML234" s="43"/>
      <c r="RMM234" s="43"/>
      <c r="RMN234" s="43"/>
      <c r="RMO234" s="43"/>
      <c r="RMP234" s="43"/>
      <c r="RMQ234" s="43"/>
      <c r="RMR234" s="43"/>
      <c r="RMS234" s="43"/>
      <c r="RMT234" s="43"/>
      <c r="RMU234" s="43"/>
      <c r="RMV234" s="43"/>
      <c r="RMW234" s="43"/>
      <c r="RMX234" s="43"/>
      <c r="RMY234" s="43"/>
      <c r="RMZ234" s="43"/>
      <c r="RNA234" s="43"/>
      <c r="RNB234" s="43"/>
      <c r="RNC234" s="43"/>
      <c r="RND234" s="43"/>
      <c r="RNE234" s="43"/>
      <c r="RNF234" s="43"/>
      <c r="RNG234" s="43"/>
      <c r="RNH234" s="43"/>
      <c r="RNI234" s="43"/>
      <c r="RNJ234" s="43"/>
      <c r="RNK234" s="43"/>
      <c r="RNL234" s="43"/>
      <c r="RNM234" s="43"/>
      <c r="RNN234" s="43"/>
      <c r="RNO234" s="43"/>
      <c r="RNP234" s="43"/>
      <c r="RNQ234" s="43"/>
      <c r="RNR234" s="43"/>
      <c r="RNS234" s="43"/>
      <c r="RNT234" s="43"/>
      <c r="RNU234" s="43"/>
      <c r="RNV234" s="43"/>
      <c r="RNW234" s="43"/>
      <c r="RNX234" s="43"/>
      <c r="RNY234" s="43"/>
      <c r="RNZ234" s="43"/>
      <c r="ROA234" s="43"/>
      <c r="ROB234" s="43"/>
      <c r="ROC234" s="43"/>
      <c r="ROD234" s="43"/>
      <c r="ROE234" s="43"/>
      <c r="ROF234" s="43"/>
      <c r="ROG234" s="43"/>
      <c r="ROH234" s="43"/>
      <c r="ROI234" s="43"/>
      <c r="ROJ234" s="43"/>
      <c r="ROK234" s="43"/>
      <c r="ROL234" s="43"/>
      <c r="ROM234" s="43"/>
      <c r="RON234" s="43"/>
      <c r="ROO234" s="43"/>
      <c r="ROP234" s="43"/>
      <c r="ROQ234" s="43"/>
      <c r="ROR234" s="43"/>
      <c r="ROS234" s="43"/>
      <c r="ROT234" s="43"/>
      <c r="ROU234" s="43"/>
      <c r="ROV234" s="43"/>
      <c r="ROW234" s="43"/>
      <c r="ROX234" s="43"/>
      <c r="ROY234" s="43"/>
      <c r="ROZ234" s="43"/>
      <c r="RPA234" s="43"/>
      <c r="RPB234" s="43"/>
      <c r="RPC234" s="43"/>
      <c r="RPD234" s="43"/>
      <c r="RPE234" s="43"/>
      <c r="RPF234" s="43"/>
      <c r="RPG234" s="43"/>
      <c r="RPH234" s="43"/>
      <c r="RPI234" s="43"/>
      <c r="RPJ234" s="43"/>
      <c r="RPK234" s="43"/>
      <c r="RPL234" s="43"/>
      <c r="RPM234" s="43"/>
      <c r="RPN234" s="43"/>
      <c r="RPO234" s="43"/>
      <c r="RPP234" s="43"/>
      <c r="RPQ234" s="43"/>
      <c r="RPR234" s="43"/>
      <c r="RPS234" s="43"/>
      <c r="RPT234" s="43"/>
      <c r="RPU234" s="43"/>
      <c r="RPV234" s="43"/>
      <c r="RPW234" s="43"/>
      <c r="RPX234" s="43"/>
      <c r="RPY234" s="43"/>
      <c r="RPZ234" s="43"/>
      <c r="RQA234" s="43"/>
      <c r="RQB234" s="43"/>
      <c r="RQC234" s="43"/>
      <c r="RQD234" s="43"/>
      <c r="RQE234" s="43"/>
      <c r="RQF234" s="43"/>
      <c r="RQG234" s="43"/>
      <c r="RQH234" s="43"/>
      <c r="RQI234" s="43"/>
      <c r="RQJ234" s="43"/>
      <c r="RQK234" s="43"/>
      <c r="RQL234" s="43"/>
      <c r="RQM234" s="43"/>
      <c r="RQN234" s="43"/>
      <c r="RQO234" s="43"/>
      <c r="RQP234" s="43"/>
      <c r="RQQ234" s="43"/>
      <c r="RQR234" s="43"/>
      <c r="RQS234" s="43"/>
      <c r="RQT234" s="43"/>
      <c r="RQU234" s="43"/>
      <c r="RQV234" s="43"/>
      <c r="RQW234" s="43"/>
      <c r="RQX234" s="43"/>
      <c r="RQY234" s="43"/>
      <c r="RQZ234" s="43"/>
      <c r="RRA234" s="43"/>
      <c r="RRB234" s="43"/>
      <c r="RRC234" s="43"/>
      <c r="RRD234" s="43"/>
      <c r="RRE234" s="43"/>
      <c r="RRF234" s="43"/>
      <c r="RRG234" s="43"/>
      <c r="RRH234" s="43"/>
      <c r="RRI234" s="43"/>
      <c r="RRJ234" s="43"/>
      <c r="RRK234" s="43"/>
      <c r="RRL234" s="43"/>
      <c r="RRM234" s="43"/>
      <c r="RRN234" s="43"/>
      <c r="RRO234" s="43"/>
      <c r="RRP234" s="43"/>
      <c r="RRQ234" s="43"/>
      <c r="RRR234" s="43"/>
      <c r="RRS234" s="43"/>
      <c r="RRT234" s="43"/>
      <c r="RRU234" s="43"/>
      <c r="RRV234" s="43"/>
      <c r="RRW234" s="43"/>
      <c r="RRX234" s="43"/>
      <c r="RRY234" s="43"/>
      <c r="RRZ234" s="43"/>
      <c r="RSA234" s="43"/>
      <c r="RSB234" s="43"/>
      <c r="RSC234" s="43"/>
      <c r="RSD234" s="43"/>
      <c r="RSE234" s="43"/>
      <c r="RSF234" s="43"/>
      <c r="RSG234" s="43"/>
      <c r="RSH234" s="43"/>
      <c r="RSI234" s="43"/>
      <c r="RSJ234" s="43"/>
      <c r="RSK234" s="43"/>
      <c r="RSL234" s="43"/>
      <c r="RSM234" s="43"/>
      <c r="RSN234" s="43"/>
      <c r="RSO234" s="43"/>
      <c r="RSP234" s="43"/>
      <c r="RSQ234" s="43"/>
      <c r="RSR234" s="43"/>
      <c r="RSS234" s="43"/>
      <c r="RST234" s="43"/>
      <c r="RSU234" s="43"/>
      <c r="RSV234" s="43"/>
      <c r="RSW234" s="43"/>
      <c r="RSX234" s="43"/>
      <c r="RSY234" s="43"/>
      <c r="RSZ234" s="43"/>
      <c r="RTA234" s="43"/>
      <c r="RTB234" s="43"/>
      <c r="RTC234" s="43"/>
      <c r="RTD234" s="43"/>
      <c r="RTE234" s="43"/>
      <c r="RTF234" s="43"/>
      <c r="RTG234" s="43"/>
      <c r="RTH234" s="43"/>
      <c r="RTI234" s="43"/>
      <c r="RTJ234" s="43"/>
      <c r="RTK234" s="43"/>
      <c r="RTL234" s="43"/>
      <c r="RTM234" s="43"/>
      <c r="RTN234" s="43"/>
      <c r="RTO234" s="43"/>
      <c r="RTP234" s="43"/>
      <c r="RTQ234" s="43"/>
      <c r="RTR234" s="43"/>
      <c r="RTS234" s="43"/>
      <c r="RTT234" s="43"/>
      <c r="RTU234" s="43"/>
      <c r="RTV234" s="43"/>
      <c r="RTW234" s="43"/>
      <c r="RTX234" s="43"/>
      <c r="RTY234" s="43"/>
      <c r="RTZ234" s="43"/>
      <c r="RUA234" s="43"/>
      <c r="RUB234" s="43"/>
      <c r="RUC234" s="43"/>
      <c r="RUD234" s="43"/>
      <c r="RUE234" s="43"/>
      <c r="RUF234" s="43"/>
      <c r="RUG234" s="43"/>
      <c r="RUH234" s="43"/>
      <c r="RUI234" s="43"/>
      <c r="RUJ234" s="43"/>
      <c r="RUK234" s="43"/>
      <c r="RUL234" s="43"/>
      <c r="RUM234" s="43"/>
      <c r="RUN234" s="43"/>
      <c r="RUO234" s="43"/>
      <c r="RUP234" s="43"/>
      <c r="RUQ234" s="43"/>
      <c r="RUR234" s="43"/>
      <c r="RUS234" s="43"/>
      <c r="RUT234" s="43"/>
      <c r="RUU234" s="43"/>
      <c r="RUV234" s="43"/>
      <c r="RUW234" s="43"/>
      <c r="RUX234" s="43"/>
      <c r="RUY234" s="43"/>
      <c r="RUZ234" s="43"/>
      <c r="RVA234" s="43"/>
      <c r="RVB234" s="43"/>
      <c r="RVC234" s="43"/>
      <c r="RVD234" s="43"/>
      <c r="RVE234" s="43"/>
      <c r="RVF234" s="43"/>
      <c r="RVG234" s="43"/>
      <c r="RVH234" s="43"/>
      <c r="RVI234" s="43"/>
      <c r="RVJ234" s="43"/>
      <c r="RVK234" s="43"/>
      <c r="RVL234" s="43"/>
      <c r="RVM234" s="43"/>
      <c r="RVN234" s="43"/>
      <c r="RVO234" s="43"/>
      <c r="RVP234" s="43"/>
      <c r="RVQ234" s="43"/>
      <c r="RVR234" s="43"/>
      <c r="RVS234" s="43"/>
      <c r="RVT234" s="43"/>
      <c r="RVU234" s="43"/>
      <c r="RVV234" s="43"/>
      <c r="RVW234" s="43"/>
      <c r="RVX234" s="43"/>
      <c r="RVY234" s="43"/>
      <c r="RVZ234" s="43"/>
      <c r="RWA234" s="43"/>
      <c r="RWB234" s="43"/>
      <c r="RWC234" s="43"/>
      <c r="RWD234" s="43"/>
      <c r="RWE234" s="43"/>
      <c r="RWF234" s="43"/>
      <c r="RWG234" s="43"/>
      <c r="RWH234" s="43"/>
      <c r="RWI234" s="43"/>
      <c r="RWJ234" s="43"/>
      <c r="RWK234" s="43"/>
      <c r="RWL234" s="43"/>
      <c r="RWM234" s="43"/>
      <c r="RWN234" s="43"/>
      <c r="RWO234" s="43"/>
      <c r="RWP234" s="43"/>
      <c r="RWQ234" s="43"/>
      <c r="RWR234" s="43"/>
      <c r="RWS234" s="43"/>
      <c r="RWT234" s="43"/>
      <c r="RWU234" s="43"/>
      <c r="RWV234" s="43"/>
      <c r="RWW234" s="43"/>
      <c r="RWX234" s="43"/>
      <c r="RWY234" s="43"/>
      <c r="RWZ234" s="43"/>
      <c r="RXA234" s="43"/>
      <c r="RXB234" s="43"/>
      <c r="RXC234" s="43"/>
      <c r="RXD234" s="43"/>
      <c r="RXE234" s="43"/>
      <c r="RXF234" s="43"/>
      <c r="RXG234" s="43"/>
      <c r="RXH234" s="43"/>
      <c r="RXI234" s="43"/>
      <c r="RXJ234" s="43"/>
      <c r="RXK234" s="43"/>
      <c r="RXL234" s="43"/>
      <c r="RXM234" s="43"/>
      <c r="RXN234" s="43"/>
      <c r="RXO234" s="43"/>
      <c r="RXP234" s="43"/>
      <c r="RXQ234" s="43"/>
      <c r="RXR234" s="43"/>
      <c r="RXS234" s="43"/>
      <c r="RXT234" s="43"/>
      <c r="RXU234" s="43"/>
      <c r="RXV234" s="43"/>
      <c r="RXW234" s="43"/>
      <c r="RXX234" s="43"/>
      <c r="RXY234" s="43"/>
      <c r="RXZ234" s="43"/>
      <c r="RYA234" s="43"/>
      <c r="RYB234" s="43"/>
      <c r="RYC234" s="43"/>
      <c r="RYD234" s="43"/>
      <c r="RYE234" s="43"/>
      <c r="RYF234" s="43"/>
      <c r="RYG234" s="43"/>
      <c r="RYH234" s="43"/>
      <c r="RYI234" s="43"/>
      <c r="RYJ234" s="43"/>
      <c r="RYK234" s="43"/>
      <c r="RYL234" s="43"/>
      <c r="RYM234" s="43"/>
      <c r="RYN234" s="43"/>
      <c r="RYO234" s="43"/>
      <c r="RYP234" s="43"/>
      <c r="RYQ234" s="43"/>
      <c r="RYR234" s="43"/>
      <c r="RYS234" s="43"/>
      <c r="RYT234" s="43"/>
      <c r="RYU234" s="43"/>
      <c r="RYV234" s="43"/>
      <c r="RYW234" s="43"/>
      <c r="RYX234" s="43"/>
      <c r="RYY234" s="43"/>
      <c r="RYZ234" s="43"/>
      <c r="RZA234" s="43"/>
      <c r="RZB234" s="43"/>
      <c r="RZC234" s="43"/>
      <c r="RZD234" s="43"/>
      <c r="RZE234" s="43"/>
      <c r="RZF234" s="43"/>
      <c r="RZG234" s="43"/>
      <c r="RZH234" s="43"/>
      <c r="RZI234" s="43"/>
      <c r="RZJ234" s="43"/>
      <c r="RZK234" s="43"/>
      <c r="RZL234" s="43"/>
      <c r="RZM234" s="43"/>
      <c r="RZN234" s="43"/>
      <c r="RZO234" s="43"/>
      <c r="RZP234" s="43"/>
      <c r="RZQ234" s="43"/>
      <c r="RZR234" s="43"/>
      <c r="RZS234" s="43"/>
      <c r="RZT234" s="43"/>
      <c r="RZU234" s="43"/>
      <c r="RZV234" s="43"/>
      <c r="RZW234" s="43"/>
      <c r="RZX234" s="43"/>
      <c r="RZY234" s="43"/>
      <c r="RZZ234" s="43"/>
      <c r="SAA234" s="43"/>
      <c r="SAB234" s="43"/>
      <c r="SAC234" s="43"/>
      <c r="SAD234" s="43"/>
      <c r="SAE234" s="43"/>
      <c r="SAF234" s="43"/>
      <c r="SAG234" s="43"/>
      <c r="SAH234" s="43"/>
      <c r="SAI234" s="43"/>
      <c r="SAJ234" s="43"/>
      <c r="SAK234" s="43"/>
      <c r="SAL234" s="43"/>
      <c r="SAM234" s="43"/>
      <c r="SAN234" s="43"/>
      <c r="SAO234" s="43"/>
      <c r="SAP234" s="43"/>
      <c r="SAQ234" s="43"/>
      <c r="SAR234" s="43"/>
      <c r="SAS234" s="43"/>
      <c r="SAT234" s="43"/>
      <c r="SAU234" s="43"/>
      <c r="SAV234" s="43"/>
      <c r="SAW234" s="43"/>
      <c r="SAX234" s="43"/>
      <c r="SAY234" s="43"/>
      <c r="SAZ234" s="43"/>
      <c r="SBA234" s="43"/>
      <c r="SBB234" s="43"/>
      <c r="SBC234" s="43"/>
      <c r="SBD234" s="43"/>
      <c r="SBE234" s="43"/>
      <c r="SBF234" s="43"/>
      <c r="SBG234" s="43"/>
      <c r="SBH234" s="43"/>
      <c r="SBI234" s="43"/>
      <c r="SBJ234" s="43"/>
      <c r="SBK234" s="43"/>
      <c r="SBL234" s="43"/>
      <c r="SBM234" s="43"/>
      <c r="SBN234" s="43"/>
      <c r="SBO234" s="43"/>
      <c r="SBP234" s="43"/>
      <c r="SBQ234" s="43"/>
      <c r="SBR234" s="43"/>
      <c r="SBS234" s="43"/>
      <c r="SBT234" s="43"/>
      <c r="SBU234" s="43"/>
      <c r="SBV234" s="43"/>
      <c r="SBW234" s="43"/>
      <c r="SBX234" s="43"/>
      <c r="SBY234" s="43"/>
      <c r="SBZ234" s="43"/>
      <c r="SCA234" s="43"/>
      <c r="SCB234" s="43"/>
      <c r="SCC234" s="43"/>
      <c r="SCD234" s="43"/>
      <c r="SCE234" s="43"/>
      <c r="SCF234" s="43"/>
      <c r="SCG234" s="43"/>
      <c r="SCH234" s="43"/>
      <c r="SCI234" s="43"/>
      <c r="SCJ234" s="43"/>
      <c r="SCK234" s="43"/>
      <c r="SCL234" s="43"/>
      <c r="SCM234" s="43"/>
      <c r="SCN234" s="43"/>
      <c r="SCO234" s="43"/>
      <c r="SCP234" s="43"/>
      <c r="SCQ234" s="43"/>
      <c r="SCR234" s="43"/>
      <c r="SCS234" s="43"/>
      <c r="SCT234" s="43"/>
      <c r="SCU234" s="43"/>
      <c r="SCV234" s="43"/>
      <c r="SCW234" s="43"/>
      <c r="SCX234" s="43"/>
      <c r="SCY234" s="43"/>
      <c r="SCZ234" s="43"/>
      <c r="SDA234" s="43"/>
      <c r="SDB234" s="43"/>
      <c r="SDC234" s="43"/>
      <c r="SDD234" s="43"/>
      <c r="SDE234" s="43"/>
      <c r="SDF234" s="43"/>
      <c r="SDG234" s="43"/>
      <c r="SDH234" s="43"/>
      <c r="SDI234" s="43"/>
      <c r="SDJ234" s="43"/>
      <c r="SDK234" s="43"/>
      <c r="SDL234" s="43"/>
      <c r="SDM234" s="43"/>
      <c r="SDN234" s="43"/>
      <c r="SDO234" s="43"/>
      <c r="SDP234" s="43"/>
      <c r="SDQ234" s="43"/>
      <c r="SDR234" s="43"/>
      <c r="SDS234" s="43"/>
      <c r="SDT234" s="43"/>
      <c r="SDU234" s="43"/>
      <c r="SDV234" s="43"/>
      <c r="SDW234" s="43"/>
      <c r="SDX234" s="43"/>
      <c r="SDY234" s="43"/>
      <c r="SDZ234" s="43"/>
      <c r="SEA234" s="43"/>
      <c r="SEB234" s="43"/>
      <c r="SEC234" s="43"/>
      <c r="SED234" s="43"/>
      <c r="SEE234" s="43"/>
      <c r="SEF234" s="43"/>
      <c r="SEG234" s="43"/>
      <c r="SEH234" s="43"/>
      <c r="SEI234" s="43"/>
      <c r="SEJ234" s="43"/>
      <c r="SEK234" s="43"/>
      <c r="SEL234" s="43"/>
      <c r="SEM234" s="43"/>
      <c r="SEN234" s="43"/>
      <c r="SEO234" s="43"/>
      <c r="SEP234" s="43"/>
      <c r="SEQ234" s="43"/>
      <c r="SER234" s="43"/>
      <c r="SES234" s="43"/>
      <c r="SET234" s="43"/>
      <c r="SEU234" s="43"/>
      <c r="SEV234" s="43"/>
      <c r="SEW234" s="43"/>
      <c r="SEX234" s="43"/>
      <c r="SEY234" s="43"/>
      <c r="SEZ234" s="43"/>
      <c r="SFA234" s="43"/>
      <c r="SFB234" s="43"/>
      <c r="SFC234" s="43"/>
      <c r="SFD234" s="43"/>
      <c r="SFE234" s="43"/>
      <c r="SFF234" s="43"/>
      <c r="SFG234" s="43"/>
      <c r="SFH234" s="43"/>
      <c r="SFI234" s="43"/>
      <c r="SFJ234" s="43"/>
      <c r="SFK234" s="43"/>
      <c r="SFL234" s="43"/>
      <c r="SFM234" s="43"/>
      <c r="SFN234" s="43"/>
      <c r="SFO234" s="43"/>
      <c r="SFP234" s="43"/>
      <c r="SFQ234" s="43"/>
      <c r="SFR234" s="43"/>
      <c r="SFS234" s="43"/>
      <c r="SFT234" s="43"/>
      <c r="SFU234" s="43"/>
      <c r="SFV234" s="43"/>
      <c r="SFW234" s="43"/>
      <c r="SFX234" s="43"/>
      <c r="SFY234" s="43"/>
      <c r="SFZ234" s="43"/>
      <c r="SGA234" s="43"/>
      <c r="SGB234" s="43"/>
      <c r="SGC234" s="43"/>
      <c r="SGD234" s="43"/>
      <c r="SGE234" s="43"/>
      <c r="SGF234" s="43"/>
      <c r="SGG234" s="43"/>
      <c r="SGH234" s="43"/>
      <c r="SGI234" s="43"/>
      <c r="SGJ234" s="43"/>
      <c r="SGK234" s="43"/>
      <c r="SGL234" s="43"/>
      <c r="SGM234" s="43"/>
      <c r="SGN234" s="43"/>
      <c r="SGO234" s="43"/>
      <c r="SGP234" s="43"/>
      <c r="SGQ234" s="43"/>
      <c r="SGR234" s="43"/>
      <c r="SGS234" s="43"/>
      <c r="SGT234" s="43"/>
      <c r="SGU234" s="43"/>
      <c r="SGV234" s="43"/>
      <c r="SGW234" s="43"/>
      <c r="SGX234" s="43"/>
      <c r="SGY234" s="43"/>
      <c r="SGZ234" s="43"/>
      <c r="SHA234" s="43"/>
      <c r="SHB234" s="43"/>
      <c r="SHC234" s="43"/>
      <c r="SHD234" s="43"/>
      <c r="SHE234" s="43"/>
      <c r="SHF234" s="43"/>
      <c r="SHG234" s="43"/>
      <c r="SHH234" s="43"/>
      <c r="SHI234" s="43"/>
      <c r="SHJ234" s="43"/>
      <c r="SHK234" s="43"/>
      <c r="SHL234" s="43"/>
      <c r="SHM234" s="43"/>
      <c r="SHN234" s="43"/>
      <c r="SHO234" s="43"/>
      <c r="SHP234" s="43"/>
      <c r="SHQ234" s="43"/>
      <c r="SHR234" s="43"/>
      <c r="SHS234" s="43"/>
      <c r="SHT234" s="43"/>
      <c r="SHU234" s="43"/>
      <c r="SHV234" s="43"/>
      <c r="SHW234" s="43"/>
      <c r="SHX234" s="43"/>
      <c r="SHY234" s="43"/>
      <c r="SHZ234" s="43"/>
      <c r="SIA234" s="43"/>
      <c r="SIB234" s="43"/>
      <c r="SIC234" s="43"/>
      <c r="SID234" s="43"/>
      <c r="SIE234" s="43"/>
      <c r="SIF234" s="43"/>
      <c r="SIG234" s="43"/>
      <c r="SIH234" s="43"/>
      <c r="SII234" s="43"/>
      <c r="SIJ234" s="43"/>
      <c r="SIK234" s="43"/>
      <c r="SIL234" s="43"/>
      <c r="SIM234" s="43"/>
      <c r="SIN234" s="43"/>
      <c r="SIO234" s="43"/>
      <c r="SIP234" s="43"/>
      <c r="SIQ234" s="43"/>
      <c r="SIR234" s="43"/>
      <c r="SIS234" s="43"/>
      <c r="SIT234" s="43"/>
      <c r="SIU234" s="43"/>
      <c r="SIV234" s="43"/>
      <c r="SIW234" s="43"/>
      <c r="SIX234" s="43"/>
      <c r="SIY234" s="43"/>
      <c r="SIZ234" s="43"/>
      <c r="SJA234" s="43"/>
      <c r="SJB234" s="43"/>
      <c r="SJC234" s="43"/>
      <c r="SJD234" s="43"/>
      <c r="SJE234" s="43"/>
      <c r="SJF234" s="43"/>
      <c r="SJG234" s="43"/>
      <c r="SJH234" s="43"/>
      <c r="SJI234" s="43"/>
      <c r="SJJ234" s="43"/>
      <c r="SJK234" s="43"/>
      <c r="SJL234" s="43"/>
      <c r="SJM234" s="43"/>
      <c r="SJN234" s="43"/>
      <c r="SJO234" s="43"/>
      <c r="SJP234" s="43"/>
      <c r="SJQ234" s="43"/>
      <c r="SJR234" s="43"/>
      <c r="SJS234" s="43"/>
      <c r="SJT234" s="43"/>
      <c r="SJU234" s="43"/>
      <c r="SJV234" s="43"/>
      <c r="SJW234" s="43"/>
      <c r="SJX234" s="43"/>
      <c r="SJY234" s="43"/>
      <c r="SJZ234" s="43"/>
      <c r="SKA234" s="43"/>
      <c r="SKB234" s="43"/>
      <c r="SKC234" s="43"/>
      <c r="SKD234" s="43"/>
      <c r="SKE234" s="43"/>
      <c r="SKF234" s="43"/>
      <c r="SKG234" s="43"/>
      <c r="SKH234" s="43"/>
      <c r="SKI234" s="43"/>
      <c r="SKJ234" s="43"/>
      <c r="SKK234" s="43"/>
      <c r="SKL234" s="43"/>
      <c r="SKM234" s="43"/>
      <c r="SKN234" s="43"/>
      <c r="SKO234" s="43"/>
      <c r="SKP234" s="43"/>
      <c r="SKQ234" s="43"/>
      <c r="SKR234" s="43"/>
      <c r="SKS234" s="43"/>
      <c r="SKT234" s="43"/>
      <c r="SKU234" s="43"/>
      <c r="SKV234" s="43"/>
      <c r="SKW234" s="43"/>
      <c r="SKX234" s="43"/>
      <c r="SKY234" s="43"/>
      <c r="SKZ234" s="43"/>
      <c r="SLA234" s="43"/>
      <c r="SLB234" s="43"/>
      <c r="SLC234" s="43"/>
      <c r="SLD234" s="43"/>
      <c r="SLE234" s="43"/>
      <c r="SLF234" s="43"/>
      <c r="SLG234" s="43"/>
      <c r="SLH234" s="43"/>
      <c r="SLI234" s="43"/>
      <c r="SLJ234" s="43"/>
      <c r="SLK234" s="43"/>
      <c r="SLL234" s="43"/>
      <c r="SLM234" s="43"/>
      <c r="SLN234" s="43"/>
      <c r="SLO234" s="43"/>
      <c r="SLP234" s="43"/>
      <c r="SLQ234" s="43"/>
      <c r="SLR234" s="43"/>
      <c r="SLS234" s="43"/>
      <c r="SLT234" s="43"/>
      <c r="SLU234" s="43"/>
      <c r="SLV234" s="43"/>
      <c r="SLW234" s="43"/>
      <c r="SLX234" s="43"/>
      <c r="SLY234" s="43"/>
      <c r="SLZ234" s="43"/>
      <c r="SMA234" s="43"/>
      <c r="SMB234" s="43"/>
      <c r="SMC234" s="43"/>
      <c r="SMD234" s="43"/>
      <c r="SME234" s="43"/>
      <c r="SMF234" s="43"/>
      <c r="SMG234" s="43"/>
      <c r="SMH234" s="43"/>
      <c r="SMI234" s="43"/>
      <c r="SMJ234" s="43"/>
      <c r="SMK234" s="43"/>
      <c r="SML234" s="43"/>
      <c r="SMM234" s="43"/>
      <c r="SMN234" s="43"/>
      <c r="SMO234" s="43"/>
      <c r="SMP234" s="43"/>
      <c r="SMQ234" s="43"/>
      <c r="SMR234" s="43"/>
      <c r="SMS234" s="43"/>
      <c r="SMT234" s="43"/>
      <c r="SMU234" s="43"/>
      <c r="SMV234" s="43"/>
      <c r="SMW234" s="43"/>
      <c r="SMX234" s="43"/>
      <c r="SMY234" s="43"/>
      <c r="SMZ234" s="43"/>
      <c r="SNA234" s="43"/>
      <c r="SNB234" s="43"/>
      <c r="SNC234" s="43"/>
      <c r="SND234" s="43"/>
      <c r="SNE234" s="43"/>
      <c r="SNF234" s="43"/>
      <c r="SNG234" s="43"/>
      <c r="SNH234" s="43"/>
      <c r="SNI234" s="43"/>
      <c r="SNJ234" s="43"/>
      <c r="SNK234" s="43"/>
      <c r="SNL234" s="43"/>
      <c r="SNM234" s="43"/>
      <c r="SNN234" s="43"/>
      <c r="SNO234" s="43"/>
      <c r="SNP234" s="43"/>
      <c r="SNQ234" s="43"/>
      <c r="SNR234" s="43"/>
      <c r="SNS234" s="43"/>
      <c r="SNT234" s="43"/>
      <c r="SNU234" s="43"/>
      <c r="SNV234" s="43"/>
      <c r="SNW234" s="43"/>
      <c r="SNX234" s="43"/>
      <c r="SNY234" s="43"/>
      <c r="SNZ234" s="43"/>
      <c r="SOA234" s="43"/>
      <c r="SOB234" s="43"/>
      <c r="SOC234" s="43"/>
      <c r="SOD234" s="43"/>
      <c r="SOE234" s="43"/>
      <c r="SOF234" s="43"/>
      <c r="SOG234" s="43"/>
      <c r="SOH234" s="43"/>
      <c r="SOI234" s="43"/>
      <c r="SOJ234" s="43"/>
      <c r="SOK234" s="43"/>
      <c r="SOL234" s="43"/>
      <c r="SOM234" s="43"/>
      <c r="SON234" s="43"/>
      <c r="SOO234" s="43"/>
      <c r="SOP234" s="43"/>
      <c r="SOQ234" s="43"/>
      <c r="SOR234" s="43"/>
      <c r="SOS234" s="43"/>
      <c r="SOT234" s="43"/>
      <c r="SOU234" s="43"/>
      <c r="SOV234" s="43"/>
      <c r="SOW234" s="43"/>
      <c r="SOX234" s="43"/>
      <c r="SOY234" s="43"/>
      <c r="SOZ234" s="43"/>
      <c r="SPA234" s="43"/>
      <c r="SPB234" s="43"/>
      <c r="SPC234" s="43"/>
      <c r="SPD234" s="43"/>
      <c r="SPE234" s="43"/>
      <c r="SPF234" s="43"/>
      <c r="SPG234" s="43"/>
      <c r="SPH234" s="43"/>
      <c r="SPI234" s="43"/>
      <c r="SPJ234" s="43"/>
      <c r="SPK234" s="43"/>
      <c r="SPL234" s="43"/>
      <c r="SPM234" s="43"/>
      <c r="SPN234" s="43"/>
      <c r="SPO234" s="43"/>
      <c r="SPP234" s="43"/>
      <c r="SPQ234" s="43"/>
      <c r="SPR234" s="43"/>
      <c r="SPS234" s="43"/>
      <c r="SPT234" s="43"/>
      <c r="SPU234" s="43"/>
      <c r="SPV234" s="43"/>
      <c r="SPW234" s="43"/>
      <c r="SPX234" s="43"/>
      <c r="SPY234" s="43"/>
      <c r="SPZ234" s="43"/>
      <c r="SQA234" s="43"/>
      <c r="SQB234" s="43"/>
      <c r="SQC234" s="43"/>
      <c r="SQD234" s="43"/>
      <c r="SQE234" s="43"/>
      <c r="SQF234" s="43"/>
      <c r="SQG234" s="43"/>
      <c r="SQH234" s="43"/>
      <c r="SQI234" s="43"/>
      <c r="SQJ234" s="43"/>
      <c r="SQK234" s="43"/>
      <c r="SQL234" s="43"/>
      <c r="SQM234" s="43"/>
      <c r="SQN234" s="43"/>
      <c r="SQO234" s="43"/>
      <c r="SQP234" s="43"/>
      <c r="SQQ234" s="43"/>
      <c r="SQR234" s="43"/>
      <c r="SQS234" s="43"/>
      <c r="SQT234" s="43"/>
      <c r="SQU234" s="43"/>
      <c r="SQV234" s="43"/>
      <c r="SQW234" s="43"/>
      <c r="SQX234" s="43"/>
      <c r="SQY234" s="43"/>
      <c r="SQZ234" s="43"/>
      <c r="SRA234" s="43"/>
      <c r="SRB234" s="43"/>
      <c r="SRC234" s="43"/>
      <c r="SRD234" s="43"/>
      <c r="SRE234" s="43"/>
      <c r="SRF234" s="43"/>
      <c r="SRG234" s="43"/>
      <c r="SRH234" s="43"/>
      <c r="SRI234" s="43"/>
      <c r="SRJ234" s="43"/>
      <c r="SRK234" s="43"/>
      <c r="SRL234" s="43"/>
      <c r="SRM234" s="43"/>
      <c r="SRN234" s="43"/>
      <c r="SRO234" s="43"/>
      <c r="SRP234" s="43"/>
      <c r="SRQ234" s="43"/>
      <c r="SRR234" s="43"/>
      <c r="SRS234" s="43"/>
      <c r="SRT234" s="43"/>
      <c r="SRU234" s="43"/>
      <c r="SRV234" s="43"/>
      <c r="SRW234" s="43"/>
      <c r="SRX234" s="43"/>
      <c r="SRY234" s="43"/>
      <c r="SRZ234" s="43"/>
      <c r="SSA234" s="43"/>
      <c r="SSB234" s="43"/>
      <c r="SSC234" s="43"/>
      <c r="SSD234" s="43"/>
      <c r="SSE234" s="43"/>
      <c r="SSF234" s="43"/>
      <c r="SSG234" s="43"/>
      <c r="SSH234" s="43"/>
      <c r="SSI234" s="43"/>
      <c r="SSJ234" s="43"/>
      <c r="SSK234" s="43"/>
      <c r="SSL234" s="43"/>
      <c r="SSM234" s="43"/>
      <c r="SSN234" s="43"/>
      <c r="SSO234" s="43"/>
      <c r="SSP234" s="43"/>
      <c r="SSQ234" s="43"/>
      <c r="SSR234" s="43"/>
      <c r="SSS234" s="43"/>
      <c r="SST234" s="43"/>
      <c r="SSU234" s="43"/>
      <c r="SSV234" s="43"/>
      <c r="SSW234" s="43"/>
      <c r="SSX234" s="43"/>
      <c r="SSY234" s="43"/>
      <c r="SSZ234" s="43"/>
      <c r="STA234" s="43"/>
      <c r="STB234" s="43"/>
      <c r="STC234" s="43"/>
      <c r="STD234" s="43"/>
      <c r="STE234" s="43"/>
      <c r="STF234" s="43"/>
      <c r="STG234" s="43"/>
      <c r="STH234" s="43"/>
      <c r="STI234" s="43"/>
      <c r="STJ234" s="43"/>
      <c r="STK234" s="43"/>
      <c r="STL234" s="43"/>
      <c r="STM234" s="43"/>
      <c r="STN234" s="43"/>
      <c r="STO234" s="43"/>
      <c r="STP234" s="43"/>
      <c r="STQ234" s="43"/>
      <c r="STR234" s="43"/>
      <c r="STS234" s="43"/>
      <c r="STT234" s="43"/>
      <c r="STU234" s="43"/>
      <c r="STV234" s="43"/>
      <c r="STW234" s="43"/>
      <c r="STX234" s="43"/>
      <c r="STY234" s="43"/>
      <c r="STZ234" s="43"/>
      <c r="SUA234" s="43"/>
      <c r="SUB234" s="43"/>
      <c r="SUC234" s="43"/>
      <c r="SUD234" s="43"/>
      <c r="SUE234" s="43"/>
      <c r="SUF234" s="43"/>
      <c r="SUG234" s="43"/>
      <c r="SUH234" s="43"/>
      <c r="SUI234" s="43"/>
      <c r="SUJ234" s="43"/>
      <c r="SUK234" s="43"/>
      <c r="SUL234" s="43"/>
      <c r="SUM234" s="43"/>
      <c r="SUN234" s="43"/>
      <c r="SUO234" s="43"/>
      <c r="SUP234" s="43"/>
      <c r="SUQ234" s="43"/>
      <c r="SUR234" s="43"/>
      <c r="SUS234" s="43"/>
      <c r="SUT234" s="43"/>
      <c r="SUU234" s="43"/>
      <c r="SUV234" s="43"/>
      <c r="SUW234" s="43"/>
      <c r="SUX234" s="43"/>
      <c r="SUY234" s="43"/>
      <c r="SUZ234" s="43"/>
      <c r="SVA234" s="43"/>
      <c r="SVB234" s="43"/>
      <c r="SVC234" s="43"/>
      <c r="SVD234" s="43"/>
      <c r="SVE234" s="43"/>
      <c r="SVF234" s="43"/>
      <c r="SVG234" s="43"/>
      <c r="SVH234" s="43"/>
      <c r="SVI234" s="43"/>
      <c r="SVJ234" s="43"/>
      <c r="SVK234" s="43"/>
      <c r="SVL234" s="43"/>
      <c r="SVM234" s="43"/>
      <c r="SVN234" s="43"/>
      <c r="SVO234" s="43"/>
      <c r="SVP234" s="43"/>
      <c r="SVQ234" s="43"/>
      <c r="SVR234" s="43"/>
      <c r="SVS234" s="43"/>
      <c r="SVT234" s="43"/>
      <c r="SVU234" s="43"/>
      <c r="SVV234" s="43"/>
      <c r="SVW234" s="43"/>
      <c r="SVX234" s="43"/>
      <c r="SVY234" s="43"/>
      <c r="SVZ234" s="43"/>
      <c r="SWA234" s="43"/>
      <c r="SWB234" s="43"/>
      <c r="SWC234" s="43"/>
      <c r="SWD234" s="43"/>
      <c r="SWE234" s="43"/>
      <c r="SWF234" s="43"/>
      <c r="SWG234" s="43"/>
      <c r="SWH234" s="43"/>
      <c r="SWI234" s="43"/>
      <c r="SWJ234" s="43"/>
      <c r="SWK234" s="43"/>
      <c r="SWL234" s="43"/>
      <c r="SWM234" s="43"/>
      <c r="SWN234" s="43"/>
      <c r="SWO234" s="43"/>
      <c r="SWP234" s="43"/>
      <c r="SWQ234" s="43"/>
      <c r="SWR234" s="43"/>
      <c r="SWS234" s="43"/>
      <c r="SWT234" s="43"/>
      <c r="SWU234" s="43"/>
      <c r="SWV234" s="43"/>
      <c r="SWW234" s="43"/>
      <c r="SWX234" s="43"/>
      <c r="SWY234" s="43"/>
      <c r="SWZ234" s="43"/>
      <c r="SXA234" s="43"/>
      <c r="SXB234" s="43"/>
      <c r="SXC234" s="43"/>
      <c r="SXD234" s="43"/>
      <c r="SXE234" s="43"/>
      <c r="SXF234" s="43"/>
      <c r="SXG234" s="43"/>
      <c r="SXH234" s="43"/>
      <c r="SXI234" s="43"/>
      <c r="SXJ234" s="43"/>
      <c r="SXK234" s="43"/>
      <c r="SXL234" s="43"/>
      <c r="SXM234" s="43"/>
      <c r="SXN234" s="43"/>
      <c r="SXO234" s="43"/>
      <c r="SXP234" s="43"/>
      <c r="SXQ234" s="43"/>
      <c r="SXR234" s="43"/>
      <c r="SXS234" s="43"/>
      <c r="SXT234" s="43"/>
      <c r="SXU234" s="43"/>
      <c r="SXV234" s="43"/>
      <c r="SXW234" s="43"/>
      <c r="SXX234" s="43"/>
      <c r="SXY234" s="43"/>
      <c r="SXZ234" s="43"/>
      <c r="SYA234" s="43"/>
      <c r="SYB234" s="43"/>
      <c r="SYC234" s="43"/>
      <c r="SYD234" s="43"/>
      <c r="SYE234" s="43"/>
      <c r="SYF234" s="43"/>
      <c r="SYG234" s="43"/>
      <c r="SYH234" s="43"/>
      <c r="SYI234" s="43"/>
      <c r="SYJ234" s="43"/>
      <c r="SYK234" s="43"/>
      <c r="SYL234" s="43"/>
      <c r="SYM234" s="43"/>
      <c r="SYN234" s="43"/>
      <c r="SYO234" s="43"/>
      <c r="SYP234" s="43"/>
      <c r="SYQ234" s="43"/>
      <c r="SYR234" s="43"/>
      <c r="SYS234" s="43"/>
      <c r="SYT234" s="43"/>
      <c r="SYU234" s="43"/>
      <c r="SYV234" s="43"/>
      <c r="SYW234" s="43"/>
      <c r="SYX234" s="43"/>
      <c r="SYY234" s="43"/>
      <c r="SYZ234" s="43"/>
      <c r="SZA234" s="43"/>
      <c r="SZB234" s="43"/>
      <c r="SZC234" s="43"/>
      <c r="SZD234" s="43"/>
      <c r="SZE234" s="43"/>
      <c r="SZF234" s="43"/>
      <c r="SZG234" s="43"/>
      <c r="SZH234" s="43"/>
      <c r="SZI234" s="43"/>
      <c r="SZJ234" s="43"/>
      <c r="SZK234" s="43"/>
      <c r="SZL234" s="43"/>
      <c r="SZM234" s="43"/>
      <c r="SZN234" s="43"/>
      <c r="SZO234" s="43"/>
      <c r="SZP234" s="43"/>
      <c r="SZQ234" s="43"/>
      <c r="SZR234" s="43"/>
      <c r="SZS234" s="43"/>
      <c r="SZT234" s="43"/>
      <c r="SZU234" s="43"/>
      <c r="SZV234" s="43"/>
      <c r="SZW234" s="43"/>
      <c r="SZX234" s="43"/>
      <c r="SZY234" s="43"/>
      <c r="SZZ234" s="43"/>
      <c r="TAA234" s="43"/>
      <c r="TAB234" s="43"/>
      <c r="TAC234" s="43"/>
      <c r="TAD234" s="43"/>
      <c r="TAE234" s="43"/>
      <c r="TAF234" s="43"/>
      <c r="TAG234" s="43"/>
      <c r="TAH234" s="43"/>
      <c r="TAI234" s="43"/>
      <c r="TAJ234" s="43"/>
      <c r="TAK234" s="43"/>
      <c r="TAL234" s="43"/>
      <c r="TAM234" s="43"/>
      <c r="TAN234" s="43"/>
      <c r="TAO234" s="43"/>
      <c r="TAP234" s="43"/>
      <c r="TAQ234" s="43"/>
      <c r="TAR234" s="43"/>
      <c r="TAS234" s="43"/>
      <c r="TAT234" s="43"/>
      <c r="TAU234" s="43"/>
      <c r="TAV234" s="43"/>
      <c r="TAW234" s="43"/>
      <c r="TAX234" s="43"/>
      <c r="TAY234" s="43"/>
      <c r="TAZ234" s="43"/>
      <c r="TBA234" s="43"/>
      <c r="TBB234" s="43"/>
      <c r="TBC234" s="43"/>
      <c r="TBD234" s="43"/>
      <c r="TBE234" s="43"/>
      <c r="TBF234" s="43"/>
      <c r="TBG234" s="43"/>
      <c r="TBH234" s="43"/>
      <c r="TBI234" s="43"/>
      <c r="TBJ234" s="43"/>
      <c r="TBK234" s="43"/>
      <c r="TBL234" s="43"/>
      <c r="TBM234" s="43"/>
      <c r="TBN234" s="43"/>
      <c r="TBO234" s="43"/>
      <c r="TBP234" s="43"/>
      <c r="TBQ234" s="43"/>
      <c r="TBR234" s="43"/>
      <c r="TBS234" s="43"/>
      <c r="TBT234" s="43"/>
      <c r="TBU234" s="43"/>
      <c r="TBV234" s="43"/>
      <c r="TBW234" s="43"/>
      <c r="TBX234" s="43"/>
      <c r="TBY234" s="43"/>
      <c r="TBZ234" s="43"/>
      <c r="TCA234" s="43"/>
      <c r="TCB234" s="43"/>
      <c r="TCC234" s="43"/>
      <c r="TCD234" s="43"/>
      <c r="TCE234" s="43"/>
      <c r="TCF234" s="43"/>
      <c r="TCG234" s="43"/>
      <c r="TCH234" s="43"/>
      <c r="TCI234" s="43"/>
      <c r="TCJ234" s="43"/>
      <c r="TCK234" s="43"/>
      <c r="TCL234" s="43"/>
      <c r="TCM234" s="43"/>
      <c r="TCN234" s="43"/>
      <c r="TCO234" s="43"/>
      <c r="TCP234" s="43"/>
      <c r="TCQ234" s="43"/>
      <c r="TCR234" s="43"/>
      <c r="TCS234" s="43"/>
      <c r="TCT234" s="43"/>
      <c r="TCU234" s="43"/>
      <c r="TCV234" s="43"/>
      <c r="TCW234" s="43"/>
      <c r="TCX234" s="43"/>
      <c r="TCY234" s="43"/>
      <c r="TCZ234" s="43"/>
      <c r="TDA234" s="43"/>
      <c r="TDB234" s="43"/>
      <c r="TDC234" s="43"/>
      <c r="TDD234" s="43"/>
      <c r="TDE234" s="43"/>
      <c r="TDF234" s="43"/>
      <c r="TDG234" s="43"/>
      <c r="TDH234" s="43"/>
      <c r="TDI234" s="43"/>
      <c r="TDJ234" s="43"/>
      <c r="TDK234" s="43"/>
      <c r="TDL234" s="43"/>
      <c r="TDM234" s="43"/>
      <c r="TDN234" s="43"/>
      <c r="TDO234" s="43"/>
      <c r="TDP234" s="43"/>
      <c r="TDQ234" s="43"/>
      <c r="TDR234" s="43"/>
      <c r="TDS234" s="43"/>
      <c r="TDT234" s="43"/>
      <c r="TDU234" s="43"/>
      <c r="TDV234" s="43"/>
      <c r="TDW234" s="43"/>
      <c r="TDX234" s="43"/>
      <c r="TDY234" s="43"/>
      <c r="TDZ234" s="43"/>
      <c r="TEA234" s="43"/>
      <c r="TEB234" s="43"/>
      <c r="TEC234" s="43"/>
      <c r="TED234" s="43"/>
      <c r="TEE234" s="43"/>
      <c r="TEF234" s="43"/>
      <c r="TEG234" s="43"/>
      <c r="TEH234" s="43"/>
      <c r="TEI234" s="43"/>
      <c r="TEJ234" s="43"/>
      <c r="TEK234" s="43"/>
      <c r="TEL234" s="43"/>
      <c r="TEM234" s="43"/>
      <c r="TEN234" s="43"/>
      <c r="TEO234" s="43"/>
      <c r="TEP234" s="43"/>
      <c r="TEQ234" s="43"/>
      <c r="TER234" s="43"/>
      <c r="TES234" s="43"/>
      <c r="TET234" s="43"/>
      <c r="TEU234" s="43"/>
      <c r="TEV234" s="43"/>
      <c r="TEW234" s="43"/>
      <c r="TEX234" s="43"/>
      <c r="TEY234" s="43"/>
      <c r="TEZ234" s="43"/>
      <c r="TFA234" s="43"/>
      <c r="TFB234" s="43"/>
      <c r="TFC234" s="43"/>
      <c r="TFD234" s="43"/>
      <c r="TFE234" s="43"/>
      <c r="TFF234" s="43"/>
      <c r="TFG234" s="43"/>
      <c r="TFH234" s="43"/>
      <c r="TFI234" s="43"/>
      <c r="TFJ234" s="43"/>
      <c r="TFK234" s="43"/>
      <c r="TFL234" s="43"/>
      <c r="TFM234" s="43"/>
      <c r="TFN234" s="43"/>
      <c r="TFO234" s="43"/>
      <c r="TFP234" s="43"/>
      <c r="TFQ234" s="43"/>
      <c r="TFR234" s="43"/>
      <c r="TFS234" s="43"/>
      <c r="TFT234" s="43"/>
      <c r="TFU234" s="43"/>
      <c r="TFV234" s="43"/>
      <c r="TFW234" s="43"/>
      <c r="TFX234" s="43"/>
      <c r="TFY234" s="43"/>
      <c r="TFZ234" s="43"/>
      <c r="TGA234" s="43"/>
      <c r="TGB234" s="43"/>
      <c r="TGC234" s="43"/>
      <c r="TGD234" s="43"/>
      <c r="TGE234" s="43"/>
      <c r="TGF234" s="43"/>
      <c r="TGG234" s="43"/>
      <c r="TGH234" s="43"/>
      <c r="TGI234" s="43"/>
      <c r="TGJ234" s="43"/>
      <c r="TGK234" s="43"/>
      <c r="TGL234" s="43"/>
      <c r="TGM234" s="43"/>
      <c r="TGN234" s="43"/>
      <c r="TGO234" s="43"/>
      <c r="TGP234" s="43"/>
      <c r="TGQ234" s="43"/>
      <c r="TGR234" s="43"/>
      <c r="TGS234" s="43"/>
      <c r="TGT234" s="43"/>
      <c r="TGU234" s="43"/>
      <c r="TGV234" s="43"/>
      <c r="TGW234" s="43"/>
      <c r="TGX234" s="43"/>
      <c r="TGY234" s="43"/>
      <c r="TGZ234" s="43"/>
      <c r="THA234" s="43"/>
      <c r="THB234" s="43"/>
      <c r="THC234" s="43"/>
      <c r="THD234" s="43"/>
      <c r="THE234" s="43"/>
      <c r="THF234" s="43"/>
      <c r="THG234" s="43"/>
      <c r="THH234" s="43"/>
      <c r="THI234" s="43"/>
      <c r="THJ234" s="43"/>
      <c r="THK234" s="43"/>
      <c r="THL234" s="43"/>
      <c r="THM234" s="43"/>
      <c r="THN234" s="43"/>
      <c r="THO234" s="43"/>
      <c r="THP234" s="43"/>
      <c r="THQ234" s="43"/>
      <c r="THR234" s="43"/>
      <c r="THS234" s="43"/>
      <c r="THT234" s="43"/>
      <c r="THU234" s="43"/>
      <c r="THV234" s="43"/>
      <c r="THW234" s="43"/>
      <c r="THX234" s="43"/>
      <c r="THY234" s="43"/>
      <c r="THZ234" s="43"/>
      <c r="TIA234" s="43"/>
      <c r="TIB234" s="43"/>
      <c r="TIC234" s="43"/>
      <c r="TID234" s="43"/>
      <c r="TIE234" s="43"/>
      <c r="TIF234" s="43"/>
      <c r="TIG234" s="43"/>
      <c r="TIH234" s="43"/>
      <c r="TII234" s="43"/>
      <c r="TIJ234" s="43"/>
      <c r="TIK234" s="43"/>
      <c r="TIL234" s="43"/>
      <c r="TIM234" s="43"/>
      <c r="TIN234" s="43"/>
      <c r="TIO234" s="43"/>
      <c r="TIP234" s="43"/>
      <c r="TIQ234" s="43"/>
      <c r="TIR234" s="43"/>
      <c r="TIS234" s="43"/>
      <c r="TIT234" s="43"/>
      <c r="TIU234" s="43"/>
      <c r="TIV234" s="43"/>
      <c r="TIW234" s="43"/>
      <c r="TIX234" s="43"/>
      <c r="TIY234" s="43"/>
      <c r="TIZ234" s="43"/>
      <c r="TJA234" s="43"/>
      <c r="TJB234" s="43"/>
      <c r="TJC234" s="43"/>
      <c r="TJD234" s="43"/>
      <c r="TJE234" s="43"/>
      <c r="TJF234" s="43"/>
      <c r="TJG234" s="43"/>
      <c r="TJH234" s="43"/>
      <c r="TJI234" s="43"/>
      <c r="TJJ234" s="43"/>
      <c r="TJK234" s="43"/>
      <c r="TJL234" s="43"/>
      <c r="TJM234" s="43"/>
      <c r="TJN234" s="43"/>
      <c r="TJO234" s="43"/>
      <c r="TJP234" s="43"/>
      <c r="TJQ234" s="43"/>
      <c r="TJR234" s="43"/>
      <c r="TJS234" s="43"/>
      <c r="TJT234" s="43"/>
      <c r="TJU234" s="43"/>
      <c r="TJV234" s="43"/>
      <c r="TJW234" s="43"/>
      <c r="TJX234" s="43"/>
      <c r="TJY234" s="43"/>
      <c r="TJZ234" s="43"/>
      <c r="TKA234" s="43"/>
      <c r="TKB234" s="43"/>
      <c r="TKC234" s="43"/>
      <c r="TKD234" s="43"/>
      <c r="TKE234" s="43"/>
      <c r="TKF234" s="43"/>
      <c r="TKG234" s="43"/>
      <c r="TKH234" s="43"/>
      <c r="TKI234" s="43"/>
      <c r="TKJ234" s="43"/>
      <c r="TKK234" s="43"/>
      <c r="TKL234" s="43"/>
      <c r="TKM234" s="43"/>
      <c r="TKN234" s="43"/>
      <c r="TKO234" s="43"/>
      <c r="TKP234" s="43"/>
      <c r="TKQ234" s="43"/>
      <c r="TKR234" s="43"/>
      <c r="TKS234" s="43"/>
      <c r="TKT234" s="43"/>
      <c r="TKU234" s="43"/>
      <c r="TKV234" s="43"/>
      <c r="TKW234" s="43"/>
      <c r="TKX234" s="43"/>
      <c r="TKY234" s="43"/>
      <c r="TKZ234" s="43"/>
      <c r="TLA234" s="43"/>
      <c r="TLB234" s="43"/>
      <c r="TLC234" s="43"/>
      <c r="TLD234" s="43"/>
      <c r="TLE234" s="43"/>
      <c r="TLF234" s="43"/>
      <c r="TLG234" s="43"/>
      <c r="TLH234" s="43"/>
      <c r="TLI234" s="43"/>
      <c r="TLJ234" s="43"/>
      <c r="TLK234" s="43"/>
      <c r="TLL234" s="43"/>
      <c r="TLM234" s="43"/>
      <c r="TLN234" s="43"/>
      <c r="TLO234" s="43"/>
      <c r="TLP234" s="43"/>
      <c r="TLQ234" s="43"/>
      <c r="TLR234" s="43"/>
      <c r="TLS234" s="43"/>
      <c r="TLT234" s="43"/>
      <c r="TLU234" s="43"/>
      <c r="TLV234" s="43"/>
      <c r="TLW234" s="43"/>
      <c r="TLX234" s="43"/>
      <c r="TLY234" s="43"/>
      <c r="TLZ234" s="43"/>
      <c r="TMA234" s="43"/>
      <c r="TMB234" s="43"/>
      <c r="TMC234" s="43"/>
      <c r="TMD234" s="43"/>
      <c r="TME234" s="43"/>
      <c r="TMF234" s="43"/>
      <c r="TMG234" s="43"/>
      <c r="TMH234" s="43"/>
      <c r="TMI234" s="43"/>
      <c r="TMJ234" s="43"/>
      <c r="TMK234" s="43"/>
      <c r="TML234" s="43"/>
      <c r="TMM234" s="43"/>
      <c r="TMN234" s="43"/>
      <c r="TMO234" s="43"/>
      <c r="TMP234" s="43"/>
      <c r="TMQ234" s="43"/>
      <c r="TMR234" s="43"/>
      <c r="TMS234" s="43"/>
      <c r="TMT234" s="43"/>
      <c r="TMU234" s="43"/>
      <c r="TMV234" s="43"/>
      <c r="TMW234" s="43"/>
      <c r="TMX234" s="43"/>
      <c r="TMY234" s="43"/>
      <c r="TMZ234" s="43"/>
      <c r="TNA234" s="43"/>
      <c r="TNB234" s="43"/>
      <c r="TNC234" s="43"/>
      <c r="TND234" s="43"/>
      <c r="TNE234" s="43"/>
      <c r="TNF234" s="43"/>
      <c r="TNG234" s="43"/>
      <c r="TNH234" s="43"/>
      <c r="TNI234" s="43"/>
      <c r="TNJ234" s="43"/>
      <c r="TNK234" s="43"/>
      <c r="TNL234" s="43"/>
      <c r="TNM234" s="43"/>
      <c r="TNN234" s="43"/>
      <c r="TNO234" s="43"/>
      <c r="TNP234" s="43"/>
      <c r="TNQ234" s="43"/>
      <c r="TNR234" s="43"/>
      <c r="TNS234" s="43"/>
      <c r="TNT234" s="43"/>
      <c r="TNU234" s="43"/>
      <c r="TNV234" s="43"/>
      <c r="TNW234" s="43"/>
      <c r="TNX234" s="43"/>
      <c r="TNY234" s="43"/>
      <c r="TNZ234" s="43"/>
      <c r="TOA234" s="43"/>
      <c r="TOB234" s="43"/>
      <c r="TOC234" s="43"/>
      <c r="TOD234" s="43"/>
      <c r="TOE234" s="43"/>
      <c r="TOF234" s="43"/>
      <c r="TOG234" s="43"/>
      <c r="TOH234" s="43"/>
      <c r="TOI234" s="43"/>
      <c r="TOJ234" s="43"/>
      <c r="TOK234" s="43"/>
      <c r="TOL234" s="43"/>
      <c r="TOM234" s="43"/>
      <c r="TON234" s="43"/>
      <c r="TOO234" s="43"/>
      <c r="TOP234" s="43"/>
      <c r="TOQ234" s="43"/>
      <c r="TOR234" s="43"/>
      <c r="TOS234" s="43"/>
      <c r="TOT234" s="43"/>
      <c r="TOU234" s="43"/>
      <c r="TOV234" s="43"/>
      <c r="TOW234" s="43"/>
      <c r="TOX234" s="43"/>
      <c r="TOY234" s="43"/>
      <c r="TOZ234" s="43"/>
      <c r="TPA234" s="43"/>
      <c r="TPB234" s="43"/>
      <c r="TPC234" s="43"/>
      <c r="TPD234" s="43"/>
      <c r="TPE234" s="43"/>
      <c r="TPF234" s="43"/>
      <c r="TPG234" s="43"/>
      <c r="TPH234" s="43"/>
      <c r="TPI234" s="43"/>
      <c r="TPJ234" s="43"/>
      <c r="TPK234" s="43"/>
      <c r="TPL234" s="43"/>
      <c r="TPM234" s="43"/>
      <c r="TPN234" s="43"/>
      <c r="TPO234" s="43"/>
      <c r="TPP234" s="43"/>
      <c r="TPQ234" s="43"/>
      <c r="TPR234" s="43"/>
      <c r="TPS234" s="43"/>
      <c r="TPT234" s="43"/>
      <c r="TPU234" s="43"/>
      <c r="TPV234" s="43"/>
      <c r="TPW234" s="43"/>
      <c r="TPX234" s="43"/>
      <c r="TPY234" s="43"/>
      <c r="TPZ234" s="43"/>
      <c r="TQA234" s="43"/>
      <c r="TQB234" s="43"/>
      <c r="TQC234" s="43"/>
      <c r="TQD234" s="43"/>
      <c r="TQE234" s="43"/>
      <c r="TQF234" s="43"/>
      <c r="TQG234" s="43"/>
      <c r="TQH234" s="43"/>
      <c r="TQI234" s="43"/>
      <c r="TQJ234" s="43"/>
      <c r="TQK234" s="43"/>
      <c r="TQL234" s="43"/>
      <c r="TQM234" s="43"/>
      <c r="TQN234" s="43"/>
      <c r="TQO234" s="43"/>
      <c r="TQP234" s="43"/>
      <c r="TQQ234" s="43"/>
      <c r="TQR234" s="43"/>
      <c r="TQS234" s="43"/>
      <c r="TQT234" s="43"/>
      <c r="TQU234" s="43"/>
      <c r="TQV234" s="43"/>
      <c r="TQW234" s="43"/>
      <c r="TQX234" s="43"/>
      <c r="TQY234" s="43"/>
      <c r="TQZ234" s="43"/>
      <c r="TRA234" s="43"/>
      <c r="TRB234" s="43"/>
      <c r="TRC234" s="43"/>
      <c r="TRD234" s="43"/>
      <c r="TRE234" s="43"/>
      <c r="TRF234" s="43"/>
      <c r="TRG234" s="43"/>
      <c r="TRH234" s="43"/>
      <c r="TRI234" s="43"/>
      <c r="TRJ234" s="43"/>
      <c r="TRK234" s="43"/>
      <c r="TRL234" s="43"/>
      <c r="TRM234" s="43"/>
      <c r="TRN234" s="43"/>
      <c r="TRO234" s="43"/>
      <c r="TRP234" s="43"/>
      <c r="TRQ234" s="43"/>
      <c r="TRR234" s="43"/>
      <c r="TRS234" s="43"/>
      <c r="TRT234" s="43"/>
      <c r="TRU234" s="43"/>
      <c r="TRV234" s="43"/>
      <c r="TRW234" s="43"/>
      <c r="TRX234" s="43"/>
      <c r="TRY234" s="43"/>
      <c r="TRZ234" s="43"/>
      <c r="TSA234" s="43"/>
      <c r="TSB234" s="43"/>
      <c r="TSC234" s="43"/>
      <c r="TSD234" s="43"/>
      <c r="TSE234" s="43"/>
      <c r="TSF234" s="43"/>
      <c r="TSG234" s="43"/>
      <c r="TSH234" s="43"/>
      <c r="TSI234" s="43"/>
      <c r="TSJ234" s="43"/>
      <c r="TSK234" s="43"/>
      <c r="TSL234" s="43"/>
      <c r="TSM234" s="43"/>
      <c r="TSN234" s="43"/>
      <c r="TSO234" s="43"/>
      <c r="TSP234" s="43"/>
      <c r="TSQ234" s="43"/>
      <c r="TSR234" s="43"/>
      <c r="TSS234" s="43"/>
      <c r="TST234" s="43"/>
      <c r="TSU234" s="43"/>
      <c r="TSV234" s="43"/>
      <c r="TSW234" s="43"/>
      <c r="TSX234" s="43"/>
      <c r="TSY234" s="43"/>
      <c r="TSZ234" s="43"/>
      <c r="TTA234" s="43"/>
      <c r="TTB234" s="43"/>
      <c r="TTC234" s="43"/>
      <c r="TTD234" s="43"/>
      <c r="TTE234" s="43"/>
      <c r="TTF234" s="43"/>
      <c r="TTG234" s="43"/>
      <c r="TTH234" s="43"/>
      <c r="TTI234" s="43"/>
      <c r="TTJ234" s="43"/>
      <c r="TTK234" s="43"/>
      <c r="TTL234" s="43"/>
      <c r="TTM234" s="43"/>
      <c r="TTN234" s="43"/>
      <c r="TTO234" s="43"/>
      <c r="TTP234" s="43"/>
      <c r="TTQ234" s="43"/>
      <c r="TTR234" s="43"/>
      <c r="TTS234" s="43"/>
      <c r="TTT234" s="43"/>
      <c r="TTU234" s="43"/>
      <c r="TTV234" s="43"/>
      <c r="TTW234" s="43"/>
      <c r="TTX234" s="43"/>
      <c r="TTY234" s="43"/>
      <c r="TTZ234" s="43"/>
      <c r="TUA234" s="43"/>
      <c r="TUB234" s="43"/>
      <c r="TUC234" s="43"/>
      <c r="TUD234" s="43"/>
      <c r="TUE234" s="43"/>
      <c r="TUF234" s="43"/>
      <c r="TUG234" s="43"/>
      <c r="TUH234" s="43"/>
      <c r="TUI234" s="43"/>
      <c r="TUJ234" s="43"/>
      <c r="TUK234" s="43"/>
      <c r="TUL234" s="43"/>
      <c r="TUM234" s="43"/>
      <c r="TUN234" s="43"/>
      <c r="TUO234" s="43"/>
      <c r="TUP234" s="43"/>
      <c r="TUQ234" s="43"/>
      <c r="TUR234" s="43"/>
      <c r="TUS234" s="43"/>
      <c r="TUT234" s="43"/>
      <c r="TUU234" s="43"/>
      <c r="TUV234" s="43"/>
      <c r="TUW234" s="43"/>
      <c r="TUX234" s="43"/>
      <c r="TUY234" s="43"/>
      <c r="TUZ234" s="43"/>
      <c r="TVA234" s="43"/>
      <c r="TVB234" s="43"/>
      <c r="TVC234" s="43"/>
      <c r="TVD234" s="43"/>
      <c r="TVE234" s="43"/>
      <c r="TVF234" s="43"/>
      <c r="TVG234" s="43"/>
      <c r="TVH234" s="43"/>
      <c r="TVI234" s="43"/>
      <c r="TVJ234" s="43"/>
      <c r="TVK234" s="43"/>
      <c r="TVL234" s="43"/>
      <c r="TVM234" s="43"/>
      <c r="TVN234" s="43"/>
      <c r="TVO234" s="43"/>
      <c r="TVP234" s="43"/>
      <c r="TVQ234" s="43"/>
      <c r="TVR234" s="43"/>
      <c r="TVS234" s="43"/>
      <c r="TVT234" s="43"/>
      <c r="TVU234" s="43"/>
      <c r="TVV234" s="43"/>
      <c r="TVW234" s="43"/>
      <c r="TVX234" s="43"/>
      <c r="TVY234" s="43"/>
      <c r="TVZ234" s="43"/>
      <c r="TWA234" s="43"/>
      <c r="TWB234" s="43"/>
      <c r="TWC234" s="43"/>
      <c r="TWD234" s="43"/>
      <c r="TWE234" s="43"/>
      <c r="TWF234" s="43"/>
      <c r="TWG234" s="43"/>
      <c r="TWH234" s="43"/>
      <c r="TWI234" s="43"/>
      <c r="TWJ234" s="43"/>
      <c r="TWK234" s="43"/>
      <c r="TWL234" s="43"/>
      <c r="TWM234" s="43"/>
      <c r="TWN234" s="43"/>
      <c r="TWO234" s="43"/>
      <c r="TWP234" s="43"/>
      <c r="TWQ234" s="43"/>
      <c r="TWR234" s="43"/>
      <c r="TWS234" s="43"/>
      <c r="TWT234" s="43"/>
      <c r="TWU234" s="43"/>
      <c r="TWV234" s="43"/>
      <c r="TWW234" s="43"/>
      <c r="TWX234" s="43"/>
      <c r="TWY234" s="43"/>
      <c r="TWZ234" s="43"/>
      <c r="TXA234" s="43"/>
      <c r="TXB234" s="43"/>
      <c r="TXC234" s="43"/>
      <c r="TXD234" s="43"/>
      <c r="TXE234" s="43"/>
      <c r="TXF234" s="43"/>
      <c r="TXG234" s="43"/>
      <c r="TXH234" s="43"/>
      <c r="TXI234" s="43"/>
      <c r="TXJ234" s="43"/>
      <c r="TXK234" s="43"/>
      <c r="TXL234" s="43"/>
      <c r="TXM234" s="43"/>
      <c r="TXN234" s="43"/>
      <c r="TXO234" s="43"/>
      <c r="TXP234" s="43"/>
      <c r="TXQ234" s="43"/>
      <c r="TXR234" s="43"/>
      <c r="TXS234" s="43"/>
      <c r="TXT234" s="43"/>
      <c r="TXU234" s="43"/>
      <c r="TXV234" s="43"/>
      <c r="TXW234" s="43"/>
      <c r="TXX234" s="43"/>
      <c r="TXY234" s="43"/>
      <c r="TXZ234" s="43"/>
      <c r="TYA234" s="43"/>
      <c r="TYB234" s="43"/>
      <c r="TYC234" s="43"/>
      <c r="TYD234" s="43"/>
      <c r="TYE234" s="43"/>
      <c r="TYF234" s="43"/>
      <c r="TYG234" s="43"/>
      <c r="TYH234" s="43"/>
      <c r="TYI234" s="43"/>
      <c r="TYJ234" s="43"/>
      <c r="TYK234" s="43"/>
      <c r="TYL234" s="43"/>
      <c r="TYM234" s="43"/>
      <c r="TYN234" s="43"/>
      <c r="TYO234" s="43"/>
      <c r="TYP234" s="43"/>
      <c r="TYQ234" s="43"/>
      <c r="TYR234" s="43"/>
      <c r="TYS234" s="43"/>
      <c r="TYT234" s="43"/>
      <c r="TYU234" s="43"/>
      <c r="TYV234" s="43"/>
      <c r="TYW234" s="43"/>
      <c r="TYX234" s="43"/>
      <c r="TYY234" s="43"/>
      <c r="TYZ234" s="43"/>
      <c r="TZA234" s="43"/>
      <c r="TZB234" s="43"/>
      <c r="TZC234" s="43"/>
      <c r="TZD234" s="43"/>
      <c r="TZE234" s="43"/>
      <c r="TZF234" s="43"/>
      <c r="TZG234" s="43"/>
      <c r="TZH234" s="43"/>
      <c r="TZI234" s="43"/>
      <c r="TZJ234" s="43"/>
      <c r="TZK234" s="43"/>
      <c r="TZL234" s="43"/>
      <c r="TZM234" s="43"/>
      <c r="TZN234" s="43"/>
      <c r="TZO234" s="43"/>
      <c r="TZP234" s="43"/>
      <c r="TZQ234" s="43"/>
      <c r="TZR234" s="43"/>
      <c r="TZS234" s="43"/>
      <c r="TZT234" s="43"/>
      <c r="TZU234" s="43"/>
      <c r="TZV234" s="43"/>
      <c r="TZW234" s="43"/>
      <c r="TZX234" s="43"/>
      <c r="TZY234" s="43"/>
      <c r="TZZ234" s="43"/>
      <c r="UAA234" s="43"/>
      <c r="UAB234" s="43"/>
      <c r="UAC234" s="43"/>
      <c r="UAD234" s="43"/>
      <c r="UAE234" s="43"/>
      <c r="UAF234" s="43"/>
      <c r="UAG234" s="43"/>
      <c r="UAH234" s="43"/>
      <c r="UAI234" s="43"/>
      <c r="UAJ234" s="43"/>
      <c r="UAK234" s="43"/>
      <c r="UAL234" s="43"/>
      <c r="UAM234" s="43"/>
      <c r="UAN234" s="43"/>
      <c r="UAO234" s="43"/>
      <c r="UAP234" s="43"/>
      <c r="UAQ234" s="43"/>
      <c r="UAR234" s="43"/>
      <c r="UAS234" s="43"/>
      <c r="UAT234" s="43"/>
      <c r="UAU234" s="43"/>
      <c r="UAV234" s="43"/>
      <c r="UAW234" s="43"/>
      <c r="UAX234" s="43"/>
      <c r="UAY234" s="43"/>
      <c r="UAZ234" s="43"/>
      <c r="UBA234" s="43"/>
      <c r="UBB234" s="43"/>
      <c r="UBC234" s="43"/>
      <c r="UBD234" s="43"/>
      <c r="UBE234" s="43"/>
      <c r="UBF234" s="43"/>
      <c r="UBG234" s="43"/>
      <c r="UBH234" s="43"/>
      <c r="UBI234" s="43"/>
      <c r="UBJ234" s="43"/>
      <c r="UBK234" s="43"/>
      <c r="UBL234" s="43"/>
      <c r="UBM234" s="43"/>
      <c r="UBN234" s="43"/>
      <c r="UBO234" s="43"/>
      <c r="UBP234" s="43"/>
      <c r="UBQ234" s="43"/>
      <c r="UBR234" s="43"/>
      <c r="UBS234" s="43"/>
      <c r="UBT234" s="43"/>
      <c r="UBU234" s="43"/>
      <c r="UBV234" s="43"/>
      <c r="UBW234" s="43"/>
      <c r="UBX234" s="43"/>
      <c r="UBY234" s="43"/>
      <c r="UBZ234" s="43"/>
      <c r="UCA234" s="43"/>
      <c r="UCB234" s="43"/>
      <c r="UCC234" s="43"/>
      <c r="UCD234" s="43"/>
      <c r="UCE234" s="43"/>
      <c r="UCF234" s="43"/>
      <c r="UCG234" s="43"/>
      <c r="UCH234" s="43"/>
      <c r="UCI234" s="43"/>
      <c r="UCJ234" s="43"/>
      <c r="UCK234" s="43"/>
      <c r="UCL234" s="43"/>
      <c r="UCM234" s="43"/>
      <c r="UCN234" s="43"/>
      <c r="UCO234" s="43"/>
      <c r="UCP234" s="43"/>
      <c r="UCQ234" s="43"/>
      <c r="UCR234" s="43"/>
      <c r="UCS234" s="43"/>
      <c r="UCT234" s="43"/>
      <c r="UCU234" s="43"/>
      <c r="UCV234" s="43"/>
      <c r="UCW234" s="43"/>
      <c r="UCX234" s="43"/>
      <c r="UCY234" s="43"/>
      <c r="UCZ234" s="43"/>
      <c r="UDA234" s="43"/>
      <c r="UDB234" s="43"/>
      <c r="UDC234" s="43"/>
      <c r="UDD234" s="43"/>
      <c r="UDE234" s="43"/>
      <c r="UDF234" s="43"/>
      <c r="UDG234" s="43"/>
      <c r="UDH234" s="43"/>
      <c r="UDI234" s="43"/>
      <c r="UDJ234" s="43"/>
      <c r="UDK234" s="43"/>
      <c r="UDL234" s="43"/>
      <c r="UDM234" s="43"/>
      <c r="UDN234" s="43"/>
      <c r="UDO234" s="43"/>
      <c r="UDP234" s="43"/>
      <c r="UDQ234" s="43"/>
      <c r="UDR234" s="43"/>
      <c r="UDS234" s="43"/>
      <c r="UDT234" s="43"/>
      <c r="UDU234" s="43"/>
      <c r="UDV234" s="43"/>
      <c r="UDW234" s="43"/>
      <c r="UDX234" s="43"/>
      <c r="UDY234" s="43"/>
      <c r="UDZ234" s="43"/>
      <c r="UEA234" s="43"/>
      <c r="UEB234" s="43"/>
      <c r="UEC234" s="43"/>
      <c r="UED234" s="43"/>
      <c r="UEE234" s="43"/>
      <c r="UEF234" s="43"/>
      <c r="UEG234" s="43"/>
      <c r="UEH234" s="43"/>
      <c r="UEI234" s="43"/>
      <c r="UEJ234" s="43"/>
      <c r="UEK234" s="43"/>
      <c r="UEL234" s="43"/>
      <c r="UEM234" s="43"/>
      <c r="UEN234" s="43"/>
      <c r="UEO234" s="43"/>
      <c r="UEP234" s="43"/>
      <c r="UEQ234" s="43"/>
      <c r="UER234" s="43"/>
      <c r="UES234" s="43"/>
      <c r="UET234" s="43"/>
      <c r="UEU234" s="43"/>
      <c r="UEV234" s="43"/>
      <c r="UEW234" s="43"/>
      <c r="UEX234" s="43"/>
      <c r="UEY234" s="43"/>
      <c r="UEZ234" s="43"/>
      <c r="UFA234" s="43"/>
      <c r="UFB234" s="43"/>
      <c r="UFC234" s="43"/>
      <c r="UFD234" s="43"/>
      <c r="UFE234" s="43"/>
      <c r="UFF234" s="43"/>
      <c r="UFG234" s="43"/>
      <c r="UFH234" s="43"/>
      <c r="UFI234" s="43"/>
      <c r="UFJ234" s="43"/>
      <c r="UFK234" s="43"/>
      <c r="UFL234" s="43"/>
      <c r="UFM234" s="43"/>
      <c r="UFN234" s="43"/>
      <c r="UFO234" s="43"/>
      <c r="UFP234" s="43"/>
      <c r="UFQ234" s="43"/>
      <c r="UFR234" s="43"/>
      <c r="UFS234" s="43"/>
      <c r="UFT234" s="43"/>
      <c r="UFU234" s="43"/>
      <c r="UFV234" s="43"/>
      <c r="UFW234" s="43"/>
      <c r="UFX234" s="43"/>
      <c r="UFY234" s="43"/>
      <c r="UFZ234" s="43"/>
      <c r="UGA234" s="43"/>
      <c r="UGB234" s="43"/>
      <c r="UGC234" s="43"/>
      <c r="UGD234" s="43"/>
      <c r="UGE234" s="43"/>
      <c r="UGF234" s="43"/>
      <c r="UGG234" s="43"/>
      <c r="UGH234" s="43"/>
      <c r="UGI234" s="43"/>
      <c r="UGJ234" s="43"/>
      <c r="UGK234" s="43"/>
      <c r="UGL234" s="43"/>
      <c r="UGM234" s="43"/>
      <c r="UGN234" s="43"/>
      <c r="UGO234" s="43"/>
      <c r="UGP234" s="43"/>
      <c r="UGQ234" s="43"/>
      <c r="UGR234" s="43"/>
      <c r="UGS234" s="43"/>
      <c r="UGT234" s="43"/>
      <c r="UGU234" s="43"/>
      <c r="UGV234" s="43"/>
      <c r="UGW234" s="43"/>
      <c r="UGX234" s="43"/>
      <c r="UGY234" s="43"/>
      <c r="UGZ234" s="43"/>
      <c r="UHA234" s="43"/>
      <c r="UHB234" s="43"/>
      <c r="UHC234" s="43"/>
      <c r="UHD234" s="43"/>
      <c r="UHE234" s="43"/>
      <c r="UHF234" s="43"/>
      <c r="UHG234" s="43"/>
      <c r="UHH234" s="43"/>
      <c r="UHI234" s="43"/>
      <c r="UHJ234" s="43"/>
      <c r="UHK234" s="43"/>
      <c r="UHL234" s="43"/>
      <c r="UHM234" s="43"/>
      <c r="UHN234" s="43"/>
      <c r="UHO234" s="43"/>
      <c r="UHP234" s="43"/>
      <c r="UHQ234" s="43"/>
      <c r="UHR234" s="43"/>
      <c r="UHS234" s="43"/>
      <c r="UHT234" s="43"/>
      <c r="UHU234" s="43"/>
      <c r="UHV234" s="43"/>
      <c r="UHW234" s="43"/>
      <c r="UHX234" s="43"/>
      <c r="UHY234" s="43"/>
      <c r="UHZ234" s="43"/>
      <c r="UIA234" s="43"/>
      <c r="UIB234" s="43"/>
      <c r="UIC234" s="43"/>
      <c r="UID234" s="43"/>
      <c r="UIE234" s="43"/>
      <c r="UIF234" s="43"/>
      <c r="UIG234" s="43"/>
      <c r="UIH234" s="43"/>
      <c r="UII234" s="43"/>
      <c r="UIJ234" s="43"/>
      <c r="UIK234" s="43"/>
      <c r="UIL234" s="43"/>
      <c r="UIM234" s="43"/>
      <c r="UIN234" s="43"/>
      <c r="UIO234" s="43"/>
      <c r="UIP234" s="43"/>
      <c r="UIQ234" s="43"/>
      <c r="UIR234" s="43"/>
      <c r="UIS234" s="43"/>
      <c r="UIT234" s="43"/>
      <c r="UIU234" s="43"/>
      <c r="UIV234" s="43"/>
      <c r="UIW234" s="43"/>
      <c r="UIX234" s="43"/>
      <c r="UIY234" s="43"/>
      <c r="UIZ234" s="43"/>
      <c r="UJA234" s="43"/>
      <c r="UJB234" s="43"/>
      <c r="UJC234" s="43"/>
      <c r="UJD234" s="43"/>
      <c r="UJE234" s="43"/>
      <c r="UJF234" s="43"/>
      <c r="UJG234" s="43"/>
      <c r="UJH234" s="43"/>
      <c r="UJI234" s="43"/>
      <c r="UJJ234" s="43"/>
      <c r="UJK234" s="43"/>
      <c r="UJL234" s="43"/>
      <c r="UJM234" s="43"/>
      <c r="UJN234" s="43"/>
      <c r="UJO234" s="43"/>
      <c r="UJP234" s="43"/>
      <c r="UJQ234" s="43"/>
      <c r="UJR234" s="43"/>
      <c r="UJS234" s="43"/>
      <c r="UJT234" s="43"/>
      <c r="UJU234" s="43"/>
      <c r="UJV234" s="43"/>
      <c r="UJW234" s="43"/>
      <c r="UJX234" s="43"/>
      <c r="UJY234" s="43"/>
      <c r="UJZ234" s="43"/>
      <c r="UKA234" s="43"/>
      <c r="UKB234" s="43"/>
      <c r="UKC234" s="43"/>
      <c r="UKD234" s="43"/>
      <c r="UKE234" s="43"/>
      <c r="UKF234" s="43"/>
      <c r="UKG234" s="43"/>
      <c r="UKH234" s="43"/>
      <c r="UKI234" s="43"/>
      <c r="UKJ234" s="43"/>
      <c r="UKK234" s="43"/>
      <c r="UKL234" s="43"/>
      <c r="UKM234" s="43"/>
      <c r="UKN234" s="43"/>
      <c r="UKO234" s="43"/>
      <c r="UKP234" s="43"/>
      <c r="UKQ234" s="43"/>
      <c r="UKR234" s="43"/>
      <c r="UKS234" s="43"/>
      <c r="UKT234" s="43"/>
      <c r="UKU234" s="43"/>
      <c r="UKV234" s="43"/>
      <c r="UKW234" s="43"/>
      <c r="UKX234" s="43"/>
      <c r="UKY234" s="43"/>
      <c r="UKZ234" s="43"/>
      <c r="ULA234" s="43"/>
      <c r="ULB234" s="43"/>
      <c r="ULC234" s="43"/>
      <c r="ULD234" s="43"/>
      <c r="ULE234" s="43"/>
      <c r="ULF234" s="43"/>
      <c r="ULG234" s="43"/>
      <c r="ULH234" s="43"/>
      <c r="ULI234" s="43"/>
      <c r="ULJ234" s="43"/>
      <c r="ULK234" s="43"/>
      <c r="ULL234" s="43"/>
      <c r="ULM234" s="43"/>
      <c r="ULN234" s="43"/>
      <c r="ULO234" s="43"/>
      <c r="ULP234" s="43"/>
      <c r="ULQ234" s="43"/>
      <c r="ULR234" s="43"/>
      <c r="ULS234" s="43"/>
      <c r="ULT234" s="43"/>
      <c r="ULU234" s="43"/>
      <c r="ULV234" s="43"/>
      <c r="ULW234" s="43"/>
      <c r="ULX234" s="43"/>
      <c r="ULY234" s="43"/>
      <c r="ULZ234" s="43"/>
      <c r="UMA234" s="43"/>
      <c r="UMB234" s="43"/>
      <c r="UMC234" s="43"/>
      <c r="UMD234" s="43"/>
      <c r="UME234" s="43"/>
      <c r="UMF234" s="43"/>
      <c r="UMG234" s="43"/>
      <c r="UMH234" s="43"/>
      <c r="UMI234" s="43"/>
      <c r="UMJ234" s="43"/>
      <c r="UMK234" s="43"/>
      <c r="UML234" s="43"/>
      <c r="UMM234" s="43"/>
      <c r="UMN234" s="43"/>
      <c r="UMO234" s="43"/>
      <c r="UMP234" s="43"/>
      <c r="UMQ234" s="43"/>
      <c r="UMR234" s="43"/>
      <c r="UMS234" s="43"/>
      <c r="UMT234" s="43"/>
      <c r="UMU234" s="43"/>
      <c r="UMV234" s="43"/>
      <c r="UMW234" s="43"/>
      <c r="UMX234" s="43"/>
      <c r="UMY234" s="43"/>
      <c r="UMZ234" s="43"/>
      <c r="UNA234" s="43"/>
      <c r="UNB234" s="43"/>
      <c r="UNC234" s="43"/>
      <c r="UND234" s="43"/>
      <c r="UNE234" s="43"/>
      <c r="UNF234" s="43"/>
      <c r="UNG234" s="43"/>
      <c r="UNH234" s="43"/>
      <c r="UNI234" s="43"/>
      <c r="UNJ234" s="43"/>
      <c r="UNK234" s="43"/>
      <c r="UNL234" s="43"/>
      <c r="UNM234" s="43"/>
      <c r="UNN234" s="43"/>
      <c r="UNO234" s="43"/>
      <c r="UNP234" s="43"/>
      <c r="UNQ234" s="43"/>
      <c r="UNR234" s="43"/>
      <c r="UNS234" s="43"/>
      <c r="UNT234" s="43"/>
      <c r="UNU234" s="43"/>
      <c r="UNV234" s="43"/>
      <c r="UNW234" s="43"/>
      <c r="UNX234" s="43"/>
      <c r="UNY234" s="43"/>
      <c r="UNZ234" s="43"/>
      <c r="UOA234" s="43"/>
      <c r="UOB234" s="43"/>
      <c r="UOC234" s="43"/>
      <c r="UOD234" s="43"/>
      <c r="UOE234" s="43"/>
      <c r="UOF234" s="43"/>
      <c r="UOG234" s="43"/>
      <c r="UOH234" s="43"/>
      <c r="UOI234" s="43"/>
      <c r="UOJ234" s="43"/>
      <c r="UOK234" s="43"/>
      <c r="UOL234" s="43"/>
      <c r="UOM234" s="43"/>
      <c r="UON234" s="43"/>
      <c r="UOO234" s="43"/>
      <c r="UOP234" s="43"/>
      <c r="UOQ234" s="43"/>
      <c r="UOR234" s="43"/>
      <c r="UOS234" s="43"/>
      <c r="UOT234" s="43"/>
      <c r="UOU234" s="43"/>
      <c r="UOV234" s="43"/>
      <c r="UOW234" s="43"/>
      <c r="UOX234" s="43"/>
      <c r="UOY234" s="43"/>
      <c r="UOZ234" s="43"/>
      <c r="UPA234" s="43"/>
      <c r="UPB234" s="43"/>
      <c r="UPC234" s="43"/>
      <c r="UPD234" s="43"/>
      <c r="UPE234" s="43"/>
      <c r="UPF234" s="43"/>
      <c r="UPG234" s="43"/>
      <c r="UPH234" s="43"/>
      <c r="UPI234" s="43"/>
      <c r="UPJ234" s="43"/>
      <c r="UPK234" s="43"/>
      <c r="UPL234" s="43"/>
      <c r="UPM234" s="43"/>
      <c r="UPN234" s="43"/>
      <c r="UPO234" s="43"/>
      <c r="UPP234" s="43"/>
      <c r="UPQ234" s="43"/>
      <c r="UPR234" s="43"/>
      <c r="UPS234" s="43"/>
      <c r="UPT234" s="43"/>
      <c r="UPU234" s="43"/>
      <c r="UPV234" s="43"/>
      <c r="UPW234" s="43"/>
      <c r="UPX234" s="43"/>
      <c r="UPY234" s="43"/>
      <c r="UPZ234" s="43"/>
      <c r="UQA234" s="43"/>
      <c r="UQB234" s="43"/>
      <c r="UQC234" s="43"/>
      <c r="UQD234" s="43"/>
      <c r="UQE234" s="43"/>
      <c r="UQF234" s="43"/>
      <c r="UQG234" s="43"/>
      <c r="UQH234" s="43"/>
      <c r="UQI234" s="43"/>
      <c r="UQJ234" s="43"/>
      <c r="UQK234" s="43"/>
      <c r="UQL234" s="43"/>
      <c r="UQM234" s="43"/>
      <c r="UQN234" s="43"/>
      <c r="UQO234" s="43"/>
      <c r="UQP234" s="43"/>
      <c r="UQQ234" s="43"/>
      <c r="UQR234" s="43"/>
      <c r="UQS234" s="43"/>
      <c r="UQT234" s="43"/>
      <c r="UQU234" s="43"/>
      <c r="UQV234" s="43"/>
      <c r="UQW234" s="43"/>
      <c r="UQX234" s="43"/>
      <c r="UQY234" s="43"/>
      <c r="UQZ234" s="43"/>
      <c r="URA234" s="43"/>
      <c r="URB234" s="43"/>
      <c r="URC234" s="43"/>
      <c r="URD234" s="43"/>
      <c r="URE234" s="43"/>
      <c r="URF234" s="43"/>
      <c r="URG234" s="43"/>
      <c r="URH234" s="43"/>
      <c r="URI234" s="43"/>
      <c r="URJ234" s="43"/>
      <c r="URK234" s="43"/>
      <c r="URL234" s="43"/>
      <c r="URM234" s="43"/>
      <c r="URN234" s="43"/>
      <c r="URO234" s="43"/>
      <c r="URP234" s="43"/>
      <c r="URQ234" s="43"/>
      <c r="URR234" s="43"/>
      <c r="URS234" s="43"/>
      <c r="URT234" s="43"/>
      <c r="URU234" s="43"/>
      <c r="URV234" s="43"/>
      <c r="URW234" s="43"/>
      <c r="URX234" s="43"/>
      <c r="URY234" s="43"/>
      <c r="URZ234" s="43"/>
      <c r="USA234" s="43"/>
      <c r="USB234" s="43"/>
      <c r="USC234" s="43"/>
      <c r="USD234" s="43"/>
      <c r="USE234" s="43"/>
      <c r="USF234" s="43"/>
      <c r="USG234" s="43"/>
      <c r="USH234" s="43"/>
      <c r="USI234" s="43"/>
      <c r="USJ234" s="43"/>
      <c r="USK234" s="43"/>
      <c r="USL234" s="43"/>
      <c r="USM234" s="43"/>
      <c r="USN234" s="43"/>
      <c r="USO234" s="43"/>
      <c r="USP234" s="43"/>
      <c r="USQ234" s="43"/>
      <c r="USR234" s="43"/>
      <c r="USS234" s="43"/>
      <c r="UST234" s="43"/>
      <c r="USU234" s="43"/>
      <c r="USV234" s="43"/>
      <c r="USW234" s="43"/>
      <c r="USX234" s="43"/>
      <c r="USY234" s="43"/>
      <c r="USZ234" s="43"/>
      <c r="UTA234" s="43"/>
      <c r="UTB234" s="43"/>
      <c r="UTC234" s="43"/>
      <c r="UTD234" s="43"/>
      <c r="UTE234" s="43"/>
      <c r="UTF234" s="43"/>
      <c r="UTG234" s="43"/>
      <c r="UTH234" s="43"/>
      <c r="UTI234" s="43"/>
      <c r="UTJ234" s="43"/>
      <c r="UTK234" s="43"/>
      <c r="UTL234" s="43"/>
      <c r="UTM234" s="43"/>
      <c r="UTN234" s="43"/>
      <c r="UTO234" s="43"/>
      <c r="UTP234" s="43"/>
      <c r="UTQ234" s="43"/>
      <c r="UTR234" s="43"/>
      <c r="UTS234" s="43"/>
      <c r="UTT234" s="43"/>
      <c r="UTU234" s="43"/>
      <c r="UTV234" s="43"/>
      <c r="UTW234" s="43"/>
      <c r="UTX234" s="43"/>
      <c r="UTY234" s="43"/>
      <c r="UTZ234" s="43"/>
      <c r="UUA234" s="43"/>
      <c r="UUB234" s="43"/>
      <c r="UUC234" s="43"/>
      <c r="UUD234" s="43"/>
      <c r="UUE234" s="43"/>
      <c r="UUF234" s="43"/>
      <c r="UUG234" s="43"/>
      <c r="UUH234" s="43"/>
      <c r="UUI234" s="43"/>
      <c r="UUJ234" s="43"/>
      <c r="UUK234" s="43"/>
      <c r="UUL234" s="43"/>
      <c r="UUM234" s="43"/>
      <c r="UUN234" s="43"/>
      <c r="UUO234" s="43"/>
      <c r="UUP234" s="43"/>
      <c r="UUQ234" s="43"/>
      <c r="UUR234" s="43"/>
      <c r="UUS234" s="43"/>
      <c r="UUT234" s="43"/>
      <c r="UUU234" s="43"/>
      <c r="UUV234" s="43"/>
      <c r="UUW234" s="43"/>
      <c r="UUX234" s="43"/>
      <c r="UUY234" s="43"/>
      <c r="UUZ234" s="43"/>
      <c r="UVA234" s="43"/>
      <c r="UVB234" s="43"/>
      <c r="UVC234" s="43"/>
      <c r="UVD234" s="43"/>
      <c r="UVE234" s="43"/>
      <c r="UVF234" s="43"/>
      <c r="UVG234" s="43"/>
      <c r="UVH234" s="43"/>
      <c r="UVI234" s="43"/>
      <c r="UVJ234" s="43"/>
      <c r="UVK234" s="43"/>
      <c r="UVL234" s="43"/>
      <c r="UVM234" s="43"/>
      <c r="UVN234" s="43"/>
      <c r="UVO234" s="43"/>
      <c r="UVP234" s="43"/>
      <c r="UVQ234" s="43"/>
      <c r="UVR234" s="43"/>
      <c r="UVS234" s="43"/>
      <c r="UVT234" s="43"/>
      <c r="UVU234" s="43"/>
      <c r="UVV234" s="43"/>
      <c r="UVW234" s="43"/>
      <c r="UVX234" s="43"/>
      <c r="UVY234" s="43"/>
      <c r="UVZ234" s="43"/>
      <c r="UWA234" s="43"/>
      <c r="UWB234" s="43"/>
      <c r="UWC234" s="43"/>
      <c r="UWD234" s="43"/>
      <c r="UWE234" s="43"/>
      <c r="UWF234" s="43"/>
      <c r="UWG234" s="43"/>
      <c r="UWH234" s="43"/>
      <c r="UWI234" s="43"/>
      <c r="UWJ234" s="43"/>
      <c r="UWK234" s="43"/>
      <c r="UWL234" s="43"/>
      <c r="UWM234" s="43"/>
      <c r="UWN234" s="43"/>
      <c r="UWO234" s="43"/>
      <c r="UWP234" s="43"/>
      <c r="UWQ234" s="43"/>
      <c r="UWR234" s="43"/>
      <c r="UWS234" s="43"/>
      <c r="UWT234" s="43"/>
      <c r="UWU234" s="43"/>
      <c r="UWV234" s="43"/>
      <c r="UWW234" s="43"/>
      <c r="UWX234" s="43"/>
      <c r="UWY234" s="43"/>
      <c r="UWZ234" s="43"/>
      <c r="UXA234" s="43"/>
      <c r="UXB234" s="43"/>
      <c r="UXC234" s="43"/>
      <c r="UXD234" s="43"/>
      <c r="UXE234" s="43"/>
      <c r="UXF234" s="43"/>
      <c r="UXG234" s="43"/>
      <c r="UXH234" s="43"/>
      <c r="UXI234" s="43"/>
      <c r="UXJ234" s="43"/>
      <c r="UXK234" s="43"/>
      <c r="UXL234" s="43"/>
      <c r="UXM234" s="43"/>
      <c r="UXN234" s="43"/>
      <c r="UXO234" s="43"/>
      <c r="UXP234" s="43"/>
      <c r="UXQ234" s="43"/>
      <c r="UXR234" s="43"/>
      <c r="UXS234" s="43"/>
      <c r="UXT234" s="43"/>
      <c r="UXU234" s="43"/>
      <c r="UXV234" s="43"/>
      <c r="UXW234" s="43"/>
      <c r="UXX234" s="43"/>
      <c r="UXY234" s="43"/>
      <c r="UXZ234" s="43"/>
      <c r="UYA234" s="43"/>
      <c r="UYB234" s="43"/>
      <c r="UYC234" s="43"/>
      <c r="UYD234" s="43"/>
      <c r="UYE234" s="43"/>
      <c r="UYF234" s="43"/>
      <c r="UYG234" s="43"/>
      <c r="UYH234" s="43"/>
      <c r="UYI234" s="43"/>
      <c r="UYJ234" s="43"/>
      <c r="UYK234" s="43"/>
      <c r="UYL234" s="43"/>
      <c r="UYM234" s="43"/>
      <c r="UYN234" s="43"/>
      <c r="UYO234" s="43"/>
      <c r="UYP234" s="43"/>
      <c r="UYQ234" s="43"/>
      <c r="UYR234" s="43"/>
      <c r="UYS234" s="43"/>
      <c r="UYT234" s="43"/>
      <c r="UYU234" s="43"/>
      <c r="UYV234" s="43"/>
      <c r="UYW234" s="43"/>
      <c r="UYX234" s="43"/>
      <c r="UYY234" s="43"/>
      <c r="UYZ234" s="43"/>
      <c r="UZA234" s="43"/>
      <c r="UZB234" s="43"/>
      <c r="UZC234" s="43"/>
      <c r="UZD234" s="43"/>
      <c r="UZE234" s="43"/>
      <c r="UZF234" s="43"/>
      <c r="UZG234" s="43"/>
      <c r="UZH234" s="43"/>
      <c r="UZI234" s="43"/>
      <c r="UZJ234" s="43"/>
      <c r="UZK234" s="43"/>
      <c r="UZL234" s="43"/>
      <c r="UZM234" s="43"/>
      <c r="UZN234" s="43"/>
      <c r="UZO234" s="43"/>
      <c r="UZP234" s="43"/>
      <c r="UZQ234" s="43"/>
      <c r="UZR234" s="43"/>
      <c r="UZS234" s="43"/>
      <c r="UZT234" s="43"/>
      <c r="UZU234" s="43"/>
      <c r="UZV234" s="43"/>
      <c r="UZW234" s="43"/>
      <c r="UZX234" s="43"/>
      <c r="UZY234" s="43"/>
      <c r="UZZ234" s="43"/>
      <c r="VAA234" s="43"/>
      <c r="VAB234" s="43"/>
      <c r="VAC234" s="43"/>
      <c r="VAD234" s="43"/>
      <c r="VAE234" s="43"/>
      <c r="VAF234" s="43"/>
      <c r="VAG234" s="43"/>
      <c r="VAH234" s="43"/>
      <c r="VAI234" s="43"/>
      <c r="VAJ234" s="43"/>
      <c r="VAK234" s="43"/>
      <c r="VAL234" s="43"/>
      <c r="VAM234" s="43"/>
      <c r="VAN234" s="43"/>
      <c r="VAO234" s="43"/>
      <c r="VAP234" s="43"/>
      <c r="VAQ234" s="43"/>
      <c r="VAR234" s="43"/>
      <c r="VAS234" s="43"/>
      <c r="VAT234" s="43"/>
      <c r="VAU234" s="43"/>
      <c r="VAV234" s="43"/>
      <c r="VAW234" s="43"/>
      <c r="VAX234" s="43"/>
      <c r="VAY234" s="43"/>
      <c r="VAZ234" s="43"/>
      <c r="VBA234" s="43"/>
      <c r="VBB234" s="43"/>
      <c r="VBC234" s="43"/>
      <c r="VBD234" s="43"/>
      <c r="VBE234" s="43"/>
      <c r="VBF234" s="43"/>
      <c r="VBG234" s="43"/>
      <c r="VBH234" s="43"/>
      <c r="VBI234" s="43"/>
      <c r="VBJ234" s="43"/>
      <c r="VBK234" s="43"/>
      <c r="VBL234" s="43"/>
      <c r="VBM234" s="43"/>
      <c r="VBN234" s="43"/>
      <c r="VBO234" s="43"/>
      <c r="VBP234" s="43"/>
      <c r="VBQ234" s="43"/>
      <c r="VBR234" s="43"/>
      <c r="VBS234" s="43"/>
      <c r="VBT234" s="43"/>
      <c r="VBU234" s="43"/>
      <c r="VBV234" s="43"/>
      <c r="VBW234" s="43"/>
      <c r="VBX234" s="43"/>
      <c r="VBY234" s="43"/>
      <c r="VBZ234" s="43"/>
      <c r="VCA234" s="43"/>
      <c r="VCB234" s="43"/>
      <c r="VCC234" s="43"/>
      <c r="VCD234" s="43"/>
      <c r="VCE234" s="43"/>
      <c r="VCF234" s="43"/>
      <c r="VCG234" s="43"/>
      <c r="VCH234" s="43"/>
      <c r="VCI234" s="43"/>
      <c r="VCJ234" s="43"/>
      <c r="VCK234" s="43"/>
      <c r="VCL234" s="43"/>
      <c r="VCM234" s="43"/>
      <c r="VCN234" s="43"/>
      <c r="VCO234" s="43"/>
      <c r="VCP234" s="43"/>
      <c r="VCQ234" s="43"/>
      <c r="VCR234" s="43"/>
      <c r="VCS234" s="43"/>
      <c r="VCT234" s="43"/>
      <c r="VCU234" s="43"/>
      <c r="VCV234" s="43"/>
      <c r="VCW234" s="43"/>
      <c r="VCX234" s="43"/>
      <c r="VCY234" s="43"/>
      <c r="VCZ234" s="43"/>
      <c r="VDA234" s="43"/>
      <c r="VDB234" s="43"/>
      <c r="VDC234" s="43"/>
      <c r="VDD234" s="43"/>
      <c r="VDE234" s="43"/>
      <c r="VDF234" s="43"/>
      <c r="VDG234" s="43"/>
      <c r="VDH234" s="43"/>
      <c r="VDI234" s="43"/>
      <c r="VDJ234" s="43"/>
      <c r="VDK234" s="43"/>
      <c r="VDL234" s="43"/>
      <c r="VDM234" s="43"/>
      <c r="VDN234" s="43"/>
      <c r="VDO234" s="43"/>
      <c r="VDP234" s="43"/>
      <c r="VDQ234" s="43"/>
      <c r="VDR234" s="43"/>
      <c r="VDS234" s="43"/>
      <c r="VDT234" s="43"/>
      <c r="VDU234" s="43"/>
      <c r="VDV234" s="43"/>
      <c r="VDW234" s="43"/>
      <c r="VDX234" s="43"/>
      <c r="VDY234" s="43"/>
      <c r="VDZ234" s="43"/>
      <c r="VEA234" s="43"/>
      <c r="VEB234" s="43"/>
      <c r="VEC234" s="43"/>
      <c r="VED234" s="43"/>
      <c r="VEE234" s="43"/>
      <c r="VEF234" s="43"/>
      <c r="VEG234" s="43"/>
      <c r="VEH234" s="43"/>
      <c r="VEI234" s="43"/>
      <c r="VEJ234" s="43"/>
      <c r="VEK234" s="43"/>
      <c r="VEL234" s="43"/>
      <c r="VEM234" s="43"/>
      <c r="VEN234" s="43"/>
      <c r="VEO234" s="43"/>
      <c r="VEP234" s="43"/>
      <c r="VEQ234" s="43"/>
      <c r="VER234" s="43"/>
      <c r="VES234" s="43"/>
      <c r="VET234" s="43"/>
      <c r="VEU234" s="43"/>
      <c r="VEV234" s="43"/>
      <c r="VEW234" s="43"/>
      <c r="VEX234" s="43"/>
      <c r="VEY234" s="43"/>
      <c r="VEZ234" s="43"/>
      <c r="VFA234" s="43"/>
      <c r="VFB234" s="43"/>
      <c r="VFC234" s="43"/>
      <c r="VFD234" s="43"/>
      <c r="VFE234" s="43"/>
      <c r="VFF234" s="43"/>
      <c r="VFG234" s="43"/>
      <c r="VFH234" s="43"/>
      <c r="VFI234" s="43"/>
      <c r="VFJ234" s="43"/>
      <c r="VFK234" s="43"/>
      <c r="VFL234" s="43"/>
      <c r="VFM234" s="43"/>
      <c r="VFN234" s="43"/>
      <c r="VFO234" s="43"/>
      <c r="VFP234" s="43"/>
      <c r="VFQ234" s="43"/>
      <c r="VFR234" s="43"/>
      <c r="VFS234" s="43"/>
      <c r="VFT234" s="43"/>
      <c r="VFU234" s="43"/>
      <c r="VFV234" s="43"/>
      <c r="VFW234" s="43"/>
      <c r="VFX234" s="43"/>
      <c r="VFY234" s="43"/>
      <c r="VFZ234" s="43"/>
      <c r="VGA234" s="43"/>
      <c r="VGB234" s="43"/>
      <c r="VGC234" s="43"/>
      <c r="VGD234" s="43"/>
      <c r="VGE234" s="43"/>
      <c r="VGF234" s="43"/>
      <c r="VGG234" s="43"/>
      <c r="VGH234" s="43"/>
      <c r="VGI234" s="43"/>
      <c r="VGJ234" s="43"/>
      <c r="VGK234" s="43"/>
      <c r="VGL234" s="43"/>
      <c r="VGM234" s="43"/>
      <c r="VGN234" s="43"/>
      <c r="VGO234" s="43"/>
      <c r="VGP234" s="43"/>
      <c r="VGQ234" s="43"/>
      <c r="VGR234" s="43"/>
      <c r="VGS234" s="43"/>
      <c r="VGT234" s="43"/>
      <c r="VGU234" s="43"/>
      <c r="VGV234" s="43"/>
      <c r="VGW234" s="43"/>
      <c r="VGX234" s="43"/>
      <c r="VGY234" s="43"/>
      <c r="VGZ234" s="43"/>
      <c r="VHA234" s="43"/>
      <c r="VHB234" s="43"/>
      <c r="VHC234" s="43"/>
      <c r="VHD234" s="43"/>
      <c r="VHE234" s="43"/>
      <c r="VHF234" s="43"/>
      <c r="VHG234" s="43"/>
      <c r="VHH234" s="43"/>
      <c r="VHI234" s="43"/>
      <c r="VHJ234" s="43"/>
      <c r="VHK234" s="43"/>
      <c r="VHL234" s="43"/>
      <c r="VHM234" s="43"/>
      <c r="VHN234" s="43"/>
      <c r="VHO234" s="43"/>
      <c r="VHP234" s="43"/>
      <c r="VHQ234" s="43"/>
      <c r="VHR234" s="43"/>
      <c r="VHS234" s="43"/>
      <c r="VHT234" s="43"/>
      <c r="VHU234" s="43"/>
      <c r="VHV234" s="43"/>
      <c r="VHW234" s="43"/>
      <c r="VHX234" s="43"/>
      <c r="VHY234" s="43"/>
      <c r="VHZ234" s="43"/>
      <c r="VIA234" s="43"/>
      <c r="VIB234" s="43"/>
      <c r="VIC234" s="43"/>
      <c r="VID234" s="43"/>
      <c r="VIE234" s="43"/>
      <c r="VIF234" s="43"/>
      <c r="VIG234" s="43"/>
      <c r="VIH234" s="43"/>
      <c r="VII234" s="43"/>
      <c r="VIJ234" s="43"/>
      <c r="VIK234" s="43"/>
      <c r="VIL234" s="43"/>
      <c r="VIM234" s="43"/>
      <c r="VIN234" s="43"/>
      <c r="VIO234" s="43"/>
      <c r="VIP234" s="43"/>
      <c r="VIQ234" s="43"/>
      <c r="VIR234" s="43"/>
      <c r="VIS234" s="43"/>
      <c r="VIT234" s="43"/>
      <c r="VIU234" s="43"/>
      <c r="VIV234" s="43"/>
      <c r="VIW234" s="43"/>
      <c r="VIX234" s="43"/>
      <c r="VIY234" s="43"/>
      <c r="VIZ234" s="43"/>
      <c r="VJA234" s="43"/>
      <c r="VJB234" s="43"/>
      <c r="VJC234" s="43"/>
      <c r="VJD234" s="43"/>
      <c r="VJE234" s="43"/>
      <c r="VJF234" s="43"/>
      <c r="VJG234" s="43"/>
      <c r="VJH234" s="43"/>
      <c r="VJI234" s="43"/>
      <c r="VJJ234" s="43"/>
      <c r="VJK234" s="43"/>
      <c r="VJL234" s="43"/>
      <c r="VJM234" s="43"/>
      <c r="VJN234" s="43"/>
      <c r="VJO234" s="43"/>
      <c r="VJP234" s="43"/>
      <c r="VJQ234" s="43"/>
      <c r="VJR234" s="43"/>
      <c r="VJS234" s="43"/>
      <c r="VJT234" s="43"/>
      <c r="VJU234" s="43"/>
      <c r="VJV234" s="43"/>
      <c r="VJW234" s="43"/>
      <c r="VJX234" s="43"/>
      <c r="VJY234" s="43"/>
      <c r="VJZ234" s="43"/>
      <c r="VKA234" s="43"/>
      <c r="VKB234" s="43"/>
      <c r="VKC234" s="43"/>
      <c r="VKD234" s="43"/>
      <c r="VKE234" s="43"/>
      <c r="VKF234" s="43"/>
      <c r="VKG234" s="43"/>
      <c r="VKH234" s="43"/>
      <c r="VKI234" s="43"/>
      <c r="VKJ234" s="43"/>
      <c r="VKK234" s="43"/>
      <c r="VKL234" s="43"/>
      <c r="VKM234" s="43"/>
      <c r="VKN234" s="43"/>
      <c r="VKO234" s="43"/>
      <c r="VKP234" s="43"/>
      <c r="VKQ234" s="43"/>
      <c r="VKR234" s="43"/>
      <c r="VKS234" s="43"/>
      <c r="VKT234" s="43"/>
      <c r="VKU234" s="43"/>
      <c r="VKV234" s="43"/>
      <c r="VKW234" s="43"/>
      <c r="VKX234" s="43"/>
      <c r="VKY234" s="43"/>
      <c r="VKZ234" s="43"/>
      <c r="VLA234" s="43"/>
      <c r="VLB234" s="43"/>
      <c r="VLC234" s="43"/>
      <c r="VLD234" s="43"/>
      <c r="VLE234" s="43"/>
      <c r="VLF234" s="43"/>
      <c r="VLG234" s="43"/>
      <c r="VLH234" s="43"/>
      <c r="VLI234" s="43"/>
      <c r="VLJ234" s="43"/>
      <c r="VLK234" s="43"/>
      <c r="VLL234" s="43"/>
      <c r="VLM234" s="43"/>
      <c r="VLN234" s="43"/>
      <c r="VLO234" s="43"/>
      <c r="VLP234" s="43"/>
      <c r="VLQ234" s="43"/>
      <c r="VLR234" s="43"/>
      <c r="VLS234" s="43"/>
      <c r="VLT234" s="43"/>
      <c r="VLU234" s="43"/>
      <c r="VLV234" s="43"/>
      <c r="VLW234" s="43"/>
      <c r="VLX234" s="43"/>
      <c r="VLY234" s="43"/>
      <c r="VLZ234" s="43"/>
      <c r="VMA234" s="43"/>
      <c r="VMB234" s="43"/>
      <c r="VMC234" s="43"/>
      <c r="VMD234" s="43"/>
      <c r="VME234" s="43"/>
      <c r="VMF234" s="43"/>
      <c r="VMG234" s="43"/>
      <c r="VMH234" s="43"/>
      <c r="VMI234" s="43"/>
      <c r="VMJ234" s="43"/>
      <c r="VMK234" s="43"/>
      <c r="VML234" s="43"/>
      <c r="VMM234" s="43"/>
      <c r="VMN234" s="43"/>
      <c r="VMO234" s="43"/>
      <c r="VMP234" s="43"/>
      <c r="VMQ234" s="43"/>
      <c r="VMR234" s="43"/>
      <c r="VMS234" s="43"/>
      <c r="VMT234" s="43"/>
      <c r="VMU234" s="43"/>
      <c r="VMV234" s="43"/>
      <c r="VMW234" s="43"/>
      <c r="VMX234" s="43"/>
      <c r="VMY234" s="43"/>
      <c r="VMZ234" s="43"/>
      <c r="VNA234" s="43"/>
      <c r="VNB234" s="43"/>
      <c r="VNC234" s="43"/>
      <c r="VND234" s="43"/>
      <c r="VNE234" s="43"/>
      <c r="VNF234" s="43"/>
      <c r="VNG234" s="43"/>
      <c r="VNH234" s="43"/>
      <c r="VNI234" s="43"/>
      <c r="VNJ234" s="43"/>
      <c r="VNK234" s="43"/>
      <c r="VNL234" s="43"/>
      <c r="VNM234" s="43"/>
      <c r="VNN234" s="43"/>
      <c r="VNO234" s="43"/>
      <c r="VNP234" s="43"/>
      <c r="VNQ234" s="43"/>
      <c r="VNR234" s="43"/>
      <c r="VNS234" s="43"/>
      <c r="VNT234" s="43"/>
      <c r="VNU234" s="43"/>
      <c r="VNV234" s="43"/>
      <c r="VNW234" s="43"/>
      <c r="VNX234" s="43"/>
      <c r="VNY234" s="43"/>
      <c r="VNZ234" s="43"/>
      <c r="VOA234" s="43"/>
      <c r="VOB234" s="43"/>
      <c r="VOC234" s="43"/>
      <c r="VOD234" s="43"/>
      <c r="VOE234" s="43"/>
      <c r="VOF234" s="43"/>
      <c r="VOG234" s="43"/>
      <c r="VOH234" s="43"/>
      <c r="VOI234" s="43"/>
      <c r="VOJ234" s="43"/>
      <c r="VOK234" s="43"/>
      <c r="VOL234" s="43"/>
      <c r="VOM234" s="43"/>
      <c r="VON234" s="43"/>
      <c r="VOO234" s="43"/>
      <c r="VOP234" s="43"/>
      <c r="VOQ234" s="43"/>
      <c r="VOR234" s="43"/>
      <c r="VOS234" s="43"/>
      <c r="VOT234" s="43"/>
      <c r="VOU234" s="43"/>
      <c r="VOV234" s="43"/>
      <c r="VOW234" s="43"/>
      <c r="VOX234" s="43"/>
      <c r="VOY234" s="43"/>
      <c r="VOZ234" s="43"/>
      <c r="VPA234" s="43"/>
      <c r="VPB234" s="43"/>
      <c r="VPC234" s="43"/>
      <c r="VPD234" s="43"/>
      <c r="VPE234" s="43"/>
      <c r="VPF234" s="43"/>
      <c r="VPG234" s="43"/>
      <c r="VPH234" s="43"/>
      <c r="VPI234" s="43"/>
      <c r="VPJ234" s="43"/>
      <c r="VPK234" s="43"/>
      <c r="VPL234" s="43"/>
      <c r="VPM234" s="43"/>
      <c r="VPN234" s="43"/>
      <c r="VPO234" s="43"/>
      <c r="VPP234" s="43"/>
      <c r="VPQ234" s="43"/>
      <c r="VPR234" s="43"/>
      <c r="VPS234" s="43"/>
      <c r="VPT234" s="43"/>
      <c r="VPU234" s="43"/>
      <c r="VPV234" s="43"/>
      <c r="VPW234" s="43"/>
      <c r="VPX234" s="43"/>
      <c r="VPY234" s="43"/>
      <c r="VPZ234" s="43"/>
      <c r="VQA234" s="43"/>
      <c r="VQB234" s="43"/>
      <c r="VQC234" s="43"/>
      <c r="VQD234" s="43"/>
      <c r="VQE234" s="43"/>
      <c r="VQF234" s="43"/>
      <c r="VQG234" s="43"/>
      <c r="VQH234" s="43"/>
      <c r="VQI234" s="43"/>
      <c r="VQJ234" s="43"/>
      <c r="VQK234" s="43"/>
      <c r="VQL234" s="43"/>
      <c r="VQM234" s="43"/>
      <c r="VQN234" s="43"/>
      <c r="VQO234" s="43"/>
      <c r="VQP234" s="43"/>
      <c r="VQQ234" s="43"/>
      <c r="VQR234" s="43"/>
      <c r="VQS234" s="43"/>
      <c r="VQT234" s="43"/>
      <c r="VQU234" s="43"/>
      <c r="VQV234" s="43"/>
      <c r="VQW234" s="43"/>
      <c r="VQX234" s="43"/>
      <c r="VQY234" s="43"/>
      <c r="VQZ234" s="43"/>
      <c r="VRA234" s="43"/>
      <c r="VRB234" s="43"/>
      <c r="VRC234" s="43"/>
      <c r="VRD234" s="43"/>
      <c r="VRE234" s="43"/>
      <c r="VRF234" s="43"/>
      <c r="VRG234" s="43"/>
      <c r="VRH234" s="43"/>
      <c r="VRI234" s="43"/>
      <c r="VRJ234" s="43"/>
      <c r="VRK234" s="43"/>
      <c r="VRL234" s="43"/>
      <c r="VRM234" s="43"/>
      <c r="VRN234" s="43"/>
      <c r="VRO234" s="43"/>
      <c r="VRP234" s="43"/>
      <c r="VRQ234" s="43"/>
      <c r="VRR234" s="43"/>
      <c r="VRS234" s="43"/>
      <c r="VRT234" s="43"/>
      <c r="VRU234" s="43"/>
      <c r="VRV234" s="43"/>
      <c r="VRW234" s="43"/>
      <c r="VRX234" s="43"/>
      <c r="VRY234" s="43"/>
      <c r="VRZ234" s="43"/>
      <c r="VSA234" s="43"/>
      <c r="VSB234" s="43"/>
      <c r="VSC234" s="43"/>
      <c r="VSD234" s="43"/>
      <c r="VSE234" s="43"/>
      <c r="VSF234" s="43"/>
      <c r="VSG234" s="43"/>
      <c r="VSH234" s="43"/>
      <c r="VSI234" s="43"/>
      <c r="VSJ234" s="43"/>
      <c r="VSK234" s="43"/>
      <c r="VSL234" s="43"/>
      <c r="VSM234" s="43"/>
      <c r="VSN234" s="43"/>
      <c r="VSO234" s="43"/>
      <c r="VSP234" s="43"/>
      <c r="VSQ234" s="43"/>
      <c r="VSR234" s="43"/>
      <c r="VSS234" s="43"/>
      <c r="VST234" s="43"/>
      <c r="VSU234" s="43"/>
      <c r="VSV234" s="43"/>
      <c r="VSW234" s="43"/>
      <c r="VSX234" s="43"/>
      <c r="VSY234" s="43"/>
      <c r="VSZ234" s="43"/>
      <c r="VTA234" s="43"/>
      <c r="VTB234" s="43"/>
      <c r="VTC234" s="43"/>
      <c r="VTD234" s="43"/>
      <c r="VTE234" s="43"/>
      <c r="VTF234" s="43"/>
      <c r="VTG234" s="43"/>
      <c r="VTH234" s="43"/>
      <c r="VTI234" s="43"/>
      <c r="VTJ234" s="43"/>
      <c r="VTK234" s="43"/>
      <c r="VTL234" s="43"/>
      <c r="VTM234" s="43"/>
      <c r="VTN234" s="43"/>
      <c r="VTO234" s="43"/>
      <c r="VTP234" s="43"/>
      <c r="VTQ234" s="43"/>
      <c r="VTR234" s="43"/>
      <c r="VTS234" s="43"/>
      <c r="VTT234" s="43"/>
      <c r="VTU234" s="43"/>
      <c r="VTV234" s="43"/>
      <c r="VTW234" s="43"/>
      <c r="VTX234" s="43"/>
      <c r="VTY234" s="43"/>
      <c r="VTZ234" s="43"/>
      <c r="VUA234" s="43"/>
      <c r="VUB234" s="43"/>
      <c r="VUC234" s="43"/>
      <c r="VUD234" s="43"/>
      <c r="VUE234" s="43"/>
      <c r="VUF234" s="43"/>
      <c r="VUG234" s="43"/>
      <c r="VUH234" s="43"/>
      <c r="VUI234" s="43"/>
      <c r="VUJ234" s="43"/>
      <c r="VUK234" s="43"/>
      <c r="VUL234" s="43"/>
      <c r="VUM234" s="43"/>
      <c r="VUN234" s="43"/>
      <c r="VUO234" s="43"/>
      <c r="VUP234" s="43"/>
      <c r="VUQ234" s="43"/>
      <c r="VUR234" s="43"/>
      <c r="VUS234" s="43"/>
      <c r="VUT234" s="43"/>
      <c r="VUU234" s="43"/>
      <c r="VUV234" s="43"/>
      <c r="VUW234" s="43"/>
      <c r="VUX234" s="43"/>
      <c r="VUY234" s="43"/>
      <c r="VUZ234" s="43"/>
      <c r="VVA234" s="43"/>
      <c r="VVB234" s="43"/>
      <c r="VVC234" s="43"/>
      <c r="VVD234" s="43"/>
      <c r="VVE234" s="43"/>
      <c r="VVF234" s="43"/>
      <c r="VVG234" s="43"/>
      <c r="VVH234" s="43"/>
      <c r="VVI234" s="43"/>
      <c r="VVJ234" s="43"/>
      <c r="VVK234" s="43"/>
      <c r="VVL234" s="43"/>
      <c r="VVM234" s="43"/>
      <c r="VVN234" s="43"/>
      <c r="VVO234" s="43"/>
      <c r="VVP234" s="43"/>
      <c r="VVQ234" s="43"/>
      <c r="VVR234" s="43"/>
      <c r="VVS234" s="43"/>
      <c r="VVT234" s="43"/>
      <c r="VVU234" s="43"/>
      <c r="VVV234" s="43"/>
      <c r="VVW234" s="43"/>
      <c r="VVX234" s="43"/>
      <c r="VVY234" s="43"/>
      <c r="VVZ234" s="43"/>
      <c r="VWA234" s="43"/>
      <c r="VWB234" s="43"/>
      <c r="VWC234" s="43"/>
      <c r="VWD234" s="43"/>
      <c r="VWE234" s="43"/>
      <c r="VWF234" s="43"/>
      <c r="VWG234" s="43"/>
      <c r="VWH234" s="43"/>
      <c r="VWI234" s="43"/>
      <c r="VWJ234" s="43"/>
      <c r="VWK234" s="43"/>
      <c r="VWL234" s="43"/>
      <c r="VWM234" s="43"/>
      <c r="VWN234" s="43"/>
      <c r="VWO234" s="43"/>
      <c r="VWP234" s="43"/>
      <c r="VWQ234" s="43"/>
      <c r="VWR234" s="43"/>
      <c r="VWS234" s="43"/>
      <c r="VWT234" s="43"/>
      <c r="VWU234" s="43"/>
      <c r="VWV234" s="43"/>
      <c r="VWW234" s="43"/>
      <c r="VWX234" s="43"/>
      <c r="VWY234" s="43"/>
      <c r="VWZ234" s="43"/>
      <c r="VXA234" s="43"/>
      <c r="VXB234" s="43"/>
      <c r="VXC234" s="43"/>
      <c r="VXD234" s="43"/>
      <c r="VXE234" s="43"/>
      <c r="VXF234" s="43"/>
      <c r="VXG234" s="43"/>
      <c r="VXH234" s="43"/>
      <c r="VXI234" s="43"/>
      <c r="VXJ234" s="43"/>
      <c r="VXK234" s="43"/>
      <c r="VXL234" s="43"/>
      <c r="VXM234" s="43"/>
      <c r="VXN234" s="43"/>
      <c r="VXO234" s="43"/>
      <c r="VXP234" s="43"/>
      <c r="VXQ234" s="43"/>
      <c r="VXR234" s="43"/>
      <c r="VXS234" s="43"/>
      <c r="VXT234" s="43"/>
      <c r="VXU234" s="43"/>
      <c r="VXV234" s="43"/>
      <c r="VXW234" s="43"/>
      <c r="VXX234" s="43"/>
      <c r="VXY234" s="43"/>
      <c r="VXZ234" s="43"/>
      <c r="VYA234" s="43"/>
      <c r="VYB234" s="43"/>
      <c r="VYC234" s="43"/>
      <c r="VYD234" s="43"/>
      <c r="VYE234" s="43"/>
      <c r="VYF234" s="43"/>
      <c r="VYG234" s="43"/>
      <c r="VYH234" s="43"/>
      <c r="VYI234" s="43"/>
      <c r="VYJ234" s="43"/>
      <c r="VYK234" s="43"/>
      <c r="VYL234" s="43"/>
      <c r="VYM234" s="43"/>
      <c r="VYN234" s="43"/>
      <c r="VYO234" s="43"/>
      <c r="VYP234" s="43"/>
      <c r="VYQ234" s="43"/>
      <c r="VYR234" s="43"/>
      <c r="VYS234" s="43"/>
      <c r="VYT234" s="43"/>
      <c r="VYU234" s="43"/>
      <c r="VYV234" s="43"/>
      <c r="VYW234" s="43"/>
      <c r="VYX234" s="43"/>
      <c r="VYY234" s="43"/>
      <c r="VYZ234" s="43"/>
      <c r="VZA234" s="43"/>
      <c r="VZB234" s="43"/>
      <c r="VZC234" s="43"/>
      <c r="VZD234" s="43"/>
      <c r="VZE234" s="43"/>
      <c r="VZF234" s="43"/>
      <c r="VZG234" s="43"/>
      <c r="VZH234" s="43"/>
      <c r="VZI234" s="43"/>
      <c r="VZJ234" s="43"/>
      <c r="VZK234" s="43"/>
      <c r="VZL234" s="43"/>
      <c r="VZM234" s="43"/>
      <c r="VZN234" s="43"/>
      <c r="VZO234" s="43"/>
      <c r="VZP234" s="43"/>
      <c r="VZQ234" s="43"/>
      <c r="VZR234" s="43"/>
      <c r="VZS234" s="43"/>
      <c r="VZT234" s="43"/>
      <c r="VZU234" s="43"/>
      <c r="VZV234" s="43"/>
      <c r="VZW234" s="43"/>
      <c r="VZX234" s="43"/>
      <c r="VZY234" s="43"/>
      <c r="VZZ234" s="43"/>
      <c r="WAA234" s="43"/>
      <c r="WAB234" s="43"/>
      <c r="WAC234" s="43"/>
      <c r="WAD234" s="43"/>
      <c r="WAE234" s="43"/>
      <c r="WAF234" s="43"/>
      <c r="WAG234" s="43"/>
      <c r="WAH234" s="43"/>
      <c r="WAI234" s="43"/>
      <c r="WAJ234" s="43"/>
      <c r="WAK234" s="43"/>
      <c r="WAL234" s="43"/>
      <c r="WAM234" s="43"/>
      <c r="WAN234" s="43"/>
      <c r="WAO234" s="43"/>
      <c r="WAP234" s="43"/>
      <c r="WAQ234" s="43"/>
      <c r="WAR234" s="43"/>
      <c r="WAS234" s="43"/>
      <c r="WAT234" s="43"/>
      <c r="WAU234" s="43"/>
      <c r="WAV234" s="43"/>
      <c r="WAW234" s="43"/>
      <c r="WAX234" s="43"/>
      <c r="WAY234" s="43"/>
      <c r="WAZ234" s="43"/>
      <c r="WBA234" s="43"/>
      <c r="WBB234" s="43"/>
      <c r="WBC234" s="43"/>
      <c r="WBD234" s="43"/>
      <c r="WBE234" s="43"/>
      <c r="WBF234" s="43"/>
      <c r="WBG234" s="43"/>
      <c r="WBH234" s="43"/>
      <c r="WBI234" s="43"/>
      <c r="WBJ234" s="43"/>
      <c r="WBK234" s="43"/>
      <c r="WBL234" s="43"/>
      <c r="WBM234" s="43"/>
      <c r="WBN234" s="43"/>
      <c r="WBO234" s="43"/>
      <c r="WBP234" s="43"/>
      <c r="WBQ234" s="43"/>
      <c r="WBR234" s="43"/>
      <c r="WBS234" s="43"/>
      <c r="WBT234" s="43"/>
      <c r="WBU234" s="43"/>
      <c r="WBV234" s="43"/>
      <c r="WBW234" s="43"/>
      <c r="WBX234" s="43"/>
      <c r="WBY234" s="43"/>
      <c r="WBZ234" s="43"/>
      <c r="WCA234" s="43"/>
      <c r="WCB234" s="43"/>
      <c r="WCC234" s="43"/>
      <c r="WCD234" s="43"/>
      <c r="WCE234" s="43"/>
      <c r="WCF234" s="43"/>
      <c r="WCG234" s="43"/>
      <c r="WCH234" s="43"/>
      <c r="WCI234" s="43"/>
      <c r="WCJ234" s="43"/>
      <c r="WCK234" s="43"/>
      <c r="WCL234" s="43"/>
      <c r="WCM234" s="43"/>
      <c r="WCN234" s="43"/>
      <c r="WCO234" s="43"/>
      <c r="WCP234" s="43"/>
      <c r="WCQ234" s="43"/>
      <c r="WCR234" s="43"/>
      <c r="WCS234" s="43"/>
      <c r="WCT234" s="43"/>
      <c r="WCU234" s="43"/>
      <c r="WCV234" s="43"/>
      <c r="WCW234" s="43"/>
      <c r="WCX234" s="43"/>
      <c r="WCY234" s="43"/>
      <c r="WCZ234" s="43"/>
      <c r="WDA234" s="43"/>
      <c r="WDB234" s="43"/>
      <c r="WDC234" s="43"/>
      <c r="WDD234" s="43"/>
      <c r="WDE234" s="43"/>
      <c r="WDF234" s="43"/>
      <c r="WDG234" s="43"/>
      <c r="WDH234" s="43"/>
      <c r="WDI234" s="43"/>
      <c r="WDJ234" s="43"/>
      <c r="WDK234" s="43"/>
      <c r="WDL234" s="43"/>
      <c r="WDM234" s="43"/>
      <c r="WDN234" s="43"/>
      <c r="WDO234" s="43"/>
      <c r="WDP234" s="43"/>
      <c r="WDQ234" s="43"/>
      <c r="WDR234" s="43"/>
      <c r="WDS234" s="43"/>
      <c r="WDT234" s="43"/>
      <c r="WDU234" s="43"/>
      <c r="WDV234" s="43"/>
      <c r="WDW234" s="43"/>
      <c r="WDX234" s="43"/>
      <c r="WDY234" s="43"/>
      <c r="WDZ234" s="43"/>
      <c r="WEA234" s="43"/>
      <c r="WEB234" s="43"/>
      <c r="WEC234" s="43"/>
      <c r="WED234" s="43"/>
      <c r="WEE234" s="43"/>
      <c r="WEF234" s="43"/>
      <c r="WEG234" s="43"/>
      <c r="WEH234" s="43"/>
      <c r="WEI234" s="43"/>
      <c r="WEJ234" s="43"/>
      <c r="WEK234" s="43"/>
      <c r="WEL234" s="43"/>
      <c r="WEM234" s="43"/>
      <c r="WEN234" s="43"/>
      <c r="WEO234" s="43"/>
      <c r="WEP234" s="43"/>
      <c r="WEQ234" s="43"/>
      <c r="WER234" s="43"/>
      <c r="WES234" s="43"/>
      <c r="WET234" s="43"/>
      <c r="WEU234" s="43"/>
      <c r="WEV234" s="43"/>
      <c r="WEW234" s="43"/>
      <c r="WEX234" s="43"/>
      <c r="WEY234" s="43"/>
      <c r="WEZ234" s="43"/>
      <c r="WFA234" s="43"/>
      <c r="WFB234" s="43"/>
      <c r="WFC234" s="43"/>
      <c r="WFD234" s="43"/>
      <c r="WFE234" s="43"/>
      <c r="WFF234" s="43"/>
      <c r="WFG234" s="43"/>
      <c r="WFH234" s="43"/>
      <c r="WFI234" s="43"/>
      <c r="WFJ234" s="43"/>
      <c r="WFK234" s="43"/>
      <c r="WFL234" s="43"/>
      <c r="WFM234" s="43"/>
      <c r="WFN234" s="43"/>
      <c r="WFO234" s="43"/>
      <c r="WFP234" s="43"/>
      <c r="WFQ234" s="43"/>
      <c r="WFR234" s="43"/>
      <c r="WFS234" s="43"/>
      <c r="WFT234" s="43"/>
      <c r="WFU234" s="43"/>
      <c r="WFV234" s="43"/>
      <c r="WFW234" s="43"/>
      <c r="WFX234" s="43"/>
      <c r="WFY234" s="43"/>
      <c r="WFZ234" s="43"/>
      <c r="WGA234" s="43"/>
      <c r="WGB234" s="43"/>
      <c r="WGC234" s="43"/>
      <c r="WGD234" s="43"/>
      <c r="WGE234" s="43"/>
      <c r="WGF234" s="43"/>
      <c r="WGG234" s="43"/>
      <c r="WGH234" s="43"/>
      <c r="WGI234" s="43"/>
      <c r="WGJ234" s="43"/>
      <c r="WGK234" s="43"/>
      <c r="WGL234" s="43"/>
      <c r="WGM234" s="43"/>
      <c r="WGN234" s="43"/>
      <c r="WGO234" s="43"/>
      <c r="WGP234" s="43"/>
      <c r="WGQ234" s="43"/>
      <c r="WGR234" s="43"/>
      <c r="WGS234" s="43"/>
      <c r="WGT234" s="43"/>
      <c r="WGU234" s="43"/>
      <c r="WGV234" s="43"/>
      <c r="WGW234" s="43"/>
      <c r="WGX234" s="43"/>
      <c r="WGY234" s="43"/>
      <c r="WGZ234" s="43"/>
      <c r="WHA234" s="43"/>
      <c r="WHB234" s="43"/>
      <c r="WHC234" s="43"/>
      <c r="WHD234" s="43"/>
      <c r="WHE234" s="43"/>
      <c r="WHF234" s="43"/>
      <c r="WHG234" s="43"/>
      <c r="WHH234" s="43"/>
      <c r="WHI234" s="43"/>
      <c r="WHJ234" s="43"/>
      <c r="WHK234" s="43"/>
      <c r="WHL234" s="43"/>
      <c r="WHM234" s="43"/>
      <c r="WHN234" s="43"/>
      <c r="WHO234" s="43"/>
      <c r="WHP234" s="43"/>
      <c r="WHQ234" s="43"/>
      <c r="WHR234" s="43"/>
      <c r="WHS234" s="43"/>
      <c r="WHT234" s="43"/>
      <c r="WHU234" s="43"/>
      <c r="WHV234" s="43"/>
      <c r="WHW234" s="43"/>
      <c r="WHX234" s="43"/>
      <c r="WHY234" s="43"/>
      <c r="WHZ234" s="43"/>
      <c r="WIA234" s="43"/>
      <c r="WIB234" s="43"/>
      <c r="WIC234" s="43"/>
      <c r="WID234" s="43"/>
      <c r="WIE234" s="43"/>
      <c r="WIF234" s="43"/>
      <c r="WIG234" s="43"/>
      <c r="WIH234" s="43"/>
      <c r="WII234" s="43"/>
      <c r="WIJ234" s="43"/>
      <c r="WIK234" s="43"/>
      <c r="WIL234" s="43"/>
      <c r="WIM234" s="43"/>
      <c r="WIN234" s="43"/>
      <c r="WIO234" s="43"/>
      <c r="WIP234" s="43"/>
      <c r="WIQ234" s="43"/>
      <c r="WIR234" s="43"/>
      <c r="WIS234" s="43"/>
      <c r="WIT234" s="43"/>
      <c r="WIU234" s="43"/>
      <c r="WIV234" s="43"/>
      <c r="WIW234" s="43"/>
      <c r="WIX234" s="43"/>
      <c r="WIY234" s="43"/>
      <c r="WIZ234" s="43"/>
      <c r="WJA234" s="43"/>
      <c r="WJB234" s="43"/>
      <c r="WJC234" s="43"/>
      <c r="WJD234" s="43"/>
      <c r="WJE234" s="43"/>
      <c r="WJF234" s="43"/>
      <c r="WJG234" s="43"/>
      <c r="WJH234" s="43"/>
      <c r="WJI234" s="43"/>
      <c r="WJJ234" s="43"/>
      <c r="WJK234" s="43"/>
      <c r="WJL234" s="43"/>
      <c r="WJM234" s="43"/>
      <c r="WJN234" s="43"/>
      <c r="WJO234" s="43"/>
      <c r="WJP234" s="43"/>
      <c r="WJQ234" s="43"/>
      <c r="WJR234" s="43"/>
      <c r="WJS234" s="43"/>
      <c r="WJT234" s="43"/>
      <c r="WJU234" s="43"/>
      <c r="WJV234" s="43"/>
      <c r="WJW234" s="43"/>
      <c r="WJX234" s="43"/>
      <c r="WJY234" s="43"/>
      <c r="WJZ234" s="43"/>
      <c r="WKA234" s="43"/>
      <c r="WKB234" s="43"/>
      <c r="WKC234" s="43"/>
      <c r="WKD234" s="43"/>
      <c r="WKE234" s="43"/>
      <c r="WKF234" s="43"/>
      <c r="WKG234" s="43"/>
      <c r="WKH234" s="43"/>
      <c r="WKI234" s="43"/>
      <c r="WKJ234" s="43"/>
      <c r="WKK234" s="43"/>
      <c r="WKL234" s="43"/>
      <c r="WKM234" s="43"/>
      <c r="WKN234" s="43"/>
      <c r="WKO234" s="43"/>
      <c r="WKP234" s="43"/>
      <c r="WKQ234" s="43"/>
      <c r="WKR234" s="43"/>
      <c r="WKS234" s="43"/>
      <c r="WKT234" s="43"/>
      <c r="WKU234" s="43"/>
      <c r="WKV234" s="43"/>
      <c r="WKW234" s="43"/>
      <c r="WKX234" s="43"/>
      <c r="WKY234" s="43"/>
      <c r="WKZ234" s="43"/>
      <c r="WLA234" s="43"/>
      <c r="WLB234" s="43"/>
      <c r="WLC234" s="43"/>
      <c r="WLD234" s="43"/>
      <c r="WLE234" s="43"/>
      <c r="WLF234" s="43"/>
      <c r="WLG234" s="43"/>
      <c r="WLH234" s="43"/>
      <c r="WLI234" s="43"/>
      <c r="WLJ234" s="43"/>
      <c r="WLK234" s="43"/>
      <c r="WLL234" s="43"/>
      <c r="WLM234" s="43"/>
      <c r="WLN234" s="43"/>
      <c r="WLO234" s="43"/>
      <c r="WLP234" s="43"/>
      <c r="WLQ234" s="43"/>
      <c r="WLR234" s="43"/>
      <c r="WLS234" s="43"/>
      <c r="WLT234" s="43"/>
      <c r="WLU234" s="43"/>
      <c r="WLV234" s="43"/>
      <c r="WLW234" s="43"/>
      <c r="WLX234" s="43"/>
      <c r="WLY234" s="43"/>
      <c r="WLZ234" s="43"/>
      <c r="WMA234" s="43"/>
      <c r="WMB234" s="43"/>
      <c r="WMC234" s="43"/>
      <c r="WMD234" s="43"/>
      <c r="WME234" s="43"/>
      <c r="WMF234" s="43"/>
      <c r="WMG234" s="43"/>
      <c r="WMH234" s="43"/>
      <c r="WMI234" s="43"/>
      <c r="WMJ234" s="43"/>
      <c r="WMK234" s="43"/>
      <c r="WML234" s="43"/>
      <c r="WMM234" s="43"/>
      <c r="WMN234" s="43"/>
      <c r="WMO234" s="43"/>
      <c r="WMP234" s="43"/>
      <c r="WMQ234" s="43"/>
      <c r="WMR234" s="43"/>
      <c r="WMS234" s="43"/>
      <c r="WMT234" s="43"/>
      <c r="WMU234" s="43"/>
      <c r="WMV234" s="43"/>
      <c r="WMW234" s="43"/>
      <c r="WMX234" s="43"/>
      <c r="WMY234" s="43"/>
      <c r="WMZ234" s="43"/>
      <c r="WNA234" s="43"/>
      <c r="WNB234" s="43"/>
      <c r="WNC234" s="43"/>
      <c r="WND234" s="43"/>
      <c r="WNE234" s="43"/>
      <c r="WNF234" s="43"/>
      <c r="WNG234" s="43"/>
      <c r="WNH234" s="43"/>
      <c r="WNI234" s="43"/>
      <c r="WNJ234" s="43"/>
      <c r="WNK234" s="43"/>
      <c r="WNL234" s="43"/>
      <c r="WNM234" s="43"/>
      <c r="WNN234" s="43"/>
      <c r="WNO234" s="43"/>
      <c r="WNP234" s="43"/>
      <c r="WNQ234" s="43"/>
      <c r="WNR234" s="43"/>
      <c r="WNS234" s="43"/>
      <c r="WNT234" s="43"/>
      <c r="WNU234" s="43"/>
      <c r="WNV234" s="43"/>
      <c r="WNW234" s="43"/>
      <c r="WNX234" s="43"/>
      <c r="WNY234" s="43"/>
      <c r="WNZ234" s="43"/>
      <c r="WOA234" s="43"/>
      <c r="WOB234" s="43"/>
      <c r="WOC234" s="43"/>
      <c r="WOD234" s="43"/>
      <c r="WOE234" s="43"/>
      <c r="WOF234" s="43"/>
      <c r="WOG234" s="43"/>
      <c r="WOH234" s="43"/>
      <c r="WOI234" s="43"/>
      <c r="WOJ234" s="43"/>
      <c r="WOK234" s="43"/>
      <c r="WOL234" s="43"/>
      <c r="WOM234" s="43"/>
      <c r="WON234" s="43"/>
      <c r="WOO234" s="43"/>
      <c r="WOP234" s="43"/>
      <c r="WOQ234" s="43"/>
      <c r="WOR234" s="43"/>
      <c r="WOS234" s="43"/>
      <c r="WOT234" s="43"/>
      <c r="WOU234" s="43"/>
      <c r="WOV234" s="43"/>
      <c r="WOW234" s="43"/>
      <c r="WOX234" s="43"/>
      <c r="WOY234" s="43"/>
      <c r="WOZ234" s="43"/>
      <c r="WPA234" s="43"/>
      <c r="WPB234" s="43"/>
      <c r="WPC234" s="43"/>
      <c r="WPD234" s="43"/>
      <c r="WPE234" s="43"/>
      <c r="WPF234" s="43"/>
      <c r="WPG234" s="43"/>
      <c r="WPH234" s="43"/>
      <c r="WPI234" s="43"/>
      <c r="WPJ234" s="43"/>
      <c r="WPK234" s="43"/>
      <c r="WPL234" s="43"/>
      <c r="WPM234" s="43"/>
      <c r="WPN234" s="43"/>
      <c r="WPO234" s="43"/>
      <c r="WPP234" s="43"/>
      <c r="WPQ234" s="43"/>
      <c r="WPR234" s="43"/>
      <c r="WPS234" s="43"/>
      <c r="WPT234" s="43"/>
      <c r="WPU234" s="43"/>
      <c r="WPV234" s="43"/>
      <c r="WPW234" s="43"/>
      <c r="WPX234" s="43"/>
      <c r="WPY234" s="43"/>
      <c r="WPZ234" s="43"/>
      <c r="WQA234" s="43"/>
      <c r="WQB234" s="43"/>
      <c r="WQC234" s="43"/>
      <c r="WQD234" s="43"/>
      <c r="WQE234" s="43"/>
      <c r="WQF234" s="43"/>
      <c r="WQG234" s="43"/>
      <c r="WQH234" s="43"/>
      <c r="WQI234" s="43"/>
      <c r="WQJ234" s="43"/>
      <c r="WQK234" s="43"/>
      <c r="WQL234" s="43"/>
      <c r="WQM234" s="43"/>
      <c r="WQN234" s="43"/>
      <c r="WQO234" s="43"/>
      <c r="WQP234" s="43"/>
      <c r="WQQ234" s="43"/>
      <c r="WQR234" s="43"/>
      <c r="WQS234" s="43"/>
      <c r="WQT234" s="43"/>
      <c r="WQU234" s="43"/>
      <c r="WQV234" s="43"/>
      <c r="WQW234" s="43"/>
      <c r="WQX234" s="43"/>
      <c r="WQY234" s="43"/>
      <c r="WQZ234" s="43"/>
      <c r="WRA234" s="43"/>
      <c r="WRB234" s="43"/>
      <c r="WRC234" s="43"/>
      <c r="WRD234" s="43"/>
      <c r="WRE234" s="43"/>
      <c r="WRF234" s="43"/>
      <c r="WRG234" s="43"/>
      <c r="WRH234" s="43"/>
      <c r="WRI234" s="43"/>
      <c r="WRJ234" s="43"/>
      <c r="WRK234" s="43"/>
      <c r="WRL234" s="43"/>
      <c r="WRM234" s="43"/>
      <c r="WRN234" s="43"/>
      <c r="WRO234" s="43"/>
      <c r="WRP234" s="43"/>
      <c r="WRQ234" s="43"/>
      <c r="WRR234" s="43"/>
      <c r="WRS234" s="43"/>
      <c r="WRT234" s="43"/>
      <c r="WRU234" s="43"/>
      <c r="WRV234" s="43"/>
      <c r="WRW234" s="43"/>
      <c r="WRX234" s="43"/>
      <c r="WRY234" s="43"/>
      <c r="WRZ234" s="43"/>
      <c r="WSA234" s="43"/>
      <c r="WSB234" s="43"/>
      <c r="WSC234" s="43"/>
      <c r="WSD234" s="43"/>
      <c r="WSE234" s="43"/>
      <c r="WSF234" s="43"/>
      <c r="WSG234" s="43"/>
      <c r="WSH234" s="43"/>
      <c r="WSI234" s="43"/>
      <c r="WSJ234" s="43"/>
      <c r="WSK234" s="43"/>
      <c r="WSL234" s="43"/>
      <c r="WSM234" s="43"/>
      <c r="WSN234" s="43"/>
      <c r="WSO234" s="43"/>
      <c r="WSP234" s="43"/>
      <c r="WSQ234" s="43"/>
      <c r="WSR234" s="43"/>
      <c r="WSS234" s="43"/>
      <c r="WST234" s="43"/>
      <c r="WSU234" s="43"/>
      <c r="WSV234" s="43"/>
      <c r="WSW234" s="43"/>
      <c r="WSX234" s="43"/>
      <c r="WSY234" s="43"/>
      <c r="WSZ234" s="43"/>
      <c r="WTA234" s="43"/>
      <c r="WTB234" s="43"/>
      <c r="WTC234" s="43"/>
      <c r="WTD234" s="43"/>
      <c r="WTE234" s="43"/>
      <c r="WTF234" s="43"/>
      <c r="WTG234" s="43"/>
      <c r="WTH234" s="43"/>
      <c r="WTI234" s="43"/>
      <c r="WTJ234" s="43"/>
      <c r="WTK234" s="43"/>
      <c r="WTL234" s="43"/>
      <c r="WTM234" s="43"/>
      <c r="WTN234" s="43"/>
      <c r="WTO234" s="43"/>
      <c r="WTP234" s="43"/>
      <c r="WTQ234" s="43"/>
      <c r="WTR234" s="43"/>
      <c r="WTS234" s="43"/>
      <c r="WTT234" s="43"/>
      <c r="WTU234" s="43"/>
      <c r="WTV234" s="43"/>
      <c r="WTW234" s="43"/>
      <c r="WTX234" s="43"/>
      <c r="WTY234" s="43"/>
      <c r="WTZ234" s="43"/>
      <c r="WUA234" s="43"/>
      <c r="WUB234" s="43"/>
      <c r="WUC234" s="43"/>
      <c r="WUD234" s="43"/>
      <c r="WUE234" s="43"/>
      <c r="WUF234" s="43"/>
      <c r="WUG234" s="43"/>
      <c r="WUH234" s="43"/>
      <c r="WUI234" s="43"/>
      <c r="WUJ234" s="43"/>
      <c r="WUK234" s="43"/>
      <c r="WUL234" s="43"/>
      <c r="WUM234" s="43"/>
      <c r="WUN234" s="43"/>
      <c r="WUO234" s="43"/>
      <c r="WUP234" s="43"/>
      <c r="WUQ234" s="43"/>
      <c r="WUR234" s="43"/>
      <c r="WUS234" s="43"/>
    </row>
    <row r="235" spans="1:16113" s="43" customFormat="1" x14ac:dyDescent="0.2">
      <c r="A235" s="663" t="s">
        <v>587</v>
      </c>
      <c r="B235" s="546" t="s">
        <v>524</v>
      </c>
      <c r="C235" s="625" t="s">
        <v>199</v>
      </c>
      <c r="D235" s="645">
        <v>212</v>
      </c>
      <c r="E235" s="659">
        <v>138</v>
      </c>
      <c r="F235" s="659">
        <v>119</v>
      </c>
      <c r="G235" s="659">
        <v>118</v>
      </c>
      <c r="H235" s="660">
        <v>92</v>
      </c>
      <c r="I235" s="661">
        <f t="shared" si="228"/>
        <v>0.85507246376811596</v>
      </c>
      <c r="J235" s="662">
        <f t="shared" si="229"/>
        <v>0.99159663865546221</v>
      </c>
      <c r="K235" s="645">
        <v>239</v>
      </c>
      <c r="L235" s="659">
        <v>200</v>
      </c>
      <c r="M235" s="659">
        <v>173</v>
      </c>
      <c r="N235" s="659">
        <v>172</v>
      </c>
      <c r="O235" s="660">
        <v>155</v>
      </c>
      <c r="P235" s="661">
        <f t="shared" si="250"/>
        <v>0.86</v>
      </c>
      <c r="Q235" s="662">
        <f t="shared" si="251"/>
        <v>0.9942196531791907</v>
      </c>
      <c r="R235" s="645">
        <v>223</v>
      </c>
      <c r="S235" s="659">
        <v>218</v>
      </c>
      <c r="T235" s="659">
        <v>159</v>
      </c>
      <c r="U235" s="659">
        <v>158</v>
      </c>
      <c r="V235" s="660">
        <v>135</v>
      </c>
      <c r="W235" s="661">
        <f t="shared" si="226"/>
        <v>0.72477064220183485</v>
      </c>
      <c r="X235" s="662">
        <f t="shared" si="227"/>
        <v>0.99371069182389937</v>
      </c>
      <c r="Y235" s="645">
        <v>272</v>
      </c>
      <c r="Z235" s="659">
        <v>257</v>
      </c>
      <c r="AA235" s="659">
        <v>204</v>
      </c>
      <c r="AB235" s="659">
        <v>203</v>
      </c>
      <c r="AC235" s="660">
        <v>182</v>
      </c>
      <c r="AD235" s="661">
        <f t="shared" si="252"/>
        <v>0.78988326848249024</v>
      </c>
      <c r="AE235" s="662">
        <f t="shared" si="253"/>
        <v>0.99509803921568629</v>
      </c>
      <c r="AF235" s="645">
        <v>259</v>
      </c>
      <c r="AG235" s="659">
        <v>247</v>
      </c>
      <c r="AH235" s="659">
        <v>196</v>
      </c>
      <c r="AI235" s="659">
        <v>195</v>
      </c>
      <c r="AJ235" s="660">
        <v>174</v>
      </c>
      <c r="AK235" s="661">
        <f t="shared" si="254"/>
        <v>0.78947368421052633</v>
      </c>
      <c r="AL235" s="662">
        <f t="shared" si="255"/>
        <v>0.99489795918367352</v>
      </c>
      <c r="AM235" s="645">
        <v>219</v>
      </c>
      <c r="AN235" s="659">
        <v>211</v>
      </c>
      <c r="AO235" s="659">
        <v>171</v>
      </c>
      <c r="AP235" s="659">
        <v>170</v>
      </c>
      <c r="AQ235" s="660">
        <v>149</v>
      </c>
      <c r="AR235" s="661">
        <f t="shared" si="256"/>
        <v>0.80568720379146919</v>
      </c>
      <c r="AS235" s="662">
        <f t="shared" si="257"/>
        <v>0.99415204678362568</v>
      </c>
      <c r="AT235" s="645">
        <v>178</v>
      </c>
      <c r="AU235" s="659">
        <v>175</v>
      </c>
      <c r="AV235" s="659">
        <v>131</v>
      </c>
      <c r="AW235" s="659">
        <v>130</v>
      </c>
      <c r="AX235" s="660">
        <v>111</v>
      </c>
      <c r="AY235" s="661">
        <f t="shared" si="258"/>
        <v>0.74285714285714288</v>
      </c>
      <c r="AZ235" s="662">
        <f t="shared" si="259"/>
        <v>0.99236641221374045</v>
      </c>
      <c r="BA235" s="645">
        <v>200</v>
      </c>
      <c r="BB235" s="659">
        <v>194</v>
      </c>
      <c r="BC235" s="659">
        <v>155</v>
      </c>
      <c r="BD235" s="659">
        <v>155</v>
      </c>
      <c r="BE235" s="660">
        <v>133</v>
      </c>
      <c r="BF235" s="661">
        <f t="shared" si="272"/>
        <v>0.7989690721649485</v>
      </c>
      <c r="BG235" s="662">
        <f t="shared" si="273"/>
        <v>1</v>
      </c>
      <c r="BH235" s="645">
        <v>233</v>
      </c>
      <c r="BI235" s="659">
        <v>229</v>
      </c>
      <c r="BJ235" s="659">
        <v>163</v>
      </c>
      <c r="BK235" s="659">
        <v>163</v>
      </c>
      <c r="BL235" s="660">
        <v>145</v>
      </c>
      <c r="BM235" s="661">
        <f t="shared" si="274"/>
        <v>0.71179039301310043</v>
      </c>
      <c r="BN235" s="662">
        <f t="shared" si="275"/>
        <v>1</v>
      </c>
      <c r="BO235" s="645">
        <v>251</v>
      </c>
      <c r="BP235" s="659">
        <v>249</v>
      </c>
      <c r="BQ235" s="659">
        <v>181</v>
      </c>
      <c r="BR235" s="659">
        <v>179</v>
      </c>
      <c r="BS235" s="660">
        <v>164</v>
      </c>
      <c r="BT235" s="661">
        <f t="shared" si="276"/>
        <v>0.71887550200803207</v>
      </c>
      <c r="BU235" s="662">
        <f t="shared" si="277"/>
        <v>0.98895027624309395</v>
      </c>
      <c r="BV235" s="645">
        <v>262</v>
      </c>
      <c r="BW235" s="659">
        <v>250</v>
      </c>
      <c r="BX235" s="659">
        <v>182</v>
      </c>
      <c r="BY235" s="659">
        <v>178</v>
      </c>
      <c r="BZ235" s="660">
        <v>164</v>
      </c>
      <c r="CA235" s="661">
        <f t="shared" si="278"/>
        <v>0.71199999999999997</v>
      </c>
      <c r="CB235" s="662">
        <f t="shared" si="279"/>
        <v>0.97802197802197799</v>
      </c>
      <c r="CC235" s="645">
        <v>274</v>
      </c>
      <c r="CD235" s="659">
        <v>269</v>
      </c>
      <c r="CE235" s="659">
        <v>204</v>
      </c>
      <c r="CF235" s="659">
        <v>204</v>
      </c>
      <c r="CG235" s="660">
        <v>153</v>
      </c>
      <c r="CH235" s="661">
        <f t="shared" si="280"/>
        <v>0.75836431226765799</v>
      </c>
      <c r="CI235" s="662">
        <f t="shared" si="281"/>
        <v>1</v>
      </c>
      <c r="CJ235" s="627"/>
      <c r="CK235" s="627"/>
      <c r="CL235" s="627"/>
      <c r="CM235" s="627"/>
      <c r="CN235" s="627"/>
      <c r="CO235" s="627"/>
      <c r="CP235" s="627"/>
      <c r="CQ235" s="627"/>
      <c r="CR235" s="627"/>
      <c r="CS235" s="627"/>
      <c r="CT235" s="627"/>
      <c r="CU235" s="627"/>
      <c r="CV235" s="627"/>
      <c r="CW235" s="627"/>
      <c r="CX235" s="627"/>
      <c r="CY235" s="627"/>
      <c r="CZ235" s="627"/>
      <c r="DA235" s="627"/>
      <c r="DB235" s="627"/>
      <c r="DC235" s="627"/>
      <c r="DD235" s="627"/>
      <c r="DE235" s="627"/>
      <c r="DF235" s="627"/>
      <c r="DG235" s="627"/>
      <c r="DH235" s="627"/>
      <c r="DI235" s="627"/>
      <c r="DJ235" s="627"/>
      <c r="DK235" s="627"/>
      <c r="DL235" s="627"/>
      <c r="DM235" s="627"/>
      <c r="DN235" s="627"/>
      <c r="DO235" s="627"/>
      <c r="DP235" s="627"/>
      <c r="DQ235" s="627"/>
      <c r="DR235" s="627"/>
      <c r="DS235" s="627"/>
      <c r="DT235" s="627"/>
      <c r="DU235" s="627"/>
      <c r="DV235" s="627"/>
      <c r="DW235" s="627"/>
      <c r="DX235" s="627"/>
      <c r="DY235" s="627"/>
      <c r="DZ235" s="627"/>
      <c r="EA235" s="627"/>
      <c r="EB235" s="627"/>
      <c r="EC235" s="627"/>
      <c r="ED235" s="627"/>
      <c r="EE235" s="627"/>
      <c r="EF235" s="627"/>
      <c r="EG235" s="627"/>
      <c r="EH235" s="627"/>
      <c r="EI235" s="627"/>
      <c r="EJ235" s="627"/>
      <c r="EK235" s="627"/>
      <c r="EL235" s="627"/>
      <c r="EM235" s="627"/>
      <c r="EN235" s="627"/>
      <c r="EO235" s="627"/>
      <c r="EP235" s="627"/>
      <c r="EQ235" s="627"/>
      <c r="ER235" s="627"/>
      <c r="ES235" s="627"/>
      <c r="ET235" s="627"/>
      <c r="EU235" s="627"/>
      <c r="EV235" s="627"/>
      <c r="EW235" s="627"/>
      <c r="EX235" s="627"/>
      <c r="EY235" s="627"/>
      <c r="EZ235" s="627"/>
      <c r="FA235" s="627"/>
      <c r="FB235" s="627"/>
      <c r="FC235" s="627"/>
      <c r="FD235" s="627"/>
      <c r="FE235" s="627"/>
      <c r="FF235" s="627"/>
      <c r="FG235" s="627"/>
      <c r="FH235" s="627"/>
      <c r="FI235" s="627"/>
      <c r="FJ235" s="627"/>
      <c r="FK235" s="627"/>
      <c r="FL235" s="627"/>
      <c r="FM235" s="627"/>
      <c r="FN235" s="627"/>
      <c r="FO235" s="627"/>
      <c r="FP235" s="627"/>
      <c r="FQ235" s="627"/>
      <c r="FR235" s="627"/>
      <c r="FS235" s="627"/>
      <c r="FT235" s="627"/>
      <c r="FU235" s="627"/>
      <c r="FV235" s="627"/>
      <c r="FW235" s="627"/>
      <c r="FX235" s="627"/>
      <c r="FY235" s="627"/>
      <c r="FZ235" s="627"/>
      <c r="GA235" s="627"/>
      <c r="GB235" s="627"/>
      <c r="GC235" s="627"/>
      <c r="GD235" s="627"/>
      <c r="GE235" s="627"/>
      <c r="GF235" s="627"/>
      <c r="GG235" s="627"/>
      <c r="GH235" s="627"/>
      <c r="GI235" s="627"/>
      <c r="GJ235" s="627"/>
      <c r="GK235" s="627"/>
      <c r="GL235" s="627"/>
      <c r="GM235" s="627"/>
      <c r="GN235" s="627"/>
      <c r="GO235" s="627"/>
      <c r="GP235" s="627"/>
      <c r="GQ235" s="627"/>
      <c r="GR235" s="627"/>
      <c r="GS235" s="627"/>
      <c r="GT235" s="627"/>
      <c r="GU235" s="627"/>
      <c r="GV235" s="627"/>
      <c r="GW235" s="627"/>
      <c r="GX235" s="627"/>
      <c r="GY235" s="627"/>
      <c r="GZ235" s="627"/>
      <c r="HA235" s="627"/>
      <c r="HB235" s="627"/>
      <c r="HC235" s="627"/>
      <c r="HD235" s="627"/>
      <c r="HE235" s="627"/>
      <c r="HF235" s="627"/>
      <c r="HG235" s="627"/>
      <c r="HH235" s="627"/>
      <c r="HI235" s="627"/>
      <c r="HJ235" s="627"/>
      <c r="HK235" s="627"/>
      <c r="HL235" s="627"/>
      <c r="HM235" s="627"/>
      <c r="HN235" s="627"/>
      <c r="HO235" s="627"/>
      <c r="HP235" s="627"/>
      <c r="HQ235" s="627"/>
      <c r="HR235" s="627"/>
      <c r="HS235" s="627"/>
      <c r="HT235" s="627"/>
      <c r="HU235" s="627"/>
      <c r="HV235" s="627"/>
      <c r="HW235" s="627"/>
      <c r="HX235" s="627"/>
      <c r="HY235" s="627"/>
      <c r="HZ235" s="627"/>
      <c r="IA235" s="627"/>
      <c r="IB235" s="627"/>
      <c r="IC235" s="627"/>
      <c r="ID235" s="627"/>
      <c r="IE235" s="627"/>
      <c r="IF235" s="627"/>
      <c r="IG235" s="627"/>
      <c r="IH235" s="627"/>
      <c r="II235" s="627"/>
      <c r="IJ235" s="627"/>
      <c r="IK235" s="627"/>
      <c r="IL235" s="627"/>
      <c r="IM235" s="627"/>
      <c r="IN235" s="627"/>
      <c r="IO235" s="627"/>
      <c r="IP235" s="627"/>
      <c r="IQ235" s="627"/>
      <c r="IR235" s="627"/>
      <c r="IS235" s="627"/>
      <c r="IT235" s="627"/>
      <c r="IU235" s="627"/>
      <c r="IV235" s="627"/>
      <c r="IW235" s="627"/>
      <c r="IX235" s="627"/>
      <c r="IY235" s="627"/>
      <c r="IZ235" s="627"/>
      <c r="JA235" s="627"/>
      <c r="JB235" s="627"/>
      <c r="JC235" s="627"/>
      <c r="JD235" s="627"/>
      <c r="JE235" s="627"/>
      <c r="JF235" s="627"/>
      <c r="JG235" s="627"/>
      <c r="JH235" s="627"/>
      <c r="JI235" s="627"/>
      <c r="JJ235" s="627"/>
      <c r="JK235" s="627"/>
      <c r="JL235" s="627"/>
      <c r="JM235" s="627"/>
      <c r="JN235" s="627"/>
      <c r="JO235" s="627"/>
      <c r="JP235" s="627"/>
      <c r="JQ235" s="627"/>
      <c r="JR235" s="627"/>
      <c r="JS235" s="627"/>
      <c r="JT235" s="627"/>
      <c r="JU235" s="627"/>
      <c r="JV235" s="627"/>
      <c r="JW235" s="627"/>
      <c r="JX235" s="627"/>
      <c r="JY235" s="627"/>
      <c r="JZ235" s="627"/>
      <c r="KA235" s="627"/>
      <c r="KB235" s="627"/>
      <c r="KC235" s="627"/>
      <c r="KD235" s="627"/>
      <c r="KE235" s="627"/>
      <c r="KF235" s="627"/>
      <c r="KG235" s="627"/>
      <c r="KH235" s="627"/>
      <c r="KI235" s="627"/>
      <c r="KJ235" s="627"/>
      <c r="KK235" s="627"/>
      <c r="KL235" s="627"/>
      <c r="KM235" s="627"/>
      <c r="KN235" s="627"/>
      <c r="KO235" s="627"/>
      <c r="KP235" s="627"/>
      <c r="KQ235" s="627"/>
      <c r="KR235" s="627"/>
      <c r="KS235" s="627"/>
      <c r="KT235" s="627"/>
      <c r="KU235" s="627"/>
      <c r="KV235" s="627"/>
      <c r="KW235" s="627"/>
      <c r="KX235" s="627"/>
      <c r="KY235" s="627"/>
      <c r="KZ235" s="627"/>
      <c r="LA235" s="627"/>
      <c r="LB235" s="627"/>
      <c r="LC235" s="627"/>
      <c r="LD235" s="627"/>
      <c r="LE235" s="627"/>
      <c r="LF235" s="627"/>
      <c r="LG235" s="627"/>
      <c r="LH235" s="627"/>
      <c r="LI235" s="627"/>
      <c r="LJ235" s="627"/>
      <c r="LK235" s="627"/>
      <c r="LL235" s="627"/>
      <c r="LM235" s="627"/>
      <c r="LN235" s="627"/>
      <c r="LO235" s="627"/>
      <c r="LP235" s="627"/>
      <c r="LQ235" s="627"/>
      <c r="LR235" s="627"/>
      <c r="LS235" s="627"/>
      <c r="LT235" s="627"/>
      <c r="LU235" s="627"/>
      <c r="LV235" s="627"/>
      <c r="LW235" s="627"/>
      <c r="LX235" s="627"/>
      <c r="LY235" s="627"/>
      <c r="LZ235" s="627"/>
      <c r="MA235" s="627"/>
      <c r="MB235" s="627"/>
      <c r="MC235" s="627"/>
      <c r="MD235" s="627"/>
      <c r="ME235" s="627"/>
      <c r="MF235" s="627"/>
      <c r="MG235" s="627"/>
      <c r="MH235" s="627"/>
      <c r="MI235" s="627"/>
      <c r="MJ235" s="627"/>
      <c r="MK235" s="627"/>
      <c r="ML235" s="627"/>
      <c r="MM235" s="627"/>
      <c r="MN235" s="627"/>
      <c r="MO235" s="627"/>
      <c r="MP235" s="627"/>
      <c r="MQ235" s="627"/>
      <c r="MR235" s="627"/>
      <c r="MS235" s="627"/>
      <c r="MT235" s="627"/>
      <c r="MU235" s="627"/>
      <c r="MV235" s="627"/>
      <c r="MW235" s="627"/>
      <c r="MX235" s="627"/>
      <c r="MY235" s="627"/>
      <c r="MZ235" s="627"/>
      <c r="NA235" s="627"/>
      <c r="NB235" s="627"/>
      <c r="NC235" s="627"/>
      <c r="ND235" s="627"/>
      <c r="NE235" s="627"/>
      <c r="NF235" s="627"/>
      <c r="NG235" s="627"/>
      <c r="NH235" s="627"/>
      <c r="NI235" s="627"/>
      <c r="NJ235" s="627"/>
      <c r="NK235" s="627"/>
      <c r="NL235" s="627"/>
      <c r="NM235" s="627"/>
      <c r="NN235" s="627"/>
      <c r="NO235" s="627"/>
      <c r="NP235" s="627"/>
      <c r="NQ235" s="627"/>
      <c r="NR235" s="627"/>
      <c r="NS235" s="627"/>
      <c r="NT235" s="627"/>
      <c r="NU235" s="627"/>
      <c r="NV235" s="627"/>
      <c r="NW235" s="627"/>
      <c r="NX235" s="627"/>
      <c r="NY235" s="627"/>
      <c r="NZ235" s="627"/>
      <c r="OA235" s="627"/>
      <c r="OB235" s="627"/>
      <c r="OC235" s="627"/>
      <c r="OD235" s="627"/>
      <c r="OE235" s="627"/>
      <c r="OF235" s="627"/>
      <c r="OG235" s="627"/>
      <c r="OH235" s="627"/>
      <c r="OI235" s="627"/>
      <c r="OJ235" s="627"/>
      <c r="OK235" s="627"/>
      <c r="OL235" s="627"/>
      <c r="OM235" s="627"/>
      <c r="ON235" s="627"/>
      <c r="OO235" s="627"/>
      <c r="OP235" s="627"/>
      <c r="OQ235" s="627"/>
      <c r="OR235" s="627"/>
      <c r="OS235" s="627"/>
      <c r="OT235" s="627"/>
      <c r="OU235" s="627"/>
      <c r="OV235" s="627"/>
      <c r="OW235" s="627"/>
      <c r="OX235" s="627"/>
      <c r="OY235" s="627"/>
      <c r="OZ235" s="627"/>
      <c r="PA235" s="627"/>
      <c r="PB235" s="627"/>
      <c r="PC235" s="627"/>
      <c r="PD235" s="627"/>
      <c r="PE235" s="627"/>
      <c r="PF235" s="627"/>
      <c r="PG235" s="627"/>
      <c r="PH235" s="627"/>
      <c r="PI235" s="627"/>
      <c r="PJ235" s="627"/>
      <c r="PK235" s="627"/>
      <c r="PL235" s="627"/>
      <c r="PM235" s="627"/>
      <c r="PN235" s="627"/>
      <c r="PO235" s="627"/>
      <c r="PP235" s="627"/>
      <c r="PQ235" s="627"/>
      <c r="PR235" s="627"/>
      <c r="PS235" s="627"/>
      <c r="PT235" s="627"/>
      <c r="PU235" s="627"/>
      <c r="PV235" s="627"/>
      <c r="PW235" s="627"/>
      <c r="PX235" s="627"/>
      <c r="PY235" s="627"/>
      <c r="PZ235" s="627"/>
      <c r="QA235" s="627"/>
      <c r="QB235" s="627"/>
      <c r="QC235" s="627"/>
      <c r="QD235" s="627"/>
      <c r="QE235" s="627"/>
      <c r="QF235" s="627"/>
      <c r="QG235" s="627"/>
      <c r="QH235" s="627"/>
      <c r="QI235" s="627"/>
      <c r="QJ235" s="627"/>
      <c r="QK235" s="627"/>
      <c r="QL235" s="627"/>
      <c r="QM235" s="627"/>
      <c r="QN235" s="627"/>
      <c r="QO235" s="627"/>
      <c r="QP235" s="627"/>
      <c r="QQ235" s="627"/>
      <c r="QR235" s="627"/>
      <c r="QS235" s="627"/>
      <c r="QT235" s="627"/>
      <c r="QU235" s="627"/>
      <c r="QV235" s="627"/>
      <c r="QW235" s="627"/>
      <c r="QX235" s="627"/>
      <c r="QY235" s="627"/>
      <c r="QZ235" s="627"/>
      <c r="RA235" s="627"/>
      <c r="RB235" s="627"/>
      <c r="RC235" s="627"/>
      <c r="RD235" s="627"/>
      <c r="RE235" s="627"/>
      <c r="RF235" s="627"/>
      <c r="RG235" s="627"/>
      <c r="RH235" s="627"/>
      <c r="RI235" s="627"/>
      <c r="RJ235" s="627"/>
      <c r="RK235" s="627"/>
      <c r="RL235" s="627"/>
      <c r="RM235" s="627"/>
      <c r="RN235" s="627"/>
      <c r="RO235" s="627"/>
      <c r="RP235" s="627"/>
      <c r="RQ235" s="627"/>
      <c r="RR235" s="627"/>
      <c r="RS235" s="627"/>
      <c r="RT235" s="627"/>
      <c r="RU235" s="627"/>
      <c r="RV235" s="627"/>
      <c r="RW235" s="627"/>
      <c r="RX235" s="627"/>
      <c r="RY235" s="627"/>
      <c r="RZ235" s="627"/>
      <c r="SA235" s="627"/>
      <c r="SB235" s="627"/>
      <c r="SC235" s="627"/>
      <c r="SD235" s="627"/>
      <c r="SE235" s="627"/>
      <c r="SF235" s="627"/>
      <c r="SG235" s="627"/>
      <c r="SH235" s="627"/>
      <c r="SI235" s="627"/>
      <c r="SJ235" s="627"/>
      <c r="SK235" s="627"/>
      <c r="SL235" s="627"/>
      <c r="SM235" s="627"/>
      <c r="SN235" s="627"/>
      <c r="SO235" s="627"/>
      <c r="SP235" s="627"/>
      <c r="SQ235" s="627"/>
      <c r="SR235" s="627"/>
      <c r="SS235" s="627"/>
      <c r="ST235" s="627"/>
      <c r="SU235" s="627"/>
      <c r="SV235" s="627"/>
      <c r="SW235" s="627"/>
      <c r="SX235" s="627"/>
      <c r="SY235" s="627"/>
      <c r="SZ235" s="627"/>
      <c r="TA235" s="627"/>
      <c r="TB235" s="627"/>
      <c r="TC235" s="627"/>
      <c r="TD235" s="627"/>
      <c r="TE235" s="627"/>
      <c r="TF235" s="627"/>
      <c r="TG235" s="627"/>
      <c r="TH235" s="627"/>
      <c r="TI235" s="627"/>
      <c r="TJ235" s="627"/>
      <c r="TK235" s="627"/>
      <c r="TL235" s="627"/>
      <c r="TM235" s="627"/>
      <c r="TN235" s="627"/>
      <c r="TO235" s="627"/>
      <c r="TP235" s="627"/>
      <c r="TQ235" s="627"/>
      <c r="TR235" s="627"/>
      <c r="TS235" s="627"/>
      <c r="TT235" s="627"/>
      <c r="TU235" s="627"/>
      <c r="TV235" s="627"/>
      <c r="TW235" s="627"/>
      <c r="TX235" s="627"/>
      <c r="TY235" s="627"/>
      <c r="TZ235" s="627"/>
      <c r="UA235" s="627"/>
      <c r="UB235" s="627"/>
      <c r="UC235" s="627"/>
      <c r="UD235" s="627"/>
      <c r="UE235" s="627"/>
      <c r="UF235" s="627"/>
      <c r="UG235" s="627"/>
      <c r="UH235" s="627"/>
      <c r="UI235" s="627"/>
      <c r="UJ235" s="627"/>
      <c r="UK235" s="627"/>
      <c r="UL235" s="627"/>
      <c r="UM235" s="627"/>
      <c r="UN235" s="627"/>
      <c r="UO235" s="627"/>
      <c r="UP235" s="627"/>
      <c r="UQ235" s="627"/>
      <c r="UR235" s="627"/>
      <c r="US235" s="627"/>
      <c r="UT235" s="627"/>
      <c r="UU235" s="627"/>
      <c r="UV235" s="627"/>
      <c r="UW235" s="627"/>
      <c r="UX235" s="627"/>
      <c r="UY235" s="627"/>
      <c r="UZ235" s="627"/>
      <c r="VA235" s="627"/>
      <c r="VB235" s="627"/>
      <c r="VC235" s="627"/>
      <c r="VD235" s="627"/>
      <c r="VE235" s="627"/>
      <c r="VF235" s="627"/>
      <c r="VG235" s="627"/>
      <c r="VH235" s="627"/>
      <c r="VI235" s="627"/>
      <c r="VJ235" s="627"/>
      <c r="VK235" s="627"/>
      <c r="VL235" s="627"/>
      <c r="VM235" s="627"/>
      <c r="VN235" s="627"/>
      <c r="VO235" s="627"/>
      <c r="VP235" s="627"/>
      <c r="VQ235" s="627"/>
      <c r="VR235" s="627"/>
      <c r="VS235" s="627"/>
      <c r="VT235" s="627"/>
      <c r="VU235" s="627"/>
      <c r="VV235" s="627"/>
      <c r="VW235" s="627"/>
      <c r="VX235" s="627"/>
      <c r="VY235" s="627"/>
      <c r="VZ235" s="627"/>
      <c r="WA235" s="627"/>
      <c r="WB235" s="627"/>
      <c r="WC235" s="627"/>
      <c r="WD235" s="627"/>
      <c r="WE235" s="627"/>
      <c r="WF235" s="627"/>
      <c r="WG235" s="627"/>
      <c r="WH235" s="627"/>
      <c r="WI235" s="627"/>
      <c r="WJ235" s="627"/>
      <c r="WK235" s="627"/>
      <c r="WL235" s="627"/>
      <c r="WM235" s="627"/>
      <c r="WN235" s="627"/>
      <c r="WO235" s="627"/>
      <c r="WP235" s="627"/>
      <c r="WQ235" s="627"/>
      <c r="WR235" s="627"/>
      <c r="WS235" s="627"/>
      <c r="WT235" s="627"/>
      <c r="WU235" s="627"/>
      <c r="WV235" s="627"/>
      <c r="WW235" s="627"/>
      <c r="WX235" s="627"/>
      <c r="WY235" s="627"/>
      <c r="WZ235" s="627"/>
      <c r="XA235" s="627"/>
      <c r="XB235" s="627"/>
      <c r="XC235" s="627"/>
      <c r="XD235" s="627"/>
      <c r="XE235" s="627"/>
      <c r="XF235" s="627"/>
      <c r="XG235" s="627"/>
      <c r="XH235" s="627"/>
      <c r="XI235" s="627"/>
      <c r="XJ235" s="627"/>
      <c r="XK235" s="627"/>
      <c r="XL235" s="627"/>
      <c r="XM235" s="627"/>
      <c r="XN235" s="627"/>
      <c r="XO235" s="627"/>
      <c r="XP235" s="627"/>
      <c r="XQ235" s="627"/>
      <c r="XR235" s="627"/>
      <c r="XS235" s="627"/>
      <c r="XT235" s="627"/>
      <c r="XU235" s="627"/>
      <c r="XV235" s="627"/>
      <c r="XW235" s="627"/>
      <c r="XX235" s="627"/>
      <c r="XY235" s="627"/>
      <c r="XZ235" s="627"/>
      <c r="YA235" s="627"/>
      <c r="YB235" s="627"/>
      <c r="YC235" s="627"/>
      <c r="YD235" s="627"/>
      <c r="YE235" s="627"/>
      <c r="YF235" s="627"/>
      <c r="YG235" s="627"/>
      <c r="YH235" s="627"/>
      <c r="YI235" s="627"/>
      <c r="YJ235" s="627"/>
      <c r="YK235" s="627"/>
      <c r="YL235" s="627"/>
      <c r="YM235" s="627"/>
      <c r="YN235" s="627"/>
      <c r="YO235" s="627"/>
      <c r="YP235" s="627"/>
      <c r="YQ235" s="627"/>
      <c r="YR235" s="627"/>
      <c r="YS235" s="627"/>
      <c r="YT235" s="627"/>
      <c r="YU235" s="627"/>
      <c r="YV235" s="627"/>
      <c r="YW235" s="627"/>
      <c r="YX235" s="627"/>
      <c r="YY235" s="627"/>
      <c r="YZ235" s="627"/>
      <c r="ZA235" s="627"/>
      <c r="ZB235" s="627"/>
      <c r="ZC235" s="627"/>
      <c r="ZD235" s="627"/>
      <c r="ZE235" s="627"/>
      <c r="ZF235" s="627"/>
      <c r="ZG235" s="627"/>
      <c r="ZH235" s="627"/>
      <c r="ZI235" s="627"/>
      <c r="ZJ235" s="627"/>
      <c r="ZK235" s="627"/>
      <c r="ZL235" s="627"/>
      <c r="ZM235" s="627"/>
      <c r="ZN235" s="627"/>
      <c r="ZO235" s="627"/>
      <c r="ZP235" s="627"/>
      <c r="ZQ235" s="627"/>
      <c r="ZR235" s="627"/>
      <c r="ZS235" s="627"/>
      <c r="ZT235" s="627"/>
      <c r="ZU235" s="627"/>
      <c r="ZV235" s="627"/>
      <c r="ZW235" s="627"/>
      <c r="ZX235" s="627"/>
      <c r="ZY235" s="627"/>
      <c r="ZZ235" s="627"/>
      <c r="AAA235" s="627"/>
      <c r="AAB235" s="627"/>
      <c r="AAC235" s="627"/>
      <c r="AAD235" s="627"/>
      <c r="AAE235" s="627"/>
      <c r="AAF235" s="627"/>
      <c r="AAG235" s="627"/>
      <c r="AAH235" s="627"/>
      <c r="AAI235" s="627"/>
      <c r="AAJ235" s="627"/>
      <c r="AAK235" s="627"/>
      <c r="AAL235" s="627"/>
      <c r="AAM235" s="627"/>
      <c r="AAN235" s="627"/>
      <c r="AAO235" s="627"/>
      <c r="AAP235" s="627"/>
      <c r="AAQ235" s="627"/>
      <c r="AAR235" s="627"/>
      <c r="AAS235" s="627"/>
      <c r="AAT235" s="627"/>
      <c r="AAU235" s="627"/>
      <c r="AAV235" s="627"/>
      <c r="AAW235" s="627"/>
      <c r="AAX235" s="627"/>
      <c r="AAY235" s="627"/>
      <c r="AAZ235" s="627"/>
      <c r="ABA235" s="627"/>
      <c r="ABB235" s="627"/>
      <c r="ABC235" s="627"/>
      <c r="ABD235" s="627"/>
      <c r="ABE235" s="627"/>
      <c r="ABF235" s="627"/>
      <c r="ABG235" s="627"/>
      <c r="ABH235" s="627"/>
      <c r="ABI235" s="627"/>
      <c r="ABJ235" s="627"/>
      <c r="ABK235" s="627"/>
      <c r="ABL235" s="627"/>
      <c r="ABM235" s="627"/>
      <c r="ABN235" s="627"/>
      <c r="ABO235" s="627"/>
      <c r="ABP235" s="627"/>
      <c r="ABQ235" s="627"/>
      <c r="ABR235" s="627"/>
      <c r="ABS235" s="627"/>
      <c r="ABT235" s="627"/>
      <c r="ABU235" s="627"/>
      <c r="ABV235" s="627"/>
      <c r="ABW235" s="627"/>
      <c r="ABX235" s="627"/>
      <c r="ABY235" s="627"/>
      <c r="ABZ235" s="627"/>
      <c r="ACA235" s="627"/>
      <c r="ACB235" s="627"/>
      <c r="ACC235" s="627"/>
      <c r="ACD235" s="627"/>
      <c r="ACE235" s="627"/>
      <c r="ACF235" s="627"/>
      <c r="ACG235" s="627"/>
      <c r="ACH235" s="627"/>
      <c r="ACI235" s="627"/>
      <c r="ACJ235" s="627"/>
      <c r="ACK235" s="627"/>
      <c r="ACL235" s="627"/>
      <c r="ACM235" s="627"/>
      <c r="ACN235" s="627"/>
      <c r="ACO235" s="627"/>
      <c r="ACP235" s="627"/>
      <c r="ACQ235" s="627"/>
      <c r="ACR235" s="627"/>
      <c r="ACS235" s="627"/>
      <c r="ACT235" s="627"/>
      <c r="ACU235" s="627"/>
      <c r="ACV235" s="627"/>
      <c r="ACW235" s="627"/>
      <c r="ACX235" s="627"/>
      <c r="ACY235" s="627"/>
      <c r="ACZ235" s="627"/>
      <c r="ADA235" s="627"/>
      <c r="ADB235" s="627"/>
      <c r="ADC235" s="627"/>
      <c r="ADD235" s="627"/>
      <c r="ADE235" s="627"/>
      <c r="ADF235" s="627"/>
      <c r="ADG235" s="627"/>
      <c r="ADH235" s="627"/>
      <c r="ADI235" s="627"/>
      <c r="ADJ235" s="627"/>
      <c r="ADK235" s="627"/>
      <c r="ADL235" s="627"/>
      <c r="ADM235" s="627"/>
      <c r="ADN235" s="627"/>
      <c r="ADO235" s="627"/>
      <c r="ADP235" s="627"/>
      <c r="ADQ235" s="627"/>
      <c r="ADR235" s="627"/>
      <c r="ADS235" s="627"/>
      <c r="ADT235" s="627"/>
      <c r="ADU235" s="627"/>
      <c r="ADV235" s="627"/>
      <c r="ADW235" s="627"/>
      <c r="ADX235" s="627"/>
      <c r="ADY235" s="627"/>
      <c r="ADZ235" s="627"/>
      <c r="AEA235" s="627"/>
      <c r="AEB235" s="627"/>
      <c r="AEC235" s="627"/>
      <c r="AED235" s="627"/>
      <c r="AEE235" s="627"/>
      <c r="AEF235" s="627"/>
      <c r="AEG235" s="627"/>
      <c r="AEH235" s="627"/>
      <c r="AEI235" s="627"/>
      <c r="AEJ235" s="627"/>
      <c r="AEK235" s="627"/>
      <c r="AEL235" s="627"/>
      <c r="AEM235" s="627"/>
      <c r="AEN235" s="627"/>
      <c r="AEO235" s="627"/>
      <c r="AEP235" s="627"/>
      <c r="AEQ235" s="627"/>
      <c r="AER235" s="627"/>
      <c r="AES235" s="627"/>
      <c r="AET235" s="627"/>
      <c r="AEU235" s="627"/>
      <c r="AEV235" s="627"/>
      <c r="AEW235" s="627"/>
      <c r="AEX235" s="627"/>
      <c r="AEY235" s="627"/>
      <c r="AEZ235" s="627"/>
      <c r="AFA235" s="627"/>
      <c r="AFB235" s="627"/>
      <c r="AFC235" s="627"/>
      <c r="AFD235" s="627"/>
      <c r="AFE235" s="627"/>
      <c r="AFF235" s="627"/>
      <c r="AFG235" s="627"/>
      <c r="AFH235" s="627"/>
      <c r="AFI235" s="627"/>
      <c r="AFJ235" s="627"/>
      <c r="AFK235" s="627"/>
      <c r="AFL235" s="627"/>
      <c r="AFM235" s="627"/>
      <c r="AFN235" s="627"/>
      <c r="AFO235" s="627"/>
      <c r="AFP235" s="627"/>
      <c r="AFQ235" s="627"/>
      <c r="AFR235" s="627"/>
      <c r="AFS235" s="627"/>
      <c r="AFT235" s="627"/>
      <c r="AFU235" s="627"/>
      <c r="AFV235" s="627"/>
      <c r="AFW235" s="627"/>
      <c r="AFX235" s="627"/>
      <c r="AFY235" s="627"/>
      <c r="AFZ235" s="627"/>
      <c r="AGA235" s="627"/>
      <c r="AGB235" s="627"/>
      <c r="AGC235" s="627"/>
      <c r="AGD235" s="627"/>
      <c r="AGE235" s="627"/>
      <c r="AGF235" s="627"/>
      <c r="AGG235" s="627"/>
      <c r="AGH235" s="627"/>
      <c r="AGI235" s="627"/>
      <c r="AGJ235" s="627"/>
      <c r="AGK235" s="627"/>
      <c r="AGL235" s="627"/>
      <c r="AGM235" s="627"/>
      <c r="AGN235" s="627"/>
      <c r="AGO235" s="627"/>
      <c r="AGP235" s="627"/>
      <c r="AGQ235" s="627"/>
      <c r="AGR235" s="627"/>
      <c r="AGS235" s="627"/>
      <c r="AGT235" s="627"/>
      <c r="AGU235" s="627"/>
      <c r="AGV235" s="627"/>
      <c r="AGW235" s="627"/>
      <c r="AGX235" s="627"/>
      <c r="AGY235" s="627"/>
      <c r="AGZ235" s="627"/>
      <c r="AHA235" s="627"/>
      <c r="AHB235" s="627"/>
      <c r="AHC235" s="627"/>
      <c r="AHD235" s="627"/>
      <c r="AHE235" s="627"/>
      <c r="AHF235" s="627"/>
      <c r="AHG235" s="627"/>
      <c r="AHH235" s="627"/>
      <c r="AHI235" s="627"/>
      <c r="AHJ235" s="627"/>
      <c r="AHK235" s="627"/>
      <c r="AHL235" s="627"/>
      <c r="AHM235" s="627"/>
      <c r="AHN235" s="627"/>
      <c r="AHO235" s="627"/>
      <c r="AHP235" s="627"/>
      <c r="AHQ235" s="627"/>
      <c r="AHR235" s="627"/>
      <c r="AHS235" s="627"/>
      <c r="AHT235" s="627"/>
      <c r="AHU235" s="627"/>
      <c r="AHV235" s="627"/>
      <c r="AHW235" s="627"/>
      <c r="AHX235" s="627"/>
      <c r="AHY235" s="627"/>
      <c r="AHZ235" s="627"/>
      <c r="AIA235" s="627"/>
      <c r="AIB235" s="627"/>
      <c r="AIC235" s="627"/>
      <c r="AID235" s="627"/>
      <c r="AIE235" s="627"/>
      <c r="AIF235" s="627"/>
      <c r="AIG235" s="627"/>
      <c r="AIH235" s="627"/>
      <c r="AII235" s="627"/>
      <c r="AIJ235" s="627"/>
      <c r="AIK235" s="627"/>
      <c r="AIL235" s="627"/>
      <c r="AIM235" s="627"/>
      <c r="AIN235" s="627"/>
      <c r="AIO235" s="627"/>
      <c r="AIP235" s="627"/>
      <c r="AIQ235" s="627"/>
      <c r="AIR235" s="627"/>
      <c r="AIS235" s="627"/>
      <c r="AIT235" s="627"/>
      <c r="AIU235" s="627"/>
      <c r="AIV235" s="627"/>
      <c r="AIW235" s="627"/>
      <c r="AIX235" s="627"/>
      <c r="AIY235" s="627"/>
      <c r="AIZ235" s="627"/>
      <c r="AJA235" s="627"/>
      <c r="AJB235" s="627"/>
      <c r="AJC235" s="627"/>
      <c r="AJD235" s="627"/>
      <c r="AJE235" s="627"/>
      <c r="AJF235" s="627"/>
      <c r="AJG235" s="627"/>
      <c r="AJH235" s="627"/>
      <c r="AJI235" s="627"/>
      <c r="AJJ235" s="627"/>
      <c r="AJK235" s="627"/>
      <c r="AJL235" s="627"/>
      <c r="AJM235" s="627"/>
      <c r="AJN235" s="627"/>
      <c r="AJO235" s="627"/>
      <c r="AJP235" s="627"/>
      <c r="AJQ235" s="627"/>
      <c r="AJR235" s="627"/>
      <c r="AJS235" s="627"/>
      <c r="AJT235" s="627"/>
      <c r="AJU235" s="627"/>
      <c r="AJV235" s="627"/>
      <c r="AJW235" s="627"/>
      <c r="AJX235" s="627"/>
      <c r="AJY235" s="627"/>
      <c r="AJZ235" s="627"/>
      <c r="AKA235" s="627"/>
      <c r="AKB235" s="627"/>
      <c r="AKC235" s="627"/>
      <c r="AKD235" s="627"/>
      <c r="AKE235" s="627"/>
      <c r="AKF235" s="627"/>
      <c r="AKG235" s="627"/>
      <c r="AKH235" s="627"/>
      <c r="AKI235" s="627"/>
      <c r="AKJ235" s="627"/>
      <c r="AKK235" s="627"/>
      <c r="AKL235" s="627"/>
      <c r="AKM235" s="627"/>
      <c r="AKN235" s="627"/>
      <c r="AKO235" s="627"/>
      <c r="AKP235" s="627"/>
      <c r="AKQ235" s="627"/>
      <c r="AKR235" s="627"/>
      <c r="AKS235" s="627"/>
      <c r="AKT235" s="627"/>
      <c r="AKU235" s="627"/>
      <c r="AKV235" s="627"/>
      <c r="AKW235" s="627"/>
      <c r="AKX235" s="627"/>
      <c r="AKY235" s="627"/>
      <c r="AKZ235" s="627"/>
      <c r="ALA235" s="627"/>
      <c r="ALB235" s="627"/>
      <c r="ALC235" s="627"/>
      <c r="ALD235" s="627"/>
      <c r="ALE235" s="627"/>
      <c r="ALF235" s="627"/>
      <c r="ALG235" s="627"/>
      <c r="ALH235" s="627"/>
      <c r="ALI235" s="627"/>
      <c r="ALJ235" s="627"/>
      <c r="ALK235" s="627"/>
      <c r="ALL235" s="627"/>
      <c r="ALM235" s="627"/>
      <c r="ALN235" s="627"/>
      <c r="ALO235" s="627"/>
      <c r="ALP235" s="627"/>
      <c r="ALQ235" s="627"/>
      <c r="ALR235" s="627"/>
      <c r="ALS235" s="627"/>
      <c r="ALT235" s="627"/>
      <c r="ALU235" s="627"/>
      <c r="ALV235" s="627"/>
      <c r="ALW235" s="627"/>
      <c r="ALX235" s="627"/>
      <c r="ALY235" s="627"/>
      <c r="ALZ235" s="627"/>
      <c r="AMA235" s="627"/>
      <c r="AMB235" s="627"/>
      <c r="AMC235" s="627"/>
      <c r="AMD235" s="627"/>
      <c r="AME235" s="627"/>
      <c r="AMF235" s="627"/>
      <c r="AMG235" s="627"/>
      <c r="AMH235" s="627"/>
      <c r="AMI235" s="627"/>
      <c r="AMJ235" s="627"/>
      <c r="AMK235" s="627"/>
      <c r="AML235" s="627"/>
      <c r="AMM235" s="627"/>
      <c r="AMN235" s="627"/>
      <c r="AMO235" s="627"/>
      <c r="AMP235" s="627"/>
      <c r="AMQ235" s="627"/>
      <c r="AMR235" s="627"/>
      <c r="AMS235" s="627"/>
      <c r="AMT235" s="627"/>
      <c r="AMU235" s="627"/>
      <c r="AMV235" s="627"/>
      <c r="AMW235" s="627"/>
      <c r="AMX235" s="627"/>
      <c r="AMY235" s="627"/>
      <c r="AMZ235" s="627"/>
      <c r="ANA235" s="627"/>
      <c r="ANB235" s="627"/>
      <c r="ANC235" s="627"/>
      <c r="AND235" s="627"/>
      <c r="ANE235" s="627"/>
      <c r="ANF235" s="627"/>
      <c r="ANG235" s="627"/>
      <c r="ANH235" s="627"/>
      <c r="ANI235" s="627"/>
      <c r="ANJ235" s="627"/>
      <c r="ANK235" s="627"/>
      <c r="ANL235" s="627"/>
      <c r="ANM235" s="627"/>
      <c r="ANN235" s="627"/>
      <c r="ANO235" s="627"/>
      <c r="ANP235" s="627"/>
      <c r="ANQ235" s="627"/>
      <c r="ANR235" s="627"/>
      <c r="ANS235" s="627"/>
      <c r="ANT235" s="627"/>
      <c r="ANU235" s="627"/>
      <c r="ANV235" s="627"/>
      <c r="ANW235" s="627"/>
      <c r="ANX235" s="627"/>
      <c r="ANY235" s="627"/>
      <c r="ANZ235" s="627"/>
      <c r="AOA235" s="627"/>
      <c r="AOB235" s="627"/>
      <c r="AOC235" s="627"/>
      <c r="AOD235" s="627"/>
      <c r="AOE235" s="627"/>
      <c r="AOF235" s="627"/>
      <c r="AOG235" s="627"/>
      <c r="AOH235" s="627"/>
      <c r="AOI235" s="627"/>
      <c r="AOJ235" s="627"/>
      <c r="AOK235" s="627"/>
      <c r="AOL235" s="627"/>
      <c r="AOM235" s="627"/>
      <c r="AON235" s="627"/>
      <c r="AOO235" s="627"/>
      <c r="AOP235" s="627"/>
      <c r="AOQ235" s="627"/>
      <c r="AOR235" s="627"/>
      <c r="AOS235" s="627"/>
      <c r="AOT235" s="627"/>
      <c r="AOU235" s="627"/>
      <c r="AOV235" s="627"/>
      <c r="AOW235" s="627"/>
      <c r="AOX235" s="627"/>
      <c r="AOY235" s="627"/>
      <c r="AOZ235" s="627"/>
      <c r="APA235" s="627"/>
      <c r="APB235" s="627"/>
      <c r="APC235" s="627"/>
      <c r="APD235" s="627"/>
      <c r="APE235" s="627"/>
      <c r="APF235" s="627"/>
      <c r="APG235" s="627"/>
      <c r="APH235" s="627"/>
      <c r="API235" s="627"/>
      <c r="APJ235" s="627"/>
      <c r="APK235" s="627"/>
      <c r="APL235" s="627"/>
      <c r="APM235" s="627"/>
      <c r="APN235" s="627"/>
      <c r="APO235" s="627"/>
      <c r="APP235" s="627"/>
      <c r="APQ235" s="627"/>
      <c r="APR235" s="627"/>
      <c r="APS235" s="627"/>
      <c r="APT235" s="627"/>
      <c r="APU235" s="627"/>
      <c r="APV235" s="627"/>
      <c r="APW235" s="627"/>
      <c r="APX235" s="627"/>
      <c r="APY235" s="627"/>
      <c r="APZ235" s="627"/>
      <c r="AQA235" s="627"/>
      <c r="AQB235" s="627"/>
      <c r="AQC235" s="627"/>
      <c r="AQD235" s="627"/>
      <c r="AQE235" s="627"/>
      <c r="AQF235" s="627"/>
      <c r="AQG235" s="627"/>
      <c r="AQH235" s="627"/>
      <c r="AQI235" s="627"/>
      <c r="AQJ235" s="627"/>
      <c r="AQK235" s="627"/>
      <c r="AQL235" s="627"/>
      <c r="AQM235" s="627"/>
      <c r="AQN235" s="627"/>
      <c r="AQO235" s="627"/>
      <c r="AQP235" s="627"/>
      <c r="AQQ235" s="627"/>
      <c r="AQR235" s="627"/>
      <c r="AQS235" s="627"/>
      <c r="AQT235" s="627"/>
      <c r="AQU235" s="627"/>
      <c r="AQV235" s="627"/>
      <c r="AQW235" s="627"/>
      <c r="AQX235" s="627"/>
      <c r="AQY235" s="627"/>
      <c r="AQZ235" s="627"/>
      <c r="ARA235" s="627"/>
      <c r="ARB235" s="627"/>
      <c r="ARC235" s="627"/>
      <c r="ARD235" s="627"/>
      <c r="ARE235" s="627"/>
      <c r="ARF235" s="627"/>
      <c r="ARG235" s="627"/>
      <c r="ARH235" s="627"/>
      <c r="ARI235" s="627"/>
      <c r="ARJ235" s="627"/>
      <c r="ARK235" s="627"/>
      <c r="ARL235" s="627"/>
      <c r="ARM235" s="627"/>
      <c r="ARN235" s="627"/>
      <c r="ARO235" s="627"/>
      <c r="ARP235" s="627"/>
      <c r="ARQ235" s="627"/>
      <c r="ARR235" s="627"/>
      <c r="ARS235" s="627"/>
      <c r="ART235" s="627"/>
      <c r="ARU235" s="627"/>
      <c r="ARV235" s="627"/>
      <c r="ARW235" s="627"/>
      <c r="ARX235" s="627"/>
      <c r="ARY235" s="627"/>
      <c r="ARZ235" s="627"/>
      <c r="ASA235" s="627"/>
      <c r="ASB235" s="627"/>
      <c r="ASC235" s="627"/>
      <c r="ASD235" s="627"/>
      <c r="ASE235" s="627"/>
      <c r="ASF235" s="627"/>
      <c r="ASG235" s="627"/>
      <c r="ASH235" s="627"/>
      <c r="ASI235" s="627"/>
      <c r="ASJ235" s="627"/>
      <c r="ASK235" s="627"/>
      <c r="ASL235" s="627"/>
      <c r="ASM235" s="627"/>
      <c r="ASN235" s="627"/>
      <c r="ASO235" s="627"/>
      <c r="ASP235" s="627"/>
      <c r="ASQ235" s="627"/>
      <c r="ASR235" s="627"/>
      <c r="ASS235" s="627"/>
      <c r="AST235" s="627"/>
      <c r="ASU235" s="627"/>
      <c r="ASV235" s="627"/>
      <c r="ASW235" s="627"/>
      <c r="ASX235" s="627"/>
      <c r="ASY235" s="627"/>
      <c r="ASZ235" s="627"/>
      <c r="ATA235" s="627"/>
      <c r="ATB235" s="627"/>
      <c r="ATC235" s="627"/>
      <c r="ATD235" s="627"/>
      <c r="ATE235" s="627"/>
      <c r="ATF235" s="627"/>
      <c r="ATG235" s="627"/>
      <c r="ATH235" s="627"/>
      <c r="ATI235" s="627"/>
      <c r="ATJ235" s="627"/>
      <c r="ATK235" s="627"/>
      <c r="ATL235" s="627"/>
      <c r="ATM235" s="627"/>
      <c r="ATN235" s="627"/>
      <c r="ATO235" s="627"/>
      <c r="ATP235" s="627"/>
      <c r="ATQ235" s="627"/>
      <c r="ATR235" s="627"/>
      <c r="ATS235" s="627"/>
      <c r="ATT235" s="627"/>
      <c r="ATU235" s="627"/>
      <c r="ATV235" s="627"/>
      <c r="ATW235" s="627"/>
      <c r="ATX235" s="627"/>
      <c r="ATY235" s="627"/>
      <c r="ATZ235" s="627"/>
      <c r="AUA235" s="627"/>
      <c r="AUB235" s="627"/>
      <c r="AUC235" s="627"/>
      <c r="AUD235" s="627"/>
      <c r="AUE235" s="627"/>
      <c r="AUF235" s="627"/>
      <c r="AUG235" s="627"/>
      <c r="AUH235" s="627"/>
      <c r="AUI235" s="627"/>
      <c r="AUJ235" s="627"/>
      <c r="AUK235" s="627"/>
      <c r="AUL235" s="627"/>
      <c r="AUM235" s="627"/>
      <c r="AUN235" s="627"/>
      <c r="AUO235" s="627"/>
      <c r="AUP235" s="627"/>
      <c r="AUQ235" s="627"/>
      <c r="AUR235" s="627"/>
      <c r="AUS235" s="627"/>
      <c r="AUT235" s="627"/>
      <c r="AUU235" s="627"/>
      <c r="AUV235" s="627"/>
      <c r="AUW235" s="627"/>
      <c r="AUX235" s="627"/>
      <c r="AUY235" s="627"/>
      <c r="AUZ235" s="627"/>
      <c r="AVA235" s="627"/>
      <c r="AVB235" s="627"/>
      <c r="AVC235" s="627"/>
      <c r="AVD235" s="627"/>
      <c r="AVE235" s="627"/>
      <c r="AVF235" s="627"/>
      <c r="AVG235" s="627"/>
      <c r="AVH235" s="627"/>
      <c r="AVI235" s="627"/>
      <c r="AVJ235" s="627"/>
      <c r="AVK235" s="627"/>
      <c r="AVL235" s="627"/>
      <c r="AVM235" s="627"/>
      <c r="AVN235" s="627"/>
      <c r="AVO235" s="627"/>
      <c r="AVP235" s="627"/>
      <c r="AVQ235" s="627"/>
      <c r="AVR235" s="627"/>
      <c r="AVS235" s="627"/>
      <c r="AVT235" s="627"/>
      <c r="AVU235" s="627"/>
      <c r="AVV235" s="627"/>
      <c r="AVW235" s="627"/>
      <c r="AVX235" s="627"/>
      <c r="AVY235" s="627"/>
      <c r="AVZ235" s="627"/>
      <c r="AWA235" s="627"/>
      <c r="AWB235" s="627"/>
      <c r="AWC235" s="627"/>
      <c r="AWD235" s="627"/>
      <c r="AWE235" s="627"/>
      <c r="AWF235" s="627"/>
      <c r="AWG235" s="627"/>
      <c r="AWH235" s="627"/>
      <c r="AWI235" s="627"/>
      <c r="AWJ235" s="627"/>
      <c r="AWK235" s="627"/>
      <c r="AWL235" s="627"/>
      <c r="AWM235" s="627"/>
      <c r="AWN235" s="627"/>
      <c r="AWO235" s="627"/>
      <c r="AWP235" s="627"/>
      <c r="AWQ235" s="627"/>
      <c r="AWR235" s="627"/>
      <c r="AWS235" s="627"/>
      <c r="AWT235" s="627"/>
      <c r="AWU235" s="627"/>
      <c r="AWV235" s="627"/>
      <c r="AWW235" s="627"/>
      <c r="AWX235" s="627"/>
      <c r="AWY235" s="627"/>
      <c r="AWZ235" s="627"/>
      <c r="AXA235" s="627"/>
      <c r="AXB235" s="627"/>
      <c r="AXC235" s="627"/>
      <c r="AXD235" s="627"/>
      <c r="AXE235" s="627"/>
      <c r="AXF235" s="627"/>
      <c r="AXG235" s="627"/>
      <c r="AXH235" s="627"/>
      <c r="AXI235" s="627"/>
      <c r="AXJ235" s="627"/>
      <c r="AXK235" s="627"/>
      <c r="AXL235" s="627"/>
      <c r="AXM235" s="627"/>
      <c r="AXN235" s="627"/>
      <c r="AXO235" s="627"/>
      <c r="AXP235" s="627"/>
      <c r="AXQ235" s="627"/>
      <c r="AXR235" s="627"/>
      <c r="AXS235" s="627"/>
      <c r="AXT235" s="627"/>
      <c r="AXU235" s="627"/>
      <c r="AXV235" s="627"/>
      <c r="AXW235" s="627"/>
      <c r="AXX235" s="627"/>
      <c r="AXY235" s="627"/>
      <c r="AXZ235" s="627"/>
      <c r="AYA235" s="627"/>
      <c r="AYB235" s="627"/>
      <c r="AYC235" s="627"/>
      <c r="AYD235" s="627"/>
      <c r="AYE235" s="627"/>
      <c r="AYF235" s="627"/>
      <c r="AYG235" s="627"/>
      <c r="AYH235" s="627"/>
      <c r="AYI235" s="627"/>
      <c r="AYJ235" s="627"/>
      <c r="AYK235" s="627"/>
      <c r="AYL235" s="627"/>
      <c r="AYM235" s="627"/>
      <c r="AYN235" s="627"/>
      <c r="AYO235" s="627"/>
      <c r="AYP235" s="627"/>
      <c r="AYQ235" s="627"/>
      <c r="AYR235" s="627"/>
      <c r="AYS235" s="627"/>
      <c r="AYT235" s="627"/>
      <c r="AYU235" s="627"/>
      <c r="AYV235" s="627"/>
      <c r="AYW235" s="627"/>
      <c r="AYX235" s="627"/>
      <c r="AYY235" s="627"/>
      <c r="AYZ235" s="627"/>
      <c r="AZA235" s="627"/>
      <c r="AZB235" s="627"/>
      <c r="AZC235" s="627"/>
      <c r="AZD235" s="627"/>
      <c r="AZE235" s="627"/>
      <c r="AZF235" s="627"/>
      <c r="AZG235" s="627"/>
      <c r="AZH235" s="627"/>
      <c r="AZI235" s="627"/>
      <c r="AZJ235" s="627"/>
      <c r="AZK235" s="627"/>
      <c r="AZL235" s="627"/>
      <c r="AZM235" s="627"/>
      <c r="AZN235" s="627"/>
      <c r="AZO235" s="627"/>
      <c r="AZP235" s="627"/>
      <c r="AZQ235" s="627"/>
      <c r="AZR235" s="627"/>
      <c r="AZS235" s="627"/>
      <c r="AZT235" s="627"/>
      <c r="AZU235" s="627"/>
      <c r="AZV235" s="627"/>
      <c r="AZW235" s="627"/>
      <c r="AZX235" s="627"/>
      <c r="AZY235" s="627"/>
      <c r="AZZ235" s="627"/>
      <c r="BAA235" s="627"/>
      <c r="BAB235" s="627"/>
      <c r="BAC235" s="627"/>
      <c r="BAD235" s="627"/>
      <c r="BAE235" s="627"/>
      <c r="BAF235" s="627"/>
      <c r="BAG235" s="627"/>
      <c r="BAH235" s="627"/>
      <c r="BAI235" s="627"/>
      <c r="BAJ235" s="627"/>
      <c r="BAK235" s="627"/>
      <c r="BAL235" s="627"/>
      <c r="BAM235" s="627"/>
      <c r="BAN235" s="627"/>
      <c r="BAO235" s="627"/>
      <c r="BAP235" s="627"/>
      <c r="BAQ235" s="627"/>
      <c r="BAR235" s="627"/>
      <c r="BAS235" s="627"/>
      <c r="BAT235" s="627"/>
      <c r="BAU235" s="627"/>
      <c r="BAV235" s="627"/>
      <c r="BAW235" s="627"/>
      <c r="BAX235" s="627"/>
      <c r="BAY235" s="627"/>
      <c r="BAZ235" s="627"/>
      <c r="BBA235" s="627"/>
      <c r="BBB235" s="627"/>
      <c r="BBC235" s="627"/>
      <c r="BBD235" s="627"/>
      <c r="BBE235" s="627"/>
      <c r="BBF235" s="627"/>
      <c r="BBG235" s="627"/>
      <c r="BBH235" s="627"/>
      <c r="BBI235" s="627"/>
      <c r="BBJ235" s="627"/>
      <c r="BBK235" s="627"/>
      <c r="BBL235" s="627"/>
      <c r="BBM235" s="627"/>
      <c r="BBN235" s="627"/>
      <c r="BBO235" s="627"/>
      <c r="BBP235" s="627"/>
      <c r="BBQ235" s="627"/>
      <c r="BBR235" s="627"/>
      <c r="BBS235" s="627"/>
      <c r="BBT235" s="627"/>
      <c r="BBU235" s="627"/>
      <c r="BBV235" s="627"/>
      <c r="BBW235" s="627"/>
      <c r="BBX235" s="627"/>
      <c r="BBY235" s="627"/>
      <c r="BBZ235" s="627"/>
      <c r="BCA235" s="627"/>
      <c r="BCB235" s="627"/>
      <c r="BCC235" s="627"/>
      <c r="BCD235" s="627"/>
      <c r="BCE235" s="627"/>
      <c r="BCF235" s="627"/>
      <c r="BCG235" s="627"/>
      <c r="BCH235" s="627"/>
      <c r="BCI235" s="627"/>
      <c r="BCJ235" s="627"/>
      <c r="BCK235" s="627"/>
      <c r="BCL235" s="627"/>
      <c r="BCM235" s="627"/>
      <c r="BCN235" s="627"/>
      <c r="BCO235" s="627"/>
      <c r="BCP235" s="627"/>
      <c r="BCQ235" s="627"/>
      <c r="BCR235" s="627"/>
      <c r="BCS235" s="627"/>
      <c r="BCT235" s="627"/>
      <c r="BCU235" s="627"/>
      <c r="BCV235" s="627"/>
      <c r="BCW235" s="627"/>
      <c r="BCX235" s="627"/>
      <c r="BCY235" s="627"/>
      <c r="BCZ235" s="627"/>
      <c r="BDA235" s="627"/>
      <c r="BDB235" s="627"/>
      <c r="BDC235" s="627"/>
      <c r="BDD235" s="627"/>
      <c r="BDE235" s="627"/>
      <c r="BDF235" s="627"/>
      <c r="BDG235" s="627"/>
      <c r="BDH235" s="627"/>
      <c r="BDI235" s="627"/>
      <c r="BDJ235" s="627"/>
      <c r="BDK235" s="627"/>
      <c r="BDL235" s="627"/>
      <c r="BDM235" s="627"/>
      <c r="BDN235" s="627"/>
      <c r="BDO235" s="627"/>
      <c r="BDP235" s="627"/>
      <c r="BDQ235" s="627"/>
      <c r="BDR235" s="627"/>
      <c r="BDS235" s="627"/>
      <c r="BDT235" s="627"/>
      <c r="BDU235" s="627"/>
      <c r="BDV235" s="627"/>
      <c r="BDW235" s="627"/>
      <c r="BDX235" s="627"/>
      <c r="BDY235" s="627"/>
      <c r="BDZ235" s="627"/>
      <c r="BEA235" s="627"/>
      <c r="BEB235" s="627"/>
      <c r="BEC235" s="627"/>
      <c r="BED235" s="627"/>
      <c r="BEE235" s="627"/>
      <c r="BEF235" s="627"/>
      <c r="BEG235" s="627"/>
      <c r="BEH235" s="627"/>
      <c r="BEI235" s="627"/>
      <c r="BEJ235" s="627"/>
      <c r="BEK235" s="627"/>
      <c r="BEL235" s="627"/>
      <c r="BEM235" s="627"/>
      <c r="BEN235" s="627"/>
      <c r="BEO235" s="627"/>
      <c r="BEP235" s="627"/>
      <c r="BEQ235" s="627"/>
      <c r="BER235" s="627"/>
      <c r="BES235" s="627"/>
      <c r="BET235" s="627"/>
      <c r="BEU235" s="627"/>
      <c r="BEV235" s="627"/>
      <c r="BEW235" s="627"/>
      <c r="BEX235" s="627"/>
      <c r="BEY235" s="627"/>
      <c r="BEZ235" s="627"/>
      <c r="BFA235" s="627"/>
      <c r="BFB235" s="627"/>
      <c r="BFC235" s="627"/>
      <c r="BFD235" s="627"/>
      <c r="BFE235" s="627"/>
      <c r="BFF235" s="627"/>
      <c r="BFG235" s="627"/>
      <c r="BFH235" s="627"/>
      <c r="BFI235" s="627"/>
      <c r="BFJ235" s="627"/>
      <c r="BFK235" s="627"/>
      <c r="BFL235" s="627"/>
      <c r="BFM235" s="627"/>
      <c r="BFN235" s="627"/>
      <c r="BFO235" s="627"/>
      <c r="BFP235" s="627"/>
      <c r="BFQ235" s="627"/>
      <c r="BFR235" s="627"/>
      <c r="BFS235" s="627"/>
      <c r="BFT235" s="627"/>
      <c r="BFU235" s="627"/>
      <c r="BFV235" s="627"/>
      <c r="BFW235" s="627"/>
      <c r="BFX235" s="627"/>
      <c r="BFY235" s="627"/>
      <c r="BFZ235" s="627"/>
      <c r="BGA235" s="627"/>
      <c r="BGB235" s="627"/>
      <c r="BGC235" s="627"/>
      <c r="BGD235" s="627"/>
      <c r="BGE235" s="627"/>
      <c r="BGF235" s="627"/>
      <c r="BGG235" s="627"/>
      <c r="BGH235" s="627"/>
      <c r="BGI235" s="627"/>
      <c r="BGJ235" s="627"/>
      <c r="BGK235" s="627"/>
      <c r="BGL235" s="627"/>
      <c r="BGM235" s="627"/>
      <c r="BGN235" s="627"/>
      <c r="BGO235" s="627"/>
      <c r="BGP235" s="627"/>
      <c r="BGQ235" s="627"/>
      <c r="BGR235" s="627"/>
      <c r="BGS235" s="627"/>
      <c r="BGT235" s="627"/>
      <c r="BGU235" s="627"/>
      <c r="BGV235" s="627"/>
      <c r="BGW235" s="627"/>
      <c r="BGX235" s="627"/>
      <c r="BGY235" s="627"/>
      <c r="BGZ235" s="627"/>
      <c r="BHA235" s="627"/>
      <c r="BHB235" s="627"/>
      <c r="BHC235" s="627"/>
      <c r="BHD235" s="627"/>
      <c r="BHE235" s="627"/>
      <c r="BHF235" s="627"/>
      <c r="BHG235" s="627"/>
      <c r="BHH235" s="627"/>
      <c r="BHI235" s="627"/>
      <c r="BHJ235" s="627"/>
      <c r="BHK235" s="627"/>
      <c r="BHL235" s="627"/>
      <c r="BHM235" s="627"/>
      <c r="BHN235" s="627"/>
      <c r="BHO235" s="627"/>
      <c r="BHP235" s="627"/>
      <c r="BHQ235" s="627"/>
      <c r="BHR235" s="627"/>
      <c r="BHS235" s="627"/>
      <c r="BHT235" s="627"/>
      <c r="BHU235" s="627"/>
      <c r="BHV235" s="627"/>
      <c r="BHW235" s="627"/>
      <c r="BHX235" s="627"/>
      <c r="BHY235" s="627"/>
      <c r="BHZ235" s="627"/>
      <c r="BIA235" s="627"/>
      <c r="BIB235" s="627"/>
      <c r="BIC235" s="627"/>
      <c r="BID235" s="627"/>
      <c r="BIE235" s="627"/>
      <c r="BIF235" s="627"/>
      <c r="BIG235" s="627"/>
      <c r="BIH235" s="627"/>
      <c r="BII235" s="627"/>
      <c r="BIJ235" s="627"/>
      <c r="BIK235" s="627"/>
      <c r="BIL235" s="627"/>
      <c r="BIM235" s="627"/>
      <c r="BIN235" s="627"/>
      <c r="BIO235" s="627"/>
      <c r="BIP235" s="627"/>
      <c r="BIQ235" s="627"/>
      <c r="BIR235" s="627"/>
      <c r="BIS235" s="627"/>
      <c r="BIT235" s="627"/>
      <c r="BIU235" s="627"/>
      <c r="BIV235" s="627"/>
      <c r="BIW235" s="627"/>
      <c r="BIX235" s="627"/>
      <c r="BIY235" s="627"/>
      <c r="BIZ235" s="627"/>
      <c r="BJA235" s="627"/>
      <c r="BJB235" s="627"/>
      <c r="BJC235" s="627"/>
      <c r="BJD235" s="627"/>
      <c r="BJE235" s="627"/>
      <c r="BJF235" s="627"/>
      <c r="BJG235" s="627"/>
      <c r="BJH235" s="627"/>
      <c r="BJI235" s="627"/>
      <c r="BJJ235" s="627"/>
      <c r="BJK235" s="627"/>
      <c r="BJL235" s="627"/>
      <c r="BJM235" s="627"/>
      <c r="BJN235" s="627"/>
      <c r="BJO235" s="627"/>
      <c r="BJP235" s="627"/>
      <c r="BJQ235" s="627"/>
      <c r="BJR235" s="627"/>
      <c r="BJS235" s="627"/>
      <c r="BJT235" s="627"/>
      <c r="BJU235" s="627"/>
      <c r="BJV235" s="627"/>
      <c r="BJW235" s="627"/>
      <c r="BJX235" s="627"/>
      <c r="BJY235" s="627"/>
      <c r="BJZ235" s="627"/>
      <c r="BKA235" s="627"/>
      <c r="BKB235" s="627"/>
      <c r="BKC235" s="627"/>
      <c r="BKD235" s="627"/>
      <c r="BKE235" s="627"/>
      <c r="BKF235" s="627"/>
      <c r="BKG235" s="627"/>
      <c r="BKH235" s="627"/>
      <c r="BKI235" s="627"/>
      <c r="BKJ235" s="627"/>
      <c r="BKK235" s="627"/>
      <c r="BKL235" s="627"/>
      <c r="BKM235" s="627"/>
      <c r="BKN235" s="627"/>
      <c r="BKO235" s="627"/>
      <c r="BKP235" s="627"/>
      <c r="BKQ235" s="627"/>
      <c r="BKR235" s="627"/>
      <c r="BKS235" s="627"/>
      <c r="BKT235" s="627"/>
      <c r="BKU235" s="627"/>
      <c r="BKV235" s="627"/>
      <c r="BKW235" s="627"/>
      <c r="BKX235" s="627"/>
      <c r="BKY235" s="627"/>
      <c r="BKZ235" s="627"/>
      <c r="BLA235" s="627"/>
      <c r="BLB235" s="627"/>
      <c r="BLC235" s="627"/>
      <c r="BLD235" s="627"/>
      <c r="BLE235" s="627"/>
      <c r="BLF235" s="627"/>
      <c r="BLG235" s="627"/>
      <c r="BLH235" s="627"/>
      <c r="BLI235" s="627"/>
      <c r="BLJ235" s="627"/>
      <c r="BLK235" s="627"/>
      <c r="BLL235" s="627"/>
      <c r="BLM235" s="627"/>
      <c r="BLN235" s="627"/>
      <c r="BLO235" s="627"/>
      <c r="BLP235" s="627"/>
      <c r="BLQ235" s="627"/>
      <c r="BLR235" s="627"/>
      <c r="BLS235" s="627"/>
      <c r="BLT235" s="627"/>
      <c r="BLU235" s="627"/>
      <c r="BLV235" s="627"/>
      <c r="BLW235" s="627"/>
      <c r="BLX235" s="627"/>
      <c r="BLY235" s="627"/>
      <c r="BLZ235" s="627"/>
      <c r="BMA235" s="627"/>
      <c r="BMB235" s="627"/>
      <c r="BMC235" s="627"/>
      <c r="BMD235" s="627"/>
      <c r="BME235" s="627"/>
      <c r="BMF235" s="627"/>
      <c r="BMG235" s="627"/>
      <c r="BMH235" s="627"/>
      <c r="BMI235" s="627"/>
      <c r="BMJ235" s="627"/>
      <c r="BMK235" s="627"/>
      <c r="BML235" s="627"/>
      <c r="BMM235" s="627"/>
      <c r="BMN235" s="627"/>
      <c r="BMO235" s="627"/>
      <c r="BMP235" s="627"/>
      <c r="BMQ235" s="627"/>
      <c r="BMR235" s="627"/>
      <c r="BMS235" s="627"/>
      <c r="BMT235" s="627"/>
      <c r="BMU235" s="627"/>
      <c r="BMV235" s="627"/>
      <c r="BMW235" s="627"/>
      <c r="BMX235" s="627"/>
      <c r="BMY235" s="627"/>
      <c r="BMZ235" s="627"/>
      <c r="BNA235" s="627"/>
      <c r="BNB235" s="627"/>
      <c r="BNC235" s="627"/>
      <c r="BND235" s="627"/>
      <c r="BNE235" s="627"/>
      <c r="BNF235" s="627"/>
      <c r="BNG235" s="627"/>
      <c r="BNH235" s="627"/>
      <c r="BNI235" s="627"/>
      <c r="BNJ235" s="627"/>
      <c r="BNK235" s="627"/>
      <c r="BNL235" s="627"/>
      <c r="BNM235" s="627"/>
      <c r="BNN235" s="627"/>
      <c r="BNO235" s="627"/>
      <c r="BNP235" s="627"/>
      <c r="BNQ235" s="627"/>
      <c r="BNR235" s="627"/>
      <c r="BNS235" s="627"/>
      <c r="BNT235" s="627"/>
      <c r="BNU235" s="627"/>
      <c r="BNV235" s="627"/>
      <c r="BNW235" s="627"/>
      <c r="BNX235" s="627"/>
      <c r="BNY235" s="627"/>
      <c r="BNZ235" s="627"/>
      <c r="BOA235" s="627"/>
      <c r="BOB235" s="627"/>
      <c r="BOC235" s="627"/>
      <c r="BOD235" s="627"/>
      <c r="BOE235" s="627"/>
      <c r="BOF235" s="627"/>
      <c r="BOG235" s="627"/>
      <c r="BOH235" s="627"/>
      <c r="BOI235" s="627"/>
      <c r="BOJ235" s="627"/>
      <c r="BOK235" s="627"/>
      <c r="BOL235" s="627"/>
      <c r="BOM235" s="627"/>
      <c r="BON235" s="627"/>
      <c r="BOO235" s="627"/>
      <c r="BOP235" s="627"/>
      <c r="BOQ235" s="627"/>
      <c r="BOR235" s="627"/>
      <c r="BOS235" s="627"/>
      <c r="BOT235" s="627"/>
      <c r="BOU235" s="627"/>
      <c r="BOV235" s="627"/>
      <c r="BOW235" s="627"/>
      <c r="BOX235" s="627"/>
      <c r="BOY235" s="627"/>
      <c r="BOZ235" s="627"/>
      <c r="BPA235" s="627"/>
      <c r="BPB235" s="627"/>
      <c r="BPC235" s="627"/>
      <c r="BPD235" s="627"/>
      <c r="BPE235" s="627"/>
      <c r="BPF235" s="627"/>
      <c r="BPG235" s="627"/>
      <c r="BPH235" s="627"/>
      <c r="BPI235" s="627"/>
      <c r="BPJ235" s="627"/>
      <c r="BPK235" s="627"/>
      <c r="BPL235" s="627"/>
      <c r="BPM235" s="627"/>
      <c r="BPN235" s="627"/>
      <c r="BPO235" s="627"/>
      <c r="BPP235" s="627"/>
      <c r="BPQ235" s="627"/>
      <c r="BPR235" s="627"/>
      <c r="BPS235" s="627"/>
      <c r="BPT235" s="627"/>
      <c r="BPU235" s="627"/>
      <c r="BPV235" s="627"/>
      <c r="BPW235" s="627"/>
      <c r="BPX235" s="627"/>
      <c r="BPY235" s="627"/>
      <c r="BPZ235" s="627"/>
      <c r="BQA235" s="627"/>
      <c r="BQB235" s="627"/>
      <c r="BQC235" s="627"/>
      <c r="BQD235" s="627"/>
      <c r="BQE235" s="627"/>
      <c r="BQF235" s="627"/>
      <c r="BQG235" s="627"/>
      <c r="BQH235" s="627"/>
      <c r="BQI235" s="627"/>
      <c r="BQJ235" s="627"/>
      <c r="BQK235" s="627"/>
      <c r="BQL235" s="627"/>
      <c r="BQM235" s="627"/>
      <c r="BQN235" s="627"/>
      <c r="BQO235" s="627"/>
      <c r="BQP235" s="627"/>
      <c r="BQQ235" s="627"/>
      <c r="BQR235" s="627"/>
      <c r="BQS235" s="627"/>
      <c r="BQT235" s="627"/>
      <c r="BQU235" s="627"/>
      <c r="BQV235" s="627"/>
      <c r="BQW235" s="627"/>
      <c r="BQX235" s="627"/>
      <c r="BQY235" s="627"/>
      <c r="BQZ235" s="627"/>
      <c r="BRA235" s="627"/>
      <c r="BRB235" s="627"/>
      <c r="BRC235" s="627"/>
      <c r="BRD235" s="627"/>
      <c r="BRE235" s="627"/>
      <c r="BRF235" s="627"/>
      <c r="BRG235" s="627"/>
      <c r="BRH235" s="627"/>
      <c r="BRI235" s="627"/>
      <c r="BRJ235" s="627"/>
      <c r="BRK235" s="627"/>
      <c r="BRL235" s="627"/>
      <c r="BRM235" s="627"/>
      <c r="BRN235" s="627"/>
      <c r="BRO235" s="627"/>
      <c r="BRP235" s="627"/>
      <c r="BRQ235" s="627"/>
      <c r="BRR235" s="627"/>
      <c r="BRS235" s="627"/>
      <c r="BRT235" s="627"/>
      <c r="BRU235" s="627"/>
      <c r="BRV235" s="627"/>
      <c r="BRW235" s="627"/>
      <c r="BRX235" s="627"/>
      <c r="BRY235" s="627"/>
      <c r="BRZ235" s="627"/>
      <c r="BSA235" s="627"/>
      <c r="BSB235" s="627"/>
      <c r="BSC235" s="627"/>
      <c r="BSD235" s="627"/>
      <c r="BSE235" s="627"/>
      <c r="BSF235" s="627"/>
      <c r="BSG235" s="627"/>
      <c r="BSH235" s="627"/>
      <c r="BSI235" s="627"/>
      <c r="BSJ235" s="627"/>
      <c r="BSK235" s="627"/>
      <c r="BSL235" s="627"/>
      <c r="BSM235" s="627"/>
      <c r="BSN235" s="627"/>
      <c r="BSO235" s="627"/>
      <c r="BSP235" s="627"/>
      <c r="BSQ235" s="627"/>
      <c r="BSR235" s="627"/>
      <c r="BSS235" s="627"/>
      <c r="BST235" s="627"/>
      <c r="BSU235" s="627"/>
      <c r="BSV235" s="627"/>
      <c r="BSW235" s="627"/>
      <c r="BSX235" s="627"/>
      <c r="BSY235" s="627"/>
      <c r="BSZ235" s="627"/>
      <c r="BTA235" s="627"/>
      <c r="BTB235" s="627"/>
      <c r="BTC235" s="627"/>
      <c r="BTD235" s="627"/>
      <c r="BTE235" s="627"/>
      <c r="BTF235" s="627"/>
      <c r="BTG235" s="627"/>
      <c r="BTH235" s="627"/>
      <c r="BTI235" s="627"/>
      <c r="BTJ235" s="627"/>
      <c r="BTK235" s="627"/>
      <c r="BTL235" s="627"/>
      <c r="BTM235" s="627"/>
      <c r="BTN235" s="627"/>
      <c r="BTO235" s="627"/>
      <c r="BTP235" s="627"/>
      <c r="BTQ235" s="627"/>
      <c r="BTR235" s="627"/>
      <c r="BTS235" s="627"/>
      <c r="BTT235" s="627"/>
      <c r="BTU235" s="627"/>
      <c r="BTV235" s="627"/>
      <c r="BTW235" s="627"/>
      <c r="BTX235" s="627"/>
      <c r="BTY235" s="627"/>
      <c r="BTZ235" s="627"/>
      <c r="BUA235" s="627"/>
      <c r="BUB235" s="627"/>
      <c r="BUC235" s="627"/>
      <c r="BUD235" s="627"/>
      <c r="BUE235" s="627"/>
      <c r="BUF235" s="627"/>
      <c r="BUG235" s="627"/>
      <c r="BUH235" s="627"/>
      <c r="BUI235" s="627"/>
      <c r="BUJ235" s="627"/>
      <c r="BUK235" s="627"/>
      <c r="BUL235" s="627"/>
      <c r="BUM235" s="627"/>
      <c r="BUN235" s="627"/>
      <c r="BUO235" s="627"/>
      <c r="BUP235" s="627"/>
      <c r="BUQ235" s="627"/>
      <c r="BUR235" s="627"/>
      <c r="BUS235" s="627"/>
      <c r="BUT235" s="627"/>
      <c r="BUU235" s="627"/>
      <c r="BUV235" s="627"/>
      <c r="BUW235" s="627"/>
      <c r="BUX235" s="627"/>
      <c r="BUY235" s="627"/>
      <c r="BUZ235" s="627"/>
      <c r="BVA235" s="627"/>
      <c r="BVB235" s="627"/>
      <c r="BVC235" s="627"/>
      <c r="BVD235" s="627"/>
      <c r="BVE235" s="627"/>
      <c r="BVF235" s="627"/>
      <c r="BVG235" s="627"/>
      <c r="BVH235" s="627"/>
      <c r="BVI235" s="627"/>
      <c r="BVJ235" s="627"/>
      <c r="BVK235" s="627"/>
      <c r="BVL235" s="627"/>
      <c r="BVM235" s="627"/>
      <c r="BVN235" s="627"/>
      <c r="BVO235" s="627"/>
      <c r="BVP235" s="627"/>
      <c r="BVQ235" s="627"/>
      <c r="BVR235" s="627"/>
      <c r="BVS235" s="627"/>
      <c r="BVT235" s="627"/>
      <c r="BVU235" s="627"/>
      <c r="BVV235" s="627"/>
      <c r="BVW235" s="627"/>
      <c r="BVX235" s="627"/>
      <c r="BVY235" s="627"/>
      <c r="BVZ235" s="627"/>
      <c r="BWA235" s="627"/>
      <c r="BWB235" s="627"/>
      <c r="BWC235" s="627"/>
      <c r="BWD235" s="627"/>
      <c r="BWE235" s="627"/>
      <c r="BWF235" s="627"/>
      <c r="BWG235" s="627"/>
      <c r="BWH235" s="627"/>
      <c r="BWI235" s="627"/>
      <c r="BWJ235" s="627"/>
      <c r="BWK235" s="627"/>
      <c r="BWL235" s="627"/>
      <c r="BWM235" s="627"/>
      <c r="BWN235" s="627"/>
      <c r="BWO235" s="627"/>
      <c r="BWP235" s="627"/>
      <c r="BWQ235" s="627"/>
      <c r="BWR235" s="627"/>
      <c r="BWS235" s="627"/>
      <c r="BWT235" s="627"/>
      <c r="BWU235" s="627"/>
      <c r="BWV235" s="627"/>
      <c r="BWW235" s="627"/>
      <c r="BWX235" s="627"/>
      <c r="BWY235" s="627"/>
      <c r="BWZ235" s="627"/>
      <c r="BXA235" s="627"/>
      <c r="BXB235" s="627"/>
      <c r="BXC235" s="627"/>
      <c r="BXD235" s="627"/>
      <c r="BXE235" s="627"/>
      <c r="BXF235" s="627"/>
      <c r="BXG235" s="627"/>
      <c r="BXH235" s="627"/>
      <c r="BXI235" s="627"/>
      <c r="BXJ235" s="627"/>
      <c r="BXK235" s="627"/>
      <c r="BXL235" s="627"/>
      <c r="BXM235" s="627"/>
      <c r="BXN235" s="627"/>
      <c r="BXO235" s="627"/>
      <c r="BXP235" s="627"/>
      <c r="BXQ235" s="627"/>
      <c r="BXR235" s="627"/>
      <c r="BXS235" s="627"/>
      <c r="BXT235" s="627"/>
      <c r="BXU235" s="627"/>
      <c r="BXV235" s="627"/>
      <c r="BXW235" s="627"/>
      <c r="BXX235" s="627"/>
      <c r="BXY235" s="627"/>
      <c r="BXZ235" s="627"/>
      <c r="BYA235" s="627"/>
      <c r="BYB235" s="627"/>
      <c r="BYC235" s="627"/>
      <c r="BYD235" s="627"/>
      <c r="BYE235" s="627"/>
      <c r="BYF235" s="627"/>
      <c r="BYG235" s="627"/>
      <c r="BYH235" s="627"/>
      <c r="BYI235" s="627"/>
      <c r="BYJ235" s="627"/>
      <c r="BYK235" s="627"/>
      <c r="BYL235" s="627"/>
      <c r="BYM235" s="627"/>
      <c r="BYN235" s="627"/>
      <c r="BYO235" s="627"/>
      <c r="BYP235" s="627"/>
      <c r="BYQ235" s="627"/>
      <c r="BYR235" s="627"/>
      <c r="BYS235" s="627"/>
      <c r="BYT235" s="627"/>
      <c r="BYU235" s="627"/>
      <c r="BYV235" s="627"/>
      <c r="BYW235" s="627"/>
      <c r="BYX235" s="627"/>
      <c r="BYY235" s="627"/>
      <c r="BYZ235" s="627"/>
      <c r="BZA235" s="627"/>
      <c r="BZB235" s="627"/>
      <c r="BZC235" s="627"/>
      <c r="BZD235" s="627"/>
      <c r="BZE235" s="627"/>
      <c r="BZF235" s="627"/>
      <c r="BZG235" s="627"/>
      <c r="BZH235" s="627"/>
      <c r="BZI235" s="627"/>
      <c r="BZJ235" s="627"/>
      <c r="BZK235" s="627"/>
      <c r="BZL235" s="627"/>
      <c r="BZM235" s="627"/>
      <c r="BZN235" s="627"/>
      <c r="BZO235" s="627"/>
      <c r="BZP235" s="627"/>
      <c r="BZQ235" s="627"/>
      <c r="BZR235" s="627"/>
      <c r="BZS235" s="627"/>
      <c r="BZT235" s="627"/>
      <c r="BZU235" s="627"/>
      <c r="BZV235" s="627"/>
      <c r="BZW235" s="627"/>
      <c r="BZX235" s="627"/>
      <c r="BZY235" s="627"/>
      <c r="BZZ235" s="627"/>
      <c r="CAA235" s="627"/>
      <c r="CAB235" s="627"/>
      <c r="CAC235" s="627"/>
      <c r="CAD235" s="627"/>
      <c r="CAE235" s="627"/>
      <c r="CAF235" s="627"/>
      <c r="CAG235" s="627"/>
      <c r="CAH235" s="627"/>
      <c r="CAI235" s="627"/>
      <c r="CAJ235" s="627"/>
      <c r="CAK235" s="627"/>
      <c r="CAL235" s="627"/>
      <c r="CAM235" s="627"/>
      <c r="CAN235" s="627"/>
      <c r="CAO235" s="627"/>
      <c r="CAP235" s="627"/>
      <c r="CAQ235" s="627"/>
      <c r="CAR235" s="627"/>
      <c r="CAS235" s="627"/>
      <c r="CAT235" s="627"/>
      <c r="CAU235" s="627"/>
      <c r="CAV235" s="627"/>
      <c r="CAW235" s="627"/>
      <c r="CAX235" s="627"/>
      <c r="CAY235" s="627"/>
      <c r="CAZ235" s="627"/>
      <c r="CBA235" s="627"/>
      <c r="CBB235" s="627"/>
      <c r="CBC235" s="627"/>
      <c r="CBD235" s="627"/>
      <c r="CBE235" s="627"/>
      <c r="CBF235" s="627"/>
      <c r="CBG235" s="627"/>
      <c r="CBH235" s="627"/>
      <c r="CBI235" s="627"/>
      <c r="CBJ235" s="627"/>
      <c r="CBK235" s="627"/>
      <c r="CBL235" s="627"/>
      <c r="CBM235" s="627"/>
      <c r="CBN235" s="627"/>
      <c r="CBO235" s="627"/>
      <c r="CBP235" s="627"/>
      <c r="CBQ235" s="627"/>
      <c r="CBR235" s="627"/>
      <c r="CBS235" s="627"/>
      <c r="CBT235" s="627"/>
      <c r="CBU235" s="627"/>
      <c r="CBV235" s="627"/>
      <c r="CBW235" s="627"/>
      <c r="CBX235" s="627"/>
      <c r="CBY235" s="627"/>
      <c r="CBZ235" s="627"/>
      <c r="CCA235" s="627"/>
      <c r="CCB235" s="627"/>
      <c r="CCC235" s="627"/>
      <c r="CCD235" s="627"/>
      <c r="CCE235" s="627"/>
      <c r="CCF235" s="627"/>
      <c r="CCG235" s="627"/>
      <c r="CCH235" s="627"/>
      <c r="CCI235" s="627"/>
      <c r="CCJ235" s="627"/>
      <c r="CCK235" s="627"/>
      <c r="CCL235" s="627"/>
      <c r="CCM235" s="627"/>
      <c r="CCN235" s="627"/>
      <c r="CCO235" s="627"/>
      <c r="CCP235" s="627"/>
      <c r="CCQ235" s="627"/>
      <c r="CCR235" s="627"/>
      <c r="CCS235" s="627"/>
      <c r="CCT235" s="627"/>
      <c r="CCU235" s="627"/>
      <c r="CCV235" s="627"/>
      <c r="CCW235" s="627"/>
      <c r="CCX235" s="627"/>
      <c r="CCY235" s="627"/>
      <c r="CCZ235" s="627"/>
      <c r="CDA235" s="627"/>
      <c r="CDB235" s="627"/>
      <c r="CDC235" s="627"/>
      <c r="CDD235" s="627"/>
      <c r="CDE235" s="627"/>
      <c r="CDF235" s="627"/>
      <c r="CDG235" s="627"/>
      <c r="CDH235" s="627"/>
      <c r="CDI235" s="627"/>
      <c r="CDJ235" s="627"/>
      <c r="CDK235" s="627"/>
      <c r="CDL235" s="627"/>
      <c r="CDM235" s="627"/>
      <c r="CDN235" s="627"/>
      <c r="CDO235" s="627"/>
      <c r="CDP235" s="627"/>
      <c r="CDQ235" s="627"/>
      <c r="CDR235" s="627"/>
      <c r="CDS235" s="627"/>
      <c r="CDT235" s="627"/>
      <c r="CDU235" s="627"/>
      <c r="CDV235" s="627"/>
      <c r="CDW235" s="627"/>
      <c r="CDX235" s="627"/>
      <c r="CDY235" s="627"/>
      <c r="CDZ235" s="627"/>
      <c r="CEA235" s="627"/>
      <c r="CEB235" s="627"/>
      <c r="CEC235" s="627"/>
      <c r="CED235" s="627"/>
      <c r="CEE235" s="627"/>
      <c r="CEF235" s="627"/>
      <c r="CEG235" s="627"/>
      <c r="CEH235" s="627"/>
      <c r="CEI235" s="627"/>
      <c r="CEJ235" s="627"/>
      <c r="CEK235" s="627"/>
      <c r="CEL235" s="627"/>
      <c r="CEM235" s="627"/>
      <c r="CEN235" s="627"/>
      <c r="CEO235" s="627"/>
      <c r="CEP235" s="627"/>
      <c r="CEQ235" s="627"/>
      <c r="CER235" s="627"/>
      <c r="CES235" s="627"/>
      <c r="CET235" s="627"/>
      <c r="CEU235" s="627"/>
      <c r="CEV235" s="627"/>
      <c r="CEW235" s="627"/>
      <c r="CEX235" s="627"/>
      <c r="CEY235" s="627"/>
      <c r="CEZ235" s="627"/>
      <c r="CFA235" s="627"/>
      <c r="CFB235" s="627"/>
      <c r="CFC235" s="627"/>
      <c r="CFD235" s="627"/>
      <c r="CFE235" s="627"/>
      <c r="CFF235" s="627"/>
      <c r="CFG235" s="627"/>
      <c r="CFH235" s="627"/>
      <c r="CFI235" s="627"/>
      <c r="CFJ235" s="627"/>
      <c r="CFK235" s="627"/>
      <c r="CFL235" s="627"/>
      <c r="CFM235" s="627"/>
      <c r="CFN235" s="627"/>
      <c r="CFO235" s="627"/>
      <c r="CFP235" s="627"/>
      <c r="CFQ235" s="627"/>
      <c r="CFR235" s="627"/>
      <c r="CFS235" s="627"/>
      <c r="CFT235" s="627"/>
      <c r="CFU235" s="627"/>
      <c r="CFV235" s="627"/>
      <c r="CFW235" s="627"/>
      <c r="CFX235" s="627"/>
      <c r="CFY235" s="627"/>
      <c r="CFZ235" s="627"/>
      <c r="CGA235" s="627"/>
      <c r="CGB235" s="627"/>
      <c r="CGC235" s="627"/>
      <c r="CGD235" s="627"/>
      <c r="CGE235" s="627"/>
      <c r="CGF235" s="627"/>
      <c r="CGG235" s="627"/>
      <c r="CGH235" s="627"/>
      <c r="CGI235" s="627"/>
      <c r="CGJ235" s="627"/>
      <c r="CGK235" s="627"/>
      <c r="CGL235" s="627"/>
      <c r="CGM235" s="627"/>
      <c r="CGN235" s="627"/>
      <c r="CGO235" s="627"/>
      <c r="CGP235" s="627"/>
      <c r="CGQ235" s="627"/>
      <c r="CGR235" s="627"/>
      <c r="CGS235" s="627"/>
      <c r="CGT235" s="627"/>
      <c r="CGU235" s="627"/>
      <c r="CGV235" s="627"/>
      <c r="CGW235" s="627"/>
      <c r="CGX235" s="627"/>
      <c r="CGY235" s="627"/>
      <c r="CGZ235" s="627"/>
      <c r="CHA235" s="627"/>
      <c r="CHB235" s="627"/>
      <c r="CHC235" s="627"/>
      <c r="CHD235" s="627"/>
      <c r="CHE235" s="627"/>
      <c r="CHF235" s="627"/>
      <c r="CHG235" s="627"/>
      <c r="CHH235" s="627"/>
      <c r="CHI235" s="627"/>
      <c r="CHJ235" s="627"/>
      <c r="CHK235" s="627"/>
      <c r="CHL235" s="627"/>
      <c r="CHM235" s="627"/>
      <c r="CHN235" s="627"/>
      <c r="CHO235" s="627"/>
      <c r="CHP235" s="627"/>
      <c r="CHQ235" s="627"/>
      <c r="CHR235" s="627"/>
      <c r="CHS235" s="627"/>
      <c r="CHT235" s="627"/>
      <c r="CHU235" s="627"/>
      <c r="CHV235" s="627"/>
      <c r="CHW235" s="627"/>
      <c r="CHX235" s="627"/>
      <c r="CHY235" s="627"/>
      <c r="CHZ235" s="627"/>
      <c r="CIA235" s="627"/>
      <c r="CIB235" s="627"/>
      <c r="CIC235" s="627"/>
      <c r="CID235" s="627"/>
      <c r="CIE235" s="627"/>
      <c r="CIF235" s="627"/>
      <c r="CIG235" s="627"/>
      <c r="CIH235" s="627"/>
      <c r="CII235" s="627"/>
      <c r="CIJ235" s="627"/>
      <c r="CIK235" s="627"/>
      <c r="CIL235" s="627"/>
      <c r="CIM235" s="627"/>
      <c r="CIN235" s="627"/>
      <c r="CIO235" s="627"/>
      <c r="CIP235" s="627"/>
      <c r="CIQ235" s="627"/>
      <c r="CIR235" s="627"/>
      <c r="CIS235" s="627"/>
      <c r="CIT235" s="627"/>
      <c r="CIU235" s="627"/>
      <c r="CIV235" s="627"/>
      <c r="CIW235" s="627"/>
      <c r="CIX235" s="627"/>
      <c r="CIY235" s="627"/>
      <c r="CIZ235" s="627"/>
      <c r="CJA235" s="627"/>
      <c r="CJB235" s="627"/>
      <c r="CJC235" s="627"/>
      <c r="CJD235" s="627"/>
      <c r="CJE235" s="627"/>
      <c r="CJF235" s="627"/>
      <c r="CJG235" s="627"/>
      <c r="CJH235" s="627"/>
      <c r="CJI235" s="627"/>
      <c r="CJJ235" s="627"/>
      <c r="CJK235" s="627"/>
      <c r="CJL235" s="627"/>
      <c r="CJM235" s="627"/>
      <c r="CJN235" s="627"/>
      <c r="CJO235" s="627"/>
      <c r="CJP235" s="627"/>
      <c r="CJQ235" s="627"/>
      <c r="CJR235" s="627"/>
      <c r="CJS235" s="627"/>
      <c r="CJT235" s="627"/>
      <c r="CJU235" s="627"/>
      <c r="CJV235" s="627"/>
      <c r="CJW235" s="627"/>
      <c r="CJX235" s="627"/>
      <c r="CJY235" s="627"/>
      <c r="CJZ235" s="627"/>
      <c r="CKA235" s="627"/>
      <c r="CKB235" s="627"/>
      <c r="CKC235" s="627"/>
      <c r="CKD235" s="627"/>
      <c r="CKE235" s="627"/>
      <c r="CKF235" s="627"/>
      <c r="CKG235" s="627"/>
      <c r="CKH235" s="627"/>
      <c r="CKI235" s="627"/>
      <c r="CKJ235" s="627"/>
      <c r="CKK235" s="627"/>
      <c r="CKL235" s="627"/>
      <c r="CKM235" s="627"/>
      <c r="CKN235" s="627"/>
      <c r="CKO235" s="627"/>
      <c r="CKP235" s="627"/>
      <c r="CKQ235" s="627"/>
      <c r="CKR235" s="627"/>
      <c r="CKS235" s="627"/>
      <c r="CKT235" s="627"/>
      <c r="CKU235" s="627"/>
      <c r="CKV235" s="627"/>
      <c r="CKW235" s="627"/>
      <c r="CKX235" s="627"/>
      <c r="CKY235" s="627"/>
      <c r="CKZ235" s="627"/>
      <c r="CLA235" s="627"/>
      <c r="CLB235" s="627"/>
      <c r="CLC235" s="627"/>
      <c r="CLD235" s="627"/>
      <c r="CLE235" s="627"/>
      <c r="CLF235" s="627"/>
      <c r="CLG235" s="627"/>
      <c r="CLH235" s="627"/>
      <c r="CLI235" s="627"/>
      <c r="CLJ235" s="627"/>
      <c r="CLK235" s="627"/>
      <c r="CLL235" s="627"/>
      <c r="CLM235" s="627"/>
      <c r="CLN235" s="627"/>
      <c r="CLO235" s="627"/>
      <c r="CLP235" s="627"/>
      <c r="CLQ235" s="627"/>
      <c r="CLR235" s="627"/>
      <c r="CLS235" s="627"/>
      <c r="CLT235" s="627"/>
      <c r="CLU235" s="627"/>
      <c r="CLV235" s="627"/>
      <c r="CLW235" s="627"/>
      <c r="CLX235" s="627"/>
      <c r="CLY235" s="627"/>
      <c r="CLZ235" s="627"/>
      <c r="CMA235" s="627"/>
      <c r="CMB235" s="627"/>
      <c r="CMC235" s="627"/>
      <c r="CMD235" s="627"/>
      <c r="CME235" s="627"/>
      <c r="CMF235" s="627"/>
      <c r="CMG235" s="627"/>
      <c r="CMH235" s="627"/>
      <c r="CMI235" s="627"/>
      <c r="CMJ235" s="627"/>
      <c r="CMK235" s="627"/>
      <c r="CML235" s="627"/>
      <c r="CMM235" s="627"/>
      <c r="CMN235" s="627"/>
      <c r="CMO235" s="627"/>
      <c r="CMP235" s="627"/>
      <c r="CMQ235" s="627"/>
      <c r="CMR235" s="627"/>
      <c r="CMS235" s="627"/>
      <c r="CMT235" s="627"/>
      <c r="CMU235" s="627"/>
      <c r="CMV235" s="627"/>
      <c r="CMW235" s="627"/>
      <c r="CMX235" s="627"/>
      <c r="CMY235" s="627"/>
      <c r="CMZ235" s="627"/>
      <c r="CNA235" s="627"/>
      <c r="CNB235" s="627"/>
      <c r="CNC235" s="627"/>
      <c r="CND235" s="627"/>
      <c r="CNE235" s="627"/>
      <c r="CNF235" s="627"/>
      <c r="CNG235" s="627"/>
      <c r="CNH235" s="627"/>
      <c r="CNI235" s="627"/>
      <c r="CNJ235" s="627"/>
      <c r="CNK235" s="627"/>
      <c r="CNL235" s="627"/>
      <c r="CNM235" s="627"/>
      <c r="CNN235" s="627"/>
      <c r="CNO235" s="627"/>
      <c r="CNP235" s="627"/>
      <c r="CNQ235" s="627"/>
      <c r="CNR235" s="627"/>
      <c r="CNS235" s="627"/>
      <c r="CNT235" s="627"/>
      <c r="CNU235" s="627"/>
      <c r="CNV235" s="627"/>
      <c r="CNW235" s="627"/>
      <c r="CNX235" s="627"/>
      <c r="CNY235" s="627"/>
      <c r="CNZ235" s="627"/>
      <c r="COA235" s="627"/>
      <c r="COB235" s="627"/>
      <c r="COC235" s="627"/>
      <c r="COD235" s="627"/>
      <c r="COE235" s="627"/>
      <c r="COF235" s="627"/>
      <c r="COG235" s="627"/>
      <c r="COH235" s="627"/>
      <c r="COI235" s="627"/>
      <c r="COJ235" s="627"/>
      <c r="COK235" s="627"/>
      <c r="COL235" s="627"/>
      <c r="COM235" s="627"/>
      <c r="CON235" s="627"/>
      <c r="COO235" s="627"/>
      <c r="COP235" s="627"/>
      <c r="COQ235" s="627"/>
      <c r="COR235" s="627"/>
      <c r="COS235" s="627"/>
      <c r="COT235" s="627"/>
      <c r="COU235" s="627"/>
      <c r="COV235" s="627"/>
      <c r="COW235" s="627"/>
      <c r="COX235" s="627"/>
      <c r="COY235" s="627"/>
      <c r="COZ235" s="627"/>
      <c r="CPA235" s="627"/>
      <c r="CPB235" s="627"/>
      <c r="CPC235" s="627"/>
      <c r="CPD235" s="627"/>
      <c r="CPE235" s="627"/>
      <c r="CPF235" s="627"/>
      <c r="CPG235" s="627"/>
      <c r="CPH235" s="627"/>
      <c r="CPI235" s="627"/>
      <c r="CPJ235" s="627"/>
      <c r="CPK235" s="627"/>
      <c r="CPL235" s="627"/>
      <c r="CPM235" s="627"/>
      <c r="CPN235" s="627"/>
      <c r="CPO235" s="627"/>
      <c r="CPP235" s="627"/>
      <c r="CPQ235" s="627"/>
      <c r="CPR235" s="627"/>
      <c r="CPS235" s="627"/>
      <c r="CPT235" s="627"/>
      <c r="CPU235" s="627"/>
      <c r="CPV235" s="627"/>
      <c r="CPW235" s="627"/>
      <c r="CPX235" s="627"/>
      <c r="CPY235" s="627"/>
      <c r="CPZ235" s="627"/>
      <c r="CQA235" s="627"/>
      <c r="CQB235" s="627"/>
      <c r="CQC235" s="627"/>
      <c r="CQD235" s="627"/>
      <c r="CQE235" s="627"/>
      <c r="CQF235" s="627"/>
      <c r="CQG235" s="627"/>
      <c r="CQH235" s="627"/>
      <c r="CQI235" s="627"/>
      <c r="CQJ235" s="627"/>
      <c r="CQK235" s="627"/>
      <c r="CQL235" s="627"/>
      <c r="CQM235" s="627"/>
      <c r="CQN235" s="627"/>
      <c r="CQO235" s="627"/>
      <c r="CQP235" s="627"/>
      <c r="CQQ235" s="627"/>
      <c r="CQR235" s="627"/>
      <c r="CQS235" s="627"/>
      <c r="CQT235" s="627"/>
      <c r="CQU235" s="627"/>
      <c r="CQV235" s="627"/>
      <c r="CQW235" s="627"/>
      <c r="CQX235" s="627"/>
      <c r="CQY235" s="627"/>
      <c r="CQZ235" s="627"/>
      <c r="CRA235" s="627"/>
      <c r="CRB235" s="627"/>
      <c r="CRC235" s="627"/>
      <c r="CRD235" s="627"/>
      <c r="CRE235" s="627"/>
      <c r="CRF235" s="627"/>
      <c r="CRG235" s="627"/>
      <c r="CRH235" s="627"/>
      <c r="CRI235" s="627"/>
      <c r="CRJ235" s="627"/>
      <c r="CRK235" s="627"/>
      <c r="CRL235" s="627"/>
      <c r="CRM235" s="627"/>
      <c r="CRN235" s="627"/>
      <c r="CRO235" s="627"/>
      <c r="CRP235" s="627"/>
      <c r="CRQ235" s="627"/>
      <c r="CRR235" s="627"/>
      <c r="CRS235" s="627"/>
      <c r="CRT235" s="627"/>
      <c r="CRU235" s="627"/>
      <c r="CRV235" s="627"/>
      <c r="CRW235" s="627"/>
      <c r="CRX235" s="627"/>
      <c r="CRY235" s="627"/>
      <c r="CRZ235" s="627"/>
      <c r="CSA235" s="627"/>
      <c r="CSB235" s="627"/>
      <c r="CSC235" s="627"/>
      <c r="CSD235" s="627"/>
      <c r="CSE235" s="627"/>
      <c r="CSF235" s="627"/>
      <c r="CSG235" s="627"/>
      <c r="CSH235" s="627"/>
      <c r="CSI235" s="627"/>
      <c r="CSJ235" s="627"/>
      <c r="CSK235" s="627"/>
      <c r="CSL235" s="627"/>
      <c r="CSM235" s="627"/>
      <c r="CSN235" s="627"/>
      <c r="CSO235" s="627"/>
      <c r="CSP235" s="627"/>
      <c r="CSQ235" s="627"/>
      <c r="CSR235" s="627"/>
      <c r="CSS235" s="627"/>
      <c r="CST235" s="627"/>
      <c r="CSU235" s="627"/>
      <c r="CSV235" s="627"/>
      <c r="CSW235" s="627"/>
      <c r="CSX235" s="627"/>
      <c r="CSY235" s="627"/>
      <c r="CSZ235" s="627"/>
      <c r="CTA235" s="627"/>
      <c r="CTB235" s="627"/>
      <c r="CTC235" s="627"/>
      <c r="CTD235" s="627"/>
      <c r="CTE235" s="627"/>
      <c r="CTF235" s="627"/>
      <c r="CTG235" s="627"/>
      <c r="CTH235" s="627"/>
      <c r="CTI235" s="627"/>
      <c r="CTJ235" s="627"/>
      <c r="CTK235" s="627"/>
      <c r="CTL235" s="627"/>
      <c r="CTM235" s="627"/>
      <c r="CTN235" s="627"/>
      <c r="CTO235" s="627"/>
      <c r="CTP235" s="627"/>
      <c r="CTQ235" s="627"/>
      <c r="CTR235" s="627"/>
      <c r="CTS235" s="627"/>
      <c r="CTT235" s="627"/>
      <c r="CTU235" s="627"/>
      <c r="CTV235" s="627"/>
      <c r="CTW235" s="627"/>
      <c r="CTX235" s="627"/>
      <c r="CTY235" s="627"/>
      <c r="CTZ235" s="627"/>
      <c r="CUA235" s="627"/>
      <c r="CUB235" s="627"/>
      <c r="CUC235" s="627"/>
      <c r="CUD235" s="627"/>
      <c r="CUE235" s="627"/>
      <c r="CUF235" s="627"/>
      <c r="CUG235" s="627"/>
      <c r="CUH235" s="627"/>
      <c r="CUI235" s="627"/>
      <c r="CUJ235" s="627"/>
      <c r="CUK235" s="627"/>
      <c r="CUL235" s="627"/>
      <c r="CUM235" s="627"/>
      <c r="CUN235" s="627"/>
      <c r="CUO235" s="627"/>
      <c r="CUP235" s="627"/>
      <c r="CUQ235" s="627"/>
      <c r="CUR235" s="627"/>
      <c r="CUS235" s="627"/>
      <c r="CUT235" s="627"/>
      <c r="CUU235" s="627"/>
      <c r="CUV235" s="627"/>
      <c r="CUW235" s="627"/>
      <c r="CUX235" s="627"/>
      <c r="CUY235" s="627"/>
      <c r="CUZ235" s="627"/>
      <c r="CVA235" s="627"/>
      <c r="CVB235" s="627"/>
      <c r="CVC235" s="627"/>
      <c r="CVD235" s="627"/>
      <c r="CVE235" s="627"/>
      <c r="CVF235" s="627"/>
      <c r="CVG235" s="627"/>
      <c r="CVH235" s="627"/>
      <c r="CVI235" s="627"/>
      <c r="CVJ235" s="627"/>
      <c r="CVK235" s="627"/>
      <c r="CVL235" s="627"/>
      <c r="CVM235" s="627"/>
      <c r="CVN235" s="627"/>
      <c r="CVO235" s="627"/>
      <c r="CVP235" s="627"/>
      <c r="CVQ235" s="627"/>
      <c r="CVR235" s="627"/>
      <c r="CVS235" s="627"/>
      <c r="CVT235" s="627"/>
      <c r="CVU235" s="627"/>
      <c r="CVV235" s="627"/>
      <c r="CVW235" s="627"/>
      <c r="CVX235" s="627"/>
      <c r="CVY235" s="627"/>
      <c r="CVZ235" s="627"/>
      <c r="CWA235" s="627"/>
      <c r="CWB235" s="627"/>
      <c r="CWC235" s="627"/>
      <c r="CWD235" s="627"/>
      <c r="CWE235" s="627"/>
      <c r="CWF235" s="627"/>
      <c r="CWG235" s="627"/>
      <c r="CWH235" s="627"/>
      <c r="CWI235" s="627"/>
      <c r="CWJ235" s="627"/>
      <c r="CWK235" s="627"/>
      <c r="CWL235" s="627"/>
      <c r="CWM235" s="627"/>
      <c r="CWN235" s="627"/>
      <c r="CWO235" s="627"/>
      <c r="CWP235" s="627"/>
      <c r="CWQ235" s="627"/>
      <c r="CWR235" s="627"/>
      <c r="CWS235" s="627"/>
      <c r="CWT235" s="627"/>
      <c r="CWU235" s="627"/>
      <c r="CWV235" s="627"/>
      <c r="CWW235" s="627"/>
      <c r="CWX235" s="627"/>
      <c r="CWY235" s="627"/>
      <c r="CWZ235" s="627"/>
      <c r="CXA235" s="627"/>
      <c r="CXB235" s="627"/>
      <c r="CXC235" s="627"/>
      <c r="CXD235" s="627"/>
      <c r="CXE235" s="627"/>
      <c r="CXF235" s="627"/>
      <c r="CXG235" s="627"/>
      <c r="CXH235" s="627"/>
      <c r="CXI235" s="627"/>
      <c r="CXJ235" s="627"/>
      <c r="CXK235" s="627"/>
      <c r="CXL235" s="627"/>
      <c r="CXM235" s="627"/>
      <c r="CXN235" s="627"/>
      <c r="CXO235" s="627"/>
      <c r="CXP235" s="627"/>
      <c r="CXQ235" s="627"/>
      <c r="CXR235" s="627"/>
      <c r="CXS235" s="627"/>
      <c r="CXT235" s="627"/>
      <c r="CXU235" s="627"/>
      <c r="CXV235" s="627"/>
      <c r="CXW235" s="627"/>
      <c r="CXX235" s="627"/>
      <c r="CXY235" s="627"/>
      <c r="CXZ235" s="627"/>
      <c r="CYA235" s="627"/>
      <c r="CYB235" s="627"/>
      <c r="CYC235" s="627"/>
      <c r="CYD235" s="627"/>
      <c r="CYE235" s="627"/>
      <c r="CYF235" s="627"/>
      <c r="CYG235" s="627"/>
      <c r="CYH235" s="627"/>
      <c r="CYI235" s="627"/>
      <c r="CYJ235" s="627"/>
      <c r="CYK235" s="627"/>
      <c r="CYL235" s="627"/>
      <c r="CYM235" s="627"/>
      <c r="CYN235" s="627"/>
      <c r="CYO235" s="627"/>
      <c r="CYP235" s="627"/>
      <c r="CYQ235" s="627"/>
      <c r="CYR235" s="627"/>
      <c r="CYS235" s="627"/>
      <c r="CYT235" s="627"/>
      <c r="CYU235" s="627"/>
      <c r="CYV235" s="627"/>
      <c r="CYW235" s="627"/>
      <c r="CYX235" s="627"/>
      <c r="CYY235" s="627"/>
      <c r="CYZ235" s="627"/>
      <c r="CZA235" s="627"/>
      <c r="CZB235" s="627"/>
      <c r="CZC235" s="627"/>
      <c r="CZD235" s="627"/>
      <c r="CZE235" s="627"/>
      <c r="CZF235" s="627"/>
      <c r="CZG235" s="627"/>
      <c r="CZH235" s="627"/>
      <c r="CZI235" s="627"/>
      <c r="CZJ235" s="627"/>
      <c r="CZK235" s="627"/>
      <c r="CZL235" s="627"/>
      <c r="CZM235" s="627"/>
      <c r="CZN235" s="627"/>
      <c r="CZO235" s="627"/>
      <c r="CZP235" s="627"/>
      <c r="CZQ235" s="627"/>
      <c r="CZR235" s="627"/>
      <c r="CZS235" s="627"/>
      <c r="CZT235" s="627"/>
      <c r="CZU235" s="627"/>
      <c r="CZV235" s="627"/>
      <c r="CZW235" s="627"/>
      <c r="CZX235" s="627"/>
      <c r="CZY235" s="627"/>
      <c r="CZZ235" s="627"/>
      <c r="DAA235" s="627"/>
      <c r="DAB235" s="627"/>
      <c r="DAC235" s="627"/>
      <c r="DAD235" s="627"/>
      <c r="DAE235" s="627"/>
      <c r="DAF235" s="627"/>
      <c r="DAG235" s="627"/>
      <c r="DAH235" s="627"/>
      <c r="DAI235" s="627"/>
      <c r="DAJ235" s="627"/>
      <c r="DAK235" s="627"/>
      <c r="DAL235" s="627"/>
      <c r="DAM235" s="627"/>
      <c r="DAN235" s="627"/>
      <c r="DAO235" s="627"/>
      <c r="DAP235" s="627"/>
      <c r="DAQ235" s="627"/>
      <c r="DAR235" s="627"/>
      <c r="DAS235" s="627"/>
      <c r="DAT235" s="627"/>
      <c r="DAU235" s="627"/>
      <c r="DAV235" s="627"/>
      <c r="DAW235" s="627"/>
      <c r="DAX235" s="627"/>
      <c r="DAY235" s="627"/>
      <c r="DAZ235" s="627"/>
      <c r="DBA235" s="627"/>
      <c r="DBB235" s="627"/>
      <c r="DBC235" s="627"/>
      <c r="DBD235" s="627"/>
      <c r="DBE235" s="627"/>
      <c r="DBF235" s="627"/>
      <c r="DBG235" s="627"/>
      <c r="DBH235" s="627"/>
      <c r="DBI235" s="627"/>
      <c r="DBJ235" s="627"/>
      <c r="DBK235" s="627"/>
      <c r="DBL235" s="627"/>
      <c r="DBM235" s="627"/>
      <c r="DBN235" s="627"/>
      <c r="DBO235" s="627"/>
      <c r="DBP235" s="627"/>
      <c r="DBQ235" s="627"/>
      <c r="DBR235" s="627"/>
      <c r="DBS235" s="627"/>
      <c r="DBT235" s="627"/>
      <c r="DBU235" s="627"/>
      <c r="DBV235" s="627"/>
      <c r="DBW235" s="627"/>
      <c r="DBX235" s="627"/>
      <c r="DBY235" s="627"/>
      <c r="DBZ235" s="627"/>
      <c r="DCA235" s="627"/>
      <c r="DCB235" s="627"/>
      <c r="DCC235" s="627"/>
      <c r="DCD235" s="627"/>
      <c r="DCE235" s="627"/>
      <c r="DCF235" s="627"/>
      <c r="DCG235" s="627"/>
      <c r="DCH235" s="627"/>
      <c r="DCI235" s="627"/>
      <c r="DCJ235" s="627"/>
      <c r="DCK235" s="627"/>
      <c r="DCL235" s="627"/>
      <c r="DCM235" s="627"/>
      <c r="DCN235" s="627"/>
      <c r="DCO235" s="627"/>
      <c r="DCP235" s="627"/>
      <c r="DCQ235" s="627"/>
      <c r="DCR235" s="627"/>
      <c r="DCS235" s="627"/>
      <c r="DCT235" s="627"/>
      <c r="DCU235" s="627"/>
      <c r="DCV235" s="627"/>
      <c r="DCW235" s="627"/>
      <c r="DCX235" s="627"/>
      <c r="DCY235" s="627"/>
      <c r="DCZ235" s="627"/>
      <c r="DDA235" s="627"/>
      <c r="DDB235" s="627"/>
      <c r="DDC235" s="627"/>
      <c r="DDD235" s="627"/>
      <c r="DDE235" s="627"/>
      <c r="DDF235" s="627"/>
      <c r="DDG235" s="627"/>
      <c r="DDH235" s="627"/>
      <c r="DDI235" s="627"/>
      <c r="DDJ235" s="627"/>
      <c r="DDK235" s="627"/>
      <c r="DDL235" s="627"/>
      <c r="DDM235" s="627"/>
      <c r="DDN235" s="627"/>
      <c r="DDO235" s="627"/>
      <c r="DDP235" s="627"/>
      <c r="DDQ235" s="627"/>
      <c r="DDR235" s="627"/>
      <c r="DDS235" s="627"/>
      <c r="DDT235" s="627"/>
      <c r="DDU235" s="627"/>
      <c r="DDV235" s="627"/>
      <c r="DDW235" s="627"/>
      <c r="DDX235" s="627"/>
      <c r="DDY235" s="627"/>
      <c r="DDZ235" s="627"/>
      <c r="DEA235" s="627"/>
      <c r="DEB235" s="627"/>
      <c r="DEC235" s="627"/>
      <c r="DED235" s="627"/>
      <c r="DEE235" s="627"/>
      <c r="DEF235" s="627"/>
      <c r="DEG235" s="627"/>
      <c r="DEH235" s="627"/>
      <c r="DEI235" s="627"/>
      <c r="DEJ235" s="627"/>
      <c r="DEK235" s="627"/>
      <c r="DEL235" s="627"/>
      <c r="DEM235" s="627"/>
      <c r="DEN235" s="627"/>
      <c r="DEO235" s="627"/>
      <c r="DEP235" s="627"/>
      <c r="DEQ235" s="627"/>
      <c r="DER235" s="627"/>
      <c r="DES235" s="627"/>
      <c r="DET235" s="627"/>
      <c r="DEU235" s="627"/>
      <c r="DEV235" s="627"/>
      <c r="DEW235" s="627"/>
      <c r="DEX235" s="627"/>
      <c r="DEY235" s="627"/>
      <c r="DEZ235" s="627"/>
      <c r="DFA235" s="627"/>
      <c r="DFB235" s="627"/>
      <c r="DFC235" s="627"/>
      <c r="DFD235" s="627"/>
      <c r="DFE235" s="627"/>
      <c r="DFF235" s="627"/>
      <c r="DFG235" s="627"/>
      <c r="DFH235" s="627"/>
      <c r="DFI235" s="627"/>
      <c r="DFJ235" s="627"/>
      <c r="DFK235" s="627"/>
      <c r="DFL235" s="627"/>
      <c r="DFM235" s="627"/>
      <c r="DFN235" s="627"/>
      <c r="DFO235" s="627"/>
      <c r="DFP235" s="627"/>
      <c r="DFQ235" s="627"/>
      <c r="DFR235" s="627"/>
      <c r="DFS235" s="627"/>
      <c r="DFT235" s="627"/>
      <c r="DFU235" s="627"/>
      <c r="DFV235" s="627"/>
      <c r="DFW235" s="627"/>
      <c r="DFX235" s="627"/>
      <c r="DFY235" s="627"/>
      <c r="DFZ235" s="627"/>
      <c r="DGA235" s="627"/>
      <c r="DGB235" s="627"/>
      <c r="DGC235" s="627"/>
      <c r="DGD235" s="627"/>
      <c r="DGE235" s="627"/>
      <c r="DGF235" s="627"/>
      <c r="DGG235" s="627"/>
      <c r="DGH235" s="627"/>
      <c r="DGI235" s="627"/>
      <c r="DGJ235" s="627"/>
      <c r="DGK235" s="627"/>
      <c r="DGL235" s="627"/>
      <c r="DGM235" s="627"/>
      <c r="DGN235" s="627"/>
      <c r="DGO235" s="627"/>
      <c r="DGP235" s="627"/>
      <c r="DGQ235" s="627"/>
      <c r="DGR235" s="627"/>
      <c r="DGS235" s="627"/>
      <c r="DGT235" s="627"/>
      <c r="DGU235" s="627"/>
      <c r="DGV235" s="627"/>
      <c r="DGW235" s="627"/>
      <c r="DGX235" s="627"/>
      <c r="DGY235" s="627"/>
      <c r="DGZ235" s="627"/>
      <c r="DHA235" s="627"/>
      <c r="DHB235" s="627"/>
      <c r="DHC235" s="627"/>
      <c r="DHD235" s="627"/>
      <c r="DHE235" s="627"/>
      <c r="DHF235" s="627"/>
      <c r="DHG235" s="627"/>
      <c r="DHH235" s="627"/>
      <c r="DHI235" s="627"/>
      <c r="DHJ235" s="627"/>
      <c r="DHK235" s="627"/>
      <c r="DHL235" s="627"/>
      <c r="DHM235" s="627"/>
      <c r="DHN235" s="627"/>
      <c r="DHO235" s="627"/>
      <c r="DHP235" s="627"/>
      <c r="DHQ235" s="627"/>
      <c r="DHR235" s="627"/>
      <c r="DHS235" s="627"/>
      <c r="DHT235" s="627"/>
      <c r="DHU235" s="627"/>
      <c r="DHV235" s="627"/>
      <c r="DHW235" s="627"/>
      <c r="DHX235" s="627"/>
      <c r="DHY235" s="627"/>
      <c r="DHZ235" s="627"/>
      <c r="DIA235" s="627"/>
      <c r="DIB235" s="627"/>
      <c r="DIC235" s="627"/>
      <c r="DID235" s="627"/>
      <c r="DIE235" s="627"/>
      <c r="DIF235" s="627"/>
      <c r="DIG235" s="627"/>
      <c r="DIH235" s="627"/>
      <c r="DII235" s="627"/>
      <c r="DIJ235" s="627"/>
      <c r="DIK235" s="627"/>
      <c r="DIL235" s="627"/>
      <c r="DIM235" s="627"/>
      <c r="DIN235" s="627"/>
      <c r="DIO235" s="627"/>
      <c r="DIP235" s="627"/>
      <c r="DIQ235" s="627"/>
      <c r="DIR235" s="627"/>
      <c r="DIS235" s="627"/>
      <c r="DIT235" s="627"/>
      <c r="DIU235" s="627"/>
      <c r="DIV235" s="627"/>
      <c r="DIW235" s="627"/>
      <c r="DIX235" s="627"/>
      <c r="DIY235" s="627"/>
      <c r="DIZ235" s="627"/>
      <c r="DJA235" s="627"/>
      <c r="DJB235" s="627"/>
      <c r="DJC235" s="627"/>
      <c r="DJD235" s="627"/>
      <c r="DJE235" s="627"/>
      <c r="DJF235" s="627"/>
      <c r="DJG235" s="627"/>
      <c r="DJH235" s="627"/>
      <c r="DJI235" s="627"/>
      <c r="DJJ235" s="627"/>
      <c r="DJK235" s="627"/>
      <c r="DJL235" s="627"/>
      <c r="DJM235" s="627"/>
      <c r="DJN235" s="627"/>
      <c r="DJO235" s="627"/>
      <c r="DJP235" s="627"/>
      <c r="DJQ235" s="627"/>
      <c r="DJR235" s="627"/>
      <c r="DJS235" s="627"/>
      <c r="DJT235" s="627"/>
      <c r="DJU235" s="627"/>
      <c r="DJV235" s="627"/>
      <c r="DJW235" s="627"/>
      <c r="DJX235" s="627"/>
      <c r="DJY235" s="627"/>
      <c r="DJZ235" s="627"/>
      <c r="DKA235" s="627"/>
      <c r="DKB235" s="627"/>
      <c r="DKC235" s="627"/>
      <c r="DKD235" s="627"/>
      <c r="DKE235" s="627"/>
      <c r="DKF235" s="627"/>
      <c r="DKG235" s="627"/>
      <c r="DKH235" s="627"/>
      <c r="DKI235" s="627"/>
      <c r="DKJ235" s="627"/>
      <c r="DKK235" s="627"/>
      <c r="DKL235" s="627"/>
      <c r="DKM235" s="627"/>
      <c r="DKN235" s="627"/>
      <c r="DKO235" s="627"/>
      <c r="DKP235" s="627"/>
      <c r="DKQ235" s="627"/>
      <c r="DKR235" s="627"/>
      <c r="DKS235" s="627"/>
      <c r="DKT235" s="627"/>
      <c r="DKU235" s="627"/>
      <c r="DKV235" s="627"/>
      <c r="DKW235" s="627"/>
      <c r="DKX235" s="627"/>
      <c r="DKY235" s="627"/>
      <c r="DKZ235" s="627"/>
      <c r="DLA235" s="627"/>
      <c r="DLB235" s="627"/>
      <c r="DLC235" s="627"/>
      <c r="DLD235" s="627"/>
      <c r="DLE235" s="627"/>
      <c r="DLF235" s="627"/>
      <c r="DLG235" s="627"/>
      <c r="DLH235" s="627"/>
      <c r="DLI235" s="627"/>
      <c r="DLJ235" s="627"/>
      <c r="DLK235" s="627"/>
      <c r="DLL235" s="627"/>
      <c r="DLM235" s="627"/>
      <c r="DLN235" s="627"/>
      <c r="DLO235" s="627"/>
      <c r="DLP235" s="627"/>
      <c r="DLQ235" s="627"/>
      <c r="DLR235" s="627"/>
      <c r="DLS235" s="627"/>
      <c r="DLT235" s="627"/>
      <c r="DLU235" s="627"/>
      <c r="DLV235" s="627"/>
      <c r="DLW235" s="627"/>
      <c r="DLX235" s="627"/>
      <c r="DLY235" s="627"/>
      <c r="DLZ235" s="627"/>
      <c r="DMA235" s="627"/>
      <c r="DMB235" s="627"/>
      <c r="DMC235" s="627"/>
      <c r="DMD235" s="627"/>
      <c r="DME235" s="627"/>
      <c r="DMF235" s="627"/>
      <c r="DMG235" s="627"/>
      <c r="DMH235" s="627"/>
      <c r="DMI235" s="627"/>
      <c r="DMJ235" s="627"/>
      <c r="DMK235" s="627"/>
      <c r="DML235" s="627"/>
      <c r="DMM235" s="627"/>
      <c r="DMN235" s="627"/>
      <c r="DMO235" s="627"/>
      <c r="DMP235" s="627"/>
      <c r="DMQ235" s="627"/>
      <c r="DMR235" s="627"/>
      <c r="DMS235" s="627"/>
      <c r="DMT235" s="627"/>
      <c r="DMU235" s="627"/>
      <c r="DMV235" s="627"/>
      <c r="DMW235" s="627"/>
      <c r="DMX235" s="627"/>
      <c r="DMY235" s="627"/>
      <c r="DMZ235" s="627"/>
      <c r="DNA235" s="627"/>
      <c r="DNB235" s="627"/>
      <c r="DNC235" s="627"/>
      <c r="DND235" s="627"/>
      <c r="DNE235" s="627"/>
      <c r="DNF235" s="627"/>
      <c r="DNG235" s="627"/>
      <c r="DNH235" s="627"/>
      <c r="DNI235" s="627"/>
      <c r="DNJ235" s="627"/>
      <c r="DNK235" s="627"/>
      <c r="DNL235" s="627"/>
      <c r="DNM235" s="627"/>
      <c r="DNN235" s="627"/>
      <c r="DNO235" s="627"/>
      <c r="DNP235" s="627"/>
      <c r="DNQ235" s="627"/>
      <c r="DNR235" s="627"/>
      <c r="DNS235" s="627"/>
      <c r="DNT235" s="627"/>
      <c r="DNU235" s="627"/>
      <c r="DNV235" s="627"/>
      <c r="DNW235" s="627"/>
      <c r="DNX235" s="627"/>
      <c r="DNY235" s="627"/>
      <c r="DNZ235" s="627"/>
      <c r="DOA235" s="627"/>
      <c r="DOB235" s="627"/>
      <c r="DOC235" s="627"/>
      <c r="DOD235" s="627"/>
      <c r="DOE235" s="627"/>
      <c r="DOF235" s="627"/>
      <c r="DOG235" s="627"/>
      <c r="DOH235" s="627"/>
      <c r="DOI235" s="627"/>
      <c r="DOJ235" s="627"/>
      <c r="DOK235" s="627"/>
      <c r="DOL235" s="627"/>
      <c r="DOM235" s="627"/>
      <c r="DON235" s="627"/>
      <c r="DOO235" s="627"/>
      <c r="DOP235" s="627"/>
      <c r="DOQ235" s="627"/>
      <c r="DOR235" s="627"/>
      <c r="DOS235" s="627"/>
      <c r="DOT235" s="627"/>
      <c r="DOU235" s="627"/>
      <c r="DOV235" s="627"/>
      <c r="DOW235" s="627"/>
      <c r="DOX235" s="627"/>
      <c r="DOY235" s="627"/>
      <c r="DOZ235" s="627"/>
      <c r="DPA235" s="627"/>
      <c r="DPB235" s="627"/>
      <c r="DPC235" s="627"/>
      <c r="DPD235" s="627"/>
      <c r="DPE235" s="627"/>
      <c r="DPF235" s="627"/>
      <c r="DPG235" s="627"/>
      <c r="DPH235" s="627"/>
      <c r="DPI235" s="627"/>
      <c r="DPJ235" s="627"/>
      <c r="DPK235" s="627"/>
      <c r="DPL235" s="627"/>
      <c r="DPM235" s="627"/>
      <c r="DPN235" s="627"/>
      <c r="DPO235" s="627"/>
      <c r="DPP235" s="627"/>
      <c r="DPQ235" s="627"/>
      <c r="DPR235" s="627"/>
      <c r="DPS235" s="627"/>
      <c r="DPT235" s="627"/>
      <c r="DPU235" s="627"/>
      <c r="DPV235" s="627"/>
      <c r="DPW235" s="627"/>
      <c r="DPX235" s="627"/>
      <c r="DPY235" s="627"/>
      <c r="DPZ235" s="627"/>
      <c r="DQA235" s="627"/>
      <c r="DQB235" s="627"/>
      <c r="DQC235" s="627"/>
      <c r="DQD235" s="627"/>
      <c r="DQE235" s="627"/>
      <c r="DQF235" s="627"/>
      <c r="DQG235" s="627"/>
      <c r="DQH235" s="627"/>
      <c r="DQI235" s="627"/>
      <c r="DQJ235" s="627"/>
      <c r="DQK235" s="627"/>
      <c r="DQL235" s="627"/>
      <c r="DQM235" s="627"/>
      <c r="DQN235" s="627"/>
      <c r="DQO235" s="627"/>
      <c r="DQP235" s="627"/>
      <c r="DQQ235" s="627"/>
      <c r="DQR235" s="627"/>
      <c r="DQS235" s="627"/>
      <c r="DQT235" s="627"/>
      <c r="DQU235" s="627"/>
      <c r="DQV235" s="627"/>
      <c r="DQW235" s="627"/>
      <c r="DQX235" s="627"/>
      <c r="DQY235" s="627"/>
      <c r="DQZ235" s="627"/>
      <c r="DRA235" s="627"/>
      <c r="DRB235" s="627"/>
      <c r="DRC235" s="627"/>
      <c r="DRD235" s="627"/>
      <c r="DRE235" s="627"/>
      <c r="DRF235" s="627"/>
      <c r="DRG235" s="627"/>
      <c r="DRH235" s="627"/>
      <c r="DRI235" s="627"/>
      <c r="DRJ235" s="627"/>
      <c r="DRK235" s="627"/>
      <c r="DRL235" s="627"/>
      <c r="DRM235" s="627"/>
      <c r="DRN235" s="627"/>
      <c r="DRO235" s="627"/>
      <c r="DRP235" s="627"/>
      <c r="DRQ235" s="627"/>
      <c r="DRR235" s="627"/>
      <c r="DRS235" s="627"/>
      <c r="DRT235" s="627"/>
      <c r="DRU235" s="627"/>
      <c r="DRV235" s="627"/>
      <c r="DRW235" s="627"/>
      <c r="DRX235" s="627"/>
      <c r="DRY235" s="627"/>
      <c r="DRZ235" s="627"/>
      <c r="DSA235" s="627"/>
      <c r="DSB235" s="627"/>
      <c r="DSC235" s="627"/>
      <c r="DSD235" s="627"/>
      <c r="DSE235" s="627"/>
      <c r="DSF235" s="627"/>
      <c r="DSG235" s="627"/>
      <c r="DSH235" s="627"/>
      <c r="DSI235" s="627"/>
      <c r="DSJ235" s="627"/>
      <c r="DSK235" s="627"/>
      <c r="DSL235" s="627"/>
      <c r="DSM235" s="627"/>
      <c r="DSN235" s="627"/>
      <c r="DSO235" s="627"/>
      <c r="DSP235" s="627"/>
      <c r="DSQ235" s="627"/>
      <c r="DSR235" s="627"/>
      <c r="DSS235" s="627"/>
      <c r="DST235" s="627"/>
      <c r="DSU235" s="627"/>
      <c r="DSV235" s="627"/>
      <c r="DSW235" s="627"/>
      <c r="DSX235" s="627"/>
      <c r="DSY235" s="627"/>
      <c r="DSZ235" s="627"/>
      <c r="DTA235" s="627"/>
      <c r="DTB235" s="627"/>
      <c r="DTC235" s="627"/>
      <c r="DTD235" s="627"/>
      <c r="DTE235" s="627"/>
      <c r="DTF235" s="627"/>
      <c r="DTG235" s="627"/>
      <c r="DTH235" s="627"/>
      <c r="DTI235" s="627"/>
      <c r="DTJ235" s="627"/>
      <c r="DTK235" s="627"/>
      <c r="DTL235" s="627"/>
      <c r="DTM235" s="627"/>
      <c r="DTN235" s="627"/>
      <c r="DTO235" s="627"/>
      <c r="DTP235" s="627"/>
      <c r="DTQ235" s="627"/>
      <c r="DTR235" s="627"/>
      <c r="DTS235" s="627"/>
      <c r="DTT235" s="627"/>
      <c r="DTU235" s="627"/>
      <c r="DTV235" s="627"/>
      <c r="DTW235" s="627"/>
      <c r="DTX235" s="627"/>
      <c r="DTY235" s="627"/>
      <c r="DTZ235" s="627"/>
      <c r="DUA235" s="627"/>
      <c r="DUB235" s="627"/>
      <c r="DUC235" s="627"/>
      <c r="DUD235" s="627"/>
      <c r="DUE235" s="627"/>
      <c r="DUF235" s="627"/>
      <c r="DUG235" s="627"/>
      <c r="DUH235" s="627"/>
      <c r="DUI235" s="627"/>
      <c r="DUJ235" s="627"/>
      <c r="DUK235" s="627"/>
      <c r="DUL235" s="627"/>
      <c r="DUM235" s="627"/>
      <c r="DUN235" s="627"/>
      <c r="DUO235" s="627"/>
      <c r="DUP235" s="627"/>
      <c r="DUQ235" s="627"/>
      <c r="DUR235" s="627"/>
      <c r="DUS235" s="627"/>
      <c r="DUT235" s="627"/>
      <c r="DUU235" s="627"/>
      <c r="DUV235" s="627"/>
      <c r="DUW235" s="627"/>
      <c r="DUX235" s="627"/>
      <c r="DUY235" s="627"/>
      <c r="DUZ235" s="627"/>
      <c r="DVA235" s="627"/>
      <c r="DVB235" s="627"/>
      <c r="DVC235" s="627"/>
      <c r="DVD235" s="627"/>
      <c r="DVE235" s="627"/>
      <c r="DVF235" s="627"/>
      <c r="DVG235" s="627"/>
      <c r="DVH235" s="627"/>
      <c r="DVI235" s="627"/>
      <c r="DVJ235" s="627"/>
      <c r="DVK235" s="627"/>
      <c r="DVL235" s="627"/>
      <c r="DVM235" s="627"/>
      <c r="DVN235" s="627"/>
      <c r="DVO235" s="627"/>
      <c r="DVP235" s="627"/>
      <c r="DVQ235" s="627"/>
      <c r="DVR235" s="627"/>
      <c r="DVS235" s="627"/>
      <c r="DVT235" s="627"/>
      <c r="DVU235" s="627"/>
      <c r="DVV235" s="627"/>
      <c r="DVW235" s="627"/>
      <c r="DVX235" s="627"/>
      <c r="DVY235" s="627"/>
      <c r="DVZ235" s="627"/>
      <c r="DWA235" s="627"/>
      <c r="DWB235" s="627"/>
      <c r="DWC235" s="627"/>
      <c r="DWD235" s="627"/>
      <c r="DWE235" s="627"/>
      <c r="DWF235" s="627"/>
      <c r="DWG235" s="627"/>
      <c r="DWH235" s="627"/>
      <c r="DWI235" s="627"/>
      <c r="DWJ235" s="627"/>
      <c r="DWK235" s="627"/>
      <c r="DWL235" s="627"/>
      <c r="DWM235" s="627"/>
      <c r="DWN235" s="627"/>
      <c r="DWO235" s="627"/>
      <c r="DWP235" s="627"/>
      <c r="DWQ235" s="627"/>
      <c r="DWR235" s="627"/>
      <c r="DWS235" s="627"/>
      <c r="DWT235" s="627"/>
      <c r="DWU235" s="627"/>
      <c r="DWV235" s="627"/>
      <c r="DWW235" s="627"/>
      <c r="DWX235" s="627"/>
      <c r="DWY235" s="627"/>
      <c r="DWZ235" s="627"/>
      <c r="DXA235" s="627"/>
      <c r="DXB235" s="627"/>
      <c r="DXC235" s="627"/>
      <c r="DXD235" s="627"/>
      <c r="DXE235" s="627"/>
      <c r="DXF235" s="627"/>
      <c r="DXG235" s="627"/>
      <c r="DXH235" s="627"/>
      <c r="DXI235" s="627"/>
      <c r="DXJ235" s="627"/>
      <c r="DXK235" s="627"/>
      <c r="DXL235" s="627"/>
      <c r="DXM235" s="627"/>
      <c r="DXN235" s="627"/>
      <c r="DXO235" s="627"/>
      <c r="DXP235" s="627"/>
      <c r="DXQ235" s="627"/>
      <c r="DXR235" s="627"/>
      <c r="DXS235" s="627"/>
      <c r="DXT235" s="627"/>
      <c r="DXU235" s="627"/>
      <c r="DXV235" s="627"/>
      <c r="DXW235" s="627"/>
      <c r="DXX235" s="627"/>
      <c r="DXY235" s="627"/>
      <c r="DXZ235" s="627"/>
      <c r="DYA235" s="627"/>
      <c r="DYB235" s="627"/>
      <c r="DYC235" s="627"/>
      <c r="DYD235" s="627"/>
      <c r="DYE235" s="627"/>
      <c r="DYF235" s="627"/>
      <c r="DYG235" s="627"/>
      <c r="DYH235" s="627"/>
      <c r="DYI235" s="627"/>
      <c r="DYJ235" s="627"/>
      <c r="DYK235" s="627"/>
      <c r="DYL235" s="627"/>
      <c r="DYM235" s="627"/>
      <c r="DYN235" s="627"/>
      <c r="DYO235" s="627"/>
      <c r="DYP235" s="627"/>
      <c r="DYQ235" s="627"/>
      <c r="DYR235" s="627"/>
      <c r="DYS235" s="627"/>
      <c r="DYT235" s="627"/>
      <c r="DYU235" s="627"/>
      <c r="DYV235" s="627"/>
      <c r="DYW235" s="627"/>
      <c r="DYX235" s="627"/>
      <c r="DYY235" s="627"/>
      <c r="DYZ235" s="627"/>
      <c r="DZA235" s="627"/>
      <c r="DZB235" s="627"/>
      <c r="DZC235" s="627"/>
      <c r="DZD235" s="627"/>
      <c r="DZE235" s="627"/>
      <c r="DZF235" s="627"/>
      <c r="DZG235" s="627"/>
      <c r="DZH235" s="627"/>
      <c r="DZI235" s="627"/>
      <c r="DZJ235" s="627"/>
      <c r="DZK235" s="627"/>
      <c r="DZL235" s="627"/>
      <c r="DZM235" s="627"/>
      <c r="DZN235" s="627"/>
      <c r="DZO235" s="627"/>
      <c r="DZP235" s="627"/>
      <c r="DZQ235" s="627"/>
      <c r="DZR235" s="627"/>
      <c r="DZS235" s="627"/>
      <c r="DZT235" s="627"/>
      <c r="DZU235" s="627"/>
      <c r="DZV235" s="627"/>
      <c r="DZW235" s="627"/>
      <c r="DZX235" s="627"/>
      <c r="DZY235" s="627"/>
      <c r="DZZ235" s="627"/>
      <c r="EAA235" s="627"/>
      <c r="EAB235" s="627"/>
      <c r="EAC235" s="627"/>
      <c r="EAD235" s="627"/>
      <c r="EAE235" s="627"/>
      <c r="EAF235" s="627"/>
      <c r="EAG235" s="627"/>
      <c r="EAH235" s="627"/>
      <c r="EAI235" s="627"/>
      <c r="EAJ235" s="627"/>
      <c r="EAK235" s="627"/>
      <c r="EAL235" s="627"/>
      <c r="EAM235" s="627"/>
      <c r="EAN235" s="627"/>
      <c r="EAO235" s="627"/>
      <c r="EAP235" s="627"/>
      <c r="EAQ235" s="627"/>
      <c r="EAR235" s="627"/>
      <c r="EAS235" s="627"/>
      <c r="EAT235" s="627"/>
      <c r="EAU235" s="627"/>
      <c r="EAV235" s="627"/>
      <c r="EAW235" s="627"/>
      <c r="EAX235" s="627"/>
      <c r="EAY235" s="627"/>
      <c r="EAZ235" s="627"/>
      <c r="EBA235" s="627"/>
      <c r="EBB235" s="627"/>
      <c r="EBC235" s="627"/>
      <c r="EBD235" s="627"/>
      <c r="EBE235" s="627"/>
      <c r="EBF235" s="627"/>
      <c r="EBG235" s="627"/>
      <c r="EBH235" s="627"/>
      <c r="EBI235" s="627"/>
      <c r="EBJ235" s="627"/>
      <c r="EBK235" s="627"/>
      <c r="EBL235" s="627"/>
      <c r="EBM235" s="627"/>
      <c r="EBN235" s="627"/>
      <c r="EBO235" s="627"/>
      <c r="EBP235" s="627"/>
      <c r="EBQ235" s="627"/>
      <c r="EBR235" s="627"/>
      <c r="EBS235" s="627"/>
      <c r="EBT235" s="627"/>
      <c r="EBU235" s="627"/>
      <c r="EBV235" s="627"/>
      <c r="EBW235" s="627"/>
      <c r="EBX235" s="627"/>
      <c r="EBY235" s="627"/>
      <c r="EBZ235" s="627"/>
      <c r="ECA235" s="627"/>
      <c r="ECB235" s="627"/>
      <c r="ECC235" s="627"/>
      <c r="ECD235" s="627"/>
      <c r="ECE235" s="627"/>
      <c r="ECF235" s="627"/>
      <c r="ECG235" s="627"/>
      <c r="ECH235" s="627"/>
      <c r="ECI235" s="627"/>
      <c r="ECJ235" s="627"/>
      <c r="ECK235" s="627"/>
      <c r="ECL235" s="627"/>
      <c r="ECM235" s="627"/>
      <c r="ECN235" s="627"/>
      <c r="ECO235" s="627"/>
      <c r="ECP235" s="627"/>
      <c r="ECQ235" s="627"/>
      <c r="ECR235" s="627"/>
      <c r="ECS235" s="627"/>
      <c r="ECT235" s="627"/>
      <c r="ECU235" s="627"/>
      <c r="ECV235" s="627"/>
      <c r="ECW235" s="627"/>
      <c r="ECX235" s="627"/>
      <c r="ECY235" s="627"/>
      <c r="ECZ235" s="627"/>
      <c r="EDA235" s="627"/>
      <c r="EDB235" s="627"/>
      <c r="EDC235" s="627"/>
      <c r="EDD235" s="627"/>
      <c r="EDE235" s="627"/>
      <c r="EDF235" s="627"/>
      <c r="EDG235" s="627"/>
      <c r="EDH235" s="627"/>
      <c r="EDI235" s="627"/>
      <c r="EDJ235" s="627"/>
      <c r="EDK235" s="627"/>
      <c r="EDL235" s="627"/>
      <c r="EDM235" s="627"/>
      <c r="EDN235" s="627"/>
      <c r="EDO235" s="627"/>
      <c r="EDP235" s="627"/>
      <c r="EDQ235" s="627"/>
      <c r="EDR235" s="627"/>
      <c r="EDS235" s="627"/>
      <c r="EDT235" s="627"/>
      <c r="EDU235" s="627"/>
      <c r="EDV235" s="627"/>
      <c r="EDW235" s="627"/>
      <c r="EDX235" s="627"/>
      <c r="EDY235" s="627"/>
      <c r="EDZ235" s="627"/>
      <c r="EEA235" s="627"/>
      <c r="EEB235" s="627"/>
      <c r="EEC235" s="627"/>
      <c r="EED235" s="627"/>
      <c r="EEE235" s="627"/>
      <c r="EEF235" s="627"/>
      <c r="EEG235" s="627"/>
      <c r="EEH235" s="627"/>
      <c r="EEI235" s="627"/>
      <c r="EEJ235" s="627"/>
      <c r="EEK235" s="627"/>
      <c r="EEL235" s="627"/>
      <c r="EEM235" s="627"/>
      <c r="EEN235" s="627"/>
      <c r="EEO235" s="627"/>
      <c r="EEP235" s="627"/>
      <c r="EEQ235" s="627"/>
      <c r="EER235" s="627"/>
      <c r="EES235" s="627"/>
      <c r="EET235" s="627"/>
      <c r="EEU235" s="627"/>
      <c r="EEV235" s="627"/>
      <c r="EEW235" s="627"/>
      <c r="EEX235" s="627"/>
      <c r="EEY235" s="627"/>
      <c r="EEZ235" s="627"/>
      <c r="EFA235" s="627"/>
      <c r="EFB235" s="627"/>
      <c r="EFC235" s="627"/>
      <c r="EFD235" s="627"/>
      <c r="EFE235" s="627"/>
      <c r="EFF235" s="627"/>
      <c r="EFG235" s="627"/>
      <c r="EFH235" s="627"/>
      <c r="EFI235" s="627"/>
      <c r="EFJ235" s="627"/>
      <c r="EFK235" s="627"/>
      <c r="EFL235" s="627"/>
      <c r="EFM235" s="627"/>
      <c r="EFN235" s="627"/>
      <c r="EFO235" s="627"/>
      <c r="EFP235" s="627"/>
      <c r="EFQ235" s="627"/>
      <c r="EFR235" s="627"/>
      <c r="EFS235" s="627"/>
      <c r="EFT235" s="627"/>
      <c r="EFU235" s="627"/>
      <c r="EFV235" s="627"/>
      <c r="EFW235" s="627"/>
      <c r="EFX235" s="627"/>
      <c r="EFY235" s="627"/>
      <c r="EFZ235" s="627"/>
      <c r="EGA235" s="627"/>
      <c r="EGB235" s="627"/>
      <c r="EGC235" s="627"/>
      <c r="EGD235" s="627"/>
      <c r="EGE235" s="627"/>
      <c r="EGF235" s="627"/>
      <c r="EGG235" s="627"/>
      <c r="EGH235" s="627"/>
      <c r="EGI235" s="627"/>
      <c r="EGJ235" s="627"/>
      <c r="EGK235" s="627"/>
      <c r="EGL235" s="627"/>
      <c r="EGM235" s="627"/>
      <c r="EGN235" s="627"/>
      <c r="EGO235" s="627"/>
      <c r="EGP235" s="627"/>
      <c r="EGQ235" s="627"/>
      <c r="EGR235" s="627"/>
      <c r="EGS235" s="627"/>
      <c r="EGT235" s="627"/>
      <c r="EGU235" s="627"/>
      <c r="EGV235" s="627"/>
      <c r="EGW235" s="627"/>
      <c r="EGX235" s="627"/>
      <c r="EGY235" s="627"/>
      <c r="EGZ235" s="627"/>
      <c r="EHA235" s="627"/>
      <c r="EHB235" s="627"/>
      <c r="EHC235" s="627"/>
      <c r="EHD235" s="627"/>
      <c r="EHE235" s="627"/>
      <c r="EHF235" s="627"/>
      <c r="EHG235" s="627"/>
      <c r="EHH235" s="627"/>
      <c r="EHI235" s="627"/>
      <c r="EHJ235" s="627"/>
      <c r="EHK235" s="627"/>
      <c r="EHL235" s="627"/>
      <c r="EHM235" s="627"/>
      <c r="EHN235" s="627"/>
      <c r="EHO235" s="627"/>
      <c r="EHP235" s="627"/>
      <c r="EHQ235" s="627"/>
      <c r="EHR235" s="627"/>
      <c r="EHS235" s="627"/>
      <c r="EHT235" s="627"/>
      <c r="EHU235" s="627"/>
      <c r="EHV235" s="627"/>
      <c r="EHW235" s="627"/>
      <c r="EHX235" s="627"/>
      <c r="EHY235" s="627"/>
      <c r="EHZ235" s="627"/>
      <c r="EIA235" s="627"/>
      <c r="EIB235" s="627"/>
      <c r="EIC235" s="627"/>
      <c r="EID235" s="627"/>
      <c r="EIE235" s="627"/>
      <c r="EIF235" s="627"/>
      <c r="EIG235" s="627"/>
      <c r="EIH235" s="627"/>
      <c r="EII235" s="627"/>
      <c r="EIJ235" s="627"/>
      <c r="EIK235" s="627"/>
      <c r="EIL235" s="627"/>
      <c r="EIM235" s="627"/>
      <c r="EIN235" s="627"/>
      <c r="EIO235" s="627"/>
      <c r="EIP235" s="627"/>
      <c r="EIQ235" s="627"/>
      <c r="EIR235" s="627"/>
      <c r="EIS235" s="627"/>
      <c r="EIT235" s="627"/>
      <c r="EIU235" s="627"/>
      <c r="EIV235" s="627"/>
      <c r="EIW235" s="627"/>
      <c r="EIX235" s="627"/>
      <c r="EIY235" s="627"/>
      <c r="EIZ235" s="627"/>
      <c r="EJA235" s="627"/>
      <c r="EJB235" s="627"/>
      <c r="EJC235" s="627"/>
      <c r="EJD235" s="627"/>
      <c r="EJE235" s="627"/>
      <c r="EJF235" s="627"/>
      <c r="EJG235" s="627"/>
      <c r="EJH235" s="627"/>
      <c r="EJI235" s="627"/>
      <c r="EJJ235" s="627"/>
      <c r="EJK235" s="627"/>
      <c r="EJL235" s="627"/>
      <c r="EJM235" s="627"/>
      <c r="EJN235" s="627"/>
      <c r="EJO235" s="627"/>
      <c r="EJP235" s="627"/>
      <c r="EJQ235" s="627"/>
      <c r="EJR235" s="627"/>
      <c r="EJS235" s="627"/>
      <c r="EJT235" s="627"/>
      <c r="EJU235" s="627"/>
      <c r="EJV235" s="627"/>
      <c r="EJW235" s="627"/>
      <c r="EJX235" s="627"/>
      <c r="EJY235" s="627"/>
      <c r="EJZ235" s="627"/>
      <c r="EKA235" s="627"/>
      <c r="EKB235" s="627"/>
      <c r="EKC235" s="627"/>
      <c r="EKD235" s="627"/>
      <c r="EKE235" s="627"/>
      <c r="EKF235" s="627"/>
      <c r="EKG235" s="627"/>
      <c r="EKH235" s="627"/>
      <c r="EKI235" s="627"/>
      <c r="EKJ235" s="627"/>
      <c r="EKK235" s="627"/>
      <c r="EKL235" s="627"/>
      <c r="EKM235" s="627"/>
      <c r="EKN235" s="627"/>
      <c r="EKO235" s="627"/>
      <c r="EKP235" s="627"/>
      <c r="EKQ235" s="627"/>
      <c r="EKR235" s="627"/>
      <c r="EKS235" s="627"/>
      <c r="EKT235" s="627"/>
      <c r="EKU235" s="627"/>
      <c r="EKV235" s="627"/>
      <c r="EKW235" s="627"/>
      <c r="EKX235" s="627"/>
      <c r="EKY235" s="627"/>
      <c r="EKZ235" s="627"/>
      <c r="ELA235" s="627"/>
      <c r="ELB235" s="627"/>
      <c r="ELC235" s="627"/>
      <c r="ELD235" s="627"/>
      <c r="ELE235" s="627"/>
      <c r="ELF235" s="627"/>
      <c r="ELG235" s="627"/>
      <c r="ELH235" s="627"/>
      <c r="ELI235" s="627"/>
      <c r="ELJ235" s="627"/>
      <c r="ELK235" s="627"/>
      <c r="ELL235" s="627"/>
      <c r="ELM235" s="627"/>
      <c r="ELN235" s="627"/>
      <c r="ELO235" s="627"/>
      <c r="ELP235" s="627"/>
      <c r="ELQ235" s="627"/>
      <c r="ELR235" s="627"/>
      <c r="ELS235" s="627"/>
      <c r="ELT235" s="627"/>
      <c r="ELU235" s="627"/>
      <c r="ELV235" s="627"/>
      <c r="ELW235" s="627"/>
      <c r="ELX235" s="627"/>
      <c r="ELY235" s="627"/>
      <c r="ELZ235" s="627"/>
      <c r="EMA235" s="627"/>
      <c r="EMB235" s="627"/>
      <c r="EMC235" s="627"/>
      <c r="EMD235" s="627"/>
      <c r="EME235" s="627"/>
      <c r="EMF235" s="627"/>
      <c r="EMG235" s="627"/>
      <c r="EMH235" s="627"/>
      <c r="EMI235" s="627"/>
      <c r="EMJ235" s="627"/>
      <c r="EMK235" s="627"/>
      <c r="EML235" s="627"/>
      <c r="EMM235" s="627"/>
      <c r="EMN235" s="627"/>
      <c r="EMO235" s="627"/>
      <c r="EMP235" s="627"/>
      <c r="EMQ235" s="627"/>
      <c r="EMR235" s="627"/>
      <c r="EMS235" s="627"/>
      <c r="EMT235" s="627"/>
      <c r="EMU235" s="627"/>
      <c r="EMV235" s="627"/>
      <c r="EMW235" s="627"/>
      <c r="EMX235" s="627"/>
      <c r="EMY235" s="627"/>
      <c r="EMZ235" s="627"/>
      <c r="ENA235" s="627"/>
      <c r="ENB235" s="627"/>
      <c r="ENC235" s="627"/>
      <c r="END235" s="627"/>
      <c r="ENE235" s="627"/>
      <c r="ENF235" s="627"/>
      <c r="ENG235" s="627"/>
      <c r="ENH235" s="627"/>
      <c r="ENI235" s="627"/>
      <c r="ENJ235" s="627"/>
      <c r="ENK235" s="627"/>
      <c r="ENL235" s="627"/>
      <c r="ENM235" s="627"/>
      <c r="ENN235" s="627"/>
      <c r="ENO235" s="627"/>
      <c r="ENP235" s="627"/>
      <c r="ENQ235" s="627"/>
      <c r="ENR235" s="627"/>
      <c r="ENS235" s="627"/>
      <c r="ENT235" s="627"/>
      <c r="ENU235" s="627"/>
      <c r="ENV235" s="627"/>
      <c r="ENW235" s="627"/>
      <c r="ENX235" s="627"/>
      <c r="ENY235" s="627"/>
      <c r="ENZ235" s="627"/>
      <c r="EOA235" s="627"/>
      <c r="EOB235" s="627"/>
      <c r="EOC235" s="627"/>
      <c r="EOD235" s="627"/>
      <c r="EOE235" s="627"/>
      <c r="EOF235" s="627"/>
      <c r="EOG235" s="627"/>
      <c r="EOH235" s="627"/>
      <c r="EOI235" s="627"/>
      <c r="EOJ235" s="627"/>
      <c r="EOK235" s="627"/>
      <c r="EOL235" s="627"/>
      <c r="EOM235" s="627"/>
      <c r="EON235" s="627"/>
      <c r="EOO235" s="627"/>
      <c r="EOP235" s="627"/>
      <c r="EOQ235" s="627"/>
      <c r="EOR235" s="627"/>
      <c r="EOS235" s="627"/>
      <c r="EOT235" s="627"/>
      <c r="EOU235" s="627"/>
      <c r="EOV235" s="627"/>
      <c r="EOW235" s="627"/>
      <c r="EOX235" s="627"/>
      <c r="EOY235" s="627"/>
      <c r="EOZ235" s="627"/>
      <c r="EPA235" s="627"/>
      <c r="EPB235" s="627"/>
      <c r="EPC235" s="627"/>
      <c r="EPD235" s="627"/>
      <c r="EPE235" s="627"/>
      <c r="EPF235" s="627"/>
      <c r="EPG235" s="627"/>
      <c r="EPH235" s="627"/>
      <c r="EPI235" s="627"/>
      <c r="EPJ235" s="627"/>
      <c r="EPK235" s="627"/>
      <c r="EPL235" s="627"/>
      <c r="EPM235" s="627"/>
      <c r="EPN235" s="627"/>
      <c r="EPO235" s="627"/>
      <c r="EPP235" s="627"/>
      <c r="EPQ235" s="627"/>
      <c r="EPR235" s="627"/>
      <c r="EPS235" s="627"/>
      <c r="EPT235" s="627"/>
      <c r="EPU235" s="627"/>
      <c r="EPV235" s="627"/>
      <c r="EPW235" s="627"/>
      <c r="EPX235" s="627"/>
      <c r="EPY235" s="627"/>
      <c r="EPZ235" s="627"/>
      <c r="EQA235" s="627"/>
      <c r="EQB235" s="627"/>
      <c r="EQC235" s="627"/>
      <c r="EQD235" s="627"/>
      <c r="EQE235" s="627"/>
      <c r="EQF235" s="627"/>
      <c r="EQG235" s="627"/>
      <c r="EQH235" s="627"/>
      <c r="EQI235" s="627"/>
      <c r="EQJ235" s="627"/>
      <c r="EQK235" s="627"/>
      <c r="EQL235" s="627"/>
      <c r="EQM235" s="627"/>
      <c r="EQN235" s="627"/>
      <c r="EQO235" s="627"/>
      <c r="EQP235" s="627"/>
      <c r="EQQ235" s="627"/>
      <c r="EQR235" s="627"/>
      <c r="EQS235" s="627"/>
      <c r="EQT235" s="627"/>
      <c r="EQU235" s="627"/>
      <c r="EQV235" s="627"/>
      <c r="EQW235" s="627"/>
      <c r="EQX235" s="627"/>
      <c r="EQY235" s="627"/>
      <c r="EQZ235" s="627"/>
      <c r="ERA235" s="627"/>
      <c r="ERB235" s="627"/>
      <c r="ERC235" s="627"/>
      <c r="ERD235" s="627"/>
      <c r="ERE235" s="627"/>
      <c r="ERF235" s="627"/>
      <c r="ERG235" s="627"/>
      <c r="ERH235" s="627"/>
      <c r="ERI235" s="627"/>
      <c r="ERJ235" s="627"/>
      <c r="ERK235" s="627"/>
      <c r="ERL235" s="627"/>
      <c r="ERM235" s="627"/>
      <c r="ERN235" s="627"/>
      <c r="ERO235" s="627"/>
      <c r="ERP235" s="627"/>
      <c r="ERQ235" s="627"/>
      <c r="ERR235" s="627"/>
      <c r="ERS235" s="627"/>
      <c r="ERT235" s="627"/>
      <c r="ERU235" s="627"/>
      <c r="ERV235" s="627"/>
      <c r="ERW235" s="627"/>
      <c r="ERX235" s="627"/>
      <c r="ERY235" s="627"/>
      <c r="ERZ235" s="627"/>
      <c r="ESA235" s="627"/>
      <c r="ESB235" s="627"/>
      <c r="ESC235" s="627"/>
      <c r="ESD235" s="627"/>
      <c r="ESE235" s="627"/>
      <c r="ESF235" s="627"/>
      <c r="ESG235" s="627"/>
      <c r="ESH235" s="627"/>
      <c r="ESI235" s="627"/>
      <c r="ESJ235" s="627"/>
      <c r="ESK235" s="627"/>
      <c r="ESL235" s="627"/>
      <c r="ESM235" s="627"/>
      <c r="ESN235" s="627"/>
      <c r="ESO235" s="627"/>
      <c r="ESP235" s="627"/>
      <c r="ESQ235" s="627"/>
      <c r="ESR235" s="627"/>
      <c r="ESS235" s="627"/>
      <c r="EST235" s="627"/>
      <c r="ESU235" s="627"/>
      <c r="ESV235" s="627"/>
      <c r="ESW235" s="627"/>
      <c r="ESX235" s="627"/>
      <c r="ESY235" s="627"/>
      <c r="ESZ235" s="627"/>
      <c r="ETA235" s="627"/>
      <c r="ETB235" s="627"/>
      <c r="ETC235" s="627"/>
      <c r="ETD235" s="627"/>
      <c r="ETE235" s="627"/>
      <c r="ETF235" s="627"/>
      <c r="ETG235" s="627"/>
      <c r="ETH235" s="627"/>
      <c r="ETI235" s="627"/>
      <c r="ETJ235" s="627"/>
      <c r="ETK235" s="627"/>
      <c r="ETL235" s="627"/>
      <c r="ETM235" s="627"/>
      <c r="ETN235" s="627"/>
      <c r="ETO235" s="627"/>
      <c r="ETP235" s="627"/>
      <c r="ETQ235" s="627"/>
      <c r="ETR235" s="627"/>
      <c r="ETS235" s="627"/>
      <c r="ETT235" s="627"/>
      <c r="ETU235" s="627"/>
      <c r="ETV235" s="627"/>
      <c r="ETW235" s="627"/>
      <c r="ETX235" s="627"/>
      <c r="ETY235" s="627"/>
      <c r="ETZ235" s="627"/>
      <c r="EUA235" s="627"/>
      <c r="EUB235" s="627"/>
      <c r="EUC235" s="627"/>
      <c r="EUD235" s="627"/>
      <c r="EUE235" s="627"/>
      <c r="EUF235" s="627"/>
      <c r="EUG235" s="627"/>
      <c r="EUH235" s="627"/>
      <c r="EUI235" s="627"/>
      <c r="EUJ235" s="627"/>
      <c r="EUK235" s="627"/>
      <c r="EUL235" s="627"/>
      <c r="EUM235" s="627"/>
      <c r="EUN235" s="627"/>
      <c r="EUO235" s="627"/>
      <c r="EUP235" s="627"/>
      <c r="EUQ235" s="627"/>
      <c r="EUR235" s="627"/>
      <c r="EUS235" s="627"/>
      <c r="EUT235" s="627"/>
      <c r="EUU235" s="627"/>
      <c r="EUV235" s="627"/>
      <c r="EUW235" s="627"/>
      <c r="EUX235" s="627"/>
      <c r="EUY235" s="627"/>
      <c r="EUZ235" s="627"/>
      <c r="EVA235" s="627"/>
      <c r="EVB235" s="627"/>
      <c r="EVC235" s="627"/>
      <c r="EVD235" s="627"/>
      <c r="EVE235" s="627"/>
      <c r="EVF235" s="627"/>
      <c r="EVG235" s="627"/>
      <c r="EVH235" s="627"/>
      <c r="EVI235" s="627"/>
      <c r="EVJ235" s="627"/>
      <c r="EVK235" s="627"/>
      <c r="EVL235" s="627"/>
      <c r="EVM235" s="627"/>
      <c r="EVN235" s="627"/>
      <c r="EVO235" s="627"/>
      <c r="EVP235" s="627"/>
      <c r="EVQ235" s="627"/>
      <c r="EVR235" s="627"/>
      <c r="EVS235" s="627"/>
      <c r="EVT235" s="627"/>
      <c r="EVU235" s="627"/>
      <c r="EVV235" s="627"/>
      <c r="EVW235" s="627"/>
      <c r="EVX235" s="627"/>
      <c r="EVY235" s="627"/>
      <c r="EVZ235" s="627"/>
      <c r="EWA235" s="627"/>
      <c r="EWB235" s="627"/>
      <c r="EWC235" s="627"/>
      <c r="EWD235" s="627"/>
      <c r="EWE235" s="627"/>
      <c r="EWF235" s="627"/>
      <c r="EWG235" s="627"/>
      <c r="EWH235" s="627"/>
      <c r="EWI235" s="627"/>
      <c r="EWJ235" s="627"/>
      <c r="EWK235" s="627"/>
      <c r="EWL235" s="627"/>
      <c r="EWM235" s="627"/>
      <c r="EWN235" s="627"/>
      <c r="EWO235" s="627"/>
      <c r="EWP235" s="627"/>
      <c r="EWQ235" s="627"/>
      <c r="EWR235" s="627"/>
      <c r="EWS235" s="627"/>
      <c r="EWT235" s="627"/>
      <c r="EWU235" s="627"/>
      <c r="EWV235" s="627"/>
      <c r="EWW235" s="627"/>
      <c r="EWX235" s="627"/>
      <c r="EWY235" s="627"/>
      <c r="EWZ235" s="627"/>
      <c r="EXA235" s="627"/>
      <c r="EXB235" s="627"/>
      <c r="EXC235" s="627"/>
      <c r="EXD235" s="627"/>
      <c r="EXE235" s="627"/>
      <c r="EXF235" s="627"/>
      <c r="EXG235" s="627"/>
      <c r="EXH235" s="627"/>
      <c r="EXI235" s="627"/>
      <c r="EXJ235" s="627"/>
      <c r="EXK235" s="627"/>
      <c r="EXL235" s="627"/>
      <c r="EXM235" s="627"/>
      <c r="EXN235" s="627"/>
      <c r="EXO235" s="627"/>
      <c r="EXP235" s="627"/>
      <c r="EXQ235" s="627"/>
      <c r="EXR235" s="627"/>
      <c r="EXS235" s="627"/>
      <c r="EXT235" s="627"/>
      <c r="EXU235" s="627"/>
      <c r="EXV235" s="627"/>
      <c r="EXW235" s="627"/>
      <c r="EXX235" s="627"/>
      <c r="EXY235" s="627"/>
      <c r="EXZ235" s="627"/>
      <c r="EYA235" s="627"/>
      <c r="EYB235" s="627"/>
      <c r="EYC235" s="627"/>
      <c r="EYD235" s="627"/>
      <c r="EYE235" s="627"/>
      <c r="EYF235" s="627"/>
      <c r="EYG235" s="627"/>
      <c r="EYH235" s="627"/>
      <c r="EYI235" s="627"/>
      <c r="EYJ235" s="627"/>
      <c r="EYK235" s="627"/>
      <c r="EYL235" s="627"/>
      <c r="EYM235" s="627"/>
      <c r="EYN235" s="627"/>
      <c r="EYO235" s="627"/>
      <c r="EYP235" s="627"/>
      <c r="EYQ235" s="627"/>
      <c r="EYR235" s="627"/>
      <c r="EYS235" s="627"/>
      <c r="EYT235" s="627"/>
      <c r="EYU235" s="627"/>
      <c r="EYV235" s="627"/>
      <c r="EYW235" s="627"/>
      <c r="EYX235" s="627"/>
      <c r="EYY235" s="627"/>
      <c r="EYZ235" s="627"/>
      <c r="EZA235" s="627"/>
      <c r="EZB235" s="627"/>
      <c r="EZC235" s="627"/>
      <c r="EZD235" s="627"/>
      <c r="EZE235" s="627"/>
      <c r="EZF235" s="627"/>
      <c r="EZG235" s="627"/>
      <c r="EZH235" s="627"/>
      <c r="EZI235" s="627"/>
      <c r="EZJ235" s="627"/>
      <c r="EZK235" s="627"/>
      <c r="EZL235" s="627"/>
      <c r="EZM235" s="627"/>
      <c r="EZN235" s="627"/>
      <c r="EZO235" s="627"/>
      <c r="EZP235" s="627"/>
      <c r="EZQ235" s="627"/>
      <c r="EZR235" s="627"/>
      <c r="EZS235" s="627"/>
      <c r="EZT235" s="627"/>
      <c r="EZU235" s="627"/>
      <c r="EZV235" s="627"/>
      <c r="EZW235" s="627"/>
      <c r="EZX235" s="627"/>
      <c r="EZY235" s="627"/>
      <c r="EZZ235" s="627"/>
      <c r="FAA235" s="627"/>
      <c r="FAB235" s="627"/>
      <c r="FAC235" s="627"/>
      <c r="FAD235" s="627"/>
      <c r="FAE235" s="627"/>
      <c r="FAF235" s="627"/>
      <c r="FAG235" s="627"/>
      <c r="FAH235" s="627"/>
      <c r="FAI235" s="627"/>
      <c r="FAJ235" s="627"/>
      <c r="FAK235" s="627"/>
      <c r="FAL235" s="627"/>
      <c r="FAM235" s="627"/>
      <c r="FAN235" s="627"/>
      <c r="FAO235" s="627"/>
      <c r="FAP235" s="627"/>
      <c r="FAQ235" s="627"/>
      <c r="FAR235" s="627"/>
      <c r="FAS235" s="627"/>
      <c r="FAT235" s="627"/>
      <c r="FAU235" s="627"/>
      <c r="FAV235" s="627"/>
      <c r="FAW235" s="627"/>
      <c r="FAX235" s="627"/>
      <c r="FAY235" s="627"/>
      <c r="FAZ235" s="627"/>
      <c r="FBA235" s="627"/>
      <c r="FBB235" s="627"/>
      <c r="FBC235" s="627"/>
      <c r="FBD235" s="627"/>
      <c r="FBE235" s="627"/>
      <c r="FBF235" s="627"/>
      <c r="FBG235" s="627"/>
      <c r="FBH235" s="627"/>
      <c r="FBI235" s="627"/>
      <c r="FBJ235" s="627"/>
      <c r="FBK235" s="627"/>
      <c r="FBL235" s="627"/>
      <c r="FBM235" s="627"/>
      <c r="FBN235" s="627"/>
      <c r="FBO235" s="627"/>
      <c r="FBP235" s="627"/>
      <c r="FBQ235" s="627"/>
      <c r="FBR235" s="627"/>
      <c r="FBS235" s="627"/>
      <c r="FBT235" s="627"/>
      <c r="FBU235" s="627"/>
      <c r="FBV235" s="627"/>
      <c r="FBW235" s="627"/>
      <c r="FBX235" s="627"/>
      <c r="FBY235" s="627"/>
      <c r="FBZ235" s="627"/>
      <c r="FCA235" s="627"/>
      <c r="FCB235" s="627"/>
      <c r="FCC235" s="627"/>
      <c r="FCD235" s="627"/>
      <c r="FCE235" s="627"/>
      <c r="FCF235" s="627"/>
      <c r="FCG235" s="627"/>
      <c r="FCH235" s="627"/>
      <c r="FCI235" s="627"/>
      <c r="FCJ235" s="627"/>
      <c r="FCK235" s="627"/>
      <c r="FCL235" s="627"/>
      <c r="FCM235" s="627"/>
      <c r="FCN235" s="627"/>
      <c r="FCO235" s="627"/>
      <c r="FCP235" s="627"/>
      <c r="FCQ235" s="627"/>
      <c r="FCR235" s="627"/>
      <c r="FCS235" s="627"/>
      <c r="FCT235" s="627"/>
      <c r="FCU235" s="627"/>
      <c r="FCV235" s="627"/>
      <c r="FCW235" s="627"/>
      <c r="FCX235" s="627"/>
      <c r="FCY235" s="627"/>
      <c r="FCZ235" s="627"/>
      <c r="FDA235" s="627"/>
      <c r="FDB235" s="627"/>
      <c r="FDC235" s="627"/>
      <c r="FDD235" s="627"/>
      <c r="FDE235" s="627"/>
      <c r="FDF235" s="627"/>
      <c r="FDG235" s="627"/>
      <c r="FDH235" s="627"/>
      <c r="FDI235" s="627"/>
      <c r="FDJ235" s="627"/>
      <c r="FDK235" s="627"/>
      <c r="FDL235" s="627"/>
      <c r="FDM235" s="627"/>
      <c r="FDN235" s="627"/>
      <c r="FDO235" s="627"/>
      <c r="FDP235" s="627"/>
      <c r="FDQ235" s="627"/>
      <c r="FDR235" s="627"/>
      <c r="FDS235" s="627"/>
      <c r="FDT235" s="627"/>
      <c r="FDU235" s="627"/>
      <c r="FDV235" s="627"/>
      <c r="FDW235" s="627"/>
      <c r="FDX235" s="627"/>
      <c r="FDY235" s="627"/>
      <c r="FDZ235" s="627"/>
      <c r="FEA235" s="627"/>
      <c r="FEB235" s="627"/>
      <c r="FEC235" s="627"/>
      <c r="FED235" s="627"/>
      <c r="FEE235" s="627"/>
      <c r="FEF235" s="627"/>
      <c r="FEG235" s="627"/>
      <c r="FEH235" s="627"/>
      <c r="FEI235" s="627"/>
      <c r="FEJ235" s="627"/>
      <c r="FEK235" s="627"/>
      <c r="FEL235" s="627"/>
      <c r="FEM235" s="627"/>
      <c r="FEN235" s="627"/>
      <c r="FEO235" s="627"/>
      <c r="FEP235" s="627"/>
      <c r="FEQ235" s="627"/>
      <c r="FER235" s="627"/>
      <c r="FES235" s="627"/>
      <c r="FET235" s="627"/>
      <c r="FEU235" s="627"/>
      <c r="FEV235" s="627"/>
      <c r="FEW235" s="627"/>
      <c r="FEX235" s="627"/>
      <c r="FEY235" s="627"/>
      <c r="FEZ235" s="627"/>
      <c r="FFA235" s="627"/>
      <c r="FFB235" s="627"/>
      <c r="FFC235" s="627"/>
      <c r="FFD235" s="627"/>
      <c r="FFE235" s="627"/>
      <c r="FFF235" s="627"/>
      <c r="FFG235" s="627"/>
      <c r="FFH235" s="627"/>
      <c r="FFI235" s="627"/>
      <c r="FFJ235" s="627"/>
      <c r="FFK235" s="627"/>
      <c r="FFL235" s="627"/>
      <c r="FFM235" s="627"/>
      <c r="FFN235" s="627"/>
      <c r="FFO235" s="627"/>
      <c r="FFP235" s="627"/>
      <c r="FFQ235" s="627"/>
      <c r="FFR235" s="627"/>
      <c r="FFS235" s="627"/>
      <c r="FFT235" s="627"/>
      <c r="FFU235" s="627"/>
      <c r="FFV235" s="627"/>
      <c r="FFW235" s="627"/>
      <c r="FFX235" s="627"/>
      <c r="FFY235" s="627"/>
      <c r="FFZ235" s="627"/>
      <c r="FGA235" s="627"/>
      <c r="FGB235" s="627"/>
      <c r="FGC235" s="627"/>
      <c r="FGD235" s="627"/>
      <c r="FGE235" s="627"/>
      <c r="FGF235" s="627"/>
      <c r="FGG235" s="627"/>
      <c r="FGH235" s="627"/>
      <c r="FGI235" s="627"/>
      <c r="FGJ235" s="627"/>
      <c r="FGK235" s="627"/>
      <c r="FGL235" s="627"/>
      <c r="FGM235" s="627"/>
      <c r="FGN235" s="627"/>
      <c r="FGO235" s="627"/>
      <c r="FGP235" s="627"/>
      <c r="FGQ235" s="627"/>
      <c r="FGR235" s="627"/>
      <c r="FGS235" s="627"/>
      <c r="FGT235" s="627"/>
      <c r="FGU235" s="627"/>
      <c r="FGV235" s="627"/>
      <c r="FGW235" s="627"/>
      <c r="FGX235" s="627"/>
      <c r="FGY235" s="627"/>
      <c r="FGZ235" s="627"/>
      <c r="FHA235" s="627"/>
      <c r="FHB235" s="627"/>
      <c r="FHC235" s="627"/>
      <c r="FHD235" s="627"/>
      <c r="FHE235" s="627"/>
      <c r="FHF235" s="627"/>
      <c r="FHG235" s="627"/>
      <c r="FHH235" s="627"/>
      <c r="FHI235" s="627"/>
      <c r="FHJ235" s="627"/>
      <c r="FHK235" s="627"/>
      <c r="FHL235" s="627"/>
      <c r="FHM235" s="627"/>
      <c r="FHN235" s="627"/>
      <c r="FHO235" s="627"/>
      <c r="FHP235" s="627"/>
      <c r="FHQ235" s="627"/>
      <c r="FHR235" s="627"/>
      <c r="FHS235" s="627"/>
      <c r="FHT235" s="627"/>
      <c r="FHU235" s="627"/>
      <c r="FHV235" s="627"/>
      <c r="FHW235" s="627"/>
      <c r="FHX235" s="627"/>
      <c r="FHY235" s="627"/>
      <c r="FHZ235" s="627"/>
      <c r="FIA235" s="627"/>
      <c r="FIB235" s="627"/>
      <c r="FIC235" s="627"/>
      <c r="FID235" s="627"/>
      <c r="FIE235" s="627"/>
      <c r="FIF235" s="627"/>
      <c r="FIG235" s="627"/>
      <c r="FIH235" s="627"/>
      <c r="FII235" s="627"/>
      <c r="FIJ235" s="627"/>
      <c r="FIK235" s="627"/>
      <c r="FIL235" s="627"/>
      <c r="FIM235" s="627"/>
      <c r="FIN235" s="627"/>
      <c r="FIO235" s="627"/>
      <c r="FIP235" s="627"/>
      <c r="FIQ235" s="627"/>
      <c r="FIR235" s="627"/>
      <c r="FIS235" s="627"/>
      <c r="FIT235" s="627"/>
      <c r="FIU235" s="627"/>
      <c r="FIV235" s="627"/>
      <c r="FIW235" s="627"/>
      <c r="FIX235" s="627"/>
      <c r="FIY235" s="627"/>
      <c r="FIZ235" s="627"/>
      <c r="FJA235" s="627"/>
      <c r="FJB235" s="627"/>
      <c r="FJC235" s="627"/>
      <c r="FJD235" s="627"/>
      <c r="FJE235" s="627"/>
      <c r="FJF235" s="627"/>
      <c r="FJG235" s="627"/>
      <c r="FJH235" s="627"/>
      <c r="FJI235" s="627"/>
      <c r="FJJ235" s="627"/>
      <c r="FJK235" s="627"/>
      <c r="FJL235" s="627"/>
      <c r="FJM235" s="627"/>
      <c r="FJN235" s="627"/>
      <c r="FJO235" s="627"/>
      <c r="FJP235" s="627"/>
      <c r="FJQ235" s="627"/>
      <c r="FJR235" s="627"/>
      <c r="FJS235" s="627"/>
      <c r="FJT235" s="627"/>
      <c r="FJU235" s="627"/>
      <c r="FJV235" s="627"/>
      <c r="FJW235" s="627"/>
      <c r="FJX235" s="627"/>
      <c r="FJY235" s="627"/>
      <c r="FJZ235" s="627"/>
      <c r="FKA235" s="627"/>
      <c r="FKB235" s="627"/>
      <c r="FKC235" s="627"/>
      <c r="FKD235" s="627"/>
      <c r="FKE235" s="627"/>
      <c r="FKF235" s="627"/>
      <c r="FKG235" s="627"/>
      <c r="FKH235" s="627"/>
      <c r="FKI235" s="627"/>
      <c r="FKJ235" s="627"/>
      <c r="FKK235" s="627"/>
      <c r="FKL235" s="627"/>
      <c r="FKM235" s="627"/>
      <c r="FKN235" s="627"/>
      <c r="FKO235" s="627"/>
      <c r="FKP235" s="627"/>
      <c r="FKQ235" s="627"/>
      <c r="FKR235" s="627"/>
      <c r="FKS235" s="627"/>
      <c r="FKT235" s="627"/>
      <c r="FKU235" s="627"/>
      <c r="FKV235" s="627"/>
      <c r="FKW235" s="627"/>
      <c r="FKX235" s="627"/>
      <c r="FKY235" s="627"/>
      <c r="FKZ235" s="627"/>
      <c r="FLA235" s="627"/>
      <c r="FLB235" s="627"/>
      <c r="FLC235" s="627"/>
      <c r="FLD235" s="627"/>
      <c r="FLE235" s="627"/>
      <c r="FLF235" s="627"/>
      <c r="FLG235" s="627"/>
      <c r="FLH235" s="627"/>
      <c r="FLI235" s="627"/>
      <c r="FLJ235" s="627"/>
      <c r="FLK235" s="627"/>
      <c r="FLL235" s="627"/>
      <c r="FLM235" s="627"/>
      <c r="FLN235" s="627"/>
      <c r="FLO235" s="627"/>
      <c r="FLP235" s="627"/>
      <c r="FLQ235" s="627"/>
      <c r="FLR235" s="627"/>
      <c r="FLS235" s="627"/>
      <c r="FLT235" s="627"/>
      <c r="FLU235" s="627"/>
      <c r="FLV235" s="627"/>
      <c r="FLW235" s="627"/>
      <c r="FLX235" s="627"/>
      <c r="FLY235" s="627"/>
      <c r="FLZ235" s="627"/>
      <c r="FMA235" s="627"/>
      <c r="FMB235" s="627"/>
      <c r="FMC235" s="627"/>
      <c r="FMD235" s="627"/>
      <c r="FME235" s="627"/>
      <c r="FMF235" s="627"/>
      <c r="FMG235" s="627"/>
      <c r="FMH235" s="627"/>
      <c r="FMI235" s="627"/>
      <c r="FMJ235" s="627"/>
      <c r="FMK235" s="627"/>
      <c r="FML235" s="627"/>
      <c r="FMM235" s="627"/>
      <c r="FMN235" s="627"/>
      <c r="FMO235" s="627"/>
      <c r="FMP235" s="627"/>
      <c r="FMQ235" s="627"/>
      <c r="FMR235" s="627"/>
      <c r="FMS235" s="627"/>
      <c r="FMT235" s="627"/>
      <c r="FMU235" s="627"/>
      <c r="FMV235" s="627"/>
      <c r="FMW235" s="627"/>
      <c r="FMX235" s="627"/>
      <c r="FMY235" s="627"/>
      <c r="FMZ235" s="627"/>
      <c r="FNA235" s="627"/>
      <c r="FNB235" s="627"/>
      <c r="FNC235" s="627"/>
      <c r="FND235" s="627"/>
      <c r="FNE235" s="627"/>
      <c r="FNF235" s="627"/>
      <c r="FNG235" s="627"/>
      <c r="FNH235" s="627"/>
      <c r="FNI235" s="627"/>
      <c r="FNJ235" s="627"/>
      <c r="FNK235" s="627"/>
      <c r="FNL235" s="627"/>
      <c r="FNM235" s="627"/>
      <c r="FNN235" s="627"/>
      <c r="FNO235" s="627"/>
      <c r="FNP235" s="627"/>
      <c r="FNQ235" s="627"/>
      <c r="FNR235" s="627"/>
      <c r="FNS235" s="627"/>
      <c r="FNT235" s="627"/>
      <c r="FNU235" s="627"/>
      <c r="FNV235" s="627"/>
      <c r="FNW235" s="627"/>
      <c r="FNX235" s="627"/>
      <c r="FNY235" s="627"/>
      <c r="FNZ235" s="627"/>
      <c r="FOA235" s="627"/>
      <c r="FOB235" s="627"/>
      <c r="FOC235" s="627"/>
      <c r="FOD235" s="627"/>
      <c r="FOE235" s="627"/>
      <c r="FOF235" s="627"/>
      <c r="FOG235" s="627"/>
      <c r="FOH235" s="627"/>
      <c r="FOI235" s="627"/>
      <c r="FOJ235" s="627"/>
      <c r="FOK235" s="627"/>
      <c r="FOL235" s="627"/>
      <c r="FOM235" s="627"/>
      <c r="FON235" s="627"/>
      <c r="FOO235" s="627"/>
      <c r="FOP235" s="627"/>
      <c r="FOQ235" s="627"/>
      <c r="FOR235" s="627"/>
      <c r="FOS235" s="627"/>
      <c r="FOT235" s="627"/>
      <c r="FOU235" s="627"/>
      <c r="FOV235" s="627"/>
      <c r="FOW235" s="627"/>
      <c r="FOX235" s="627"/>
      <c r="FOY235" s="627"/>
      <c r="FOZ235" s="627"/>
      <c r="FPA235" s="627"/>
      <c r="FPB235" s="627"/>
      <c r="FPC235" s="627"/>
      <c r="FPD235" s="627"/>
      <c r="FPE235" s="627"/>
      <c r="FPF235" s="627"/>
      <c r="FPG235" s="627"/>
      <c r="FPH235" s="627"/>
      <c r="FPI235" s="627"/>
      <c r="FPJ235" s="627"/>
      <c r="FPK235" s="627"/>
      <c r="FPL235" s="627"/>
      <c r="FPM235" s="627"/>
      <c r="FPN235" s="627"/>
      <c r="FPO235" s="627"/>
      <c r="FPP235" s="627"/>
      <c r="FPQ235" s="627"/>
      <c r="FPR235" s="627"/>
      <c r="FPS235" s="627"/>
      <c r="FPT235" s="627"/>
      <c r="FPU235" s="627"/>
      <c r="FPV235" s="627"/>
      <c r="FPW235" s="627"/>
      <c r="FPX235" s="627"/>
      <c r="FPY235" s="627"/>
      <c r="FPZ235" s="627"/>
      <c r="FQA235" s="627"/>
      <c r="FQB235" s="627"/>
      <c r="FQC235" s="627"/>
      <c r="FQD235" s="627"/>
      <c r="FQE235" s="627"/>
      <c r="FQF235" s="627"/>
      <c r="FQG235" s="627"/>
      <c r="FQH235" s="627"/>
      <c r="FQI235" s="627"/>
      <c r="FQJ235" s="627"/>
      <c r="FQK235" s="627"/>
      <c r="FQL235" s="627"/>
      <c r="FQM235" s="627"/>
      <c r="FQN235" s="627"/>
      <c r="FQO235" s="627"/>
      <c r="FQP235" s="627"/>
      <c r="FQQ235" s="627"/>
      <c r="FQR235" s="627"/>
      <c r="FQS235" s="627"/>
      <c r="FQT235" s="627"/>
      <c r="FQU235" s="627"/>
      <c r="FQV235" s="627"/>
      <c r="FQW235" s="627"/>
      <c r="FQX235" s="627"/>
      <c r="FQY235" s="627"/>
      <c r="FQZ235" s="627"/>
      <c r="FRA235" s="627"/>
      <c r="FRB235" s="627"/>
      <c r="FRC235" s="627"/>
      <c r="FRD235" s="627"/>
      <c r="FRE235" s="627"/>
      <c r="FRF235" s="627"/>
      <c r="FRG235" s="627"/>
      <c r="FRH235" s="627"/>
      <c r="FRI235" s="627"/>
      <c r="FRJ235" s="627"/>
      <c r="FRK235" s="627"/>
      <c r="FRL235" s="627"/>
      <c r="FRM235" s="627"/>
      <c r="FRN235" s="627"/>
      <c r="FRO235" s="627"/>
      <c r="FRP235" s="627"/>
      <c r="FRQ235" s="627"/>
      <c r="FRR235" s="627"/>
      <c r="FRS235" s="627"/>
      <c r="FRT235" s="627"/>
      <c r="FRU235" s="627"/>
      <c r="FRV235" s="627"/>
      <c r="FRW235" s="627"/>
      <c r="FRX235" s="627"/>
      <c r="FRY235" s="627"/>
      <c r="FRZ235" s="627"/>
      <c r="FSA235" s="627"/>
      <c r="FSB235" s="627"/>
      <c r="FSC235" s="627"/>
      <c r="FSD235" s="627"/>
      <c r="FSE235" s="627"/>
      <c r="FSF235" s="627"/>
      <c r="FSG235" s="627"/>
      <c r="FSH235" s="627"/>
      <c r="FSI235" s="627"/>
      <c r="FSJ235" s="627"/>
      <c r="FSK235" s="627"/>
      <c r="FSL235" s="627"/>
      <c r="FSM235" s="627"/>
      <c r="FSN235" s="627"/>
      <c r="FSO235" s="627"/>
      <c r="FSP235" s="627"/>
      <c r="FSQ235" s="627"/>
      <c r="FSR235" s="627"/>
      <c r="FSS235" s="627"/>
      <c r="FST235" s="627"/>
      <c r="FSU235" s="627"/>
      <c r="FSV235" s="627"/>
      <c r="FSW235" s="627"/>
      <c r="FSX235" s="627"/>
      <c r="FSY235" s="627"/>
      <c r="FSZ235" s="627"/>
      <c r="FTA235" s="627"/>
      <c r="FTB235" s="627"/>
      <c r="FTC235" s="627"/>
      <c r="FTD235" s="627"/>
      <c r="FTE235" s="627"/>
      <c r="FTF235" s="627"/>
      <c r="FTG235" s="627"/>
      <c r="FTH235" s="627"/>
      <c r="FTI235" s="627"/>
      <c r="FTJ235" s="627"/>
      <c r="FTK235" s="627"/>
      <c r="FTL235" s="627"/>
      <c r="FTM235" s="627"/>
      <c r="FTN235" s="627"/>
      <c r="FTO235" s="627"/>
      <c r="FTP235" s="627"/>
      <c r="FTQ235" s="627"/>
      <c r="FTR235" s="627"/>
      <c r="FTS235" s="627"/>
      <c r="FTT235" s="627"/>
      <c r="FTU235" s="627"/>
      <c r="FTV235" s="627"/>
      <c r="FTW235" s="627"/>
      <c r="FTX235" s="627"/>
      <c r="FTY235" s="627"/>
      <c r="FTZ235" s="627"/>
      <c r="FUA235" s="627"/>
      <c r="FUB235" s="627"/>
      <c r="FUC235" s="627"/>
      <c r="FUD235" s="627"/>
      <c r="FUE235" s="627"/>
      <c r="FUF235" s="627"/>
      <c r="FUG235" s="627"/>
      <c r="FUH235" s="627"/>
      <c r="FUI235" s="627"/>
      <c r="FUJ235" s="627"/>
      <c r="FUK235" s="627"/>
      <c r="FUL235" s="627"/>
      <c r="FUM235" s="627"/>
      <c r="FUN235" s="627"/>
      <c r="FUO235" s="627"/>
      <c r="FUP235" s="627"/>
      <c r="FUQ235" s="627"/>
      <c r="FUR235" s="627"/>
      <c r="FUS235" s="627"/>
      <c r="FUT235" s="627"/>
      <c r="FUU235" s="627"/>
      <c r="FUV235" s="627"/>
      <c r="FUW235" s="627"/>
      <c r="FUX235" s="627"/>
      <c r="FUY235" s="627"/>
      <c r="FUZ235" s="627"/>
      <c r="FVA235" s="627"/>
      <c r="FVB235" s="627"/>
      <c r="FVC235" s="627"/>
      <c r="FVD235" s="627"/>
      <c r="FVE235" s="627"/>
      <c r="FVF235" s="627"/>
      <c r="FVG235" s="627"/>
      <c r="FVH235" s="627"/>
      <c r="FVI235" s="627"/>
      <c r="FVJ235" s="627"/>
      <c r="FVK235" s="627"/>
      <c r="FVL235" s="627"/>
      <c r="FVM235" s="627"/>
      <c r="FVN235" s="627"/>
      <c r="FVO235" s="627"/>
      <c r="FVP235" s="627"/>
      <c r="FVQ235" s="627"/>
      <c r="FVR235" s="627"/>
      <c r="FVS235" s="627"/>
      <c r="FVT235" s="627"/>
      <c r="FVU235" s="627"/>
      <c r="FVV235" s="627"/>
      <c r="FVW235" s="627"/>
      <c r="FVX235" s="627"/>
      <c r="FVY235" s="627"/>
      <c r="FVZ235" s="627"/>
      <c r="FWA235" s="627"/>
      <c r="FWB235" s="627"/>
      <c r="FWC235" s="627"/>
      <c r="FWD235" s="627"/>
      <c r="FWE235" s="627"/>
      <c r="FWF235" s="627"/>
      <c r="FWG235" s="627"/>
      <c r="FWH235" s="627"/>
      <c r="FWI235" s="627"/>
      <c r="FWJ235" s="627"/>
      <c r="FWK235" s="627"/>
      <c r="FWL235" s="627"/>
      <c r="FWM235" s="627"/>
      <c r="FWN235" s="627"/>
      <c r="FWO235" s="627"/>
      <c r="FWP235" s="627"/>
      <c r="FWQ235" s="627"/>
      <c r="FWR235" s="627"/>
      <c r="FWS235" s="627"/>
      <c r="FWT235" s="627"/>
      <c r="FWU235" s="627"/>
      <c r="FWV235" s="627"/>
      <c r="FWW235" s="627"/>
      <c r="FWX235" s="627"/>
      <c r="FWY235" s="627"/>
      <c r="FWZ235" s="627"/>
      <c r="FXA235" s="627"/>
      <c r="FXB235" s="627"/>
      <c r="FXC235" s="627"/>
      <c r="FXD235" s="627"/>
      <c r="FXE235" s="627"/>
      <c r="FXF235" s="627"/>
      <c r="FXG235" s="627"/>
      <c r="FXH235" s="627"/>
      <c r="FXI235" s="627"/>
      <c r="FXJ235" s="627"/>
      <c r="FXK235" s="627"/>
      <c r="FXL235" s="627"/>
      <c r="FXM235" s="627"/>
      <c r="FXN235" s="627"/>
      <c r="FXO235" s="627"/>
      <c r="FXP235" s="627"/>
      <c r="FXQ235" s="627"/>
      <c r="FXR235" s="627"/>
      <c r="FXS235" s="627"/>
      <c r="FXT235" s="627"/>
      <c r="FXU235" s="627"/>
      <c r="FXV235" s="627"/>
      <c r="FXW235" s="627"/>
      <c r="FXX235" s="627"/>
      <c r="FXY235" s="627"/>
      <c r="FXZ235" s="627"/>
      <c r="FYA235" s="627"/>
      <c r="FYB235" s="627"/>
      <c r="FYC235" s="627"/>
      <c r="FYD235" s="627"/>
      <c r="FYE235" s="627"/>
      <c r="FYF235" s="627"/>
      <c r="FYG235" s="627"/>
      <c r="FYH235" s="627"/>
      <c r="FYI235" s="627"/>
      <c r="FYJ235" s="627"/>
      <c r="FYK235" s="627"/>
      <c r="FYL235" s="627"/>
      <c r="FYM235" s="627"/>
      <c r="FYN235" s="627"/>
      <c r="FYO235" s="627"/>
      <c r="FYP235" s="627"/>
      <c r="FYQ235" s="627"/>
      <c r="FYR235" s="627"/>
      <c r="FYS235" s="627"/>
      <c r="FYT235" s="627"/>
      <c r="FYU235" s="627"/>
      <c r="FYV235" s="627"/>
      <c r="FYW235" s="627"/>
      <c r="FYX235" s="627"/>
      <c r="FYY235" s="627"/>
      <c r="FYZ235" s="627"/>
      <c r="FZA235" s="627"/>
      <c r="FZB235" s="627"/>
      <c r="FZC235" s="627"/>
      <c r="FZD235" s="627"/>
      <c r="FZE235" s="627"/>
      <c r="FZF235" s="627"/>
      <c r="FZG235" s="627"/>
      <c r="FZH235" s="627"/>
      <c r="FZI235" s="627"/>
      <c r="FZJ235" s="627"/>
      <c r="FZK235" s="627"/>
      <c r="FZL235" s="627"/>
      <c r="FZM235" s="627"/>
      <c r="FZN235" s="627"/>
      <c r="FZO235" s="627"/>
      <c r="FZP235" s="627"/>
      <c r="FZQ235" s="627"/>
      <c r="FZR235" s="627"/>
      <c r="FZS235" s="627"/>
      <c r="FZT235" s="627"/>
      <c r="FZU235" s="627"/>
      <c r="FZV235" s="627"/>
      <c r="FZW235" s="627"/>
      <c r="FZX235" s="627"/>
      <c r="FZY235" s="627"/>
      <c r="FZZ235" s="627"/>
      <c r="GAA235" s="627"/>
      <c r="GAB235" s="627"/>
      <c r="GAC235" s="627"/>
      <c r="GAD235" s="627"/>
      <c r="GAE235" s="627"/>
      <c r="GAF235" s="627"/>
      <c r="GAG235" s="627"/>
      <c r="GAH235" s="627"/>
      <c r="GAI235" s="627"/>
      <c r="GAJ235" s="627"/>
      <c r="GAK235" s="627"/>
      <c r="GAL235" s="627"/>
      <c r="GAM235" s="627"/>
      <c r="GAN235" s="627"/>
      <c r="GAO235" s="627"/>
      <c r="GAP235" s="627"/>
      <c r="GAQ235" s="627"/>
      <c r="GAR235" s="627"/>
      <c r="GAS235" s="627"/>
      <c r="GAT235" s="627"/>
      <c r="GAU235" s="627"/>
      <c r="GAV235" s="627"/>
      <c r="GAW235" s="627"/>
      <c r="GAX235" s="627"/>
      <c r="GAY235" s="627"/>
      <c r="GAZ235" s="627"/>
      <c r="GBA235" s="627"/>
      <c r="GBB235" s="627"/>
      <c r="GBC235" s="627"/>
      <c r="GBD235" s="627"/>
      <c r="GBE235" s="627"/>
      <c r="GBF235" s="627"/>
      <c r="GBG235" s="627"/>
      <c r="GBH235" s="627"/>
      <c r="GBI235" s="627"/>
      <c r="GBJ235" s="627"/>
      <c r="GBK235" s="627"/>
      <c r="GBL235" s="627"/>
      <c r="GBM235" s="627"/>
      <c r="GBN235" s="627"/>
      <c r="GBO235" s="627"/>
      <c r="GBP235" s="627"/>
      <c r="GBQ235" s="627"/>
      <c r="GBR235" s="627"/>
      <c r="GBS235" s="627"/>
      <c r="GBT235" s="627"/>
      <c r="GBU235" s="627"/>
      <c r="GBV235" s="627"/>
      <c r="GBW235" s="627"/>
      <c r="GBX235" s="627"/>
      <c r="GBY235" s="627"/>
      <c r="GBZ235" s="627"/>
      <c r="GCA235" s="627"/>
      <c r="GCB235" s="627"/>
      <c r="GCC235" s="627"/>
      <c r="GCD235" s="627"/>
      <c r="GCE235" s="627"/>
      <c r="GCF235" s="627"/>
      <c r="GCG235" s="627"/>
      <c r="GCH235" s="627"/>
      <c r="GCI235" s="627"/>
      <c r="GCJ235" s="627"/>
      <c r="GCK235" s="627"/>
      <c r="GCL235" s="627"/>
      <c r="GCM235" s="627"/>
      <c r="GCN235" s="627"/>
      <c r="GCO235" s="627"/>
      <c r="GCP235" s="627"/>
      <c r="GCQ235" s="627"/>
      <c r="GCR235" s="627"/>
      <c r="GCS235" s="627"/>
      <c r="GCT235" s="627"/>
      <c r="GCU235" s="627"/>
      <c r="GCV235" s="627"/>
      <c r="GCW235" s="627"/>
      <c r="GCX235" s="627"/>
      <c r="GCY235" s="627"/>
      <c r="GCZ235" s="627"/>
      <c r="GDA235" s="627"/>
      <c r="GDB235" s="627"/>
      <c r="GDC235" s="627"/>
      <c r="GDD235" s="627"/>
      <c r="GDE235" s="627"/>
      <c r="GDF235" s="627"/>
      <c r="GDG235" s="627"/>
      <c r="GDH235" s="627"/>
      <c r="GDI235" s="627"/>
      <c r="GDJ235" s="627"/>
      <c r="GDK235" s="627"/>
      <c r="GDL235" s="627"/>
      <c r="GDM235" s="627"/>
      <c r="GDN235" s="627"/>
      <c r="GDO235" s="627"/>
      <c r="GDP235" s="627"/>
      <c r="GDQ235" s="627"/>
      <c r="GDR235" s="627"/>
      <c r="GDS235" s="627"/>
      <c r="GDT235" s="627"/>
      <c r="GDU235" s="627"/>
      <c r="GDV235" s="627"/>
      <c r="GDW235" s="627"/>
      <c r="GDX235" s="627"/>
      <c r="GDY235" s="627"/>
      <c r="GDZ235" s="627"/>
      <c r="GEA235" s="627"/>
      <c r="GEB235" s="627"/>
      <c r="GEC235" s="627"/>
      <c r="GED235" s="627"/>
      <c r="GEE235" s="627"/>
      <c r="GEF235" s="627"/>
      <c r="GEG235" s="627"/>
      <c r="GEH235" s="627"/>
      <c r="GEI235" s="627"/>
      <c r="GEJ235" s="627"/>
      <c r="GEK235" s="627"/>
      <c r="GEL235" s="627"/>
      <c r="GEM235" s="627"/>
      <c r="GEN235" s="627"/>
      <c r="GEO235" s="627"/>
      <c r="GEP235" s="627"/>
      <c r="GEQ235" s="627"/>
      <c r="GER235" s="627"/>
      <c r="GES235" s="627"/>
      <c r="GET235" s="627"/>
      <c r="GEU235" s="627"/>
      <c r="GEV235" s="627"/>
      <c r="GEW235" s="627"/>
      <c r="GEX235" s="627"/>
      <c r="GEY235" s="627"/>
      <c r="GEZ235" s="627"/>
      <c r="GFA235" s="627"/>
      <c r="GFB235" s="627"/>
      <c r="GFC235" s="627"/>
      <c r="GFD235" s="627"/>
      <c r="GFE235" s="627"/>
      <c r="GFF235" s="627"/>
      <c r="GFG235" s="627"/>
      <c r="GFH235" s="627"/>
      <c r="GFI235" s="627"/>
      <c r="GFJ235" s="627"/>
      <c r="GFK235" s="627"/>
      <c r="GFL235" s="627"/>
      <c r="GFM235" s="627"/>
      <c r="GFN235" s="627"/>
      <c r="GFO235" s="627"/>
      <c r="GFP235" s="627"/>
      <c r="GFQ235" s="627"/>
      <c r="GFR235" s="627"/>
      <c r="GFS235" s="627"/>
      <c r="GFT235" s="627"/>
      <c r="GFU235" s="627"/>
      <c r="GFV235" s="627"/>
      <c r="GFW235" s="627"/>
      <c r="GFX235" s="627"/>
      <c r="GFY235" s="627"/>
      <c r="GFZ235" s="627"/>
      <c r="GGA235" s="627"/>
      <c r="GGB235" s="627"/>
      <c r="GGC235" s="627"/>
      <c r="GGD235" s="627"/>
      <c r="GGE235" s="627"/>
      <c r="GGF235" s="627"/>
      <c r="GGG235" s="627"/>
      <c r="GGH235" s="627"/>
      <c r="GGI235" s="627"/>
      <c r="GGJ235" s="627"/>
      <c r="GGK235" s="627"/>
      <c r="GGL235" s="627"/>
      <c r="GGM235" s="627"/>
      <c r="GGN235" s="627"/>
      <c r="GGO235" s="627"/>
      <c r="GGP235" s="627"/>
      <c r="GGQ235" s="627"/>
      <c r="GGR235" s="627"/>
      <c r="GGS235" s="627"/>
      <c r="GGT235" s="627"/>
      <c r="GGU235" s="627"/>
      <c r="GGV235" s="627"/>
      <c r="GGW235" s="627"/>
      <c r="GGX235" s="627"/>
      <c r="GGY235" s="627"/>
      <c r="GGZ235" s="627"/>
      <c r="GHA235" s="627"/>
      <c r="GHB235" s="627"/>
      <c r="GHC235" s="627"/>
      <c r="GHD235" s="627"/>
      <c r="GHE235" s="627"/>
      <c r="GHF235" s="627"/>
      <c r="GHG235" s="627"/>
      <c r="GHH235" s="627"/>
      <c r="GHI235" s="627"/>
      <c r="GHJ235" s="627"/>
      <c r="GHK235" s="627"/>
      <c r="GHL235" s="627"/>
      <c r="GHM235" s="627"/>
      <c r="GHN235" s="627"/>
      <c r="GHO235" s="627"/>
      <c r="GHP235" s="627"/>
      <c r="GHQ235" s="627"/>
      <c r="GHR235" s="627"/>
      <c r="GHS235" s="627"/>
      <c r="GHT235" s="627"/>
      <c r="GHU235" s="627"/>
      <c r="GHV235" s="627"/>
      <c r="GHW235" s="627"/>
      <c r="GHX235" s="627"/>
      <c r="GHY235" s="627"/>
      <c r="GHZ235" s="627"/>
      <c r="GIA235" s="627"/>
      <c r="GIB235" s="627"/>
      <c r="GIC235" s="627"/>
      <c r="GID235" s="627"/>
      <c r="GIE235" s="627"/>
      <c r="GIF235" s="627"/>
      <c r="GIG235" s="627"/>
      <c r="GIH235" s="627"/>
      <c r="GII235" s="627"/>
      <c r="GIJ235" s="627"/>
      <c r="GIK235" s="627"/>
      <c r="GIL235" s="627"/>
      <c r="GIM235" s="627"/>
      <c r="GIN235" s="627"/>
      <c r="GIO235" s="627"/>
      <c r="GIP235" s="627"/>
      <c r="GIQ235" s="627"/>
      <c r="GIR235" s="627"/>
      <c r="GIS235" s="627"/>
      <c r="GIT235" s="627"/>
      <c r="GIU235" s="627"/>
      <c r="GIV235" s="627"/>
      <c r="GIW235" s="627"/>
      <c r="GIX235" s="627"/>
      <c r="GIY235" s="627"/>
      <c r="GIZ235" s="627"/>
      <c r="GJA235" s="627"/>
      <c r="GJB235" s="627"/>
      <c r="GJC235" s="627"/>
      <c r="GJD235" s="627"/>
      <c r="GJE235" s="627"/>
      <c r="GJF235" s="627"/>
      <c r="GJG235" s="627"/>
      <c r="GJH235" s="627"/>
      <c r="GJI235" s="627"/>
      <c r="GJJ235" s="627"/>
      <c r="GJK235" s="627"/>
      <c r="GJL235" s="627"/>
      <c r="GJM235" s="627"/>
      <c r="GJN235" s="627"/>
      <c r="GJO235" s="627"/>
      <c r="GJP235" s="627"/>
      <c r="GJQ235" s="627"/>
      <c r="GJR235" s="627"/>
      <c r="GJS235" s="627"/>
      <c r="GJT235" s="627"/>
      <c r="GJU235" s="627"/>
      <c r="GJV235" s="627"/>
      <c r="GJW235" s="627"/>
      <c r="GJX235" s="627"/>
      <c r="GJY235" s="627"/>
      <c r="GJZ235" s="627"/>
      <c r="GKA235" s="627"/>
      <c r="GKB235" s="627"/>
      <c r="GKC235" s="627"/>
      <c r="GKD235" s="627"/>
      <c r="GKE235" s="627"/>
      <c r="GKF235" s="627"/>
      <c r="GKG235" s="627"/>
      <c r="GKH235" s="627"/>
      <c r="GKI235" s="627"/>
      <c r="GKJ235" s="627"/>
      <c r="GKK235" s="627"/>
      <c r="GKL235" s="627"/>
      <c r="GKM235" s="627"/>
      <c r="GKN235" s="627"/>
      <c r="GKO235" s="627"/>
      <c r="GKP235" s="627"/>
      <c r="GKQ235" s="627"/>
      <c r="GKR235" s="627"/>
      <c r="GKS235" s="627"/>
      <c r="GKT235" s="627"/>
      <c r="GKU235" s="627"/>
      <c r="GKV235" s="627"/>
      <c r="GKW235" s="627"/>
      <c r="GKX235" s="627"/>
      <c r="GKY235" s="627"/>
      <c r="GKZ235" s="627"/>
      <c r="GLA235" s="627"/>
      <c r="GLB235" s="627"/>
      <c r="GLC235" s="627"/>
      <c r="GLD235" s="627"/>
      <c r="GLE235" s="627"/>
      <c r="GLF235" s="627"/>
      <c r="GLG235" s="627"/>
      <c r="GLH235" s="627"/>
      <c r="GLI235" s="627"/>
      <c r="GLJ235" s="627"/>
      <c r="GLK235" s="627"/>
      <c r="GLL235" s="627"/>
      <c r="GLM235" s="627"/>
      <c r="GLN235" s="627"/>
      <c r="GLO235" s="627"/>
      <c r="GLP235" s="627"/>
      <c r="GLQ235" s="627"/>
      <c r="GLR235" s="627"/>
      <c r="GLS235" s="627"/>
      <c r="GLT235" s="627"/>
      <c r="GLU235" s="627"/>
      <c r="GLV235" s="627"/>
      <c r="GLW235" s="627"/>
      <c r="GLX235" s="627"/>
      <c r="GLY235" s="627"/>
      <c r="GLZ235" s="627"/>
      <c r="GMA235" s="627"/>
      <c r="GMB235" s="627"/>
      <c r="GMC235" s="627"/>
      <c r="GMD235" s="627"/>
      <c r="GME235" s="627"/>
      <c r="GMF235" s="627"/>
      <c r="GMG235" s="627"/>
      <c r="GMH235" s="627"/>
      <c r="GMI235" s="627"/>
      <c r="GMJ235" s="627"/>
      <c r="GMK235" s="627"/>
      <c r="GML235" s="627"/>
      <c r="GMM235" s="627"/>
      <c r="GMN235" s="627"/>
      <c r="GMO235" s="627"/>
      <c r="GMP235" s="627"/>
      <c r="GMQ235" s="627"/>
      <c r="GMR235" s="627"/>
      <c r="GMS235" s="627"/>
      <c r="GMT235" s="627"/>
      <c r="GMU235" s="627"/>
      <c r="GMV235" s="627"/>
      <c r="GMW235" s="627"/>
      <c r="GMX235" s="627"/>
      <c r="GMY235" s="627"/>
      <c r="GMZ235" s="627"/>
      <c r="GNA235" s="627"/>
      <c r="GNB235" s="627"/>
      <c r="GNC235" s="627"/>
      <c r="GND235" s="627"/>
      <c r="GNE235" s="627"/>
      <c r="GNF235" s="627"/>
      <c r="GNG235" s="627"/>
      <c r="GNH235" s="627"/>
      <c r="GNI235" s="627"/>
      <c r="GNJ235" s="627"/>
      <c r="GNK235" s="627"/>
      <c r="GNL235" s="627"/>
      <c r="GNM235" s="627"/>
      <c r="GNN235" s="627"/>
      <c r="GNO235" s="627"/>
      <c r="GNP235" s="627"/>
      <c r="GNQ235" s="627"/>
      <c r="GNR235" s="627"/>
      <c r="GNS235" s="627"/>
      <c r="GNT235" s="627"/>
      <c r="GNU235" s="627"/>
      <c r="GNV235" s="627"/>
      <c r="GNW235" s="627"/>
      <c r="GNX235" s="627"/>
      <c r="GNY235" s="627"/>
      <c r="GNZ235" s="627"/>
      <c r="GOA235" s="627"/>
      <c r="GOB235" s="627"/>
      <c r="GOC235" s="627"/>
      <c r="GOD235" s="627"/>
      <c r="GOE235" s="627"/>
      <c r="GOF235" s="627"/>
      <c r="GOG235" s="627"/>
      <c r="GOH235" s="627"/>
      <c r="GOI235" s="627"/>
      <c r="GOJ235" s="627"/>
      <c r="GOK235" s="627"/>
      <c r="GOL235" s="627"/>
      <c r="GOM235" s="627"/>
      <c r="GON235" s="627"/>
      <c r="GOO235" s="627"/>
      <c r="GOP235" s="627"/>
      <c r="GOQ235" s="627"/>
      <c r="GOR235" s="627"/>
      <c r="GOS235" s="627"/>
      <c r="GOT235" s="627"/>
      <c r="GOU235" s="627"/>
      <c r="GOV235" s="627"/>
      <c r="GOW235" s="627"/>
      <c r="GOX235" s="627"/>
      <c r="GOY235" s="627"/>
      <c r="GOZ235" s="627"/>
      <c r="GPA235" s="627"/>
      <c r="GPB235" s="627"/>
      <c r="GPC235" s="627"/>
      <c r="GPD235" s="627"/>
      <c r="GPE235" s="627"/>
      <c r="GPF235" s="627"/>
      <c r="GPG235" s="627"/>
      <c r="GPH235" s="627"/>
      <c r="GPI235" s="627"/>
      <c r="GPJ235" s="627"/>
      <c r="GPK235" s="627"/>
      <c r="GPL235" s="627"/>
      <c r="GPM235" s="627"/>
      <c r="GPN235" s="627"/>
      <c r="GPO235" s="627"/>
      <c r="GPP235" s="627"/>
      <c r="GPQ235" s="627"/>
      <c r="GPR235" s="627"/>
      <c r="GPS235" s="627"/>
      <c r="GPT235" s="627"/>
      <c r="GPU235" s="627"/>
      <c r="GPV235" s="627"/>
      <c r="GPW235" s="627"/>
      <c r="GPX235" s="627"/>
      <c r="GPY235" s="627"/>
      <c r="GPZ235" s="627"/>
      <c r="GQA235" s="627"/>
      <c r="GQB235" s="627"/>
      <c r="GQC235" s="627"/>
      <c r="GQD235" s="627"/>
      <c r="GQE235" s="627"/>
      <c r="GQF235" s="627"/>
      <c r="GQG235" s="627"/>
      <c r="GQH235" s="627"/>
      <c r="GQI235" s="627"/>
      <c r="GQJ235" s="627"/>
      <c r="GQK235" s="627"/>
      <c r="GQL235" s="627"/>
      <c r="GQM235" s="627"/>
      <c r="GQN235" s="627"/>
      <c r="GQO235" s="627"/>
      <c r="GQP235" s="627"/>
      <c r="GQQ235" s="627"/>
      <c r="GQR235" s="627"/>
      <c r="GQS235" s="627"/>
      <c r="GQT235" s="627"/>
      <c r="GQU235" s="627"/>
      <c r="GQV235" s="627"/>
      <c r="GQW235" s="627"/>
      <c r="GQX235" s="627"/>
      <c r="GQY235" s="627"/>
      <c r="GQZ235" s="627"/>
      <c r="GRA235" s="627"/>
      <c r="GRB235" s="627"/>
      <c r="GRC235" s="627"/>
      <c r="GRD235" s="627"/>
      <c r="GRE235" s="627"/>
      <c r="GRF235" s="627"/>
      <c r="GRG235" s="627"/>
      <c r="GRH235" s="627"/>
      <c r="GRI235" s="627"/>
      <c r="GRJ235" s="627"/>
      <c r="GRK235" s="627"/>
      <c r="GRL235" s="627"/>
      <c r="GRM235" s="627"/>
      <c r="GRN235" s="627"/>
      <c r="GRO235" s="627"/>
      <c r="GRP235" s="627"/>
      <c r="GRQ235" s="627"/>
      <c r="GRR235" s="627"/>
      <c r="GRS235" s="627"/>
      <c r="GRT235" s="627"/>
      <c r="GRU235" s="627"/>
      <c r="GRV235" s="627"/>
      <c r="GRW235" s="627"/>
      <c r="GRX235" s="627"/>
      <c r="GRY235" s="627"/>
      <c r="GRZ235" s="627"/>
      <c r="GSA235" s="627"/>
      <c r="GSB235" s="627"/>
      <c r="GSC235" s="627"/>
      <c r="GSD235" s="627"/>
      <c r="GSE235" s="627"/>
      <c r="GSF235" s="627"/>
      <c r="GSG235" s="627"/>
      <c r="GSH235" s="627"/>
      <c r="GSI235" s="627"/>
      <c r="GSJ235" s="627"/>
      <c r="GSK235" s="627"/>
      <c r="GSL235" s="627"/>
      <c r="GSM235" s="627"/>
      <c r="GSN235" s="627"/>
      <c r="GSO235" s="627"/>
      <c r="GSP235" s="627"/>
      <c r="GSQ235" s="627"/>
      <c r="GSR235" s="627"/>
      <c r="GSS235" s="627"/>
      <c r="GST235" s="627"/>
      <c r="GSU235" s="627"/>
      <c r="GSV235" s="627"/>
      <c r="GSW235" s="627"/>
      <c r="GSX235" s="627"/>
      <c r="GSY235" s="627"/>
      <c r="GSZ235" s="627"/>
      <c r="GTA235" s="627"/>
      <c r="GTB235" s="627"/>
      <c r="GTC235" s="627"/>
      <c r="GTD235" s="627"/>
      <c r="GTE235" s="627"/>
      <c r="GTF235" s="627"/>
      <c r="GTG235" s="627"/>
      <c r="GTH235" s="627"/>
      <c r="GTI235" s="627"/>
      <c r="GTJ235" s="627"/>
      <c r="GTK235" s="627"/>
      <c r="GTL235" s="627"/>
      <c r="GTM235" s="627"/>
      <c r="GTN235" s="627"/>
      <c r="GTO235" s="627"/>
      <c r="GTP235" s="627"/>
      <c r="GTQ235" s="627"/>
      <c r="GTR235" s="627"/>
      <c r="GTS235" s="627"/>
      <c r="GTT235" s="627"/>
      <c r="GTU235" s="627"/>
      <c r="GTV235" s="627"/>
      <c r="GTW235" s="627"/>
      <c r="GTX235" s="627"/>
      <c r="GTY235" s="627"/>
      <c r="GTZ235" s="627"/>
      <c r="GUA235" s="627"/>
      <c r="GUB235" s="627"/>
      <c r="GUC235" s="627"/>
      <c r="GUD235" s="627"/>
      <c r="GUE235" s="627"/>
      <c r="GUF235" s="627"/>
      <c r="GUG235" s="627"/>
      <c r="GUH235" s="627"/>
      <c r="GUI235" s="627"/>
      <c r="GUJ235" s="627"/>
      <c r="GUK235" s="627"/>
      <c r="GUL235" s="627"/>
      <c r="GUM235" s="627"/>
      <c r="GUN235" s="627"/>
      <c r="GUO235" s="627"/>
      <c r="GUP235" s="627"/>
      <c r="GUQ235" s="627"/>
      <c r="GUR235" s="627"/>
      <c r="GUS235" s="627"/>
      <c r="GUT235" s="627"/>
      <c r="GUU235" s="627"/>
      <c r="GUV235" s="627"/>
      <c r="GUW235" s="627"/>
      <c r="GUX235" s="627"/>
      <c r="GUY235" s="627"/>
      <c r="GUZ235" s="627"/>
      <c r="GVA235" s="627"/>
      <c r="GVB235" s="627"/>
      <c r="GVC235" s="627"/>
      <c r="GVD235" s="627"/>
      <c r="GVE235" s="627"/>
      <c r="GVF235" s="627"/>
      <c r="GVG235" s="627"/>
      <c r="GVH235" s="627"/>
      <c r="GVI235" s="627"/>
      <c r="GVJ235" s="627"/>
      <c r="GVK235" s="627"/>
      <c r="GVL235" s="627"/>
      <c r="GVM235" s="627"/>
      <c r="GVN235" s="627"/>
      <c r="GVO235" s="627"/>
      <c r="GVP235" s="627"/>
      <c r="GVQ235" s="627"/>
      <c r="GVR235" s="627"/>
      <c r="GVS235" s="627"/>
      <c r="GVT235" s="627"/>
      <c r="GVU235" s="627"/>
      <c r="GVV235" s="627"/>
      <c r="GVW235" s="627"/>
      <c r="GVX235" s="627"/>
      <c r="GVY235" s="627"/>
      <c r="GVZ235" s="627"/>
      <c r="GWA235" s="627"/>
      <c r="GWB235" s="627"/>
      <c r="GWC235" s="627"/>
      <c r="GWD235" s="627"/>
      <c r="GWE235" s="627"/>
      <c r="GWF235" s="627"/>
      <c r="GWG235" s="627"/>
      <c r="GWH235" s="627"/>
      <c r="GWI235" s="627"/>
      <c r="GWJ235" s="627"/>
      <c r="GWK235" s="627"/>
      <c r="GWL235" s="627"/>
      <c r="GWM235" s="627"/>
      <c r="GWN235" s="627"/>
      <c r="GWO235" s="627"/>
      <c r="GWP235" s="627"/>
      <c r="GWQ235" s="627"/>
      <c r="GWR235" s="627"/>
      <c r="GWS235" s="627"/>
      <c r="GWT235" s="627"/>
      <c r="GWU235" s="627"/>
      <c r="GWV235" s="627"/>
      <c r="GWW235" s="627"/>
      <c r="GWX235" s="627"/>
      <c r="GWY235" s="627"/>
      <c r="GWZ235" s="627"/>
      <c r="GXA235" s="627"/>
      <c r="GXB235" s="627"/>
      <c r="GXC235" s="627"/>
      <c r="GXD235" s="627"/>
      <c r="GXE235" s="627"/>
      <c r="GXF235" s="627"/>
      <c r="GXG235" s="627"/>
      <c r="GXH235" s="627"/>
      <c r="GXI235" s="627"/>
      <c r="GXJ235" s="627"/>
      <c r="GXK235" s="627"/>
      <c r="GXL235" s="627"/>
      <c r="GXM235" s="627"/>
      <c r="GXN235" s="627"/>
      <c r="GXO235" s="627"/>
      <c r="GXP235" s="627"/>
      <c r="GXQ235" s="627"/>
      <c r="GXR235" s="627"/>
      <c r="GXS235" s="627"/>
      <c r="GXT235" s="627"/>
      <c r="GXU235" s="627"/>
      <c r="GXV235" s="627"/>
      <c r="GXW235" s="627"/>
      <c r="GXX235" s="627"/>
      <c r="GXY235" s="627"/>
      <c r="GXZ235" s="627"/>
      <c r="GYA235" s="627"/>
      <c r="GYB235" s="627"/>
      <c r="GYC235" s="627"/>
      <c r="GYD235" s="627"/>
      <c r="GYE235" s="627"/>
      <c r="GYF235" s="627"/>
      <c r="GYG235" s="627"/>
      <c r="GYH235" s="627"/>
      <c r="GYI235" s="627"/>
      <c r="GYJ235" s="627"/>
      <c r="GYK235" s="627"/>
      <c r="GYL235" s="627"/>
      <c r="GYM235" s="627"/>
      <c r="GYN235" s="627"/>
      <c r="GYO235" s="627"/>
      <c r="GYP235" s="627"/>
      <c r="GYQ235" s="627"/>
      <c r="GYR235" s="627"/>
      <c r="GYS235" s="627"/>
      <c r="GYT235" s="627"/>
      <c r="GYU235" s="627"/>
      <c r="GYV235" s="627"/>
      <c r="GYW235" s="627"/>
      <c r="GYX235" s="627"/>
      <c r="GYY235" s="627"/>
      <c r="GYZ235" s="627"/>
      <c r="GZA235" s="627"/>
      <c r="GZB235" s="627"/>
      <c r="GZC235" s="627"/>
      <c r="GZD235" s="627"/>
      <c r="GZE235" s="627"/>
      <c r="GZF235" s="627"/>
      <c r="GZG235" s="627"/>
      <c r="GZH235" s="627"/>
      <c r="GZI235" s="627"/>
      <c r="GZJ235" s="627"/>
      <c r="GZK235" s="627"/>
      <c r="GZL235" s="627"/>
      <c r="GZM235" s="627"/>
      <c r="GZN235" s="627"/>
      <c r="GZO235" s="627"/>
      <c r="GZP235" s="627"/>
      <c r="GZQ235" s="627"/>
      <c r="GZR235" s="627"/>
      <c r="GZS235" s="627"/>
      <c r="GZT235" s="627"/>
      <c r="GZU235" s="627"/>
      <c r="GZV235" s="627"/>
      <c r="GZW235" s="627"/>
      <c r="GZX235" s="627"/>
      <c r="GZY235" s="627"/>
      <c r="GZZ235" s="627"/>
      <c r="HAA235" s="627"/>
      <c r="HAB235" s="627"/>
      <c r="HAC235" s="627"/>
      <c r="HAD235" s="627"/>
      <c r="HAE235" s="627"/>
      <c r="HAF235" s="627"/>
      <c r="HAG235" s="627"/>
      <c r="HAH235" s="627"/>
      <c r="HAI235" s="627"/>
      <c r="HAJ235" s="627"/>
      <c r="HAK235" s="627"/>
      <c r="HAL235" s="627"/>
      <c r="HAM235" s="627"/>
      <c r="HAN235" s="627"/>
      <c r="HAO235" s="627"/>
      <c r="HAP235" s="627"/>
      <c r="HAQ235" s="627"/>
      <c r="HAR235" s="627"/>
      <c r="HAS235" s="627"/>
      <c r="HAT235" s="627"/>
      <c r="HAU235" s="627"/>
      <c r="HAV235" s="627"/>
      <c r="HAW235" s="627"/>
      <c r="HAX235" s="627"/>
      <c r="HAY235" s="627"/>
      <c r="HAZ235" s="627"/>
      <c r="HBA235" s="627"/>
      <c r="HBB235" s="627"/>
      <c r="HBC235" s="627"/>
      <c r="HBD235" s="627"/>
      <c r="HBE235" s="627"/>
      <c r="HBF235" s="627"/>
      <c r="HBG235" s="627"/>
      <c r="HBH235" s="627"/>
      <c r="HBI235" s="627"/>
      <c r="HBJ235" s="627"/>
      <c r="HBK235" s="627"/>
      <c r="HBL235" s="627"/>
      <c r="HBM235" s="627"/>
      <c r="HBN235" s="627"/>
      <c r="HBO235" s="627"/>
      <c r="HBP235" s="627"/>
      <c r="HBQ235" s="627"/>
      <c r="HBR235" s="627"/>
      <c r="HBS235" s="627"/>
      <c r="HBT235" s="627"/>
      <c r="HBU235" s="627"/>
      <c r="HBV235" s="627"/>
      <c r="HBW235" s="627"/>
      <c r="HBX235" s="627"/>
      <c r="HBY235" s="627"/>
      <c r="HBZ235" s="627"/>
      <c r="HCA235" s="627"/>
      <c r="HCB235" s="627"/>
      <c r="HCC235" s="627"/>
      <c r="HCD235" s="627"/>
      <c r="HCE235" s="627"/>
      <c r="HCF235" s="627"/>
      <c r="HCG235" s="627"/>
      <c r="HCH235" s="627"/>
      <c r="HCI235" s="627"/>
      <c r="HCJ235" s="627"/>
      <c r="HCK235" s="627"/>
      <c r="HCL235" s="627"/>
      <c r="HCM235" s="627"/>
      <c r="HCN235" s="627"/>
      <c r="HCO235" s="627"/>
      <c r="HCP235" s="627"/>
      <c r="HCQ235" s="627"/>
      <c r="HCR235" s="627"/>
      <c r="HCS235" s="627"/>
      <c r="HCT235" s="627"/>
      <c r="HCU235" s="627"/>
      <c r="HCV235" s="627"/>
      <c r="HCW235" s="627"/>
      <c r="HCX235" s="627"/>
      <c r="HCY235" s="627"/>
      <c r="HCZ235" s="627"/>
      <c r="HDA235" s="627"/>
      <c r="HDB235" s="627"/>
      <c r="HDC235" s="627"/>
      <c r="HDD235" s="627"/>
      <c r="HDE235" s="627"/>
      <c r="HDF235" s="627"/>
      <c r="HDG235" s="627"/>
      <c r="HDH235" s="627"/>
      <c r="HDI235" s="627"/>
      <c r="HDJ235" s="627"/>
      <c r="HDK235" s="627"/>
      <c r="HDL235" s="627"/>
      <c r="HDM235" s="627"/>
      <c r="HDN235" s="627"/>
      <c r="HDO235" s="627"/>
      <c r="HDP235" s="627"/>
      <c r="HDQ235" s="627"/>
      <c r="HDR235" s="627"/>
      <c r="HDS235" s="627"/>
      <c r="HDT235" s="627"/>
      <c r="HDU235" s="627"/>
      <c r="HDV235" s="627"/>
      <c r="HDW235" s="627"/>
      <c r="HDX235" s="627"/>
      <c r="HDY235" s="627"/>
      <c r="HDZ235" s="627"/>
      <c r="HEA235" s="627"/>
      <c r="HEB235" s="627"/>
      <c r="HEC235" s="627"/>
      <c r="HED235" s="627"/>
      <c r="HEE235" s="627"/>
      <c r="HEF235" s="627"/>
      <c r="HEG235" s="627"/>
      <c r="HEH235" s="627"/>
      <c r="HEI235" s="627"/>
      <c r="HEJ235" s="627"/>
      <c r="HEK235" s="627"/>
      <c r="HEL235" s="627"/>
      <c r="HEM235" s="627"/>
      <c r="HEN235" s="627"/>
      <c r="HEO235" s="627"/>
      <c r="HEP235" s="627"/>
      <c r="HEQ235" s="627"/>
      <c r="HER235" s="627"/>
      <c r="HES235" s="627"/>
      <c r="HET235" s="627"/>
      <c r="HEU235" s="627"/>
      <c r="HEV235" s="627"/>
      <c r="HEW235" s="627"/>
      <c r="HEX235" s="627"/>
      <c r="HEY235" s="627"/>
      <c r="HEZ235" s="627"/>
      <c r="HFA235" s="627"/>
      <c r="HFB235" s="627"/>
      <c r="HFC235" s="627"/>
      <c r="HFD235" s="627"/>
      <c r="HFE235" s="627"/>
      <c r="HFF235" s="627"/>
      <c r="HFG235" s="627"/>
      <c r="HFH235" s="627"/>
      <c r="HFI235" s="627"/>
      <c r="HFJ235" s="627"/>
      <c r="HFK235" s="627"/>
      <c r="HFL235" s="627"/>
      <c r="HFM235" s="627"/>
      <c r="HFN235" s="627"/>
      <c r="HFO235" s="627"/>
      <c r="HFP235" s="627"/>
      <c r="HFQ235" s="627"/>
      <c r="HFR235" s="627"/>
      <c r="HFS235" s="627"/>
      <c r="HFT235" s="627"/>
      <c r="HFU235" s="627"/>
      <c r="HFV235" s="627"/>
      <c r="HFW235" s="627"/>
      <c r="HFX235" s="627"/>
      <c r="HFY235" s="627"/>
      <c r="HFZ235" s="627"/>
      <c r="HGA235" s="627"/>
      <c r="HGB235" s="627"/>
      <c r="HGC235" s="627"/>
      <c r="HGD235" s="627"/>
      <c r="HGE235" s="627"/>
      <c r="HGF235" s="627"/>
      <c r="HGG235" s="627"/>
      <c r="HGH235" s="627"/>
      <c r="HGI235" s="627"/>
      <c r="HGJ235" s="627"/>
      <c r="HGK235" s="627"/>
      <c r="HGL235" s="627"/>
      <c r="HGM235" s="627"/>
      <c r="HGN235" s="627"/>
      <c r="HGO235" s="627"/>
      <c r="HGP235" s="627"/>
      <c r="HGQ235" s="627"/>
      <c r="HGR235" s="627"/>
      <c r="HGS235" s="627"/>
      <c r="HGT235" s="627"/>
      <c r="HGU235" s="627"/>
      <c r="HGV235" s="627"/>
      <c r="HGW235" s="627"/>
      <c r="HGX235" s="627"/>
      <c r="HGY235" s="627"/>
      <c r="HGZ235" s="627"/>
      <c r="HHA235" s="627"/>
      <c r="HHB235" s="627"/>
      <c r="HHC235" s="627"/>
      <c r="HHD235" s="627"/>
      <c r="HHE235" s="627"/>
      <c r="HHF235" s="627"/>
      <c r="HHG235" s="627"/>
      <c r="HHH235" s="627"/>
      <c r="HHI235" s="627"/>
      <c r="HHJ235" s="627"/>
      <c r="HHK235" s="627"/>
      <c r="HHL235" s="627"/>
      <c r="HHM235" s="627"/>
      <c r="HHN235" s="627"/>
      <c r="HHO235" s="627"/>
      <c r="HHP235" s="627"/>
      <c r="HHQ235" s="627"/>
      <c r="HHR235" s="627"/>
      <c r="HHS235" s="627"/>
      <c r="HHT235" s="627"/>
      <c r="HHU235" s="627"/>
      <c r="HHV235" s="627"/>
      <c r="HHW235" s="627"/>
      <c r="HHX235" s="627"/>
      <c r="HHY235" s="627"/>
      <c r="HHZ235" s="627"/>
      <c r="HIA235" s="627"/>
      <c r="HIB235" s="627"/>
      <c r="HIC235" s="627"/>
      <c r="HID235" s="627"/>
      <c r="HIE235" s="627"/>
      <c r="HIF235" s="627"/>
      <c r="HIG235" s="627"/>
      <c r="HIH235" s="627"/>
      <c r="HII235" s="627"/>
      <c r="HIJ235" s="627"/>
      <c r="HIK235" s="627"/>
      <c r="HIL235" s="627"/>
      <c r="HIM235" s="627"/>
      <c r="HIN235" s="627"/>
      <c r="HIO235" s="627"/>
      <c r="HIP235" s="627"/>
      <c r="HIQ235" s="627"/>
      <c r="HIR235" s="627"/>
      <c r="HIS235" s="627"/>
      <c r="HIT235" s="627"/>
      <c r="HIU235" s="627"/>
      <c r="HIV235" s="627"/>
      <c r="HIW235" s="627"/>
      <c r="HIX235" s="627"/>
      <c r="HIY235" s="627"/>
      <c r="HIZ235" s="627"/>
      <c r="HJA235" s="627"/>
      <c r="HJB235" s="627"/>
      <c r="HJC235" s="627"/>
      <c r="HJD235" s="627"/>
      <c r="HJE235" s="627"/>
      <c r="HJF235" s="627"/>
      <c r="HJG235" s="627"/>
      <c r="HJH235" s="627"/>
      <c r="HJI235" s="627"/>
      <c r="HJJ235" s="627"/>
      <c r="HJK235" s="627"/>
      <c r="HJL235" s="627"/>
      <c r="HJM235" s="627"/>
      <c r="HJN235" s="627"/>
      <c r="HJO235" s="627"/>
      <c r="HJP235" s="627"/>
      <c r="HJQ235" s="627"/>
      <c r="HJR235" s="627"/>
      <c r="HJS235" s="627"/>
      <c r="HJT235" s="627"/>
      <c r="HJU235" s="627"/>
      <c r="HJV235" s="627"/>
      <c r="HJW235" s="627"/>
      <c r="HJX235" s="627"/>
      <c r="HJY235" s="627"/>
      <c r="HJZ235" s="627"/>
      <c r="HKA235" s="627"/>
      <c r="HKB235" s="627"/>
      <c r="HKC235" s="627"/>
      <c r="HKD235" s="627"/>
      <c r="HKE235" s="627"/>
      <c r="HKF235" s="627"/>
      <c r="HKG235" s="627"/>
      <c r="HKH235" s="627"/>
      <c r="HKI235" s="627"/>
      <c r="HKJ235" s="627"/>
      <c r="HKK235" s="627"/>
      <c r="HKL235" s="627"/>
      <c r="HKM235" s="627"/>
      <c r="HKN235" s="627"/>
      <c r="HKO235" s="627"/>
      <c r="HKP235" s="627"/>
      <c r="HKQ235" s="627"/>
      <c r="HKR235" s="627"/>
      <c r="HKS235" s="627"/>
      <c r="HKT235" s="627"/>
      <c r="HKU235" s="627"/>
      <c r="HKV235" s="627"/>
      <c r="HKW235" s="627"/>
      <c r="HKX235" s="627"/>
      <c r="HKY235" s="627"/>
      <c r="HKZ235" s="627"/>
      <c r="HLA235" s="627"/>
      <c r="HLB235" s="627"/>
      <c r="HLC235" s="627"/>
      <c r="HLD235" s="627"/>
      <c r="HLE235" s="627"/>
      <c r="HLF235" s="627"/>
      <c r="HLG235" s="627"/>
      <c r="HLH235" s="627"/>
      <c r="HLI235" s="627"/>
      <c r="HLJ235" s="627"/>
      <c r="HLK235" s="627"/>
      <c r="HLL235" s="627"/>
      <c r="HLM235" s="627"/>
      <c r="HLN235" s="627"/>
      <c r="HLO235" s="627"/>
      <c r="HLP235" s="627"/>
      <c r="HLQ235" s="627"/>
      <c r="HLR235" s="627"/>
      <c r="HLS235" s="627"/>
      <c r="HLT235" s="627"/>
      <c r="HLU235" s="627"/>
      <c r="HLV235" s="627"/>
      <c r="HLW235" s="627"/>
      <c r="HLX235" s="627"/>
      <c r="HLY235" s="627"/>
      <c r="HLZ235" s="627"/>
      <c r="HMA235" s="627"/>
      <c r="HMB235" s="627"/>
      <c r="HMC235" s="627"/>
      <c r="HMD235" s="627"/>
      <c r="HME235" s="627"/>
      <c r="HMF235" s="627"/>
      <c r="HMG235" s="627"/>
      <c r="HMH235" s="627"/>
      <c r="HMI235" s="627"/>
      <c r="HMJ235" s="627"/>
      <c r="HMK235" s="627"/>
      <c r="HML235" s="627"/>
      <c r="HMM235" s="627"/>
      <c r="HMN235" s="627"/>
      <c r="HMO235" s="627"/>
      <c r="HMP235" s="627"/>
      <c r="HMQ235" s="627"/>
      <c r="HMR235" s="627"/>
      <c r="HMS235" s="627"/>
      <c r="HMT235" s="627"/>
      <c r="HMU235" s="627"/>
      <c r="HMV235" s="627"/>
      <c r="HMW235" s="627"/>
      <c r="HMX235" s="627"/>
      <c r="HMY235" s="627"/>
      <c r="HMZ235" s="627"/>
      <c r="HNA235" s="627"/>
      <c r="HNB235" s="627"/>
      <c r="HNC235" s="627"/>
      <c r="HND235" s="627"/>
      <c r="HNE235" s="627"/>
      <c r="HNF235" s="627"/>
      <c r="HNG235" s="627"/>
      <c r="HNH235" s="627"/>
      <c r="HNI235" s="627"/>
      <c r="HNJ235" s="627"/>
      <c r="HNK235" s="627"/>
      <c r="HNL235" s="627"/>
      <c r="HNM235" s="627"/>
      <c r="HNN235" s="627"/>
      <c r="HNO235" s="627"/>
      <c r="HNP235" s="627"/>
      <c r="HNQ235" s="627"/>
      <c r="HNR235" s="627"/>
      <c r="HNS235" s="627"/>
      <c r="HNT235" s="627"/>
      <c r="HNU235" s="627"/>
      <c r="HNV235" s="627"/>
      <c r="HNW235" s="627"/>
      <c r="HNX235" s="627"/>
      <c r="HNY235" s="627"/>
      <c r="HNZ235" s="627"/>
      <c r="HOA235" s="627"/>
      <c r="HOB235" s="627"/>
      <c r="HOC235" s="627"/>
      <c r="HOD235" s="627"/>
      <c r="HOE235" s="627"/>
      <c r="HOF235" s="627"/>
      <c r="HOG235" s="627"/>
      <c r="HOH235" s="627"/>
      <c r="HOI235" s="627"/>
      <c r="HOJ235" s="627"/>
      <c r="HOK235" s="627"/>
      <c r="HOL235" s="627"/>
      <c r="HOM235" s="627"/>
      <c r="HON235" s="627"/>
      <c r="HOO235" s="627"/>
      <c r="HOP235" s="627"/>
      <c r="HOQ235" s="627"/>
      <c r="HOR235" s="627"/>
      <c r="HOS235" s="627"/>
      <c r="HOT235" s="627"/>
      <c r="HOU235" s="627"/>
      <c r="HOV235" s="627"/>
      <c r="HOW235" s="627"/>
      <c r="HOX235" s="627"/>
      <c r="HOY235" s="627"/>
      <c r="HOZ235" s="627"/>
      <c r="HPA235" s="627"/>
      <c r="HPB235" s="627"/>
      <c r="HPC235" s="627"/>
      <c r="HPD235" s="627"/>
      <c r="HPE235" s="627"/>
      <c r="HPF235" s="627"/>
      <c r="HPG235" s="627"/>
      <c r="HPH235" s="627"/>
      <c r="HPI235" s="627"/>
      <c r="HPJ235" s="627"/>
      <c r="HPK235" s="627"/>
      <c r="HPL235" s="627"/>
      <c r="HPM235" s="627"/>
      <c r="HPN235" s="627"/>
      <c r="HPO235" s="627"/>
      <c r="HPP235" s="627"/>
      <c r="HPQ235" s="627"/>
      <c r="HPR235" s="627"/>
      <c r="HPS235" s="627"/>
      <c r="HPT235" s="627"/>
      <c r="HPU235" s="627"/>
      <c r="HPV235" s="627"/>
      <c r="HPW235" s="627"/>
      <c r="HPX235" s="627"/>
      <c r="HPY235" s="627"/>
      <c r="HPZ235" s="627"/>
      <c r="HQA235" s="627"/>
      <c r="HQB235" s="627"/>
      <c r="HQC235" s="627"/>
      <c r="HQD235" s="627"/>
      <c r="HQE235" s="627"/>
      <c r="HQF235" s="627"/>
      <c r="HQG235" s="627"/>
      <c r="HQH235" s="627"/>
      <c r="HQI235" s="627"/>
      <c r="HQJ235" s="627"/>
      <c r="HQK235" s="627"/>
      <c r="HQL235" s="627"/>
      <c r="HQM235" s="627"/>
      <c r="HQN235" s="627"/>
      <c r="HQO235" s="627"/>
      <c r="HQP235" s="627"/>
      <c r="HQQ235" s="627"/>
      <c r="HQR235" s="627"/>
      <c r="HQS235" s="627"/>
      <c r="HQT235" s="627"/>
      <c r="HQU235" s="627"/>
      <c r="HQV235" s="627"/>
      <c r="HQW235" s="627"/>
      <c r="HQX235" s="627"/>
      <c r="HQY235" s="627"/>
      <c r="HQZ235" s="627"/>
      <c r="HRA235" s="627"/>
      <c r="HRB235" s="627"/>
      <c r="HRC235" s="627"/>
      <c r="HRD235" s="627"/>
      <c r="HRE235" s="627"/>
      <c r="HRF235" s="627"/>
      <c r="HRG235" s="627"/>
      <c r="HRH235" s="627"/>
      <c r="HRI235" s="627"/>
      <c r="HRJ235" s="627"/>
      <c r="HRK235" s="627"/>
      <c r="HRL235" s="627"/>
      <c r="HRM235" s="627"/>
      <c r="HRN235" s="627"/>
      <c r="HRO235" s="627"/>
      <c r="HRP235" s="627"/>
      <c r="HRQ235" s="627"/>
      <c r="HRR235" s="627"/>
      <c r="HRS235" s="627"/>
      <c r="HRT235" s="627"/>
      <c r="HRU235" s="627"/>
      <c r="HRV235" s="627"/>
      <c r="HRW235" s="627"/>
      <c r="HRX235" s="627"/>
      <c r="HRY235" s="627"/>
      <c r="HRZ235" s="627"/>
      <c r="HSA235" s="627"/>
      <c r="HSB235" s="627"/>
      <c r="HSC235" s="627"/>
      <c r="HSD235" s="627"/>
      <c r="HSE235" s="627"/>
      <c r="HSF235" s="627"/>
      <c r="HSG235" s="627"/>
      <c r="HSH235" s="627"/>
      <c r="HSI235" s="627"/>
      <c r="HSJ235" s="627"/>
      <c r="HSK235" s="627"/>
      <c r="HSL235" s="627"/>
      <c r="HSM235" s="627"/>
      <c r="HSN235" s="627"/>
      <c r="HSO235" s="627"/>
      <c r="HSP235" s="627"/>
      <c r="HSQ235" s="627"/>
      <c r="HSR235" s="627"/>
      <c r="HSS235" s="627"/>
      <c r="HST235" s="627"/>
      <c r="HSU235" s="627"/>
      <c r="HSV235" s="627"/>
      <c r="HSW235" s="627"/>
      <c r="HSX235" s="627"/>
      <c r="HSY235" s="627"/>
      <c r="HSZ235" s="627"/>
      <c r="HTA235" s="627"/>
      <c r="HTB235" s="627"/>
      <c r="HTC235" s="627"/>
      <c r="HTD235" s="627"/>
      <c r="HTE235" s="627"/>
      <c r="HTF235" s="627"/>
      <c r="HTG235" s="627"/>
      <c r="HTH235" s="627"/>
      <c r="HTI235" s="627"/>
      <c r="HTJ235" s="627"/>
      <c r="HTK235" s="627"/>
      <c r="HTL235" s="627"/>
      <c r="HTM235" s="627"/>
      <c r="HTN235" s="627"/>
      <c r="HTO235" s="627"/>
      <c r="HTP235" s="627"/>
      <c r="HTQ235" s="627"/>
      <c r="HTR235" s="627"/>
      <c r="HTS235" s="627"/>
      <c r="HTT235" s="627"/>
      <c r="HTU235" s="627"/>
      <c r="HTV235" s="627"/>
      <c r="HTW235" s="627"/>
      <c r="HTX235" s="627"/>
      <c r="HTY235" s="627"/>
      <c r="HTZ235" s="627"/>
      <c r="HUA235" s="627"/>
      <c r="HUB235" s="627"/>
      <c r="HUC235" s="627"/>
      <c r="HUD235" s="627"/>
      <c r="HUE235" s="627"/>
      <c r="HUF235" s="627"/>
      <c r="HUG235" s="627"/>
      <c r="HUH235" s="627"/>
      <c r="HUI235" s="627"/>
      <c r="HUJ235" s="627"/>
      <c r="HUK235" s="627"/>
      <c r="HUL235" s="627"/>
      <c r="HUM235" s="627"/>
      <c r="HUN235" s="627"/>
      <c r="HUO235" s="627"/>
      <c r="HUP235" s="627"/>
      <c r="HUQ235" s="627"/>
      <c r="HUR235" s="627"/>
      <c r="HUS235" s="627"/>
      <c r="HUT235" s="627"/>
      <c r="HUU235" s="627"/>
      <c r="HUV235" s="627"/>
      <c r="HUW235" s="627"/>
      <c r="HUX235" s="627"/>
      <c r="HUY235" s="627"/>
      <c r="HUZ235" s="627"/>
      <c r="HVA235" s="627"/>
      <c r="HVB235" s="627"/>
      <c r="HVC235" s="627"/>
      <c r="HVD235" s="627"/>
      <c r="HVE235" s="627"/>
      <c r="HVF235" s="627"/>
      <c r="HVG235" s="627"/>
      <c r="HVH235" s="627"/>
      <c r="HVI235" s="627"/>
      <c r="HVJ235" s="627"/>
      <c r="HVK235" s="627"/>
      <c r="HVL235" s="627"/>
      <c r="HVM235" s="627"/>
      <c r="HVN235" s="627"/>
      <c r="HVO235" s="627"/>
      <c r="HVP235" s="627"/>
      <c r="HVQ235" s="627"/>
      <c r="HVR235" s="627"/>
      <c r="HVS235" s="627"/>
      <c r="HVT235" s="627"/>
      <c r="HVU235" s="627"/>
      <c r="HVV235" s="627"/>
      <c r="HVW235" s="627"/>
      <c r="HVX235" s="627"/>
      <c r="HVY235" s="627"/>
      <c r="HVZ235" s="627"/>
      <c r="HWA235" s="627"/>
      <c r="HWB235" s="627"/>
      <c r="HWC235" s="627"/>
      <c r="HWD235" s="627"/>
      <c r="HWE235" s="627"/>
      <c r="HWF235" s="627"/>
      <c r="HWG235" s="627"/>
      <c r="HWH235" s="627"/>
      <c r="HWI235" s="627"/>
      <c r="HWJ235" s="627"/>
      <c r="HWK235" s="627"/>
      <c r="HWL235" s="627"/>
      <c r="HWM235" s="627"/>
      <c r="HWN235" s="627"/>
      <c r="HWO235" s="627"/>
      <c r="HWP235" s="627"/>
      <c r="HWQ235" s="627"/>
      <c r="HWR235" s="627"/>
      <c r="HWS235" s="627"/>
      <c r="HWT235" s="627"/>
      <c r="HWU235" s="627"/>
      <c r="HWV235" s="627"/>
      <c r="HWW235" s="627"/>
      <c r="HWX235" s="627"/>
      <c r="HWY235" s="627"/>
      <c r="HWZ235" s="627"/>
      <c r="HXA235" s="627"/>
      <c r="HXB235" s="627"/>
      <c r="HXC235" s="627"/>
      <c r="HXD235" s="627"/>
      <c r="HXE235" s="627"/>
      <c r="HXF235" s="627"/>
      <c r="HXG235" s="627"/>
      <c r="HXH235" s="627"/>
      <c r="HXI235" s="627"/>
      <c r="HXJ235" s="627"/>
      <c r="HXK235" s="627"/>
      <c r="HXL235" s="627"/>
      <c r="HXM235" s="627"/>
      <c r="HXN235" s="627"/>
      <c r="HXO235" s="627"/>
      <c r="HXP235" s="627"/>
      <c r="HXQ235" s="627"/>
      <c r="HXR235" s="627"/>
      <c r="HXS235" s="627"/>
      <c r="HXT235" s="627"/>
      <c r="HXU235" s="627"/>
      <c r="HXV235" s="627"/>
      <c r="HXW235" s="627"/>
      <c r="HXX235" s="627"/>
      <c r="HXY235" s="627"/>
      <c r="HXZ235" s="627"/>
      <c r="HYA235" s="627"/>
      <c r="HYB235" s="627"/>
      <c r="HYC235" s="627"/>
      <c r="HYD235" s="627"/>
      <c r="HYE235" s="627"/>
      <c r="HYF235" s="627"/>
      <c r="HYG235" s="627"/>
      <c r="HYH235" s="627"/>
      <c r="HYI235" s="627"/>
      <c r="HYJ235" s="627"/>
      <c r="HYK235" s="627"/>
      <c r="HYL235" s="627"/>
      <c r="HYM235" s="627"/>
      <c r="HYN235" s="627"/>
      <c r="HYO235" s="627"/>
      <c r="HYP235" s="627"/>
      <c r="HYQ235" s="627"/>
      <c r="HYR235" s="627"/>
      <c r="HYS235" s="627"/>
      <c r="HYT235" s="627"/>
      <c r="HYU235" s="627"/>
      <c r="HYV235" s="627"/>
      <c r="HYW235" s="627"/>
      <c r="HYX235" s="627"/>
      <c r="HYY235" s="627"/>
      <c r="HYZ235" s="627"/>
      <c r="HZA235" s="627"/>
      <c r="HZB235" s="627"/>
      <c r="HZC235" s="627"/>
      <c r="HZD235" s="627"/>
      <c r="HZE235" s="627"/>
      <c r="HZF235" s="627"/>
      <c r="HZG235" s="627"/>
      <c r="HZH235" s="627"/>
      <c r="HZI235" s="627"/>
      <c r="HZJ235" s="627"/>
      <c r="HZK235" s="627"/>
      <c r="HZL235" s="627"/>
      <c r="HZM235" s="627"/>
      <c r="HZN235" s="627"/>
      <c r="HZO235" s="627"/>
      <c r="HZP235" s="627"/>
      <c r="HZQ235" s="627"/>
      <c r="HZR235" s="627"/>
      <c r="HZS235" s="627"/>
      <c r="HZT235" s="627"/>
      <c r="HZU235" s="627"/>
      <c r="HZV235" s="627"/>
      <c r="HZW235" s="627"/>
      <c r="HZX235" s="627"/>
      <c r="HZY235" s="627"/>
      <c r="HZZ235" s="627"/>
      <c r="IAA235" s="627"/>
      <c r="IAB235" s="627"/>
      <c r="IAC235" s="627"/>
      <c r="IAD235" s="627"/>
      <c r="IAE235" s="627"/>
      <c r="IAF235" s="627"/>
      <c r="IAG235" s="627"/>
      <c r="IAH235" s="627"/>
      <c r="IAI235" s="627"/>
      <c r="IAJ235" s="627"/>
      <c r="IAK235" s="627"/>
      <c r="IAL235" s="627"/>
      <c r="IAM235" s="627"/>
      <c r="IAN235" s="627"/>
      <c r="IAO235" s="627"/>
      <c r="IAP235" s="627"/>
      <c r="IAQ235" s="627"/>
      <c r="IAR235" s="627"/>
      <c r="IAS235" s="627"/>
      <c r="IAT235" s="627"/>
      <c r="IAU235" s="627"/>
      <c r="IAV235" s="627"/>
      <c r="IAW235" s="627"/>
      <c r="IAX235" s="627"/>
      <c r="IAY235" s="627"/>
      <c r="IAZ235" s="627"/>
      <c r="IBA235" s="627"/>
      <c r="IBB235" s="627"/>
      <c r="IBC235" s="627"/>
      <c r="IBD235" s="627"/>
      <c r="IBE235" s="627"/>
      <c r="IBF235" s="627"/>
      <c r="IBG235" s="627"/>
      <c r="IBH235" s="627"/>
      <c r="IBI235" s="627"/>
      <c r="IBJ235" s="627"/>
      <c r="IBK235" s="627"/>
      <c r="IBL235" s="627"/>
      <c r="IBM235" s="627"/>
      <c r="IBN235" s="627"/>
      <c r="IBO235" s="627"/>
      <c r="IBP235" s="627"/>
      <c r="IBQ235" s="627"/>
      <c r="IBR235" s="627"/>
      <c r="IBS235" s="627"/>
      <c r="IBT235" s="627"/>
      <c r="IBU235" s="627"/>
      <c r="IBV235" s="627"/>
      <c r="IBW235" s="627"/>
      <c r="IBX235" s="627"/>
      <c r="IBY235" s="627"/>
      <c r="IBZ235" s="627"/>
      <c r="ICA235" s="627"/>
      <c r="ICB235" s="627"/>
      <c r="ICC235" s="627"/>
      <c r="ICD235" s="627"/>
      <c r="ICE235" s="627"/>
      <c r="ICF235" s="627"/>
      <c r="ICG235" s="627"/>
      <c r="ICH235" s="627"/>
      <c r="ICI235" s="627"/>
      <c r="ICJ235" s="627"/>
      <c r="ICK235" s="627"/>
      <c r="ICL235" s="627"/>
      <c r="ICM235" s="627"/>
      <c r="ICN235" s="627"/>
      <c r="ICO235" s="627"/>
      <c r="ICP235" s="627"/>
      <c r="ICQ235" s="627"/>
      <c r="ICR235" s="627"/>
      <c r="ICS235" s="627"/>
      <c r="ICT235" s="627"/>
      <c r="ICU235" s="627"/>
      <c r="ICV235" s="627"/>
      <c r="ICW235" s="627"/>
      <c r="ICX235" s="627"/>
      <c r="ICY235" s="627"/>
      <c r="ICZ235" s="627"/>
      <c r="IDA235" s="627"/>
      <c r="IDB235" s="627"/>
      <c r="IDC235" s="627"/>
      <c r="IDD235" s="627"/>
      <c r="IDE235" s="627"/>
      <c r="IDF235" s="627"/>
      <c r="IDG235" s="627"/>
      <c r="IDH235" s="627"/>
      <c r="IDI235" s="627"/>
      <c r="IDJ235" s="627"/>
      <c r="IDK235" s="627"/>
      <c r="IDL235" s="627"/>
      <c r="IDM235" s="627"/>
      <c r="IDN235" s="627"/>
      <c r="IDO235" s="627"/>
      <c r="IDP235" s="627"/>
      <c r="IDQ235" s="627"/>
      <c r="IDR235" s="627"/>
      <c r="IDS235" s="627"/>
      <c r="IDT235" s="627"/>
      <c r="IDU235" s="627"/>
      <c r="IDV235" s="627"/>
      <c r="IDW235" s="627"/>
      <c r="IDX235" s="627"/>
      <c r="IDY235" s="627"/>
      <c r="IDZ235" s="627"/>
      <c r="IEA235" s="627"/>
      <c r="IEB235" s="627"/>
      <c r="IEC235" s="627"/>
      <c r="IED235" s="627"/>
      <c r="IEE235" s="627"/>
      <c r="IEF235" s="627"/>
      <c r="IEG235" s="627"/>
      <c r="IEH235" s="627"/>
      <c r="IEI235" s="627"/>
      <c r="IEJ235" s="627"/>
      <c r="IEK235" s="627"/>
      <c r="IEL235" s="627"/>
      <c r="IEM235" s="627"/>
      <c r="IEN235" s="627"/>
      <c r="IEO235" s="627"/>
      <c r="IEP235" s="627"/>
      <c r="IEQ235" s="627"/>
      <c r="IER235" s="627"/>
      <c r="IES235" s="627"/>
      <c r="IET235" s="627"/>
      <c r="IEU235" s="627"/>
      <c r="IEV235" s="627"/>
      <c r="IEW235" s="627"/>
      <c r="IEX235" s="627"/>
      <c r="IEY235" s="627"/>
      <c r="IEZ235" s="627"/>
      <c r="IFA235" s="627"/>
      <c r="IFB235" s="627"/>
      <c r="IFC235" s="627"/>
      <c r="IFD235" s="627"/>
      <c r="IFE235" s="627"/>
      <c r="IFF235" s="627"/>
      <c r="IFG235" s="627"/>
      <c r="IFH235" s="627"/>
      <c r="IFI235" s="627"/>
      <c r="IFJ235" s="627"/>
      <c r="IFK235" s="627"/>
      <c r="IFL235" s="627"/>
      <c r="IFM235" s="627"/>
      <c r="IFN235" s="627"/>
      <c r="IFO235" s="627"/>
      <c r="IFP235" s="627"/>
      <c r="IFQ235" s="627"/>
      <c r="IFR235" s="627"/>
      <c r="IFS235" s="627"/>
      <c r="IFT235" s="627"/>
      <c r="IFU235" s="627"/>
      <c r="IFV235" s="627"/>
      <c r="IFW235" s="627"/>
      <c r="IFX235" s="627"/>
      <c r="IFY235" s="627"/>
      <c r="IFZ235" s="627"/>
      <c r="IGA235" s="627"/>
      <c r="IGB235" s="627"/>
      <c r="IGC235" s="627"/>
      <c r="IGD235" s="627"/>
      <c r="IGE235" s="627"/>
      <c r="IGF235" s="627"/>
      <c r="IGG235" s="627"/>
      <c r="IGH235" s="627"/>
      <c r="IGI235" s="627"/>
      <c r="IGJ235" s="627"/>
      <c r="IGK235" s="627"/>
      <c r="IGL235" s="627"/>
      <c r="IGM235" s="627"/>
      <c r="IGN235" s="627"/>
      <c r="IGO235" s="627"/>
      <c r="IGP235" s="627"/>
      <c r="IGQ235" s="627"/>
      <c r="IGR235" s="627"/>
      <c r="IGS235" s="627"/>
      <c r="IGT235" s="627"/>
      <c r="IGU235" s="627"/>
      <c r="IGV235" s="627"/>
      <c r="IGW235" s="627"/>
      <c r="IGX235" s="627"/>
      <c r="IGY235" s="627"/>
      <c r="IGZ235" s="627"/>
      <c r="IHA235" s="627"/>
      <c r="IHB235" s="627"/>
      <c r="IHC235" s="627"/>
      <c r="IHD235" s="627"/>
      <c r="IHE235" s="627"/>
      <c r="IHF235" s="627"/>
      <c r="IHG235" s="627"/>
      <c r="IHH235" s="627"/>
      <c r="IHI235" s="627"/>
      <c r="IHJ235" s="627"/>
      <c r="IHK235" s="627"/>
      <c r="IHL235" s="627"/>
      <c r="IHM235" s="627"/>
      <c r="IHN235" s="627"/>
      <c r="IHO235" s="627"/>
      <c r="IHP235" s="627"/>
      <c r="IHQ235" s="627"/>
      <c r="IHR235" s="627"/>
      <c r="IHS235" s="627"/>
      <c r="IHT235" s="627"/>
      <c r="IHU235" s="627"/>
      <c r="IHV235" s="627"/>
      <c r="IHW235" s="627"/>
      <c r="IHX235" s="627"/>
      <c r="IHY235" s="627"/>
      <c r="IHZ235" s="627"/>
      <c r="IIA235" s="627"/>
      <c r="IIB235" s="627"/>
      <c r="IIC235" s="627"/>
      <c r="IID235" s="627"/>
      <c r="IIE235" s="627"/>
      <c r="IIF235" s="627"/>
      <c r="IIG235" s="627"/>
      <c r="IIH235" s="627"/>
      <c r="III235" s="627"/>
      <c r="IIJ235" s="627"/>
      <c r="IIK235" s="627"/>
      <c r="IIL235" s="627"/>
      <c r="IIM235" s="627"/>
      <c r="IIN235" s="627"/>
      <c r="IIO235" s="627"/>
      <c r="IIP235" s="627"/>
      <c r="IIQ235" s="627"/>
      <c r="IIR235" s="627"/>
      <c r="IIS235" s="627"/>
      <c r="IIT235" s="627"/>
      <c r="IIU235" s="627"/>
      <c r="IIV235" s="627"/>
      <c r="IIW235" s="627"/>
      <c r="IIX235" s="627"/>
      <c r="IIY235" s="627"/>
      <c r="IIZ235" s="627"/>
      <c r="IJA235" s="627"/>
      <c r="IJB235" s="627"/>
      <c r="IJC235" s="627"/>
      <c r="IJD235" s="627"/>
      <c r="IJE235" s="627"/>
      <c r="IJF235" s="627"/>
      <c r="IJG235" s="627"/>
      <c r="IJH235" s="627"/>
      <c r="IJI235" s="627"/>
      <c r="IJJ235" s="627"/>
      <c r="IJK235" s="627"/>
      <c r="IJL235" s="627"/>
      <c r="IJM235" s="627"/>
      <c r="IJN235" s="627"/>
      <c r="IJO235" s="627"/>
      <c r="IJP235" s="627"/>
      <c r="IJQ235" s="627"/>
      <c r="IJR235" s="627"/>
      <c r="IJS235" s="627"/>
      <c r="IJT235" s="627"/>
      <c r="IJU235" s="627"/>
      <c r="IJV235" s="627"/>
      <c r="IJW235" s="627"/>
      <c r="IJX235" s="627"/>
      <c r="IJY235" s="627"/>
      <c r="IJZ235" s="627"/>
      <c r="IKA235" s="627"/>
      <c r="IKB235" s="627"/>
      <c r="IKC235" s="627"/>
      <c r="IKD235" s="627"/>
      <c r="IKE235" s="627"/>
      <c r="IKF235" s="627"/>
      <c r="IKG235" s="627"/>
      <c r="IKH235" s="627"/>
      <c r="IKI235" s="627"/>
      <c r="IKJ235" s="627"/>
      <c r="IKK235" s="627"/>
      <c r="IKL235" s="627"/>
      <c r="IKM235" s="627"/>
      <c r="IKN235" s="627"/>
      <c r="IKO235" s="627"/>
      <c r="IKP235" s="627"/>
      <c r="IKQ235" s="627"/>
      <c r="IKR235" s="627"/>
      <c r="IKS235" s="627"/>
      <c r="IKT235" s="627"/>
      <c r="IKU235" s="627"/>
      <c r="IKV235" s="627"/>
      <c r="IKW235" s="627"/>
      <c r="IKX235" s="627"/>
      <c r="IKY235" s="627"/>
      <c r="IKZ235" s="627"/>
      <c r="ILA235" s="627"/>
      <c r="ILB235" s="627"/>
      <c r="ILC235" s="627"/>
      <c r="ILD235" s="627"/>
      <c r="ILE235" s="627"/>
      <c r="ILF235" s="627"/>
      <c r="ILG235" s="627"/>
      <c r="ILH235" s="627"/>
      <c r="ILI235" s="627"/>
      <c r="ILJ235" s="627"/>
      <c r="ILK235" s="627"/>
      <c r="ILL235" s="627"/>
      <c r="ILM235" s="627"/>
      <c r="ILN235" s="627"/>
      <c r="ILO235" s="627"/>
      <c r="ILP235" s="627"/>
      <c r="ILQ235" s="627"/>
      <c r="ILR235" s="627"/>
      <c r="ILS235" s="627"/>
      <c r="ILT235" s="627"/>
      <c r="ILU235" s="627"/>
      <c r="ILV235" s="627"/>
      <c r="ILW235" s="627"/>
      <c r="ILX235" s="627"/>
      <c r="ILY235" s="627"/>
      <c r="ILZ235" s="627"/>
      <c r="IMA235" s="627"/>
      <c r="IMB235" s="627"/>
      <c r="IMC235" s="627"/>
      <c r="IMD235" s="627"/>
      <c r="IME235" s="627"/>
      <c r="IMF235" s="627"/>
      <c r="IMG235" s="627"/>
      <c r="IMH235" s="627"/>
      <c r="IMI235" s="627"/>
      <c r="IMJ235" s="627"/>
      <c r="IMK235" s="627"/>
      <c r="IML235" s="627"/>
      <c r="IMM235" s="627"/>
      <c r="IMN235" s="627"/>
      <c r="IMO235" s="627"/>
      <c r="IMP235" s="627"/>
      <c r="IMQ235" s="627"/>
      <c r="IMR235" s="627"/>
      <c r="IMS235" s="627"/>
      <c r="IMT235" s="627"/>
      <c r="IMU235" s="627"/>
      <c r="IMV235" s="627"/>
      <c r="IMW235" s="627"/>
      <c r="IMX235" s="627"/>
      <c r="IMY235" s="627"/>
      <c r="IMZ235" s="627"/>
      <c r="INA235" s="627"/>
      <c r="INB235" s="627"/>
      <c r="INC235" s="627"/>
      <c r="IND235" s="627"/>
      <c r="INE235" s="627"/>
      <c r="INF235" s="627"/>
      <c r="ING235" s="627"/>
      <c r="INH235" s="627"/>
      <c r="INI235" s="627"/>
      <c r="INJ235" s="627"/>
      <c r="INK235" s="627"/>
      <c r="INL235" s="627"/>
      <c r="INM235" s="627"/>
      <c r="INN235" s="627"/>
      <c r="INO235" s="627"/>
      <c r="INP235" s="627"/>
      <c r="INQ235" s="627"/>
      <c r="INR235" s="627"/>
      <c r="INS235" s="627"/>
      <c r="INT235" s="627"/>
      <c r="INU235" s="627"/>
      <c r="INV235" s="627"/>
      <c r="INW235" s="627"/>
      <c r="INX235" s="627"/>
      <c r="INY235" s="627"/>
      <c r="INZ235" s="627"/>
      <c r="IOA235" s="627"/>
      <c r="IOB235" s="627"/>
      <c r="IOC235" s="627"/>
      <c r="IOD235" s="627"/>
      <c r="IOE235" s="627"/>
      <c r="IOF235" s="627"/>
      <c r="IOG235" s="627"/>
      <c r="IOH235" s="627"/>
      <c r="IOI235" s="627"/>
      <c r="IOJ235" s="627"/>
      <c r="IOK235" s="627"/>
      <c r="IOL235" s="627"/>
      <c r="IOM235" s="627"/>
      <c r="ION235" s="627"/>
      <c r="IOO235" s="627"/>
      <c r="IOP235" s="627"/>
      <c r="IOQ235" s="627"/>
      <c r="IOR235" s="627"/>
      <c r="IOS235" s="627"/>
      <c r="IOT235" s="627"/>
      <c r="IOU235" s="627"/>
      <c r="IOV235" s="627"/>
      <c r="IOW235" s="627"/>
      <c r="IOX235" s="627"/>
      <c r="IOY235" s="627"/>
      <c r="IOZ235" s="627"/>
      <c r="IPA235" s="627"/>
      <c r="IPB235" s="627"/>
      <c r="IPC235" s="627"/>
      <c r="IPD235" s="627"/>
      <c r="IPE235" s="627"/>
      <c r="IPF235" s="627"/>
      <c r="IPG235" s="627"/>
      <c r="IPH235" s="627"/>
      <c r="IPI235" s="627"/>
      <c r="IPJ235" s="627"/>
      <c r="IPK235" s="627"/>
      <c r="IPL235" s="627"/>
      <c r="IPM235" s="627"/>
      <c r="IPN235" s="627"/>
      <c r="IPO235" s="627"/>
      <c r="IPP235" s="627"/>
      <c r="IPQ235" s="627"/>
      <c r="IPR235" s="627"/>
      <c r="IPS235" s="627"/>
      <c r="IPT235" s="627"/>
      <c r="IPU235" s="627"/>
      <c r="IPV235" s="627"/>
      <c r="IPW235" s="627"/>
      <c r="IPX235" s="627"/>
      <c r="IPY235" s="627"/>
      <c r="IPZ235" s="627"/>
      <c r="IQA235" s="627"/>
      <c r="IQB235" s="627"/>
      <c r="IQC235" s="627"/>
      <c r="IQD235" s="627"/>
      <c r="IQE235" s="627"/>
      <c r="IQF235" s="627"/>
      <c r="IQG235" s="627"/>
      <c r="IQH235" s="627"/>
      <c r="IQI235" s="627"/>
      <c r="IQJ235" s="627"/>
      <c r="IQK235" s="627"/>
      <c r="IQL235" s="627"/>
      <c r="IQM235" s="627"/>
      <c r="IQN235" s="627"/>
      <c r="IQO235" s="627"/>
      <c r="IQP235" s="627"/>
      <c r="IQQ235" s="627"/>
      <c r="IQR235" s="627"/>
      <c r="IQS235" s="627"/>
      <c r="IQT235" s="627"/>
      <c r="IQU235" s="627"/>
      <c r="IQV235" s="627"/>
      <c r="IQW235" s="627"/>
      <c r="IQX235" s="627"/>
      <c r="IQY235" s="627"/>
      <c r="IQZ235" s="627"/>
      <c r="IRA235" s="627"/>
      <c r="IRB235" s="627"/>
      <c r="IRC235" s="627"/>
      <c r="IRD235" s="627"/>
      <c r="IRE235" s="627"/>
      <c r="IRF235" s="627"/>
      <c r="IRG235" s="627"/>
      <c r="IRH235" s="627"/>
      <c r="IRI235" s="627"/>
      <c r="IRJ235" s="627"/>
      <c r="IRK235" s="627"/>
      <c r="IRL235" s="627"/>
      <c r="IRM235" s="627"/>
      <c r="IRN235" s="627"/>
      <c r="IRO235" s="627"/>
      <c r="IRP235" s="627"/>
      <c r="IRQ235" s="627"/>
      <c r="IRR235" s="627"/>
      <c r="IRS235" s="627"/>
      <c r="IRT235" s="627"/>
      <c r="IRU235" s="627"/>
      <c r="IRV235" s="627"/>
      <c r="IRW235" s="627"/>
      <c r="IRX235" s="627"/>
      <c r="IRY235" s="627"/>
      <c r="IRZ235" s="627"/>
      <c r="ISA235" s="627"/>
      <c r="ISB235" s="627"/>
      <c r="ISC235" s="627"/>
      <c r="ISD235" s="627"/>
      <c r="ISE235" s="627"/>
      <c r="ISF235" s="627"/>
      <c r="ISG235" s="627"/>
      <c r="ISH235" s="627"/>
      <c r="ISI235" s="627"/>
      <c r="ISJ235" s="627"/>
      <c r="ISK235" s="627"/>
      <c r="ISL235" s="627"/>
      <c r="ISM235" s="627"/>
      <c r="ISN235" s="627"/>
      <c r="ISO235" s="627"/>
      <c r="ISP235" s="627"/>
      <c r="ISQ235" s="627"/>
      <c r="ISR235" s="627"/>
      <c r="ISS235" s="627"/>
      <c r="IST235" s="627"/>
      <c r="ISU235" s="627"/>
      <c r="ISV235" s="627"/>
      <c r="ISW235" s="627"/>
      <c r="ISX235" s="627"/>
      <c r="ISY235" s="627"/>
      <c r="ISZ235" s="627"/>
      <c r="ITA235" s="627"/>
      <c r="ITB235" s="627"/>
      <c r="ITC235" s="627"/>
      <c r="ITD235" s="627"/>
      <c r="ITE235" s="627"/>
      <c r="ITF235" s="627"/>
      <c r="ITG235" s="627"/>
      <c r="ITH235" s="627"/>
      <c r="ITI235" s="627"/>
      <c r="ITJ235" s="627"/>
      <c r="ITK235" s="627"/>
      <c r="ITL235" s="627"/>
      <c r="ITM235" s="627"/>
      <c r="ITN235" s="627"/>
      <c r="ITO235" s="627"/>
      <c r="ITP235" s="627"/>
      <c r="ITQ235" s="627"/>
      <c r="ITR235" s="627"/>
      <c r="ITS235" s="627"/>
      <c r="ITT235" s="627"/>
      <c r="ITU235" s="627"/>
      <c r="ITV235" s="627"/>
      <c r="ITW235" s="627"/>
      <c r="ITX235" s="627"/>
      <c r="ITY235" s="627"/>
      <c r="ITZ235" s="627"/>
      <c r="IUA235" s="627"/>
      <c r="IUB235" s="627"/>
      <c r="IUC235" s="627"/>
      <c r="IUD235" s="627"/>
      <c r="IUE235" s="627"/>
      <c r="IUF235" s="627"/>
      <c r="IUG235" s="627"/>
      <c r="IUH235" s="627"/>
      <c r="IUI235" s="627"/>
      <c r="IUJ235" s="627"/>
      <c r="IUK235" s="627"/>
      <c r="IUL235" s="627"/>
      <c r="IUM235" s="627"/>
      <c r="IUN235" s="627"/>
      <c r="IUO235" s="627"/>
      <c r="IUP235" s="627"/>
      <c r="IUQ235" s="627"/>
      <c r="IUR235" s="627"/>
      <c r="IUS235" s="627"/>
      <c r="IUT235" s="627"/>
      <c r="IUU235" s="627"/>
      <c r="IUV235" s="627"/>
      <c r="IUW235" s="627"/>
      <c r="IUX235" s="627"/>
      <c r="IUY235" s="627"/>
      <c r="IUZ235" s="627"/>
      <c r="IVA235" s="627"/>
      <c r="IVB235" s="627"/>
      <c r="IVC235" s="627"/>
      <c r="IVD235" s="627"/>
      <c r="IVE235" s="627"/>
      <c r="IVF235" s="627"/>
      <c r="IVG235" s="627"/>
      <c r="IVH235" s="627"/>
      <c r="IVI235" s="627"/>
      <c r="IVJ235" s="627"/>
      <c r="IVK235" s="627"/>
      <c r="IVL235" s="627"/>
      <c r="IVM235" s="627"/>
      <c r="IVN235" s="627"/>
      <c r="IVO235" s="627"/>
      <c r="IVP235" s="627"/>
      <c r="IVQ235" s="627"/>
      <c r="IVR235" s="627"/>
      <c r="IVS235" s="627"/>
      <c r="IVT235" s="627"/>
      <c r="IVU235" s="627"/>
      <c r="IVV235" s="627"/>
      <c r="IVW235" s="627"/>
      <c r="IVX235" s="627"/>
      <c r="IVY235" s="627"/>
      <c r="IVZ235" s="627"/>
      <c r="IWA235" s="627"/>
      <c r="IWB235" s="627"/>
      <c r="IWC235" s="627"/>
      <c r="IWD235" s="627"/>
      <c r="IWE235" s="627"/>
      <c r="IWF235" s="627"/>
      <c r="IWG235" s="627"/>
      <c r="IWH235" s="627"/>
      <c r="IWI235" s="627"/>
      <c r="IWJ235" s="627"/>
      <c r="IWK235" s="627"/>
      <c r="IWL235" s="627"/>
      <c r="IWM235" s="627"/>
      <c r="IWN235" s="627"/>
      <c r="IWO235" s="627"/>
      <c r="IWP235" s="627"/>
      <c r="IWQ235" s="627"/>
      <c r="IWR235" s="627"/>
      <c r="IWS235" s="627"/>
      <c r="IWT235" s="627"/>
      <c r="IWU235" s="627"/>
      <c r="IWV235" s="627"/>
      <c r="IWW235" s="627"/>
      <c r="IWX235" s="627"/>
      <c r="IWY235" s="627"/>
      <c r="IWZ235" s="627"/>
      <c r="IXA235" s="627"/>
      <c r="IXB235" s="627"/>
      <c r="IXC235" s="627"/>
      <c r="IXD235" s="627"/>
      <c r="IXE235" s="627"/>
      <c r="IXF235" s="627"/>
      <c r="IXG235" s="627"/>
      <c r="IXH235" s="627"/>
      <c r="IXI235" s="627"/>
      <c r="IXJ235" s="627"/>
      <c r="IXK235" s="627"/>
      <c r="IXL235" s="627"/>
      <c r="IXM235" s="627"/>
      <c r="IXN235" s="627"/>
      <c r="IXO235" s="627"/>
      <c r="IXP235" s="627"/>
      <c r="IXQ235" s="627"/>
      <c r="IXR235" s="627"/>
      <c r="IXS235" s="627"/>
      <c r="IXT235" s="627"/>
      <c r="IXU235" s="627"/>
      <c r="IXV235" s="627"/>
      <c r="IXW235" s="627"/>
      <c r="IXX235" s="627"/>
      <c r="IXY235" s="627"/>
      <c r="IXZ235" s="627"/>
      <c r="IYA235" s="627"/>
      <c r="IYB235" s="627"/>
      <c r="IYC235" s="627"/>
      <c r="IYD235" s="627"/>
      <c r="IYE235" s="627"/>
      <c r="IYF235" s="627"/>
      <c r="IYG235" s="627"/>
      <c r="IYH235" s="627"/>
      <c r="IYI235" s="627"/>
      <c r="IYJ235" s="627"/>
      <c r="IYK235" s="627"/>
      <c r="IYL235" s="627"/>
      <c r="IYM235" s="627"/>
      <c r="IYN235" s="627"/>
      <c r="IYO235" s="627"/>
      <c r="IYP235" s="627"/>
      <c r="IYQ235" s="627"/>
      <c r="IYR235" s="627"/>
      <c r="IYS235" s="627"/>
      <c r="IYT235" s="627"/>
      <c r="IYU235" s="627"/>
      <c r="IYV235" s="627"/>
      <c r="IYW235" s="627"/>
      <c r="IYX235" s="627"/>
      <c r="IYY235" s="627"/>
      <c r="IYZ235" s="627"/>
      <c r="IZA235" s="627"/>
      <c r="IZB235" s="627"/>
      <c r="IZC235" s="627"/>
      <c r="IZD235" s="627"/>
      <c r="IZE235" s="627"/>
      <c r="IZF235" s="627"/>
      <c r="IZG235" s="627"/>
      <c r="IZH235" s="627"/>
      <c r="IZI235" s="627"/>
      <c r="IZJ235" s="627"/>
      <c r="IZK235" s="627"/>
      <c r="IZL235" s="627"/>
      <c r="IZM235" s="627"/>
      <c r="IZN235" s="627"/>
      <c r="IZO235" s="627"/>
      <c r="IZP235" s="627"/>
      <c r="IZQ235" s="627"/>
      <c r="IZR235" s="627"/>
      <c r="IZS235" s="627"/>
      <c r="IZT235" s="627"/>
      <c r="IZU235" s="627"/>
      <c r="IZV235" s="627"/>
      <c r="IZW235" s="627"/>
      <c r="IZX235" s="627"/>
      <c r="IZY235" s="627"/>
      <c r="IZZ235" s="627"/>
      <c r="JAA235" s="627"/>
      <c r="JAB235" s="627"/>
      <c r="JAC235" s="627"/>
      <c r="JAD235" s="627"/>
      <c r="JAE235" s="627"/>
      <c r="JAF235" s="627"/>
      <c r="JAG235" s="627"/>
      <c r="JAH235" s="627"/>
      <c r="JAI235" s="627"/>
      <c r="JAJ235" s="627"/>
      <c r="JAK235" s="627"/>
      <c r="JAL235" s="627"/>
      <c r="JAM235" s="627"/>
      <c r="JAN235" s="627"/>
      <c r="JAO235" s="627"/>
      <c r="JAP235" s="627"/>
      <c r="JAQ235" s="627"/>
      <c r="JAR235" s="627"/>
      <c r="JAS235" s="627"/>
      <c r="JAT235" s="627"/>
      <c r="JAU235" s="627"/>
      <c r="JAV235" s="627"/>
      <c r="JAW235" s="627"/>
      <c r="JAX235" s="627"/>
      <c r="JAY235" s="627"/>
      <c r="JAZ235" s="627"/>
      <c r="JBA235" s="627"/>
      <c r="JBB235" s="627"/>
      <c r="JBC235" s="627"/>
      <c r="JBD235" s="627"/>
      <c r="JBE235" s="627"/>
      <c r="JBF235" s="627"/>
      <c r="JBG235" s="627"/>
      <c r="JBH235" s="627"/>
      <c r="JBI235" s="627"/>
      <c r="JBJ235" s="627"/>
      <c r="JBK235" s="627"/>
      <c r="JBL235" s="627"/>
      <c r="JBM235" s="627"/>
      <c r="JBN235" s="627"/>
      <c r="JBO235" s="627"/>
      <c r="JBP235" s="627"/>
      <c r="JBQ235" s="627"/>
      <c r="JBR235" s="627"/>
      <c r="JBS235" s="627"/>
      <c r="JBT235" s="627"/>
      <c r="JBU235" s="627"/>
      <c r="JBV235" s="627"/>
      <c r="JBW235" s="627"/>
      <c r="JBX235" s="627"/>
      <c r="JBY235" s="627"/>
      <c r="JBZ235" s="627"/>
      <c r="JCA235" s="627"/>
      <c r="JCB235" s="627"/>
      <c r="JCC235" s="627"/>
      <c r="JCD235" s="627"/>
      <c r="JCE235" s="627"/>
      <c r="JCF235" s="627"/>
      <c r="JCG235" s="627"/>
      <c r="JCH235" s="627"/>
      <c r="JCI235" s="627"/>
      <c r="JCJ235" s="627"/>
      <c r="JCK235" s="627"/>
      <c r="JCL235" s="627"/>
      <c r="JCM235" s="627"/>
      <c r="JCN235" s="627"/>
      <c r="JCO235" s="627"/>
      <c r="JCP235" s="627"/>
      <c r="JCQ235" s="627"/>
      <c r="JCR235" s="627"/>
      <c r="JCS235" s="627"/>
      <c r="JCT235" s="627"/>
      <c r="JCU235" s="627"/>
      <c r="JCV235" s="627"/>
      <c r="JCW235" s="627"/>
      <c r="JCX235" s="627"/>
      <c r="JCY235" s="627"/>
      <c r="JCZ235" s="627"/>
      <c r="JDA235" s="627"/>
      <c r="JDB235" s="627"/>
      <c r="JDC235" s="627"/>
      <c r="JDD235" s="627"/>
      <c r="JDE235" s="627"/>
      <c r="JDF235" s="627"/>
      <c r="JDG235" s="627"/>
      <c r="JDH235" s="627"/>
      <c r="JDI235" s="627"/>
      <c r="JDJ235" s="627"/>
      <c r="JDK235" s="627"/>
      <c r="JDL235" s="627"/>
      <c r="JDM235" s="627"/>
      <c r="JDN235" s="627"/>
      <c r="JDO235" s="627"/>
      <c r="JDP235" s="627"/>
      <c r="JDQ235" s="627"/>
      <c r="JDR235" s="627"/>
      <c r="JDS235" s="627"/>
      <c r="JDT235" s="627"/>
      <c r="JDU235" s="627"/>
      <c r="JDV235" s="627"/>
      <c r="JDW235" s="627"/>
      <c r="JDX235" s="627"/>
      <c r="JDY235" s="627"/>
      <c r="JDZ235" s="627"/>
      <c r="JEA235" s="627"/>
      <c r="JEB235" s="627"/>
      <c r="JEC235" s="627"/>
      <c r="JED235" s="627"/>
      <c r="JEE235" s="627"/>
      <c r="JEF235" s="627"/>
      <c r="JEG235" s="627"/>
      <c r="JEH235" s="627"/>
      <c r="JEI235" s="627"/>
      <c r="JEJ235" s="627"/>
      <c r="JEK235" s="627"/>
      <c r="JEL235" s="627"/>
      <c r="JEM235" s="627"/>
      <c r="JEN235" s="627"/>
      <c r="JEO235" s="627"/>
      <c r="JEP235" s="627"/>
      <c r="JEQ235" s="627"/>
      <c r="JER235" s="627"/>
      <c r="JES235" s="627"/>
      <c r="JET235" s="627"/>
      <c r="JEU235" s="627"/>
      <c r="JEV235" s="627"/>
      <c r="JEW235" s="627"/>
      <c r="JEX235" s="627"/>
      <c r="JEY235" s="627"/>
      <c r="JEZ235" s="627"/>
      <c r="JFA235" s="627"/>
      <c r="JFB235" s="627"/>
      <c r="JFC235" s="627"/>
      <c r="JFD235" s="627"/>
      <c r="JFE235" s="627"/>
      <c r="JFF235" s="627"/>
      <c r="JFG235" s="627"/>
      <c r="JFH235" s="627"/>
      <c r="JFI235" s="627"/>
      <c r="JFJ235" s="627"/>
      <c r="JFK235" s="627"/>
      <c r="JFL235" s="627"/>
      <c r="JFM235" s="627"/>
      <c r="JFN235" s="627"/>
      <c r="JFO235" s="627"/>
      <c r="JFP235" s="627"/>
      <c r="JFQ235" s="627"/>
      <c r="JFR235" s="627"/>
      <c r="JFS235" s="627"/>
      <c r="JFT235" s="627"/>
      <c r="JFU235" s="627"/>
      <c r="JFV235" s="627"/>
      <c r="JFW235" s="627"/>
      <c r="JFX235" s="627"/>
      <c r="JFY235" s="627"/>
      <c r="JFZ235" s="627"/>
      <c r="JGA235" s="627"/>
      <c r="JGB235" s="627"/>
      <c r="JGC235" s="627"/>
      <c r="JGD235" s="627"/>
      <c r="JGE235" s="627"/>
      <c r="JGF235" s="627"/>
      <c r="JGG235" s="627"/>
      <c r="JGH235" s="627"/>
      <c r="JGI235" s="627"/>
      <c r="JGJ235" s="627"/>
      <c r="JGK235" s="627"/>
      <c r="JGL235" s="627"/>
      <c r="JGM235" s="627"/>
      <c r="JGN235" s="627"/>
      <c r="JGO235" s="627"/>
      <c r="JGP235" s="627"/>
      <c r="JGQ235" s="627"/>
      <c r="JGR235" s="627"/>
      <c r="JGS235" s="627"/>
      <c r="JGT235" s="627"/>
      <c r="JGU235" s="627"/>
      <c r="JGV235" s="627"/>
      <c r="JGW235" s="627"/>
      <c r="JGX235" s="627"/>
      <c r="JGY235" s="627"/>
      <c r="JGZ235" s="627"/>
      <c r="JHA235" s="627"/>
      <c r="JHB235" s="627"/>
      <c r="JHC235" s="627"/>
      <c r="JHD235" s="627"/>
      <c r="JHE235" s="627"/>
      <c r="JHF235" s="627"/>
      <c r="JHG235" s="627"/>
      <c r="JHH235" s="627"/>
      <c r="JHI235" s="627"/>
      <c r="JHJ235" s="627"/>
      <c r="JHK235" s="627"/>
      <c r="JHL235" s="627"/>
      <c r="JHM235" s="627"/>
      <c r="JHN235" s="627"/>
      <c r="JHO235" s="627"/>
      <c r="JHP235" s="627"/>
      <c r="JHQ235" s="627"/>
      <c r="JHR235" s="627"/>
      <c r="JHS235" s="627"/>
      <c r="JHT235" s="627"/>
      <c r="JHU235" s="627"/>
      <c r="JHV235" s="627"/>
      <c r="JHW235" s="627"/>
      <c r="JHX235" s="627"/>
      <c r="JHY235" s="627"/>
      <c r="JHZ235" s="627"/>
      <c r="JIA235" s="627"/>
      <c r="JIB235" s="627"/>
      <c r="JIC235" s="627"/>
      <c r="JID235" s="627"/>
      <c r="JIE235" s="627"/>
      <c r="JIF235" s="627"/>
      <c r="JIG235" s="627"/>
      <c r="JIH235" s="627"/>
      <c r="JII235" s="627"/>
      <c r="JIJ235" s="627"/>
      <c r="JIK235" s="627"/>
      <c r="JIL235" s="627"/>
      <c r="JIM235" s="627"/>
      <c r="JIN235" s="627"/>
      <c r="JIO235" s="627"/>
      <c r="JIP235" s="627"/>
      <c r="JIQ235" s="627"/>
      <c r="JIR235" s="627"/>
      <c r="JIS235" s="627"/>
      <c r="JIT235" s="627"/>
      <c r="JIU235" s="627"/>
      <c r="JIV235" s="627"/>
      <c r="JIW235" s="627"/>
      <c r="JIX235" s="627"/>
      <c r="JIY235" s="627"/>
      <c r="JIZ235" s="627"/>
      <c r="JJA235" s="627"/>
      <c r="JJB235" s="627"/>
      <c r="JJC235" s="627"/>
      <c r="JJD235" s="627"/>
      <c r="JJE235" s="627"/>
      <c r="JJF235" s="627"/>
      <c r="JJG235" s="627"/>
      <c r="JJH235" s="627"/>
      <c r="JJI235" s="627"/>
      <c r="JJJ235" s="627"/>
      <c r="JJK235" s="627"/>
      <c r="JJL235" s="627"/>
      <c r="JJM235" s="627"/>
      <c r="JJN235" s="627"/>
      <c r="JJO235" s="627"/>
      <c r="JJP235" s="627"/>
      <c r="JJQ235" s="627"/>
      <c r="JJR235" s="627"/>
      <c r="JJS235" s="627"/>
      <c r="JJT235" s="627"/>
      <c r="JJU235" s="627"/>
      <c r="JJV235" s="627"/>
      <c r="JJW235" s="627"/>
      <c r="JJX235" s="627"/>
      <c r="JJY235" s="627"/>
      <c r="JJZ235" s="627"/>
      <c r="JKA235" s="627"/>
      <c r="JKB235" s="627"/>
      <c r="JKC235" s="627"/>
      <c r="JKD235" s="627"/>
      <c r="JKE235" s="627"/>
      <c r="JKF235" s="627"/>
      <c r="JKG235" s="627"/>
      <c r="JKH235" s="627"/>
      <c r="JKI235" s="627"/>
      <c r="JKJ235" s="627"/>
      <c r="JKK235" s="627"/>
      <c r="JKL235" s="627"/>
      <c r="JKM235" s="627"/>
      <c r="JKN235" s="627"/>
      <c r="JKO235" s="627"/>
      <c r="JKP235" s="627"/>
      <c r="JKQ235" s="627"/>
      <c r="JKR235" s="627"/>
      <c r="JKS235" s="627"/>
      <c r="JKT235" s="627"/>
      <c r="JKU235" s="627"/>
      <c r="JKV235" s="627"/>
      <c r="JKW235" s="627"/>
      <c r="JKX235" s="627"/>
      <c r="JKY235" s="627"/>
      <c r="JKZ235" s="627"/>
      <c r="JLA235" s="627"/>
      <c r="JLB235" s="627"/>
      <c r="JLC235" s="627"/>
      <c r="JLD235" s="627"/>
      <c r="JLE235" s="627"/>
      <c r="JLF235" s="627"/>
      <c r="JLG235" s="627"/>
      <c r="JLH235" s="627"/>
      <c r="JLI235" s="627"/>
      <c r="JLJ235" s="627"/>
      <c r="JLK235" s="627"/>
      <c r="JLL235" s="627"/>
      <c r="JLM235" s="627"/>
      <c r="JLN235" s="627"/>
      <c r="JLO235" s="627"/>
      <c r="JLP235" s="627"/>
      <c r="JLQ235" s="627"/>
      <c r="JLR235" s="627"/>
      <c r="JLS235" s="627"/>
      <c r="JLT235" s="627"/>
      <c r="JLU235" s="627"/>
      <c r="JLV235" s="627"/>
      <c r="JLW235" s="627"/>
      <c r="JLX235" s="627"/>
      <c r="JLY235" s="627"/>
      <c r="JLZ235" s="627"/>
      <c r="JMA235" s="627"/>
      <c r="JMB235" s="627"/>
      <c r="JMC235" s="627"/>
      <c r="JMD235" s="627"/>
      <c r="JME235" s="627"/>
      <c r="JMF235" s="627"/>
      <c r="JMG235" s="627"/>
      <c r="JMH235" s="627"/>
      <c r="JMI235" s="627"/>
      <c r="JMJ235" s="627"/>
      <c r="JMK235" s="627"/>
      <c r="JML235" s="627"/>
      <c r="JMM235" s="627"/>
      <c r="JMN235" s="627"/>
      <c r="JMO235" s="627"/>
      <c r="JMP235" s="627"/>
      <c r="JMQ235" s="627"/>
      <c r="JMR235" s="627"/>
      <c r="JMS235" s="627"/>
      <c r="JMT235" s="627"/>
      <c r="JMU235" s="627"/>
      <c r="JMV235" s="627"/>
      <c r="JMW235" s="627"/>
      <c r="JMX235" s="627"/>
      <c r="JMY235" s="627"/>
      <c r="JMZ235" s="627"/>
      <c r="JNA235" s="627"/>
      <c r="JNB235" s="627"/>
      <c r="JNC235" s="627"/>
      <c r="JND235" s="627"/>
      <c r="JNE235" s="627"/>
      <c r="JNF235" s="627"/>
      <c r="JNG235" s="627"/>
      <c r="JNH235" s="627"/>
      <c r="JNI235" s="627"/>
      <c r="JNJ235" s="627"/>
      <c r="JNK235" s="627"/>
      <c r="JNL235" s="627"/>
      <c r="JNM235" s="627"/>
      <c r="JNN235" s="627"/>
      <c r="JNO235" s="627"/>
      <c r="JNP235" s="627"/>
      <c r="JNQ235" s="627"/>
      <c r="JNR235" s="627"/>
      <c r="JNS235" s="627"/>
      <c r="JNT235" s="627"/>
      <c r="JNU235" s="627"/>
      <c r="JNV235" s="627"/>
      <c r="JNW235" s="627"/>
      <c r="JNX235" s="627"/>
      <c r="JNY235" s="627"/>
      <c r="JNZ235" s="627"/>
      <c r="JOA235" s="627"/>
      <c r="JOB235" s="627"/>
      <c r="JOC235" s="627"/>
      <c r="JOD235" s="627"/>
      <c r="JOE235" s="627"/>
      <c r="JOF235" s="627"/>
      <c r="JOG235" s="627"/>
      <c r="JOH235" s="627"/>
      <c r="JOI235" s="627"/>
      <c r="JOJ235" s="627"/>
      <c r="JOK235" s="627"/>
      <c r="JOL235" s="627"/>
      <c r="JOM235" s="627"/>
      <c r="JON235" s="627"/>
      <c r="JOO235" s="627"/>
      <c r="JOP235" s="627"/>
      <c r="JOQ235" s="627"/>
      <c r="JOR235" s="627"/>
      <c r="JOS235" s="627"/>
      <c r="JOT235" s="627"/>
      <c r="JOU235" s="627"/>
      <c r="JOV235" s="627"/>
      <c r="JOW235" s="627"/>
      <c r="JOX235" s="627"/>
      <c r="JOY235" s="627"/>
      <c r="JOZ235" s="627"/>
      <c r="JPA235" s="627"/>
      <c r="JPB235" s="627"/>
      <c r="JPC235" s="627"/>
      <c r="JPD235" s="627"/>
      <c r="JPE235" s="627"/>
      <c r="JPF235" s="627"/>
      <c r="JPG235" s="627"/>
      <c r="JPH235" s="627"/>
      <c r="JPI235" s="627"/>
      <c r="JPJ235" s="627"/>
      <c r="JPK235" s="627"/>
      <c r="JPL235" s="627"/>
      <c r="JPM235" s="627"/>
      <c r="JPN235" s="627"/>
      <c r="JPO235" s="627"/>
      <c r="JPP235" s="627"/>
      <c r="JPQ235" s="627"/>
      <c r="JPR235" s="627"/>
      <c r="JPS235" s="627"/>
      <c r="JPT235" s="627"/>
      <c r="JPU235" s="627"/>
      <c r="JPV235" s="627"/>
      <c r="JPW235" s="627"/>
      <c r="JPX235" s="627"/>
      <c r="JPY235" s="627"/>
      <c r="JPZ235" s="627"/>
      <c r="JQA235" s="627"/>
      <c r="JQB235" s="627"/>
      <c r="JQC235" s="627"/>
      <c r="JQD235" s="627"/>
      <c r="JQE235" s="627"/>
      <c r="JQF235" s="627"/>
      <c r="JQG235" s="627"/>
      <c r="JQH235" s="627"/>
      <c r="JQI235" s="627"/>
      <c r="JQJ235" s="627"/>
      <c r="JQK235" s="627"/>
      <c r="JQL235" s="627"/>
      <c r="JQM235" s="627"/>
      <c r="JQN235" s="627"/>
      <c r="JQO235" s="627"/>
      <c r="JQP235" s="627"/>
      <c r="JQQ235" s="627"/>
      <c r="JQR235" s="627"/>
      <c r="JQS235" s="627"/>
      <c r="JQT235" s="627"/>
      <c r="JQU235" s="627"/>
      <c r="JQV235" s="627"/>
      <c r="JQW235" s="627"/>
      <c r="JQX235" s="627"/>
      <c r="JQY235" s="627"/>
      <c r="JQZ235" s="627"/>
      <c r="JRA235" s="627"/>
      <c r="JRB235" s="627"/>
      <c r="JRC235" s="627"/>
      <c r="JRD235" s="627"/>
      <c r="JRE235" s="627"/>
      <c r="JRF235" s="627"/>
      <c r="JRG235" s="627"/>
      <c r="JRH235" s="627"/>
      <c r="JRI235" s="627"/>
      <c r="JRJ235" s="627"/>
      <c r="JRK235" s="627"/>
      <c r="JRL235" s="627"/>
      <c r="JRM235" s="627"/>
      <c r="JRN235" s="627"/>
      <c r="JRO235" s="627"/>
      <c r="JRP235" s="627"/>
      <c r="JRQ235" s="627"/>
      <c r="JRR235" s="627"/>
      <c r="JRS235" s="627"/>
      <c r="JRT235" s="627"/>
      <c r="JRU235" s="627"/>
      <c r="JRV235" s="627"/>
      <c r="JRW235" s="627"/>
      <c r="JRX235" s="627"/>
      <c r="JRY235" s="627"/>
      <c r="JRZ235" s="627"/>
      <c r="JSA235" s="627"/>
      <c r="JSB235" s="627"/>
      <c r="JSC235" s="627"/>
      <c r="JSD235" s="627"/>
      <c r="JSE235" s="627"/>
      <c r="JSF235" s="627"/>
      <c r="JSG235" s="627"/>
      <c r="JSH235" s="627"/>
      <c r="JSI235" s="627"/>
      <c r="JSJ235" s="627"/>
      <c r="JSK235" s="627"/>
      <c r="JSL235" s="627"/>
      <c r="JSM235" s="627"/>
      <c r="JSN235" s="627"/>
      <c r="JSO235" s="627"/>
      <c r="JSP235" s="627"/>
      <c r="JSQ235" s="627"/>
      <c r="JSR235" s="627"/>
      <c r="JSS235" s="627"/>
      <c r="JST235" s="627"/>
      <c r="JSU235" s="627"/>
      <c r="JSV235" s="627"/>
      <c r="JSW235" s="627"/>
      <c r="JSX235" s="627"/>
      <c r="JSY235" s="627"/>
      <c r="JSZ235" s="627"/>
      <c r="JTA235" s="627"/>
      <c r="JTB235" s="627"/>
      <c r="JTC235" s="627"/>
      <c r="JTD235" s="627"/>
      <c r="JTE235" s="627"/>
      <c r="JTF235" s="627"/>
      <c r="JTG235" s="627"/>
      <c r="JTH235" s="627"/>
      <c r="JTI235" s="627"/>
      <c r="JTJ235" s="627"/>
      <c r="JTK235" s="627"/>
      <c r="JTL235" s="627"/>
      <c r="JTM235" s="627"/>
      <c r="JTN235" s="627"/>
      <c r="JTO235" s="627"/>
      <c r="JTP235" s="627"/>
      <c r="JTQ235" s="627"/>
      <c r="JTR235" s="627"/>
      <c r="JTS235" s="627"/>
      <c r="JTT235" s="627"/>
      <c r="JTU235" s="627"/>
      <c r="JTV235" s="627"/>
      <c r="JTW235" s="627"/>
      <c r="JTX235" s="627"/>
      <c r="JTY235" s="627"/>
      <c r="JTZ235" s="627"/>
      <c r="JUA235" s="627"/>
      <c r="JUB235" s="627"/>
      <c r="JUC235" s="627"/>
      <c r="JUD235" s="627"/>
      <c r="JUE235" s="627"/>
      <c r="JUF235" s="627"/>
      <c r="JUG235" s="627"/>
      <c r="JUH235" s="627"/>
      <c r="JUI235" s="627"/>
      <c r="JUJ235" s="627"/>
      <c r="JUK235" s="627"/>
      <c r="JUL235" s="627"/>
      <c r="JUM235" s="627"/>
      <c r="JUN235" s="627"/>
      <c r="JUO235" s="627"/>
      <c r="JUP235" s="627"/>
      <c r="JUQ235" s="627"/>
      <c r="JUR235" s="627"/>
      <c r="JUS235" s="627"/>
      <c r="JUT235" s="627"/>
      <c r="JUU235" s="627"/>
      <c r="JUV235" s="627"/>
      <c r="JUW235" s="627"/>
      <c r="JUX235" s="627"/>
      <c r="JUY235" s="627"/>
      <c r="JUZ235" s="627"/>
      <c r="JVA235" s="627"/>
      <c r="JVB235" s="627"/>
      <c r="JVC235" s="627"/>
      <c r="JVD235" s="627"/>
      <c r="JVE235" s="627"/>
      <c r="JVF235" s="627"/>
      <c r="JVG235" s="627"/>
      <c r="JVH235" s="627"/>
      <c r="JVI235" s="627"/>
      <c r="JVJ235" s="627"/>
      <c r="JVK235" s="627"/>
      <c r="JVL235" s="627"/>
      <c r="JVM235" s="627"/>
      <c r="JVN235" s="627"/>
      <c r="JVO235" s="627"/>
      <c r="JVP235" s="627"/>
      <c r="JVQ235" s="627"/>
      <c r="JVR235" s="627"/>
      <c r="JVS235" s="627"/>
      <c r="JVT235" s="627"/>
      <c r="JVU235" s="627"/>
      <c r="JVV235" s="627"/>
      <c r="JVW235" s="627"/>
      <c r="JVX235" s="627"/>
      <c r="JVY235" s="627"/>
      <c r="JVZ235" s="627"/>
      <c r="JWA235" s="627"/>
      <c r="JWB235" s="627"/>
      <c r="JWC235" s="627"/>
      <c r="JWD235" s="627"/>
      <c r="JWE235" s="627"/>
      <c r="JWF235" s="627"/>
      <c r="JWG235" s="627"/>
      <c r="JWH235" s="627"/>
      <c r="JWI235" s="627"/>
      <c r="JWJ235" s="627"/>
      <c r="JWK235" s="627"/>
      <c r="JWL235" s="627"/>
      <c r="JWM235" s="627"/>
      <c r="JWN235" s="627"/>
      <c r="JWO235" s="627"/>
      <c r="JWP235" s="627"/>
      <c r="JWQ235" s="627"/>
      <c r="JWR235" s="627"/>
      <c r="JWS235" s="627"/>
      <c r="JWT235" s="627"/>
      <c r="JWU235" s="627"/>
      <c r="JWV235" s="627"/>
      <c r="JWW235" s="627"/>
      <c r="JWX235" s="627"/>
      <c r="JWY235" s="627"/>
      <c r="JWZ235" s="627"/>
      <c r="JXA235" s="627"/>
      <c r="JXB235" s="627"/>
      <c r="JXC235" s="627"/>
      <c r="JXD235" s="627"/>
      <c r="JXE235" s="627"/>
      <c r="JXF235" s="627"/>
      <c r="JXG235" s="627"/>
      <c r="JXH235" s="627"/>
      <c r="JXI235" s="627"/>
      <c r="JXJ235" s="627"/>
      <c r="JXK235" s="627"/>
      <c r="JXL235" s="627"/>
      <c r="JXM235" s="627"/>
      <c r="JXN235" s="627"/>
      <c r="JXO235" s="627"/>
      <c r="JXP235" s="627"/>
      <c r="JXQ235" s="627"/>
      <c r="JXR235" s="627"/>
      <c r="JXS235" s="627"/>
      <c r="JXT235" s="627"/>
      <c r="JXU235" s="627"/>
      <c r="JXV235" s="627"/>
      <c r="JXW235" s="627"/>
      <c r="JXX235" s="627"/>
      <c r="JXY235" s="627"/>
      <c r="JXZ235" s="627"/>
      <c r="JYA235" s="627"/>
      <c r="JYB235" s="627"/>
      <c r="JYC235" s="627"/>
      <c r="JYD235" s="627"/>
      <c r="JYE235" s="627"/>
      <c r="JYF235" s="627"/>
      <c r="JYG235" s="627"/>
      <c r="JYH235" s="627"/>
      <c r="JYI235" s="627"/>
      <c r="JYJ235" s="627"/>
      <c r="JYK235" s="627"/>
      <c r="JYL235" s="627"/>
      <c r="JYM235" s="627"/>
      <c r="JYN235" s="627"/>
      <c r="JYO235" s="627"/>
      <c r="JYP235" s="627"/>
      <c r="JYQ235" s="627"/>
      <c r="JYR235" s="627"/>
      <c r="JYS235" s="627"/>
      <c r="JYT235" s="627"/>
      <c r="JYU235" s="627"/>
      <c r="JYV235" s="627"/>
      <c r="JYW235" s="627"/>
      <c r="JYX235" s="627"/>
      <c r="JYY235" s="627"/>
      <c r="JYZ235" s="627"/>
      <c r="JZA235" s="627"/>
      <c r="JZB235" s="627"/>
      <c r="JZC235" s="627"/>
      <c r="JZD235" s="627"/>
      <c r="JZE235" s="627"/>
      <c r="JZF235" s="627"/>
      <c r="JZG235" s="627"/>
      <c r="JZH235" s="627"/>
      <c r="JZI235" s="627"/>
      <c r="JZJ235" s="627"/>
      <c r="JZK235" s="627"/>
      <c r="JZL235" s="627"/>
      <c r="JZM235" s="627"/>
      <c r="JZN235" s="627"/>
      <c r="JZO235" s="627"/>
      <c r="JZP235" s="627"/>
      <c r="JZQ235" s="627"/>
      <c r="JZR235" s="627"/>
      <c r="JZS235" s="627"/>
      <c r="JZT235" s="627"/>
      <c r="JZU235" s="627"/>
      <c r="JZV235" s="627"/>
      <c r="JZW235" s="627"/>
      <c r="JZX235" s="627"/>
      <c r="JZY235" s="627"/>
      <c r="JZZ235" s="627"/>
      <c r="KAA235" s="627"/>
      <c r="KAB235" s="627"/>
      <c r="KAC235" s="627"/>
      <c r="KAD235" s="627"/>
      <c r="KAE235" s="627"/>
      <c r="KAF235" s="627"/>
      <c r="KAG235" s="627"/>
      <c r="KAH235" s="627"/>
      <c r="KAI235" s="627"/>
      <c r="KAJ235" s="627"/>
      <c r="KAK235" s="627"/>
      <c r="KAL235" s="627"/>
      <c r="KAM235" s="627"/>
      <c r="KAN235" s="627"/>
      <c r="KAO235" s="627"/>
      <c r="KAP235" s="627"/>
      <c r="KAQ235" s="627"/>
      <c r="KAR235" s="627"/>
      <c r="KAS235" s="627"/>
      <c r="KAT235" s="627"/>
      <c r="KAU235" s="627"/>
      <c r="KAV235" s="627"/>
      <c r="KAW235" s="627"/>
      <c r="KAX235" s="627"/>
      <c r="KAY235" s="627"/>
      <c r="KAZ235" s="627"/>
      <c r="KBA235" s="627"/>
      <c r="KBB235" s="627"/>
      <c r="KBC235" s="627"/>
      <c r="KBD235" s="627"/>
      <c r="KBE235" s="627"/>
      <c r="KBF235" s="627"/>
      <c r="KBG235" s="627"/>
      <c r="KBH235" s="627"/>
      <c r="KBI235" s="627"/>
      <c r="KBJ235" s="627"/>
      <c r="KBK235" s="627"/>
      <c r="KBL235" s="627"/>
      <c r="KBM235" s="627"/>
      <c r="KBN235" s="627"/>
      <c r="KBO235" s="627"/>
      <c r="KBP235" s="627"/>
      <c r="KBQ235" s="627"/>
      <c r="KBR235" s="627"/>
      <c r="KBS235" s="627"/>
      <c r="KBT235" s="627"/>
      <c r="KBU235" s="627"/>
      <c r="KBV235" s="627"/>
      <c r="KBW235" s="627"/>
      <c r="KBX235" s="627"/>
      <c r="KBY235" s="627"/>
      <c r="KBZ235" s="627"/>
      <c r="KCA235" s="627"/>
      <c r="KCB235" s="627"/>
      <c r="KCC235" s="627"/>
      <c r="KCD235" s="627"/>
      <c r="KCE235" s="627"/>
      <c r="KCF235" s="627"/>
      <c r="KCG235" s="627"/>
      <c r="KCH235" s="627"/>
      <c r="KCI235" s="627"/>
      <c r="KCJ235" s="627"/>
      <c r="KCK235" s="627"/>
      <c r="KCL235" s="627"/>
      <c r="KCM235" s="627"/>
      <c r="KCN235" s="627"/>
      <c r="KCO235" s="627"/>
      <c r="KCP235" s="627"/>
      <c r="KCQ235" s="627"/>
      <c r="KCR235" s="627"/>
      <c r="KCS235" s="627"/>
      <c r="KCT235" s="627"/>
      <c r="KCU235" s="627"/>
      <c r="KCV235" s="627"/>
      <c r="KCW235" s="627"/>
      <c r="KCX235" s="627"/>
      <c r="KCY235" s="627"/>
      <c r="KCZ235" s="627"/>
      <c r="KDA235" s="627"/>
      <c r="KDB235" s="627"/>
      <c r="KDC235" s="627"/>
      <c r="KDD235" s="627"/>
      <c r="KDE235" s="627"/>
      <c r="KDF235" s="627"/>
      <c r="KDG235" s="627"/>
      <c r="KDH235" s="627"/>
      <c r="KDI235" s="627"/>
      <c r="KDJ235" s="627"/>
      <c r="KDK235" s="627"/>
      <c r="KDL235" s="627"/>
      <c r="KDM235" s="627"/>
      <c r="KDN235" s="627"/>
      <c r="KDO235" s="627"/>
      <c r="KDP235" s="627"/>
      <c r="KDQ235" s="627"/>
      <c r="KDR235" s="627"/>
      <c r="KDS235" s="627"/>
      <c r="KDT235" s="627"/>
      <c r="KDU235" s="627"/>
      <c r="KDV235" s="627"/>
      <c r="KDW235" s="627"/>
      <c r="KDX235" s="627"/>
      <c r="KDY235" s="627"/>
      <c r="KDZ235" s="627"/>
      <c r="KEA235" s="627"/>
      <c r="KEB235" s="627"/>
      <c r="KEC235" s="627"/>
      <c r="KED235" s="627"/>
      <c r="KEE235" s="627"/>
      <c r="KEF235" s="627"/>
      <c r="KEG235" s="627"/>
      <c r="KEH235" s="627"/>
      <c r="KEI235" s="627"/>
      <c r="KEJ235" s="627"/>
      <c r="KEK235" s="627"/>
      <c r="KEL235" s="627"/>
      <c r="KEM235" s="627"/>
      <c r="KEN235" s="627"/>
      <c r="KEO235" s="627"/>
      <c r="KEP235" s="627"/>
      <c r="KEQ235" s="627"/>
      <c r="KER235" s="627"/>
      <c r="KES235" s="627"/>
      <c r="KET235" s="627"/>
      <c r="KEU235" s="627"/>
      <c r="KEV235" s="627"/>
      <c r="KEW235" s="627"/>
      <c r="KEX235" s="627"/>
      <c r="KEY235" s="627"/>
      <c r="KEZ235" s="627"/>
      <c r="KFA235" s="627"/>
      <c r="KFB235" s="627"/>
      <c r="KFC235" s="627"/>
      <c r="KFD235" s="627"/>
      <c r="KFE235" s="627"/>
      <c r="KFF235" s="627"/>
      <c r="KFG235" s="627"/>
      <c r="KFH235" s="627"/>
      <c r="KFI235" s="627"/>
      <c r="KFJ235" s="627"/>
      <c r="KFK235" s="627"/>
      <c r="KFL235" s="627"/>
      <c r="KFM235" s="627"/>
      <c r="KFN235" s="627"/>
      <c r="KFO235" s="627"/>
      <c r="KFP235" s="627"/>
      <c r="KFQ235" s="627"/>
      <c r="KFR235" s="627"/>
      <c r="KFS235" s="627"/>
      <c r="KFT235" s="627"/>
      <c r="KFU235" s="627"/>
      <c r="KFV235" s="627"/>
      <c r="KFW235" s="627"/>
      <c r="KFX235" s="627"/>
      <c r="KFY235" s="627"/>
      <c r="KFZ235" s="627"/>
      <c r="KGA235" s="627"/>
      <c r="KGB235" s="627"/>
      <c r="KGC235" s="627"/>
      <c r="KGD235" s="627"/>
      <c r="KGE235" s="627"/>
      <c r="KGF235" s="627"/>
      <c r="KGG235" s="627"/>
      <c r="KGH235" s="627"/>
      <c r="KGI235" s="627"/>
      <c r="KGJ235" s="627"/>
      <c r="KGK235" s="627"/>
      <c r="KGL235" s="627"/>
      <c r="KGM235" s="627"/>
      <c r="KGN235" s="627"/>
      <c r="KGO235" s="627"/>
      <c r="KGP235" s="627"/>
      <c r="KGQ235" s="627"/>
      <c r="KGR235" s="627"/>
      <c r="KGS235" s="627"/>
      <c r="KGT235" s="627"/>
      <c r="KGU235" s="627"/>
      <c r="KGV235" s="627"/>
      <c r="KGW235" s="627"/>
      <c r="KGX235" s="627"/>
      <c r="KGY235" s="627"/>
      <c r="KGZ235" s="627"/>
      <c r="KHA235" s="627"/>
      <c r="KHB235" s="627"/>
      <c r="KHC235" s="627"/>
      <c r="KHD235" s="627"/>
      <c r="KHE235" s="627"/>
      <c r="KHF235" s="627"/>
      <c r="KHG235" s="627"/>
      <c r="KHH235" s="627"/>
      <c r="KHI235" s="627"/>
      <c r="KHJ235" s="627"/>
      <c r="KHK235" s="627"/>
      <c r="KHL235" s="627"/>
      <c r="KHM235" s="627"/>
      <c r="KHN235" s="627"/>
      <c r="KHO235" s="627"/>
      <c r="KHP235" s="627"/>
      <c r="KHQ235" s="627"/>
      <c r="KHR235" s="627"/>
      <c r="KHS235" s="627"/>
      <c r="KHT235" s="627"/>
      <c r="KHU235" s="627"/>
      <c r="KHV235" s="627"/>
      <c r="KHW235" s="627"/>
      <c r="KHX235" s="627"/>
      <c r="KHY235" s="627"/>
      <c r="KHZ235" s="627"/>
      <c r="KIA235" s="627"/>
      <c r="KIB235" s="627"/>
      <c r="KIC235" s="627"/>
      <c r="KID235" s="627"/>
      <c r="KIE235" s="627"/>
      <c r="KIF235" s="627"/>
      <c r="KIG235" s="627"/>
      <c r="KIH235" s="627"/>
      <c r="KII235" s="627"/>
      <c r="KIJ235" s="627"/>
      <c r="KIK235" s="627"/>
      <c r="KIL235" s="627"/>
      <c r="KIM235" s="627"/>
      <c r="KIN235" s="627"/>
      <c r="KIO235" s="627"/>
      <c r="KIP235" s="627"/>
      <c r="KIQ235" s="627"/>
      <c r="KIR235" s="627"/>
      <c r="KIS235" s="627"/>
      <c r="KIT235" s="627"/>
      <c r="KIU235" s="627"/>
      <c r="KIV235" s="627"/>
      <c r="KIW235" s="627"/>
      <c r="KIX235" s="627"/>
      <c r="KIY235" s="627"/>
      <c r="KIZ235" s="627"/>
      <c r="KJA235" s="627"/>
      <c r="KJB235" s="627"/>
      <c r="KJC235" s="627"/>
      <c r="KJD235" s="627"/>
      <c r="KJE235" s="627"/>
      <c r="KJF235" s="627"/>
      <c r="KJG235" s="627"/>
      <c r="KJH235" s="627"/>
      <c r="KJI235" s="627"/>
      <c r="KJJ235" s="627"/>
      <c r="KJK235" s="627"/>
      <c r="KJL235" s="627"/>
      <c r="KJM235" s="627"/>
      <c r="KJN235" s="627"/>
      <c r="KJO235" s="627"/>
      <c r="KJP235" s="627"/>
      <c r="KJQ235" s="627"/>
      <c r="KJR235" s="627"/>
      <c r="KJS235" s="627"/>
      <c r="KJT235" s="627"/>
      <c r="KJU235" s="627"/>
      <c r="KJV235" s="627"/>
      <c r="KJW235" s="627"/>
      <c r="KJX235" s="627"/>
      <c r="KJY235" s="627"/>
      <c r="KJZ235" s="627"/>
      <c r="KKA235" s="627"/>
      <c r="KKB235" s="627"/>
      <c r="KKC235" s="627"/>
      <c r="KKD235" s="627"/>
      <c r="KKE235" s="627"/>
      <c r="KKF235" s="627"/>
      <c r="KKG235" s="627"/>
      <c r="KKH235" s="627"/>
      <c r="KKI235" s="627"/>
      <c r="KKJ235" s="627"/>
      <c r="KKK235" s="627"/>
      <c r="KKL235" s="627"/>
      <c r="KKM235" s="627"/>
      <c r="KKN235" s="627"/>
      <c r="KKO235" s="627"/>
      <c r="KKP235" s="627"/>
      <c r="KKQ235" s="627"/>
      <c r="KKR235" s="627"/>
      <c r="KKS235" s="627"/>
      <c r="KKT235" s="627"/>
      <c r="KKU235" s="627"/>
      <c r="KKV235" s="627"/>
      <c r="KKW235" s="627"/>
      <c r="KKX235" s="627"/>
      <c r="KKY235" s="627"/>
      <c r="KKZ235" s="627"/>
      <c r="KLA235" s="627"/>
      <c r="KLB235" s="627"/>
      <c r="KLC235" s="627"/>
      <c r="KLD235" s="627"/>
      <c r="KLE235" s="627"/>
      <c r="KLF235" s="627"/>
      <c r="KLG235" s="627"/>
      <c r="KLH235" s="627"/>
      <c r="KLI235" s="627"/>
      <c r="KLJ235" s="627"/>
      <c r="KLK235" s="627"/>
      <c r="KLL235" s="627"/>
      <c r="KLM235" s="627"/>
      <c r="KLN235" s="627"/>
      <c r="KLO235" s="627"/>
      <c r="KLP235" s="627"/>
      <c r="KLQ235" s="627"/>
      <c r="KLR235" s="627"/>
      <c r="KLS235" s="627"/>
      <c r="KLT235" s="627"/>
      <c r="KLU235" s="627"/>
      <c r="KLV235" s="627"/>
      <c r="KLW235" s="627"/>
      <c r="KLX235" s="627"/>
      <c r="KLY235" s="627"/>
      <c r="KLZ235" s="627"/>
      <c r="KMA235" s="627"/>
      <c r="KMB235" s="627"/>
      <c r="KMC235" s="627"/>
      <c r="KMD235" s="627"/>
      <c r="KME235" s="627"/>
      <c r="KMF235" s="627"/>
      <c r="KMG235" s="627"/>
      <c r="KMH235" s="627"/>
      <c r="KMI235" s="627"/>
      <c r="KMJ235" s="627"/>
      <c r="KMK235" s="627"/>
      <c r="KML235" s="627"/>
      <c r="KMM235" s="627"/>
      <c r="KMN235" s="627"/>
      <c r="KMO235" s="627"/>
      <c r="KMP235" s="627"/>
      <c r="KMQ235" s="627"/>
      <c r="KMR235" s="627"/>
      <c r="KMS235" s="627"/>
      <c r="KMT235" s="627"/>
      <c r="KMU235" s="627"/>
      <c r="KMV235" s="627"/>
      <c r="KMW235" s="627"/>
      <c r="KMX235" s="627"/>
      <c r="KMY235" s="627"/>
      <c r="KMZ235" s="627"/>
      <c r="KNA235" s="627"/>
      <c r="KNB235" s="627"/>
      <c r="KNC235" s="627"/>
      <c r="KND235" s="627"/>
      <c r="KNE235" s="627"/>
      <c r="KNF235" s="627"/>
      <c r="KNG235" s="627"/>
      <c r="KNH235" s="627"/>
      <c r="KNI235" s="627"/>
      <c r="KNJ235" s="627"/>
      <c r="KNK235" s="627"/>
      <c r="KNL235" s="627"/>
      <c r="KNM235" s="627"/>
      <c r="KNN235" s="627"/>
      <c r="KNO235" s="627"/>
      <c r="KNP235" s="627"/>
      <c r="KNQ235" s="627"/>
      <c r="KNR235" s="627"/>
      <c r="KNS235" s="627"/>
      <c r="KNT235" s="627"/>
      <c r="KNU235" s="627"/>
      <c r="KNV235" s="627"/>
      <c r="KNW235" s="627"/>
      <c r="KNX235" s="627"/>
      <c r="KNY235" s="627"/>
      <c r="KNZ235" s="627"/>
      <c r="KOA235" s="627"/>
      <c r="KOB235" s="627"/>
      <c r="KOC235" s="627"/>
      <c r="KOD235" s="627"/>
      <c r="KOE235" s="627"/>
      <c r="KOF235" s="627"/>
      <c r="KOG235" s="627"/>
      <c r="KOH235" s="627"/>
      <c r="KOI235" s="627"/>
      <c r="KOJ235" s="627"/>
      <c r="KOK235" s="627"/>
      <c r="KOL235" s="627"/>
      <c r="KOM235" s="627"/>
      <c r="KON235" s="627"/>
      <c r="KOO235" s="627"/>
      <c r="KOP235" s="627"/>
      <c r="KOQ235" s="627"/>
      <c r="KOR235" s="627"/>
      <c r="KOS235" s="627"/>
      <c r="KOT235" s="627"/>
      <c r="KOU235" s="627"/>
      <c r="KOV235" s="627"/>
      <c r="KOW235" s="627"/>
      <c r="KOX235" s="627"/>
      <c r="KOY235" s="627"/>
      <c r="KOZ235" s="627"/>
      <c r="KPA235" s="627"/>
      <c r="KPB235" s="627"/>
      <c r="KPC235" s="627"/>
      <c r="KPD235" s="627"/>
      <c r="KPE235" s="627"/>
      <c r="KPF235" s="627"/>
      <c r="KPG235" s="627"/>
      <c r="KPH235" s="627"/>
      <c r="KPI235" s="627"/>
      <c r="KPJ235" s="627"/>
      <c r="KPK235" s="627"/>
      <c r="KPL235" s="627"/>
      <c r="KPM235" s="627"/>
      <c r="KPN235" s="627"/>
      <c r="KPO235" s="627"/>
      <c r="KPP235" s="627"/>
      <c r="KPQ235" s="627"/>
      <c r="KPR235" s="627"/>
      <c r="KPS235" s="627"/>
      <c r="KPT235" s="627"/>
      <c r="KPU235" s="627"/>
      <c r="KPV235" s="627"/>
      <c r="KPW235" s="627"/>
      <c r="KPX235" s="627"/>
      <c r="KPY235" s="627"/>
      <c r="KPZ235" s="627"/>
      <c r="KQA235" s="627"/>
      <c r="KQB235" s="627"/>
      <c r="KQC235" s="627"/>
      <c r="KQD235" s="627"/>
      <c r="KQE235" s="627"/>
      <c r="KQF235" s="627"/>
      <c r="KQG235" s="627"/>
      <c r="KQH235" s="627"/>
      <c r="KQI235" s="627"/>
      <c r="KQJ235" s="627"/>
      <c r="KQK235" s="627"/>
      <c r="KQL235" s="627"/>
      <c r="KQM235" s="627"/>
      <c r="KQN235" s="627"/>
      <c r="KQO235" s="627"/>
      <c r="KQP235" s="627"/>
      <c r="KQQ235" s="627"/>
      <c r="KQR235" s="627"/>
      <c r="KQS235" s="627"/>
      <c r="KQT235" s="627"/>
      <c r="KQU235" s="627"/>
      <c r="KQV235" s="627"/>
      <c r="KQW235" s="627"/>
      <c r="KQX235" s="627"/>
      <c r="KQY235" s="627"/>
      <c r="KQZ235" s="627"/>
      <c r="KRA235" s="627"/>
      <c r="KRB235" s="627"/>
      <c r="KRC235" s="627"/>
      <c r="KRD235" s="627"/>
      <c r="KRE235" s="627"/>
      <c r="KRF235" s="627"/>
      <c r="KRG235" s="627"/>
      <c r="KRH235" s="627"/>
      <c r="KRI235" s="627"/>
      <c r="KRJ235" s="627"/>
      <c r="KRK235" s="627"/>
      <c r="KRL235" s="627"/>
      <c r="KRM235" s="627"/>
      <c r="KRN235" s="627"/>
      <c r="KRO235" s="627"/>
      <c r="KRP235" s="627"/>
      <c r="KRQ235" s="627"/>
      <c r="KRR235" s="627"/>
      <c r="KRS235" s="627"/>
      <c r="KRT235" s="627"/>
      <c r="KRU235" s="627"/>
      <c r="KRV235" s="627"/>
      <c r="KRW235" s="627"/>
      <c r="KRX235" s="627"/>
      <c r="KRY235" s="627"/>
      <c r="KRZ235" s="627"/>
      <c r="KSA235" s="627"/>
      <c r="KSB235" s="627"/>
      <c r="KSC235" s="627"/>
      <c r="KSD235" s="627"/>
      <c r="KSE235" s="627"/>
      <c r="KSF235" s="627"/>
      <c r="KSG235" s="627"/>
      <c r="KSH235" s="627"/>
      <c r="KSI235" s="627"/>
      <c r="KSJ235" s="627"/>
      <c r="KSK235" s="627"/>
      <c r="KSL235" s="627"/>
      <c r="KSM235" s="627"/>
      <c r="KSN235" s="627"/>
      <c r="KSO235" s="627"/>
      <c r="KSP235" s="627"/>
      <c r="KSQ235" s="627"/>
      <c r="KSR235" s="627"/>
      <c r="KSS235" s="627"/>
      <c r="KST235" s="627"/>
      <c r="KSU235" s="627"/>
      <c r="KSV235" s="627"/>
      <c r="KSW235" s="627"/>
      <c r="KSX235" s="627"/>
      <c r="KSY235" s="627"/>
      <c r="KSZ235" s="627"/>
      <c r="KTA235" s="627"/>
      <c r="KTB235" s="627"/>
      <c r="KTC235" s="627"/>
      <c r="KTD235" s="627"/>
      <c r="KTE235" s="627"/>
      <c r="KTF235" s="627"/>
      <c r="KTG235" s="627"/>
      <c r="KTH235" s="627"/>
      <c r="KTI235" s="627"/>
      <c r="KTJ235" s="627"/>
      <c r="KTK235" s="627"/>
      <c r="KTL235" s="627"/>
      <c r="KTM235" s="627"/>
      <c r="KTN235" s="627"/>
      <c r="KTO235" s="627"/>
      <c r="KTP235" s="627"/>
      <c r="KTQ235" s="627"/>
      <c r="KTR235" s="627"/>
      <c r="KTS235" s="627"/>
      <c r="KTT235" s="627"/>
      <c r="KTU235" s="627"/>
      <c r="KTV235" s="627"/>
      <c r="KTW235" s="627"/>
      <c r="KTX235" s="627"/>
      <c r="KTY235" s="627"/>
      <c r="KTZ235" s="627"/>
      <c r="KUA235" s="627"/>
      <c r="KUB235" s="627"/>
      <c r="KUC235" s="627"/>
      <c r="KUD235" s="627"/>
      <c r="KUE235" s="627"/>
      <c r="KUF235" s="627"/>
      <c r="KUG235" s="627"/>
      <c r="KUH235" s="627"/>
      <c r="KUI235" s="627"/>
      <c r="KUJ235" s="627"/>
      <c r="KUK235" s="627"/>
      <c r="KUL235" s="627"/>
      <c r="KUM235" s="627"/>
      <c r="KUN235" s="627"/>
      <c r="KUO235" s="627"/>
      <c r="KUP235" s="627"/>
      <c r="KUQ235" s="627"/>
      <c r="KUR235" s="627"/>
      <c r="KUS235" s="627"/>
      <c r="KUT235" s="627"/>
      <c r="KUU235" s="627"/>
      <c r="KUV235" s="627"/>
      <c r="KUW235" s="627"/>
      <c r="KUX235" s="627"/>
      <c r="KUY235" s="627"/>
      <c r="KUZ235" s="627"/>
      <c r="KVA235" s="627"/>
      <c r="KVB235" s="627"/>
      <c r="KVC235" s="627"/>
      <c r="KVD235" s="627"/>
      <c r="KVE235" s="627"/>
      <c r="KVF235" s="627"/>
      <c r="KVG235" s="627"/>
      <c r="KVH235" s="627"/>
      <c r="KVI235" s="627"/>
      <c r="KVJ235" s="627"/>
      <c r="KVK235" s="627"/>
      <c r="KVL235" s="627"/>
      <c r="KVM235" s="627"/>
      <c r="KVN235" s="627"/>
      <c r="KVO235" s="627"/>
      <c r="KVP235" s="627"/>
      <c r="KVQ235" s="627"/>
      <c r="KVR235" s="627"/>
      <c r="KVS235" s="627"/>
      <c r="KVT235" s="627"/>
      <c r="KVU235" s="627"/>
      <c r="KVV235" s="627"/>
      <c r="KVW235" s="627"/>
      <c r="KVX235" s="627"/>
      <c r="KVY235" s="627"/>
      <c r="KVZ235" s="627"/>
      <c r="KWA235" s="627"/>
      <c r="KWB235" s="627"/>
      <c r="KWC235" s="627"/>
      <c r="KWD235" s="627"/>
      <c r="KWE235" s="627"/>
      <c r="KWF235" s="627"/>
      <c r="KWG235" s="627"/>
      <c r="KWH235" s="627"/>
      <c r="KWI235" s="627"/>
      <c r="KWJ235" s="627"/>
      <c r="KWK235" s="627"/>
      <c r="KWL235" s="627"/>
      <c r="KWM235" s="627"/>
      <c r="KWN235" s="627"/>
      <c r="KWO235" s="627"/>
      <c r="KWP235" s="627"/>
      <c r="KWQ235" s="627"/>
      <c r="KWR235" s="627"/>
      <c r="KWS235" s="627"/>
      <c r="KWT235" s="627"/>
      <c r="KWU235" s="627"/>
      <c r="KWV235" s="627"/>
      <c r="KWW235" s="627"/>
      <c r="KWX235" s="627"/>
      <c r="KWY235" s="627"/>
      <c r="KWZ235" s="627"/>
      <c r="KXA235" s="627"/>
      <c r="KXB235" s="627"/>
      <c r="KXC235" s="627"/>
      <c r="KXD235" s="627"/>
      <c r="KXE235" s="627"/>
      <c r="KXF235" s="627"/>
      <c r="KXG235" s="627"/>
      <c r="KXH235" s="627"/>
      <c r="KXI235" s="627"/>
      <c r="KXJ235" s="627"/>
      <c r="KXK235" s="627"/>
      <c r="KXL235" s="627"/>
      <c r="KXM235" s="627"/>
      <c r="KXN235" s="627"/>
      <c r="KXO235" s="627"/>
      <c r="KXP235" s="627"/>
      <c r="KXQ235" s="627"/>
      <c r="KXR235" s="627"/>
      <c r="KXS235" s="627"/>
      <c r="KXT235" s="627"/>
      <c r="KXU235" s="627"/>
      <c r="KXV235" s="627"/>
      <c r="KXW235" s="627"/>
      <c r="KXX235" s="627"/>
      <c r="KXY235" s="627"/>
      <c r="KXZ235" s="627"/>
      <c r="KYA235" s="627"/>
      <c r="KYB235" s="627"/>
      <c r="KYC235" s="627"/>
      <c r="KYD235" s="627"/>
      <c r="KYE235" s="627"/>
      <c r="KYF235" s="627"/>
      <c r="KYG235" s="627"/>
      <c r="KYH235" s="627"/>
      <c r="KYI235" s="627"/>
      <c r="KYJ235" s="627"/>
      <c r="KYK235" s="627"/>
      <c r="KYL235" s="627"/>
      <c r="KYM235" s="627"/>
      <c r="KYN235" s="627"/>
      <c r="KYO235" s="627"/>
      <c r="KYP235" s="627"/>
      <c r="KYQ235" s="627"/>
      <c r="KYR235" s="627"/>
      <c r="KYS235" s="627"/>
      <c r="KYT235" s="627"/>
      <c r="KYU235" s="627"/>
      <c r="KYV235" s="627"/>
      <c r="KYW235" s="627"/>
      <c r="KYX235" s="627"/>
      <c r="KYY235" s="627"/>
      <c r="KYZ235" s="627"/>
      <c r="KZA235" s="627"/>
      <c r="KZB235" s="627"/>
      <c r="KZC235" s="627"/>
      <c r="KZD235" s="627"/>
      <c r="KZE235" s="627"/>
      <c r="KZF235" s="627"/>
      <c r="KZG235" s="627"/>
      <c r="KZH235" s="627"/>
      <c r="KZI235" s="627"/>
      <c r="KZJ235" s="627"/>
      <c r="KZK235" s="627"/>
      <c r="KZL235" s="627"/>
      <c r="KZM235" s="627"/>
      <c r="KZN235" s="627"/>
      <c r="KZO235" s="627"/>
      <c r="KZP235" s="627"/>
      <c r="KZQ235" s="627"/>
      <c r="KZR235" s="627"/>
      <c r="KZS235" s="627"/>
      <c r="KZT235" s="627"/>
      <c r="KZU235" s="627"/>
      <c r="KZV235" s="627"/>
      <c r="KZW235" s="627"/>
      <c r="KZX235" s="627"/>
      <c r="KZY235" s="627"/>
      <c r="KZZ235" s="627"/>
      <c r="LAA235" s="627"/>
      <c r="LAB235" s="627"/>
      <c r="LAC235" s="627"/>
      <c r="LAD235" s="627"/>
      <c r="LAE235" s="627"/>
      <c r="LAF235" s="627"/>
      <c r="LAG235" s="627"/>
      <c r="LAH235" s="627"/>
      <c r="LAI235" s="627"/>
      <c r="LAJ235" s="627"/>
      <c r="LAK235" s="627"/>
      <c r="LAL235" s="627"/>
      <c r="LAM235" s="627"/>
      <c r="LAN235" s="627"/>
      <c r="LAO235" s="627"/>
      <c r="LAP235" s="627"/>
      <c r="LAQ235" s="627"/>
      <c r="LAR235" s="627"/>
      <c r="LAS235" s="627"/>
      <c r="LAT235" s="627"/>
      <c r="LAU235" s="627"/>
      <c r="LAV235" s="627"/>
      <c r="LAW235" s="627"/>
      <c r="LAX235" s="627"/>
      <c r="LAY235" s="627"/>
      <c r="LAZ235" s="627"/>
      <c r="LBA235" s="627"/>
      <c r="LBB235" s="627"/>
      <c r="LBC235" s="627"/>
      <c r="LBD235" s="627"/>
      <c r="LBE235" s="627"/>
      <c r="LBF235" s="627"/>
      <c r="LBG235" s="627"/>
      <c r="LBH235" s="627"/>
      <c r="LBI235" s="627"/>
      <c r="LBJ235" s="627"/>
      <c r="LBK235" s="627"/>
      <c r="LBL235" s="627"/>
      <c r="LBM235" s="627"/>
      <c r="LBN235" s="627"/>
      <c r="LBO235" s="627"/>
      <c r="LBP235" s="627"/>
      <c r="LBQ235" s="627"/>
      <c r="LBR235" s="627"/>
      <c r="LBS235" s="627"/>
      <c r="LBT235" s="627"/>
      <c r="LBU235" s="627"/>
      <c r="LBV235" s="627"/>
      <c r="LBW235" s="627"/>
      <c r="LBX235" s="627"/>
      <c r="LBY235" s="627"/>
      <c r="LBZ235" s="627"/>
      <c r="LCA235" s="627"/>
      <c r="LCB235" s="627"/>
      <c r="LCC235" s="627"/>
      <c r="LCD235" s="627"/>
      <c r="LCE235" s="627"/>
      <c r="LCF235" s="627"/>
      <c r="LCG235" s="627"/>
      <c r="LCH235" s="627"/>
      <c r="LCI235" s="627"/>
      <c r="LCJ235" s="627"/>
      <c r="LCK235" s="627"/>
      <c r="LCL235" s="627"/>
      <c r="LCM235" s="627"/>
      <c r="LCN235" s="627"/>
      <c r="LCO235" s="627"/>
      <c r="LCP235" s="627"/>
      <c r="LCQ235" s="627"/>
      <c r="LCR235" s="627"/>
      <c r="LCS235" s="627"/>
      <c r="LCT235" s="627"/>
      <c r="LCU235" s="627"/>
      <c r="LCV235" s="627"/>
      <c r="LCW235" s="627"/>
      <c r="LCX235" s="627"/>
      <c r="LCY235" s="627"/>
      <c r="LCZ235" s="627"/>
      <c r="LDA235" s="627"/>
      <c r="LDB235" s="627"/>
      <c r="LDC235" s="627"/>
      <c r="LDD235" s="627"/>
      <c r="LDE235" s="627"/>
      <c r="LDF235" s="627"/>
      <c r="LDG235" s="627"/>
      <c r="LDH235" s="627"/>
      <c r="LDI235" s="627"/>
      <c r="LDJ235" s="627"/>
      <c r="LDK235" s="627"/>
      <c r="LDL235" s="627"/>
      <c r="LDM235" s="627"/>
      <c r="LDN235" s="627"/>
      <c r="LDO235" s="627"/>
      <c r="LDP235" s="627"/>
      <c r="LDQ235" s="627"/>
      <c r="LDR235" s="627"/>
      <c r="LDS235" s="627"/>
      <c r="LDT235" s="627"/>
      <c r="LDU235" s="627"/>
      <c r="LDV235" s="627"/>
      <c r="LDW235" s="627"/>
      <c r="LDX235" s="627"/>
      <c r="LDY235" s="627"/>
      <c r="LDZ235" s="627"/>
      <c r="LEA235" s="627"/>
      <c r="LEB235" s="627"/>
      <c r="LEC235" s="627"/>
      <c r="LED235" s="627"/>
      <c r="LEE235" s="627"/>
      <c r="LEF235" s="627"/>
      <c r="LEG235" s="627"/>
      <c r="LEH235" s="627"/>
      <c r="LEI235" s="627"/>
      <c r="LEJ235" s="627"/>
      <c r="LEK235" s="627"/>
      <c r="LEL235" s="627"/>
      <c r="LEM235" s="627"/>
      <c r="LEN235" s="627"/>
      <c r="LEO235" s="627"/>
      <c r="LEP235" s="627"/>
      <c r="LEQ235" s="627"/>
      <c r="LER235" s="627"/>
      <c r="LES235" s="627"/>
      <c r="LET235" s="627"/>
      <c r="LEU235" s="627"/>
      <c r="LEV235" s="627"/>
      <c r="LEW235" s="627"/>
      <c r="LEX235" s="627"/>
      <c r="LEY235" s="627"/>
      <c r="LEZ235" s="627"/>
      <c r="LFA235" s="627"/>
      <c r="LFB235" s="627"/>
      <c r="LFC235" s="627"/>
      <c r="LFD235" s="627"/>
      <c r="LFE235" s="627"/>
      <c r="LFF235" s="627"/>
      <c r="LFG235" s="627"/>
      <c r="LFH235" s="627"/>
      <c r="LFI235" s="627"/>
      <c r="LFJ235" s="627"/>
      <c r="LFK235" s="627"/>
      <c r="LFL235" s="627"/>
      <c r="LFM235" s="627"/>
      <c r="LFN235" s="627"/>
      <c r="LFO235" s="627"/>
      <c r="LFP235" s="627"/>
      <c r="LFQ235" s="627"/>
      <c r="LFR235" s="627"/>
      <c r="LFS235" s="627"/>
      <c r="LFT235" s="627"/>
      <c r="LFU235" s="627"/>
      <c r="LFV235" s="627"/>
      <c r="LFW235" s="627"/>
      <c r="LFX235" s="627"/>
      <c r="LFY235" s="627"/>
      <c r="LFZ235" s="627"/>
      <c r="LGA235" s="627"/>
      <c r="LGB235" s="627"/>
      <c r="LGC235" s="627"/>
      <c r="LGD235" s="627"/>
      <c r="LGE235" s="627"/>
      <c r="LGF235" s="627"/>
      <c r="LGG235" s="627"/>
      <c r="LGH235" s="627"/>
      <c r="LGI235" s="627"/>
      <c r="LGJ235" s="627"/>
      <c r="LGK235" s="627"/>
      <c r="LGL235" s="627"/>
      <c r="LGM235" s="627"/>
      <c r="LGN235" s="627"/>
      <c r="LGO235" s="627"/>
      <c r="LGP235" s="627"/>
      <c r="LGQ235" s="627"/>
      <c r="LGR235" s="627"/>
      <c r="LGS235" s="627"/>
      <c r="LGT235" s="627"/>
      <c r="LGU235" s="627"/>
      <c r="LGV235" s="627"/>
      <c r="LGW235" s="627"/>
      <c r="LGX235" s="627"/>
      <c r="LGY235" s="627"/>
      <c r="LGZ235" s="627"/>
      <c r="LHA235" s="627"/>
      <c r="LHB235" s="627"/>
      <c r="LHC235" s="627"/>
      <c r="LHD235" s="627"/>
      <c r="LHE235" s="627"/>
      <c r="LHF235" s="627"/>
      <c r="LHG235" s="627"/>
      <c r="LHH235" s="627"/>
      <c r="LHI235" s="627"/>
      <c r="LHJ235" s="627"/>
      <c r="LHK235" s="627"/>
      <c r="LHL235" s="627"/>
      <c r="LHM235" s="627"/>
      <c r="LHN235" s="627"/>
      <c r="LHO235" s="627"/>
      <c r="LHP235" s="627"/>
      <c r="LHQ235" s="627"/>
      <c r="LHR235" s="627"/>
      <c r="LHS235" s="627"/>
      <c r="LHT235" s="627"/>
      <c r="LHU235" s="627"/>
      <c r="LHV235" s="627"/>
      <c r="LHW235" s="627"/>
      <c r="LHX235" s="627"/>
      <c r="LHY235" s="627"/>
      <c r="LHZ235" s="627"/>
      <c r="LIA235" s="627"/>
      <c r="LIB235" s="627"/>
      <c r="LIC235" s="627"/>
      <c r="LID235" s="627"/>
      <c r="LIE235" s="627"/>
      <c r="LIF235" s="627"/>
      <c r="LIG235" s="627"/>
      <c r="LIH235" s="627"/>
      <c r="LII235" s="627"/>
      <c r="LIJ235" s="627"/>
      <c r="LIK235" s="627"/>
      <c r="LIL235" s="627"/>
      <c r="LIM235" s="627"/>
      <c r="LIN235" s="627"/>
      <c r="LIO235" s="627"/>
      <c r="LIP235" s="627"/>
      <c r="LIQ235" s="627"/>
      <c r="LIR235" s="627"/>
      <c r="LIS235" s="627"/>
      <c r="LIT235" s="627"/>
      <c r="LIU235" s="627"/>
      <c r="LIV235" s="627"/>
      <c r="LIW235" s="627"/>
      <c r="LIX235" s="627"/>
      <c r="LIY235" s="627"/>
      <c r="LIZ235" s="627"/>
      <c r="LJA235" s="627"/>
      <c r="LJB235" s="627"/>
      <c r="LJC235" s="627"/>
      <c r="LJD235" s="627"/>
      <c r="LJE235" s="627"/>
      <c r="LJF235" s="627"/>
      <c r="LJG235" s="627"/>
      <c r="LJH235" s="627"/>
      <c r="LJI235" s="627"/>
      <c r="LJJ235" s="627"/>
      <c r="LJK235" s="627"/>
      <c r="LJL235" s="627"/>
      <c r="LJM235" s="627"/>
      <c r="LJN235" s="627"/>
      <c r="LJO235" s="627"/>
      <c r="LJP235" s="627"/>
      <c r="LJQ235" s="627"/>
      <c r="LJR235" s="627"/>
      <c r="LJS235" s="627"/>
      <c r="LJT235" s="627"/>
      <c r="LJU235" s="627"/>
      <c r="LJV235" s="627"/>
      <c r="LJW235" s="627"/>
      <c r="LJX235" s="627"/>
      <c r="LJY235" s="627"/>
      <c r="LJZ235" s="627"/>
      <c r="LKA235" s="627"/>
      <c r="LKB235" s="627"/>
      <c r="LKC235" s="627"/>
      <c r="LKD235" s="627"/>
      <c r="LKE235" s="627"/>
      <c r="LKF235" s="627"/>
      <c r="LKG235" s="627"/>
      <c r="LKH235" s="627"/>
      <c r="LKI235" s="627"/>
      <c r="LKJ235" s="627"/>
      <c r="LKK235" s="627"/>
      <c r="LKL235" s="627"/>
      <c r="LKM235" s="627"/>
      <c r="LKN235" s="627"/>
      <c r="LKO235" s="627"/>
      <c r="LKP235" s="627"/>
      <c r="LKQ235" s="627"/>
      <c r="LKR235" s="627"/>
      <c r="LKS235" s="627"/>
      <c r="LKT235" s="627"/>
      <c r="LKU235" s="627"/>
      <c r="LKV235" s="627"/>
      <c r="LKW235" s="627"/>
      <c r="LKX235" s="627"/>
      <c r="LKY235" s="627"/>
      <c r="LKZ235" s="627"/>
      <c r="LLA235" s="627"/>
      <c r="LLB235" s="627"/>
      <c r="LLC235" s="627"/>
      <c r="LLD235" s="627"/>
      <c r="LLE235" s="627"/>
      <c r="LLF235" s="627"/>
      <c r="LLG235" s="627"/>
      <c r="LLH235" s="627"/>
      <c r="LLI235" s="627"/>
      <c r="LLJ235" s="627"/>
      <c r="LLK235" s="627"/>
      <c r="LLL235" s="627"/>
      <c r="LLM235" s="627"/>
      <c r="LLN235" s="627"/>
      <c r="LLO235" s="627"/>
      <c r="LLP235" s="627"/>
      <c r="LLQ235" s="627"/>
      <c r="LLR235" s="627"/>
      <c r="LLS235" s="627"/>
      <c r="LLT235" s="627"/>
      <c r="LLU235" s="627"/>
      <c r="LLV235" s="627"/>
      <c r="LLW235" s="627"/>
      <c r="LLX235" s="627"/>
      <c r="LLY235" s="627"/>
      <c r="LLZ235" s="627"/>
      <c r="LMA235" s="627"/>
      <c r="LMB235" s="627"/>
      <c r="LMC235" s="627"/>
      <c r="LMD235" s="627"/>
      <c r="LME235" s="627"/>
      <c r="LMF235" s="627"/>
      <c r="LMG235" s="627"/>
      <c r="LMH235" s="627"/>
      <c r="LMI235" s="627"/>
      <c r="LMJ235" s="627"/>
      <c r="LMK235" s="627"/>
      <c r="LML235" s="627"/>
      <c r="LMM235" s="627"/>
      <c r="LMN235" s="627"/>
      <c r="LMO235" s="627"/>
      <c r="LMP235" s="627"/>
      <c r="LMQ235" s="627"/>
      <c r="LMR235" s="627"/>
      <c r="LMS235" s="627"/>
      <c r="LMT235" s="627"/>
      <c r="LMU235" s="627"/>
      <c r="LMV235" s="627"/>
      <c r="LMW235" s="627"/>
      <c r="LMX235" s="627"/>
      <c r="LMY235" s="627"/>
      <c r="LMZ235" s="627"/>
      <c r="LNA235" s="627"/>
      <c r="LNB235" s="627"/>
      <c r="LNC235" s="627"/>
      <c r="LND235" s="627"/>
      <c r="LNE235" s="627"/>
      <c r="LNF235" s="627"/>
      <c r="LNG235" s="627"/>
      <c r="LNH235" s="627"/>
      <c r="LNI235" s="627"/>
      <c r="LNJ235" s="627"/>
      <c r="LNK235" s="627"/>
      <c r="LNL235" s="627"/>
      <c r="LNM235" s="627"/>
      <c r="LNN235" s="627"/>
      <c r="LNO235" s="627"/>
      <c r="LNP235" s="627"/>
      <c r="LNQ235" s="627"/>
      <c r="LNR235" s="627"/>
      <c r="LNS235" s="627"/>
      <c r="LNT235" s="627"/>
      <c r="LNU235" s="627"/>
      <c r="LNV235" s="627"/>
      <c r="LNW235" s="627"/>
      <c r="LNX235" s="627"/>
      <c r="LNY235" s="627"/>
      <c r="LNZ235" s="627"/>
      <c r="LOA235" s="627"/>
      <c r="LOB235" s="627"/>
      <c r="LOC235" s="627"/>
      <c r="LOD235" s="627"/>
      <c r="LOE235" s="627"/>
      <c r="LOF235" s="627"/>
      <c r="LOG235" s="627"/>
      <c r="LOH235" s="627"/>
      <c r="LOI235" s="627"/>
      <c r="LOJ235" s="627"/>
      <c r="LOK235" s="627"/>
      <c r="LOL235" s="627"/>
      <c r="LOM235" s="627"/>
      <c r="LON235" s="627"/>
      <c r="LOO235" s="627"/>
      <c r="LOP235" s="627"/>
      <c r="LOQ235" s="627"/>
      <c r="LOR235" s="627"/>
      <c r="LOS235" s="627"/>
      <c r="LOT235" s="627"/>
      <c r="LOU235" s="627"/>
      <c r="LOV235" s="627"/>
      <c r="LOW235" s="627"/>
      <c r="LOX235" s="627"/>
      <c r="LOY235" s="627"/>
      <c r="LOZ235" s="627"/>
      <c r="LPA235" s="627"/>
      <c r="LPB235" s="627"/>
      <c r="LPC235" s="627"/>
      <c r="LPD235" s="627"/>
      <c r="LPE235" s="627"/>
      <c r="LPF235" s="627"/>
      <c r="LPG235" s="627"/>
      <c r="LPH235" s="627"/>
      <c r="LPI235" s="627"/>
      <c r="LPJ235" s="627"/>
      <c r="LPK235" s="627"/>
      <c r="LPL235" s="627"/>
      <c r="LPM235" s="627"/>
      <c r="LPN235" s="627"/>
      <c r="LPO235" s="627"/>
      <c r="LPP235" s="627"/>
      <c r="LPQ235" s="627"/>
      <c r="LPR235" s="627"/>
      <c r="LPS235" s="627"/>
      <c r="LPT235" s="627"/>
      <c r="LPU235" s="627"/>
      <c r="LPV235" s="627"/>
      <c r="LPW235" s="627"/>
      <c r="LPX235" s="627"/>
      <c r="LPY235" s="627"/>
      <c r="LPZ235" s="627"/>
      <c r="LQA235" s="627"/>
      <c r="LQB235" s="627"/>
      <c r="LQC235" s="627"/>
      <c r="LQD235" s="627"/>
      <c r="LQE235" s="627"/>
      <c r="LQF235" s="627"/>
      <c r="LQG235" s="627"/>
      <c r="LQH235" s="627"/>
      <c r="LQI235" s="627"/>
      <c r="LQJ235" s="627"/>
      <c r="LQK235" s="627"/>
      <c r="LQL235" s="627"/>
      <c r="LQM235" s="627"/>
      <c r="LQN235" s="627"/>
      <c r="LQO235" s="627"/>
      <c r="LQP235" s="627"/>
      <c r="LQQ235" s="627"/>
      <c r="LQR235" s="627"/>
      <c r="LQS235" s="627"/>
      <c r="LQT235" s="627"/>
      <c r="LQU235" s="627"/>
      <c r="LQV235" s="627"/>
      <c r="LQW235" s="627"/>
      <c r="LQX235" s="627"/>
      <c r="LQY235" s="627"/>
      <c r="LQZ235" s="627"/>
      <c r="LRA235" s="627"/>
      <c r="LRB235" s="627"/>
      <c r="LRC235" s="627"/>
      <c r="LRD235" s="627"/>
      <c r="LRE235" s="627"/>
      <c r="LRF235" s="627"/>
      <c r="LRG235" s="627"/>
      <c r="LRH235" s="627"/>
      <c r="LRI235" s="627"/>
      <c r="LRJ235" s="627"/>
      <c r="LRK235" s="627"/>
      <c r="LRL235" s="627"/>
      <c r="LRM235" s="627"/>
      <c r="LRN235" s="627"/>
      <c r="LRO235" s="627"/>
      <c r="LRP235" s="627"/>
      <c r="LRQ235" s="627"/>
      <c r="LRR235" s="627"/>
      <c r="LRS235" s="627"/>
      <c r="LRT235" s="627"/>
      <c r="LRU235" s="627"/>
      <c r="LRV235" s="627"/>
      <c r="LRW235" s="627"/>
      <c r="LRX235" s="627"/>
      <c r="LRY235" s="627"/>
      <c r="LRZ235" s="627"/>
      <c r="LSA235" s="627"/>
      <c r="LSB235" s="627"/>
      <c r="LSC235" s="627"/>
      <c r="LSD235" s="627"/>
      <c r="LSE235" s="627"/>
      <c r="LSF235" s="627"/>
      <c r="LSG235" s="627"/>
      <c r="LSH235" s="627"/>
      <c r="LSI235" s="627"/>
      <c r="LSJ235" s="627"/>
      <c r="LSK235" s="627"/>
      <c r="LSL235" s="627"/>
      <c r="LSM235" s="627"/>
      <c r="LSN235" s="627"/>
      <c r="LSO235" s="627"/>
      <c r="LSP235" s="627"/>
      <c r="LSQ235" s="627"/>
      <c r="LSR235" s="627"/>
      <c r="LSS235" s="627"/>
      <c r="LST235" s="627"/>
      <c r="LSU235" s="627"/>
      <c r="LSV235" s="627"/>
      <c r="LSW235" s="627"/>
      <c r="LSX235" s="627"/>
      <c r="LSY235" s="627"/>
      <c r="LSZ235" s="627"/>
      <c r="LTA235" s="627"/>
      <c r="LTB235" s="627"/>
      <c r="LTC235" s="627"/>
      <c r="LTD235" s="627"/>
      <c r="LTE235" s="627"/>
      <c r="LTF235" s="627"/>
      <c r="LTG235" s="627"/>
      <c r="LTH235" s="627"/>
      <c r="LTI235" s="627"/>
      <c r="LTJ235" s="627"/>
      <c r="LTK235" s="627"/>
      <c r="LTL235" s="627"/>
      <c r="LTM235" s="627"/>
      <c r="LTN235" s="627"/>
      <c r="LTO235" s="627"/>
      <c r="LTP235" s="627"/>
      <c r="LTQ235" s="627"/>
      <c r="LTR235" s="627"/>
      <c r="LTS235" s="627"/>
      <c r="LTT235" s="627"/>
      <c r="LTU235" s="627"/>
      <c r="LTV235" s="627"/>
      <c r="LTW235" s="627"/>
      <c r="LTX235" s="627"/>
      <c r="LTY235" s="627"/>
      <c r="LTZ235" s="627"/>
      <c r="LUA235" s="627"/>
      <c r="LUB235" s="627"/>
      <c r="LUC235" s="627"/>
      <c r="LUD235" s="627"/>
      <c r="LUE235" s="627"/>
      <c r="LUF235" s="627"/>
      <c r="LUG235" s="627"/>
      <c r="LUH235" s="627"/>
      <c r="LUI235" s="627"/>
      <c r="LUJ235" s="627"/>
      <c r="LUK235" s="627"/>
      <c r="LUL235" s="627"/>
      <c r="LUM235" s="627"/>
      <c r="LUN235" s="627"/>
      <c r="LUO235" s="627"/>
      <c r="LUP235" s="627"/>
      <c r="LUQ235" s="627"/>
      <c r="LUR235" s="627"/>
      <c r="LUS235" s="627"/>
      <c r="LUT235" s="627"/>
      <c r="LUU235" s="627"/>
      <c r="LUV235" s="627"/>
      <c r="LUW235" s="627"/>
      <c r="LUX235" s="627"/>
      <c r="LUY235" s="627"/>
      <c r="LUZ235" s="627"/>
      <c r="LVA235" s="627"/>
      <c r="LVB235" s="627"/>
      <c r="LVC235" s="627"/>
      <c r="LVD235" s="627"/>
      <c r="LVE235" s="627"/>
      <c r="LVF235" s="627"/>
      <c r="LVG235" s="627"/>
      <c r="LVH235" s="627"/>
      <c r="LVI235" s="627"/>
      <c r="LVJ235" s="627"/>
      <c r="LVK235" s="627"/>
      <c r="LVL235" s="627"/>
      <c r="LVM235" s="627"/>
      <c r="LVN235" s="627"/>
      <c r="LVO235" s="627"/>
      <c r="LVP235" s="627"/>
      <c r="LVQ235" s="627"/>
      <c r="LVR235" s="627"/>
      <c r="LVS235" s="627"/>
      <c r="LVT235" s="627"/>
      <c r="LVU235" s="627"/>
      <c r="LVV235" s="627"/>
      <c r="LVW235" s="627"/>
      <c r="LVX235" s="627"/>
      <c r="LVY235" s="627"/>
      <c r="LVZ235" s="627"/>
      <c r="LWA235" s="627"/>
      <c r="LWB235" s="627"/>
      <c r="LWC235" s="627"/>
      <c r="LWD235" s="627"/>
      <c r="LWE235" s="627"/>
      <c r="LWF235" s="627"/>
      <c r="LWG235" s="627"/>
      <c r="LWH235" s="627"/>
      <c r="LWI235" s="627"/>
      <c r="LWJ235" s="627"/>
      <c r="LWK235" s="627"/>
      <c r="LWL235" s="627"/>
      <c r="LWM235" s="627"/>
      <c r="LWN235" s="627"/>
      <c r="LWO235" s="627"/>
      <c r="LWP235" s="627"/>
      <c r="LWQ235" s="627"/>
      <c r="LWR235" s="627"/>
      <c r="LWS235" s="627"/>
      <c r="LWT235" s="627"/>
      <c r="LWU235" s="627"/>
      <c r="LWV235" s="627"/>
      <c r="LWW235" s="627"/>
      <c r="LWX235" s="627"/>
      <c r="LWY235" s="627"/>
      <c r="LWZ235" s="627"/>
      <c r="LXA235" s="627"/>
      <c r="LXB235" s="627"/>
      <c r="LXC235" s="627"/>
      <c r="LXD235" s="627"/>
      <c r="LXE235" s="627"/>
      <c r="LXF235" s="627"/>
      <c r="LXG235" s="627"/>
      <c r="LXH235" s="627"/>
      <c r="LXI235" s="627"/>
      <c r="LXJ235" s="627"/>
      <c r="LXK235" s="627"/>
      <c r="LXL235" s="627"/>
      <c r="LXM235" s="627"/>
      <c r="LXN235" s="627"/>
      <c r="LXO235" s="627"/>
      <c r="LXP235" s="627"/>
      <c r="LXQ235" s="627"/>
      <c r="LXR235" s="627"/>
      <c r="LXS235" s="627"/>
      <c r="LXT235" s="627"/>
      <c r="LXU235" s="627"/>
      <c r="LXV235" s="627"/>
      <c r="LXW235" s="627"/>
      <c r="LXX235" s="627"/>
      <c r="LXY235" s="627"/>
      <c r="LXZ235" s="627"/>
      <c r="LYA235" s="627"/>
      <c r="LYB235" s="627"/>
      <c r="LYC235" s="627"/>
      <c r="LYD235" s="627"/>
      <c r="LYE235" s="627"/>
      <c r="LYF235" s="627"/>
      <c r="LYG235" s="627"/>
      <c r="LYH235" s="627"/>
      <c r="LYI235" s="627"/>
      <c r="LYJ235" s="627"/>
      <c r="LYK235" s="627"/>
      <c r="LYL235" s="627"/>
      <c r="LYM235" s="627"/>
      <c r="LYN235" s="627"/>
      <c r="LYO235" s="627"/>
      <c r="LYP235" s="627"/>
      <c r="LYQ235" s="627"/>
      <c r="LYR235" s="627"/>
      <c r="LYS235" s="627"/>
      <c r="LYT235" s="627"/>
      <c r="LYU235" s="627"/>
      <c r="LYV235" s="627"/>
      <c r="LYW235" s="627"/>
      <c r="LYX235" s="627"/>
      <c r="LYY235" s="627"/>
      <c r="LYZ235" s="627"/>
      <c r="LZA235" s="627"/>
      <c r="LZB235" s="627"/>
      <c r="LZC235" s="627"/>
      <c r="LZD235" s="627"/>
      <c r="LZE235" s="627"/>
      <c r="LZF235" s="627"/>
      <c r="LZG235" s="627"/>
      <c r="LZH235" s="627"/>
      <c r="LZI235" s="627"/>
      <c r="LZJ235" s="627"/>
      <c r="LZK235" s="627"/>
      <c r="LZL235" s="627"/>
      <c r="LZM235" s="627"/>
      <c r="LZN235" s="627"/>
      <c r="LZO235" s="627"/>
      <c r="LZP235" s="627"/>
      <c r="LZQ235" s="627"/>
      <c r="LZR235" s="627"/>
      <c r="LZS235" s="627"/>
      <c r="LZT235" s="627"/>
      <c r="LZU235" s="627"/>
      <c r="LZV235" s="627"/>
      <c r="LZW235" s="627"/>
      <c r="LZX235" s="627"/>
      <c r="LZY235" s="627"/>
      <c r="LZZ235" s="627"/>
      <c r="MAA235" s="627"/>
      <c r="MAB235" s="627"/>
      <c r="MAC235" s="627"/>
      <c r="MAD235" s="627"/>
      <c r="MAE235" s="627"/>
      <c r="MAF235" s="627"/>
      <c r="MAG235" s="627"/>
      <c r="MAH235" s="627"/>
      <c r="MAI235" s="627"/>
      <c r="MAJ235" s="627"/>
      <c r="MAK235" s="627"/>
      <c r="MAL235" s="627"/>
      <c r="MAM235" s="627"/>
      <c r="MAN235" s="627"/>
      <c r="MAO235" s="627"/>
      <c r="MAP235" s="627"/>
      <c r="MAQ235" s="627"/>
      <c r="MAR235" s="627"/>
      <c r="MAS235" s="627"/>
      <c r="MAT235" s="627"/>
      <c r="MAU235" s="627"/>
      <c r="MAV235" s="627"/>
      <c r="MAW235" s="627"/>
      <c r="MAX235" s="627"/>
      <c r="MAY235" s="627"/>
      <c r="MAZ235" s="627"/>
      <c r="MBA235" s="627"/>
      <c r="MBB235" s="627"/>
      <c r="MBC235" s="627"/>
      <c r="MBD235" s="627"/>
      <c r="MBE235" s="627"/>
      <c r="MBF235" s="627"/>
      <c r="MBG235" s="627"/>
      <c r="MBH235" s="627"/>
      <c r="MBI235" s="627"/>
      <c r="MBJ235" s="627"/>
      <c r="MBK235" s="627"/>
      <c r="MBL235" s="627"/>
      <c r="MBM235" s="627"/>
      <c r="MBN235" s="627"/>
      <c r="MBO235" s="627"/>
      <c r="MBP235" s="627"/>
      <c r="MBQ235" s="627"/>
      <c r="MBR235" s="627"/>
      <c r="MBS235" s="627"/>
      <c r="MBT235" s="627"/>
      <c r="MBU235" s="627"/>
      <c r="MBV235" s="627"/>
      <c r="MBW235" s="627"/>
      <c r="MBX235" s="627"/>
      <c r="MBY235" s="627"/>
      <c r="MBZ235" s="627"/>
      <c r="MCA235" s="627"/>
      <c r="MCB235" s="627"/>
      <c r="MCC235" s="627"/>
      <c r="MCD235" s="627"/>
      <c r="MCE235" s="627"/>
      <c r="MCF235" s="627"/>
      <c r="MCG235" s="627"/>
      <c r="MCH235" s="627"/>
      <c r="MCI235" s="627"/>
      <c r="MCJ235" s="627"/>
      <c r="MCK235" s="627"/>
      <c r="MCL235" s="627"/>
      <c r="MCM235" s="627"/>
      <c r="MCN235" s="627"/>
      <c r="MCO235" s="627"/>
      <c r="MCP235" s="627"/>
      <c r="MCQ235" s="627"/>
      <c r="MCR235" s="627"/>
      <c r="MCS235" s="627"/>
      <c r="MCT235" s="627"/>
      <c r="MCU235" s="627"/>
      <c r="MCV235" s="627"/>
      <c r="MCW235" s="627"/>
      <c r="MCX235" s="627"/>
      <c r="MCY235" s="627"/>
      <c r="MCZ235" s="627"/>
      <c r="MDA235" s="627"/>
      <c r="MDB235" s="627"/>
      <c r="MDC235" s="627"/>
      <c r="MDD235" s="627"/>
      <c r="MDE235" s="627"/>
      <c r="MDF235" s="627"/>
      <c r="MDG235" s="627"/>
      <c r="MDH235" s="627"/>
      <c r="MDI235" s="627"/>
      <c r="MDJ235" s="627"/>
      <c r="MDK235" s="627"/>
      <c r="MDL235" s="627"/>
      <c r="MDM235" s="627"/>
      <c r="MDN235" s="627"/>
      <c r="MDO235" s="627"/>
      <c r="MDP235" s="627"/>
      <c r="MDQ235" s="627"/>
      <c r="MDR235" s="627"/>
      <c r="MDS235" s="627"/>
      <c r="MDT235" s="627"/>
      <c r="MDU235" s="627"/>
      <c r="MDV235" s="627"/>
      <c r="MDW235" s="627"/>
      <c r="MDX235" s="627"/>
      <c r="MDY235" s="627"/>
      <c r="MDZ235" s="627"/>
      <c r="MEA235" s="627"/>
      <c r="MEB235" s="627"/>
      <c r="MEC235" s="627"/>
      <c r="MED235" s="627"/>
      <c r="MEE235" s="627"/>
      <c r="MEF235" s="627"/>
      <c r="MEG235" s="627"/>
      <c r="MEH235" s="627"/>
      <c r="MEI235" s="627"/>
      <c r="MEJ235" s="627"/>
      <c r="MEK235" s="627"/>
      <c r="MEL235" s="627"/>
      <c r="MEM235" s="627"/>
      <c r="MEN235" s="627"/>
      <c r="MEO235" s="627"/>
      <c r="MEP235" s="627"/>
      <c r="MEQ235" s="627"/>
      <c r="MER235" s="627"/>
      <c r="MES235" s="627"/>
      <c r="MET235" s="627"/>
      <c r="MEU235" s="627"/>
      <c r="MEV235" s="627"/>
      <c r="MEW235" s="627"/>
      <c r="MEX235" s="627"/>
      <c r="MEY235" s="627"/>
      <c r="MEZ235" s="627"/>
      <c r="MFA235" s="627"/>
      <c r="MFB235" s="627"/>
      <c r="MFC235" s="627"/>
      <c r="MFD235" s="627"/>
      <c r="MFE235" s="627"/>
      <c r="MFF235" s="627"/>
      <c r="MFG235" s="627"/>
      <c r="MFH235" s="627"/>
      <c r="MFI235" s="627"/>
      <c r="MFJ235" s="627"/>
      <c r="MFK235" s="627"/>
      <c r="MFL235" s="627"/>
      <c r="MFM235" s="627"/>
      <c r="MFN235" s="627"/>
      <c r="MFO235" s="627"/>
      <c r="MFP235" s="627"/>
      <c r="MFQ235" s="627"/>
      <c r="MFR235" s="627"/>
      <c r="MFS235" s="627"/>
      <c r="MFT235" s="627"/>
      <c r="MFU235" s="627"/>
      <c r="MFV235" s="627"/>
      <c r="MFW235" s="627"/>
      <c r="MFX235" s="627"/>
      <c r="MFY235" s="627"/>
      <c r="MFZ235" s="627"/>
      <c r="MGA235" s="627"/>
      <c r="MGB235" s="627"/>
      <c r="MGC235" s="627"/>
      <c r="MGD235" s="627"/>
      <c r="MGE235" s="627"/>
      <c r="MGF235" s="627"/>
      <c r="MGG235" s="627"/>
      <c r="MGH235" s="627"/>
      <c r="MGI235" s="627"/>
      <c r="MGJ235" s="627"/>
      <c r="MGK235" s="627"/>
      <c r="MGL235" s="627"/>
      <c r="MGM235" s="627"/>
      <c r="MGN235" s="627"/>
      <c r="MGO235" s="627"/>
      <c r="MGP235" s="627"/>
      <c r="MGQ235" s="627"/>
      <c r="MGR235" s="627"/>
      <c r="MGS235" s="627"/>
      <c r="MGT235" s="627"/>
      <c r="MGU235" s="627"/>
      <c r="MGV235" s="627"/>
      <c r="MGW235" s="627"/>
      <c r="MGX235" s="627"/>
      <c r="MGY235" s="627"/>
      <c r="MGZ235" s="627"/>
      <c r="MHA235" s="627"/>
      <c r="MHB235" s="627"/>
      <c r="MHC235" s="627"/>
      <c r="MHD235" s="627"/>
      <c r="MHE235" s="627"/>
      <c r="MHF235" s="627"/>
      <c r="MHG235" s="627"/>
      <c r="MHH235" s="627"/>
      <c r="MHI235" s="627"/>
      <c r="MHJ235" s="627"/>
      <c r="MHK235" s="627"/>
      <c r="MHL235" s="627"/>
      <c r="MHM235" s="627"/>
      <c r="MHN235" s="627"/>
      <c r="MHO235" s="627"/>
      <c r="MHP235" s="627"/>
      <c r="MHQ235" s="627"/>
      <c r="MHR235" s="627"/>
      <c r="MHS235" s="627"/>
      <c r="MHT235" s="627"/>
      <c r="MHU235" s="627"/>
      <c r="MHV235" s="627"/>
      <c r="MHW235" s="627"/>
      <c r="MHX235" s="627"/>
      <c r="MHY235" s="627"/>
      <c r="MHZ235" s="627"/>
      <c r="MIA235" s="627"/>
      <c r="MIB235" s="627"/>
      <c r="MIC235" s="627"/>
      <c r="MID235" s="627"/>
      <c r="MIE235" s="627"/>
      <c r="MIF235" s="627"/>
      <c r="MIG235" s="627"/>
      <c r="MIH235" s="627"/>
      <c r="MII235" s="627"/>
      <c r="MIJ235" s="627"/>
      <c r="MIK235" s="627"/>
      <c r="MIL235" s="627"/>
      <c r="MIM235" s="627"/>
      <c r="MIN235" s="627"/>
      <c r="MIO235" s="627"/>
      <c r="MIP235" s="627"/>
      <c r="MIQ235" s="627"/>
      <c r="MIR235" s="627"/>
      <c r="MIS235" s="627"/>
      <c r="MIT235" s="627"/>
      <c r="MIU235" s="627"/>
      <c r="MIV235" s="627"/>
      <c r="MIW235" s="627"/>
      <c r="MIX235" s="627"/>
      <c r="MIY235" s="627"/>
      <c r="MIZ235" s="627"/>
      <c r="MJA235" s="627"/>
      <c r="MJB235" s="627"/>
      <c r="MJC235" s="627"/>
      <c r="MJD235" s="627"/>
      <c r="MJE235" s="627"/>
      <c r="MJF235" s="627"/>
      <c r="MJG235" s="627"/>
      <c r="MJH235" s="627"/>
      <c r="MJI235" s="627"/>
      <c r="MJJ235" s="627"/>
      <c r="MJK235" s="627"/>
      <c r="MJL235" s="627"/>
      <c r="MJM235" s="627"/>
      <c r="MJN235" s="627"/>
      <c r="MJO235" s="627"/>
      <c r="MJP235" s="627"/>
      <c r="MJQ235" s="627"/>
      <c r="MJR235" s="627"/>
      <c r="MJS235" s="627"/>
      <c r="MJT235" s="627"/>
      <c r="MJU235" s="627"/>
      <c r="MJV235" s="627"/>
      <c r="MJW235" s="627"/>
      <c r="MJX235" s="627"/>
      <c r="MJY235" s="627"/>
      <c r="MJZ235" s="627"/>
      <c r="MKA235" s="627"/>
      <c r="MKB235" s="627"/>
      <c r="MKC235" s="627"/>
      <c r="MKD235" s="627"/>
      <c r="MKE235" s="627"/>
      <c r="MKF235" s="627"/>
      <c r="MKG235" s="627"/>
      <c r="MKH235" s="627"/>
      <c r="MKI235" s="627"/>
      <c r="MKJ235" s="627"/>
      <c r="MKK235" s="627"/>
      <c r="MKL235" s="627"/>
      <c r="MKM235" s="627"/>
      <c r="MKN235" s="627"/>
      <c r="MKO235" s="627"/>
      <c r="MKP235" s="627"/>
      <c r="MKQ235" s="627"/>
      <c r="MKR235" s="627"/>
      <c r="MKS235" s="627"/>
      <c r="MKT235" s="627"/>
      <c r="MKU235" s="627"/>
      <c r="MKV235" s="627"/>
      <c r="MKW235" s="627"/>
      <c r="MKX235" s="627"/>
      <c r="MKY235" s="627"/>
      <c r="MKZ235" s="627"/>
      <c r="MLA235" s="627"/>
      <c r="MLB235" s="627"/>
      <c r="MLC235" s="627"/>
      <c r="MLD235" s="627"/>
      <c r="MLE235" s="627"/>
      <c r="MLF235" s="627"/>
      <c r="MLG235" s="627"/>
      <c r="MLH235" s="627"/>
      <c r="MLI235" s="627"/>
      <c r="MLJ235" s="627"/>
      <c r="MLK235" s="627"/>
      <c r="MLL235" s="627"/>
      <c r="MLM235" s="627"/>
      <c r="MLN235" s="627"/>
      <c r="MLO235" s="627"/>
      <c r="MLP235" s="627"/>
      <c r="MLQ235" s="627"/>
      <c r="MLR235" s="627"/>
      <c r="MLS235" s="627"/>
      <c r="MLT235" s="627"/>
      <c r="MLU235" s="627"/>
      <c r="MLV235" s="627"/>
      <c r="MLW235" s="627"/>
      <c r="MLX235" s="627"/>
      <c r="MLY235" s="627"/>
      <c r="MLZ235" s="627"/>
      <c r="MMA235" s="627"/>
      <c r="MMB235" s="627"/>
      <c r="MMC235" s="627"/>
      <c r="MMD235" s="627"/>
      <c r="MME235" s="627"/>
      <c r="MMF235" s="627"/>
      <c r="MMG235" s="627"/>
      <c r="MMH235" s="627"/>
      <c r="MMI235" s="627"/>
      <c r="MMJ235" s="627"/>
      <c r="MMK235" s="627"/>
      <c r="MML235" s="627"/>
      <c r="MMM235" s="627"/>
      <c r="MMN235" s="627"/>
      <c r="MMO235" s="627"/>
      <c r="MMP235" s="627"/>
      <c r="MMQ235" s="627"/>
      <c r="MMR235" s="627"/>
      <c r="MMS235" s="627"/>
      <c r="MMT235" s="627"/>
      <c r="MMU235" s="627"/>
      <c r="MMV235" s="627"/>
      <c r="MMW235" s="627"/>
      <c r="MMX235" s="627"/>
      <c r="MMY235" s="627"/>
      <c r="MMZ235" s="627"/>
      <c r="MNA235" s="627"/>
      <c r="MNB235" s="627"/>
      <c r="MNC235" s="627"/>
      <c r="MND235" s="627"/>
      <c r="MNE235" s="627"/>
      <c r="MNF235" s="627"/>
      <c r="MNG235" s="627"/>
      <c r="MNH235" s="627"/>
      <c r="MNI235" s="627"/>
      <c r="MNJ235" s="627"/>
      <c r="MNK235" s="627"/>
      <c r="MNL235" s="627"/>
      <c r="MNM235" s="627"/>
      <c r="MNN235" s="627"/>
      <c r="MNO235" s="627"/>
      <c r="MNP235" s="627"/>
      <c r="MNQ235" s="627"/>
      <c r="MNR235" s="627"/>
      <c r="MNS235" s="627"/>
      <c r="MNT235" s="627"/>
      <c r="MNU235" s="627"/>
      <c r="MNV235" s="627"/>
      <c r="MNW235" s="627"/>
      <c r="MNX235" s="627"/>
      <c r="MNY235" s="627"/>
      <c r="MNZ235" s="627"/>
      <c r="MOA235" s="627"/>
      <c r="MOB235" s="627"/>
      <c r="MOC235" s="627"/>
      <c r="MOD235" s="627"/>
      <c r="MOE235" s="627"/>
      <c r="MOF235" s="627"/>
      <c r="MOG235" s="627"/>
      <c r="MOH235" s="627"/>
      <c r="MOI235" s="627"/>
      <c r="MOJ235" s="627"/>
      <c r="MOK235" s="627"/>
      <c r="MOL235" s="627"/>
      <c r="MOM235" s="627"/>
      <c r="MON235" s="627"/>
      <c r="MOO235" s="627"/>
      <c r="MOP235" s="627"/>
      <c r="MOQ235" s="627"/>
      <c r="MOR235" s="627"/>
      <c r="MOS235" s="627"/>
      <c r="MOT235" s="627"/>
      <c r="MOU235" s="627"/>
      <c r="MOV235" s="627"/>
      <c r="MOW235" s="627"/>
      <c r="MOX235" s="627"/>
      <c r="MOY235" s="627"/>
      <c r="MOZ235" s="627"/>
      <c r="MPA235" s="627"/>
      <c r="MPB235" s="627"/>
      <c r="MPC235" s="627"/>
      <c r="MPD235" s="627"/>
      <c r="MPE235" s="627"/>
      <c r="MPF235" s="627"/>
      <c r="MPG235" s="627"/>
      <c r="MPH235" s="627"/>
      <c r="MPI235" s="627"/>
      <c r="MPJ235" s="627"/>
      <c r="MPK235" s="627"/>
      <c r="MPL235" s="627"/>
      <c r="MPM235" s="627"/>
      <c r="MPN235" s="627"/>
      <c r="MPO235" s="627"/>
      <c r="MPP235" s="627"/>
      <c r="MPQ235" s="627"/>
      <c r="MPR235" s="627"/>
      <c r="MPS235" s="627"/>
      <c r="MPT235" s="627"/>
      <c r="MPU235" s="627"/>
      <c r="MPV235" s="627"/>
      <c r="MPW235" s="627"/>
      <c r="MPX235" s="627"/>
      <c r="MPY235" s="627"/>
      <c r="MPZ235" s="627"/>
      <c r="MQA235" s="627"/>
      <c r="MQB235" s="627"/>
      <c r="MQC235" s="627"/>
      <c r="MQD235" s="627"/>
      <c r="MQE235" s="627"/>
      <c r="MQF235" s="627"/>
      <c r="MQG235" s="627"/>
      <c r="MQH235" s="627"/>
      <c r="MQI235" s="627"/>
      <c r="MQJ235" s="627"/>
      <c r="MQK235" s="627"/>
      <c r="MQL235" s="627"/>
      <c r="MQM235" s="627"/>
      <c r="MQN235" s="627"/>
      <c r="MQO235" s="627"/>
      <c r="MQP235" s="627"/>
      <c r="MQQ235" s="627"/>
      <c r="MQR235" s="627"/>
      <c r="MQS235" s="627"/>
      <c r="MQT235" s="627"/>
      <c r="MQU235" s="627"/>
      <c r="MQV235" s="627"/>
      <c r="MQW235" s="627"/>
      <c r="MQX235" s="627"/>
      <c r="MQY235" s="627"/>
      <c r="MQZ235" s="627"/>
      <c r="MRA235" s="627"/>
      <c r="MRB235" s="627"/>
      <c r="MRC235" s="627"/>
      <c r="MRD235" s="627"/>
      <c r="MRE235" s="627"/>
      <c r="MRF235" s="627"/>
      <c r="MRG235" s="627"/>
      <c r="MRH235" s="627"/>
      <c r="MRI235" s="627"/>
      <c r="MRJ235" s="627"/>
      <c r="MRK235" s="627"/>
      <c r="MRL235" s="627"/>
      <c r="MRM235" s="627"/>
      <c r="MRN235" s="627"/>
      <c r="MRO235" s="627"/>
      <c r="MRP235" s="627"/>
      <c r="MRQ235" s="627"/>
      <c r="MRR235" s="627"/>
      <c r="MRS235" s="627"/>
      <c r="MRT235" s="627"/>
      <c r="MRU235" s="627"/>
      <c r="MRV235" s="627"/>
      <c r="MRW235" s="627"/>
      <c r="MRX235" s="627"/>
      <c r="MRY235" s="627"/>
      <c r="MRZ235" s="627"/>
      <c r="MSA235" s="627"/>
      <c r="MSB235" s="627"/>
      <c r="MSC235" s="627"/>
      <c r="MSD235" s="627"/>
      <c r="MSE235" s="627"/>
      <c r="MSF235" s="627"/>
      <c r="MSG235" s="627"/>
      <c r="MSH235" s="627"/>
      <c r="MSI235" s="627"/>
      <c r="MSJ235" s="627"/>
      <c r="MSK235" s="627"/>
      <c r="MSL235" s="627"/>
      <c r="MSM235" s="627"/>
      <c r="MSN235" s="627"/>
      <c r="MSO235" s="627"/>
      <c r="MSP235" s="627"/>
      <c r="MSQ235" s="627"/>
      <c r="MSR235" s="627"/>
      <c r="MSS235" s="627"/>
      <c r="MST235" s="627"/>
      <c r="MSU235" s="627"/>
      <c r="MSV235" s="627"/>
      <c r="MSW235" s="627"/>
      <c r="MSX235" s="627"/>
      <c r="MSY235" s="627"/>
      <c r="MSZ235" s="627"/>
      <c r="MTA235" s="627"/>
      <c r="MTB235" s="627"/>
      <c r="MTC235" s="627"/>
      <c r="MTD235" s="627"/>
      <c r="MTE235" s="627"/>
      <c r="MTF235" s="627"/>
      <c r="MTG235" s="627"/>
      <c r="MTH235" s="627"/>
      <c r="MTI235" s="627"/>
      <c r="MTJ235" s="627"/>
      <c r="MTK235" s="627"/>
      <c r="MTL235" s="627"/>
      <c r="MTM235" s="627"/>
      <c r="MTN235" s="627"/>
      <c r="MTO235" s="627"/>
      <c r="MTP235" s="627"/>
      <c r="MTQ235" s="627"/>
      <c r="MTR235" s="627"/>
      <c r="MTS235" s="627"/>
      <c r="MTT235" s="627"/>
      <c r="MTU235" s="627"/>
      <c r="MTV235" s="627"/>
      <c r="MTW235" s="627"/>
      <c r="MTX235" s="627"/>
      <c r="MTY235" s="627"/>
      <c r="MTZ235" s="627"/>
      <c r="MUA235" s="627"/>
      <c r="MUB235" s="627"/>
      <c r="MUC235" s="627"/>
      <c r="MUD235" s="627"/>
      <c r="MUE235" s="627"/>
      <c r="MUF235" s="627"/>
      <c r="MUG235" s="627"/>
      <c r="MUH235" s="627"/>
      <c r="MUI235" s="627"/>
      <c r="MUJ235" s="627"/>
      <c r="MUK235" s="627"/>
      <c r="MUL235" s="627"/>
      <c r="MUM235" s="627"/>
      <c r="MUN235" s="627"/>
      <c r="MUO235" s="627"/>
      <c r="MUP235" s="627"/>
      <c r="MUQ235" s="627"/>
      <c r="MUR235" s="627"/>
      <c r="MUS235" s="627"/>
      <c r="MUT235" s="627"/>
      <c r="MUU235" s="627"/>
      <c r="MUV235" s="627"/>
      <c r="MUW235" s="627"/>
      <c r="MUX235" s="627"/>
      <c r="MUY235" s="627"/>
      <c r="MUZ235" s="627"/>
      <c r="MVA235" s="627"/>
      <c r="MVB235" s="627"/>
      <c r="MVC235" s="627"/>
      <c r="MVD235" s="627"/>
      <c r="MVE235" s="627"/>
      <c r="MVF235" s="627"/>
      <c r="MVG235" s="627"/>
      <c r="MVH235" s="627"/>
      <c r="MVI235" s="627"/>
      <c r="MVJ235" s="627"/>
      <c r="MVK235" s="627"/>
      <c r="MVL235" s="627"/>
      <c r="MVM235" s="627"/>
      <c r="MVN235" s="627"/>
      <c r="MVO235" s="627"/>
      <c r="MVP235" s="627"/>
      <c r="MVQ235" s="627"/>
      <c r="MVR235" s="627"/>
      <c r="MVS235" s="627"/>
      <c r="MVT235" s="627"/>
      <c r="MVU235" s="627"/>
      <c r="MVV235" s="627"/>
      <c r="MVW235" s="627"/>
      <c r="MVX235" s="627"/>
      <c r="MVY235" s="627"/>
      <c r="MVZ235" s="627"/>
      <c r="MWA235" s="627"/>
      <c r="MWB235" s="627"/>
      <c r="MWC235" s="627"/>
      <c r="MWD235" s="627"/>
      <c r="MWE235" s="627"/>
      <c r="MWF235" s="627"/>
      <c r="MWG235" s="627"/>
      <c r="MWH235" s="627"/>
      <c r="MWI235" s="627"/>
      <c r="MWJ235" s="627"/>
      <c r="MWK235" s="627"/>
      <c r="MWL235" s="627"/>
      <c r="MWM235" s="627"/>
      <c r="MWN235" s="627"/>
      <c r="MWO235" s="627"/>
      <c r="MWP235" s="627"/>
      <c r="MWQ235" s="627"/>
      <c r="MWR235" s="627"/>
      <c r="MWS235" s="627"/>
      <c r="MWT235" s="627"/>
      <c r="MWU235" s="627"/>
      <c r="MWV235" s="627"/>
      <c r="MWW235" s="627"/>
      <c r="MWX235" s="627"/>
      <c r="MWY235" s="627"/>
      <c r="MWZ235" s="627"/>
      <c r="MXA235" s="627"/>
      <c r="MXB235" s="627"/>
      <c r="MXC235" s="627"/>
      <c r="MXD235" s="627"/>
      <c r="MXE235" s="627"/>
      <c r="MXF235" s="627"/>
      <c r="MXG235" s="627"/>
      <c r="MXH235" s="627"/>
      <c r="MXI235" s="627"/>
      <c r="MXJ235" s="627"/>
      <c r="MXK235" s="627"/>
      <c r="MXL235" s="627"/>
      <c r="MXM235" s="627"/>
      <c r="MXN235" s="627"/>
      <c r="MXO235" s="627"/>
      <c r="MXP235" s="627"/>
      <c r="MXQ235" s="627"/>
      <c r="MXR235" s="627"/>
      <c r="MXS235" s="627"/>
      <c r="MXT235" s="627"/>
      <c r="MXU235" s="627"/>
      <c r="MXV235" s="627"/>
      <c r="MXW235" s="627"/>
      <c r="MXX235" s="627"/>
      <c r="MXY235" s="627"/>
      <c r="MXZ235" s="627"/>
      <c r="MYA235" s="627"/>
      <c r="MYB235" s="627"/>
      <c r="MYC235" s="627"/>
      <c r="MYD235" s="627"/>
      <c r="MYE235" s="627"/>
      <c r="MYF235" s="627"/>
      <c r="MYG235" s="627"/>
      <c r="MYH235" s="627"/>
      <c r="MYI235" s="627"/>
      <c r="MYJ235" s="627"/>
      <c r="MYK235" s="627"/>
      <c r="MYL235" s="627"/>
      <c r="MYM235" s="627"/>
      <c r="MYN235" s="627"/>
      <c r="MYO235" s="627"/>
      <c r="MYP235" s="627"/>
      <c r="MYQ235" s="627"/>
      <c r="MYR235" s="627"/>
      <c r="MYS235" s="627"/>
      <c r="MYT235" s="627"/>
      <c r="MYU235" s="627"/>
      <c r="MYV235" s="627"/>
      <c r="MYW235" s="627"/>
      <c r="MYX235" s="627"/>
      <c r="MYY235" s="627"/>
      <c r="MYZ235" s="627"/>
      <c r="MZA235" s="627"/>
      <c r="MZB235" s="627"/>
      <c r="MZC235" s="627"/>
      <c r="MZD235" s="627"/>
      <c r="MZE235" s="627"/>
      <c r="MZF235" s="627"/>
      <c r="MZG235" s="627"/>
      <c r="MZH235" s="627"/>
      <c r="MZI235" s="627"/>
      <c r="MZJ235" s="627"/>
      <c r="MZK235" s="627"/>
      <c r="MZL235" s="627"/>
      <c r="MZM235" s="627"/>
      <c r="MZN235" s="627"/>
      <c r="MZO235" s="627"/>
      <c r="MZP235" s="627"/>
      <c r="MZQ235" s="627"/>
      <c r="MZR235" s="627"/>
      <c r="MZS235" s="627"/>
      <c r="MZT235" s="627"/>
      <c r="MZU235" s="627"/>
      <c r="MZV235" s="627"/>
      <c r="MZW235" s="627"/>
      <c r="MZX235" s="627"/>
      <c r="MZY235" s="627"/>
      <c r="MZZ235" s="627"/>
      <c r="NAA235" s="627"/>
      <c r="NAB235" s="627"/>
      <c r="NAC235" s="627"/>
      <c r="NAD235" s="627"/>
      <c r="NAE235" s="627"/>
      <c r="NAF235" s="627"/>
      <c r="NAG235" s="627"/>
      <c r="NAH235" s="627"/>
      <c r="NAI235" s="627"/>
      <c r="NAJ235" s="627"/>
      <c r="NAK235" s="627"/>
      <c r="NAL235" s="627"/>
      <c r="NAM235" s="627"/>
      <c r="NAN235" s="627"/>
      <c r="NAO235" s="627"/>
      <c r="NAP235" s="627"/>
      <c r="NAQ235" s="627"/>
      <c r="NAR235" s="627"/>
      <c r="NAS235" s="627"/>
      <c r="NAT235" s="627"/>
      <c r="NAU235" s="627"/>
      <c r="NAV235" s="627"/>
      <c r="NAW235" s="627"/>
      <c r="NAX235" s="627"/>
      <c r="NAY235" s="627"/>
      <c r="NAZ235" s="627"/>
      <c r="NBA235" s="627"/>
      <c r="NBB235" s="627"/>
      <c r="NBC235" s="627"/>
      <c r="NBD235" s="627"/>
      <c r="NBE235" s="627"/>
      <c r="NBF235" s="627"/>
      <c r="NBG235" s="627"/>
      <c r="NBH235" s="627"/>
      <c r="NBI235" s="627"/>
      <c r="NBJ235" s="627"/>
      <c r="NBK235" s="627"/>
      <c r="NBL235" s="627"/>
      <c r="NBM235" s="627"/>
      <c r="NBN235" s="627"/>
      <c r="NBO235" s="627"/>
      <c r="NBP235" s="627"/>
      <c r="NBQ235" s="627"/>
      <c r="NBR235" s="627"/>
      <c r="NBS235" s="627"/>
      <c r="NBT235" s="627"/>
      <c r="NBU235" s="627"/>
      <c r="NBV235" s="627"/>
      <c r="NBW235" s="627"/>
      <c r="NBX235" s="627"/>
      <c r="NBY235" s="627"/>
      <c r="NBZ235" s="627"/>
      <c r="NCA235" s="627"/>
      <c r="NCB235" s="627"/>
      <c r="NCC235" s="627"/>
      <c r="NCD235" s="627"/>
      <c r="NCE235" s="627"/>
      <c r="NCF235" s="627"/>
      <c r="NCG235" s="627"/>
      <c r="NCH235" s="627"/>
      <c r="NCI235" s="627"/>
      <c r="NCJ235" s="627"/>
      <c r="NCK235" s="627"/>
      <c r="NCL235" s="627"/>
      <c r="NCM235" s="627"/>
      <c r="NCN235" s="627"/>
      <c r="NCO235" s="627"/>
      <c r="NCP235" s="627"/>
      <c r="NCQ235" s="627"/>
      <c r="NCR235" s="627"/>
      <c r="NCS235" s="627"/>
      <c r="NCT235" s="627"/>
      <c r="NCU235" s="627"/>
      <c r="NCV235" s="627"/>
      <c r="NCW235" s="627"/>
      <c r="NCX235" s="627"/>
      <c r="NCY235" s="627"/>
      <c r="NCZ235" s="627"/>
      <c r="NDA235" s="627"/>
      <c r="NDB235" s="627"/>
      <c r="NDC235" s="627"/>
      <c r="NDD235" s="627"/>
      <c r="NDE235" s="627"/>
      <c r="NDF235" s="627"/>
      <c r="NDG235" s="627"/>
      <c r="NDH235" s="627"/>
      <c r="NDI235" s="627"/>
      <c r="NDJ235" s="627"/>
      <c r="NDK235" s="627"/>
      <c r="NDL235" s="627"/>
      <c r="NDM235" s="627"/>
      <c r="NDN235" s="627"/>
      <c r="NDO235" s="627"/>
      <c r="NDP235" s="627"/>
      <c r="NDQ235" s="627"/>
      <c r="NDR235" s="627"/>
      <c r="NDS235" s="627"/>
      <c r="NDT235" s="627"/>
      <c r="NDU235" s="627"/>
      <c r="NDV235" s="627"/>
      <c r="NDW235" s="627"/>
      <c r="NDX235" s="627"/>
      <c r="NDY235" s="627"/>
      <c r="NDZ235" s="627"/>
      <c r="NEA235" s="627"/>
      <c r="NEB235" s="627"/>
      <c r="NEC235" s="627"/>
      <c r="NED235" s="627"/>
      <c r="NEE235" s="627"/>
      <c r="NEF235" s="627"/>
      <c r="NEG235" s="627"/>
      <c r="NEH235" s="627"/>
      <c r="NEI235" s="627"/>
      <c r="NEJ235" s="627"/>
      <c r="NEK235" s="627"/>
      <c r="NEL235" s="627"/>
      <c r="NEM235" s="627"/>
      <c r="NEN235" s="627"/>
      <c r="NEO235" s="627"/>
      <c r="NEP235" s="627"/>
      <c r="NEQ235" s="627"/>
      <c r="NER235" s="627"/>
      <c r="NES235" s="627"/>
      <c r="NET235" s="627"/>
      <c r="NEU235" s="627"/>
      <c r="NEV235" s="627"/>
      <c r="NEW235" s="627"/>
      <c r="NEX235" s="627"/>
      <c r="NEY235" s="627"/>
      <c r="NEZ235" s="627"/>
      <c r="NFA235" s="627"/>
      <c r="NFB235" s="627"/>
      <c r="NFC235" s="627"/>
      <c r="NFD235" s="627"/>
      <c r="NFE235" s="627"/>
      <c r="NFF235" s="627"/>
      <c r="NFG235" s="627"/>
      <c r="NFH235" s="627"/>
      <c r="NFI235" s="627"/>
      <c r="NFJ235" s="627"/>
      <c r="NFK235" s="627"/>
      <c r="NFL235" s="627"/>
      <c r="NFM235" s="627"/>
      <c r="NFN235" s="627"/>
      <c r="NFO235" s="627"/>
      <c r="NFP235" s="627"/>
      <c r="NFQ235" s="627"/>
      <c r="NFR235" s="627"/>
      <c r="NFS235" s="627"/>
      <c r="NFT235" s="627"/>
      <c r="NFU235" s="627"/>
      <c r="NFV235" s="627"/>
      <c r="NFW235" s="627"/>
      <c r="NFX235" s="627"/>
      <c r="NFY235" s="627"/>
      <c r="NFZ235" s="627"/>
      <c r="NGA235" s="627"/>
      <c r="NGB235" s="627"/>
      <c r="NGC235" s="627"/>
      <c r="NGD235" s="627"/>
      <c r="NGE235" s="627"/>
      <c r="NGF235" s="627"/>
      <c r="NGG235" s="627"/>
      <c r="NGH235" s="627"/>
      <c r="NGI235" s="627"/>
      <c r="NGJ235" s="627"/>
      <c r="NGK235" s="627"/>
      <c r="NGL235" s="627"/>
      <c r="NGM235" s="627"/>
      <c r="NGN235" s="627"/>
      <c r="NGO235" s="627"/>
      <c r="NGP235" s="627"/>
      <c r="NGQ235" s="627"/>
      <c r="NGR235" s="627"/>
      <c r="NGS235" s="627"/>
      <c r="NGT235" s="627"/>
      <c r="NGU235" s="627"/>
      <c r="NGV235" s="627"/>
      <c r="NGW235" s="627"/>
      <c r="NGX235" s="627"/>
      <c r="NGY235" s="627"/>
      <c r="NGZ235" s="627"/>
      <c r="NHA235" s="627"/>
      <c r="NHB235" s="627"/>
      <c r="NHC235" s="627"/>
      <c r="NHD235" s="627"/>
      <c r="NHE235" s="627"/>
      <c r="NHF235" s="627"/>
      <c r="NHG235" s="627"/>
      <c r="NHH235" s="627"/>
      <c r="NHI235" s="627"/>
      <c r="NHJ235" s="627"/>
      <c r="NHK235" s="627"/>
      <c r="NHL235" s="627"/>
      <c r="NHM235" s="627"/>
      <c r="NHN235" s="627"/>
      <c r="NHO235" s="627"/>
      <c r="NHP235" s="627"/>
      <c r="NHQ235" s="627"/>
      <c r="NHR235" s="627"/>
      <c r="NHS235" s="627"/>
      <c r="NHT235" s="627"/>
      <c r="NHU235" s="627"/>
      <c r="NHV235" s="627"/>
      <c r="NHW235" s="627"/>
      <c r="NHX235" s="627"/>
      <c r="NHY235" s="627"/>
      <c r="NHZ235" s="627"/>
      <c r="NIA235" s="627"/>
      <c r="NIB235" s="627"/>
      <c r="NIC235" s="627"/>
      <c r="NID235" s="627"/>
      <c r="NIE235" s="627"/>
      <c r="NIF235" s="627"/>
      <c r="NIG235" s="627"/>
      <c r="NIH235" s="627"/>
      <c r="NII235" s="627"/>
      <c r="NIJ235" s="627"/>
      <c r="NIK235" s="627"/>
      <c r="NIL235" s="627"/>
      <c r="NIM235" s="627"/>
      <c r="NIN235" s="627"/>
      <c r="NIO235" s="627"/>
      <c r="NIP235" s="627"/>
      <c r="NIQ235" s="627"/>
      <c r="NIR235" s="627"/>
      <c r="NIS235" s="627"/>
      <c r="NIT235" s="627"/>
      <c r="NIU235" s="627"/>
      <c r="NIV235" s="627"/>
      <c r="NIW235" s="627"/>
      <c r="NIX235" s="627"/>
      <c r="NIY235" s="627"/>
      <c r="NIZ235" s="627"/>
      <c r="NJA235" s="627"/>
      <c r="NJB235" s="627"/>
      <c r="NJC235" s="627"/>
      <c r="NJD235" s="627"/>
      <c r="NJE235" s="627"/>
      <c r="NJF235" s="627"/>
      <c r="NJG235" s="627"/>
      <c r="NJH235" s="627"/>
      <c r="NJI235" s="627"/>
      <c r="NJJ235" s="627"/>
      <c r="NJK235" s="627"/>
      <c r="NJL235" s="627"/>
      <c r="NJM235" s="627"/>
      <c r="NJN235" s="627"/>
      <c r="NJO235" s="627"/>
      <c r="NJP235" s="627"/>
      <c r="NJQ235" s="627"/>
      <c r="NJR235" s="627"/>
      <c r="NJS235" s="627"/>
      <c r="NJT235" s="627"/>
      <c r="NJU235" s="627"/>
      <c r="NJV235" s="627"/>
      <c r="NJW235" s="627"/>
      <c r="NJX235" s="627"/>
      <c r="NJY235" s="627"/>
      <c r="NJZ235" s="627"/>
      <c r="NKA235" s="627"/>
      <c r="NKB235" s="627"/>
      <c r="NKC235" s="627"/>
      <c r="NKD235" s="627"/>
      <c r="NKE235" s="627"/>
      <c r="NKF235" s="627"/>
      <c r="NKG235" s="627"/>
      <c r="NKH235" s="627"/>
      <c r="NKI235" s="627"/>
      <c r="NKJ235" s="627"/>
      <c r="NKK235" s="627"/>
      <c r="NKL235" s="627"/>
      <c r="NKM235" s="627"/>
      <c r="NKN235" s="627"/>
      <c r="NKO235" s="627"/>
      <c r="NKP235" s="627"/>
      <c r="NKQ235" s="627"/>
      <c r="NKR235" s="627"/>
      <c r="NKS235" s="627"/>
      <c r="NKT235" s="627"/>
      <c r="NKU235" s="627"/>
      <c r="NKV235" s="627"/>
      <c r="NKW235" s="627"/>
      <c r="NKX235" s="627"/>
      <c r="NKY235" s="627"/>
      <c r="NKZ235" s="627"/>
      <c r="NLA235" s="627"/>
      <c r="NLB235" s="627"/>
      <c r="NLC235" s="627"/>
      <c r="NLD235" s="627"/>
      <c r="NLE235" s="627"/>
      <c r="NLF235" s="627"/>
      <c r="NLG235" s="627"/>
      <c r="NLH235" s="627"/>
      <c r="NLI235" s="627"/>
      <c r="NLJ235" s="627"/>
      <c r="NLK235" s="627"/>
      <c r="NLL235" s="627"/>
      <c r="NLM235" s="627"/>
      <c r="NLN235" s="627"/>
      <c r="NLO235" s="627"/>
      <c r="NLP235" s="627"/>
      <c r="NLQ235" s="627"/>
      <c r="NLR235" s="627"/>
      <c r="NLS235" s="627"/>
      <c r="NLT235" s="627"/>
      <c r="NLU235" s="627"/>
      <c r="NLV235" s="627"/>
      <c r="NLW235" s="627"/>
      <c r="NLX235" s="627"/>
      <c r="NLY235" s="627"/>
      <c r="NLZ235" s="627"/>
      <c r="NMA235" s="627"/>
      <c r="NMB235" s="627"/>
      <c r="NMC235" s="627"/>
      <c r="NMD235" s="627"/>
      <c r="NME235" s="627"/>
      <c r="NMF235" s="627"/>
      <c r="NMG235" s="627"/>
      <c r="NMH235" s="627"/>
      <c r="NMI235" s="627"/>
      <c r="NMJ235" s="627"/>
      <c r="NMK235" s="627"/>
      <c r="NML235" s="627"/>
      <c r="NMM235" s="627"/>
      <c r="NMN235" s="627"/>
      <c r="NMO235" s="627"/>
      <c r="NMP235" s="627"/>
      <c r="NMQ235" s="627"/>
      <c r="NMR235" s="627"/>
      <c r="NMS235" s="627"/>
      <c r="NMT235" s="627"/>
      <c r="NMU235" s="627"/>
      <c r="NMV235" s="627"/>
      <c r="NMW235" s="627"/>
      <c r="NMX235" s="627"/>
      <c r="NMY235" s="627"/>
      <c r="NMZ235" s="627"/>
      <c r="NNA235" s="627"/>
      <c r="NNB235" s="627"/>
      <c r="NNC235" s="627"/>
      <c r="NND235" s="627"/>
      <c r="NNE235" s="627"/>
      <c r="NNF235" s="627"/>
      <c r="NNG235" s="627"/>
      <c r="NNH235" s="627"/>
      <c r="NNI235" s="627"/>
      <c r="NNJ235" s="627"/>
      <c r="NNK235" s="627"/>
      <c r="NNL235" s="627"/>
      <c r="NNM235" s="627"/>
      <c r="NNN235" s="627"/>
      <c r="NNO235" s="627"/>
      <c r="NNP235" s="627"/>
      <c r="NNQ235" s="627"/>
      <c r="NNR235" s="627"/>
      <c r="NNS235" s="627"/>
      <c r="NNT235" s="627"/>
      <c r="NNU235" s="627"/>
      <c r="NNV235" s="627"/>
      <c r="NNW235" s="627"/>
      <c r="NNX235" s="627"/>
      <c r="NNY235" s="627"/>
      <c r="NNZ235" s="627"/>
      <c r="NOA235" s="627"/>
      <c r="NOB235" s="627"/>
      <c r="NOC235" s="627"/>
      <c r="NOD235" s="627"/>
      <c r="NOE235" s="627"/>
      <c r="NOF235" s="627"/>
      <c r="NOG235" s="627"/>
      <c r="NOH235" s="627"/>
      <c r="NOI235" s="627"/>
      <c r="NOJ235" s="627"/>
      <c r="NOK235" s="627"/>
      <c r="NOL235" s="627"/>
      <c r="NOM235" s="627"/>
      <c r="NON235" s="627"/>
      <c r="NOO235" s="627"/>
      <c r="NOP235" s="627"/>
      <c r="NOQ235" s="627"/>
      <c r="NOR235" s="627"/>
      <c r="NOS235" s="627"/>
      <c r="NOT235" s="627"/>
      <c r="NOU235" s="627"/>
      <c r="NOV235" s="627"/>
      <c r="NOW235" s="627"/>
      <c r="NOX235" s="627"/>
      <c r="NOY235" s="627"/>
      <c r="NOZ235" s="627"/>
      <c r="NPA235" s="627"/>
      <c r="NPB235" s="627"/>
      <c r="NPC235" s="627"/>
      <c r="NPD235" s="627"/>
      <c r="NPE235" s="627"/>
      <c r="NPF235" s="627"/>
      <c r="NPG235" s="627"/>
      <c r="NPH235" s="627"/>
      <c r="NPI235" s="627"/>
      <c r="NPJ235" s="627"/>
      <c r="NPK235" s="627"/>
      <c r="NPL235" s="627"/>
      <c r="NPM235" s="627"/>
      <c r="NPN235" s="627"/>
      <c r="NPO235" s="627"/>
      <c r="NPP235" s="627"/>
      <c r="NPQ235" s="627"/>
      <c r="NPR235" s="627"/>
      <c r="NPS235" s="627"/>
      <c r="NPT235" s="627"/>
      <c r="NPU235" s="627"/>
      <c r="NPV235" s="627"/>
      <c r="NPW235" s="627"/>
      <c r="NPX235" s="627"/>
      <c r="NPY235" s="627"/>
      <c r="NPZ235" s="627"/>
      <c r="NQA235" s="627"/>
      <c r="NQB235" s="627"/>
      <c r="NQC235" s="627"/>
      <c r="NQD235" s="627"/>
      <c r="NQE235" s="627"/>
      <c r="NQF235" s="627"/>
      <c r="NQG235" s="627"/>
      <c r="NQH235" s="627"/>
      <c r="NQI235" s="627"/>
      <c r="NQJ235" s="627"/>
      <c r="NQK235" s="627"/>
      <c r="NQL235" s="627"/>
      <c r="NQM235" s="627"/>
      <c r="NQN235" s="627"/>
      <c r="NQO235" s="627"/>
      <c r="NQP235" s="627"/>
      <c r="NQQ235" s="627"/>
      <c r="NQR235" s="627"/>
      <c r="NQS235" s="627"/>
      <c r="NQT235" s="627"/>
      <c r="NQU235" s="627"/>
      <c r="NQV235" s="627"/>
      <c r="NQW235" s="627"/>
      <c r="NQX235" s="627"/>
      <c r="NQY235" s="627"/>
      <c r="NQZ235" s="627"/>
      <c r="NRA235" s="627"/>
      <c r="NRB235" s="627"/>
      <c r="NRC235" s="627"/>
      <c r="NRD235" s="627"/>
      <c r="NRE235" s="627"/>
      <c r="NRF235" s="627"/>
      <c r="NRG235" s="627"/>
      <c r="NRH235" s="627"/>
      <c r="NRI235" s="627"/>
      <c r="NRJ235" s="627"/>
      <c r="NRK235" s="627"/>
      <c r="NRL235" s="627"/>
      <c r="NRM235" s="627"/>
      <c r="NRN235" s="627"/>
      <c r="NRO235" s="627"/>
      <c r="NRP235" s="627"/>
      <c r="NRQ235" s="627"/>
      <c r="NRR235" s="627"/>
      <c r="NRS235" s="627"/>
      <c r="NRT235" s="627"/>
      <c r="NRU235" s="627"/>
      <c r="NRV235" s="627"/>
      <c r="NRW235" s="627"/>
      <c r="NRX235" s="627"/>
      <c r="NRY235" s="627"/>
      <c r="NRZ235" s="627"/>
      <c r="NSA235" s="627"/>
      <c r="NSB235" s="627"/>
      <c r="NSC235" s="627"/>
      <c r="NSD235" s="627"/>
      <c r="NSE235" s="627"/>
      <c r="NSF235" s="627"/>
      <c r="NSG235" s="627"/>
      <c r="NSH235" s="627"/>
      <c r="NSI235" s="627"/>
      <c r="NSJ235" s="627"/>
      <c r="NSK235" s="627"/>
      <c r="NSL235" s="627"/>
      <c r="NSM235" s="627"/>
      <c r="NSN235" s="627"/>
      <c r="NSO235" s="627"/>
      <c r="NSP235" s="627"/>
      <c r="NSQ235" s="627"/>
      <c r="NSR235" s="627"/>
      <c r="NSS235" s="627"/>
      <c r="NST235" s="627"/>
      <c r="NSU235" s="627"/>
      <c r="NSV235" s="627"/>
      <c r="NSW235" s="627"/>
      <c r="NSX235" s="627"/>
      <c r="NSY235" s="627"/>
      <c r="NSZ235" s="627"/>
      <c r="NTA235" s="627"/>
      <c r="NTB235" s="627"/>
      <c r="NTC235" s="627"/>
      <c r="NTD235" s="627"/>
      <c r="NTE235" s="627"/>
      <c r="NTF235" s="627"/>
      <c r="NTG235" s="627"/>
      <c r="NTH235" s="627"/>
      <c r="NTI235" s="627"/>
      <c r="NTJ235" s="627"/>
      <c r="NTK235" s="627"/>
      <c r="NTL235" s="627"/>
      <c r="NTM235" s="627"/>
      <c r="NTN235" s="627"/>
      <c r="NTO235" s="627"/>
      <c r="NTP235" s="627"/>
      <c r="NTQ235" s="627"/>
      <c r="NTR235" s="627"/>
      <c r="NTS235" s="627"/>
      <c r="NTT235" s="627"/>
      <c r="NTU235" s="627"/>
      <c r="NTV235" s="627"/>
      <c r="NTW235" s="627"/>
      <c r="NTX235" s="627"/>
      <c r="NTY235" s="627"/>
      <c r="NTZ235" s="627"/>
      <c r="NUA235" s="627"/>
      <c r="NUB235" s="627"/>
      <c r="NUC235" s="627"/>
      <c r="NUD235" s="627"/>
      <c r="NUE235" s="627"/>
      <c r="NUF235" s="627"/>
      <c r="NUG235" s="627"/>
      <c r="NUH235" s="627"/>
      <c r="NUI235" s="627"/>
      <c r="NUJ235" s="627"/>
      <c r="NUK235" s="627"/>
      <c r="NUL235" s="627"/>
      <c r="NUM235" s="627"/>
      <c r="NUN235" s="627"/>
      <c r="NUO235" s="627"/>
      <c r="NUP235" s="627"/>
      <c r="NUQ235" s="627"/>
      <c r="NUR235" s="627"/>
      <c r="NUS235" s="627"/>
      <c r="NUT235" s="627"/>
      <c r="NUU235" s="627"/>
      <c r="NUV235" s="627"/>
      <c r="NUW235" s="627"/>
      <c r="NUX235" s="627"/>
      <c r="NUY235" s="627"/>
      <c r="NUZ235" s="627"/>
      <c r="NVA235" s="627"/>
      <c r="NVB235" s="627"/>
      <c r="NVC235" s="627"/>
      <c r="NVD235" s="627"/>
      <c r="NVE235" s="627"/>
      <c r="NVF235" s="627"/>
      <c r="NVG235" s="627"/>
      <c r="NVH235" s="627"/>
      <c r="NVI235" s="627"/>
      <c r="NVJ235" s="627"/>
      <c r="NVK235" s="627"/>
      <c r="NVL235" s="627"/>
      <c r="NVM235" s="627"/>
      <c r="NVN235" s="627"/>
      <c r="NVO235" s="627"/>
      <c r="NVP235" s="627"/>
      <c r="NVQ235" s="627"/>
      <c r="NVR235" s="627"/>
      <c r="NVS235" s="627"/>
      <c r="NVT235" s="627"/>
      <c r="NVU235" s="627"/>
      <c r="NVV235" s="627"/>
      <c r="NVW235" s="627"/>
      <c r="NVX235" s="627"/>
      <c r="NVY235" s="627"/>
      <c r="NVZ235" s="627"/>
      <c r="NWA235" s="627"/>
      <c r="NWB235" s="627"/>
      <c r="NWC235" s="627"/>
      <c r="NWD235" s="627"/>
      <c r="NWE235" s="627"/>
      <c r="NWF235" s="627"/>
      <c r="NWG235" s="627"/>
      <c r="NWH235" s="627"/>
      <c r="NWI235" s="627"/>
      <c r="NWJ235" s="627"/>
      <c r="NWK235" s="627"/>
      <c r="NWL235" s="627"/>
      <c r="NWM235" s="627"/>
      <c r="NWN235" s="627"/>
      <c r="NWO235" s="627"/>
      <c r="NWP235" s="627"/>
      <c r="NWQ235" s="627"/>
      <c r="NWR235" s="627"/>
      <c r="NWS235" s="627"/>
      <c r="NWT235" s="627"/>
      <c r="NWU235" s="627"/>
      <c r="NWV235" s="627"/>
      <c r="NWW235" s="627"/>
      <c r="NWX235" s="627"/>
      <c r="NWY235" s="627"/>
      <c r="NWZ235" s="627"/>
      <c r="NXA235" s="627"/>
      <c r="NXB235" s="627"/>
      <c r="NXC235" s="627"/>
      <c r="NXD235" s="627"/>
      <c r="NXE235" s="627"/>
      <c r="NXF235" s="627"/>
      <c r="NXG235" s="627"/>
      <c r="NXH235" s="627"/>
      <c r="NXI235" s="627"/>
      <c r="NXJ235" s="627"/>
      <c r="NXK235" s="627"/>
      <c r="NXL235" s="627"/>
      <c r="NXM235" s="627"/>
      <c r="NXN235" s="627"/>
      <c r="NXO235" s="627"/>
      <c r="NXP235" s="627"/>
      <c r="NXQ235" s="627"/>
      <c r="NXR235" s="627"/>
      <c r="NXS235" s="627"/>
      <c r="NXT235" s="627"/>
      <c r="NXU235" s="627"/>
      <c r="NXV235" s="627"/>
      <c r="NXW235" s="627"/>
      <c r="NXX235" s="627"/>
      <c r="NXY235" s="627"/>
      <c r="NXZ235" s="627"/>
      <c r="NYA235" s="627"/>
      <c r="NYB235" s="627"/>
      <c r="NYC235" s="627"/>
      <c r="NYD235" s="627"/>
      <c r="NYE235" s="627"/>
      <c r="NYF235" s="627"/>
      <c r="NYG235" s="627"/>
      <c r="NYH235" s="627"/>
      <c r="NYI235" s="627"/>
      <c r="NYJ235" s="627"/>
      <c r="NYK235" s="627"/>
      <c r="NYL235" s="627"/>
      <c r="NYM235" s="627"/>
      <c r="NYN235" s="627"/>
      <c r="NYO235" s="627"/>
      <c r="NYP235" s="627"/>
      <c r="NYQ235" s="627"/>
      <c r="NYR235" s="627"/>
      <c r="NYS235" s="627"/>
      <c r="NYT235" s="627"/>
      <c r="NYU235" s="627"/>
      <c r="NYV235" s="627"/>
      <c r="NYW235" s="627"/>
      <c r="NYX235" s="627"/>
      <c r="NYY235" s="627"/>
      <c r="NYZ235" s="627"/>
      <c r="NZA235" s="627"/>
      <c r="NZB235" s="627"/>
      <c r="NZC235" s="627"/>
      <c r="NZD235" s="627"/>
      <c r="NZE235" s="627"/>
      <c r="NZF235" s="627"/>
      <c r="NZG235" s="627"/>
      <c r="NZH235" s="627"/>
      <c r="NZI235" s="627"/>
      <c r="NZJ235" s="627"/>
      <c r="NZK235" s="627"/>
      <c r="NZL235" s="627"/>
      <c r="NZM235" s="627"/>
      <c r="NZN235" s="627"/>
      <c r="NZO235" s="627"/>
      <c r="NZP235" s="627"/>
      <c r="NZQ235" s="627"/>
      <c r="NZR235" s="627"/>
      <c r="NZS235" s="627"/>
      <c r="NZT235" s="627"/>
      <c r="NZU235" s="627"/>
      <c r="NZV235" s="627"/>
      <c r="NZW235" s="627"/>
      <c r="NZX235" s="627"/>
      <c r="NZY235" s="627"/>
      <c r="NZZ235" s="627"/>
      <c r="OAA235" s="627"/>
      <c r="OAB235" s="627"/>
      <c r="OAC235" s="627"/>
      <c r="OAD235" s="627"/>
      <c r="OAE235" s="627"/>
      <c r="OAF235" s="627"/>
      <c r="OAG235" s="627"/>
      <c r="OAH235" s="627"/>
      <c r="OAI235" s="627"/>
      <c r="OAJ235" s="627"/>
      <c r="OAK235" s="627"/>
      <c r="OAL235" s="627"/>
      <c r="OAM235" s="627"/>
      <c r="OAN235" s="627"/>
      <c r="OAO235" s="627"/>
      <c r="OAP235" s="627"/>
      <c r="OAQ235" s="627"/>
      <c r="OAR235" s="627"/>
      <c r="OAS235" s="627"/>
      <c r="OAT235" s="627"/>
      <c r="OAU235" s="627"/>
      <c r="OAV235" s="627"/>
      <c r="OAW235" s="627"/>
      <c r="OAX235" s="627"/>
      <c r="OAY235" s="627"/>
      <c r="OAZ235" s="627"/>
      <c r="OBA235" s="627"/>
      <c r="OBB235" s="627"/>
      <c r="OBC235" s="627"/>
      <c r="OBD235" s="627"/>
      <c r="OBE235" s="627"/>
      <c r="OBF235" s="627"/>
      <c r="OBG235" s="627"/>
      <c r="OBH235" s="627"/>
      <c r="OBI235" s="627"/>
      <c r="OBJ235" s="627"/>
      <c r="OBK235" s="627"/>
      <c r="OBL235" s="627"/>
      <c r="OBM235" s="627"/>
      <c r="OBN235" s="627"/>
      <c r="OBO235" s="627"/>
      <c r="OBP235" s="627"/>
      <c r="OBQ235" s="627"/>
      <c r="OBR235" s="627"/>
      <c r="OBS235" s="627"/>
      <c r="OBT235" s="627"/>
      <c r="OBU235" s="627"/>
      <c r="OBV235" s="627"/>
      <c r="OBW235" s="627"/>
      <c r="OBX235" s="627"/>
      <c r="OBY235" s="627"/>
      <c r="OBZ235" s="627"/>
      <c r="OCA235" s="627"/>
      <c r="OCB235" s="627"/>
      <c r="OCC235" s="627"/>
      <c r="OCD235" s="627"/>
      <c r="OCE235" s="627"/>
      <c r="OCF235" s="627"/>
      <c r="OCG235" s="627"/>
      <c r="OCH235" s="627"/>
      <c r="OCI235" s="627"/>
      <c r="OCJ235" s="627"/>
      <c r="OCK235" s="627"/>
      <c r="OCL235" s="627"/>
      <c r="OCM235" s="627"/>
      <c r="OCN235" s="627"/>
      <c r="OCO235" s="627"/>
      <c r="OCP235" s="627"/>
      <c r="OCQ235" s="627"/>
      <c r="OCR235" s="627"/>
      <c r="OCS235" s="627"/>
      <c r="OCT235" s="627"/>
      <c r="OCU235" s="627"/>
      <c r="OCV235" s="627"/>
      <c r="OCW235" s="627"/>
      <c r="OCX235" s="627"/>
      <c r="OCY235" s="627"/>
      <c r="OCZ235" s="627"/>
      <c r="ODA235" s="627"/>
      <c r="ODB235" s="627"/>
      <c r="ODC235" s="627"/>
      <c r="ODD235" s="627"/>
      <c r="ODE235" s="627"/>
      <c r="ODF235" s="627"/>
      <c r="ODG235" s="627"/>
      <c r="ODH235" s="627"/>
      <c r="ODI235" s="627"/>
      <c r="ODJ235" s="627"/>
      <c r="ODK235" s="627"/>
      <c r="ODL235" s="627"/>
      <c r="ODM235" s="627"/>
      <c r="ODN235" s="627"/>
      <c r="ODO235" s="627"/>
      <c r="ODP235" s="627"/>
      <c r="ODQ235" s="627"/>
      <c r="ODR235" s="627"/>
      <c r="ODS235" s="627"/>
      <c r="ODT235" s="627"/>
      <c r="ODU235" s="627"/>
      <c r="ODV235" s="627"/>
      <c r="ODW235" s="627"/>
      <c r="ODX235" s="627"/>
      <c r="ODY235" s="627"/>
      <c r="ODZ235" s="627"/>
      <c r="OEA235" s="627"/>
      <c r="OEB235" s="627"/>
      <c r="OEC235" s="627"/>
      <c r="OED235" s="627"/>
      <c r="OEE235" s="627"/>
      <c r="OEF235" s="627"/>
      <c r="OEG235" s="627"/>
      <c r="OEH235" s="627"/>
      <c r="OEI235" s="627"/>
      <c r="OEJ235" s="627"/>
      <c r="OEK235" s="627"/>
      <c r="OEL235" s="627"/>
      <c r="OEM235" s="627"/>
      <c r="OEN235" s="627"/>
      <c r="OEO235" s="627"/>
      <c r="OEP235" s="627"/>
      <c r="OEQ235" s="627"/>
      <c r="OER235" s="627"/>
      <c r="OES235" s="627"/>
      <c r="OET235" s="627"/>
      <c r="OEU235" s="627"/>
      <c r="OEV235" s="627"/>
      <c r="OEW235" s="627"/>
      <c r="OEX235" s="627"/>
      <c r="OEY235" s="627"/>
      <c r="OEZ235" s="627"/>
      <c r="OFA235" s="627"/>
      <c r="OFB235" s="627"/>
      <c r="OFC235" s="627"/>
      <c r="OFD235" s="627"/>
      <c r="OFE235" s="627"/>
      <c r="OFF235" s="627"/>
      <c r="OFG235" s="627"/>
      <c r="OFH235" s="627"/>
      <c r="OFI235" s="627"/>
      <c r="OFJ235" s="627"/>
      <c r="OFK235" s="627"/>
      <c r="OFL235" s="627"/>
      <c r="OFM235" s="627"/>
      <c r="OFN235" s="627"/>
      <c r="OFO235" s="627"/>
      <c r="OFP235" s="627"/>
      <c r="OFQ235" s="627"/>
      <c r="OFR235" s="627"/>
      <c r="OFS235" s="627"/>
      <c r="OFT235" s="627"/>
      <c r="OFU235" s="627"/>
      <c r="OFV235" s="627"/>
      <c r="OFW235" s="627"/>
      <c r="OFX235" s="627"/>
      <c r="OFY235" s="627"/>
      <c r="OFZ235" s="627"/>
      <c r="OGA235" s="627"/>
      <c r="OGB235" s="627"/>
      <c r="OGC235" s="627"/>
      <c r="OGD235" s="627"/>
      <c r="OGE235" s="627"/>
      <c r="OGF235" s="627"/>
      <c r="OGG235" s="627"/>
      <c r="OGH235" s="627"/>
      <c r="OGI235" s="627"/>
      <c r="OGJ235" s="627"/>
      <c r="OGK235" s="627"/>
      <c r="OGL235" s="627"/>
      <c r="OGM235" s="627"/>
      <c r="OGN235" s="627"/>
      <c r="OGO235" s="627"/>
      <c r="OGP235" s="627"/>
      <c r="OGQ235" s="627"/>
      <c r="OGR235" s="627"/>
      <c r="OGS235" s="627"/>
      <c r="OGT235" s="627"/>
      <c r="OGU235" s="627"/>
      <c r="OGV235" s="627"/>
      <c r="OGW235" s="627"/>
      <c r="OGX235" s="627"/>
      <c r="OGY235" s="627"/>
      <c r="OGZ235" s="627"/>
      <c r="OHA235" s="627"/>
      <c r="OHB235" s="627"/>
      <c r="OHC235" s="627"/>
      <c r="OHD235" s="627"/>
      <c r="OHE235" s="627"/>
      <c r="OHF235" s="627"/>
      <c r="OHG235" s="627"/>
      <c r="OHH235" s="627"/>
      <c r="OHI235" s="627"/>
      <c r="OHJ235" s="627"/>
      <c r="OHK235" s="627"/>
      <c r="OHL235" s="627"/>
      <c r="OHM235" s="627"/>
      <c r="OHN235" s="627"/>
      <c r="OHO235" s="627"/>
      <c r="OHP235" s="627"/>
      <c r="OHQ235" s="627"/>
      <c r="OHR235" s="627"/>
      <c r="OHS235" s="627"/>
      <c r="OHT235" s="627"/>
      <c r="OHU235" s="627"/>
      <c r="OHV235" s="627"/>
      <c r="OHW235" s="627"/>
      <c r="OHX235" s="627"/>
      <c r="OHY235" s="627"/>
      <c r="OHZ235" s="627"/>
      <c r="OIA235" s="627"/>
      <c r="OIB235" s="627"/>
      <c r="OIC235" s="627"/>
      <c r="OID235" s="627"/>
      <c r="OIE235" s="627"/>
      <c r="OIF235" s="627"/>
      <c r="OIG235" s="627"/>
      <c r="OIH235" s="627"/>
      <c r="OII235" s="627"/>
      <c r="OIJ235" s="627"/>
      <c r="OIK235" s="627"/>
      <c r="OIL235" s="627"/>
      <c r="OIM235" s="627"/>
      <c r="OIN235" s="627"/>
      <c r="OIO235" s="627"/>
      <c r="OIP235" s="627"/>
      <c r="OIQ235" s="627"/>
      <c r="OIR235" s="627"/>
      <c r="OIS235" s="627"/>
      <c r="OIT235" s="627"/>
      <c r="OIU235" s="627"/>
      <c r="OIV235" s="627"/>
      <c r="OIW235" s="627"/>
      <c r="OIX235" s="627"/>
      <c r="OIY235" s="627"/>
      <c r="OIZ235" s="627"/>
      <c r="OJA235" s="627"/>
      <c r="OJB235" s="627"/>
      <c r="OJC235" s="627"/>
      <c r="OJD235" s="627"/>
      <c r="OJE235" s="627"/>
      <c r="OJF235" s="627"/>
      <c r="OJG235" s="627"/>
      <c r="OJH235" s="627"/>
      <c r="OJI235" s="627"/>
      <c r="OJJ235" s="627"/>
      <c r="OJK235" s="627"/>
      <c r="OJL235" s="627"/>
      <c r="OJM235" s="627"/>
      <c r="OJN235" s="627"/>
      <c r="OJO235" s="627"/>
      <c r="OJP235" s="627"/>
      <c r="OJQ235" s="627"/>
      <c r="OJR235" s="627"/>
      <c r="OJS235" s="627"/>
      <c r="OJT235" s="627"/>
      <c r="OJU235" s="627"/>
      <c r="OJV235" s="627"/>
      <c r="OJW235" s="627"/>
      <c r="OJX235" s="627"/>
      <c r="OJY235" s="627"/>
      <c r="OJZ235" s="627"/>
      <c r="OKA235" s="627"/>
      <c r="OKB235" s="627"/>
      <c r="OKC235" s="627"/>
      <c r="OKD235" s="627"/>
      <c r="OKE235" s="627"/>
      <c r="OKF235" s="627"/>
      <c r="OKG235" s="627"/>
      <c r="OKH235" s="627"/>
      <c r="OKI235" s="627"/>
      <c r="OKJ235" s="627"/>
      <c r="OKK235" s="627"/>
      <c r="OKL235" s="627"/>
      <c r="OKM235" s="627"/>
      <c r="OKN235" s="627"/>
      <c r="OKO235" s="627"/>
      <c r="OKP235" s="627"/>
      <c r="OKQ235" s="627"/>
      <c r="OKR235" s="627"/>
      <c r="OKS235" s="627"/>
      <c r="OKT235" s="627"/>
      <c r="OKU235" s="627"/>
      <c r="OKV235" s="627"/>
      <c r="OKW235" s="627"/>
      <c r="OKX235" s="627"/>
      <c r="OKY235" s="627"/>
      <c r="OKZ235" s="627"/>
      <c r="OLA235" s="627"/>
      <c r="OLB235" s="627"/>
      <c r="OLC235" s="627"/>
      <c r="OLD235" s="627"/>
      <c r="OLE235" s="627"/>
      <c r="OLF235" s="627"/>
      <c r="OLG235" s="627"/>
      <c r="OLH235" s="627"/>
      <c r="OLI235" s="627"/>
      <c r="OLJ235" s="627"/>
      <c r="OLK235" s="627"/>
      <c r="OLL235" s="627"/>
      <c r="OLM235" s="627"/>
      <c r="OLN235" s="627"/>
      <c r="OLO235" s="627"/>
      <c r="OLP235" s="627"/>
      <c r="OLQ235" s="627"/>
      <c r="OLR235" s="627"/>
      <c r="OLS235" s="627"/>
      <c r="OLT235" s="627"/>
      <c r="OLU235" s="627"/>
      <c r="OLV235" s="627"/>
      <c r="OLW235" s="627"/>
      <c r="OLX235" s="627"/>
      <c r="OLY235" s="627"/>
      <c r="OLZ235" s="627"/>
      <c r="OMA235" s="627"/>
      <c r="OMB235" s="627"/>
      <c r="OMC235" s="627"/>
      <c r="OMD235" s="627"/>
      <c r="OME235" s="627"/>
      <c r="OMF235" s="627"/>
      <c r="OMG235" s="627"/>
      <c r="OMH235" s="627"/>
      <c r="OMI235" s="627"/>
      <c r="OMJ235" s="627"/>
      <c r="OMK235" s="627"/>
      <c r="OML235" s="627"/>
      <c r="OMM235" s="627"/>
      <c r="OMN235" s="627"/>
      <c r="OMO235" s="627"/>
      <c r="OMP235" s="627"/>
      <c r="OMQ235" s="627"/>
      <c r="OMR235" s="627"/>
      <c r="OMS235" s="627"/>
      <c r="OMT235" s="627"/>
      <c r="OMU235" s="627"/>
      <c r="OMV235" s="627"/>
      <c r="OMW235" s="627"/>
      <c r="OMX235" s="627"/>
      <c r="OMY235" s="627"/>
      <c r="OMZ235" s="627"/>
      <c r="ONA235" s="627"/>
      <c r="ONB235" s="627"/>
      <c r="ONC235" s="627"/>
      <c r="OND235" s="627"/>
      <c r="ONE235" s="627"/>
      <c r="ONF235" s="627"/>
      <c r="ONG235" s="627"/>
      <c r="ONH235" s="627"/>
      <c r="ONI235" s="627"/>
      <c r="ONJ235" s="627"/>
      <c r="ONK235" s="627"/>
      <c r="ONL235" s="627"/>
      <c r="ONM235" s="627"/>
      <c r="ONN235" s="627"/>
      <c r="ONO235" s="627"/>
      <c r="ONP235" s="627"/>
      <c r="ONQ235" s="627"/>
      <c r="ONR235" s="627"/>
      <c r="ONS235" s="627"/>
      <c r="ONT235" s="627"/>
      <c r="ONU235" s="627"/>
      <c r="ONV235" s="627"/>
      <c r="ONW235" s="627"/>
      <c r="ONX235" s="627"/>
      <c r="ONY235" s="627"/>
      <c r="ONZ235" s="627"/>
      <c r="OOA235" s="627"/>
      <c r="OOB235" s="627"/>
      <c r="OOC235" s="627"/>
      <c r="OOD235" s="627"/>
      <c r="OOE235" s="627"/>
      <c r="OOF235" s="627"/>
      <c r="OOG235" s="627"/>
      <c r="OOH235" s="627"/>
      <c r="OOI235" s="627"/>
      <c r="OOJ235" s="627"/>
      <c r="OOK235" s="627"/>
      <c r="OOL235" s="627"/>
      <c r="OOM235" s="627"/>
      <c r="OON235" s="627"/>
      <c r="OOO235" s="627"/>
      <c r="OOP235" s="627"/>
      <c r="OOQ235" s="627"/>
      <c r="OOR235" s="627"/>
      <c r="OOS235" s="627"/>
      <c r="OOT235" s="627"/>
      <c r="OOU235" s="627"/>
      <c r="OOV235" s="627"/>
      <c r="OOW235" s="627"/>
      <c r="OOX235" s="627"/>
      <c r="OOY235" s="627"/>
      <c r="OOZ235" s="627"/>
      <c r="OPA235" s="627"/>
      <c r="OPB235" s="627"/>
      <c r="OPC235" s="627"/>
      <c r="OPD235" s="627"/>
      <c r="OPE235" s="627"/>
      <c r="OPF235" s="627"/>
      <c r="OPG235" s="627"/>
      <c r="OPH235" s="627"/>
      <c r="OPI235" s="627"/>
      <c r="OPJ235" s="627"/>
      <c r="OPK235" s="627"/>
      <c r="OPL235" s="627"/>
      <c r="OPM235" s="627"/>
      <c r="OPN235" s="627"/>
      <c r="OPO235" s="627"/>
      <c r="OPP235" s="627"/>
      <c r="OPQ235" s="627"/>
      <c r="OPR235" s="627"/>
      <c r="OPS235" s="627"/>
      <c r="OPT235" s="627"/>
      <c r="OPU235" s="627"/>
      <c r="OPV235" s="627"/>
      <c r="OPW235" s="627"/>
      <c r="OPX235" s="627"/>
      <c r="OPY235" s="627"/>
      <c r="OPZ235" s="627"/>
      <c r="OQA235" s="627"/>
      <c r="OQB235" s="627"/>
      <c r="OQC235" s="627"/>
      <c r="OQD235" s="627"/>
      <c r="OQE235" s="627"/>
      <c r="OQF235" s="627"/>
      <c r="OQG235" s="627"/>
      <c r="OQH235" s="627"/>
      <c r="OQI235" s="627"/>
      <c r="OQJ235" s="627"/>
      <c r="OQK235" s="627"/>
      <c r="OQL235" s="627"/>
      <c r="OQM235" s="627"/>
      <c r="OQN235" s="627"/>
      <c r="OQO235" s="627"/>
      <c r="OQP235" s="627"/>
      <c r="OQQ235" s="627"/>
      <c r="OQR235" s="627"/>
      <c r="OQS235" s="627"/>
      <c r="OQT235" s="627"/>
      <c r="OQU235" s="627"/>
      <c r="OQV235" s="627"/>
      <c r="OQW235" s="627"/>
      <c r="OQX235" s="627"/>
      <c r="OQY235" s="627"/>
      <c r="OQZ235" s="627"/>
      <c r="ORA235" s="627"/>
      <c r="ORB235" s="627"/>
      <c r="ORC235" s="627"/>
      <c r="ORD235" s="627"/>
      <c r="ORE235" s="627"/>
      <c r="ORF235" s="627"/>
      <c r="ORG235" s="627"/>
      <c r="ORH235" s="627"/>
      <c r="ORI235" s="627"/>
      <c r="ORJ235" s="627"/>
      <c r="ORK235" s="627"/>
      <c r="ORL235" s="627"/>
      <c r="ORM235" s="627"/>
      <c r="ORN235" s="627"/>
      <c r="ORO235" s="627"/>
      <c r="ORP235" s="627"/>
      <c r="ORQ235" s="627"/>
      <c r="ORR235" s="627"/>
      <c r="ORS235" s="627"/>
      <c r="ORT235" s="627"/>
      <c r="ORU235" s="627"/>
      <c r="ORV235" s="627"/>
      <c r="ORW235" s="627"/>
      <c r="ORX235" s="627"/>
      <c r="ORY235" s="627"/>
      <c r="ORZ235" s="627"/>
      <c r="OSA235" s="627"/>
      <c r="OSB235" s="627"/>
      <c r="OSC235" s="627"/>
      <c r="OSD235" s="627"/>
      <c r="OSE235" s="627"/>
      <c r="OSF235" s="627"/>
      <c r="OSG235" s="627"/>
      <c r="OSH235" s="627"/>
      <c r="OSI235" s="627"/>
      <c r="OSJ235" s="627"/>
      <c r="OSK235" s="627"/>
      <c r="OSL235" s="627"/>
      <c r="OSM235" s="627"/>
      <c r="OSN235" s="627"/>
      <c r="OSO235" s="627"/>
      <c r="OSP235" s="627"/>
      <c r="OSQ235" s="627"/>
      <c r="OSR235" s="627"/>
      <c r="OSS235" s="627"/>
      <c r="OST235" s="627"/>
      <c r="OSU235" s="627"/>
      <c r="OSV235" s="627"/>
      <c r="OSW235" s="627"/>
      <c r="OSX235" s="627"/>
      <c r="OSY235" s="627"/>
      <c r="OSZ235" s="627"/>
      <c r="OTA235" s="627"/>
      <c r="OTB235" s="627"/>
      <c r="OTC235" s="627"/>
      <c r="OTD235" s="627"/>
      <c r="OTE235" s="627"/>
      <c r="OTF235" s="627"/>
      <c r="OTG235" s="627"/>
      <c r="OTH235" s="627"/>
      <c r="OTI235" s="627"/>
      <c r="OTJ235" s="627"/>
      <c r="OTK235" s="627"/>
      <c r="OTL235" s="627"/>
      <c r="OTM235" s="627"/>
      <c r="OTN235" s="627"/>
      <c r="OTO235" s="627"/>
      <c r="OTP235" s="627"/>
      <c r="OTQ235" s="627"/>
      <c r="OTR235" s="627"/>
      <c r="OTS235" s="627"/>
      <c r="OTT235" s="627"/>
      <c r="OTU235" s="627"/>
      <c r="OTV235" s="627"/>
      <c r="OTW235" s="627"/>
      <c r="OTX235" s="627"/>
      <c r="OTY235" s="627"/>
      <c r="OTZ235" s="627"/>
      <c r="OUA235" s="627"/>
      <c r="OUB235" s="627"/>
      <c r="OUC235" s="627"/>
      <c r="OUD235" s="627"/>
      <c r="OUE235" s="627"/>
      <c r="OUF235" s="627"/>
      <c r="OUG235" s="627"/>
      <c r="OUH235" s="627"/>
      <c r="OUI235" s="627"/>
      <c r="OUJ235" s="627"/>
      <c r="OUK235" s="627"/>
      <c r="OUL235" s="627"/>
      <c r="OUM235" s="627"/>
      <c r="OUN235" s="627"/>
      <c r="OUO235" s="627"/>
      <c r="OUP235" s="627"/>
      <c r="OUQ235" s="627"/>
      <c r="OUR235" s="627"/>
      <c r="OUS235" s="627"/>
      <c r="OUT235" s="627"/>
      <c r="OUU235" s="627"/>
      <c r="OUV235" s="627"/>
      <c r="OUW235" s="627"/>
      <c r="OUX235" s="627"/>
      <c r="OUY235" s="627"/>
      <c r="OUZ235" s="627"/>
      <c r="OVA235" s="627"/>
      <c r="OVB235" s="627"/>
      <c r="OVC235" s="627"/>
      <c r="OVD235" s="627"/>
      <c r="OVE235" s="627"/>
      <c r="OVF235" s="627"/>
      <c r="OVG235" s="627"/>
      <c r="OVH235" s="627"/>
      <c r="OVI235" s="627"/>
      <c r="OVJ235" s="627"/>
      <c r="OVK235" s="627"/>
      <c r="OVL235" s="627"/>
      <c r="OVM235" s="627"/>
      <c r="OVN235" s="627"/>
      <c r="OVO235" s="627"/>
      <c r="OVP235" s="627"/>
      <c r="OVQ235" s="627"/>
      <c r="OVR235" s="627"/>
      <c r="OVS235" s="627"/>
      <c r="OVT235" s="627"/>
      <c r="OVU235" s="627"/>
      <c r="OVV235" s="627"/>
      <c r="OVW235" s="627"/>
      <c r="OVX235" s="627"/>
      <c r="OVY235" s="627"/>
      <c r="OVZ235" s="627"/>
      <c r="OWA235" s="627"/>
      <c r="OWB235" s="627"/>
      <c r="OWC235" s="627"/>
      <c r="OWD235" s="627"/>
      <c r="OWE235" s="627"/>
      <c r="OWF235" s="627"/>
      <c r="OWG235" s="627"/>
      <c r="OWH235" s="627"/>
      <c r="OWI235" s="627"/>
      <c r="OWJ235" s="627"/>
      <c r="OWK235" s="627"/>
      <c r="OWL235" s="627"/>
      <c r="OWM235" s="627"/>
      <c r="OWN235" s="627"/>
      <c r="OWO235" s="627"/>
      <c r="OWP235" s="627"/>
      <c r="OWQ235" s="627"/>
      <c r="OWR235" s="627"/>
      <c r="OWS235" s="627"/>
      <c r="OWT235" s="627"/>
      <c r="OWU235" s="627"/>
      <c r="OWV235" s="627"/>
      <c r="OWW235" s="627"/>
      <c r="OWX235" s="627"/>
      <c r="OWY235" s="627"/>
      <c r="OWZ235" s="627"/>
      <c r="OXA235" s="627"/>
      <c r="OXB235" s="627"/>
      <c r="OXC235" s="627"/>
      <c r="OXD235" s="627"/>
      <c r="OXE235" s="627"/>
      <c r="OXF235" s="627"/>
      <c r="OXG235" s="627"/>
      <c r="OXH235" s="627"/>
      <c r="OXI235" s="627"/>
      <c r="OXJ235" s="627"/>
      <c r="OXK235" s="627"/>
      <c r="OXL235" s="627"/>
      <c r="OXM235" s="627"/>
      <c r="OXN235" s="627"/>
      <c r="OXO235" s="627"/>
      <c r="OXP235" s="627"/>
      <c r="OXQ235" s="627"/>
      <c r="OXR235" s="627"/>
      <c r="OXS235" s="627"/>
      <c r="OXT235" s="627"/>
      <c r="OXU235" s="627"/>
      <c r="OXV235" s="627"/>
      <c r="OXW235" s="627"/>
      <c r="OXX235" s="627"/>
      <c r="OXY235" s="627"/>
      <c r="OXZ235" s="627"/>
      <c r="OYA235" s="627"/>
      <c r="OYB235" s="627"/>
      <c r="OYC235" s="627"/>
      <c r="OYD235" s="627"/>
      <c r="OYE235" s="627"/>
      <c r="OYF235" s="627"/>
      <c r="OYG235" s="627"/>
      <c r="OYH235" s="627"/>
      <c r="OYI235" s="627"/>
      <c r="OYJ235" s="627"/>
      <c r="OYK235" s="627"/>
      <c r="OYL235" s="627"/>
      <c r="OYM235" s="627"/>
      <c r="OYN235" s="627"/>
      <c r="OYO235" s="627"/>
      <c r="OYP235" s="627"/>
      <c r="OYQ235" s="627"/>
      <c r="OYR235" s="627"/>
      <c r="OYS235" s="627"/>
      <c r="OYT235" s="627"/>
      <c r="OYU235" s="627"/>
      <c r="OYV235" s="627"/>
      <c r="OYW235" s="627"/>
      <c r="OYX235" s="627"/>
      <c r="OYY235" s="627"/>
      <c r="OYZ235" s="627"/>
      <c r="OZA235" s="627"/>
      <c r="OZB235" s="627"/>
      <c r="OZC235" s="627"/>
      <c r="OZD235" s="627"/>
      <c r="OZE235" s="627"/>
      <c r="OZF235" s="627"/>
      <c r="OZG235" s="627"/>
      <c r="OZH235" s="627"/>
      <c r="OZI235" s="627"/>
      <c r="OZJ235" s="627"/>
      <c r="OZK235" s="627"/>
      <c r="OZL235" s="627"/>
      <c r="OZM235" s="627"/>
      <c r="OZN235" s="627"/>
      <c r="OZO235" s="627"/>
      <c r="OZP235" s="627"/>
      <c r="OZQ235" s="627"/>
      <c r="OZR235" s="627"/>
      <c r="OZS235" s="627"/>
      <c r="OZT235" s="627"/>
      <c r="OZU235" s="627"/>
      <c r="OZV235" s="627"/>
      <c r="OZW235" s="627"/>
      <c r="OZX235" s="627"/>
      <c r="OZY235" s="627"/>
      <c r="OZZ235" s="627"/>
      <c r="PAA235" s="627"/>
      <c r="PAB235" s="627"/>
      <c r="PAC235" s="627"/>
      <c r="PAD235" s="627"/>
      <c r="PAE235" s="627"/>
      <c r="PAF235" s="627"/>
      <c r="PAG235" s="627"/>
      <c r="PAH235" s="627"/>
      <c r="PAI235" s="627"/>
      <c r="PAJ235" s="627"/>
      <c r="PAK235" s="627"/>
      <c r="PAL235" s="627"/>
      <c r="PAM235" s="627"/>
      <c r="PAN235" s="627"/>
      <c r="PAO235" s="627"/>
      <c r="PAP235" s="627"/>
      <c r="PAQ235" s="627"/>
      <c r="PAR235" s="627"/>
      <c r="PAS235" s="627"/>
      <c r="PAT235" s="627"/>
      <c r="PAU235" s="627"/>
      <c r="PAV235" s="627"/>
      <c r="PAW235" s="627"/>
      <c r="PAX235" s="627"/>
      <c r="PAY235" s="627"/>
      <c r="PAZ235" s="627"/>
      <c r="PBA235" s="627"/>
      <c r="PBB235" s="627"/>
      <c r="PBC235" s="627"/>
      <c r="PBD235" s="627"/>
      <c r="PBE235" s="627"/>
      <c r="PBF235" s="627"/>
      <c r="PBG235" s="627"/>
      <c r="PBH235" s="627"/>
      <c r="PBI235" s="627"/>
      <c r="PBJ235" s="627"/>
      <c r="PBK235" s="627"/>
      <c r="PBL235" s="627"/>
      <c r="PBM235" s="627"/>
      <c r="PBN235" s="627"/>
      <c r="PBO235" s="627"/>
      <c r="PBP235" s="627"/>
      <c r="PBQ235" s="627"/>
      <c r="PBR235" s="627"/>
      <c r="PBS235" s="627"/>
      <c r="PBT235" s="627"/>
      <c r="PBU235" s="627"/>
      <c r="PBV235" s="627"/>
      <c r="PBW235" s="627"/>
      <c r="PBX235" s="627"/>
      <c r="PBY235" s="627"/>
      <c r="PBZ235" s="627"/>
      <c r="PCA235" s="627"/>
      <c r="PCB235" s="627"/>
      <c r="PCC235" s="627"/>
      <c r="PCD235" s="627"/>
      <c r="PCE235" s="627"/>
      <c r="PCF235" s="627"/>
      <c r="PCG235" s="627"/>
      <c r="PCH235" s="627"/>
      <c r="PCI235" s="627"/>
      <c r="PCJ235" s="627"/>
      <c r="PCK235" s="627"/>
      <c r="PCL235" s="627"/>
      <c r="PCM235" s="627"/>
      <c r="PCN235" s="627"/>
      <c r="PCO235" s="627"/>
      <c r="PCP235" s="627"/>
      <c r="PCQ235" s="627"/>
      <c r="PCR235" s="627"/>
      <c r="PCS235" s="627"/>
      <c r="PCT235" s="627"/>
      <c r="PCU235" s="627"/>
      <c r="PCV235" s="627"/>
      <c r="PCW235" s="627"/>
      <c r="PCX235" s="627"/>
      <c r="PCY235" s="627"/>
      <c r="PCZ235" s="627"/>
      <c r="PDA235" s="627"/>
      <c r="PDB235" s="627"/>
      <c r="PDC235" s="627"/>
      <c r="PDD235" s="627"/>
      <c r="PDE235" s="627"/>
      <c r="PDF235" s="627"/>
      <c r="PDG235" s="627"/>
      <c r="PDH235" s="627"/>
      <c r="PDI235" s="627"/>
      <c r="PDJ235" s="627"/>
      <c r="PDK235" s="627"/>
      <c r="PDL235" s="627"/>
      <c r="PDM235" s="627"/>
      <c r="PDN235" s="627"/>
      <c r="PDO235" s="627"/>
      <c r="PDP235" s="627"/>
      <c r="PDQ235" s="627"/>
      <c r="PDR235" s="627"/>
      <c r="PDS235" s="627"/>
      <c r="PDT235" s="627"/>
      <c r="PDU235" s="627"/>
      <c r="PDV235" s="627"/>
      <c r="PDW235" s="627"/>
      <c r="PDX235" s="627"/>
      <c r="PDY235" s="627"/>
      <c r="PDZ235" s="627"/>
      <c r="PEA235" s="627"/>
      <c r="PEB235" s="627"/>
      <c r="PEC235" s="627"/>
      <c r="PED235" s="627"/>
      <c r="PEE235" s="627"/>
      <c r="PEF235" s="627"/>
      <c r="PEG235" s="627"/>
      <c r="PEH235" s="627"/>
      <c r="PEI235" s="627"/>
      <c r="PEJ235" s="627"/>
      <c r="PEK235" s="627"/>
      <c r="PEL235" s="627"/>
      <c r="PEM235" s="627"/>
      <c r="PEN235" s="627"/>
      <c r="PEO235" s="627"/>
      <c r="PEP235" s="627"/>
      <c r="PEQ235" s="627"/>
      <c r="PER235" s="627"/>
      <c r="PES235" s="627"/>
      <c r="PET235" s="627"/>
      <c r="PEU235" s="627"/>
      <c r="PEV235" s="627"/>
      <c r="PEW235" s="627"/>
      <c r="PEX235" s="627"/>
      <c r="PEY235" s="627"/>
      <c r="PEZ235" s="627"/>
      <c r="PFA235" s="627"/>
      <c r="PFB235" s="627"/>
      <c r="PFC235" s="627"/>
      <c r="PFD235" s="627"/>
      <c r="PFE235" s="627"/>
      <c r="PFF235" s="627"/>
      <c r="PFG235" s="627"/>
      <c r="PFH235" s="627"/>
      <c r="PFI235" s="627"/>
      <c r="PFJ235" s="627"/>
      <c r="PFK235" s="627"/>
      <c r="PFL235" s="627"/>
      <c r="PFM235" s="627"/>
      <c r="PFN235" s="627"/>
      <c r="PFO235" s="627"/>
      <c r="PFP235" s="627"/>
      <c r="PFQ235" s="627"/>
      <c r="PFR235" s="627"/>
      <c r="PFS235" s="627"/>
      <c r="PFT235" s="627"/>
      <c r="PFU235" s="627"/>
      <c r="PFV235" s="627"/>
      <c r="PFW235" s="627"/>
      <c r="PFX235" s="627"/>
      <c r="PFY235" s="627"/>
      <c r="PFZ235" s="627"/>
      <c r="PGA235" s="627"/>
      <c r="PGB235" s="627"/>
      <c r="PGC235" s="627"/>
      <c r="PGD235" s="627"/>
      <c r="PGE235" s="627"/>
      <c r="PGF235" s="627"/>
      <c r="PGG235" s="627"/>
      <c r="PGH235" s="627"/>
      <c r="PGI235" s="627"/>
      <c r="PGJ235" s="627"/>
      <c r="PGK235" s="627"/>
      <c r="PGL235" s="627"/>
      <c r="PGM235" s="627"/>
      <c r="PGN235" s="627"/>
      <c r="PGO235" s="627"/>
      <c r="PGP235" s="627"/>
      <c r="PGQ235" s="627"/>
      <c r="PGR235" s="627"/>
      <c r="PGS235" s="627"/>
      <c r="PGT235" s="627"/>
      <c r="PGU235" s="627"/>
      <c r="PGV235" s="627"/>
      <c r="PGW235" s="627"/>
      <c r="PGX235" s="627"/>
      <c r="PGY235" s="627"/>
      <c r="PGZ235" s="627"/>
      <c r="PHA235" s="627"/>
      <c r="PHB235" s="627"/>
      <c r="PHC235" s="627"/>
      <c r="PHD235" s="627"/>
      <c r="PHE235" s="627"/>
      <c r="PHF235" s="627"/>
      <c r="PHG235" s="627"/>
      <c r="PHH235" s="627"/>
      <c r="PHI235" s="627"/>
      <c r="PHJ235" s="627"/>
      <c r="PHK235" s="627"/>
      <c r="PHL235" s="627"/>
      <c r="PHM235" s="627"/>
      <c r="PHN235" s="627"/>
      <c r="PHO235" s="627"/>
      <c r="PHP235" s="627"/>
      <c r="PHQ235" s="627"/>
      <c r="PHR235" s="627"/>
      <c r="PHS235" s="627"/>
      <c r="PHT235" s="627"/>
      <c r="PHU235" s="627"/>
      <c r="PHV235" s="627"/>
      <c r="PHW235" s="627"/>
      <c r="PHX235" s="627"/>
      <c r="PHY235" s="627"/>
      <c r="PHZ235" s="627"/>
      <c r="PIA235" s="627"/>
      <c r="PIB235" s="627"/>
      <c r="PIC235" s="627"/>
      <c r="PID235" s="627"/>
      <c r="PIE235" s="627"/>
      <c r="PIF235" s="627"/>
      <c r="PIG235" s="627"/>
      <c r="PIH235" s="627"/>
      <c r="PII235" s="627"/>
      <c r="PIJ235" s="627"/>
      <c r="PIK235" s="627"/>
      <c r="PIL235" s="627"/>
      <c r="PIM235" s="627"/>
      <c r="PIN235" s="627"/>
      <c r="PIO235" s="627"/>
      <c r="PIP235" s="627"/>
      <c r="PIQ235" s="627"/>
      <c r="PIR235" s="627"/>
      <c r="PIS235" s="627"/>
      <c r="PIT235" s="627"/>
      <c r="PIU235" s="627"/>
      <c r="PIV235" s="627"/>
      <c r="PIW235" s="627"/>
      <c r="PIX235" s="627"/>
      <c r="PIY235" s="627"/>
      <c r="PIZ235" s="627"/>
      <c r="PJA235" s="627"/>
      <c r="PJB235" s="627"/>
      <c r="PJC235" s="627"/>
      <c r="PJD235" s="627"/>
      <c r="PJE235" s="627"/>
      <c r="PJF235" s="627"/>
      <c r="PJG235" s="627"/>
      <c r="PJH235" s="627"/>
      <c r="PJI235" s="627"/>
      <c r="PJJ235" s="627"/>
      <c r="PJK235" s="627"/>
      <c r="PJL235" s="627"/>
      <c r="PJM235" s="627"/>
      <c r="PJN235" s="627"/>
      <c r="PJO235" s="627"/>
      <c r="PJP235" s="627"/>
      <c r="PJQ235" s="627"/>
      <c r="PJR235" s="627"/>
      <c r="PJS235" s="627"/>
      <c r="PJT235" s="627"/>
      <c r="PJU235" s="627"/>
      <c r="PJV235" s="627"/>
      <c r="PJW235" s="627"/>
      <c r="PJX235" s="627"/>
      <c r="PJY235" s="627"/>
      <c r="PJZ235" s="627"/>
      <c r="PKA235" s="627"/>
      <c r="PKB235" s="627"/>
      <c r="PKC235" s="627"/>
      <c r="PKD235" s="627"/>
      <c r="PKE235" s="627"/>
      <c r="PKF235" s="627"/>
      <c r="PKG235" s="627"/>
      <c r="PKH235" s="627"/>
      <c r="PKI235" s="627"/>
      <c r="PKJ235" s="627"/>
      <c r="PKK235" s="627"/>
      <c r="PKL235" s="627"/>
      <c r="PKM235" s="627"/>
      <c r="PKN235" s="627"/>
      <c r="PKO235" s="627"/>
      <c r="PKP235" s="627"/>
      <c r="PKQ235" s="627"/>
      <c r="PKR235" s="627"/>
      <c r="PKS235" s="627"/>
      <c r="PKT235" s="627"/>
      <c r="PKU235" s="627"/>
      <c r="PKV235" s="627"/>
      <c r="PKW235" s="627"/>
      <c r="PKX235" s="627"/>
      <c r="PKY235" s="627"/>
      <c r="PKZ235" s="627"/>
      <c r="PLA235" s="627"/>
      <c r="PLB235" s="627"/>
      <c r="PLC235" s="627"/>
      <c r="PLD235" s="627"/>
      <c r="PLE235" s="627"/>
      <c r="PLF235" s="627"/>
      <c r="PLG235" s="627"/>
      <c r="PLH235" s="627"/>
      <c r="PLI235" s="627"/>
      <c r="PLJ235" s="627"/>
      <c r="PLK235" s="627"/>
      <c r="PLL235" s="627"/>
      <c r="PLM235" s="627"/>
      <c r="PLN235" s="627"/>
      <c r="PLO235" s="627"/>
      <c r="PLP235" s="627"/>
      <c r="PLQ235" s="627"/>
      <c r="PLR235" s="627"/>
      <c r="PLS235" s="627"/>
      <c r="PLT235" s="627"/>
      <c r="PLU235" s="627"/>
      <c r="PLV235" s="627"/>
      <c r="PLW235" s="627"/>
      <c r="PLX235" s="627"/>
      <c r="PLY235" s="627"/>
      <c r="PLZ235" s="627"/>
      <c r="PMA235" s="627"/>
      <c r="PMB235" s="627"/>
      <c r="PMC235" s="627"/>
      <c r="PMD235" s="627"/>
      <c r="PME235" s="627"/>
      <c r="PMF235" s="627"/>
      <c r="PMG235" s="627"/>
      <c r="PMH235" s="627"/>
      <c r="PMI235" s="627"/>
      <c r="PMJ235" s="627"/>
      <c r="PMK235" s="627"/>
      <c r="PML235" s="627"/>
      <c r="PMM235" s="627"/>
      <c r="PMN235" s="627"/>
      <c r="PMO235" s="627"/>
      <c r="PMP235" s="627"/>
      <c r="PMQ235" s="627"/>
      <c r="PMR235" s="627"/>
      <c r="PMS235" s="627"/>
      <c r="PMT235" s="627"/>
      <c r="PMU235" s="627"/>
      <c r="PMV235" s="627"/>
      <c r="PMW235" s="627"/>
      <c r="PMX235" s="627"/>
      <c r="PMY235" s="627"/>
      <c r="PMZ235" s="627"/>
      <c r="PNA235" s="627"/>
      <c r="PNB235" s="627"/>
      <c r="PNC235" s="627"/>
      <c r="PND235" s="627"/>
      <c r="PNE235" s="627"/>
      <c r="PNF235" s="627"/>
      <c r="PNG235" s="627"/>
      <c r="PNH235" s="627"/>
      <c r="PNI235" s="627"/>
      <c r="PNJ235" s="627"/>
      <c r="PNK235" s="627"/>
      <c r="PNL235" s="627"/>
      <c r="PNM235" s="627"/>
      <c r="PNN235" s="627"/>
      <c r="PNO235" s="627"/>
      <c r="PNP235" s="627"/>
      <c r="PNQ235" s="627"/>
      <c r="PNR235" s="627"/>
      <c r="PNS235" s="627"/>
      <c r="PNT235" s="627"/>
      <c r="PNU235" s="627"/>
      <c r="PNV235" s="627"/>
      <c r="PNW235" s="627"/>
      <c r="PNX235" s="627"/>
      <c r="PNY235" s="627"/>
      <c r="PNZ235" s="627"/>
      <c r="POA235" s="627"/>
      <c r="POB235" s="627"/>
      <c r="POC235" s="627"/>
      <c r="POD235" s="627"/>
      <c r="POE235" s="627"/>
      <c r="POF235" s="627"/>
      <c r="POG235" s="627"/>
      <c r="POH235" s="627"/>
      <c r="POI235" s="627"/>
      <c r="POJ235" s="627"/>
      <c r="POK235" s="627"/>
      <c r="POL235" s="627"/>
      <c r="POM235" s="627"/>
      <c r="PON235" s="627"/>
      <c r="POO235" s="627"/>
      <c r="POP235" s="627"/>
      <c r="POQ235" s="627"/>
      <c r="POR235" s="627"/>
      <c r="POS235" s="627"/>
      <c r="POT235" s="627"/>
      <c r="POU235" s="627"/>
      <c r="POV235" s="627"/>
      <c r="POW235" s="627"/>
      <c r="POX235" s="627"/>
      <c r="POY235" s="627"/>
      <c r="POZ235" s="627"/>
      <c r="PPA235" s="627"/>
      <c r="PPB235" s="627"/>
      <c r="PPC235" s="627"/>
      <c r="PPD235" s="627"/>
      <c r="PPE235" s="627"/>
      <c r="PPF235" s="627"/>
      <c r="PPG235" s="627"/>
      <c r="PPH235" s="627"/>
      <c r="PPI235" s="627"/>
      <c r="PPJ235" s="627"/>
      <c r="PPK235" s="627"/>
      <c r="PPL235" s="627"/>
      <c r="PPM235" s="627"/>
      <c r="PPN235" s="627"/>
      <c r="PPO235" s="627"/>
      <c r="PPP235" s="627"/>
      <c r="PPQ235" s="627"/>
      <c r="PPR235" s="627"/>
      <c r="PPS235" s="627"/>
      <c r="PPT235" s="627"/>
      <c r="PPU235" s="627"/>
      <c r="PPV235" s="627"/>
      <c r="PPW235" s="627"/>
      <c r="PPX235" s="627"/>
      <c r="PPY235" s="627"/>
      <c r="PPZ235" s="627"/>
      <c r="PQA235" s="627"/>
      <c r="PQB235" s="627"/>
      <c r="PQC235" s="627"/>
      <c r="PQD235" s="627"/>
      <c r="PQE235" s="627"/>
      <c r="PQF235" s="627"/>
      <c r="PQG235" s="627"/>
      <c r="PQH235" s="627"/>
      <c r="PQI235" s="627"/>
      <c r="PQJ235" s="627"/>
      <c r="PQK235" s="627"/>
      <c r="PQL235" s="627"/>
      <c r="PQM235" s="627"/>
      <c r="PQN235" s="627"/>
      <c r="PQO235" s="627"/>
      <c r="PQP235" s="627"/>
      <c r="PQQ235" s="627"/>
      <c r="PQR235" s="627"/>
      <c r="PQS235" s="627"/>
      <c r="PQT235" s="627"/>
      <c r="PQU235" s="627"/>
      <c r="PQV235" s="627"/>
      <c r="PQW235" s="627"/>
      <c r="PQX235" s="627"/>
      <c r="PQY235" s="627"/>
      <c r="PQZ235" s="627"/>
      <c r="PRA235" s="627"/>
      <c r="PRB235" s="627"/>
      <c r="PRC235" s="627"/>
      <c r="PRD235" s="627"/>
      <c r="PRE235" s="627"/>
      <c r="PRF235" s="627"/>
      <c r="PRG235" s="627"/>
      <c r="PRH235" s="627"/>
      <c r="PRI235" s="627"/>
      <c r="PRJ235" s="627"/>
      <c r="PRK235" s="627"/>
      <c r="PRL235" s="627"/>
      <c r="PRM235" s="627"/>
      <c r="PRN235" s="627"/>
      <c r="PRO235" s="627"/>
      <c r="PRP235" s="627"/>
      <c r="PRQ235" s="627"/>
      <c r="PRR235" s="627"/>
      <c r="PRS235" s="627"/>
      <c r="PRT235" s="627"/>
      <c r="PRU235" s="627"/>
      <c r="PRV235" s="627"/>
      <c r="PRW235" s="627"/>
      <c r="PRX235" s="627"/>
      <c r="PRY235" s="627"/>
      <c r="PRZ235" s="627"/>
      <c r="PSA235" s="627"/>
      <c r="PSB235" s="627"/>
      <c r="PSC235" s="627"/>
      <c r="PSD235" s="627"/>
      <c r="PSE235" s="627"/>
      <c r="PSF235" s="627"/>
      <c r="PSG235" s="627"/>
      <c r="PSH235" s="627"/>
      <c r="PSI235" s="627"/>
      <c r="PSJ235" s="627"/>
      <c r="PSK235" s="627"/>
      <c r="PSL235" s="627"/>
      <c r="PSM235" s="627"/>
      <c r="PSN235" s="627"/>
      <c r="PSO235" s="627"/>
      <c r="PSP235" s="627"/>
      <c r="PSQ235" s="627"/>
      <c r="PSR235" s="627"/>
      <c r="PSS235" s="627"/>
      <c r="PST235" s="627"/>
      <c r="PSU235" s="627"/>
      <c r="PSV235" s="627"/>
      <c r="PSW235" s="627"/>
      <c r="PSX235" s="627"/>
      <c r="PSY235" s="627"/>
      <c r="PSZ235" s="627"/>
      <c r="PTA235" s="627"/>
      <c r="PTB235" s="627"/>
      <c r="PTC235" s="627"/>
      <c r="PTD235" s="627"/>
      <c r="PTE235" s="627"/>
      <c r="PTF235" s="627"/>
      <c r="PTG235" s="627"/>
      <c r="PTH235" s="627"/>
      <c r="PTI235" s="627"/>
      <c r="PTJ235" s="627"/>
      <c r="PTK235" s="627"/>
      <c r="PTL235" s="627"/>
      <c r="PTM235" s="627"/>
      <c r="PTN235" s="627"/>
      <c r="PTO235" s="627"/>
      <c r="PTP235" s="627"/>
      <c r="PTQ235" s="627"/>
      <c r="PTR235" s="627"/>
      <c r="PTS235" s="627"/>
      <c r="PTT235" s="627"/>
      <c r="PTU235" s="627"/>
      <c r="PTV235" s="627"/>
      <c r="PTW235" s="627"/>
      <c r="PTX235" s="627"/>
      <c r="PTY235" s="627"/>
      <c r="PTZ235" s="627"/>
      <c r="PUA235" s="627"/>
      <c r="PUB235" s="627"/>
      <c r="PUC235" s="627"/>
      <c r="PUD235" s="627"/>
      <c r="PUE235" s="627"/>
      <c r="PUF235" s="627"/>
      <c r="PUG235" s="627"/>
      <c r="PUH235" s="627"/>
      <c r="PUI235" s="627"/>
      <c r="PUJ235" s="627"/>
      <c r="PUK235" s="627"/>
      <c r="PUL235" s="627"/>
      <c r="PUM235" s="627"/>
      <c r="PUN235" s="627"/>
      <c r="PUO235" s="627"/>
      <c r="PUP235" s="627"/>
      <c r="PUQ235" s="627"/>
      <c r="PUR235" s="627"/>
      <c r="PUS235" s="627"/>
      <c r="PUT235" s="627"/>
      <c r="PUU235" s="627"/>
      <c r="PUV235" s="627"/>
      <c r="PUW235" s="627"/>
      <c r="PUX235" s="627"/>
      <c r="PUY235" s="627"/>
      <c r="PUZ235" s="627"/>
      <c r="PVA235" s="627"/>
      <c r="PVB235" s="627"/>
      <c r="PVC235" s="627"/>
      <c r="PVD235" s="627"/>
      <c r="PVE235" s="627"/>
      <c r="PVF235" s="627"/>
      <c r="PVG235" s="627"/>
      <c r="PVH235" s="627"/>
      <c r="PVI235" s="627"/>
      <c r="PVJ235" s="627"/>
      <c r="PVK235" s="627"/>
      <c r="PVL235" s="627"/>
      <c r="PVM235" s="627"/>
      <c r="PVN235" s="627"/>
      <c r="PVO235" s="627"/>
      <c r="PVP235" s="627"/>
      <c r="PVQ235" s="627"/>
      <c r="PVR235" s="627"/>
      <c r="PVS235" s="627"/>
      <c r="PVT235" s="627"/>
      <c r="PVU235" s="627"/>
      <c r="PVV235" s="627"/>
      <c r="PVW235" s="627"/>
      <c r="PVX235" s="627"/>
      <c r="PVY235" s="627"/>
      <c r="PVZ235" s="627"/>
      <c r="PWA235" s="627"/>
      <c r="PWB235" s="627"/>
      <c r="PWC235" s="627"/>
      <c r="PWD235" s="627"/>
      <c r="PWE235" s="627"/>
      <c r="PWF235" s="627"/>
      <c r="PWG235" s="627"/>
      <c r="PWH235" s="627"/>
      <c r="PWI235" s="627"/>
      <c r="PWJ235" s="627"/>
      <c r="PWK235" s="627"/>
      <c r="PWL235" s="627"/>
      <c r="PWM235" s="627"/>
      <c r="PWN235" s="627"/>
      <c r="PWO235" s="627"/>
      <c r="PWP235" s="627"/>
      <c r="PWQ235" s="627"/>
      <c r="PWR235" s="627"/>
      <c r="PWS235" s="627"/>
      <c r="PWT235" s="627"/>
      <c r="PWU235" s="627"/>
      <c r="PWV235" s="627"/>
      <c r="PWW235" s="627"/>
      <c r="PWX235" s="627"/>
      <c r="PWY235" s="627"/>
      <c r="PWZ235" s="627"/>
      <c r="PXA235" s="627"/>
      <c r="PXB235" s="627"/>
      <c r="PXC235" s="627"/>
      <c r="PXD235" s="627"/>
      <c r="PXE235" s="627"/>
      <c r="PXF235" s="627"/>
      <c r="PXG235" s="627"/>
      <c r="PXH235" s="627"/>
      <c r="PXI235" s="627"/>
      <c r="PXJ235" s="627"/>
      <c r="PXK235" s="627"/>
      <c r="PXL235" s="627"/>
      <c r="PXM235" s="627"/>
      <c r="PXN235" s="627"/>
      <c r="PXO235" s="627"/>
      <c r="PXP235" s="627"/>
      <c r="PXQ235" s="627"/>
      <c r="PXR235" s="627"/>
      <c r="PXS235" s="627"/>
      <c r="PXT235" s="627"/>
      <c r="PXU235" s="627"/>
      <c r="PXV235" s="627"/>
      <c r="PXW235" s="627"/>
      <c r="PXX235" s="627"/>
      <c r="PXY235" s="627"/>
      <c r="PXZ235" s="627"/>
      <c r="PYA235" s="627"/>
      <c r="PYB235" s="627"/>
      <c r="PYC235" s="627"/>
      <c r="PYD235" s="627"/>
      <c r="PYE235" s="627"/>
      <c r="PYF235" s="627"/>
      <c r="PYG235" s="627"/>
      <c r="PYH235" s="627"/>
      <c r="PYI235" s="627"/>
      <c r="PYJ235" s="627"/>
      <c r="PYK235" s="627"/>
      <c r="PYL235" s="627"/>
      <c r="PYM235" s="627"/>
      <c r="PYN235" s="627"/>
      <c r="PYO235" s="627"/>
      <c r="PYP235" s="627"/>
      <c r="PYQ235" s="627"/>
      <c r="PYR235" s="627"/>
      <c r="PYS235" s="627"/>
      <c r="PYT235" s="627"/>
      <c r="PYU235" s="627"/>
      <c r="PYV235" s="627"/>
      <c r="PYW235" s="627"/>
      <c r="PYX235" s="627"/>
      <c r="PYY235" s="627"/>
      <c r="PYZ235" s="627"/>
      <c r="PZA235" s="627"/>
      <c r="PZB235" s="627"/>
      <c r="PZC235" s="627"/>
      <c r="PZD235" s="627"/>
      <c r="PZE235" s="627"/>
      <c r="PZF235" s="627"/>
      <c r="PZG235" s="627"/>
      <c r="PZH235" s="627"/>
      <c r="PZI235" s="627"/>
      <c r="PZJ235" s="627"/>
      <c r="PZK235" s="627"/>
      <c r="PZL235" s="627"/>
      <c r="PZM235" s="627"/>
      <c r="PZN235" s="627"/>
      <c r="PZO235" s="627"/>
      <c r="PZP235" s="627"/>
      <c r="PZQ235" s="627"/>
      <c r="PZR235" s="627"/>
      <c r="PZS235" s="627"/>
      <c r="PZT235" s="627"/>
      <c r="PZU235" s="627"/>
      <c r="PZV235" s="627"/>
      <c r="PZW235" s="627"/>
      <c r="PZX235" s="627"/>
      <c r="PZY235" s="627"/>
      <c r="PZZ235" s="627"/>
      <c r="QAA235" s="627"/>
      <c r="QAB235" s="627"/>
      <c r="QAC235" s="627"/>
      <c r="QAD235" s="627"/>
      <c r="QAE235" s="627"/>
      <c r="QAF235" s="627"/>
      <c r="QAG235" s="627"/>
      <c r="QAH235" s="627"/>
      <c r="QAI235" s="627"/>
      <c r="QAJ235" s="627"/>
      <c r="QAK235" s="627"/>
      <c r="QAL235" s="627"/>
      <c r="QAM235" s="627"/>
      <c r="QAN235" s="627"/>
      <c r="QAO235" s="627"/>
      <c r="QAP235" s="627"/>
      <c r="QAQ235" s="627"/>
      <c r="QAR235" s="627"/>
      <c r="QAS235" s="627"/>
      <c r="QAT235" s="627"/>
      <c r="QAU235" s="627"/>
      <c r="QAV235" s="627"/>
      <c r="QAW235" s="627"/>
      <c r="QAX235" s="627"/>
      <c r="QAY235" s="627"/>
      <c r="QAZ235" s="627"/>
      <c r="QBA235" s="627"/>
      <c r="QBB235" s="627"/>
      <c r="QBC235" s="627"/>
      <c r="QBD235" s="627"/>
      <c r="QBE235" s="627"/>
      <c r="QBF235" s="627"/>
      <c r="QBG235" s="627"/>
      <c r="QBH235" s="627"/>
      <c r="QBI235" s="627"/>
      <c r="QBJ235" s="627"/>
      <c r="QBK235" s="627"/>
      <c r="QBL235" s="627"/>
      <c r="QBM235" s="627"/>
      <c r="QBN235" s="627"/>
      <c r="QBO235" s="627"/>
      <c r="QBP235" s="627"/>
      <c r="QBQ235" s="627"/>
      <c r="QBR235" s="627"/>
      <c r="QBS235" s="627"/>
      <c r="QBT235" s="627"/>
      <c r="QBU235" s="627"/>
      <c r="QBV235" s="627"/>
      <c r="QBW235" s="627"/>
      <c r="QBX235" s="627"/>
      <c r="QBY235" s="627"/>
      <c r="QBZ235" s="627"/>
      <c r="QCA235" s="627"/>
      <c r="QCB235" s="627"/>
      <c r="QCC235" s="627"/>
      <c r="QCD235" s="627"/>
      <c r="QCE235" s="627"/>
      <c r="QCF235" s="627"/>
      <c r="QCG235" s="627"/>
      <c r="QCH235" s="627"/>
      <c r="QCI235" s="627"/>
      <c r="QCJ235" s="627"/>
      <c r="QCK235" s="627"/>
      <c r="QCL235" s="627"/>
      <c r="QCM235" s="627"/>
      <c r="QCN235" s="627"/>
      <c r="QCO235" s="627"/>
      <c r="QCP235" s="627"/>
      <c r="QCQ235" s="627"/>
      <c r="QCR235" s="627"/>
      <c r="QCS235" s="627"/>
      <c r="QCT235" s="627"/>
      <c r="QCU235" s="627"/>
      <c r="QCV235" s="627"/>
      <c r="QCW235" s="627"/>
      <c r="QCX235" s="627"/>
      <c r="QCY235" s="627"/>
      <c r="QCZ235" s="627"/>
      <c r="QDA235" s="627"/>
      <c r="QDB235" s="627"/>
      <c r="QDC235" s="627"/>
      <c r="QDD235" s="627"/>
      <c r="QDE235" s="627"/>
      <c r="QDF235" s="627"/>
      <c r="QDG235" s="627"/>
      <c r="QDH235" s="627"/>
      <c r="QDI235" s="627"/>
      <c r="QDJ235" s="627"/>
      <c r="QDK235" s="627"/>
      <c r="QDL235" s="627"/>
      <c r="QDM235" s="627"/>
      <c r="QDN235" s="627"/>
      <c r="QDO235" s="627"/>
      <c r="QDP235" s="627"/>
      <c r="QDQ235" s="627"/>
      <c r="QDR235" s="627"/>
      <c r="QDS235" s="627"/>
      <c r="QDT235" s="627"/>
      <c r="QDU235" s="627"/>
      <c r="QDV235" s="627"/>
      <c r="QDW235" s="627"/>
      <c r="QDX235" s="627"/>
      <c r="QDY235" s="627"/>
      <c r="QDZ235" s="627"/>
      <c r="QEA235" s="627"/>
      <c r="QEB235" s="627"/>
      <c r="QEC235" s="627"/>
      <c r="QED235" s="627"/>
      <c r="QEE235" s="627"/>
      <c r="QEF235" s="627"/>
      <c r="QEG235" s="627"/>
      <c r="QEH235" s="627"/>
      <c r="QEI235" s="627"/>
      <c r="QEJ235" s="627"/>
      <c r="QEK235" s="627"/>
      <c r="QEL235" s="627"/>
      <c r="QEM235" s="627"/>
      <c r="QEN235" s="627"/>
      <c r="QEO235" s="627"/>
      <c r="QEP235" s="627"/>
      <c r="QEQ235" s="627"/>
      <c r="QER235" s="627"/>
      <c r="QES235" s="627"/>
      <c r="QET235" s="627"/>
      <c r="QEU235" s="627"/>
      <c r="QEV235" s="627"/>
      <c r="QEW235" s="627"/>
      <c r="QEX235" s="627"/>
      <c r="QEY235" s="627"/>
      <c r="QEZ235" s="627"/>
      <c r="QFA235" s="627"/>
      <c r="QFB235" s="627"/>
      <c r="QFC235" s="627"/>
      <c r="QFD235" s="627"/>
      <c r="QFE235" s="627"/>
      <c r="QFF235" s="627"/>
      <c r="QFG235" s="627"/>
      <c r="QFH235" s="627"/>
      <c r="QFI235" s="627"/>
      <c r="QFJ235" s="627"/>
      <c r="QFK235" s="627"/>
      <c r="QFL235" s="627"/>
      <c r="QFM235" s="627"/>
      <c r="QFN235" s="627"/>
      <c r="QFO235" s="627"/>
      <c r="QFP235" s="627"/>
      <c r="QFQ235" s="627"/>
      <c r="QFR235" s="627"/>
      <c r="QFS235" s="627"/>
      <c r="QFT235" s="627"/>
      <c r="QFU235" s="627"/>
      <c r="QFV235" s="627"/>
      <c r="QFW235" s="627"/>
      <c r="QFX235" s="627"/>
      <c r="QFY235" s="627"/>
      <c r="QFZ235" s="627"/>
      <c r="QGA235" s="627"/>
      <c r="QGB235" s="627"/>
      <c r="QGC235" s="627"/>
      <c r="QGD235" s="627"/>
      <c r="QGE235" s="627"/>
      <c r="QGF235" s="627"/>
      <c r="QGG235" s="627"/>
      <c r="QGH235" s="627"/>
      <c r="QGI235" s="627"/>
      <c r="QGJ235" s="627"/>
      <c r="QGK235" s="627"/>
      <c r="QGL235" s="627"/>
      <c r="QGM235" s="627"/>
      <c r="QGN235" s="627"/>
      <c r="QGO235" s="627"/>
      <c r="QGP235" s="627"/>
      <c r="QGQ235" s="627"/>
      <c r="QGR235" s="627"/>
      <c r="QGS235" s="627"/>
      <c r="QGT235" s="627"/>
      <c r="QGU235" s="627"/>
      <c r="QGV235" s="627"/>
      <c r="QGW235" s="627"/>
      <c r="QGX235" s="627"/>
      <c r="QGY235" s="627"/>
      <c r="QGZ235" s="627"/>
      <c r="QHA235" s="627"/>
      <c r="QHB235" s="627"/>
      <c r="QHC235" s="627"/>
      <c r="QHD235" s="627"/>
      <c r="QHE235" s="627"/>
      <c r="QHF235" s="627"/>
      <c r="QHG235" s="627"/>
      <c r="QHH235" s="627"/>
      <c r="QHI235" s="627"/>
      <c r="QHJ235" s="627"/>
      <c r="QHK235" s="627"/>
      <c r="QHL235" s="627"/>
      <c r="QHM235" s="627"/>
      <c r="QHN235" s="627"/>
      <c r="QHO235" s="627"/>
      <c r="QHP235" s="627"/>
      <c r="QHQ235" s="627"/>
      <c r="QHR235" s="627"/>
      <c r="QHS235" s="627"/>
      <c r="QHT235" s="627"/>
      <c r="QHU235" s="627"/>
      <c r="QHV235" s="627"/>
      <c r="QHW235" s="627"/>
      <c r="QHX235" s="627"/>
      <c r="QHY235" s="627"/>
      <c r="QHZ235" s="627"/>
      <c r="QIA235" s="627"/>
      <c r="QIB235" s="627"/>
      <c r="QIC235" s="627"/>
      <c r="QID235" s="627"/>
      <c r="QIE235" s="627"/>
      <c r="QIF235" s="627"/>
      <c r="QIG235" s="627"/>
      <c r="QIH235" s="627"/>
      <c r="QII235" s="627"/>
      <c r="QIJ235" s="627"/>
      <c r="QIK235" s="627"/>
      <c r="QIL235" s="627"/>
      <c r="QIM235" s="627"/>
      <c r="QIN235" s="627"/>
      <c r="QIO235" s="627"/>
      <c r="QIP235" s="627"/>
      <c r="QIQ235" s="627"/>
      <c r="QIR235" s="627"/>
      <c r="QIS235" s="627"/>
      <c r="QIT235" s="627"/>
      <c r="QIU235" s="627"/>
      <c r="QIV235" s="627"/>
      <c r="QIW235" s="627"/>
      <c r="QIX235" s="627"/>
      <c r="QIY235" s="627"/>
      <c r="QIZ235" s="627"/>
      <c r="QJA235" s="627"/>
      <c r="QJB235" s="627"/>
      <c r="QJC235" s="627"/>
      <c r="QJD235" s="627"/>
      <c r="QJE235" s="627"/>
      <c r="QJF235" s="627"/>
      <c r="QJG235" s="627"/>
      <c r="QJH235" s="627"/>
      <c r="QJI235" s="627"/>
      <c r="QJJ235" s="627"/>
      <c r="QJK235" s="627"/>
      <c r="QJL235" s="627"/>
      <c r="QJM235" s="627"/>
      <c r="QJN235" s="627"/>
      <c r="QJO235" s="627"/>
      <c r="QJP235" s="627"/>
      <c r="QJQ235" s="627"/>
      <c r="QJR235" s="627"/>
      <c r="QJS235" s="627"/>
      <c r="QJT235" s="627"/>
      <c r="QJU235" s="627"/>
      <c r="QJV235" s="627"/>
      <c r="QJW235" s="627"/>
      <c r="QJX235" s="627"/>
      <c r="QJY235" s="627"/>
      <c r="QJZ235" s="627"/>
      <c r="QKA235" s="627"/>
      <c r="QKB235" s="627"/>
      <c r="QKC235" s="627"/>
      <c r="QKD235" s="627"/>
      <c r="QKE235" s="627"/>
      <c r="QKF235" s="627"/>
      <c r="QKG235" s="627"/>
      <c r="QKH235" s="627"/>
      <c r="QKI235" s="627"/>
      <c r="QKJ235" s="627"/>
      <c r="QKK235" s="627"/>
      <c r="QKL235" s="627"/>
      <c r="QKM235" s="627"/>
      <c r="QKN235" s="627"/>
      <c r="QKO235" s="627"/>
      <c r="QKP235" s="627"/>
      <c r="QKQ235" s="627"/>
      <c r="QKR235" s="627"/>
      <c r="QKS235" s="627"/>
      <c r="QKT235" s="627"/>
      <c r="QKU235" s="627"/>
      <c r="QKV235" s="627"/>
      <c r="QKW235" s="627"/>
      <c r="QKX235" s="627"/>
      <c r="QKY235" s="627"/>
      <c r="QKZ235" s="627"/>
      <c r="QLA235" s="627"/>
      <c r="QLB235" s="627"/>
      <c r="QLC235" s="627"/>
      <c r="QLD235" s="627"/>
      <c r="QLE235" s="627"/>
      <c r="QLF235" s="627"/>
      <c r="QLG235" s="627"/>
      <c r="QLH235" s="627"/>
      <c r="QLI235" s="627"/>
      <c r="QLJ235" s="627"/>
      <c r="QLK235" s="627"/>
      <c r="QLL235" s="627"/>
      <c r="QLM235" s="627"/>
      <c r="QLN235" s="627"/>
      <c r="QLO235" s="627"/>
      <c r="QLP235" s="627"/>
      <c r="QLQ235" s="627"/>
      <c r="QLR235" s="627"/>
      <c r="QLS235" s="627"/>
      <c r="QLT235" s="627"/>
      <c r="QLU235" s="627"/>
      <c r="QLV235" s="627"/>
      <c r="QLW235" s="627"/>
      <c r="QLX235" s="627"/>
      <c r="QLY235" s="627"/>
      <c r="QLZ235" s="627"/>
      <c r="QMA235" s="627"/>
      <c r="QMB235" s="627"/>
      <c r="QMC235" s="627"/>
      <c r="QMD235" s="627"/>
      <c r="QME235" s="627"/>
      <c r="QMF235" s="627"/>
      <c r="QMG235" s="627"/>
      <c r="QMH235" s="627"/>
      <c r="QMI235" s="627"/>
      <c r="QMJ235" s="627"/>
      <c r="QMK235" s="627"/>
      <c r="QML235" s="627"/>
      <c r="QMM235" s="627"/>
      <c r="QMN235" s="627"/>
      <c r="QMO235" s="627"/>
      <c r="QMP235" s="627"/>
      <c r="QMQ235" s="627"/>
      <c r="QMR235" s="627"/>
      <c r="QMS235" s="627"/>
      <c r="QMT235" s="627"/>
      <c r="QMU235" s="627"/>
      <c r="QMV235" s="627"/>
      <c r="QMW235" s="627"/>
      <c r="QMX235" s="627"/>
      <c r="QMY235" s="627"/>
      <c r="QMZ235" s="627"/>
      <c r="QNA235" s="627"/>
      <c r="QNB235" s="627"/>
      <c r="QNC235" s="627"/>
      <c r="QND235" s="627"/>
      <c r="QNE235" s="627"/>
      <c r="QNF235" s="627"/>
      <c r="QNG235" s="627"/>
      <c r="QNH235" s="627"/>
      <c r="QNI235" s="627"/>
      <c r="QNJ235" s="627"/>
      <c r="QNK235" s="627"/>
      <c r="QNL235" s="627"/>
      <c r="QNM235" s="627"/>
      <c r="QNN235" s="627"/>
      <c r="QNO235" s="627"/>
      <c r="QNP235" s="627"/>
      <c r="QNQ235" s="627"/>
      <c r="QNR235" s="627"/>
      <c r="QNS235" s="627"/>
      <c r="QNT235" s="627"/>
      <c r="QNU235" s="627"/>
      <c r="QNV235" s="627"/>
      <c r="QNW235" s="627"/>
      <c r="QNX235" s="627"/>
      <c r="QNY235" s="627"/>
      <c r="QNZ235" s="627"/>
      <c r="QOA235" s="627"/>
      <c r="QOB235" s="627"/>
      <c r="QOC235" s="627"/>
      <c r="QOD235" s="627"/>
      <c r="QOE235" s="627"/>
      <c r="QOF235" s="627"/>
      <c r="QOG235" s="627"/>
      <c r="QOH235" s="627"/>
      <c r="QOI235" s="627"/>
      <c r="QOJ235" s="627"/>
      <c r="QOK235" s="627"/>
      <c r="QOL235" s="627"/>
      <c r="QOM235" s="627"/>
      <c r="QON235" s="627"/>
      <c r="QOO235" s="627"/>
      <c r="QOP235" s="627"/>
      <c r="QOQ235" s="627"/>
      <c r="QOR235" s="627"/>
      <c r="QOS235" s="627"/>
      <c r="QOT235" s="627"/>
      <c r="QOU235" s="627"/>
      <c r="QOV235" s="627"/>
      <c r="QOW235" s="627"/>
      <c r="QOX235" s="627"/>
      <c r="QOY235" s="627"/>
      <c r="QOZ235" s="627"/>
      <c r="QPA235" s="627"/>
      <c r="QPB235" s="627"/>
      <c r="QPC235" s="627"/>
      <c r="QPD235" s="627"/>
      <c r="QPE235" s="627"/>
      <c r="QPF235" s="627"/>
      <c r="QPG235" s="627"/>
      <c r="QPH235" s="627"/>
      <c r="QPI235" s="627"/>
      <c r="QPJ235" s="627"/>
      <c r="QPK235" s="627"/>
      <c r="QPL235" s="627"/>
      <c r="QPM235" s="627"/>
      <c r="QPN235" s="627"/>
      <c r="QPO235" s="627"/>
      <c r="QPP235" s="627"/>
      <c r="QPQ235" s="627"/>
      <c r="QPR235" s="627"/>
      <c r="QPS235" s="627"/>
      <c r="QPT235" s="627"/>
      <c r="QPU235" s="627"/>
      <c r="QPV235" s="627"/>
      <c r="QPW235" s="627"/>
      <c r="QPX235" s="627"/>
      <c r="QPY235" s="627"/>
      <c r="QPZ235" s="627"/>
      <c r="QQA235" s="627"/>
      <c r="QQB235" s="627"/>
      <c r="QQC235" s="627"/>
      <c r="QQD235" s="627"/>
      <c r="QQE235" s="627"/>
      <c r="QQF235" s="627"/>
      <c r="QQG235" s="627"/>
      <c r="QQH235" s="627"/>
      <c r="QQI235" s="627"/>
      <c r="QQJ235" s="627"/>
      <c r="QQK235" s="627"/>
      <c r="QQL235" s="627"/>
      <c r="QQM235" s="627"/>
      <c r="QQN235" s="627"/>
      <c r="QQO235" s="627"/>
      <c r="QQP235" s="627"/>
      <c r="QQQ235" s="627"/>
      <c r="QQR235" s="627"/>
      <c r="QQS235" s="627"/>
      <c r="QQT235" s="627"/>
      <c r="QQU235" s="627"/>
      <c r="QQV235" s="627"/>
      <c r="QQW235" s="627"/>
      <c r="QQX235" s="627"/>
      <c r="QQY235" s="627"/>
      <c r="QQZ235" s="627"/>
      <c r="QRA235" s="627"/>
      <c r="QRB235" s="627"/>
      <c r="QRC235" s="627"/>
      <c r="QRD235" s="627"/>
      <c r="QRE235" s="627"/>
      <c r="QRF235" s="627"/>
      <c r="QRG235" s="627"/>
      <c r="QRH235" s="627"/>
      <c r="QRI235" s="627"/>
      <c r="QRJ235" s="627"/>
      <c r="QRK235" s="627"/>
      <c r="QRL235" s="627"/>
      <c r="QRM235" s="627"/>
      <c r="QRN235" s="627"/>
      <c r="QRO235" s="627"/>
      <c r="QRP235" s="627"/>
      <c r="QRQ235" s="627"/>
      <c r="QRR235" s="627"/>
      <c r="QRS235" s="627"/>
      <c r="QRT235" s="627"/>
      <c r="QRU235" s="627"/>
      <c r="QRV235" s="627"/>
      <c r="QRW235" s="627"/>
      <c r="QRX235" s="627"/>
      <c r="QRY235" s="627"/>
      <c r="QRZ235" s="627"/>
      <c r="QSA235" s="627"/>
      <c r="QSB235" s="627"/>
      <c r="QSC235" s="627"/>
      <c r="QSD235" s="627"/>
      <c r="QSE235" s="627"/>
      <c r="QSF235" s="627"/>
      <c r="QSG235" s="627"/>
      <c r="QSH235" s="627"/>
      <c r="QSI235" s="627"/>
      <c r="QSJ235" s="627"/>
      <c r="QSK235" s="627"/>
      <c r="QSL235" s="627"/>
      <c r="QSM235" s="627"/>
      <c r="QSN235" s="627"/>
      <c r="QSO235" s="627"/>
      <c r="QSP235" s="627"/>
      <c r="QSQ235" s="627"/>
      <c r="QSR235" s="627"/>
      <c r="QSS235" s="627"/>
      <c r="QST235" s="627"/>
      <c r="QSU235" s="627"/>
      <c r="QSV235" s="627"/>
      <c r="QSW235" s="627"/>
      <c r="QSX235" s="627"/>
      <c r="QSY235" s="627"/>
      <c r="QSZ235" s="627"/>
      <c r="QTA235" s="627"/>
      <c r="QTB235" s="627"/>
      <c r="QTC235" s="627"/>
      <c r="QTD235" s="627"/>
      <c r="QTE235" s="627"/>
      <c r="QTF235" s="627"/>
      <c r="QTG235" s="627"/>
      <c r="QTH235" s="627"/>
      <c r="QTI235" s="627"/>
      <c r="QTJ235" s="627"/>
      <c r="QTK235" s="627"/>
      <c r="QTL235" s="627"/>
      <c r="QTM235" s="627"/>
      <c r="QTN235" s="627"/>
      <c r="QTO235" s="627"/>
      <c r="QTP235" s="627"/>
      <c r="QTQ235" s="627"/>
      <c r="QTR235" s="627"/>
      <c r="QTS235" s="627"/>
      <c r="QTT235" s="627"/>
      <c r="QTU235" s="627"/>
      <c r="QTV235" s="627"/>
      <c r="QTW235" s="627"/>
      <c r="QTX235" s="627"/>
      <c r="QTY235" s="627"/>
      <c r="QTZ235" s="627"/>
      <c r="QUA235" s="627"/>
      <c r="QUB235" s="627"/>
      <c r="QUC235" s="627"/>
      <c r="QUD235" s="627"/>
      <c r="QUE235" s="627"/>
      <c r="QUF235" s="627"/>
      <c r="QUG235" s="627"/>
      <c r="QUH235" s="627"/>
      <c r="QUI235" s="627"/>
      <c r="QUJ235" s="627"/>
      <c r="QUK235" s="627"/>
      <c r="QUL235" s="627"/>
      <c r="QUM235" s="627"/>
      <c r="QUN235" s="627"/>
      <c r="QUO235" s="627"/>
      <c r="QUP235" s="627"/>
      <c r="QUQ235" s="627"/>
      <c r="QUR235" s="627"/>
      <c r="QUS235" s="627"/>
      <c r="QUT235" s="627"/>
      <c r="QUU235" s="627"/>
      <c r="QUV235" s="627"/>
      <c r="QUW235" s="627"/>
      <c r="QUX235" s="627"/>
      <c r="QUY235" s="627"/>
      <c r="QUZ235" s="627"/>
      <c r="QVA235" s="627"/>
      <c r="QVB235" s="627"/>
      <c r="QVC235" s="627"/>
      <c r="QVD235" s="627"/>
      <c r="QVE235" s="627"/>
      <c r="QVF235" s="627"/>
      <c r="QVG235" s="627"/>
      <c r="QVH235" s="627"/>
      <c r="QVI235" s="627"/>
      <c r="QVJ235" s="627"/>
      <c r="QVK235" s="627"/>
      <c r="QVL235" s="627"/>
      <c r="QVM235" s="627"/>
      <c r="QVN235" s="627"/>
      <c r="QVO235" s="627"/>
      <c r="QVP235" s="627"/>
      <c r="QVQ235" s="627"/>
      <c r="QVR235" s="627"/>
      <c r="QVS235" s="627"/>
      <c r="QVT235" s="627"/>
      <c r="QVU235" s="627"/>
      <c r="QVV235" s="627"/>
      <c r="QVW235" s="627"/>
      <c r="QVX235" s="627"/>
      <c r="QVY235" s="627"/>
      <c r="QVZ235" s="627"/>
      <c r="QWA235" s="627"/>
      <c r="QWB235" s="627"/>
      <c r="QWC235" s="627"/>
      <c r="QWD235" s="627"/>
      <c r="QWE235" s="627"/>
      <c r="QWF235" s="627"/>
      <c r="QWG235" s="627"/>
      <c r="QWH235" s="627"/>
      <c r="QWI235" s="627"/>
      <c r="QWJ235" s="627"/>
      <c r="QWK235" s="627"/>
      <c r="QWL235" s="627"/>
      <c r="QWM235" s="627"/>
      <c r="QWN235" s="627"/>
      <c r="QWO235" s="627"/>
      <c r="QWP235" s="627"/>
      <c r="QWQ235" s="627"/>
      <c r="QWR235" s="627"/>
      <c r="QWS235" s="627"/>
      <c r="QWT235" s="627"/>
      <c r="QWU235" s="627"/>
      <c r="QWV235" s="627"/>
      <c r="QWW235" s="627"/>
      <c r="QWX235" s="627"/>
      <c r="QWY235" s="627"/>
      <c r="QWZ235" s="627"/>
      <c r="QXA235" s="627"/>
      <c r="QXB235" s="627"/>
      <c r="QXC235" s="627"/>
      <c r="QXD235" s="627"/>
      <c r="QXE235" s="627"/>
      <c r="QXF235" s="627"/>
      <c r="QXG235" s="627"/>
      <c r="QXH235" s="627"/>
      <c r="QXI235" s="627"/>
      <c r="QXJ235" s="627"/>
      <c r="QXK235" s="627"/>
      <c r="QXL235" s="627"/>
      <c r="QXM235" s="627"/>
      <c r="QXN235" s="627"/>
      <c r="QXO235" s="627"/>
      <c r="QXP235" s="627"/>
      <c r="QXQ235" s="627"/>
      <c r="QXR235" s="627"/>
      <c r="QXS235" s="627"/>
      <c r="QXT235" s="627"/>
      <c r="QXU235" s="627"/>
      <c r="QXV235" s="627"/>
      <c r="QXW235" s="627"/>
      <c r="QXX235" s="627"/>
      <c r="QXY235" s="627"/>
      <c r="QXZ235" s="627"/>
      <c r="QYA235" s="627"/>
      <c r="QYB235" s="627"/>
      <c r="QYC235" s="627"/>
      <c r="QYD235" s="627"/>
      <c r="QYE235" s="627"/>
      <c r="QYF235" s="627"/>
      <c r="QYG235" s="627"/>
      <c r="QYH235" s="627"/>
      <c r="QYI235" s="627"/>
      <c r="QYJ235" s="627"/>
      <c r="QYK235" s="627"/>
      <c r="QYL235" s="627"/>
      <c r="QYM235" s="627"/>
      <c r="QYN235" s="627"/>
      <c r="QYO235" s="627"/>
      <c r="QYP235" s="627"/>
      <c r="QYQ235" s="627"/>
      <c r="QYR235" s="627"/>
      <c r="QYS235" s="627"/>
      <c r="QYT235" s="627"/>
      <c r="QYU235" s="627"/>
      <c r="QYV235" s="627"/>
      <c r="QYW235" s="627"/>
      <c r="QYX235" s="627"/>
      <c r="QYY235" s="627"/>
      <c r="QYZ235" s="627"/>
      <c r="QZA235" s="627"/>
      <c r="QZB235" s="627"/>
      <c r="QZC235" s="627"/>
      <c r="QZD235" s="627"/>
      <c r="QZE235" s="627"/>
      <c r="QZF235" s="627"/>
      <c r="QZG235" s="627"/>
      <c r="QZH235" s="627"/>
      <c r="QZI235" s="627"/>
      <c r="QZJ235" s="627"/>
      <c r="QZK235" s="627"/>
      <c r="QZL235" s="627"/>
      <c r="QZM235" s="627"/>
      <c r="QZN235" s="627"/>
      <c r="QZO235" s="627"/>
      <c r="QZP235" s="627"/>
      <c r="QZQ235" s="627"/>
      <c r="QZR235" s="627"/>
      <c r="QZS235" s="627"/>
      <c r="QZT235" s="627"/>
      <c r="QZU235" s="627"/>
      <c r="QZV235" s="627"/>
      <c r="QZW235" s="627"/>
      <c r="QZX235" s="627"/>
      <c r="QZY235" s="627"/>
      <c r="QZZ235" s="627"/>
      <c r="RAA235" s="627"/>
      <c r="RAB235" s="627"/>
      <c r="RAC235" s="627"/>
      <c r="RAD235" s="627"/>
      <c r="RAE235" s="627"/>
      <c r="RAF235" s="627"/>
      <c r="RAG235" s="627"/>
      <c r="RAH235" s="627"/>
      <c r="RAI235" s="627"/>
      <c r="RAJ235" s="627"/>
      <c r="RAK235" s="627"/>
      <c r="RAL235" s="627"/>
      <c r="RAM235" s="627"/>
      <c r="RAN235" s="627"/>
      <c r="RAO235" s="627"/>
      <c r="RAP235" s="627"/>
      <c r="RAQ235" s="627"/>
      <c r="RAR235" s="627"/>
      <c r="RAS235" s="627"/>
      <c r="RAT235" s="627"/>
      <c r="RAU235" s="627"/>
      <c r="RAV235" s="627"/>
      <c r="RAW235" s="627"/>
      <c r="RAX235" s="627"/>
      <c r="RAY235" s="627"/>
      <c r="RAZ235" s="627"/>
      <c r="RBA235" s="627"/>
      <c r="RBB235" s="627"/>
      <c r="RBC235" s="627"/>
      <c r="RBD235" s="627"/>
      <c r="RBE235" s="627"/>
      <c r="RBF235" s="627"/>
      <c r="RBG235" s="627"/>
      <c r="RBH235" s="627"/>
      <c r="RBI235" s="627"/>
      <c r="RBJ235" s="627"/>
      <c r="RBK235" s="627"/>
      <c r="RBL235" s="627"/>
      <c r="RBM235" s="627"/>
      <c r="RBN235" s="627"/>
      <c r="RBO235" s="627"/>
      <c r="RBP235" s="627"/>
      <c r="RBQ235" s="627"/>
      <c r="RBR235" s="627"/>
      <c r="RBS235" s="627"/>
      <c r="RBT235" s="627"/>
      <c r="RBU235" s="627"/>
      <c r="RBV235" s="627"/>
      <c r="RBW235" s="627"/>
      <c r="RBX235" s="627"/>
      <c r="RBY235" s="627"/>
      <c r="RBZ235" s="627"/>
      <c r="RCA235" s="627"/>
      <c r="RCB235" s="627"/>
      <c r="RCC235" s="627"/>
      <c r="RCD235" s="627"/>
      <c r="RCE235" s="627"/>
      <c r="RCF235" s="627"/>
      <c r="RCG235" s="627"/>
      <c r="RCH235" s="627"/>
      <c r="RCI235" s="627"/>
      <c r="RCJ235" s="627"/>
      <c r="RCK235" s="627"/>
      <c r="RCL235" s="627"/>
      <c r="RCM235" s="627"/>
      <c r="RCN235" s="627"/>
      <c r="RCO235" s="627"/>
      <c r="RCP235" s="627"/>
      <c r="RCQ235" s="627"/>
      <c r="RCR235" s="627"/>
      <c r="RCS235" s="627"/>
      <c r="RCT235" s="627"/>
      <c r="RCU235" s="627"/>
      <c r="RCV235" s="627"/>
      <c r="RCW235" s="627"/>
      <c r="RCX235" s="627"/>
      <c r="RCY235" s="627"/>
      <c r="RCZ235" s="627"/>
      <c r="RDA235" s="627"/>
      <c r="RDB235" s="627"/>
      <c r="RDC235" s="627"/>
      <c r="RDD235" s="627"/>
      <c r="RDE235" s="627"/>
      <c r="RDF235" s="627"/>
      <c r="RDG235" s="627"/>
      <c r="RDH235" s="627"/>
      <c r="RDI235" s="627"/>
      <c r="RDJ235" s="627"/>
      <c r="RDK235" s="627"/>
      <c r="RDL235" s="627"/>
      <c r="RDM235" s="627"/>
      <c r="RDN235" s="627"/>
      <c r="RDO235" s="627"/>
      <c r="RDP235" s="627"/>
      <c r="RDQ235" s="627"/>
      <c r="RDR235" s="627"/>
      <c r="RDS235" s="627"/>
      <c r="RDT235" s="627"/>
      <c r="RDU235" s="627"/>
      <c r="RDV235" s="627"/>
      <c r="RDW235" s="627"/>
      <c r="RDX235" s="627"/>
      <c r="RDY235" s="627"/>
      <c r="RDZ235" s="627"/>
      <c r="REA235" s="627"/>
      <c r="REB235" s="627"/>
      <c r="REC235" s="627"/>
      <c r="RED235" s="627"/>
      <c r="REE235" s="627"/>
      <c r="REF235" s="627"/>
      <c r="REG235" s="627"/>
      <c r="REH235" s="627"/>
      <c r="REI235" s="627"/>
      <c r="REJ235" s="627"/>
      <c r="REK235" s="627"/>
      <c r="REL235" s="627"/>
      <c r="REM235" s="627"/>
      <c r="REN235" s="627"/>
      <c r="REO235" s="627"/>
      <c r="REP235" s="627"/>
      <c r="REQ235" s="627"/>
      <c r="RER235" s="627"/>
      <c r="RES235" s="627"/>
      <c r="RET235" s="627"/>
      <c r="REU235" s="627"/>
      <c r="REV235" s="627"/>
      <c r="REW235" s="627"/>
      <c r="REX235" s="627"/>
      <c r="REY235" s="627"/>
      <c r="REZ235" s="627"/>
      <c r="RFA235" s="627"/>
      <c r="RFB235" s="627"/>
      <c r="RFC235" s="627"/>
      <c r="RFD235" s="627"/>
      <c r="RFE235" s="627"/>
      <c r="RFF235" s="627"/>
      <c r="RFG235" s="627"/>
      <c r="RFH235" s="627"/>
      <c r="RFI235" s="627"/>
      <c r="RFJ235" s="627"/>
      <c r="RFK235" s="627"/>
      <c r="RFL235" s="627"/>
      <c r="RFM235" s="627"/>
      <c r="RFN235" s="627"/>
      <c r="RFO235" s="627"/>
      <c r="RFP235" s="627"/>
      <c r="RFQ235" s="627"/>
      <c r="RFR235" s="627"/>
      <c r="RFS235" s="627"/>
      <c r="RFT235" s="627"/>
      <c r="RFU235" s="627"/>
      <c r="RFV235" s="627"/>
      <c r="RFW235" s="627"/>
      <c r="RFX235" s="627"/>
      <c r="RFY235" s="627"/>
      <c r="RFZ235" s="627"/>
      <c r="RGA235" s="627"/>
      <c r="RGB235" s="627"/>
      <c r="RGC235" s="627"/>
      <c r="RGD235" s="627"/>
      <c r="RGE235" s="627"/>
      <c r="RGF235" s="627"/>
      <c r="RGG235" s="627"/>
      <c r="RGH235" s="627"/>
      <c r="RGI235" s="627"/>
      <c r="RGJ235" s="627"/>
      <c r="RGK235" s="627"/>
      <c r="RGL235" s="627"/>
      <c r="RGM235" s="627"/>
      <c r="RGN235" s="627"/>
      <c r="RGO235" s="627"/>
      <c r="RGP235" s="627"/>
      <c r="RGQ235" s="627"/>
      <c r="RGR235" s="627"/>
      <c r="RGS235" s="627"/>
      <c r="RGT235" s="627"/>
      <c r="RGU235" s="627"/>
      <c r="RGV235" s="627"/>
      <c r="RGW235" s="627"/>
      <c r="RGX235" s="627"/>
      <c r="RGY235" s="627"/>
      <c r="RGZ235" s="627"/>
      <c r="RHA235" s="627"/>
      <c r="RHB235" s="627"/>
      <c r="RHC235" s="627"/>
      <c r="RHD235" s="627"/>
      <c r="RHE235" s="627"/>
      <c r="RHF235" s="627"/>
      <c r="RHG235" s="627"/>
      <c r="RHH235" s="627"/>
      <c r="RHI235" s="627"/>
      <c r="RHJ235" s="627"/>
      <c r="RHK235" s="627"/>
      <c r="RHL235" s="627"/>
      <c r="RHM235" s="627"/>
      <c r="RHN235" s="627"/>
      <c r="RHO235" s="627"/>
      <c r="RHP235" s="627"/>
      <c r="RHQ235" s="627"/>
      <c r="RHR235" s="627"/>
      <c r="RHS235" s="627"/>
      <c r="RHT235" s="627"/>
      <c r="RHU235" s="627"/>
      <c r="RHV235" s="627"/>
      <c r="RHW235" s="627"/>
      <c r="RHX235" s="627"/>
      <c r="RHY235" s="627"/>
      <c r="RHZ235" s="627"/>
      <c r="RIA235" s="627"/>
      <c r="RIB235" s="627"/>
      <c r="RIC235" s="627"/>
      <c r="RID235" s="627"/>
      <c r="RIE235" s="627"/>
      <c r="RIF235" s="627"/>
      <c r="RIG235" s="627"/>
      <c r="RIH235" s="627"/>
      <c r="RII235" s="627"/>
      <c r="RIJ235" s="627"/>
      <c r="RIK235" s="627"/>
      <c r="RIL235" s="627"/>
      <c r="RIM235" s="627"/>
      <c r="RIN235" s="627"/>
      <c r="RIO235" s="627"/>
      <c r="RIP235" s="627"/>
      <c r="RIQ235" s="627"/>
      <c r="RIR235" s="627"/>
      <c r="RIS235" s="627"/>
      <c r="RIT235" s="627"/>
      <c r="RIU235" s="627"/>
      <c r="RIV235" s="627"/>
      <c r="RIW235" s="627"/>
      <c r="RIX235" s="627"/>
      <c r="RIY235" s="627"/>
      <c r="RIZ235" s="627"/>
      <c r="RJA235" s="627"/>
      <c r="RJB235" s="627"/>
      <c r="RJC235" s="627"/>
      <c r="RJD235" s="627"/>
      <c r="RJE235" s="627"/>
      <c r="RJF235" s="627"/>
      <c r="RJG235" s="627"/>
      <c r="RJH235" s="627"/>
      <c r="RJI235" s="627"/>
      <c r="RJJ235" s="627"/>
      <c r="RJK235" s="627"/>
      <c r="RJL235" s="627"/>
      <c r="RJM235" s="627"/>
      <c r="RJN235" s="627"/>
      <c r="RJO235" s="627"/>
      <c r="RJP235" s="627"/>
      <c r="RJQ235" s="627"/>
      <c r="RJR235" s="627"/>
      <c r="RJS235" s="627"/>
      <c r="RJT235" s="627"/>
      <c r="RJU235" s="627"/>
      <c r="RJV235" s="627"/>
      <c r="RJW235" s="627"/>
      <c r="RJX235" s="627"/>
      <c r="RJY235" s="627"/>
      <c r="RJZ235" s="627"/>
      <c r="RKA235" s="627"/>
      <c r="RKB235" s="627"/>
      <c r="RKC235" s="627"/>
      <c r="RKD235" s="627"/>
      <c r="RKE235" s="627"/>
      <c r="RKF235" s="627"/>
      <c r="RKG235" s="627"/>
      <c r="RKH235" s="627"/>
      <c r="RKI235" s="627"/>
      <c r="RKJ235" s="627"/>
      <c r="RKK235" s="627"/>
      <c r="RKL235" s="627"/>
      <c r="RKM235" s="627"/>
      <c r="RKN235" s="627"/>
      <c r="RKO235" s="627"/>
      <c r="RKP235" s="627"/>
      <c r="RKQ235" s="627"/>
      <c r="RKR235" s="627"/>
      <c r="RKS235" s="627"/>
      <c r="RKT235" s="627"/>
      <c r="RKU235" s="627"/>
      <c r="RKV235" s="627"/>
      <c r="RKW235" s="627"/>
      <c r="RKX235" s="627"/>
      <c r="RKY235" s="627"/>
      <c r="RKZ235" s="627"/>
      <c r="RLA235" s="627"/>
      <c r="RLB235" s="627"/>
      <c r="RLC235" s="627"/>
      <c r="RLD235" s="627"/>
      <c r="RLE235" s="627"/>
      <c r="RLF235" s="627"/>
      <c r="RLG235" s="627"/>
      <c r="RLH235" s="627"/>
      <c r="RLI235" s="627"/>
      <c r="RLJ235" s="627"/>
      <c r="RLK235" s="627"/>
      <c r="RLL235" s="627"/>
      <c r="RLM235" s="627"/>
      <c r="RLN235" s="627"/>
      <c r="RLO235" s="627"/>
      <c r="RLP235" s="627"/>
      <c r="RLQ235" s="627"/>
      <c r="RLR235" s="627"/>
      <c r="RLS235" s="627"/>
      <c r="RLT235" s="627"/>
      <c r="RLU235" s="627"/>
      <c r="RLV235" s="627"/>
      <c r="RLW235" s="627"/>
      <c r="RLX235" s="627"/>
      <c r="RLY235" s="627"/>
      <c r="RLZ235" s="627"/>
      <c r="RMA235" s="627"/>
      <c r="RMB235" s="627"/>
      <c r="RMC235" s="627"/>
      <c r="RMD235" s="627"/>
      <c r="RME235" s="627"/>
      <c r="RMF235" s="627"/>
      <c r="RMG235" s="627"/>
      <c r="RMH235" s="627"/>
      <c r="RMI235" s="627"/>
      <c r="RMJ235" s="627"/>
      <c r="RMK235" s="627"/>
      <c r="RML235" s="627"/>
      <c r="RMM235" s="627"/>
      <c r="RMN235" s="627"/>
      <c r="RMO235" s="627"/>
      <c r="RMP235" s="627"/>
      <c r="RMQ235" s="627"/>
      <c r="RMR235" s="627"/>
      <c r="RMS235" s="627"/>
      <c r="RMT235" s="627"/>
      <c r="RMU235" s="627"/>
      <c r="RMV235" s="627"/>
      <c r="RMW235" s="627"/>
      <c r="RMX235" s="627"/>
      <c r="RMY235" s="627"/>
      <c r="RMZ235" s="627"/>
      <c r="RNA235" s="627"/>
      <c r="RNB235" s="627"/>
      <c r="RNC235" s="627"/>
      <c r="RND235" s="627"/>
      <c r="RNE235" s="627"/>
      <c r="RNF235" s="627"/>
      <c r="RNG235" s="627"/>
      <c r="RNH235" s="627"/>
      <c r="RNI235" s="627"/>
      <c r="RNJ235" s="627"/>
      <c r="RNK235" s="627"/>
      <c r="RNL235" s="627"/>
      <c r="RNM235" s="627"/>
      <c r="RNN235" s="627"/>
      <c r="RNO235" s="627"/>
      <c r="RNP235" s="627"/>
      <c r="RNQ235" s="627"/>
      <c r="RNR235" s="627"/>
      <c r="RNS235" s="627"/>
      <c r="RNT235" s="627"/>
      <c r="RNU235" s="627"/>
      <c r="RNV235" s="627"/>
      <c r="RNW235" s="627"/>
      <c r="RNX235" s="627"/>
      <c r="RNY235" s="627"/>
      <c r="RNZ235" s="627"/>
      <c r="ROA235" s="627"/>
      <c r="ROB235" s="627"/>
      <c r="ROC235" s="627"/>
      <c r="ROD235" s="627"/>
      <c r="ROE235" s="627"/>
      <c r="ROF235" s="627"/>
      <c r="ROG235" s="627"/>
      <c r="ROH235" s="627"/>
      <c r="ROI235" s="627"/>
      <c r="ROJ235" s="627"/>
      <c r="ROK235" s="627"/>
      <c r="ROL235" s="627"/>
      <c r="ROM235" s="627"/>
      <c r="RON235" s="627"/>
      <c r="ROO235" s="627"/>
      <c r="ROP235" s="627"/>
      <c r="ROQ235" s="627"/>
      <c r="ROR235" s="627"/>
      <c r="ROS235" s="627"/>
      <c r="ROT235" s="627"/>
      <c r="ROU235" s="627"/>
      <c r="ROV235" s="627"/>
      <c r="ROW235" s="627"/>
      <c r="ROX235" s="627"/>
      <c r="ROY235" s="627"/>
      <c r="ROZ235" s="627"/>
      <c r="RPA235" s="627"/>
      <c r="RPB235" s="627"/>
      <c r="RPC235" s="627"/>
      <c r="RPD235" s="627"/>
      <c r="RPE235" s="627"/>
      <c r="RPF235" s="627"/>
      <c r="RPG235" s="627"/>
      <c r="RPH235" s="627"/>
      <c r="RPI235" s="627"/>
      <c r="RPJ235" s="627"/>
      <c r="RPK235" s="627"/>
      <c r="RPL235" s="627"/>
      <c r="RPM235" s="627"/>
      <c r="RPN235" s="627"/>
      <c r="RPO235" s="627"/>
      <c r="RPP235" s="627"/>
      <c r="RPQ235" s="627"/>
      <c r="RPR235" s="627"/>
      <c r="RPS235" s="627"/>
      <c r="RPT235" s="627"/>
      <c r="RPU235" s="627"/>
      <c r="RPV235" s="627"/>
      <c r="RPW235" s="627"/>
      <c r="RPX235" s="627"/>
      <c r="RPY235" s="627"/>
      <c r="RPZ235" s="627"/>
      <c r="RQA235" s="627"/>
      <c r="RQB235" s="627"/>
      <c r="RQC235" s="627"/>
      <c r="RQD235" s="627"/>
      <c r="RQE235" s="627"/>
      <c r="RQF235" s="627"/>
      <c r="RQG235" s="627"/>
      <c r="RQH235" s="627"/>
      <c r="RQI235" s="627"/>
      <c r="RQJ235" s="627"/>
      <c r="RQK235" s="627"/>
      <c r="RQL235" s="627"/>
      <c r="RQM235" s="627"/>
      <c r="RQN235" s="627"/>
      <c r="RQO235" s="627"/>
      <c r="RQP235" s="627"/>
      <c r="RQQ235" s="627"/>
      <c r="RQR235" s="627"/>
      <c r="RQS235" s="627"/>
      <c r="RQT235" s="627"/>
      <c r="RQU235" s="627"/>
      <c r="RQV235" s="627"/>
      <c r="RQW235" s="627"/>
      <c r="RQX235" s="627"/>
      <c r="RQY235" s="627"/>
      <c r="RQZ235" s="627"/>
      <c r="RRA235" s="627"/>
      <c r="RRB235" s="627"/>
      <c r="RRC235" s="627"/>
      <c r="RRD235" s="627"/>
      <c r="RRE235" s="627"/>
      <c r="RRF235" s="627"/>
      <c r="RRG235" s="627"/>
      <c r="RRH235" s="627"/>
      <c r="RRI235" s="627"/>
      <c r="RRJ235" s="627"/>
      <c r="RRK235" s="627"/>
      <c r="RRL235" s="627"/>
      <c r="RRM235" s="627"/>
      <c r="RRN235" s="627"/>
      <c r="RRO235" s="627"/>
      <c r="RRP235" s="627"/>
      <c r="RRQ235" s="627"/>
      <c r="RRR235" s="627"/>
      <c r="RRS235" s="627"/>
      <c r="RRT235" s="627"/>
      <c r="RRU235" s="627"/>
      <c r="RRV235" s="627"/>
      <c r="RRW235" s="627"/>
      <c r="RRX235" s="627"/>
      <c r="RRY235" s="627"/>
      <c r="RRZ235" s="627"/>
      <c r="RSA235" s="627"/>
      <c r="RSB235" s="627"/>
      <c r="RSC235" s="627"/>
      <c r="RSD235" s="627"/>
      <c r="RSE235" s="627"/>
      <c r="RSF235" s="627"/>
      <c r="RSG235" s="627"/>
      <c r="RSH235" s="627"/>
      <c r="RSI235" s="627"/>
      <c r="RSJ235" s="627"/>
      <c r="RSK235" s="627"/>
      <c r="RSL235" s="627"/>
      <c r="RSM235" s="627"/>
      <c r="RSN235" s="627"/>
      <c r="RSO235" s="627"/>
      <c r="RSP235" s="627"/>
      <c r="RSQ235" s="627"/>
      <c r="RSR235" s="627"/>
      <c r="RSS235" s="627"/>
      <c r="RST235" s="627"/>
      <c r="RSU235" s="627"/>
      <c r="RSV235" s="627"/>
      <c r="RSW235" s="627"/>
      <c r="RSX235" s="627"/>
      <c r="RSY235" s="627"/>
      <c r="RSZ235" s="627"/>
      <c r="RTA235" s="627"/>
      <c r="RTB235" s="627"/>
      <c r="RTC235" s="627"/>
      <c r="RTD235" s="627"/>
      <c r="RTE235" s="627"/>
      <c r="RTF235" s="627"/>
      <c r="RTG235" s="627"/>
      <c r="RTH235" s="627"/>
      <c r="RTI235" s="627"/>
      <c r="RTJ235" s="627"/>
      <c r="RTK235" s="627"/>
      <c r="RTL235" s="627"/>
      <c r="RTM235" s="627"/>
      <c r="RTN235" s="627"/>
      <c r="RTO235" s="627"/>
      <c r="RTP235" s="627"/>
      <c r="RTQ235" s="627"/>
      <c r="RTR235" s="627"/>
      <c r="RTS235" s="627"/>
      <c r="RTT235" s="627"/>
      <c r="RTU235" s="627"/>
      <c r="RTV235" s="627"/>
      <c r="RTW235" s="627"/>
      <c r="RTX235" s="627"/>
      <c r="RTY235" s="627"/>
      <c r="RTZ235" s="627"/>
      <c r="RUA235" s="627"/>
      <c r="RUB235" s="627"/>
      <c r="RUC235" s="627"/>
      <c r="RUD235" s="627"/>
      <c r="RUE235" s="627"/>
      <c r="RUF235" s="627"/>
      <c r="RUG235" s="627"/>
      <c r="RUH235" s="627"/>
      <c r="RUI235" s="627"/>
      <c r="RUJ235" s="627"/>
      <c r="RUK235" s="627"/>
      <c r="RUL235" s="627"/>
      <c r="RUM235" s="627"/>
      <c r="RUN235" s="627"/>
      <c r="RUO235" s="627"/>
      <c r="RUP235" s="627"/>
      <c r="RUQ235" s="627"/>
      <c r="RUR235" s="627"/>
      <c r="RUS235" s="627"/>
      <c r="RUT235" s="627"/>
      <c r="RUU235" s="627"/>
      <c r="RUV235" s="627"/>
      <c r="RUW235" s="627"/>
      <c r="RUX235" s="627"/>
      <c r="RUY235" s="627"/>
      <c r="RUZ235" s="627"/>
      <c r="RVA235" s="627"/>
      <c r="RVB235" s="627"/>
      <c r="RVC235" s="627"/>
      <c r="RVD235" s="627"/>
      <c r="RVE235" s="627"/>
      <c r="RVF235" s="627"/>
      <c r="RVG235" s="627"/>
      <c r="RVH235" s="627"/>
      <c r="RVI235" s="627"/>
      <c r="RVJ235" s="627"/>
      <c r="RVK235" s="627"/>
      <c r="RVL235" s="627"/>
      <c r="RVM235" s="627"/>
      <c r="RVN235" s="627"/>
      <c r="RVO235" s="627"/>
      <c r="RVP235" s="627"/>
      <c r="RVQ235" s="627"/>
      <c r="RVR235" s="627"/>
      <c r="RVS235" s="627"/>
      <c r="RVT235" s="627"/>
      <c r="RVU235" s="627"/>
      <c r="RVV235" s="627"/>
      <c r="RVW235" s="627"/>
      <c r="RVX235" s="627"/>
      <c r="RVY235" s="627"/>
      <c r="RVZ235" s="627"/>
      <c r="RWA235" s="627"/>
      <c r="RWB235" s="627"/>
      <c r="RWC235" s="627"/>
      <c r="RWD235" s="627"/>
      <c r="RWE235" s="627"/>
      <c r="RWF235" s="627"/>
      <c r="RWG235" s="627"/>
      <c r="RWH235" s="627"/>
      <c r="RWI235" s="627"/>
      <c r="RWJ235" s="627"/>
      <c r="RWK235" s="627"/>
      <c r="RWL235" s="627"/>
      <c r="RWM235" s="627"/>
      <c r="RWN235" s="627"/>
      <c r="RWO235" s="627"/>
      <c r="RWP235" s="627"/>
      <c r="RWQ235" s="627"/>
      <c r="RWR235" s="627"/>
      <c r="RWS235" s="627"/>
      <c r="RWT235" s="627"/>
      <c r="RWU235" s="627"/>
      <c r="RWV235" s="627"/>
      <c r="RWW235" s="627"/>
      <c r="RWX235" s="627"/>
      <c r="RWY235" s="627"/>
      <c r="RWZ235" s="627"/>
      <c r="RXA235" s="627"/>
      <c r="RXB235" s="627"/>
      <c r="RXC235" s="627"/>
      <c r="RXD235" s="627"/>
      <c r="RXE235" s="627"/>
      <c r="RXF235" s="627"/>
      <c r="RXG235" s="627"/>
      <c r="RXH235" s="627"/>
      <c r="RXI235" s="627"/>
      <c r="RXJ235" s="627"/>
      <c r="RXK235" s="627"/>
      <c r="RXL235" s="627"/>
      <c r="RXM235" s="627"/>
      <c r="RXN235" s="627"/>
      <c r="RXO235" s="627"/>
      <c r="RXP235" s="627"/>
      <c r="RXQ235" s="627"/>
      <c r="RXR235" s="627"/>
      <c r="RXS235" s="627"/>
      <c r="RXT235" s="627"/>
      <c r="RXU235" s="627"/>
      <c r="RXV235" s="627"/>
      <c r="RXW235" s="627"/>
      <c r="RXX235" s="627"/>
      <c r="RXY235" s="627"/>
      <c r="RXZ235" s="627"/>
      <c r="RYA235" s="627"/>
      <c r="RYB235" s="627"/>
      <c r="RYC235" s="627"/>
      <c r="RYD235" s="627"/>
      <c r="RYE235" s="627"/>
      <c r="RYF235" s="627"/>
      <c r="RYG235" s="627"/>
      <c r="RYH235" s="627"/>
      <c r="RYI235" s="627"/>
      <c r="RYJ235" s="627"/>
      <c r="RYK235" s="627"/>
      <c r="RYL235" s="627"/>
      <c r="RYM235" s="627"/>
      <c r="RYN235" s="627"/>
      <c r="RYO235" s="627"/>
      <c r="RYP235" s="627"/>
      <c r="RYQ235" s="627"/>
      <c r="RYR235" s="627"/>
      <c r="RYS235" s="627"/>
      <c r="RYT235" s="627"/>
      <c r="RYU235" s="627"/>
      <c r="RYV235" s="627"/>
      <c r="RYW235" s="627"/>
      <c r="RYX235" s="627"/>
      <c r="RYY235" s="627"/>
      <c r="RYZ235" s="627"/>
      <c r="RZA235" s="627"/>
      <c r="RZB235" s="627"/>
      <c r="RZC235" s="627"/>
      <c r="RZD235" s="627"/>
      <c r="RZE235" s="627"/>
      <c r="RZF235" s="627"/>
      <c r="RZG235" s="627"/>
      <c r="RZH235" s="627"/>
      <c r="RZI235" s="627"/>
      <c r="RZJ235" s="627"/>
      <c r="RZK235" s="627"/>
      <c r="RZL235" s="627"/>
      <c r="RZM235" s="627"/>
      <c r="RZN235" s="627"/>
      <c r="RZO235" s="627"/>
      <c r="RZP235" s="627"/>
      <c r="RZQ235" s="627"/>
      <c r="RZR235" s="627"/>
      <c r="RZS235" s="627"/>
      <c r="RZT235" s="627"/>
      <c r="RZU235" s="627"/>
      <c r="RZV235" s="627"/>
      <c r="RZW235" s="627"/>
      <c r="RZX235" s="627"/>
      <c r="RZY235" s="627"/>
      <c r="RZZ235" s="627"/>
      <c r="SAA235" s="627"/>
      <c r="SAB235" s="627"/>
      <c r="SAC235" s="627"/>
      <c r="SAD235" s="627"/>
      <c r="SAE235" s="627"/>
      <c r="SAF235" s="627"/>
      <c r="SAG235" s="627"/>
      <c r="SAH235" s="627"/>
      <c r="SAI235" s="627"/>
      <c r="SAJ235" s="627"/>
      <c r="SAK235" s="627"/>
      <c r="SAL235" s="627"/>
      <c r="SAM235" s="627"/>
      <c r="SAN235" s="627"/>
      <c r="SAO235" s="627"/>
      <c r="SAP235" s="627"/>
      <c r="SAQ235" s="627"/>
      <c r="SAR235" s="627"/>
      <c r="SAS235" s="627"/>
      <c r="SAT235" s="627"/>
      <c r="SAU235" s="627"/>
      <c r="SAV235" s="627"/>
      <c r="SAW235" s="627"/>
      <c r="SAX235" s="627"/>
      <c r="SAY235" s="627"/>
      <c r="SAZ235" s="627"/>
      <c r="SBA235" s="627"/>
      <c r="SBB235" s="627"/>
      <c r="SBC235" s="627"/>
      <c r="SBD235" s="627"/>
      <c r="SBE235" s="627"/>
      <c r="SBF235" s="627"/>
      <c r="SBG235" s="627"/>
      <c r="SBH235" s="627"/>
      <c r="SBI235" s="627"/>
      <c r="SBJ235" s="627"/>
      <c r="SBK235" s="627"/>
      <c r="SBL235" s="627"/>
      <c r="SBM235" s="627"/>
      <c r="SBN235" s="627"/>
      <c r="SBO235" s="627"/>
      <c r="SBP235" s="627"/>
      <c r="SBQ235" s="627"/>
      <c r="SBR235" s="627"/>
      <c r="SBS235" s="627"/>
      <c r="SBT235" s="627"/>
      <c r="SBU235" s="627"/>
      <c r="SBV235" s="627"/>
      <c r="SBW235" s="627"/>
      <c r="SBX235" s="627"/>
      <c r="SBY235" s="627"/>
      <c r="SBZ235" s="627"/>
      <c r="SCA235" s="627"/>
      <c r="SCB235" s="627"/>
      <c r="SCC235" s="627"/>
      <c r="SCD235" s="627"/>
      <c r="SCE235" s="627"/>
      <c r="SCF235" s="627"/>
      <c r="SCG235" s="627"/>
      <c r="SCH235" s="627"/>
      <c r="SCI235" s="627"/>
      <c r="SCJ235" s="627"/>
      <c r="SCK235" s="627"/>
      <c r="SCL235" s="627"/>
      <c r="SCM235" s="627"/>
      <c r="SCN235" s="627"/>
      <c r="SCO235" s="627"/>
      <c r="SCP235" s="627"/>
      <c r="SCQ235" s="627"/>
      <c r="SCR235" s="627"/>
      <c r="SCS235" s="627"/>
      <c r="SCT235" s="627"/>
      <c r="SCU235" s="627"/>
      <c r="SCV235" s="627"/>
      <c r="SCW235" s="627"/>
      <c r="SCX235" s="627"/>
      <c r="SCY235" s="627"/>
      <c r="SCZ235" s="627"/>
      <c r="SDA235" s="627"/>
      <c r="SDB235" s="627"/>
      <c r="SDC235" s="627"/>
      <c r="SDD235" s="627"/>
      <c r="SDE235" s="627"/>
      <c r="SDF235" s="627"/>
      <c r="SDG235" s="627"/>
      <c r="SDH235" s="627"/>
      <c r="SDI235" s="627"/>
      <c r="SDJ235" s="627"/>
      <c r="SDK235" s="627"/>
      <c r="SDL235" s="627"/>
      <c r="SDM235" s="627"/>
      <c r="SDN235" s="627"/>
      <c r="SDO235" s="627"/>
      <c r="SDP235" s="627"/>
      <c r="SDQ235" s="627"/>
      <c r="SDR235" s="627"/>
      <c r="SDS235" s="627"/>
      <c r="SDT235" s="627"/>
      <c r="SDU235" s="627"/>
      <c r="SDV235" s="627"/>
      <c r="SDW235" s="627"/>
      <c r="SDX235" s="627"/>
      <c r="SDY235" s="627"/>
      <c r="SDZ235" s="627"/>
      <c r="SEA235" s="627"/>
      <c r="SEB235" s="627"/>
      <c r="SEC235" s="627"/>
      <c r="SED235" s="627"/>
      <c r="SEE235" s="627"/>
      <c r="SEF235" s="627"/>
      <c r="SEG235" s="627"/>
      <c r="SEH235" s="627"/>
      <c r="SEI235" s="627"/>
      <c r="SEJ235" s="627"/>
      <c r="SEK235" s="627"/>
      <c r="SEL235" s="627"/>
      <c r="SEM235" s="627"/>
      <c r="SEN235" s="627"/>
      <c r="SEO235" s="627"/>
      <c r="SEP235" s="627"/>
      <c r="SEQ235" s="627"/>
      <c r="SER235" s="627"/>
      <c r="SES235" s="627"/>
      <c r="SET235" s="627"/>
      <c r="SEU235" s="627"/>
      <c r="SEV235" s="627"/>
      <c r="SEW235" s="627"/>
      <c r="SEX235" s="627"/>
      <c r="SEY235" s="627"/>
      <c r="SEZ235" s="627"/>
      <c r="SFA235" s="627"/>
      <c r="SFB235" s="627"/>
      <c r="SFC235" s="627"/>
      <c r="SFD235" s="627"/>
      <c r="SFE235" s="627"/>
      <c r="SFF235" s="627"/>
      <c r="SFG235" s="627"/>
      <c r="SFH235" s="627"/>
      <c r="SFI235" s="627"/>
      <c r="SFJ235" s="627"/>
      <c r="SFK235" s="627"/>
      <c r="SFL235" s="627"/>
      <c r="SFM235" s="627"/>
      <c r="SFN235" s="627"/>
      <c r="SFO235" s="627"/>
      <c r="SFP235" s="627"/>
      <c r="SFQ235" s="627"/>
      <c r="SFR235" s="627"/>
      <c r="SFS235" s="627"/>
      <c r="SFT235" s="627"/>
      <c r="SFU235" s="627"/>
      <c r="SFV235" s="627"/>
      <c r="SFW235" s="627"/>
      <c r="SFX235" s="627"/>
      <c r="SFY235" s="627"/>
      <c r="SFZ235" s="627"/>
      <c r="SGA235" s="627"/>
      <c r="SGB235" s="627"/>
      <c r="SGC235" s="627"/>
      <c r="SGD235" s="627"/>
      <c r="SGE235" s="627"/>
      <c r="SGF235" s="627"/>
      <c r="SGG235" s="627"/>
      <c r="SGH235" s="627"/>
      <c r="SGI235" s="627"/>
      <c r="SGJ235" s="627"/>
      <c r="SGK235" s="627"/>
      <c r="SGL235" s="627"/>
      <c r="SGM235" s="627"/>
      <c r="SGN235" s="627"/>
      <c r="SGO235" s="627"/>
      <c r="SGP235" s="627"/>
      <c r="SGQ235" s="627"/>
      <c r="SGR235" s="627"/>
      <c r="SGS235" s="627"/>
      <c r="SGT235" s="627"/>
      <c r="SGU235" s="627"/>
      <c r="SGV235" s="627"/>
      <c r="SGW235" s="627"/>
      <c r="SGX235" s="627"/>
      <c r="SGY235" s="627"/>
      <c r="SGZ235" s="627"/>
      <c r="SHA235" s="627"/>
      <c r="SHB235" s="627"/>
      <c r="SHC235" s="627"/>
      <c r="SHD235" s="627"/>
      <c r="SHE235" s="627"/>
      <c r="SHF235" s="627"/>
      <c r="SHG235" s="627"/>
      <c r="SHH235" s="627"/>
      <c r="SHI235" s="627"/>
      <c r="SHJ235" s="627"/>
      <c r="SHK235" s="627"/>
      <c r="SHL235" s="627"/>
      <c r="SHM235" s="627"/>
      <c r="SHN235" s="627"/>
      <c r="SHO235" s="627"/>
      <c r="SHP235" s="627"/>
      <c r="SHQ235" s="627"/>
      <c r="SHR235" s="627"/>
      <c r="SHS235" s="627"/>
      <c r="SHT235" s="627"/>
      <c r="SHU235" s="627"/>
      <c r="SHV235" s="627"/>
      <c r="SHW235" s="627"/>
      <c r="SHX235" s="627"/>
      <c r="SHY235" s="627"/>
      <c r="SHZ235" s="627"/>
      <c r="SIA235" s="627"/>
      <c r="SIB235" s="627"/>
      <c r="SIC235" s="627"/>
      <c r="SID235" s="627"/>
      <c r="SIE235" s="627"/>
      <c r="SIF235" s="627"/>
      <c r="SIG235" s="627"/>
      <c r="SIH235" s="627"/>
      <c r="SII235" s="627"/>
      <c r="SIJ235" s="627"/>
      <c r="SIK235" s="627"/>
      <c r="SIL235" s="627"/>
      <c r="SIM235" s="627"/>
      <c r="SIN235" s="627"/>
      <c r="SIO235" s="627"/>
      <c r="SIP235" s="627"/>
      <c r="SIQ235" s="627"/>
      <c r="SIR235" s="627"/>
      <c r="SIS235" s="627"/>
      <c r="SIT235" s="627"/>
      <c r="SIU235" s="627"/>
      <c r="SIV235" s="627"/>
      <c r="SIW235" s="627"/>
      <c r="SIX235" s="627"/>
      <c r="SIY235" s="627"/>
      <c r="SIZ235" s="627"/>
      <c r="SJA235" s="627"/>
      <c r="SJB235" s="627"/>
      <c r="SJC235" s="627"/>
      <c r="SJD235" s="627"/>
      <c r="SJE235" s="627"/>
      <c r="SJF235" s="627"/>
      <c r="SJG235" s="627"/>
      <c r="SJH235" s="627"/>
      <c r="SJI235" s="627"/>
      <c r="SJJ235" s="627"/>
      <c r="SJK235" s="627"/>
      <c r="SJL235" s="627"/>
      <c r="SJM235" s="627"/>
      <c r="SJN235" s="627"/>
      <c r="SJO235" s="627"/>
      <c r="SJP235" s="627"/>
      <c r="SJQ235" s="627"/>
      <c r="SJR235" s="627"/>
      <c r="SJS235" s="627"/>
      <c r="SJT235" s="627"/>
      <c r="SJU235" s="627"/>
      <c r="SJV235" s="627"/>
      <c r="SJW235" s="627"/>
      <c r="SJX235" s="627"/>
      <c r="SJY235" s="627"/>
      <c r="SJZ235" s="627"/>
      <c r="SKA235" s="627"/>
      <c r="SKB235" s="627"/>
      <c r="SKC235" s="627"/>
      <c r="SKD235" s="627"/>
      <c r="SKE235" s="627"/>
      <c r="SKF235" s="627"/>
      <c r="SKG235" s="627"/>
      <c r="SKH235" s="627"/>
      <c r="SKI235" s="627"/>
      <c r="SKJ235" s="627"/>
      <c r="SKK235" s="627"/>
      <c r="SKL235" s="627"/>
      <c r="SKM235" s="627"/>
      <c r="SKN235" s="627"/>
      <c r="SKO235" s="627"/>
      <c r="SKP235" s="627"/>
      <c r="SKQ235" s="627"/>
      <c r="SKR235" s="627"/>
      <c r="SKS235" s="627"/>
      <c r="SKT235" s="627"/>
      <c r="SKU235" s="627"/>
      <c r="SKV235" s="627"/>
      <c r="SKW235" s="627"/>
      <c r="SKX235" s="627"/>
      <c r="SKY235" s="627"/>
      <c r="SKZ235" s="627"/>
      <c r="SLA235" s="627"/>
      <c r="SLB235" s="627"/>
      <c r="SLC235" s="627"/>
      <c r="SLD235" s="627"/>
      <c r="SLE235" s="627"/>
      <c r="SLF235" s="627"/>
      <c r="SLG235" s="627"/>
      <c r="SLH235" s="627"/>
      <c r="SLI235" s="627"/>
      <c r="SLJ235" s="627"/>
      <c r="SLK235" s="627"/>
      <c r="SLL235" s="627"/>
      <c r="SLM235" s="627"/>
      <c r="SLN235" s="627"/>
      <c r="SLO235" s="627"/>
      <c r="SLP235" s="627"/>
      <c r="SLQ235" s="627"/>
      <c r="SLR235" s="627"/>
      <c r="SLS235" s="627"/>
      <c r="SLT235" s="627"/>
      <c r="SLU235" s="627"/>
      <c r="SLV235" s="627"/>
      <c r="SLW235" s="627"/>
      <c r="SLX235" s="627"/>
      <c r="SLY235" s="627"/>
      <c r="SLZ235" s="627"/>
      <c r="SMA235" s="627"/>
      <c r="SMB235" s="627"/>
      <c r="SMC235" s="627"/>
      <c r="SMD235" s="627"/>
      <c r="SME235" s="627"/>
      <c r="SMF235" s="627"/>
      <c r="SMG235" s="627"/>
      <c r="SMH235" s="627"/>
      <c r="SMI235" s="627"/>
      <c r="SMJ235" s="627"/>
      <c r="SMK235" s="627"/>
      <c r="SML235" s="627"/>
      <c r="SMM235" s="627"/>
      <c r="SMN235" s="627"/>
      <c r="SMO235" s="627"/>
      <c r="SMP235" s="627"/>
      <c r="SMQ235" s="627"/>
      <c r="SMR235" s="627"/>
      <c r="SMS235" s="627"/>
      <c r="SMT235" s="627"/>
      <c r="SMU235" s="627"/>
      <c r="SMV235" s="627"/>
      <c r="SMW235" s="627"/>
      <c r="SMX235" s="627"/>
      <c r="SMY235" s="627"/>
      <c r="SMZ235" s="627"/>
      <c r="SNA235" s="627"/>
      <c r="SNB235" s="627"/>
      <c r="SNC235" s="627"/>
      <c r="SND235" s="627"/>
      <c r="SNE235" s="627"/>
      <c r="SNF235" s="627"/>
      <c r="SNG235" s="627"/>
      <c r="SNH235" s="627"/>
      <c r="SNI235" s="627"/>
      <c r="SNJ235" s="627"/>
      <c r="SNK235" s="627"/>
      <c r="SNL235" s="627"/>
      <c r="SNM235" s="627"/>
      <c r="SNN235" s="627"/>
      <c r="SNO235" s="627"/>
      <c r="SNP235" s="627"/>
      <c r="SNQ235" s="627"/>
      <c r="SNR235" s="627"/>
      <c r="SNS235" s="627"/>
      <c r="SNT235" s="627"/>
      <c r="SNU235" s="627"/>
      <c r="SNV235" s="627"/>
      <c r="SNW235" s="627"/>
      <c r="SNX235" s="627"/>
      <c r="SNY235" s="627"/>
      <c r="SNZ235" s="627"/>
      <c r="SOA235" s="627"/>
      <c r="SOB235" s="627"/>
      <c r="SOC235" s="627"/>
      <c r="SOD235" s="627"/>
      <c r="SOE235" s="627"/>
      <c r="SOF235" s="627"/>
      <c r="SOG235" s="627"/>
      <c r="SOH235" s="627"/>
      <c r="SOI235" s="627"/>
      <c r="SOJ235" s="627"/>
      <c r="SOK235" s="627"/>
      <c r="SOL235" s="627"/>
      <c r="SOM235" s="627"/>
      <c r="SON235" s="627"/>
      <c r="SOO235" s="627"/>
      <c r="SOP235" s="627"/>
      <c r="SOQ235" s="627"/>
      <c r="SOR235" s="627"/>
      <c r="SOS235" s="627"/>
      <c r="SOT235" s="627"/>
      <c r="SOU235" s="627"/>
      <c r="SOV235" s="627"/>
      <c r="SOW235" s="627"/>
      <c r="SOX235" s="627"/>
      <c r="SOY235" s="627"/>
      <c r="SOZ235" s="627"/>
      <c r="SPA235" s="627"/>
      <c r="SPB235" s="627"/>
      <c r="SPC235" s="627"/>
      <c r="SPD235" s="627"/>
      <c r="SPE235" s="627"/>
      <c r="SPF235" s="627"/>
      <c r="SPG235" s="627"/>
      <c r="SPH235" s="627"/>
      <c r="SPI235" s="627"/>
      <c r="SPJ235" s="627"/>
      <c r="SPK235" s="627"/>
      <c r="SPL235" s="627"/>
      <c r="SPM235" s="627"/>
      <c r="SPN235" s="627"/>
      <c r="SPO235" s="627"/>
      <c r="SPP235" s="627"/>
      <c r="SPQ235" s="627"/>
      <c r="SPR235" s="627"/>
      <c r="SPS235" s="627"/>
      <c r="SPT235" s="627"/>
      <c r="SPU235" s="627"/>
      <c r="SPV235" s="627"/>
      <c r="SPW235" s="627"/>
      <c r="SPX235" s="627"/>
      <c r="SPY235" s="627"/>
      <c r="SPZ235" s="627"/>
      <c r="SQA235" s="627"/>
      <c r="SQB235" s="627"/>
      <c r="SQC235" s="627"/>
      <c r="SQD235" s="627"/>
      <c r="SQE235" s="627"/>
      <c r="SQF235" s="627"/>
      <c r="SQG235" s="627"/>
      <c r="SQH235" s="627"/>
      <c r="SQI235" s="627"/>
      <c r="SQJ235" s="627"/>
      <c r="SQK235" s="627"/>
      <c r="SQL235" s="627"/>
      <c r="SQM235" s="627"/>
      <c r="SQN235" s="627"/>
      <c r="SQO235" s="627"/>
      <c r="SQP235" s="627"/>
      <c r="SQQ235" s="627"/>
      <c r="SQR235" s="627"/>
      <c r="SQS235" s="627"/>
      <c r="SQT235" s="627"/>
      <c r="SQU235" s="627"/>
      <c r="SQV235" s="627"/>
      <c r="SQW235" s="627"/>
      <c r="SQX235" s="627"/>
      <c r="SQY235" s="627"/>
      <c r="SQZ235" s="627"/>
      <c r="SRA235" s="627"/>
      <c r="SRB235" s="627"/>
      <c r="SRC235" s="627"/>
      <c r="SRD235" s="627"/>
      <c r="SRE235" s="627"/>
      <c r="SRF235" s="627"/>
      <c r="SRG235" s="627"/>
      <c r="SRH235" s="627"/>
      <c r="SRI235" s="627"/>
      <c r="SRJ235" s="627"/>
      <c r="SRK235" s="627"/>
      <c r="SRL235" s="627"/>
      <c r="SRM235" s="627"/>
      <c r="SRN235" s="627"/>
      <c r="SRO235" s="627"/>
      <c r="SRP235" s="627"/>
      <c r="SRQ235" s="627"/>
      <c r="SRR235" s="627"/>
      <c r="SRS235" s="627"/>
      <c r="SRT235" s="627"/>
      <c r="SRU235" s="627"/>
      <c r="SRV235" s="627"/>
      <c r="SRW235" s="627"/>
      <c r="SRX235" s="627"/>
      <c r="SRY235" s="627"/>
      <c r="SRZ235" s="627"/>
      <c r="SSA235" s="627"/>
      <c r="SSB235" s="627"/>
      <c r="SSC235" s="627"/>
      <c r="SSD235" s="627"/>
      <c r="SSE235" s="627"/>
      <c r="SSF235" s="627"/>
      <c r="SSG235" s="627"/>
      <c r="SSH235" s="627"/>
      <c r="SSI235" s="627"/>
      <c r="SSJ235" s="627"/>
      <c r="SSK235" s="627"/>
      <c r="SSL235" s="627"/>
      <c r="SSM235" s="627"/>
      <c r="SSN235" s="627"/>
      <c r="SSO235" s="627"/>
      <c r="SSP235" s="627"/>
      <c r="SSQ235" s="627"/>
      <c r="SSR235" s="627"/>
      <c r="SSS235" s="627"/>
      <c r="SST235" s="627"/>
      <c r="SSU235" s="627"/>
      <c r="SSV235" s="627"/>
      <c r="SSW235" s="627"/>
      <c r="SSX235" s="627"/>
      <c r="SSY235" s="627"/>
      <c r="SSZ235" s="627"/>
      <c r="STA235" s="627"/>
      <c r="STB235" s="627"/>
      <c r="STC235" s="627"/>
      <c r="STD235" s="627"/>
      <c r="STE235" s="627"/>
      <c r="STF235" s="627"/>
      <c r="STG235" s="627"/>
      <c r="STH235" s="627"/>
      <c r="STI235" s="627"/>
      <c r="STJ235" s="627"/>
      <c r="STK235" s="627"/>
      <c r="STL235" s="627"/>
      <c r="STM235" s="627"/>
      <c r="STN235" s="627"/>
      <c r="STO235" s="627"/>
      <c r="STP235" s="627"/>
      <c r="STQ235" s="627"/>
      <c r="STR235" s="627"/>
      <c r="STS235" s="627"/>
      <c r="STT235" s="627"/>
      <c r="STU235" s="627"/>
      <c r="STV235" s="627"/>
      <c r="STW235" s="627"/>
      <c r="STX235" s="627"/>
      <c r="STY235" s="627"/>
      <c r="STZ235" s="627"/>
      <c r="SUA235" s="627"/>
      <c r="SUB235" s="627"/>
      <c r="SUC235" s="627"/>
      <c r="SUD235" s="627"/>
      <c r="SUE235" s="627"/>
      <c r="SUF235" s="627"/>
      <c r="SUG235" s="627"/>
      <c r="SUH235" s="627"/>
      <c r="SUI235" s="627"/>
      <c r="SUJ235" s="627"/>
      <c r="SUK235" s="627"/>
      <c r="SUL235" s="627"/>
      <c r="SUM235" s="627"/>
      <c r="SUN235" s="627"/>
      <c r="SUO235" s="627"/>
      <c r="SUP235" s="627"/>
      <c r="SUQ235" s="627"/>
      <c r="SUR235" s="627"/>
      <c r="SUS235" s="627"/>
      <c r="SUT235" s="627"/>
      <c r="SUU235" s="627"/>
      <c r="SUV235" s="627"/>
      <c r="SUW235" s="627"/>
      <c r="SUX235" s="627"/>
      <c r="SUY235" s="627"/>
      <c r="SUZ235" s="627"/>
      <c r="SVA235" s="627"/>
      <c r="SVB235" s="627"/>
      <c r="SVC235" s="627"/>
      <c r="SVD235" s="627"/>
      <c r="SVE235" s="627"/>
      <c r="SVF235" s="627"/>
      <c r="SVG235" s="627"/>
      <c r="SVH235" s="627"/>
      <c r="SVI235" s="627"/>
      <c r="SVJ235" s="627"/>
      <c r="SVK235" s="627"/>
      <c r="SVL235" s="627"/>
      <c r="SVM235" s="627"/>
      <c r="SVN235" s="627"/>
      <c r="SVO235" s="627"/>
      <c r="SVP235" s="627"/>
      <c r="SVQ235" s="627"/>
      <c r="SVR235" s="627"/>
      <c r="SVS235" s="627"/>
      <c r="SVT235" s="627"/>
      <c r="SVU235" s="627"/>
      <c r="SVV235" s="627"/>
      <c r="SVW235" s="627"/>
      <c r="SVX235" s="627"/>
      <c r="SVY235" s="627"/>
      <c r="SVZ235" s="627"/>
      <c r="SWA235" s="627"/>
      <c r="SWB235" s="627"/>
      <c r="SWC235" s="627"/>
      <c r="SWD235" s="627"/>
      <c r="SWE235" s="627"/>
      <c r="SWF235" s="627"/>
      <c r="SWG235" s="627"/>
      <c r="SWH235" s="627"/>
      <c r="SWI235" s="627"/>
      <c r="SWJ235" s="627"/>
      <c r="SWK235" s="627"/>
      <c r="SWL235" s="627"/>
      <c r="SWM235" s="627"/>
      <c r="SWN235" s="627"/>
      <c r="SWO235" s="627"/>
      <c r="SWP235" s="627"/>
      <c r="SWQ235" s="627"/>
      <c r="SWR235" s="627"/>
      <c r="SWS235" s="627"/>
      <c r="SWT235" s="627"/>
      <c r="SWU235" s="627"/>
      <c r="SWV235" s="627"/>
      <c r="SWW235" s="627"/>
      <c r="SWX235" s="627"/>
      <c r="SWY235" s="627"/>
      <c r="SWZ235" s="627"/>
      <c r="SXA235" s="627"/>
      <c r="SXB235" s="627"/>
      <c r="SXC235" s="627"/>
      <c r="SXD235" s="627"/>
      <c r="SXE235" s="627"/>
      <c r="SXF235" s="627"/>
      <c r="SXG235" s="627"/>
      <c r="SXH235" s="627"/>
      <c r="SXI235" s="627"/>
      <c r="SXJ235" s="627"/>
      <c r="SXK235" s="627"/>
      <c r="SXL235" s="627"/>
      <c r="SXM235" s="627"/>
      <c r="SXN235" s="627"/>
      <c r="SXO235" s="627"/>
      <c r="SXP235" s="627"/>
      <c r="SXQ235" s="627"/>
      <c r="SXR235" s="627"/>
      <c r="SXS235" s="627"/>
      <c r="SXT235" s="627"/>
      <c r="SXU235" s="627"/>
      <c r="SXV235" s="627"/>
      <c r="SXW235" s="627"/>
      <c r="SXX235" s="627"/>
      <c r="SXY235" s="627"/>
      <c r="SXZ235" s="627"/>
      <c r="SYA235" s="627"/>
      <c r="SYB235" s="627"/>
      <c r="SYC235" s="627"/>
      <c r="SYD235" s="627"/>
      <c r="SYE235" s="627"/>
      <c r="SYF235" s="627"/>
      <c r="SYG235" s="627"/>
      <c r="SYH235" s="627"/>
      <c r="SYI235" s="627"/>
      <c r="SYJ235" s="627"/>
      <c r="SYK235" s="627"/>
      <c r="SYL235" s="627"/>
      <c r="SYM235" s="627"/>
      <c r="SYN235" s="627"/>
      <c r="SYO235" s="627"/>
      <c r="SYP235" s="627"/>
      <c r="SYQ235" s="627"/>
      <c r="SYR235" s="627"/>
      <c r="SYS235" s="627"/>
      <c r="SYT235" s="627"/>
      <c r="SYU235" s="627"/>
      <c r="SYV235" s="627"/>
      <c r="SYW235" s="627"/>
      <c r="SYX235" s="627"/>
      <c r="SYY235" s="627"/>
      <c r="SYZ235" s="627"/>
      <c r="SZA235" s="627"/>
      <c r="SZB235" s="627"/>
      <c r="SZC235" s="627"/>
      <c r="SZD235" s="627"/>
      <c r="SZE235" s="627"/>
      <c r="SZF235" s="627"/>
      <c r="SZG235" s="627"/>
      <c r="SZH235" s="627"/>
      <c r="SZI235" s="627"/>
      <c r="SZJ235" s="627"/>
      <c r="SZK235" s="627"/>
      <c r="SZL235" s="627"/>
      <c r="SZM235" s="627"/>
      <c r="SZN235" s="627"/>
      <c r="SZO235" s="627"/>
      <c r="SZP235" s="627"/>
      <c r="SZQ235" s="627"/>
      <c r="SZR235" s="627"/>
      <c r="SZS235" s="627"/>
      <c r="SZT235" s="627"/>
      <c r="SZU235" s="627"/>
      <c r="SZV235" s="627"/>
      <c r="SZW235" s="627"/>
      <c r="SZX235" s="627"/>
      <c r="SZY235" s="627"/>
      <c r="SZZ235" s="627"/>
      <c r="TAA235" s="627"/>
      <c r="TAB235" s="627"/>
      <c r="TAC235" s="627"/>
      <c r="TAD235" s="627"/>
      <c r="TAE235" s="627"/>
      <c r="TAF235" s="627"/>
      <c r="TAG235" s="627"/>
      <c r="TAH235" s="627"/>
      <c r="TAI235" s="627"/>
      <c r="TAJ235" s="627"/>
      <c r="TAK235" s="627"/>
      <c r="TAL235" s="627"/>
      <c r="TAM235" s="627"/>
      <c r="TAN235" s="627"/>
      <c r="TAO235" s="627"/>
      <c r="TAP235" s="627"/>
      <c r="TAQ235" s="627"/>
      <c r="TAR235" s="627"/>
      <c r="TAS235" s="627"/>
      <c r="TAT235" s="627"/>
      <c r="TAU235" s="627"/>
      <c r="TAV235" s="627"/>
      <c r="TAW235" s="627"/>
      <c r="TAX235" s="627"/>
      <c r="TAY235" s="627"/>
      <c r="TAZ235" s="627"/>
      <c r="TBA235" s="627"/>
      <c r="TBB235" s="627"/>
      <c r="TBC235" s="627"/>
      <c r="TBD235" s="627"/>
      <c r="TBE235" s="627"/>
      <c r="TBF235" s="627"/>
      <c r="TBG235" s="627"/>
      <c r="TBH235" s="627"/>
      <c r="TBI235" s="627"/>
      <c r="TBJ235" s="627"/>
      <c r="TBK235" s="627"/>
      <c r="TBL235" s="627"/>
      <c r="TBM235" s="627"/>
      <c r="TBN235" s="627"/>
      <c r="TBO235" s="627"/>
      <c r="TBP235" s="627"/>
      <c r="TBQ235" s="627"/>
      <c r="TBR235" s="627"/>
      <c r="TBS235" s="627"/>
      <c r="TBT235" s="627"/>
      <c r="TBU235" s="627"/>
      <c r="TBV235" s="627"/>
      <c r="TBW235" s="627"/>
      <c r="TBX235" s="627"/>
      <c r="TBY235" s="627"/>
      <c r="TBZ235" s="627"/>
      <c r="TCA235" s="627"/>
      <c r="TCB235" s="627"/>
      <c r="TCC235" s="627"/>
      <c r="TCD235" s="627"/>
      <c r="TCE235" s="627"/>
      <c r="TCF235" s="627"/>
      <c r="TCG235" s="627"/>
      <c r="TCH235" s="627"/>
      <c r="TCI235" s="627"/>
      <c r="TCJ235" s="627"/>
      <c r="TCK235" s="627"/>
      <c r="TCL235" s="627"/>
      <c r="TCM235" s="627"/>
      <c r="TCN235" s="627"/>
      <c r="TCO235" s="627"/>
      <c r="TCP235" s="627"/>
      <c r="TCQ235" s="627"/>
      <c r="TCR235" s="627"/>
      <c r="TCS235" s="627"/>
      <c r="TCT235" s="627"/>
      <c r="TCU235" s="627"/>
      <c r="TCV235" s="627"/>
      <c r="TCW235" s="627"/>
      <c r="TCX235" s="627"/>
      <c r="TCY235" s="627"/>
      <c r="TCZ235" s="627"/>
      <c r="TDA235" s="627"/>
      <c r="TDB235" s="627"/>
      <c r="TDC235" s="627"/>
      <c r="TDD235" s="627"/>
      <c r="TDE235" s="627"/>
      <c r="TDF235" s="627"/>
      <c r="TDG235" s="627"/>
      <c r="TDH235" s="627"/>
      <c r="TDI235" s="627"/>
      <c r="TDJ235" s="627"/>
      <c r="TDK235" s="627"/>
      <c r="TDL235" s="627"/>
      <c r="TDM235" s="627"/>
      <c r="TDN235" s="627"/>
      <c r="TDO235" s="627"/>
      <c r="TDP235" s="627"/>
      <c r="TDQ235" s="627"/>
      <c r="TDR235" s="627"/>
      <c r="TDS235" s="627"/>
      <c r="TDT235" s="627"/>
      <c r="TDU235" s="627"/>
      <c r="TDV235" s="627"/>
      <c r="TDW235" s="627"/>
      <c r="TDX235" s="627"/>
      <c r="TDY235" s="627"/>
      <c r="TDZ235" s="627"/>
      <c r="TEA235" s="627"/>
      <c r="TEB235" s="627"/>
      <c r="TEC235" s="627"/>
      <c r="TED235" s="627"/>
      <c r="TEE235" s="627"/>
      <c r="TEF235" s="627"/>
      <c r="TEG235" s="627"/>
      <c r="TEH235" s="627"/>
      <c r="TEI235" s="627"/>
      <c r="TEJ235" s="627"/>
      <c r="TEK235" s="627"/>
      <c r="TEL235" s="627"/>
      <c r="TEM235" s="627"/>
      <c r="TEN235" s="627"/>
      <c r="TEO235" s="627"/>
      <c r="TEP235" s="627"/>
      <c r="TEQ235" s="627"/>
      <c r="TER235" s="627"/>
      <c r="TES235" s="627"/>
      <c r="TET235" s="627"/>
      <c r="TEU235" s="627"/>
      <c r="TEV235" s="627"/>
      <c r="TEW235" s="627"/>
      <c r="TEX235" s="627"/>
      <c r="TEY235" s="627"/>
      <c r="TEZ235" s="627"/>
      <c r="TFA235" s="627"/>
      <c r="TFB235" s="627"/>
      <c r="TFC235" s="627"/>
      <c r="TFD235" s="627"/>
      <c r="TFE235" s="627"/>
      <c r="TFF235" s="627"/>
      <c r="TFG235" s="627"/>
      <c r="TFH235" s="627"/>
      <c r="TFI235" s="627"/>
      <c r="TFJ235" s="627"/>
      <c r="TFK235" s="627"/>
      <c r="TFL235" s="627"/>
      <c r="TFM235" s="627"/>
      <c r="TFN235" s="627"/>
      <c r="TFO235" s="627"/>
      <c r="TFP235" s="627"/>
      <c r="TFQ235" s="627"/>
      <c r="TFR235" s="627"/>
      <c r="TFS235" s="627"/>
      <c r="TFT235" s="627"/>
      <c r="TFU235" s="627"/>
      <c r="TFV235" s="627"/>
      <c r="TFW235" s="627"/>
      <c r="TFX235" s="627"/>
      <c r="TFY235" s="627"/>
      <c r="TFZ235" s="627"/>
      <c r="TGA235" s="627"/>
      <c r="TGB235" s="627"/>
      <c r="TGC235" s="627"/>
      <c r="TGD235" s="627"/>
      <c r="TGE235" s="627"/>
      <c r="TGF235" s="627"/>
      <c r="TGG235" s="627"/>
      <c r="TGH235" s="627"/>
      <c r="TGI235" s="627"/>
      <c r="TGJ235" s="627"/>
      <c r="TGK235" s="627"/>
      <c r="TGL235" s="627"/>
      <c r="TGM235" s="627"/>
      <c r="TGN235" s="627"/>
      <c r="TGO235" s="627"/>
      <c r="TGP235" s="627"/>
      <c r="TGQ235" s="627"/>
      <c r="TGR235" s="627"/>
      <c r="TGS235" s="627"/>
      <c r="TGT235" s="627"/>
      <c r="TGU235" s="627"/>
      <c r="TGV235" s="627"/>
      <c r="TGW235" s="627"/>
      <c r="TGX235" s="627"/>
      <c r="TGY235" s="627"/>
      <c r="TGZ235" s="627"/>
      <c r="THA235" s="627"/>
      <c r="THB235" s="627"/>
      <c r="THC235" s="627"/>
      <c r="THD235" s="627"/>
      <c r="THE235" s="627"/>
      <c r="THF235" s="627"/>
      <c r="THG235" s="627"/>
      <c r="THH235" s="627"/>
      <c r="THI235" s="627"/>
      <c r="THJ235" s="627"/>
      <c r="THK235" s="627"/>
      <c r="THL235" s="627"/>
      <c r="THM235" s="627"/>
      <c r="THN235" s="627"/>
      <c r="THO235" s="627"/>
      <c r="THP235" s="627"/>
      <c r="THQ235" s="627"/>
      <c r="THR235" s="627"/>
      <c r="THS235" s="627"/>
      <c r="THT235" s="627"/>
      <c r="THU235" s="627"/>
      <c r="THV235" s="627"/>
      <c r="THW235" s="627"/>
      <c r="THX235" s="627"/>
      <c r="THY235" s="627"/>
      <c r="THZ235" s="627"/>
      <c r="TIA235" s="627"/>
      <c r="TIB235" s="627"/>
      <c r="TIC235" s="627"/>
      <c r="TID235" s="627"/>
      <c r="TIE235" s="627"/>
      <c r="TIF235" s="627"/>
      <c r="TIG235" s="627"/>
      <c r="TIH235" s="627"/>
      <c r="TII235" s="627"/>
      <c r="TIJ235" s="627"/>
      <c r="TIK235" s="627"/>
      <c r="TIL235" s="627"/>
      <c r="TIM235" s="627"/>
      <c r="TIN235" s="627"/>
      <c r="TIO235" s="627"/>
      <c r="TIP235" s="627"/>
      <c r="TIQ235" s="627"/>
      <c r="TIR235" s="627"/>
      <c r="TIS235" s="627"/>
      <c r="TIT235" s="627"/>
      <c r="TIU235" s="627"/>
      <c r="TIV235" s="627"/>
      <c r="TIW235" s="627"/>
      <c r="TIX235" s="627"/>
      <c r="TIY235" s="627"/>
      <c r="TIZ235" s="627"/>
      <c r="TJA235" s="627"/>
      <c r="TJB235" s="627"/>
      <c r="TJC235" s="627"/>
      <c r="TJD235" s="627"/>
      <c r="TJE235" s="627"/>
      <c r="TJF235" s="627"/>
      <c r="TJG235" s="627"/>
      <c r="TJH235" s="627"/>
      <c r="TJI235" s="627"/>
      <c r="TJJ235" s="627"/>
      <c r="TJK235" s="627"/>
      <c r="TJL235" s="627"/>
      <c r="TJM235" s="627"/>
      <c r="TJN235" s="627"/>
      <c r="TJO235" s="627"/>
      <c r="TJP235" s="627"/>
      <c r="TJQ235" s="627"/>
      <c r="TJR235" s="627"/>
      <c r="TJS235" s="627"/>
      <c r="TJT235" s="627"/>
      <c r="TJU235" s="627"/>
      <c r="TJV235" s="627"/>
      <c r="TJW235" s="627"/>
      <c r="TJX235" s="627"/>
      <c r="TJY235" s="627"/>
      <c r="TJZ235" s="627"/>
      <c r="TKA235" s="627"/>
      <c r="TKB235" s="627"/>
      <c r="TKC235" s="627"/>
      <c r="TKD235" s="627"/>
      <c r="TKE235" s="627"/>
      <c r="TKF235" s="627"/>
      <c r="TKG235" s="627"/>
      <c r="TKH235" s="627"/>
      <c r="TKI235" s="627"/>
      <c r="TKJ235" s="627"/>
      <c r="TKK235" s="627"/>
      <c r="TKL235" s="627"/>
      <c r="TKM235" s="627"/>
      <c r="TKN235" s="627"/>
      <c r="TKO235" s="627"/>
      <c r="TKP235" s="627"/>
      <c r="TKQ235" s="627"/>
      <c r="TKR235" s="627"/>
      <c r="TKS235" s="627"/>
      <c r="TKT235" s="627"/>
      <c r="TKU235" s="627"/>
      <c r="TKV235" s="627"/>
      <c r="TKW235" s="627"/>
      <c r="TKX235" s="627"/>
      <c r="TKY235" s="627"/>
      <c r="TKZ235" s="627"/>
      <c r="TLA235" s="627"/>
      <c r="TLB235" s="627"/>
      <c r="TLC235" s="627"/>
      <c r="TLD235" s="627"/>
      <c r="TLE235" s="627"/>
      <c r="TLF235" s="627"/>
      <c r="TLG235" s="627"/>
      <c r="TLH235" s="627"/>
      <c r="TLI235" s="627"/>
      <c r="TLJ235" s="627"/>
      <c r="TLK235" s="627"/>
      <c r="TLL235" s="627"/>
      <c r="TLM235" s="627"/>
      <c r="TLN235" s="627"/>
      <c r="TLO235" s="627"/>
      <c r="TLP235" s="627"/>
      <c r="TLQ235" s="627"/>
      <c r="TLR235" s="627"/>
      <c r="TLS235" s="627"/>
      <c r="TLT235" s="627"/>
      <c r="TLU235" s="627"/>
      <c r="TLV235" s="627"/>
      <c r="TLW235" s="627"/>
      <c r="TLX235" s="627"/>
      <c r="TLY235" s="627"/>
      <c r="TLZ235" s="627"/>
      <c r="TMA235" s="627"/>
      <c r="TMB235" s="627"/>
      <c r="TMC235" s="627"/>
      <c r="TMD235" s="627"/>
      <c r="TME235" s="627"/>
      <c r="TMF235" s="627"/>
      <c r="TMG235" s="627"/>
      <c r="TMH235" s="627"/>
      <c r="TMI235" s="627"/>
      <c r="TMJ235" s="627"/>
      <c r="TMK235" s="627"/>
      <c r="TML235" s="627"/>
      <c r="TMM235" s="627"/>
      <c r="TMN235" s="627"/>
      <c r="TMO235" s="627"/>
      <c r="TMP235" s="627"/>
      <c r="TMQ235" s="627"/>
      <c r="TMR235" s="627"/>
      <c r="TMS235" s="627"/>
      <c r="TMT235" s="627"/>
      <c r="TMU235" s="627"/>
      <c r="TMV235" s="627"/>
      <c r="TMW235" s="627"/>
      <c r="TMX235" s="627"/>
      <c r="TMY235" s="627"/>
      <c r="TMZ235" s="627"/>
      <c r="TNA235" s="627"/>
      <c r="TNB235" s="627"/>
      <c r="TNC235" s="627"/>
      <c r="TND235" s="627"/>
      <c r="TNE235" s="627"/>
      <c r="TNF235" s="627"/>
      <c r="TNG235" s="627"/>
      <c r="TNH235" s="627"/>
      <c r="TNI235" s="627"/>
      <c r="TNJ235" s="627"/>
      <c r="TNK235" s="627"/>
      <c r="TNL235" s="627"/>
      <c r="TNM235" s="627"/>
      <c r="TNN235" s="627"/>
      <c r="TNO235" s="627"/>
      <c r="TNP235" s="627"/>
      <c r="TNQ235" s="627"/>
      <c r="TNR235" s="627"/>
      <c r="TNS235" s="627"/>
      <c r="TNT235" s="627"/>
      <c r="TNU235" s="627"/>
      <c r="TNV235" s="627"/>
      <c r="TNW235" s="627"/>
      <c r="TNX235" s="627"/>
      <c r="TNY235" s="627"/>
      <c r="TNZ235" s="627"/>
      <c r="TOA235" s="627"/>
      <c r="TOB235" s="627"/>
      <c r="TOC235" s="627"/>
      <c r="TOD235" s="627"/>
      <c r="TOE235" s="627"/>
      <c r="TOF235" s="627"/>
      <c r="TOG235" s="627"/>
      <c r="TOH235" s="627"/>
      <c r="TOI235" s="627"/>
      <c r="TOJ235" s="627"/>
      <c r="TOK235" s="627"/>
      <c r="TOL235" s="627"/>
      <c r="TOM235" s="627"/>
      <c r="TON235" s="627"/>
      <c r="TOO235" s="627"/>
      <c r="TOP235" s="627"/>
      <c r="TOQ235" s="627"/>
      <c r="TOR235" s="627"/>
      <c r="TOS235" s="627"/>
      <c r="TOT235" s="627"/>
      <c r="TOU235" s="627"/>
      <c r="TOV235" s="627"/>
      <c r="TOW235" s="627"/>
      <c r="TOX235" s="627"/>
      <c r="TOY235" s="627"/>
      <c r="TOZ235" s="627"/>
      <c r="TPA235" s="627"/>
      <c r="TPB235" s="627"/>
      <c r="TPC235" s="627"/>
      <c r="TPD235" s="627"/>
      <c r="TPE235" s="627"/>
      <c r="TPF235" s="627"/>
      <c r="TPG235" s="627"/>
      <c r="TPH235" s="627"/>
      <c r="TPI235" s="627"/>
      <c r="TPJ235" s="627"/>
      <c r="TPK235" s="627"/>
      <c r="TPL235" s="627"/>
      <c r="TPM235" s="627"/>
      <c r="TPN235" s="627"/>
      <c r="TPO235" s="627"/>
      <c r="TPP235" s="627"/>
      <c r="TPQ235" s="627"/>
      <c r="TPR235" s="627"/>
      <c r="TPS235" s="627"/>
      <c r="TPT235" s="627"/>
      <c r="TPU235" s="627"/>
      <c r="TPV235" s="627"/>
      <c r="TPW235" s="627"/>
      <c r="TPX235" s="627"/>
      <c r="TPY235" s="627"/>
      <c r="TPZ235" s="627"/>
      <c r="TQA235" s="627"/>
      <c r="TQB235" s="627"/>
      <c r="TQC235" s="627"/>
      <c r="TQD235" s="627"/>
      <c r="TQE235" s="627"/>
      <c r="TQF235" s="627"/>
      <c r="TQG235" s="627"/>
      <c r="TQH235" s="627"/>
      <c r="TQI235" s="627"/>
      <c r="TQJ235" s="627"/>
      <c r="TQK235" s="627"/>
      <c r="TQL235" s="627"/>
      <c r="TQM235" s="627"/>
      <c r="TQN235" s="627"/>
      <c r="TQO235" s="627"/>
      <c r="TQP235" s="627"/>
      <c r="TQQ235" s="627"/>
      <c r="TQR235" s="627"/>
      <c r="TQS235" s="627"/>
      <c r="TQT235" s="627"/>
      <c r="TQU235" s="627"/>
      <c r="TQV235" s="627"/>
      <c r="TQW235" s="627"/>
      <c r="TQX235" s="627"/>
      <c r="TQY235" s="627"/>
      <c r="TQZ235" s="627"/>
      <c r="TRA235" s="627"/>
      <c r="TRB235" s="627"/>
      <c r="TRC235" s="627"/>
      <c r="TRD235" s="627"/>
      <c r="TRE235" s="627"/>
      <c r="TRF235" s="627"/>
      <c r="TRG235" s="627"/>
      <c r="TRH235" s="627"/>
      <c r="TRI235" s="627"/>
      <c r="TRJ235" s="627"/>
      <c r="TRK235" s="627"/>
      <c r="TRL235" s="627"/>
      <c r="TRM235" s="627"/>
      <c r="TRN235" s="627"/>
      <c r="TRO235" s="627"/>
      <c r="TRP235" s="627"/>
      <c r="TRQ235" s="627"/>
      <c r="TRR235" s="627"/>
      <c r="TRS235" s="627"/>
      <c r="TRT235" s="627"/>
      <c r="TRU235" s="627"/>
      <c r="TRV235" s="627"/>
      <c r="TRW235" s="627"/>
      <c r="TRX235" s="627"/>
      <c r="TRY235" s="627"/>
      <c r="TRZ235" s="627"/>
      <c r="TSA235" s="627"/>
      <c r="TSB235" s="627"/>
      <c r="TSC235" s="627"/>
      <c r="TSD235" s="627"/>
      <c r="TSE235" s="627"/>
      <c r="TSF235" s="627"/>
      <c r="TSG235" s="627"/>
      <c r="TSH235" s="627"/>
      <c r="TSI235" s="627"/>
      <c r="TSJ235" s="627"/>
      <c r="TSK235" s="627"/>
      <c r="TSL235" s="627"/>
      <c r="TSM235" s="627"/>
      <c r="TSN235" s="627"/>
      <c r="TSO235" s="627"/>
      <c r="TSP235" s="627"/>
      <c r="TSQ235" s="627"/>
      <c r="TSR235" s="627"/>
      <c r="TSS235" s="627"/>
      <c r="TST235" s="627"/>
      <c r="TSU235" s="627"/>
      <c r="TSV235" s="627"/>
      <c r="TSW235" s="627"/>
      <c r="TSX235" s="627"/>
      <c r="TSY235" s="627"/>
      <c r="TSZ235" s="627"/>
      <c r="TTA235" s="627"/>
      <c r="TTB235" s="627"/>
      <c r="TTC235" s="627"/>
      <c r="TTD235" s="627"/>
      <c r="TTE235" s="627"/>
      <c r="TTF235" s="627"/>
      <c r="TTG235" s="627"/>
      <c r="TTH235" s="627"/>
      <c r="TTI235" s="627"/>
      <c r="TTJ235" s="627"/>
      <c r="TTK235" s="627"/>
      <c r="TTL235" s="627"/>
      <c r="TTM235" s="627"/>
      <c r="TTN235" s="627"/>
      <c r="TTO235" s="627"/>
      <c r="TTP235" s="627"/>
      <c r="TTQ235" s="627"/>
      <c r="TTR235" s="627"/>
      <c r="TTS235" s="627"/>
      <c r="TTT235" s="627"/>
      <c r="TTU235" s="627"/>
      <c r="TTV235" s="627"/>
      <c r="TTW235" s="627"/>
      <c r="TTX235" s="627"/>
      <c r="TTY235" s="627"/>
      <c r="TTZ235" s="627"/>
      <c r="TUA235" s="627"/>
      <c r="TUB235" s="627"/>
      <c r="TUC235" s="627"/>
      <c r="TUD235" s="627"/>
      <c r="TUE235" s="627"/>
      <c r="TUF235" s="627"/>
      <c r="TUG235" s="627"/>
      <c r="TUH235" s="627"/>
      <c r="TUI235" s="627"/>
      <c r="TUJ235" s="627"/>
      <c r="TUK235" s="627"/>
      <c r="TUL235" s="627"/>
      <c r="TUM235" s="627"/>
      <c r="TUN235" s="627"/>
      <c r="TUO235" s="627"/>
      <c r="TUP235" s="627"/>
      <c r="TUQ235" s="627"/>
      <c r="TUR235" s="627"/>
      <c r="TUS235" s="627"/>
      <c r="TUT235" s="627"/>
      <c r="TUU235" s="627"/>
      <c r="TUV235" s="627"/>
      <c r="TUW235" s="627"/>
      <c r="TUX235" s="627"/>
      <c r="TUY235" s="627"/>
      <c r="TUZ235" s="627"/>
      <c r="TVA235" s="627"/>
      <c r="TVB235" s="627"/>
      <c r="TVC235" s="627"/>
      <c r="TVD235" s="627"/>
      <c r="TVE235" s="627"/>
      <c r="TVF235" s="627"/>
      <c r="TVG235" s="627"/>
      <c r="TVH235" s="627"/>
      <c r="TVI235" s="627"/>
      <c r="TVJ235" s="627"/>
      <c r="TVK235" s="627"/>
      <c r="TVL235" s="627"/>
      <c r="TVM235" s="627"/>
      <c r="TVN235" s="627"/>
      <c r="TVO235" s="627"/>
      <c r="TVP235" s="627"/>
      <c r="TVQ235" s="627"/>
      <c r="TVR235" s="627"/>
      <c r="TVS235" s="627"/>
      <c r="TVT235" s="627"/>
      <c r="TVU235" s="627"/>
      <c r="TVV235" s="627"/>
      <c r="TVW235" s="627"/>
      <c r="TVX235" s="627"/>
      <c r="TVY235" s="627"/>
      <c r="TVZ235" s="627"/>
      <c r="TWA235" s="627"/>
      <c r="TWB235" s="627"/>
      <c r="TWC235" s="627"/>
      <c r="TWD235" s="627"/>
      <c r="TWE235" s="627"/>
      <c r="TWF235" s="627"/>
      <c r="TWG235" s="627"/>
      <c r="TWH235" s="627"/>
      <c r="TWI235" s="627"/>
      <c r="TWJ235" s="627"/>
      <c r="TWK235" s="627"/>
      <c r="TWL235" s="627"/>
      <c r="TWM235" s="627"/>
      <c r="TWN235" s="627"/>
      <c r="TWO235" s="627"/>
      <c r="TWP235" s="627"/>
      <c r="TWQ235" s="627"/>
      <c r="TWR235" s="627"/>
      <c r="TWS235" s="627"/>
      <c r="TWT235" s="627"/>
      <c r="TWU235" s="627"/>
      <c r="TWV235" s="627"/>
      <c r="TWW235" s="627"/>
      <c r="TWX235" s="627"/>
      <c r="TWY235" s="627"/>
      <c r="TWZ235" s="627"/>
      <c r="TXA235" s="627"/>
      <c r="TXB235" s="627"/>
      <c r="TXC235" s="627"/>
      <c r="TXD235" s="627"/>
      <c r="TXE235" s="627"/>
      <c r="TXF235" s="627"/>
      <c r="TXG235" s="627"/>
      <c r="TXH235" s="627"/>
      <c r="TXI235" s="627"/>
      <c r="TXJ235" s="627"/>
      <c r="TXK235" s="627"/>
      <c r="TXL235" s="627"/>
      <c r="TXM235" s="627"/>
      <c r="TXN235" s="627"/>
      <c r="TXO235" s="627"/>
      <c r="TXP235" s="627"/>
      <c r="TXQ235" s="627"/>
      <c r="TXR235" s="627"/>
      <c r="TXS235" s="627"/>
      <c r="TXT235" s="627"/>
      <c r="TXU235" s="627"/>
      <c r="TXV235" s="627"/>
      <c r="TXW235" s="627"/>
      <c r="TXX235" s="627"/>
      <c r="TXY235" s="627"/>
      <c r="TXZ235" s="627"/>
      <c r="TYA235" s="627"/>
      <c r="TYB235" s="627"/>
      <c r="TYC235" s="627"/>
      <c r="TYD235" s="627"/>
      <c r="TYE235" s="627"/>
      <c r="TYF235" s="627"/>
      <c r="TYG235" s="627"/>
      <c r="TYH235" s="627"/>
      <c r="TYI235" s="627"/>
      <c r="TYJ235" s="627"/>
      <c r="TYK235" s="627"/>
      <c r="TYL235" s="627"/>
      <c r="TYM235" s="627"/>
      <c r="TYN235" s="627"/>
      <c r="TYO235" s="627"/>
      <c r="TYP235" s="627"/>
      <c r="TYQ235" s="627"/>
      <c r="TYR235" s="627"/>
      <c r="TYS235" s="627"/>
      <c r="TYT235" s="627"/>
      <c r="TYU235" s="627"/>
      <c r="TYV235" s="627"/>
      <c r="TYW235" s="627"/>
      <c r="TYX235" s="627"/>
      <c r="TYY235" s="627"/>
      <c r="TYZ235" s="627"/>
      <c r="TZA235" s="627"/>
      <c r="TZB235" s="627"/>
      <c r="TZC235" s="627"/>
      <c r="TZD235" s="627"/>
      <c r="TZE235" s="627"/>
      <c r="TZF235" s="627"/>
      <c r="TZG235" s="627"/>
      <c r="TZH235" s="627"/>
      <c r="TZI235" s="627"/>
      <c r="TZJ235" s="627"/>
      <c r="TZK235" s="627"/>
      <c r="TZL235" s="627"/>
      <c r="TZM235" s="627"/>
      <c r="TZN235" s="627"/>
      <c r="TZO235" s="627"/>
      <c r="TZP235" s="627"/>
      <c r="TZQ235" s="627"/>
      <c r="TZR235" s="627"/>
      <c r="TZS235" s="627"/>
      <c r="TZT235" s="627"/>
      <c r="TZU235" s="627"/>
      <c r="TZV235" s="627"/>
      <c r="TZW235" s="627"/>
      <c r="TZX235" s="627"/>
      <c r="TZY235" s="627"/>
      <c r="TZZ235" s="627"/>
      <c r="UAA235" s="627"/>
      <c r="UAB235" s="627"/>
      <c r="UAC235" s="627"/>
      <c r="UAD235" s="627"/>
      <c r="UAE235" s="627"/>
      <c r="UAF235" s="627"/>
      <c r="UAG235" s="627"/>
      <c r="UAH235" s="627"/>
      <c r="UAI235" s="627"/>
      <c r="UAJ235" s="627"/>
      <c r="UAK235" s="627"/>
      <c r="UAL235" s="627"/>
      <c r="UAM235" s="627"/>
      <c r="UAN235" s="627"/>
      <c r="UAO235" s="627"/>
      <c r="UAP235" s="627"/>
      <c r="UAQ235" s="627"/>
      <c r="UAR235" s="627"/>
      <c r="UAS235" s="627"/>
      <c r="UAT235" s="627"/>
      <c r="UAU235" s="627"/>
      <c r="UAV235" s="627"/>
      <c r="UAW235" s="627"/>
      <c r="UAX235" s="627"/>
      <c r="UAY235" s="627"/>
      <c r="UAZ235" s="627"/>
      <c r="UBA235" s="627"/>
      <c r="UBB235" s="627"/>
      <c r="UBC235" s="627"/>
      <c r="UBD235" s="627"/>
      <c r="UBE235" s="627"/>
      <c r="UBF235" s="627"/>
      <c r="UBG235" s="627"/>
      <c r="UBH235" s="627"/>
      <c r="UBI235" s="627"/>
      <c r="UBJ235" s="627"/>
      <c r="UBK235" s="627"/>
      <c r="UBL235" s="627"/>
      <c r="UBM235" s="627"/>
      <c r="UBN235" s="627"/>
      <c r="UBO235" s="627"/>
      <c r="UBP235" s="627"/>
      <c r="UBQ235" s="627"/>
      <c r="UBR235" s="627"/>
      <c r="UBS235" s="627"/>
      <c r="UBT235" s="627"/>
      <c r="UBU235" s="627"/>
      <c r="UBV235" s="627"/>
      <c r="UBW235" s="627"/>
      <c r="UBX235" s="627"/>
      <c r="UBY235" s="627"/>
      <c r="UBZ235" s="627"/>
      <c r="UCA235" s="627"/>
      <c r="UCB235" s="627"/>
      <c r="UCC235" s="627"/>
      <c r="UCD235" s="627"/>
      <c r="UCE235" s="627"/>
      <c r="UCF235" s="627"/>
      <c r="UCG235" s="627"/>
      <c r="UCH235" s="627"/>
      <c r="UCI235" s="627"/>
      <c r="UCJ235" s="627"/>
      <c r="UCK235" s="627"/>
      <c r="UCL235" s="627"/>
      <c r="UCM235" s="627"/>
      <c r="UCN235" s="627"/>
      <c r="UCO235" s="627"/>
      <c r="UCP235" s="627"/>
      <c r="UCQ235" s="627"/>
      <c r="UCR235" s="627"/>
      <c r="UCS235" s="627"/>
      <c r="UCT235" s="627"/>
      <c r="UCU235" s="627"/>
      <c r="UCV235" s="627"/>
      <c r="UCW235" s="627"/>
      <c r="UCX235" s="627"/>
      <c r="UCY235" s="627"/>
      <c r="UCZ235" s="627"/>
      <c r="UDA235" s="627"/>
      <c r="UDB235" s="627"/>
      <c r="UDC235" s="627"/>
      <c r="UDD235" s="627"/>
      <c r="UDE235" s="627"/>
      <c r="UDF235" s="627"/>
      <c r="UDG235" s="627"/>
      <c r="UDH235" s="627"/>
      <c r="UDI235" s="627"/>
      <c r="UDJ235" s="627"/>
      <c r="UDK235" s="627"/>
      <c r="UDL235" s="627"/>
      <c r="UDM235" s="627"/>
      <c r="UDN235" s="627"/>
      <c r="UDO235" s="627"/>
      <c r="UDP235" s="627"/>
      <c r="UDQ235" s="627"/>
      <c r="UDR235" s="627"/>
      <c r="UDS235" s="627"/>
      <c r="UDT235" s="627"/>
      <c r="UDU235" s="627"/>
      <c r="UDV235" s="627"/>
      <c r="UDW235" s="627"/>
      <c r="UDX235" s="627"/>
      <c r="UDY235" s="627"/>
      <c r="UDZ235" s="627"/>
      <c r="UEA235" s="627"/>
      <c r="UEB235" s="627"/>
      <c r="UEC235" s="627"/>
      <c r="UED235" s="627"/>
      <c r="UEE235" s="627"/>
      <c r="UEF235" s="627"/>
      <c r="UEG235" s="627"/>
      <c r="UEH235" s="627"/>
      <c r="UEI235" s="627"/>
      <c r="UEJ235" s="627"/>
      <c r="UEK235" s="627"/>
      <c r="UEL235" s="627"/>
      <c r="UEM235" s="627"/>
      <c r="UEN235" s="627"/>
      <c r="UEO235" s="627"/>
      <c r="UEP235" s="627"/>
      <c r="UEQ235" s="627"/>
      <c r="UER235" s="627"/>
      <c r="UES235" s="627"/>
      <c r="UET235" s="627"/>
      <c r="UEU235" s="627"/>
      <c r="UEV235" s="627"/>
      <c r="UEW235" s="627"/>
      <c r="UEX235" s="627"/>
      <c r="UEY235" s="627"/>
      <c r="UEZ235" s="627"/>
      <c r="UFA235" s="627"/>
      <c r="UFB235" s="627"/>
      <c r="UFC235" s="627"/>
      <c r="UFD235" s="627"/>
      <c r="UFE235" s="627"/>
      <c r="UFF235" s="627"/>
      <c r="UFG235" s="627"/>
      <c r="UFH235" s="627"/>
      <c r="UFI235" s="627"/>
      <c r="UFJ235" s="627"/>
      <c r="UFK235" s="627"/>
      <c r="UFL235" s="627"/>
      <c r="UFM235" s="627"/>
      <c r="UFN235" s="627"/>
      <c r="UFO235" s="627"/>
      <c r="UFP235" s="627"/>
      <c r="UFQ235" s="627"/>
      <c r="UFR235" s="627"/>
      <c r="UFS235" s="627"/>
      <c r="UFT235" s="627"/>
      <c r="UFU235" s="627"/>
      <c r="UFV235" s="627"/>
      <c r="UFW235" s="627"/>
      <c r="UFX235" s="627"/>
      <c r="UFY235" s="627"/>
      <c r="UFZ235" s="627"/>
      <c r="UGA235" s="627"/>
      <c r="UGB235" s="627"/>
      <c r="UGC235" s="627"/>
      <c r="UGD235" s="627"/>
      <c r="UGE235" s="627"/>
      <c r="UGF235" s="627"/>
      <c r="UGG235" s="627"/>
      <c r="UGH235" s="627"/>
      <c r="UGI235" s="627"/>
      <c r="UGJ235" s="627"/>
      <c r="UGK235" s="627"/>
      <c r="UGL235" s="627"/>
      <c r="UGM235" s="627"/>
      <c r="UGN235" s="627"/>
      <c r="UGO235" s="627"/>
      <c r="UGP235" s="627"/>
      <c r="UGQ235" s="627"/>
      <c r="UGR235" s="627"/>
      <c r="UGS235" s="627"/>
      <c r="UGT235" s="627"/>
      <c r="UGU235" s="627"/>
      <c r="UGV235" s="627"/>
      <c r="UGW235" s="627"/>
      <c r="UGX235" s="627"/>
      <c r="UGY235" s="627"/>
      <c r="UGZ235" s="627"/>
      <c r="UHA235" s="627"/>
      <c r="UHB235" s="627"/>
      <c r="UHC235" s="627"/>
      <c r="UHD235" s="627"/>
      <c r="UHE235" s="627"/>
      <c r="UHF235" s="627"/>
      <c r="UHG235" s="627"/>
      <c r="UHH235" s="627"/>
      <c r="UHI235" s="627"/>
      <c r="UHJ235" s="627"/>
      <c r="UHK235" s="627"/>
      <c r="UHL235" s="627"/>
      <c r="UHM235" s="627"/>
      <c r="UHN235" s="627"/>
      <c r="UHO235" s="627"/>
      <c r="UHP235" s="627"/>
      <c r="UHQ235" s="627"/>
      <c r="UHR235" s="627"/>
      <c r="UHS235" s="627"/>
      <c r="UHT235" s="627"/>
      <c r="UHU235" s="627"/>
      <c r="UHV235" s="627"/>
      <c r="UHW235" s="627"/>
      <c r="UHX235" s="627"/>
      <c r="UHY235" s="627"/>
      <c r="UHZ235" s="627"/>
      <c r="UIA235" s="627"/>
      <c r="UIB235" s="627"/>
      <c r="UIC235" s="627"/>
      <c r="UID235" s="627"/>
      <c r="UIE235" s="627"/>
      <c r="UIF235" s="627"/>
      <c r="UIG235" s="627"/>
      <c r="UIH235" s="627"/>
      <c r="UII235" s="627"/>
      <c r="UIJ235" s="627"/>
      <c r="UIK235" s="627"/>
      <c r="UIL235" s="627"/>
      <c r="UIM235" s="627"/>
      <c r="UIN235" s="627"/>
      <c r="UIO235" s="627"/>
      <c r="UIP235" s="627"/>
      <c r="UIQ235" s="627"/>
      <c r="UIR235" s="627"/>
      <c r="UIS235" s="627"/>
      <c r="UIT235" s="627"/>
      <c r="UIU235" s="627"/>
      <c r="UIV235" s="627"/>
      <c r="UIW235" s="627"/>
      <c r="UIX235" s="627"/>
      <c r="UIY235" s="627"/>
      <c r="UIZ235" s="627"/>
      <c r="UJA235" s="627"/>
      <c r="UJB235" s="627"/>
      <c r="UJC235" s="627"/>
      <c r="UJD235" s="627"/>
      <c r="UJE235" s="627"/>
      <c r="UJF235" s="627"/>
      <c r="UJG235" s="627"/>
      <c r="UJH235" s="627"/>
      <c r="UJI235" s="627"/>
      <c r="UJJ235" s="627"/>
      <c r="UJK235" s="627"/>
      <c r="UJL235" s="627"/>
      <c r="UJM235" s="627"/>
      <c r="UJN235" s="627"/>
      <c r="UJO235" s="627"/>
      <c r="UJP235" s="627"/>
      <c r="UJQ235" s="627"/>
      <c r="UJR235" s="627"/>
      <c r="UJS235" s="627"/>
      <c r="UJT235" s="627"/>
      <c r="UJU235" s="627"/>
      <c r="UJV235" s="627"/>
      <c r="UJW235" s="627"/>
      <c r="UJX235" s="627"/>
      <c r="UJY235" s="627"/>
      <c r="UJZ235" s="627"/>
      <c r="UKA235" s="627"/>
      <c r="UKB235" s="627"/>
      <c r="UKC235" s="627"/>
      <c r="UKD235" s="627"/>
      <c r="UKE235" s="627"/>
      <c r="UKF235" s="627"/>
      <c r="UKG235" s="627"/>
      <c r="UKH235" s="627"/>
      <c r="UKI235" s="627"/>
      <c r="UKJ235" s="627"/>
      <c r="UKK235" s="627"/>
      <c r="UKL235" s="627"/>
      <c r="UKM235" s="627"/>
      <c r="UKN235" s="627"/>
      <c r="UKO235" s="627"/>
      <c r="UKP235" s="627"/>
      <c r="UKQ235" s="627"/>
      <c r="UKR235" s="627"/>
      <c r="UKS235" s="627"/>
      <c r="UKT235" s="627"/>
      <c r="UKU235" s="627"/>
      <c r="UKV235" s="627"/>
      <c r="UKW235" s="627"/>
      <c r="UKX235" s="627"/>
      <c r="UKY235" s="627"/>
      <c r="UKZ235" s="627"/>
      <c r="ULA235" s="627"/>
      <c r="ULB235" s="627"/>
      <c r="ULC235" s="627"/>
      <c r="ULD235" s="627"/>
      <c r="ULE235" s="627"/>
      <c r="ULF235" s="627"/>
      <c r="ULG235" s="627"/>
      <c r="ULH235" s="627"/>
      <c r="ULI235" s="627"/>
      <c r="ULJ235" s="627"/>
      <c r="ULK235" s="627"/>
      <c r="ULL235" s="627"/>
      <c r="ULM235" s="627"/>
      <c r="ULN235" s="627"/>
      <c r="ULO235" s="627"/>
      <c r="ULP235" s="627"/>
      <c r="ULQ235" s="627"/>
      <c r="ULR235" s="627"/>
      <c r="ULS235" s="627"/>
      <c r="ULT235" s="627"/>
      <c r="ULU235" s="627"/>
      <c r="ULV235" s="627"/>
      <c r="ULW235" s="627"/>
      <c r="ULX235" s="627"/>
      <c r="ULY235" s="627"/>
      <c r="ULZ235" s="627"/>
      <c r="UMA235" s="627"/>
      <c r="UMB235" s="627"/>
      <c r="UMC235" s="627"/>
      <c r="UMD235" s="627"/>
      <c r="UME235" s="627"/>
      <c r="UMF235" s="627"/>
      <c r="UMG235" s="627"/>
      <c r="UMH235" s="627"/>
      <c r="UMI235" s="627"/>
      <c r="UMJ235" s="627"/>
      <c r="UMK235" s="627"/>
      <c r="UML235" s="627"/>
      <c r="UMM235" s="627"/>
      <c r="UMN235" s="627"/>
      <c r="UMO235" s="627"/>
      <c r="UMP235" s="627"/>
      <c r="UMQ235" s="627"/>
      <c r="UMR235" s="627"/>
      <c r="UMS235" s="627"/>
      <c r="UMT235" s="627"/>
      <c r="UMU235" s="627"/>
      <c r="UMV235" s="627"/>
      <c r="UMW235" s="627"/>
      <c r="UMX235" s="627"/>
      <c r="UMY235" s="627"/>
      <c r="UMZ235" s="627"/>
      <c r="UNA235" s="627"/>
      <c r="UNB235" s="627"/>
      <c r="UNC235" s="627"/>
      <c r="UND235" s="627"/>
      <c r="UNE235" s="627"/>
      <c r="UNF235" s="627"/>
      <c r="UNG235" s="627"/>
      <c r="UNH235" s="627"/>
      <c r="UNI235" s="627"/>
      <c r="UNJ235" s="627"/>
      <c r="UNK235" s="627"/>
      <c r="UNL235" s="627"/>
      <c r="UNM235" s="627"/>
      <c r="UNN235" s="627"/>
      <c r="UNO235" s="627"/>
      <c r="UNP235" s="627"/>
      <c r="UNQ235" s="627"/>
      <c r="UNR235" s="627"/>
      <c r="UNS235" s="627"/>
      <c r="UNT235" s="627"/>
      <c r="UNU235" s="627"/>
      <c r="UNV235" s="627"/>
      <c r="UNW235" s="627"/>
      <c r="UNX235" s="627"/>
      <c r="UNY235" s="627"/>
      <c r="UNZ235" s="627"/>
      <c r="UOA235" s="627"/>
      <c r="UOB235" s="627"/>
      <c r="UOC235" s="627"/>
      <c r="UOD235" s="627"/>
      <c r="UOE235" s="627"/>
      <c r="UOF235" s="627"/>
      <c r="UOG235" s="627"/>
      <c r="UOH235" s="627"/>
      <c r="UOI235" s="627"/>
      <c r="UOJ235" s="627"/>
      <c r="UOK235" s="627"/>
      <c r="UOL235" s="627"/>
      <c r="UOM235" s="627"/>
      <c r="UON235" s="627"/>
      <c r="UOO235" s="627"/>
      <c r="UOP235" s="627"/>
      <c r="UOQ235" s="627"/>
      <c r="UOR235" s="627"/>
      <c r="UOS235" s="627"/>
      <c r="UOT235" s="627"/>
      <c r="UOU235" s="627"/>
      <c r="UOV235" s="627"/>
      <c r="UOW235" s="627"/>
      <c r="UOX235" s="627"/>
      <c r="UOY235" s="627"/>
      <c r="UOZ235" s="627"/>
      <c r="UPA235" s="627"/>
      <c r="UPB235" s="627"/>
      <c r="UPC235" s="627"/>
      <c r="UPD235" s="627"/>
      <c r="UPE235" s="627"/>
      <c r="UPF235" s="627"/>
      <c r="UPG235" s="627"/>
      <c r="UPH235" s="627"/>
      <c r="UPI235" s="627"/>
      <c r="UPJ235" s="627"/>
      <c r="UPK235" s="627"/>
      <c r="UPL235" s="627"/>
      <c r="UPM235" s="627"/>
      <c r="UPN235" s="627"/>
      <c r="UPO235" s="627"/>
      <c r="UPP235" s="627"/>
      <c r="UPQ235" s="627"/>
      <c r="UPR235" s="627"/>
      <c r="UPS235" s="627"/>
      <c r="UPT235" s="627"/>
      <c r="UPU235" s="627"/>
      <c r="UPV235" s="627"/>
      <c r="UPW235" s="627"/>
      <c r="UPX235" s="627"/>
      <c r="UPY235" s="627"/>
      <c r="UPZ235" s="627"/>
      <c r="UQA235" s="627"/>
      <c r="UQB235" s="627"/>
      <c r="UQC235" s="627"/>
      <c r="UQD235" s="627"/>
      <c r="UQE235" s="627"/>
      <c r="UQF235" s="627"/>
      <c r="UQG235" s="627"/>
      <c r="UQH235" s="627"/>
      <c r="UQI235" s="627"/>
      <c r="UQJ235" s="627"/>
      <c r="UQK235" s="627"/>
      <c r="UQL235" s="627"/>
      <c r="UQM235" s="627"/>
      <c r="UQN235" s="627"/>
      <c r="UQO235" s="627"/>
      <c r="UQP235" s="627"/>
      <c r="UQQ235" s="627"/>
      <c r="UQR235" s="627"/>
      <c r="UQS235" s="627"/>
      <c r="UQT235" s="627"/>
      <c r="UQU235" s="627"/>
      <c r="UQV235" s="627"/>
      <c r="UQW235" s="627"/>
      <c r="UQX235" s="627"/>
      <c r="UQY235" s="627"/>
      <c r="UQZ235" s="627"/>
      <c r="URA235" s="627"/>
      <c r="URB235" s="627"/>
      <c r="URC235" s="627"/>
      <c r="URD235" s="627"/>
      <c r="URE235" s="627"/>
      <c r="URF235" s="627"/>
      <c r="URG235" s="627"/>
      <c r="URH235" s="627"/>
      <c r="URI235" s="627"/>
      <c r="URJ235" s="627"/>
      <c r="URK235" s="627"/>
      <c r="URL235" s="627"/>
      <c r="URM235" s="627"/>
      <c r="URN235" s="627"/>
      <c r="URO235" s="627"/>
      <c r="URP235" s="627"/>
      <c r="URQ235" s="627"/>
      <c r="URR235" s="627"/>
      <c r="URS235" s="627"/>
      <c r="URT235" s="627"/>
      <c r="URU235" s="627"/>
      <c r="URV235" s="627"/>
      <c r="URW235" s="627"/>
      <c r="URX235" s="627"/>
      <c r="URY235" s="627"/>
      <c r="URZ235" s="627"/>
      <c r="USA235" s="627"/>
      <c r="USB235" s="627"/>
      <c r="USC235" s="627"/>
      <c r="USD235" s="627"/>
      <c r="USE235" s="627"/>
      <c r="USF235" s="627"/>
      <c r="USG235" s="627"/>
      <c r="USH235" s="627"/>
      <c r="USI235" s="627"/>
      <c r="USJ235" s="627"/>
      <c r="USK235" s="627"/>
      <c r="USL235" s="627"/>
      <c r="USM235" s="627"/>
      <c r="USN235" s="627"/>
      <c r="USO235" s="627"/>
      <c r="USP235" s="627"/>
      <c r="USQ235" s="627"/>
      <c r="USR235" s="627"/>
      <c r="USS235" s="627"/>
      <c r="UST235" s="627"/>
      <c r="USU235" s="627"/>
      <c r="USV235" s="627"/>
      <c r="USW235" s="627"/>
      <c r="USX235" s="627"/>
      <c r="USY235" s="627"/>
      <c r="USZ235" s="627"/>
      <c r="UTA235" s="627"/>
      <c r="UTB235" s="627"/>
      <c r="UTC235" s="627"/>
      <c r="UTD235" s="627"/>
      <c r="UTE235" s="627"/>
      <c r="UTF235" s="627"/>
      <c r="UTG235" s="627"/>
      <c r="UTH235" s="627"/>
      <c r="UTI235" s="627"/>
      <c r="UTJ235" s="627"/>
      <c r="UTK235" s="627"/>
      <c r="UTL235" s="627"/>
      <c r="UTM235" s="627"/>
      <c r="UTN235" s="627"/>
      <c r="UTO235" s="627"/>
      <c r="UTP235" s="627"/>
      <c r="UTQ235" s="627"/>
      <c r="UTR235" s="627"/>
      <c r="UTS235" s="627"/>
      <c r="UTT235" s="627"/>
      <c r="UTU235" s="627"/>
      <c r="UTV235" s="627"/>
      <c r="UTW235" s="627"/>
      <c r="UTX235" s="627"/>
      <c r="UTY235" s="627"/>
      <c r="UTZ235" s="627"/>
      <c r="UUA235" s="627"/>
      <c r="UUB235" s="627"/>
      <c r="UUC235" s="627"/>
      <c r="UUD235" s="627"/>
      <c r="UUE235" s="627"/>
      <c r="UUF235" s="627"/>
      <c r="UUG235" s="627"/>
      <c r="UUH235" s="627"/>
      <c r="UUI235" s="627"/>
      <c r="UUJ235" s="627"/>
      <c r="UUK235" s="627"/>
      <c r="UUL235" s="627"/>
      <c r="UUM235" s="627"/>
      <c r="UUN235" s="627"/>
      <c r="UUO235" s="627"/>
      <c r="UUP235" s="627"/>
      <c r="UUQ235" s="627"/>
      <c r="UUR235" s="627"/>
      <c r="UUS235" s="627"/>
      <c r="UUT235" s="627"/>
      <c r="UUU235" s="627"/>
      <c r="UUV235" s="627"/>
      <c r="UUW235" s="627"/>
      <c r="UUX235" s="627"/>
      <c r="UUY235" s="627"/>
      <c r="UUZ235" s="627"/>
      <c r="UVA235" s="627"/>
      <c r="UVB235" s="627"/>
      <c r="UVC235" s="627"/>
      <c r="UVD235" s="627"/>
      <c r="UVE235" s="627"/>
      <c r="UVF235" s="627"/>
      <c r="UVG235" s="627"/>
      <c r="UVH235" s="627"/>
      <c r="UVI235" s="627"/>
      <c r="UVJ235" s="627"/>
      <c r="UVK235" s="627"/>
      <c r="UVL235" s="627"/>
      <c r="UVM235" s="627"/>
      <c r="UVN235" s="627"/>
      <c r="UVO235" s="627"/>
      <c r="UVP235" s="627"/>
      <c r="UVQ235" s="627"/>
      <c r="UVR235" s="627"/>
      <c r="UVS235" s="627"/>
      <c r="UVT235" s="627"/>
      <c r="UVU235" s="627"/>
      <c r="UVV235" s="627"/>
      <c r="UVW235" s="627"/>
      <c r="UVX235" s="627"/>
      <c r="UVY235" s="627"/>
      <c r="UVZ235" s="627"/>
      <c r="UWA235" s="627"/>
      <c r="UWB235" s="627"/>
      <c r="UWC235" s="627"/>
      <c r="UWD235" s="627"/>
      <c r="UWE235" s="627"/>
      <c r="UWF235" s="627"/>
      <c r="UWG235" s="627"/>
      <c r="UWH235" s="627"/>
      <c r="UWI235" s="627"/>
      <c r="UWJ235" s="627"/>
      <c r="UWK235" s="627"/>
      <c r="UWL235" s="627"/>
      <c r="UWM235" s="627"/>
      <c r="UWN235" s="627"/>
      <c r="UWO235" s="627"/>
      <c r="UWP235" s="627"/>
      <c r="UWQ235" s="627"/>
      <c r="UWR235" s="627"/>
      <c r="UWS235" s="627"/>
      <c r="UWT235" s="627"/>
      <c r="UWU235" s="627"/>
      <c r="UWV235" s="627"/>
      <c r="UWW235" s="627"/>
      <c r="UWX235" s="627"/>
      <c r="UWY235" s="627"/>
      <c r="UWZ235" s="627"/>
      <c r="UXA235" s="627"/>
      <c r="UXB235" s="627"/>
      <c r="UXC235" s="627"/>
      <c r="UXD235" s="627"/>
      <c r="UXE235" s="627"/>
      <c r="UXF235" s="627"/>
      <c r="UXG235" s="627"/>
      <c r="UXH235" s="627"/>
      <c r="UXI235" s="627"/>
      <c r="UXJ235" s="627"/>
      <c r="UXK235" s="627"/>
      <c r="UXL235" s="627"/>
      <c r="UXM235" s="627"/>
      <c r="UXN235" s="627"/>
      <c r="UXO235" s="627"/>
      <c r="UXP235" s="627"/>
      <c r="UXQ235" s="627"/>
      <c r="UXR235" s="627"/>
      <c r="UXS235" s="627"/>
      <c r="UXT235" s="627"/>
      <c r="UXU235" s="627"/>
      <c r="UXV235" s="627"/>
      <c r="UXW235" s="627"/>
      <c r="UXX235" s="627"/>
      <c r="UXY235" s="627"/>
      <c r="UXZ235" s="627"/>
      <c r="UYA235" s="627"/>
      <c r="UYB235" s="627"/>
      <c r="UYC235" s="627"/>
      <c r="UYD235" s="627"/>
      <c r="UYE235" s="627"/>
      <c r="UYF235" s="627"/>
      <c r="UYG235" s="627"/>
      <c r="UYH235" s="627"/>
      <c r="UYI235" s="627"/>
      <c r="UYJ235" s="627"/>
      <c r="UYK235" s="627"/>
      <c r="UYL235" s="627"/>
      <c r="UYM235" s="627"/>
      <c r="UYN235" s="627"/>
      <c r="UYO235" s="627"/>
      <c r="UYP235" s="627"/>
      <c r="UYQ235" s="627"/>
      <c r="UYR235" s="627"/>
      <c r="UYS235" s="627"/>
      <c r="UYT235" s="627"/>
      <c r="UYU235" s="627"/>
      <c r="UYV235" s="627"/>
      <c r="UYW235" s="627"/>
      <c r="UYX235" s="627"/>
      <c r="UYY235" s="627"/>
      <c r="UYZ235" s="627"/>
      <c r="UZA235" s="627"/>
      <c r="UZB235" s="627"/>
      <c r="UZC235" s="627"/>
      <c r="UZD235" s="627"/>
      <c r="UZE235" s="627"/>
      <c r="UZF235" s="627"/>
      <c r="UZG235" s="627"/>
      <c r="UZH235" s="627"/>
      <c r="UZI235" s="627"/>
      <c r="UZJ235" s="627"/>
      <c r="UZK235" s="627"/>
      <c r="UZL235" s="627"/>
      <c r="UZM235" s="627"/>
      <c r="UZN235" s="627"/>
      <c r="UZO235" s="627"/>
      <c r="UZP235" s="627"/>
      <c r="UZQ235" s="627"/>
      <c r="UZR235" s="627"/>
      <c r="UZS235" s="627"/>
      <c r="UZT235" s="627"/>
      <c r="UZU235" s="627"/>
      <c r="UZV235" s="627"/>
      <c r="UZW235" s="627"/>
      <c r="UZX235" s="627"/>
      <c r="UZY235" s="627"/>
      <c r="UZZ235" s="627"/>
      <c r="VAA235" s="627"/>
      <c r="VAB235" s="627"/>
      <c r="VAC235" s="627"/>
      <c r="VAD235" s="627"/>
      <c r="VAE235" s="627"/>
      <c r="VAF235" s="627"/>
      <c r="VAG235" s="627"/>
      <c r="VAH235" s="627"/>
      <c r="VAI235" s="627"/>
      <c r="VAJ235" s="627"/>
      <c r="VAK235" s="627"/>
      <c r="VAL235" s="627"/>
      <c r="VAM235" s="627"/>
      <c r="VAN235" s="627"/>
      <c r="VAO235" s="627"/>
      <c r="VAP235" s="627"/>
      <c r="VAQ235" s="627"/>
      <c r="VAR235" s="627"/>
      <c r="VAS235" s="627"/>
      <c r="VAT235" s="627"/>
      <c r="VAU235" s="627"/>
      <c r="VAV235" s="627"/>
      <c r="VAW235" s="627"/>
      <c r="VAX235" s="627"/>
      <c r="VAY235" s="627"/>
      <c r="VAZ235" s="627"/>
      <c r="VBA235" s="627"/>
      <c r="VBB235" s="627"/>
      <c r="VBC235" s="627"/>
      <c r="VBD235" s="627"/>
      <c r="VBE235" s="627"/>
      <c r="VBF235" s="627"/>
      <c r="VBG235" s="627"/>
      <c r="VBH235" s="627"/>
      <c r="VBI235" s="627"/>
      <c r="VBJ235" s="627"/>
      <c r="VBK235" s="627"/>
      <c r="VBL235" s="627"/>
      <c r="VBM235" s="627"/>
      <c r="VBN235" s="627"/>
      <c r="VBO235" s="627"/>
      <c r="VBP235" s="627"/>
      <c r="VBQ235" s="627"/>
      <c r="VBR235" s="627"/>
      <c r="VBS235" s="627"/>
      <c r="VBT235" s="627"/>
      <c r="VBU235" s="627"/>
      <c r="VBV235" s="627"/>
      <c r="VBW235" s="627"/>
      <c r="VBX235" s="627"/>
      <c r="VBY235" s="627"/>
      <c r="VBZ235" s="627"/>
      <c r="VCA235" s="627"/>
      <c r="VCB235" s="627"/>
      <c r="VCC235" s="627"/>
      <c r="VCD235" s="627"/>
      <c r="VCE235" s="627"/>
      <c r="VCF235" s="627"/>
      <c r="VCG235" s="627"/>
      <c r="VCH235" s="627"/>
      <c r="VCI235" s="627"/>
      <c r="VCJ235" s="627"/>
      <c r="VCK235" s="627"/>
      <c r="VCL235" s="627"/>
      <c r="VCM235" s="627"/>
      <c r="VCN235" s="627"/>
      <c r="VCO235" s="627"/>
      <c r="VCP235" s="627"/>
      <c r="VCQ235" s="627"/>
      <c r="VCR235" s="627"/>
      <c r="VCS235" s="627"/>
      <c r="VCT235" s="627"/>
      <c r="VCU235" s="627"/>
      <c r="VCV235" s="627"/>
      <c r="VCW235" s="627"/>
      <c r="VCX235" s="627"/>
      <c r="VCY235" s="627"/>
      <c r="VCZ235" s="627"/>
      <c r="VDA235" s="627"/>
      <c r="VDB235" s="627"/>
      <c r="VDC235" s="627"/>
      <c r="VDD235" s="627"/>
      <c r="VDE235" s="627"/>
      <c r="VDF235" s="627"/>
      <c r="VDG235" s="627"/>
      <c r="VDH235" s="627"/>
      <c r="VDI235" s="627"/>
      <c r="VDJ235" s="627"/>
      <c r="VDK235" s="627"/>
      <c r="VDL235" s="627"/>
      <c r="VDM235" s="627"/>
      <c r="VDN235" s="627"/>
      <c r="VDO235" s="627"/>
      <c r="VDP235" s="627"/>
      <c r="VDQ235" s="627"/>
      <c r="VDR235" s="627"/>
      <c r="VDS235" s="627"/>
      <c r="VDT235" s="627"/>
      <c r="VDU235" s="627"/>
      <c r="VDV235" s="627"/>
      <c r="VDW235" s="627"/>
      <c r="VDX235" s="627"/>
      <c r="VDY235" s="627"/>
      <c r="VDZ235" s="627"/>
      <c r="VEA235" s="627"/>
      <c r="VEB235" s="627"/>
      <c r="VEC235" s="627"/>
      <c r="VED235" s="627"/>
      <c r="VEE235" s="627"/>
      <c r="VEF235" s="627"/>
      <c r="VEG235" s="627"/>
      <c r="VEH235" s="627"/>
      <c r="VEI235" s="627"/>
      <c r="VEJ235" s="627"/>
      <c r="VEK235" s="627"/>
      <c r="VEL235" s="627"/>
      <c r="VEM235" s="627"/>
      <c r="VEN235" s="627"/>
      <c r="VEO235" s="627"/>
      <c r="VEP235" s="627"/>
      <c r="VEQ235" s="627"/>
      <c r="VER235" s="627"/>
      <c r="VES235" s="627"/>
      <c r="VET235" s="627"/>
      <c r="VEU235" s="627"/>
      <c r="VEV235" s="627"/>
      <c r="VEW235" s="627"/>
      <c r="VEX235" s="627"/>
      <c r="VEY235" s="627"/>
      <c r="VEZ235" s="627"/>
      <c r="VFA235" s="627"/>
      <c r="VFB235" s="627"/>
      <c r="VFC235" s="627"/>
      <c r="VFD235" s="627"/>
      <c r="VFE235" s="627"/>
      <c r="VFF235" s="627"/>
      <c r="VFG235" s="627"/>
      <c r="VFH235" s="627"/>
      <c r="VFI235" s="627"/>
      <c r="VFJ235" s="627"/>
      <c r="VFK235" s="627"/>
      <c r="VFL235" s="627"/>
      <c r="VFM235" s="627"/>
      <c r="VFN235" s="627"/>
      <c r="VFO235" s="627"/>
      <c r="VFP235" s="627"/>
      <c r="VFQ235" s="627"/>
      <c r="VFR235" s="627"/>
      <c r="VFS235" s="627"/>
      <c r="VFT235" s="627"/>
      <c r="VFU235" s="627"/>
      <c r="VFV235" s="627"/>
      <c r="VFW235" s="627"/>
      <c r="VFX235" s="627"/>
      <c r="VFY235" s="627"/>
      <c r="VFZ235" s="627"/>
      <c r="VGA235" s="627"/>
      <c r="VGB235" s="627"/>
      <c r="VGC235" s="627"/>
      <c r="VGD235" s="627"/>
      <c r="VGE235" s="627"/>
      <c r="VGF235" s="627"/>
      <c r="VGG235" s="627"/>
      <c r="VGH235" s="627"/>
      <c r="VGI235" s="627"/>
      <c r="VGJ235" s="627"/>
      <c r="VGK235" s="627"/>
      <c r="VGL235" s="627"/>
      <c r="VGM235" s="627"/>
      <c r="VGN235" s="627"/>
      <c r="VGO235" s="627"/>
      <c r="VGP235" s="627"/>
      <c r="VGQ235" s="627"/>
      <c r="VGR235" s="627"/>
      <c r="VGS235" s="627"/>
      <c r="VGT235" s="627"/>
      <c r="VGU235" s="627"/>
      <c r="VGV235" s="627"/>
      <c r="VGW235" s="627"/>
      <c r="VGX235" s="627"/>
      <c r="VGY235" s="627"/>
      <c r="VGZ235" s="627"/>
      <c r="VHA235" s="627"/>
      <c r="VHB235" s="627"/>
      <c r="VHC235" s="627"/>
      <c r="VHD235" s="627"/>
      <c r="VHE235" s="627"/>
      <c r="VHF235" s="627"/>
      <c r="VHG235" s="627"/>
      <c r="VHH235" s="627"/>
      <c r="VHI235" s="627"/>
      <c r="VHJ235" s="627"/>
      <c r="VHK235" s="627"/>
      <c r="VHL235" s="627"/>
      <c r="VHM235" s="627"/>
      <c r="VHN235" s="627"/>
      <c r="VHO235" s="627"/>
      <c r="VHP235" s="627"/>
      <c r="VHQ235" s="627"/>
      <c r="VHR235" s="627"/>
      <c r="VHS235" s="627"/>
      <c r="VHT235" s="627"/>
      <c r="VHU235" s="627"/>
      <c r="VHV235" s="627"/>
      <c r="VHW235" s="627"/>
      <c r="VHX235" s="627"/>
      <c r="VHY235" s="627"/>
      <c r="VHZ235" s="627"/>
      <c r="VIA235" s="627"/>
      <c r="VIB235" s="627"/>
      <c r="VIC235" s="627"/>
      <c r="VID235" s="627"/>
      <c r="VIE235" s="627"/>
      <c r="VIF235" s="627"/>
      <c r="VIG235" s="627"/>
      <c r="VIH235" s="627"/>
      <c r="VII235" s="627"/>
      <c r="VIJ235" s="627"/>
      <c r="VIK235" s="627"/>
      <c r="VIL235" s="627"/>
      <c r="VIM235" s="627"/>
      <c r="VIN235" s="627"/>
      <c r="VIO235" s="627"/>
      <c r="VIP235" s="627"/>
      <c r="VIQ235" s="627"/>
      <c r="VIR235" s="627"/>
      <c r="VIS235" s="627"/>
      <c r="VIT235" s="627"/>
      <c r="VIU235" s="627"/>
      <c r="VIV235" s="627"/>
      <c r="VIW235" s="627"/>
      <c r="VIX235" s="627"/>
      <c r="VIY235" s="627"/>
      <c r="VIZ235" s="627"/>
      <c r="VJA235" s="627"/>
      <c r="VJB235" s="627"/>
      <c r="VJC235" s="627"/>
      <c r="VJD235" s="627"/>
      <c r="VJE235" s="627"/>
      <c r="VJF235" s="627"/>
      <c r="VJG235" s="627"/>
      <c r="VJH235" s="627"/>
      <c r="VJI235" s="627"/>
      <c r="VJJ235" s="627"/>
      <c r="VJK235" s="627"/>
      <c r="VJL235" s="627"/>
      <c r="VJM235" s="627"/>
      <c r="VJN235" s="627"/>
      <c r="VJO235" s="627"/>
      <c r="VJP235" s="627"/>
      <c r="VJQ235" s="627"/>
      <c r="VJR235" s="627"/>
      <c r="VJS235" s="627"/>
      <c r="VJT235" s="627"/>
      <c r="VJU235" s="627"/>
      <c r="VJV235" s="627"/>
      <c r="VJW235" s="627"/>
      <c r="VJX235" s="627"/>
      <c r="VJY235" s="627"/>
      <c r="VJZ235" s="627"/>
      <c r="VKA235" s="627"/>
      <c r="VKB235" s="627"/>
      <c r="VKC235" s="627"/>
      <c r="VKD235" s="627"/>
      <c r="VKE235" s="627"/>
      <c r="VKF235" s="627"/>
      <c r="VKG235" s="627"/>
      <c r="VKH235" s="627"/>
      <c r="VKI235" s="627"/>
      <c r="VKJ235" s="627"/>
      <c r="VKK235" s="627"/>
      <c r="VKL235" s="627"/>
      <c r="VKM235" s="627"/>
      <c r="VKN235" s="627"/>
      <c r="VKO235" s="627"/>
      <c r="VKP235" s="627"/>
      <c r="VKQ235" s="627"/>
      <c r="VKR235" s="627"/>
      <c r="VKS235" s="627"/>
      <c r="VKT235" s="627"/>
      <c r="VKU235" s="627"/>
      <c r="VKV235" s="627"/>
      <c r="VKW235" s="627"/>
      <c r="VKX235" s="627"/>
      <c r="VKY235" s="627"/>
      <c r="VKZ235" s="627"/>
      <c r="VLA235" s="627"/>
      <c r="VLB235" s="627"/>
      <c r="VLC235" s="627"/>
      <c r="VLD235" s="627"/>
      <c r="VLE235" s="627"/>
      <c r="VLF235" s="627"/>
      <c r="VLG235" s="627"/>
      <c r="VLH235" s="627"/>
      <c r="VLI235" s="627"/>
      <c r="VLJ235" s="627"/>
      <c r="VLK235" s="627"/>
      <c r="VLL235" s="627"/>
      <c r="VLM235" s="627"/>
      <c r="VLN235" s="627"/>
      <c r="VLO235" s="627"/>
      <c r="VLP235" s="627"/>
      <c r="VLQ235" s="627"/>
      <c r="VLR235" s="627"/>
      <c r="VLS235" s="627"/>
      <c r="VLT235" s="627"/>
      <c r="VLU235" s="627"/>
      <c r="VLV235" s="627"/>
      <c r="VLW235" s="627"/>
      <c r="VLX235" s="627"/>
      <c r="VLY235" s="627"/>
      <c r="VLZ235" s="627"/>
      <c r="VMA235" s="627"/>
      <c r="VMB235" s="627"/>
      <c r="VMC235" s="627"/>
      <c r="VMD235" s="627"/>
      <c r="VME235" s="627"/>
      <c r="VMF235" s="627"/>
      <c r="VMG235" s="627"/>
      <c r="VMH235" s="627"/>
      <c r="VMI235" s="627"/>
      <c r="VMJ235" s="627"/>
      <c r="VMK235" s="627"/>
      <c r="VML235" s="627"/>
      <c r="VMM235" s="627"/>
      <c r="VMN235" s="627"/>
      <c r="VMO235" s="627"/>
      <c r="VMP235" s="627"/>
      <c r="VMQ235" s="627"/>
      <c r="VMR235" s="627"/>
      <c r="VMS235" s="627"/>
      <c r="VMT235" s="627"/>
      <c r="VMU235" s="627"/>
      <c r="VMV235" s="627"/>
      <c r="VMW235" s="627"/>
      <c r="VMX235" s="627"/>
      <c r="VMY235" s="627"/>
      <c r="VMZ235" s="627"/>
      <c r="VNA235" s="627"/>
      <c r="VNB235" s="627"/>
      <c r="VNC235" s="627"/>
      <c r="VND235" s="627"/>
      <c r="VNE235" s="627"/>
      <c r="VNF235" s="627"/>
      <c r="VNG235" s="627"/>
      <c r="VNH235" s="627"/>
      <c r="VNI235" s="627"/>
      <c r="VNJ235" s="627"/>
      <c r="VNK235" s="627"/>
      <c r="VNL235" s="627"/>
      <c r="VNM235" s="627"/>
      <c r="VNN235" s="627"/>
      <c r="VNO235" s="627"/>
      <c r="VNP235" s="627"/>
      <c r="VNQ235" s="627"/>
      <c r="VNR235" s="627"/>
      <c r="VNS235" s="627"/>
      <c r="VNT235" s="627"/>
      <c r="VNU235" s="627"/>
      <c r="VNV235" s="627"/>
      <c r="VNW235" s="627"/>
      <c r="VNX235" s="627"/>
      <c r="VNY235" s="627"/>
      <c r="VNZ235" s="627"/>
      <c r="VOA235" s="627"/>
      <c r="VOB235" s="627"/>
      <c r="VOC235" s="627"/>
      <c r="VOD235" s="627"/>
      <c r="VOE235" s="627"/>
      <c r="VOF235" s="627"/>
      <c r="VOG235" s="627"/>
      <c r="VOH235" s="627"/>
      <c r="VOI235" s="627"/>
      <c r="VOJ235" s="627"/>
      <c r="VOK235" s="627"/>
      <c r="VOL235" s="627"/>
      <c r="VOM235" s="627"/>
      <c r="VON235" s="627"/>
      <c r="VOO235" s="627"/>
      <c r="VOP235" s="627"/>
      <c r="VOQ235" s="627"/>
      <c r="VOR235" s="627"/>
      <c r="VOS235" s="627"/>
      <c r="VOT235" s="627"/>
      <c r="VOU235" s="627"/>
      <c r="VOV235" s="627"/>
      <c r="VOW235" s="627"/>
      <c r="VOX235" s="627"/>
      <c r="VOY235" s="627"/>
      <c r="VOZ235" s="627"/>
      <c r="VPA235" s="627"/>
      <c r="VPB235" s="627"/>
      <c r="VPC235" s="627"/>
      <c r="VPD235" s="627"/>
      <c r="VPE235" s="627"/>
      <c r="VPF235" s="627"/>
      <c r="VPG235" s="627"/>
      <c r="VPH235" s="627"/>
      <c r="VPI235" s="627"/>
      <c r="VPJ235" s="627"/>
      <c r="VPK235" s="627"/>
      <c r="VPL235" s="627"/>
      <c r="VPM235" s="627"/>
      <c r="VPN235" s="627"/>
      <c r="VPO235" s="627"/>
      <c r="VPP235" s="627"/>
      <c r="VPQ235" s="627"/>
      <c r="VPR235" s="627"/>
      <c r="VPS235" s="627"/>
      <c r="VPT235" s="627"/>
      <c r="VPU235" s="627"/>
      <c r="VPV235" s="627"/>
      <c r="VPW235" s="627"/>
      <c r="VPX235" s="627"/>
      <c r="VPY235" s="627"/>
      <c r="VPZ235" s="627"/>
      <c r="VQA235" s="627"/>
      <c r="VQB235" s="627"/>
      <c r="VQC235" s="627"/>
      <c r="VQD235" s="627"/>
      <c r="VQE235" s="627"/>
      <c r="VQF235" s="627"/>
      <c r="VQG235" s="627"/>
      <c r="VQH235" s="627"/>
      <c r="VQI235" s="627"/>
      <c r="VQJ235" s="627"/>
      <c r="VQK235" s="627"/>
      <c r="VQL235" s="627"/>
      <c r="VQM235" s="627"/>
      <c r="VQN235" s="627"/>
      <c r="VQO235" s="627"/>
      <c r="VQP235" s="627"/>
      <c r="VQQ235" s="627"/>
      <c r="VQR235" s="627"/>
      <c r="VQS235" s="627"/>
      <c r="VQT235" s="627"/>
      <c r="VQU235" s="627"/>
      <c r="VQV235" s="627"/>
      <c r="VQW235" s="627"/>
      <c r="VQX235" s="627"/>
      <c r="VQY235" s="627"/>
      <c r="VQZ235" s="627"/>
      <c r="VRA235" s="627"/>
      <c r="VRB235" s="627"/>
      <c r="VRC235" s="627"/>
      <c r="VRD235" s="627"/>
      <c r="VRE235" s="627"/>
      <c r="VRF235" s="627"/>
      <c r="VRG235" s="627"/>
      <c r="VRH235" s="627"/>
      <c r="VRI235" s="627"/>
      <c r="VRJ235" s="627"/>
      <c r="VRK235" s="627"/>
      <c r="VRL235" s="627"/>
      <c r="VRM235" s="627"/>
      <c r="VRN235" s="627"/>
      <c r="VRO235" s="627"/>
      <c r="VRP235" s="627"/>
      <c r="VRQ235" s="627"/>
      <c r="VRR235" s="627"/>
      <c r="VRS235" s="627"/>
      <c r="VRT235" s="627"/>
      <c r="VRU235" s="627"/>
      <c r="VRV235" s="627"/>
      <c r="VRW235" s="627"/>
      <c r="VRX235" s="627"/>
      <c r="VRY235" s="627"/>
      <c r="VRZ235" s="627"/>
      <c r="VSA235" s="627"/>
      <c r="VSB235" s="627"/>
      <c r="VSC235" s="627"/>
      <c r="VSD235" s="627"/>
      <c r="VSE235" s="627"/>
      <c r="VSF235" s="627"/>
      <c r="VSG235" s="627"/>
      <c r="VSH235" s="627"/>
      <c r="VSI235" s="627"/>
      <c r="VSJ235" s="627"/>
      <c r="VSK235" s="627"/>
      <c r="VSL235" s="627"/>
      <c r="VSM235" s="627"/>
      <c r="VSN235" s="627"/>
      <c r="VSO235" s="627"/>
      <c r="VSP235" s="627"/>
      <c r="VSQ235" s="627"/>
      <c r="VSR235" s="627"/>
      <c r="VSS235" s="627"/>
      <c r="VST235" s="627"/>
      <c r="VSU235" s="627"/>
      <c r="VSV235" s="627"/>
      <c r="VSW235" s="627"/>
      <c r="VSX235" s="627"/>
      <c r="VSY235" s="627"/>
      <c r="VSZ235" s="627"/>
      <c r="VTA235" s="627"/>
      <c r="VTB235" s="627"/>
      <c r="VTC235" s="627"/>
      <c r="VTD235" s="627"/>
      <c r="VTE235" s="627"/>
      <c r="VTF235" s="627"/>
      <c r="VTG235" s="627"/>
      <c r="VTH235" s="627"/>
      <c r="VTI235" s="627"/>
      <c r="VTJ235" s="627"/>
      <c r="VTK235" s="627"/>
      <c r="VTL235" s="627"/>
      <c r="VTM235" s="627"/>
      <c r="VTN235" s="627"/>
      <c r="VTO235" s="627"/>
      <c r="VTP235" s="627"/>
      <c r="VTQ235" s="627"/>
      <c r="VTR235" s="627"/>
      <c r="VTS235" s="627"/>
      <c r="VTT235" s="627"/>
      <c r="VTU235" s="627"/>
      <c r="VTV235" s="627"/>
      <c r="VTW235" s="627"/>
      <c r="VTX235" s="627"/>
      <c r="VTY235" s="627"/>
      <c r="VTZ235" s="627"/>
      <c r="VUA235" s="627"/>
      <c r="VUB235" s="627"/>
      <c r="VUC235" s="627"/>
      <c r="VUD235" s="627"/>
      <c r="VUE235" s="627"/>
      <c r="VUF235" s="627"/>
      <c r="VUG235" s="627"/>
      <c r="VUH235" s="627"/>
      <c r="VUI235" s="627"/>
      <c r="VUJ235" s="627"/>
      <c r="VUK235" s="627"/>
      <c r="VUL235" s="627"/>
      <c r="VUM235" s="627"/>
      <c r="VUN235" s="627"/>
      <c r="VUO235" s="627"/>
      <c r="VUP235" s="627"/>
      <c r="VUQ235" s="627"/>
      <c r="VUR235" s="627"/>
      <c r="VUS235" s="627"/>
      <c r="VUT235" s="627"/>
      <c r="VUU235" s="627"/>
      <c r="VUV235" s="627"/>
      <c r="VUW235" s="627"/>
      <c r="VUX235" s="627"/>
      <c r="VUY235" s="627"/>
      <c r="VUZ235" s="627"/>
      <c r="VVA235" s="627"/>
      <c r="VVB235" s="627"/>
      <c r="VVC235" s="627"/>
      <c r="VVD235" s="627"/>
      <c r="VVE235" s="627"/>
      <c r="VVF235" s="627"/>
      <c r="VVG235" s="627"/>
      <c r="VVH235" s="627"/>
      <c r="VVI235" s="627"/>
      <c r="VVJ235" s="627"/>
      <c r="VVK235" s="627"/>
      <c r="VVL235" s="627"/>
      <c r="VVM235" s="627"/>
      <c r="VVN235" s="627"/>
      <c r="VVO235" s="627"/>
      <c r="VVP235" s="627"/>
      <c r="VVQ235" s="627"/>
      <c r="VVR235" s="627"/>
      <c r="VVS235" s="627"/>
      <c r="VVT235" s="627"/>
      <c r="VVU235" s="627"/>
      <c r="VVV235" s="627"/>
      <c r="VVW235" s="627"/>
      <c r="VVX235" s="627"/>
      <c r="VVY235" s="627"/>
      <c r="VVZ235" s="627"/>
      <c r="VWA235" s="627"/>
      <c r="VWB235" s="627"/>
      <c r="VWC235" s="627"/>
      <c r="VWD235" s="627"/>
      <c r="VWE235" s="627"/>
      <c r="VWF235" s="627"/>
      <c r="VWG235" s="627"/>
      <c r="VWH235" s="627"/>
      <c r="VWI235" s="627"/>
      <c r="VWJ235" s="627"/>
      <c r="VWK235" s="627"/>
      <c r="VWL235" s="627"/>
      <c r="VWM235" s="627"/>
      <c r="VWN235" s="627"/>
      <c r="VWO235" s="627"/>
      <c r="VWP235" s="627"/>
      <c r="VWQ235" s="627"/>
      <c r="VWR235" s="627"/>
      <c r="VWS235" s="627"/>
      <c r="VWT235" s="627"/>
      <c r="VWU235" s="627"/>
      <c r="VWV235" s="627"/>
      <c r="VWW235" s="627"/>
      <c r="VWX235" s="627"/>
      <c r="VWY235" s="627"/>
      <c r="VWZ235" s="627"/>
      <c r="VXA235" s="627"/>
      <c r="VXB235" s="627"/>
      <c r="VXC235" s="627"/>
      <c r="VXD235" s="627"/>
      <c r="VXE235" s="627"/>
      <c r="VXF235" s="627"/>
      <c r="VXG235" s="627"/>
      <c r="VXH235" s="627"/>
      <c r="VXI235" s="627"/>
      <c r="VXJ235" s="627"/>
      <c r="VXK235" s="627"/>
      <c r="VXL235" s="627"/>
      <c r="VXM235" s="627"/>
      <c r="VXN235" s="627"/>
      <c r="VXO235" s="627"/>
      <c r="VXP235" s="627"/>
      <c r="VXQ235" s="627"/>
      <c r="VXR235" s="627"/>
      <c r="VXS235" s="627"/>
      <c r="VXT235" s="627"/>
      <c r="VXU235" s="627"/>
      <c r="VXV235" s="627"/>
      <c r="VXW235" s="627"/>
      <c r="VXX235" s="627"/>
      <c r="VXY235" s="627"/>
      <c r="VXZ235" s="627"/>
      <c r="VYA235" s="627"/>
      <c r="VYB235" s="627"/>
      <c r="VYC235" s="627"/>
      <c r="VYD235" s="627"/>
      <c r="VYE235" s="627"/>
      <c r="VYF235" s="627"/>
      <c r="VYG235" s="627"/>
      <c r="VYH235" s="627"/>
      <c r="VYI235" s="627"/>
      <c r="VYJ235" s="627"/>
      <c r="VYK235" s="627"/>
      <c r="VYL235" s="627"/>
      <c r="VYM235" s="627"/>
      <c r="VYN235" s="627"/>
      <c r="VYO235" s="627"/>
      <c r="VYP235" s="627"/>
      <c r="VYQ235" s="627"/>
      <c r="VYR235" s="627"/>
      <c r="VYS235" s="627"/>
      <c r="VYT235" s="627"/>
      <c r="VYU235" s="627"/>
      <c r="VYV235" s="627"/>
      <c r="VYW235" s="627"/>
      <c r="VYX235" s="627"/>
      <c r="VYY235" s="627"/>
      <c r="VYZ235" s="627"/>
      <c r="VZA235" s="627"/>
      <c r="VZB235" s="627"/>
      <c r="VZC235" s="627"/>
      <c r="VZD235" s="627"/>
      <c r="VZE235" s="627"/>
      <c r="VZF235" s="627"/>
      <c r="VZG235" s="627"/>
      <c r="VZH235" s="627"/>
      <c r="VZI235" s="627"/>
      <c r="VZJ235" s="627"/>
      <c r="VZK235" s="627"/>
      <c r="VZL235" s="627"/>
      <c r="VZM235" s="627"/>
      <c r="VZN235" s="627"/>
      <c r="VZO235" s="627"/>
      <c r="VZP235" s="627"/>
      <c r="VZQ235" s="627"/>
      <c r="VZR235" s="627"/>
      <c r="VZS235" s="627"/>
      <c r="VZT235" s="627"/>
      <c r="VZU235" s="627"/>
      <c r="VZV235" s="627"/>
      <c r="VZW235" s="627"/>
      <c r="VZX235" s="627"/>
      <c r="VZY235" s="627"/>
      <c r="VZZ235" s="627"/>
      <c r="WAA235" s="627"/>
      <c r="WAB235" s="627"/>
      <c r="WAC235" s="627"/>
      <c r="WAD235" s="627"/>
      <c r="WAE235" s="627"/>
      <c r="WAF235" s="627"/>
      <c r="WAG235" s="627"/>
      <c r="WAH235" s="627"/>
      <c r="WAI235" s="627"/>
      <c r="WAJ235" s="627"/>
      <c r="WAK235" s="627"/>
      <c r="WAL235" s="627"/>
      <c r="WAM235" s="627"/>
      <c r="WAN235" s="627"/>
      <c r="WAO235" s="627"/>
      <c r="WAP235" s="627"/>
      <c r="WAQ235" s="627"/>
      <c r="WAR235" s="627"/>
      <c r="WAS235" s="627"/>
      <c r="WAT235" s="627"/>
      <c r="WAU235" s="627"/>
      <c r="WAV235" s="627"/>
      <c r="WAW235" s="627"/>
      <c r="WAX235" s="627"/>
      <c r="WAY235" s="627"/>
      <c r="WAZ235" s="627"/>
      <c r="WBA235" s="627"/>
      <c r="WBB235" s="627"/>
      <c r="WBC235" s="627"/>
      <c r="WBD235" s="627"/>
      <c r="WBE235" s="627"/>
      <c r="WBF235" s="627"/>
      <c r="WBG235" s="627"/>
      <c r="WBH235" s="627"/>
      <c r="WBI235" s="627"/>
      <c r="WBJ235" s="627"/>
      <c r="WBK235" s="627"/>
      <c r="WBL235" s="627"/>
      <c r="WBM235" s="627"/>
      <c r="WBN235" s="627"/>
      <c r="WBO235" s="627"/>
      <c r="WBP235" s="627"/>
      <c r="WBQ235" s="627"/>
      <c r="WBR235" s="627"/>
      <c r="WBS235" s="627"/>
      <c r="WBT235" s="627"/>
      <c r="WBU235" s="627"/>
      <c r="WBV235" s="627"/>
      <c r="WBW235" s="627"/>
      <c r="WBX235" s="627"/>
      <c r="WBY235" s="627"/>
      <c r="WBZ235" s="627"/>
      <c r="WCA235" s="627"/>
      <c r="WCB235" s="627"/>
      <c r="WCC235" s="627"/>
      <c r="WCD235" s="627"/>
      <c r="WCE235" s="627"/>
      <c r="WCF235" s="627"/>
      <c r="WCG235" s="627"/>
      <c r="WCH235" s="627"/>
      <c r="WCI235" s="627"/>
      <c r="WCJ235" s="627"/>
      <c r="WCK235" s="627"/>
      <c r="WCL235" s="627"/>
      <c r="WCM235" s="627"/>
      <c r="WCN235" s="627"/>
      <c r="WCO235" s="627"/>
      <c r="WCP235" s="627"/>
      <c r="WCQ235" s="627"/>
      <c r="WCR235" s="627"/>
      <c r="WCS235" s="627"/>
      <c r="WCT235" s="627"/>
      <c r="WCU235" s="627"/>
      <c r="WCV235" s="627"/>
      <c r="WCW235" s="627"/>
      <c r="WCX235" s="627"/>
      <c r="WCY235" s="627"/>
      <c r="WCZ235" s="627"/>
      <c r="WDA235" s="627"/>
      <c r="WDB235" s="627"/>
      <c r="WDC235" s="627"/>
      <c r="WDD235" s="627"/>
      <c r="WDE235" s="627"/>
      <c r="WDF235" s="627"/>
      <c r="WDG235" s="627"/>
      <c r="WDH235" s="627"/>
      <c r="WDI235" s="627"/>
      <c r="WDJ235" s="627"/>
      <c r="WDK235" s="627"/>
      <c r="WDL235" s="627"/>
      <c r="WDM235" s="627"/>
      <c r="WDN235" s="627"/>
      <c r="WDO235" s="627"/>
      <c r="WDP235" s="627"/>
      <c r="WDQ235" s="627"/>
      <c r="WDR235" s="627"/>
      <c r="WDS235" s="627"/>
      <c r="WDT235" s="627"/>
      <c r="WDU235" s="627"/>
      <c r="WDV235" s="627"/>
      <c r="WDW235" s="627"/>
      <c r="WDX235" s="627"/>
      <c r="WDY235" s="627"/>
      <c r="WDZ235" s="627"/>
      <c r="WEA235" s="627"/>
      <c r="WEB235" s="627"/>
      <c r="WEC235" s="627"/>
      <c r="WED235" s="627"/>
      <c r="WEE235" s="627"/>
      <c r="WEF235" s="627"/>
      <c r="WEG235" s="627"/>
      <c r="WEH235" s="627"/>
      <c r="WEI235" s="627"/>
      <c r="WEJ235" s="627"/>
      <c r="WEK235" s="627"/>
      <c r="WEL235" s="627"/>
      <c r="WEM235" s="627"/>
      <c r="WEN235" s="627"/>
      <c r="WEO235" s="627"/>
      <c r="WEP235" s="627"/>
      <c r="WEQ235" s="627"/>
      <c r="WER235" s="627"/>
      <c r="WES235" s="627"/>
      <c r="WET235" s="627"/>
      <c r="WEU235" s="627"/>
      <c r="WEV235" s="627"/>
      <c r="WEW235" s="627"/>
      <c r="WEX235" s="627"/>
      <c r="WEY235" s="627"/>
      <c r="WEZ235" s="627"/>
      <c r="WFA235" s="627"/>
      <c r="WFB235" s="627"/>
      <c r="WFC235" s="627"/>
      <c r="WFD235" s="627"/>
      <c r="WFE235" s="627"/>
      <c r="WFF235" s="627"/>
      <c r="WFG235" s="627"/>
      <c r="WFH235" s="627"/>
      <c r="WFI235" s="627"/>
      <c r="WFJ235" s="627"/>
      <c r="WFK235" s="627"/>
      <c r="WFL235" s="627"/>
      <c r="WFM235" s="627"/>
      <c r="WFN235" s="627"/>
      <c r="WFO235" s="627"/>
      <c r="WFP235" s="627"/>
      <c r="WFQ235" s="627"/>
      <c r="WFR235" s="627"/>
      <c r="WFS235" s="627"/>
      <c r="WFT235" s="627"/>
      <c r="WFU235" s="627"/>
      <c r="WFV235" s="627"/>
      <c r="WFW235" s="627"/>
      <c r="WFX235" s="627"/>
      <c r="WFY235" s="627"/>
      <c r="WFZ235" s="627"/>
      <c r="WGA235" s="627"/>
      <c r="WGB235" s="627"/>
      <c r="WGC235" s="627"/>
      <c r="WGD235" s="627"/>
      <c r="WGE235" s="627"/>
      <c r="WGF235" s="627"/>
      <c r="WGG235" s="627"/>
      <c r="WGH235" s="627"/>
      <c r="WGI235" s="627"/>
      <c r="WGJ235" s="627"/>
      <c r="WGK235" s="627"/>
      <c r="WGL235" s="627"/>
      <c r="WGM235" s="627"/>
      <c r="WGN235" s="627"/>
      <c r="WGO235" s="627"/>
      <c r="WGP235" s="627"/>
      <c r="WGQ235" s="627"/>
      <c r="WGR235" s="627"/>
      <c r="WGS235" s="627"/>
      <c r="WGT235" s="627"/>
      <c r="WGU235" s="627"/>
      <c r="WGV235" s="627"/>
      <c r="WGW235" s="627"/>
      <c r="WGX235" s="627"/>
      <c r="WGY235" s="627"/>
      <c r="WGZ235" s="627"/>
      <c r="WHA235" s="627"/>
      <c r="WHB235" s="627"/>
      <c r="WHC235" s="627"/>
      <c r="WHD235" s="627"/>
      <c r="WHE235" s="627"/>
      <c r="WHF235" s="627"/>
      <c r="WHG235" s="627"/>
      <c r="WHH235" s="627"/>
      <c r="WHI235" s="627"/>
      <c r="WHJ235" s="627"/>
      <c r="WHK235" s="627"/>
      <c r="WHL235" s="627"/>
      <c r="WHM235" s="627"/>
      <c r="WHN235" s="627"/>
      <c r="WHO235" s="627"/>
      <c r="WHP235" s="627"/>
      <c r="WHQ235" s="627"/>
      <c r="WHR235" s="627"/>
      <c r="WHS235" s="627"/>
      <c r="WHT235" s="627"/>
      <c r="WHU235" s="627"/>
      <c r="WHV235" s="627"/>
      <c r="WHW235" s="627"/>
      <c r="WHX235" s="627"/>
      <c r="WHY235" s="627"/>
      <c r="WHZ235" s="627"/>
      <c r="WIA235" s="627"/>
      <c r="WIB235" s="627"/>
      <c r="WIC235" s="627"/>
      <c r="WID235" s="627"/>
      <c r="WIE235" s="627"/>
      <c r="WIF235" s="627"/>
      <c r="WIG235" s="627"/>
      <c r="WIH235" s="627"/>
      <c r="WII235" s="627"/>
      <c r="WIJ235" s="627"/>
      <c r="WIK235" s="627"/>
      <c r="WIL235" s="627"/>
      <c r="WIM235" s="627"/>
      <c r="WIN235" s="627"/>
      <c r="WIO235" s="627"/>
      <c r="WIP235" s="627"/>
      <c r="WIQ235" s="627"/>
      <c r="WIR235" s="627"/>
      <c r="WIS235" s="627"/>
      <c r="WIT235" s="627"/>
      <c r="WIU235" s="627"/>
      <c r="WIV235" s="627"/>
      <c r="WIW235" s="627"/>
      <c r="WIX235" s="627"/>
      <c r="WIY235" s="627"/>
      <c r="WIZ235" s="627"/>
      <c r="WJA235" s="627"/>
      <c r="WJB235" s="627"/>
      <c r="WJC235" s="627"/>
      <c r="WJD235" s="627"/>
      <c r="WJE235" s="627"/>
      <c r="WJF235" s="627"/>
      <c r="WJG235" s="627"/>
      <c r="WJH235" s="627"/>
      <c r="WJI235" s="627"/>
      <c r="WJJ235" s="627"/>
      <c r="WJK235" s="627"/>
      <c r="WJL235" s="627"/>
      <c r="WJM235" s="627"/>
      <c r="WJN235" s="627"/>
      <c r="WJO235" s="627"/>
      <c r="WJP235" s="627"/>
      <c r="WJQ235" s="627"/>
      <c r="WJR235" s="627"/>
      <c r="WJS235" s="627"/>
      <c r="WJT235" s="627"/>
      <c r="WJU235" s="627"/>
      <c r="WJV235" s="627"/>
      <c r="WJW235" s="627"/>
      <c r="WJX235" s="627"/>
      <c r="WJY235" s="627"/>
      <c r="WJZ235" s="627"/>
      <c r="WKA235" s="627"/>
      <c r="WKB235" s="627"/>
      <c r="WKC235" s="627"/>
      <c r="WKD235" s="627"/>
      <c r="WKE235" s="627"/>
      <c r="WKF235" s="627"/>
      <c r="WKG235" s="627"/>
      <c r="WKH235" s="627"/>
      <c r="WKI235" s="627"/>
      <c r="WKJ235" s="627"/>
      <c r="WKK235" s="627"/>
      <c r="WKL235" s="627"/>
      <c r="WKM235" s="627"/>
      <c r="WKN235" s="627"/>
      <c r="WKO235" s="627"/>
      <c r="WKP235" s="627"/>
      <c r="WKQ235" s="627"/>
      <c r="WKR235" s="627"/>
      <c r="WKS235" s="627"/>
      <c r="WKT235" s="627"/>
      <c r="WKU235" s="627"/>
      <c r="WKV235" s="627"/>
      <c r="WKW235" s="627"/>
      <c r="WKX235" s="627"/>
      <c r="WKY235" s="627"/>
      <c r="WKZ235" s="627"/>
      <c r="WLA235" s="627"/>
      <c r="WLB235" s="627"/>
      <c r="WLC235" s="627"/>
      <c r="WLD235" s="627"/>
      <c r="WLE235" s="627"/>
      <c r="WLF235" s="627"/>
      <c r="WLG235" s="627"/>
      <c r="WLH235" s="627"/>
      <c r="WLI235" s="627"/>
      <c r="WLJ235" s="627"/>
      <c r="WLK235" s="627"/>
      <c r="WLL235" s="627"/>
      <c r="WLM235" s="627"/>
      <c r="WLN235" s="627"/>
      <c r="WLO235" s="627"/>
      <c r="WLP235" s="627"/>
      <c r="WLQ235" s="627"/>
      <c r="WLR235" s="627"/>
      <c r="WLS235" s="627"/>
      <c r="WLT235" s="627"/>
      <c r="WLU235" s="627"/>
      <c r="WLV235" s="627"/>
      <c r="WLW235" s="627"/>
      <c r="WLX235" s="627"/>
      <c r="WLY235" s="627"/>
      <c r="WLZ235" s="627"/>
      <c r="WMA235" s="627"/>
      <c r="WMB235" s="627"/>
      <c r="WMC235" s="627"/>
      <c r="WMD235" s="627"/>
      <c r="WME235" s="627"/>
      <c r="WMF235" s="627"/>
      <c r="WMG235" s="627"/>
      <c r="WMH235" s="627"/>
      <c r="WMI235" s="627"/>
      <c r="WMJ235" s="627"/>
      <c r="WMK235" s="627"/>
      <c r="WML235" s="627"/>
      <c r="WMM235" s="627"/>
      <c r="WMN235" s="627"/>
      <c r="WMO235" s="627"/>
      <c r="WMP235" s="627"/>
      <c r="WMQ235" s="627"/>
      <c r="WMR235" s="627"/>
      <c r="WMS235" s="627"/>
      <c r="WMT235" s="627"/>
      <c r="WMU235" s="627"/>
      <c r="WMV235" s="627"/>
      <c r="WMW235" s="627"/>
      <c r="WMX235" s="627"/>
      <c r="WMY235" s="627"/>
      <c r="WMZ235" s="627"/>
      <c r="WNA235" s="627"/>
      <c r="WNB235" s="627"/>
      <c r="WNC235" s="627"/>
      <c r="WND235" s="627"/>
      <c r="WNE235" s="627"/>
      <c r="WNF235" s="627"/>
      <c r="WNG235" s="627"/>
      <c r="WNH235" s="627"/>
      <c r="WNI235" s="627"/>
      <c r="WNJ235" s="627"/>
      <c r="WNK235" s="627"/>
      <c r="WNL235" s="627"/>
      <c r="WNM235" s="627"/>
      <c r="WNN235" s="627"/>
      <c r="WNO235" s="627"/>
      <c r="WNP235" s="627"/>
      <c r="WNQ235" s="627"/>
      <c r="WNR235" s="627"/>
      <c r="WNS235" s="627"/>
      <c r="WNT235" s="627"/>
      <c r="WNU235" s="627"/>
      <c r="WNV235" s="627"/>
      <c r="WNW235" s="627"/>
      <c r="WNX235" s="627"/>
      <c r="WNY235" s="627"/>
      <c r="WNZ235" s="627"/>
      <c r="WOA235" s="627"/>
      <c r="WOB235" s="627"/>
      <c r="WOC235" s="627"/>
      <c r="WOD235" s="627"/>
      <c r="WOE235" s="627"/>
      <c r="WOF235" s="627"/>
      <c r="WOG235" s="627"/>
      <c r="WOH235" s="627"/>
      <c r="WOI235" s="627"/>
      <c r="WOJ235" s="627"/>
      <c r="WOK235" s="627"/>
      <c r="WOL235" s="627"/>
      <c r="WOM235" s="627"/>
      <c r="WON235" s="627"/>
      <c r="WOO235" s="627"/>
      <c r="WOP235" s="627"/>
      <c r="WOQ235" s="627"/>
      <c r="WOR235" s="627"/>
      <c r="WOS235" s="627"/>
      <c r="WOT235" s="627"/>
      <c r="WOU235" s="627"/>
      <c r="WOV235" s="627"/>
      <c r="WOW235" s="627"/>
      <c r="WOX235" s="627"/>
      <c r="WOY235" s="627"/>
      <c r="WOZ235" s="627"/>
      <c r="WPA235" s="627"/>
      <c r="WPB235" s="627"/>
      <c r="WPC235" s="627"/>
      <c r="WPD235" s="627"/>
      <c r="WPE235" s="627"/>
      <c r="WPF235" s="627"/>
      <c r="WPG235" s="627"/>
      <c r="WPH235" s="627"/>
      <c r="WPI235" s="627"/>
      <c r="WPJ235" s="627"/>
      <c r="WPK235" s="627"/>
      <c r="WPL235" s="627"/>
      <c r="WPM235" s="627"/>
      <c r="WPN235" s="627"/>
      <c r="WPO235" s="627"/>
      <c r="WPP235" s="627"/>
      <c r="WPQ235" s="627"/>
      <c r="WPR235" s="627"/>
      <c r="WPS235" s="627"/>
      <c r="WPT235" s="627"/>
      <c r="WPU235" s="627"/>
      <c r="WPV235" s="627"/>
      <c r="WPW235" s="627"/>
      <c r="WPX235" s="627"/>
      <c r="WPY235" s="627"/>
      <c r="WPZ235" s="627"/>
      <c r="WQA235" s="627"/>
      <c r="WQB235" s="627"/>
      <c r="WQC235" s="627"/>
      <c r="WQD235" s="627"/>
      <c r="WQE235" s="627"/>
      <c r="WQF235" s="627"/>
      <c r="WQG235" s="627"/>
      <c r="WQH235" s="627"/>
      <c r="WQI235" s="627"/>
      <c r="WQJ235" s="627"/>
      <c r="WQK235" s="627"/>
      <c r="WQL235" s="627"/>
      <c r="WQM235" s="627"/>
      <c r="WQN235" s="627"/>
      <c r="WQO235" s="627"/>
      <c r="WQP235" s="627"/>
      <c r="WQQ235" s="627"/>
      <c r="WQR235" s="627"/>
      <c r="WQS235" s="627"/>
      <c r="WQT235" s="627"/>
      <c r="WQU235" s="627"/>
      <c r="WQV235" s="627"/>
      <c r="WQW235" s="627"/>
      <c r="WQX235" s="627"/>
      <c r="WQY235" s="627"/>
      <c r="WQZ235" s="627"/>
      <c r="WRA235" s="627"/>
      <c r="WRB235" s="627"/>
      <c r="WRC235" s="627"/>
      <c r="WRD235" s="627"/>
      <c r="WRE235" s="627"/>
      <c r="WRF235" s="627"/>
      <c r="WRG235" s="627"/>
      <c r="WRH235" s="627"/>
      <c r="WRI235" s="627"/>
      <c r="WRJ235" s="627"/>
      <c r="WRK235" s="627"/>
      <c r="WRL235" s="627"/>
      <c r="WRM235" s="627"/>
      <c r="WRN235" s="627"/>
      <c r="WRO235" s="627"/>
      <c r="WRP235" s="627"/>
      <c r="WRQ235" s="627"/>
      <c r="WRR235" s="627"/>
      <c r="WRS235" s="627"/>
      <c r="WRT235" s="627"/>
      <c r="WRU235" s="627"/>
      <c r="WRV235" s="627"/>
      <c r="WRW235" s="627"/>
      <c r="WRX235" s="627"/>
      <c r="WRY235" s="627"/>
      <c r="WRZ235" s="627"/>
      <c r="WSA235" s="627"/>
      <c r="WSB235" s="627"/>
      <c r="WSC235" s="627"/>
      <c r="WSD235" s="627"/>
      <c r="WSE235" s="627"/>
      <c r="WSF235" s="627"/>
      <c r="WSG235" s="627"/>
      <c r="WSH235" s="627"/>
      <c r="WSI235" s="627"/>
      <c r="WSJ235" s="627"/>
      <c r="WSK235" s="627"/>
      <c r="WSL235" s="627"/>
      <c r="WSM235" s="627"/>
      <c r="WSN235" s="627"/>
      <c r="WSO235" s="627"/>
      <c r="WSP235" s="627"/>
      <c r="WSQ235" s="627"/>
      <c r="WSR235" s="627"/>
      <c r="WSS235" s="627"/>
      <c r="WST235" s="627"/>
      <c r="WSU235" s="627"/>
      <c r="WSV235" s="627"/>
      <c r="WSW235" s="627"/>
      <c r="WSX235" s="627"/>
      <c r="WSY235" s="627"/>
      <c r="WSZ235" s="627"/>
      <c r="WTA235" s="627"/>
      <c r="WTB235" s="627"/>
      <c r="WTC235" s="627"/>
      <c r="WTD235" s="627"/>
      <c r="WTE235" s="627"/>
      <c r="WTF235" s="627"/>
      <c r="WTG235" s="627"/>
      <c r="WTH235" s="627"/>
      <c r="WTI235" s="627"/>
      <c r="WTJ235" s="627"/>
      <c r="WTK235" s="627"/>
      <c r="WTL235" s="627"/>
      <c r="WTM235" s="627"/>
      <c r="WTN235" s="627"/>
      <c r="WTO235" s="627"/>
      <c r="WTP235" s="627"/>
      <c r="WTQ235" s="627"/>
      <c r="WTR235" s="627"/>
      <c r="WTS235" s="627"/>
      <c r="WTT235" s="627"/>
      <c r="WTU235" s="627"/>
      <c r="WTV235" s="627"/>
      <c r="WTW235" s="627"/>
      <c r="WTX235" s="627"/>
      <c r="WTY235" s="627"/>
      <c r="WTZ235" s="627"/>
      <c r="WUA235" s="627"/>
      <c r="WUB235" s="627"/>
      <c r="WUC235" s="627"/>
      <c r="WUD235" s="627"/>
      <c r="WUE235" s="627"/>
      <c r="WUF235" s="627"/>
      <c r="WUG235" s="627"/>
      <c r="WUH235" s="627"/>
      <c r="WUI235" s="627"/>
      <c r="WUJ235" s="627"/>
      <c r="WUK235" s="627"/>
      <c r="WUL235" s="627"/>
      <c r="WUM235" s="627"/>
      <c r="WUN235" s="627"/>
      <c r="WUO235" s="627"/>
      <c r="WUP235" s="627"/>
      <c r="WUQ235" s="627"/>
      <c r="WUR235" s="627"/>
      <c r="WUS235" s="627"/>
    </row>
    <row r="236" spans="1:16113" s="627" customFormat="1" ht="25.5" x14ac:dyDescent="0.2">
      <c r="A236" s="663" t="s">
        <v>525</v>
      </c>
      <c r="B236" s="546" t="s">
        <v>526</v>
      </c>
      <c r="C236" s="664" t="s">
        <v>199</v>
      </c>
      <c r="D236" s="645">
        <v>99</v>
      </c>
      <c r="E236" s="665">
        <v>99</v>
      </c>
      <c r="F236" s="665">
        <v>99</v>
      </c>
      <c r="G236" s="665">
        <v>99</v>
      </c>
      <c r="H236" s="666">
        <v>99</v>
      </c>
      <c r="I236" s="667">
        <f t="shared" si="228"/>
        <v>1</v>
      </c>
      <c r="J236" s="668">
        <f t="shared" si="229"/>
        <v>1</v>
      </c>
      <c r="K236" s="645" t="s">
        <v>67</v>
      </c>
      <c r="L236" s="665" t="s">
        <v>67</v>
      </c>
      <c r="M236" s="665" t="s">
        <v>67</v>
      </c>
      <c r="N236" s="665" t="s">
        <v>67</v>
      </c>
      <c r="O236" s="666" t="s">
        <v>67</v>
      </c>
      <c r="P236" s="667" t="s">
        <v>67</v>
      </c>
      <c r="Q236" s="668" t="s">
        <v>67</v>
      </c>
      <c r="R236" s="645" t="s">
        <v>67</v>
      </c>
      <c r="S236" s="665" t="s">
        <v>67</v>
      </c>
      <c r="T236" s="665" t="s">
        <v>67</v>
      </c>
      <c r="U236" s="665" t="s">
        <v>67</v>
      </c>
      <c r="V236" s="666" t="s">
        <v>67</v>
      </c>
      <c r="W236" s="667" t="s">
        <v>67</v>
      </c>
      <c r="X236" s="668" t="s">
        <v>67</v>
      </c>
      <c r="Y236" s="645" t="s">
        <v>67</v>
      </c>
      <c r="Z236" s="665" t="s">
        <v>67</v>
      </c>
      <c r="AA236" s="665" t="s">
        <v>67</v>
      </c>
      <c r="AB236" s="665" t="s">
        <v>67</v>
      </c>
      <c r="AC236" s="666" t="s">
        <v>67</v>
      </c>
      <c r="AD236" s="667" t="s">
        <v>67</v>
      </c>
      <c r="AE236" s="668" t="s">
        <v>67</v>
      </c>
      <c r="AF236" s="617" t="s">
        <v>67</v>
      </c>
      <c r="AG236" s="618" t="s">
        <v>67</v>
      </c>
      <c r="AH236" s="618" t="s">
        <v>67</v>
      </c>
      <c r="AI236" s="618" t="s">
        <v>67</v>
      </c>
      <c r="AJ236" s="619" t="s">
        <v>67</v>
      </c>
      <c r="AK236" s="620" t="s">
        <v>67</v>
      </c>
      <c r="AL236" s="621" t="s">
        <v>67</v>
      </c>
      <c r="AM236" s="617" t="s">
        <v>67</v>
      </c>
      <c r="AN236" s="618" t="s">
        <v>67</v>
      </c>
      <c r="AO236" s="618" t="s">
        <v>67</v>
      </c>
      <c r="AP236" s="618" t="s">
        <v>67</v>
      </c>
      <c r="AQ236" s="619" t="s">
        <v>67</v>
      </c>
      <c r="AR236" s="620" t="s">
        <v>67</v>
      </c>
      <c r="AS236" s="621" t="s">
        <v>67</v>
      </c>
      <c r="AT236" s="617" t="s">
        <v>67</v>
      </c>
      <c r="AU236" s="618" t="s">
        <v>67</v>
      </c>
      <c r="AV236" s="618" t="s">
        <v>67</v>
      </c>
      <c r="AW236" s="618" t="s">
        <v>67</v>
      </c>
      <c r="AX236" s="619" t="s">
        <v>67</v>
      </c>
      <c r="AY236" s="620" t="s">
        <v>67</v>
      </c>
      <c r="AZ236" s="621" t="s">
        <v>67</v>
      </c>
      <c r="BA236" s="617" t="s">
        <v>67</v>
      </c>
      <c r="BB236" s="618" t="s">
        <v>67</v>
      </c>
      <c r="BC236" s="618" t="s">
        <v>67</v>
      </c>
      <c r="BD236" s="618" t="s">
        <v>67</v>
      </c>
      <c r="BE236" s="619" t="s">
        <v>67</v>
      </c>
      <c r="BF236" s="620" t="s">
        <v>67</v>
      </c>
      <c r="BG236" s="621" t="s">
        <v>67</v>
      </c>
      <c r="BH236" s="617" t="s">
        <v>67</v>
      </c>
      <c r="BI236" s="618" t="s">
        <v>67</v>
      </c>
      <c r="BJ236" s="618" t="s">
        <v>67</v>
      </c>
      <c r="BK236" s="618" t="s">
        <v>67</v>
      </c>
      <c r="BL236" s="619" t="s">
        <v>67</v>
      </c>
      <c r="BM236" s="620" t="s">
        <v>67</v>
      </c>
      <c r="BN236" s="621" t="s">
        <v>67</v>
      </c>
      <c r="BO236" s="617" t="s">
        <v>67</v>
      </c>
      <c r="BP236" s="618" t="s">
        <v>67</v>
      </c>
      <c r="BQ236" s="618" t="s">
        <v>67</v>
      </c>
      <c r="BR236" s="618" t="s">
        <v>67</v>
      </c>
      <c r="BS236" s="619" t="s">
        <v>67</v>
      </c>
      <c r="BT236" s="620" t="s">
        <v>67</v>
      </c>
      <c r="BU236" s="621" t="s">
        <v>67</v>
      </c>
      <c r="BV236" s="617" t="s">
        <v>67</v>
      </c>
      <c r="BW236" s="618" t="s">
        <v>67</v>
      </c>
      <c r="BX236" s="618" t="s">
        <v>67</v>
      </c>
      <c r="BY236" s="618" t="s">
        <v>67</v>
      </c>
      <c r="BZ236" s="619" t="s">
        <v>67</v>
      </c>
      <c r="CA236" s="620" t="s">
        <v>67</v>
      </c>
      <c r="CB236" s="621" t="s">
        <v>67</v>
      </c>
      <c r="CC236" s="617" t="s">
        <v>67</v>
      </c>
      <c r="CD236" s="618" t="s">
        <v>67</v>
      </c>
      <c r="CE236" s="618" t="s">
        <v>67</v>
      </c>
      <c r="CF236" s="618" t="s">
        <v>67</v>
      </c>
      <c r="CG236" s="619" t="s">
        <v>67</v>
      </c>
      <c r="CH236" s="620" t="s">
        <v>67</v>
      </c>
      <c r="CI236" s="621" t="s">
        <v>67</v>
      </c>
      <c r="CJ236" s="130"/>
      <c r="CK236" s="130"/>
      <c r="CL236" s="130"/>
      <c r="CM236" s="130"/>
      <c r="CN236" s="130"/>
      <c r="CO236" s="130"/>
      <c r="CP236" s="130"/>
      <c r="CQ236" s="130"/>
      <c r="CR236" s="130"/>
      <c r="CS236" s="130"/>
      <c r="CT236" s="130"/>
      <c r="CU236" s="130"/>
      <c r="CV236" s="130"/>
      <c r="CW236" s="130"/>
      <c r="CX236" s="130"/>
      <c r="CY236" s="130"/>
      <c r="CZ236" s="130"/>
      <c r="DA236" s="130"/>
      <c r="DB236" s="130"/>
      <c r="DC236" s="130"/>
      <c r="DD236" s="130"/>
      <c r="DE236" s="130"/>
      <c r="DF236" s="130"/>
      <c r="DG236" s="130"/>
      <c r="DH236" s="130"/>
      <c r="DI236" s="130"/>
      <c r="DJ236" s="130"/>
      <c r="DK236" s="130"/>
      <c r="DL236" s="130"/>
      <c r="DM236" s="130"/>
      <c r="DN236" s="130"/>
      <c r="DO236" s="130"/>
      <c r="DP236" s="130"/>
      <c r="DQ236" s="130"/>
      <c r="DR236" s="130"/>
      <c r="DS236" s="130"/>
      <c r="DT236" s="130"/>
      <c r="DU236" s="130"/>
      <c r="DV236" s="130"/>
      <c r="DW236" s="130"/>
      <c r="DX236" s="130"/>
      <c r="DY236" s="130"/>
      <c r="DZ236" s="130"/>
      <c r="EA236" s="130"/>
      <c r="EB236" s="130"/>
      <c r="EC236" s="130"/>
      <c r="ED236" s="130"/>
      <c r="EE236" s="130"/>
      <c r="EF236" s="130"/>
      <c r="EG236" s="130"/>
      <c r="EH236" s="130"/>
      <c r="EI236" s="130"/>
      <c r="EJ236" s="130"/>
      <c r="EK236" s="130"/>
      <c r="EL236" s="130"/>
      <c r="EM236" s="130"/>
      <c r="EN236" s="130"/>
      <c r="EO236" s="130"/>
      <c r="EP236" s="130"/>
      <c r="EQ236" s="130"/>
      <c r="ER236" s="130"/>
      <c r="ES236" s="130"/>
      <c r="ET236" s="130"/>
      <c r="EU236" s="130"/>
      <c r="EV236" s="130"/>
      <c r="EW236" s="130"/>
      <c r="EX236" s="130"/>
      <c r="EY236" s="130"/>
      <c r="EZ236" s="130"/>
      <c r="FA236" s="130"/>
      <c r="FB236" s="130"/>
      <c r="FC236" s="130"/>
      <c r="FD236" s="130"/>
      <c r="FE236" s="130"/>
      <c r="FF236" s="130"/>
      <c r="FG236" s="130"/>
      <c r="FH236" s="130"/>
      <c r="FI236" s="130"/>
      <c r="FJ236" s="130"/>
      <c r="FK236" s="130"/>
      <c r="FL236" s="130"/>
      <c r="FM236" s="130"/>
      <c r="FN236" s="130"/>
      <c r="FO236" s="130"/>
      <c r="FP236" s="130"/>
      <c r="FQ236" s="130"/>
      <c r="FR236" s="130"/>
      <c r="FS236" s="130"/>
      <c r="FT236" s="130"/>
      <c r="FU236" s="130"/>
      <c r="FV236" s="130"/>
      <c r="FW236" s="130"/>
      <c r="FX236" s="130"/>
      <c r="FY236" s="130"/>
      <c r="FZ236" s="130"/>
      <c r="GA236" s="130"/>
      <c r="GB236" s="130"/>
      <c r="GC236" s="130"/>
      <c r="GD236" s="130"/>
      <c r="GE236" s="130"/>
      <c r="GF236" s="130"/>
      <c r="GG236" s="130"/>
      <c r="GH236" s="130"/>
      <c r="GI236" s="130"/>
      <c r="GJ236" s="130"/>
      <c r="GK236" s="130"/>
      <c r="GL236" s="130"/>
      <c r="GM236" s="130"/>
      <c r="GN236" s="130"/>
      <c r="GO236" s="130"/>
      <c r="GP236" s="130"/>
      <c r="GQ236" s="130"/>
      <c r="GR236" s="130"/>
      <c r="GS236" s="130"/>
      <c r="GT236" s="130"/>
      <c r="GU236" s="130"/>
      <c r="GV236" s="130"/>
      <c r="GW236" s="130"/>
      <c r="GX236" s="130"/>
      <c r="GY236" s="130"/>
      <c r="GZ236" s="130"/>
      <c r="HA236" s="130"/>
      <c r="HB236" s="130"/>
      <c r="HC236" s="130"/>
      <c r="HD236" s="130"/>
      <c r="HE236" s="130"/>
      <c r="HF236" s="130"/>
      <c r="HG236" s="130"/>
      <c r="HH236" s="130"/>
      <c r="HI236" s="130"/>
      <c r="HJ236" s="130"/>
      <c r="HK236" s="130"/>
      <c r="HL236" s="130"/>
      <c r="HM236" s="130"/>
      <c r="HN236" s="130"/>
      <c r="HO236" s="130"/>
      <c r="HP236" s="130"/>
      <c r="HQ236" s="130"/>
      <c r="HR236" s="130"/>
      <c r="HS236" s="130"/>
      <c r="HT236" s="130"/>
      <c r="HU236" s="130"/>
      <c r="HV236" s="130"/>
      <c r="HW236" s="130"/>
      <c r="HX236" s="130"/>
      <c r="HY236" s="130"/>
      <c r="HZ236" s="130"/>
      <c r="IA236" s="130"/>
      <c r="IB236" s="130"/>
      <c r="IC236" s="130"/>
      <c r="ID236" s="130"/>
      <c r="IE236" s="130"/>
      <c r="IF236" s="130"/>
      <c r="IG236" s="130"/>
      <c r="IH236" s="130"/>
      <c r="II236" s="130"/>
      <c r="IJ236" s="130"/>
      <c r="IK236" s="130"/>
      <c r="IL236" s="130"/>
      <c r="IM236" s="130"/>
      <c r="IN236" s="130"/>
      <c r="IO236" s="130"/>
      <c r="IP236" s="130"/>
      <c r="IQ236" s="130"/>
      <c r="IR236" s="130"/>
      <c r="IS236" s="130"/>
      <c r="IT236" s="130"/>
      <c r="IU236" s="130"/>
      <c r="IV236" s="130"/>
      <c r="IW236" s="130"/>
      <c r="IX236" s="130"/>
      <c r="IY236" s="130"/>
      <c r="IZ236" s="130"/>
      <c r="JA236" s="130"/>
      <c r="JB236" s="130"/>
      <c r="JC236" s="130"/>
      <c r="JD236" s="130"/>
      <c r="JE236" s="130"/>
      <c r="JF236" s="130"/>
      <c r="JG236" s="130"/>
      <c r="JH236" s="130"/>
      <c r="JI236" s="130"/>
      <c r="JJ236" s="130"/>
      <c r="JK236" s="130"/>
      <c r="JL236" s="130"/>
      <c r="JM236" s="130"/>
      <c r="JN236" s="130"/>
      <c r="JO236" s="130"/>
      <c r="JP236" s="130"/>
      <c r="JQ236" s="130"/>
      <c r="JR236" s="130"/>
      <c r="JS236" s="130"/>
      <c r="JT236" s="130"/>
      <c r="JU236" s="130"/>
      <c r="JV236" s="130"/>
      <c r="JW236" s="130"/>
      <c r="JX236" s="130"/>
      <c r="JY236" s="130"/>
      <c r="JZ236" s="130"/>
      <c r="KA236" s="130"/>
      <c r="KB236" s="130"/>
      <c r="KC236" s="130"/>
      <c r="KD236" s="130"/>
      <c r="KE236" s="130"/>
      <c r="KF236" s="130"/>
      <c r="KG236" s="130"/>
      <c r="KH236" s="130"/>
      <c r="KI236" s="130"/>
      <c r="KJ236" s="130"/>
      <c r="KK236" s="130"/>
      <c r="KL236" s="130"/>
      <c r="KM236" s="130"/>
      <c r="KN236" s="130"/>
      <c r="KO236" s="130"/>
      <c r="KP236" s="130"/>
      <c r="KQ236" s="130"/>
      <c r="KR236" s="130"/>
      <c r="KS236" s="130"/>
      <c r="KT236" s="130"/>
      <c r="KU236" s="130"/>
      <c r="KV236" s="130"/>
      <c r="KW236" s="130"/>
      <c r="KX236" s="130"/>
      <c r="KY236" s="130"/>
      <c r="KZ236" s="130"/>
      <c r="LA236" s="130"/>
      <c r="LB236" s="130"/>
      <c r="LC236" s="130"/>
      <c r="LD236" s="130"/>
      <c r="LE236" s="130"/>
      <c r="LF236" s="130"/>
      <c r="LG236" s="130"/>
      <c r="LH236" s="130"/>
      <c r="LI236" s="130"/>
      <c r="LJ236" s="130"/>
      <c r="LK236" s="130"/>
      <c r="LL236" s="130"/>
      <c r="LM236" s="130"/>
      <c r="LN236" s="130"/>
      <c r="LO236" s="130"/>
      <c r="LP236" s="130"/>
      <c r="LQ236" s="130"/>
      <c r="LR236" s="130"/>
      <c r="LS236" s="130"/>
      <c r="LT236" s="130"/>
      <c r="LU236" s="130"/>
      <c r="LV236" s="130"/>
      <c r="LW236" s="130"/>
      <c r="LX236" s="130"/>
      <c r="LY236" s="130"/>
      <c r="LZ236" s="130"/>
      <c r="MA236" s="130"/>
      <c r="MB236" s="130"/>
      <c r="MC236" s="130"/>
      <c r="MD236" s="130"/>
      <c r="ME236" s="130"/>
      <c r="MF236" s="130"/>
      <c r="MG236" s="130"/>
      <c r="MH236" s="130"/>
      <c r="MI236" s="130"/>
      <c r="MJ236" s="130"/>
      <c r="MK236" s="130"/>
      <c r="ML236" s="130"/>
      <c r="MM236" s="130"/>
      <c r="MN236" s="130"/>
      <c r="MO236" s="130"/>
      <c r="MP236" s="130"/>
      <c r="MQ236" s="130"/>
      <c r="MR236" s="130"/>
      <c r="MS236" s="130"/>
      <c r="MT236" s="130"/>
      <c r="MU236" s="130"/>
      <c r="MV236" s="130"/>
      <c r="MW236" s="130"/>
      <c r="MX236" s="130"/>
      <c r="MY236" s="130"/>
      <c r="MZ236" s="130"/>
      <c r="NA236" s="130"/>
      <c r="NB236" s="130"/>
      <c r="NC236" s="130"/>
      <c r="ND236" s="130"/>
      <c r="NE236" s="130"/>
      <c r="NF236" s="130"/>
      <c r="NG236" s="130"/>
      <c r="NH236" s="130"/>
      <c r="NI236" s="130"/>
      <c r="NJ236" s="130"/>
      <c r="NK236" s="130"/>
      <c r="NL236" s="130"/>
      <c r="NM236" s="130"/>
      <c r="NN236" s="130"/>
      <c r="NO236" s="130"/>
      <c r="NP236" s="130"/>
      <c r="NQ236" s="130"/>
      <c r="NR236" s="130"/>
      <c r="NS236" s="130"/>
      <c r="NT236" s="130"/>
      <c r="NU236" s="130"/>
      <c r="NV236" s="130"/>
      <c r="NW236" s="130"/>
      <c r="NX236" s="130"/>
      <c r="NY236" s="130"/>
      <c r="NZ236" s="130"/>
      <c r="OA236" s="130"/>
      <c r="OB236" s="130"/>
      <c r="OC236" s="130"/>
      <c r="OD236" s="130"/>
      <c r="OE236" s="130"/>
      <c r="OF236" s="130"/>
      <c r="OG236" s="130"/>
      <c r="OH236" s="130"/>
      <c r="OI236" s="130"/>
      <c r="OJ236" s="130"/>
      <c r="OK236" s="130"/>
      <c r="OL236" s="130"/>
      <c r="OM236" s="130"/>
      <c r="ON236" s="130"/>
      <c r="OO236" s="130"/>
      <c r="OP236" s="130"/>
      <c r="OQ236" s="130"/>
      <c r="OR236" s="130"/>
      <c r="OS236" s="130"/>
      <c r="OT236" s="130"/>
      <c r="OU236" s="130"/>
      <c r="OV236" s="130"/>
      <c r="OW236" s="130"/>
      <c r="OX236" s="130"/>
      <c r="OY236" s="130"/>
      <c r="OZ236" s="130"/>
      <c r="PA236" s="130"/>
      <c r="PB236" s="130"/>
      <c r="PC236" s="130"/>
      <c r="PD236" s="130"/>
      <c r="PE236" s="130"/>
      <c r="PF236" s="130"/>
      <c r="PG236" s="130"/>
      <c r="PH236" s="130"/>
      <c r="PI236" s="130"/>
      <c r="PJ236" s="130"/>
      <c r="PK236" s="130"/>
      <c r="PL236" s="130"/>
      <c r="PM236" s="130"/>
      <c r="PN236" s="130"/>
      <c r="PO236" s="130"/>
      <c r="PP236" s="130"/>
      <c r="PQ236" s="130"/>
      <c r="PR236" s="130"/>
      <c r="PS236" s="130"/>
      <c r="PT236" s="130"/>
      <c r="PU236" s="130"/>
      <c r="PV236" s="130"/>
      <c r="PW236" s="130"/>
      <c r="PX236" s="130"/>
      <c r="PY236" s="130"/>
      <c r="PZ236" s="130"/>
      <c r="QA236" s="130"/>
      <c r="QB236" s="130"/>
      <c r="QC236" s="130"/>
      <c r="QD236" s="130"/>
      <c r="QE236" s="130"/>
      <c r="QF236" s="130"/>
      <c r="QG236" s="130"/>
      <c r="QH236" s="130"/>
      <c r="QI236" s="130"/>
      <c r="QJ236" s="130"/>
      <c r="QK236" s="130"/>
      <c r="QL236" s="130"/>
      <c r="QM236" s="130"/>
      <c r="QN236" s="130"/>
      <c r="QO236" s="130"/>
      <c r="QP236" s="130"/>
      <c r="QQ236" s="130"/>
      <c r="QR236" s="130"/>
      <c r="QS236" s="130"/>
      <c r="QT236" s="130"/>
      <c r="QU236" s="130"/>
      <c r="QV236" s="130"/>
      <c r="QW236" s="130"/>
      <c r="QX236" s="130"/>
      <c r="QY236" s="130"/>
      <c r="QZ236" s="130"/>
      <c r="RA236" s="130"/>
      <c r="RB236" s="130"/>
      <c r="RC236" s="130"/>
      <c r="RD236" s="130"/>
      <c r="RE236" s="130"/>
      <c r="RF236" s="130"/>
      <c r="RG236" s="130"/>
      <c r="RH236" s="130"/>
      <c r="RI236" s="130"/>
      <c r="RJ236" s="130"/>
      <c r="RK236" s="130"/>
      <c r="RL236" s="130"/>
      <c r="RM236" s="130"/>
      <c r="RN236" s="130"/>
      <c r="RO236" s="130"/>
      <c r="RP236" s="130"/>
      <c r="RQ236" s="130"/>
      <c r="RR236" s="130"/>
      <c r="RS236" s="130"/>
      <c r="RT236" s="130"/>
      <c r="RU236" s="130"/>
      <c r="RV236" s="130"/>
      <c r="RW236" s="130"/>
      <c r="RX236" s="130"/>
      <c r="RY236" s="130"/>
      <c r="RZ236" s="130"/>
      <c r="SA236" s="130"/>
      <c r="SB236" s="130"/>
      <c r="SC236" s="130"/>
      <c r="SD236" s="130"/>
      <c r="SE236" s="130"/>
      <c r="SF236" s="130"/>
      <c r="SG236" s="130"/>
      <c r="SH236" s="130"/>
      <c r="SI236" s="130"/>
      <c r="SJ236" s="130"/>
      <c r="SK236" s="130"/>
      <c r="SL236" s="130"/>
      <c r="SM236" s="130"/>
      <c r="SN236" s="130"/>
      <c r="SO236" s="130"/>
      <c r="SP236" s="130"/>
      <c r="SQ236" s="130"/>
      <c r="SR236" s="130"/>
      <c r="SS236" s="130"/>
      <c r="ST236" s="130"/>
      <c r="SU236" s="130"/>
      <c r="SV236" s="130"/>
      <c r="SW236" s="130"/>
      <c r="SX236" s="130"/>
      <c r="SY236" s="130"/>
      <c r="SZ236" s="130"/>
      <c r="TA236" s="130"/>
      <c r="TB236" s="130"/>
      <c r="TC236" s="130"/>
      <c r="TD236" s="130"/>
      <c r="TE236" s="130"/>
      <c r="TF236" s="130"/>
      <c r="TG236" s="130"/>
      <c r="TH236" s="130"/>
      <c r="TI236" s="130"/>
      <c r="TJ236" s="130"/>
      <c r="TK236" s="130"/>
      <c r="TL236" s="130"/>
      <c r="TM236" s="130"/>
      <c r="TN236" s="130"/>
      <c r="TO236" s="130"/>
      <c r="TP236" s="130"/>
      <c r="TQ236" s="130"/>
      <c r="TR236" s="130"/>
      <c r="TS236" s="130"/>
      <c r="TT236" s="130"/>
      <c r="TU236" s="130"/>
      <c r="TV236" s="130"/>
      <c r="TW236" s="130"/>
      <c r="TX236" s="130"/>
      <c r="TY236" s="130"/>
      <c r="TZ236" s="130"/>
      <c r="UA236" s="130"/>
      <c r="UB236" s="130"/>
      <c r="UC236" s="130"/>
      <c r="UD236" s="130"/>
      <c r="UE236" s="130"/>
      <c r="UF236" s="130"/>
      <c r="UG236" s="130"/>
      <c r="UH236" s="130"/>
      <c r="UI236" s="130"/>
      <c r="UJ236" s="130"/>
      <c r="UK236" s="130"/>
      <c r="UL236" s="130"/>
      <c r="UM236" s="130"/>
      <c r="UN236" s="130"/>
      <c r="UO236" s="130"/>
      <c r="UP236" s="130"/>
      <c r="UQ236" s="130"/>
      <c r="UR236" s="130"/>
      <c r="US236" s="130"/>
      <c r="UT236" s="130"/>
      <c r="UU236" s="130"/>
      <c r="UV236" s="130"/>
      <c r="UW236" s="130"/>
      <c r="UX236" s="130"/>
      <c r="UY236" s="130"/>
      <c r="UZ236" s="130"/>
      <c r="VA236" s="130"/>
      <c r="VB236" s="130"/>
      <c r="VC236" s="130"/>
      <c r="VD236" s="130"/>
      <c r="VE236" s="130"/>
      <c r="VF236" s="130"/>
      <c r="VG236" s="130"/>
      <c r="VH236" s="130"/>
      <c r="VI236" s="130"/>
      <c r="VJ236" s="130"/>
      <c r="VK236" s="130"/>
      <c r="VL236" s="130"/>
      <c r="VM236" s="130"/>
      <c r="VN236" s="130"/>
      <c r="VO236" s="130"/>
      <c r="VP236" s="130"/>
      <c r="VQ236" s="130"/>
      <c r="VR236" s="130"/>
      <c r="VS236" s="130"/>
      <c r="VT236" s="130"/>
      <c r="VU236" s="130"/>
      <c r="VV236" s="130"/>
      <c r="VW236" s="130"/>
      <c r="VX236" s="130"/>
      <c r="VY236" s="130"/>
      <c r="VZ236" s="130"/>
      <c r="WA236" s="130"/>
      <c r="WB236" s="130"/>
      <c r="WC236" s="130"/>
      <c r="WD236" s="130"/>
      <c r="WE236" s="130"/>
      <c r="WF236" s="130"/>
      <c r="WG236" s="130"/>
      <c r="WH236" s="130"/>
      <c r="WI236" s="130"/>
      <c r="WJ236" s="130"/>
      <c r="WK236" s="130"/>
      <c r="WL236" s="130"/>
      <c r="WM236" s="130"/>
      <c r="WN236" s="130"/>
      <c r="WO236" s="130"/>
      <c r="WP236" s="130"/>
      <c r="WQ236" s="130"/>
      <c r="WR236" s="130"/>
      <c r="WS236" s="130"/>
      <c r="WT236" s="130"/>
      <c r="WU236" s="130"/>
      <c r="WV236" s="130"/>
      <c r="WW236" s="130"/>
      <c r="WX236" s="130"/>
      <c r="WY236" s="130"/>
      <c r="WZ236" s="130"/>
      <c r="XA236" s="130"/>
      <c r="XB236" s="130"/>
      <c r="XC236" s="130"/>
      <c r="XD236" s="130"/>
      <c r="XE236" s="130"/>
      <c r="XF236" s="130"/>
      <c r="XG236" s="130"/>
      <c r="XH236" s="130"/>
      <c r="XI236" s="130"/>
      <c r="XJ236" s="130"/>
      <c r="XK236" s="130"/>
      <c r="XL236" s="130"/>
      <c r="XM236" s="130"/>
      <c r="XN236" s="130"/>
      <c r="XO236" s="130"/>
      <c r="XP236" s="130"/>
      <c r="XQ236" s="130"/>
      <c r="XR236" s="130"/>
      <c r="XS236" s="130"/>
      <c r="XT236" s="130"/>
      <c r="XU236" s="130"/>
      <c r="XV236" s="130"/>
      <c r="XW236" s="130"/>
      <c r="XX236" s="130"/>
      <c r="XY236" s="130"/>
      <c r="XZ236" s="130"/>
      <c r="YA236" s="130"/>
      <c r="YB236" s="130"/>
      <c r="YC236" s="130"/>
      <c r="YD236" s="130"/>
      <c r="YE236" s="130"/>
      <c r="YF236" s="130"/>
      <c r="YG236" s="130"/>
      <c r="YH236" s="130"/>
      <c r="YI236" s="130"/>
      <c r="YJ236" s="130"/>
      <c r="YK236" s="130"/>
      <c r="YL236" s="130"/>
      <c r="YM236" s="130"/>
      <c r="YN236" s="130"/>
      <c r="YO236" s="130"/>
      <c r="YP236" s="130"/>
      <c r="YQ236" s="130"/>
      <c r="YR236" s="130"/>
      <c r="YS236" s="130"/>
      <c r="YT236" s="130"/>
      <c r="YU236" s="130"/>
      <c r="YV236" s="130"/>
      <c r="YW236" s="130"/>
      <c r="YX236" s="130"/>
      <c r="YY236" s="130"/>
      <c r="YZ236" s="130"/>
      <c r="ZA236" s="130"/>
      <c r="ZB236" s="130"/>
      <c r="ZC236" s="130"/>
      <c r="ZD236" s="130"/>
      <c r="ZE236" s="130"/>
      <c r="ZF236" s="130"/>
      <c r="ZG236" s="130"/>
      <c r="ZH236" s="130"/>
      <c r="ZI236" s="130"/>
      <c r="ZJ236" s="130"/>
      <c r="ZK236" s="130"/>
      <c r="ZL236" s="130"/>
      <c r="ZM236" s="130"/>
      <c r="ZN236" s="130"/>
      <c r="ZO236" s="130"/>
      <c r="ZP236" s="130"/>
      <c r="ZQ236" s="130"/>
      <c r="ZR236" s="130"/>
      <c r="ZS236" s="130"/>
      <c r="ZT236" s="130"/>
      <c r="ZU236" s="130"/>
      <c r="ZV236" s="130"/>
      <c r="ZW236" s="130"/>
      <c r="ZX236" s="130"/>
      <c r="ZY236" s="130"/>
      <c r="ZZ236" s="130"/>
      <c r="AAA236" s="130"/>
      <c r="AAB236" s="130"/>
      <c r="AAC236" s="130"/>
      <c r="AAD236" s="130"/>
      <c r="AAE236" s="130"/>
      <c r="AAF236" s="130"/>
      <c r="AAG236" s="130"/>
      <c r="AAH236" s="130"/>
      <c r="AAI236" s="130"/>
      <c r="AAJ236" s="130"/>
      <c r="AAK236" s="130"/>
      <c r="AAL236" s="130"/>
      <c r="AAM236" s="130"/>
      <c r="AAN236" s="130"/>
      <c r="AAO236" s="130"/>
      <c r="AAP236" s="130"/>
      <c r="AAQ236" s="130"/>
      <c r="AAR236" s="130"/>
      <c r="AAS236" s="130"/>
      <c r="AAT236" s="130"/>
      <c r="AAU236" s="130"/>
      <c r="AAV236" s="130"/>
      <c r="AAW236" s="130"/>
      <c r="AAX236" s="130"/>
      <c r="AAY236" s="130"/>
      <c r="AAZ236" s="130"/>
      <c r="ABA236" s="130"/>
      <c r="ABB236" s="130"/>
      <c r="ABC236" s="130"/>
      <c r="ABD236" s="130"/>
      <c r="ABE236" s="130"/>
      <c r="ABF236" s="130"/>
      <c r="ABG236" s="130"/>
      <c r="ABH236" s="130"/>
      <c r="ABI236" s="130"/>
      <c r="ABJ236" s="130"/>
      <c r="ABK236" s="130"/>
      <c r="ABL236" s="130"/>
      <c r="ABM236" s="130"/>
      <c r="ABN236" s="130"/>
      <c r="ABO236" s="130"/>
      <c r="ABP236" s="130"/>
      <c r="ABQ236" s="130"/>
      <c r="ABR236" s="130"/>
      <c r="ABS236" s="130"/>
      <c r="ABT236" s="130"/>
      <c r="ABU236" s="130"/>
      <c r="ABV236" s="130"/>
      <c r="ABW236" s="130"/>
      <c r="ABX236" s="130"/>
      <c r="ABY236" s="130"/>
      <c r="ABZ236" s="130"/>
      <c r="ACA236" s="130"/>
      <c r="ACB236" s="130"/>
      <c r="ACC236" s="130"/>
      <c r="ACD236" s="130"/>
      <c r="ACE236" s="130"/>
      <c r="ACF236" s="130"/>
      <c r="ACG236" s="130"/>
      <c r="ACH236" s="130"/>
      <c r="ACI236" s="130"/>
      <c r="ACJ236" s="130"/>
      <c r="ACK236" s="130"/>
      <c r="ACL236" s="130"/>
      <c r="ACM236" s="130"/>
      <c r="ACN236" s="130"/>
      <c r="ACO236" s="130"/>
      <c r="ACP236" s="130"/>
      <c r="ACQ236" s="130"/>
      <c r="ACR236" s="130"/>
      <c r="ACS236" s="130"/>
      <c r="ACT236" s="130"/>
      <c r="ACU236" s="130"/>
      <c r="ACV236" s="130"/>
      <c r="ACW236" s="130"/>
      <c r="ACX236" s="130"/>
      <c r="ACY236" s="130"/>
      <c r="ACZ236" s="130"/>
      <c r="ADA236" s="130"/>
      <c r="ADB236" s="130"/>
      <c r="ADC236" s="130"/>
      <c r="ADD236" s="130"/>
      <c r="ADE236" s="130"/>
      <c r="ADF236" s="130"/>
      <c r="ADG236" s="130"/>
      <c r="ADH236" s="130"/>
      <c r="ADI236" s="130"/>
      <c r="ADJ236" s="130"/>
      <c r="ADK236" s="130"/>
      <c r="ADL236" s="130"/>
      <c r="ADM236" s="130"/>
      <c r="ADN236" s="130"/>
      <c r="ADO236" s="130"/>
      <c r="ADP236" s="130"/>
      <c r="ADQ236" s="130"/>
      <c r="ADR236" s="130"/>
      <c r="ADS236" s="130"/>
      <c r="ADT236" s="130"/>
      <c r="ADU236" s="130"/>
      <c r="ADV236" s="130"/>
      <c r="ADW236" s="130"/>
      <c r="ADX236" s="130"/>
      <c r="ADY236" s="130"/>
      <c r="ADZ236" s="130"/>
      <c r="AEA236" s="130"/>
      <c r="AEB236" s="130"/>
      <c r="AEC236" s="130"/>
      <c r="AED236" s="130"/>
      <c r="AEE236" s="130"/>
      <c r="AEF236" s="130"/>
      <c r="AEG236" s="130"/>
      <c r="AEH236" s="130"/>
      <c r="AEI236" s="130"/>
      <c r="AEJ236" s="130"/>
      <c r="AEK236" s="130"/>
      <c r="AEL236" s="130"/>
      <c r="AEM236" s="130"/>
      <c r="AEN236" s="130"/>
      <c r="AEO236" s="130"/>
      <c r="AEP236" s="130"/>
      <c r="AEQ236" s="130"/>
      <c r="AER236" s="130"/>
      <c r="AES236" s="130"/>
      <c r="AET236" s="130"/>
      <c r="AEU236" s="130"/>
      <c r="AEV236" s="130"/>
      <c r="AEW236" s="130"/>
      <c r="AEX236" s="130"/>
      <c r="AEY236" s="130"/>
      <c r="AEZ236" s="130"/>
      <c r="AFA236" s="130"/>
      <c r="AFB236" s="130"/>
      <c r="AFC236" s="130"/>
      <c r="AFD236" s="130"/>
      <c r="AFE236" s="130"/>
      <c r="AFF236" s="130"/>
      <c r="AFG236" s="130"/>
      <c r="AFH236" s="130"/>
      <c r="AFI236" s="130"/>
      <c r="AFJ236" s="130"/>
      <c r="AFK236" s="130"/>
      <c r="AFL236" s="130"/>
      <c r="AFM236" s="130"/>
      <c r="AFN236" s="130"/>
      <c r="AFO236" s="130"/>
      <c r="AFP236" s="130"/>
      <c r="AFQ236" s="130"/>
      <c r="AFR236" s="130"/>
      <c r="AFS236" s="130"/>
      <c r="AFT236" s="130"/>
      <c r="AFU236" s="130"/>
      <c r="AFV236" s="130"/>
      <c r="AFW236" s="130"/>
      <c r="AFX236" s="130"/>
      <c r="AFY236" s="130"/>
      <c r="AFZ236" s="130"/>
      <c r="AGA236" s="130"/>
      <c r="AGB236" s="130"/>
      <c r="AGC236" s="130"/>
      <c r="AGD236" s="130"/>
      <c r="AGE236" s="130"/>
      <c r="AGF236" s="130"/>
      <c r="AGG236" s="130"/>
      <c r="AGH236" s="130"/>
      <c r="AGI236" s="130"/>
      <c r="AGJ236" s="130"/>
      <c r="AGK236" s="130"/>
      <c r="AGL236" s="130"/>
      <c r="AGM236" s="130"/>
      <c r="AGN236" s="130"/>
      <c r="AGO236" s="130"/>
      <c r="AGP236" s="130"/>
      <c r="AGQ236" s="130"/>
      <c r="AGR236" s="130"/>
      <c r="AGS236" s="130"/>
      <c r="AGT236" s="130"/>
      <c r="AGU236" s="130"/>
      <c r="AGV236" s="130"/>
      <c r="AGW236" s="130"/>
      <c r="AGX236" s="130"/>
      <c r="AGY236" s="130"/>
      <c r="AGZ236" s="130"/>
      <c r="AHA236" s="130"/>
      <c r="AHB236" s="130"/>
      <c r="AHC236" s="130"/>
      <c r="AHD236" s="130"/>
      <c r="AHE236" s="130"/>
      <c r="AHF236" s="130"/>
      <c r="AHG236" s="130"/>
      <c r="AHH236" s="130"/>
      <c r="AHI236" s="130"/>
      <c r="AHJ236" s="130"/>
      <c r="AHK236" s="130"/>
      <c r="AHL236" s="130"/>
      <c r="AHM236" s="130"/>
      <c r="AHN236" s="130"/>
      <c r="AHO236" s="130"/>
      <c r="AHP236" s="130"/>
      <c r="AHQ236" s="130"/>
      <c r="AHR236" s="130"/>
      <c r="AHS236" s="130"/>
      <c r="AHT236" s="130"/>
      <c r="AHU236" s="130"/>
      <c r="AHV236" s="130"/>
      <c r="AHW236" s="130"/>
      <c r="AHX236" s="130"/>
      <c r="AHY236" s="130"/>
      <c r="AHZ236" s="130"/>
      <c r="AIA236" s="130"/>
      <c r="AIB236" s="130"/>
      <c r="AIC236" s="130"/>
      <c r="AID236" s="130"/>
      <c r="AIE236" s="130"/>
      <c r="AIF236" s="130"/>
      <c r="AIG236" s="130"/>
      <c r="AIH236" s="130"/>
      <c r="AII236" s="130"/>
      <c r="AIJ236" s="130"/>
      <c r="AIK236" s="130"/>
      <c r="AIL236" s="130"/>
      <c r="AIM236" s="130"/>
      <c r="AIN236" s="130"/>
      <c r="AIO236" s="130"/>
      <c r="AIP236" s="130"/>
      <c r="AIQ236" s="130"/>
      <c r="AIR236" s="130"/>
      <c r="AIS236" s="130"/>
      <c r="AIT236" s="130"/>
      <c r="AIU236" s="130"/>
      <c r="AIV236" s="130"/>
      <c r="AIW236" s="130"/>
      <c r="AIX236" s="130"/>
      <c r="AIY236" s="130"/>
      <c r="AIZ236" s="130"/>
      <c r="AJA236" s="130"/>
      <c r="AJB236" s="130"/>
      <c r="AJC236" s="130"/>
      <c r="AJD236" s="130"/>
      <c r="AJE236" s="130"/>
      <c r="AJF236" s="130"/>
      <c r="AJG236" s="130"/>
      <c r="AJH236" s="130"/>
      <c r="AJI236" s="130"/>
      <c r="AJJ236" s="130"/>
      <c r="AJK236" s="130"/>
      <c r="AJL236" s="130"/>
      <c r="AJM236" s="130"/>
      <c r="AJN236" s="130"/>
      <c r="AJO236" s="130"/>
      <c r="AJP236" s="130"/>
      <c r="AJQ236" s="130"/>
      <c r="AJR236" s="130"/>
      <c r="AJS236" s="130"/>
      <c r="AJT236" s="130"/>
      <c r="AJU236" s="130"/>
      <c r="AJV236" s="130"/>
      <c r="AJW236" s="130"/>
      <c r="AJX236" s="130"/>
      <c r="AJY236" s="130"/>
      <c r="AJZ236" s="130"/>
      <c r="AKA236" s="130"/>
      <c r="AKB236" s="130"/>
      <c r="AKC236" s="130"/>
      <c r="AKD236" s="130"/>
      <c r="AKE236" s="130"/>
      <c r="AKF236" s="130"/>
      <c r="AKG236" s="130"/>
      <c r="AKH236" s="130"/>
      <c r="AKI236" s="130"/>
      <c r="AKJ236" s="130"/>
      <c r="AKK236" s="130"/>
      <c r="AKL236" s="130"/>
      <c r="AKM236" s="130"/>
      <c r="AKN236" s="130"/>
      <c r="AKO236" s="130"/>
      <c r="AKP236" s="130"/>
      <c r="AKQ236" s="130"/>
      <c r="AKR236" s="130"/>
      <c r="AKS236" s="130"/>
      <c r="AKT236" s="130"/>
      <c r="AKU236" s="130"/>
      <c r="AKV236" s="130"/>
      <c r="AKW236" s="130"/>
      <c r="AKX236" s="130"/>
      <c r="AKY236" s="130"/>
      <c r="AKZ236" s="130"/>
      <c r="ALA236" s="130"/>
      <c r="ALB236" s="130"/>
      <c r="ALC236" s="130"/>
      <c r="ALD236" s="130"/>
      <c r="ALE236" s="130"/>
      <c r="ALF236" s="130"/>
      <c r="ALG236" s="130"/>
      <c r="ALH236" s="130"/>
      <c r="ALI236" s="130"/>
      <c r="ALJ236" s="130"/>
      <c r="ALK236" s="130"/>
      <c r="ALL236" s="130"/>
      <c r="ALM236" s="130"/>
      <c r="ALN236" s="130"/>
      <c r="ALO236" s="130"/>
      <c r="ALP236" s="130"/>
      <c r="ALQ236" s="130"/>
      <c r="ALR236" s="130"/>
      <c r="ALS236" s="130"/>
      <c r="ALT236" s="130"/>
      <c r="ALU236" s="130"/>
      <c r="ALV236" s="130"/>
      <c r="ALW236" s="130"/>
      <c r="ALX236" s="130"/>
      <c r="ALY236" s="130"/>
      <c r="ALZ236" s="130"/>
      <c r="AMA236" s="130"/>
      <c r="AMB236" s="130"/>
      <c r="AMC236" s="130"/>
      <c r="AMD236" s="130"/>
      <c r="AME236" s="130"/>
      <c r="AMF236" s="130"/>
      <c r="AMG236" s="130"/>
      <c r="AMH236" s="130"/>
      <c r="AMI236" s="130"/>
      <c r="AMJ236" s="130"/>
      <c r="AMK236" s="130"/>
      <c r="AML236" s="130"/>
      <c r="AMM236" s="130"/>
      <c r="AMN236" s="130"/>
      <c r="AMO236" s="130"/>
      <c r="AMP236" s="130"/>
      <c r="AMQ236" s="130"/>
      <c r="AMR236" s="130"/>
      <c r="AMS236" s="130"/>
      <c r="AMT236" s="130"/>
      <c r="AMU236" s="130"/>
      <c r="AMV236" s="130"/>
      <c r="AMW236" s="130"/>
      <c r="AMX236" s="130"/>
      <c r="AMY236" s="130"/>
      <c r="AMZ236" s="130"/>
      <c r="ANA236" s="130"/>
      <c r="ANB236" s="130"/>
      <c r="ANC236" s="130"/>
      <c r="AND236" s="130"/>
      <c r="ANE236" s="130"/>
      <c r="ANF236" s="130"/>
      <c r="ANG236" s="130"/>
      <c r="ANH236" s="130"/>
      <c r="ANI236" s="130"/>
      <c r="ANJ236" s="130"/>
      <c r="ANK236" s="130"/>
      <c r="ANL236" s="130"/>
      <c r="ANM236" s="130"/>
      <c r="ANN236" s="130"/>
      <c r="ANO236" s="130"/>
      <c r="ANP236" s="130"/>
      <c r="ANQ236" s="130"/>
      <c r="ANR236" s="130"/>
      <c r="ANS236" s="130"/>
      <c r="ANT236" s="130"/>
      <c r="ANU236" s="130"/>
      <c r="ANV236" s="130"/>
      <c r="ANW236" s="130"/>
      <c r="ANX236" s="130"/>
      <c r="ANY236" s="130"/>
      <c r="ANZ236" s="130"/>
      <c r="AOA236" s="130"/>
      <c r="AOB236" s="130"/>
      <c r="AOC236" s="130"/>
      <c r="AOD236" s="130"/>
      <c r="AOE236" s="130"/>
      <c r="AOF236" s="130"/>
      <c r="AOG236" s="130"/>
      <c r="AOH236" s="130"/>
      <c r="AOI236" s="130"/>
      <c r="AOJ236" s="130"/>
      <c r="AOK236" s="130"/>
      <c r="AOL236" s="130"/>
      <c r="AOM236" s="130"/>
      <c r="AON236" s="130"/>
      <c r="AOO236" s="130"/>
      <c r="AOP236" s="130"/>
      <c r="AOQ236" s="130"/>
      <c r="AOR236" s="130"/>
      <c r="AOS236" s="130"/>
      <c r="AOT236" s="130"/>
      <c r="AOU236" s="130"/>
      <c r="AOV236" s="130"/>
      <c r="AOW236" s="130"/>
      <c r="AOX236" s="130"/>
      <c r="AOY236" s="130"/>
      <c r="AOZ236" s="130"/>
      <c r="APA236" s="130"/>
      <c r="APB236" s="130"/>
      <c r="APC236" s="130"/>
      <c r="APD236" s="130"/>
      <c r="APE236" s="130"/>
      <c r="APF236" s="130"/>
      <c r="APG236" s="130"/>
      <c r="APH236" s="130"/>
      <c r="API236" s="130"/>
      <c r="APJ236" s="130"/>
      <c r="APK236" s="130"/>
      <c r="APL236" s="130"/>
      <c r="APM236" s="130"/>
      <c r="APN236" s="130"/>
      <c r="APO236" s="130"/>
      <c r="APP236" s="130"/>
      <c r="APQ236" s="130"/>
      <c r="APR236" s="130"/>
      <c r="APS236" s="130"/>
      <c r="APT236" s="130"/>
      <c r="APU236" s="130"/>
      <c r="APV236" s="130"/>
      <c r="APW236" s="130"/>
      <c r="APX236" s="130"/>
      <c r="APY236" s="130"/>
      <c r="APZ236" s="130"/>
      <c r="AQA236" s="130"/>
      <c r="AQB236" s="130"/>
      <c r="AQC236" s="130"/>
      <c r="AQD236" s="130"/>
      <c r="AQE236" s="130"/>
      <c r="AQF236" s="130"/>
      <c r="AQG236" s="130"/>
      <c r="AQH236" s="130"/>
      <c r="AQI236" s="130"/>
      <c r="AQJ236" s="130"/>
      <c r="AQK236" s="130"/>
      <c r="AQL236" s="130"/>
      <c r="AQM236" s="130"/>
      <c r="AQN236" s="130"/>
      <c r="AQO236" s="130"/>
      <c r="AQP236" s="130"/>
      <c r="AQQ236" s="130"/>
      <c r="AQR236" s="130"/>
      <c r="AQS236" s="130"/>
      <c r="AQT236" s="130"/>
      <c r="AQU236" s="130"/>
      <c r="AQV236" s="130"/>
      <c r="AQW236" s="130"/>
      <c r="AQX236" s="130"/>
      <c r="AQY236" s="130"/>
      <c r="AQZ236" s="130"/>
      <c r="ARA236" s="130"/>
      <c r="ARB236" s="130"/>
      <c r="ARC236" s="130"/>
      <c r="ARD236" s="130"/>
      <c r="ARE236" s="130"/>
      <c r="ARF236" s="130"/>
      <c r="ARG236" s="130"/>
      <c r="ARH236" s="130"/>
      <c r="ARI236" s="130"/>
      <c r="ARJ236" s="130"/>
      <c r="ARK236" s="130"/>
      <c r="ARL236" s="130"/>
      <c r="ARM236" s="130"/>
      <c r="ARN236" s="130"/>
      <c r="ARO236" s="130"/>
      <c r="ARP236" s="130"/>
      <c r="ARQ236" s="130"/>
      <c r="ARR236" s="130"/>
      <c r="ARS236" s="130"/>
      <c r="ART236" s="130"/>
      <c r="ARU236" s="130"/>
      <c r="ARV236" s="130"/>
      <c r="ARW236" s="130"/>
      <c r="ARX236" s="130"/>
      <c r="ARY236" s="130"/>
      <c r="ARZ236" s="130"/>
      <c r="ASA236" s="130"/>
      <c r="ASB236" s="130"/>
      <c r="ASC236" s="130"/>
      <c r="ASD236" s="130"/>
      <c r="ASE236" s="130"/>
      <c r="ASF236" s="130"/>
      <c r="ASG236" s="130"/>
      <c r="ASH236" s="130"/>
      <c r="ASI236" s="130"/>
      <c r="ASJ236" s="130"/>
      <c r="ASK236" s="130"/>
      <c r="ASL236" s="130"/>
      <c r="ASM236" s="130"/>
      <c r="ASN236" s="130"/>
      <c r="ASO236" s="130"/>
      <c r="ASP236" s="130"/>
      <c r="ASQ236" s="130"/>
      <c r="ASR236" s="130"/>
      <c r="ASS236" s="130"/>
      <c r="AST236" s="130"/>
      <c r="ASU236" s="130"/>
      <c r="ASV236" s="130"/>
      <c r="ASW236" s="130"/>
      <c r="ASX236" s="130"/>
      <c r="ASY236" s="130"/>
      <c r="ASZ236" s="130"/>
      <c r="ATA236" s="130"/>
      <c r="ATB236" s="130"/>
      <c r="ATC236" s="130"/>
      <c r="ATD236" s="130"/>
      <c r="ATE236" s="130"/>
      <c r="ATF236" s="130"/>
      <c r="ATG236" s="130"/>
      <c r="ATH236" s="130"/>
      <c r="ATI236" s="130"/>
      <c r="ATJ236" s="130"/>
      <c r="ATK236" s="130"/>
      <c r="ATL236" s="130"/>
      <c r="ATM236" s="130"/>
      <c r="ATN236" s="130"/>
      <c r="ATO236" s="130"/>
      <c r="ATP236" s="130"/>
      <c r="ATQ236" s="130"/>
      <c r="ATR236" s="130"/>
      <c r="ATS236" s="130"/>
      <c r="ATT236" s="130"/>
      <c r="ATU236" s="130"/>
      <c r="ATV236" s="130"/>
      <c r="ATW236" s="130"/>
      <c r="ATX236" s="130"/>
      <c r="ATY236" s="130"/>
      <c r="ATZ236" s="130"/>
      <c r="AUA236" s="130"/>
      <c r="AUB236" s="130"/>
      <c r="AUC236" s="130"/>
      <c r="AUD236" s="130"/>
      <c r="AUE236" s="130"/>
      <c r="AUF236" s="130"/>
      <c r="AUG236" s="130"/>
      <c r="AUH236" s="130"/>
      <c r="AUI236" s="130"/>
      <c r="AUJ236" s="130"/>
      <c r="AUK236" s="130"/>
      <c r="AUL236" s="130"/>
      <c r="AUM236" s="130"/>
      <c r="AUN236" s="130"/>
      <c r="AUO236" s="130"/>
      <c r="AUP236" s="130"/>
      <c r="AUQ236" s="130"/>
      <c r="AUR236" s="130"/>
      <c r="AUS236" s="130"/>
      <c r="AUT236" s="130"/>
      <c r="AUU236" s="130"/>
      <c r="AUV236" s="130"/>
      <c r="AUW236" s="130"/>
      <c r="AUX236" s="130"/>
      <c r="AUY236" s="130"/>
      <c r="AUZ236" s="130"/>
      <c r="AVA236" s="130"/>
      <c r="AVB236" s="130"/>
      <c r="AVC236" s="130"/>
      <c r="AVD236" s="130"/>
      <c r="AVE236" s="130"/>
      <c r="AVF236" s="130"/>
      <c r="AVG236" s="130"/>
      <c r="AVH236" s="130"/>
      <c r="AVI236" s="130"/>
      <c r="AVJ236" s="130"/>
      <c r="AVK236" s="130"/>
      <c r="AVL236" s="130"/>
      <c r="AVM236" s="130"/>
      <c r="AVN236" s="130"/>
      <c r="AVO236" s="130"/>
      <c r="AVP236" s="130"/>
      <c r="AVQ236" s="130"/>
      <c r="AVR236" s="130"/>
      <c r="AVS236" s="130"/>
      <c r="AVT236" s="130"/>
      <c r="AVU236" s="130"/>
      <c r="AVV236" s="130"/>
      <c r="AVW236" s="130"/>
      <c r="AVX236" s="130"/>
      <c r="AVY236" s="130"/>
      <c r="AVZ236" s="130"/>
      <c r="AWA236" s="130"/>
      <c r="AWB236" s="130"/>
      <c r="AWC236" s="130"/>
      <c r="AWD236" s="130"/>
      <c r="AWE236" s="130"/>
      <c r="AWF236" s="130"/>
      <c r="AWG236" s="130"/>
      <c r="AWH236" s="130"/>
      <c r="AWI236" s="130"/>
      <c r="AWJ236" s="130"/>
      <c r="AWK236" s="130"/>
      <c r="AWL236" s="130"/>
      <c r="AWM236" s="130"/>
      <c r="AWN236" s="130"/>
      <c r="AWO236" s="130"/>
      <c r="AWP236" s="130"/>
      <c r="AWQ236" s="130"/>
      <c r="AWR236" s="130"/>
      <c r="AWS236" s="130"/>
      <c r="AWT236" s="130"/>
      <c r="AWU236" s="130"/>
      <c r="AWV236" s="130"/>
      <c r="AWW236" s="130"/>
      <c r="AWX236" s="130"/>
      <c r="AWY236" s="130"/>
      <c r="AWZ236" s="130"/>
      <c r="AXA236" s="130"/>
      <c r="AXB236" s="130"/>
      <c r="AXC236" s="130"/>
      <c r="AXD236" s="130"/>
      <c r="AXE236" s="130"/>
      <c r="AXF236" s="130"/>
      <c r="AXG236" s="130"/>
      <c r="AXH236" s="130"/>
      <c r="AXI236" s="130"/>
      <c r="AXJ236" s="130"/>
      <c r="AXK236" s="130"/>
      <c r="AXL236" s="130"/>
      <c r="AXM236" s="130"/>
      <c r="AXN236" s="130"/>
      <c r="AXO236" s="130"/>
      <c r="AXP236" s="130"/>
      <c r="AXQ236" s="130"/>
      <c r="AXR236" s="130"/>
      <c r="AXS236" s="130"/>
      <c r="AXT236" s="130"/>
      <c r="AXU236" s="130"/>
      <c r="AXV236" s="130"/>
      <c r="AXW236" s="130"/>
      <c r="AXX236" s="130"/>
      <c r="AXY236" s="130"/>
      <c r="AXZ236" s="130"/>
      <c r="AYA236" s="130"/>
      <c r="AYB236" s="130"/>
      <c r="AYC236" s="130"/>
      <c r="AYD236" s="130"/>
      <c r="AYE236" s="130"/>
      <c r="AYF236" s="130"/>
      <c r="AYG236" s="130"/>
      <c r="AYH236" s="130"/>
      <c r="AYI236" s="130"/>
      <c r="AYJ236" s="130"/>
      <c r="AYK236" s="130"/>
      <c r="AYL236" s="130"/>
      <c r="AYM236" s="130"/>
      <c r="AYN236" s="130"/>
      <c r="AYO236" s="130"/>
      <c r="AYP236" s="130"/>
      <c r="AYQ236" s="130"/>
      <c r="AYR236" s="130"/>
      <c r="AYS236" s="130"/>
      <c r="AYT236" s="130"/>
      <c r="AYU236" s="130"/>
      <c r="AYV236" s="130"/>
      <c r="AYW236" s="130"/>
      <c r="AYX236" s="130"/>
      <c r="AYY236" s="130"/>
      <c r="AYZ236" s="130"/>
      <c r="AZA236" s="130"/>
      <c r="AZB236" s="130"/>
      <c r="AZC236" s="130"/>
      <c r="AZD236" s="130"/>
      <c r="AZE236" s="130"/>
      <c r="AZF236" s="130"/>
      <c r="AZG236" s="130"/>
      <c r="AZH236" s="130"/>
      <c r="AZI236" s="130"/>
      <c r="AZJ236" s="130"/>
      <c r="AZK236" s="130"/>
      <c r="AZL236" s="130"/>
      <c r="AZM236" s="130"/>
      <c r="AZN236" s="130"/>
      <c r="AZO236" s="130"/>
      <c r="AZP236" s="130"/>
      <c r="AZQ236" s="130"/>
      <c r="AZR236" s="130"/>
      <c r="AZS236" s="130"/>
      <c r="AZT236" s="130"/>
      <c r="AZU236" s="130"/>
      <c r="AZV236" s="130"/>
      <c r="AZW236" s="130"/>
      <c r="AZX236" s="130"/>
      <c r="AZY236" s="130"/>
      <c r="AZZ236" s="130"/>
      <c r="BAA236" s="130"/>
      <c r="BAB236" s="130"/>
      <c r="BAC236" s="130"/>
      <c r="BAD236" s="130"/>
      <c r="BAE236" s="130"/>
      <c r="BAF236" s="130"/>
      <c r="BAG236" s="130"/>
      <c r="BAH236" s="130"/>
      <c r="BAI236" s="130"/>
      <c r="BAJ236" s="130"/>
      <c r="BAK236" s="130"/>
      <c r="BAL236" s="130"/>
      <c r="BAM236" s="130"/>
      <c r="BAN236" s="130"/>
      <c r="BAO236" s="130"/>
      <c r="BAP236" s="130"/>
      <c r="BAQ236" s="130"/>
      <c r="BAR236" s="130"/>
      <c r="BAS236" s="130"/>
      <c r="BAT236" s="130"/>
      <c r="BAU236" s="130"/>
      <c r="BAV236" s="130"/>
      <c r="BAW236" s="130"/>
      <c r="BAX236" s="130"/>
      <c r="BAY236" s="130"/>
      <c r="BAZ236" s="130"/>
      <c r="BBA236" s="130"/>
      <c r="BBB236" s="130"/>
      <c r="BBC236" s="130"/>
      <c r="BBD236" s="130"/>
      <c r="BBE236" s="130"/>
      <c r="BBF236" s="130"/>
      <c r="BBG236" s="130"/>
      <c r="BBH236" s="130"/>
      <c r="BBI236" s="130"/>
      <c r="BBJ236" s="130"/>
      <c r="BBK236" s="130"/>
      <c r="BBL236" s="130"/>
      <c r="BBM236" s="130"/>
      <c r="BBN236" s="130"/>
      <c r="BBO236" s="130"/>
      <c r="BBP236" s="130"/>
      <c r="BBQ236" s="130"/>
      <c r="BBR236" s="130"/>
      <c r="BBS236" s="130"/>
      <c r="BBT236" s="130"/>
      <c r="BBU236" s="130"/>
      <c r="BBV236" s="130"/>
      <c r="BBW236" s="130"/>
      <c r="BBX236" s="130"/>
      <c r="BBY236" s="130"/>
      <c r="BBZ236" s="130"/>
      <c r="BCA236" s="130"/>
      <c r="BCB236" s="130"/>
      <c r="BCC236" s="130"/>
      <c r="BCD236" s="130"/>
      <c r="BCE236" s="130"/>
      <c r="BCF236" s="130"/>
      <c r="BCG236" s="130"/>
      <c r="BCH236" s="130"/>
      <c r="BCI236" s="130"/>
      <c r="BCJ236" s="130"/>
      <c r="BCK236" s="130"/>
      <c r="BCL236" s="130"/>
      <c r="BCM236" s="130"/>
      <c r="BCN236" s="130"/>
      <c r="BCO236" s="130"/>
      <c r="BCP236" s="130"/>
      <c r="BCQ236" s="130"/>
      <c r="BCR236" s="130"/>
      <c r="BCS236" s="130"/>
      <c r="BCT236" s="130"/>
      <c r="BCU236" s="130"/>
      <c r="BCV236" s="130"/>
      <c r="BCW236" s="130"/>
      <c r="BCX236" s="130"/>
      <c r="BCY236" s="130"/>
      <c r="BCZ236" s="130"/>
      <c r="BDA236" s="130"/>
      <c r="BDB236" s="130"/>
      <c r="BDC236" s="130"/>
      <c r="BDD236" s="130"/>
      <c r="BDE236" s="130"/>
      <c r="BDF236" s="130"/>
      <c r="BDG236" s="130"/>
      <c r="BDH236" s="130"/>
      <c r="BDI236" s="130"/>
      <c r="BDJ236" s="130"/>
      <c r="BDK236" s="130"/>
      <c r="BDL236" s="130"/>
      <c r="BDM236" s="130"/>
      <c r="BDN236" s="130"/>
      <c r="BDO236" s="130"/>
      <c r="BDP236" s="130"/>
      <c r="BDQ236" s="130"/>
      <c r="BDR236" s="130"/>
      <c r="BDS236" s="130"/>
      <c r="BDT236" s="130"/>
      <c r="BDU236" s="130"/>
      <c r="BDV236" s="130"/>
      <c r="BDW236" s="130"/>
      <c r="BDX236" s="130"/>
      <c r="BDY236" s="130"/>
      <c r="BDZ236" s="130"/>
      <c r="BEA236" s="130"/>
      <c r="BEB236" s="130"/>
      <c r="BEC236" s="130"/>
      <c r="BED236" s="130"/>
      <c r="BEE236" s="130"/>
      <c r="BEF236" s="130"/>
      <c r="BEG236" s="130"/>
      <c r="BEH236" s="130"/>
      <c r="BEI236" s="130"/>
      <c r="BEJ236" s="130"/>
      <c r="BEK236" s="130"/>
      <c r="BEL236" s="130"/>
      <c r="BEM236" s="130"/>
      <c r="BEN236" s="130"/>
      <c r="BEO236" s="130"/>
      <c r="BEP236" s="130"/>
      <c r="BEQ236" s="130"/>
      <c r="BER236" s="130"/>
      <c r="BES236" s="130"/>
      <c r="BET236" s="130"/>
      <c r="BEU236" s="130"/>
      <c r="BEV236" s="130"/>
      <c r="BEW236" s="130"/>
      <c r="BEX236" s="130"/>
      <c r="BEY236" s="130"/>
      <c r="BEZ236" s="130"/>
      <c r="BFA236" s="130"/>
      <c r="BFB236" s="130"/>
      <c r="BFC236" s="130"/>
      <c r="BFD236" s="130"/>
      <c r="BFE236" s="130"/>
      <c r="BFF236" s="130"/>
      <c r="BFG236" s="130"/>
      <c r="BFH236" s="130"/>
      <c r="BFI236" s="130"/>
      <c r="BFJ236" s="130"/>
      <c r="BFK236" s="130"/>
      <c r="BFL236" s="130"/>
      <c r="BFM236" s="130"/>
      <c r="BFN236" s="130"/>
      <c r="BFO236" s="130"/>
      <c r="BFP236" s="130"/>
      <c r="BFQ236" s="130"/>
      <c r="BFR236" s="130"/>
      <c r="BFS236" s="130"/>
      <c r="BFT236" s="130"/>
      <c r="BFU236" s="130"/>
      <c r="BFV236" s="130"/>
      <c r="BFW236" s="130"/>
      <c r="BFX236" s="130"/>
      <c r="BFY236" s="130"/>
      <c r="BFZ236" s="130"/>
      <c r="BGA236" s="130"/>
      <c r="BGB236" s="130"/>
      <c r="BGC236" s="130"/>
      <c r="BGD236" s="130"/>
      <c r="BGE236" s="130"/>
      <c r="BGF236" s="130"/>
      <c r="BGG236" s="130"/>
      <c r="BGH236" s="130"/>
      <c r="BGI236" s="130"/>
      <c r="BGJ236" s="130"/>
      <c r="BGK236" s="130"/>
      <c r="BGL236" s="130"/>
      <c r="BGM236" s="130"/>
      <c r="BGN236" s="130"/>
      <c r="BGO236" s="130"/>
      <c r="BGP236" s="130"/>
      <c r="BGQ236" s="130"/>
      <c r="BGR236" s="130"/>
      <c r="BGS236" s="130"/>
      <c r="BGT236" s="130"/>
      <c r="BGU236" s="130"/>
      <c r="BGV236" s="130"/>
      <c r="BGW236" s="130"/>
      <c r="BGX236" s="130"/>
      <c r="BGY236" s="130"/>
      <c r="BGZ236" s="130"/>
      <c r="BHA236" s="130"/>
      <c r="BHB236" s="130"/>
      <c r="BHC236" s="130"/>
      <c r="BHD236" s="130"/>
      <c r="BHE236" s="130"/>
      <c r="BHF236" s="130"/>
      <c r="BHG236" s="130"/>
      <c r="BHH236" s="130"/>
      <c r="BHI236" s="130"/>
      <c r="BHJ236" s="130"/>
      <c r="BHK236" s="130"/>
      <c r="BHL236" s="130"/>
      <c r="BHM236" s="130"/>
      <c r="BHN236" s="130"/>
      <c r="BHO236" s="130"/>
      <c r="BHP236" s="130"/>
      <c r="BHQ236" s="130"/>
      <c r="BHR236" s="130"/>
      <c r="BHS236" s="130"/>
      <c r="BHT236" s="130"/>
      <c r="BHU236" s="130"/>
      <c r="BHV236" s="130"/>
      <c r="BHW236" s="130"/>
      <c r="BHX236" s="130"/>
      <c r="BHY236" s="130"/>
      <c r="BHZ236" s="130"/>
      <c r="BIA236" s="130"/>
      <c r="BIB236" s="130"/>
      <c r="BIC236" s="130"/>
      <c r="BID236" s="130"/>
      <c r="BIE236" s="130"/>
      <c r="BIF236" s="130"/>
      <c r="BIG236" s="130"/>
      <c r="BIH236" s="130"/>
      <c r="BII236" s="130"/>
      <c r="BIJ236" s="130"/>
      <c r="BIK236" s="130"/>
      <c r="BIL236" s="130"/>
      <c r="BIM236" s="130"/>
      <c r="BIN236" s="130"/>
      <c r="BIO236" s="130"/>
      <c r="BIP236" s="130"/>
      <c r="BIQ236" s="130"/>
      <c r="BIR236" s="130"/>
      <c r="BIS236" s="130"/>
      <c r="BIT236" s="130"/>
      <c r="BIU236" s="130"/>
      <c r="BIV236" s="130"/>
      <c r="BIW236" s="130"/>
      <c r="BIX236" s="130"/>
      <c r="BIY236" s="130"/>
      <c r="BIZ236" s="130"/>
      <c r="BJA236" s="130"/>
      <c r="BJB236" s="130"/>
      <c r="BJC236" s="130"/>
      <c r="BJD236" s="130"/>
      <c r="BJE236" s="130"/>
      <c r="BJF236" s="130"/>
      <c r="BJG236" s="130"/>
      <c r="BJH236" s="130"/>
      <c r="BJI236" s="130"/>
      <c r="BJJ236" s="130"/>
      <c r="BJK236" s="130"/>
      <c r="BJL236" s="130"/>
      <c r="BJM236" s="130"/>
      <c r="BJN236" s="130"/>
      <c r="BJO236" s="130"/>
      <c r="BJP236" s="130"/>
      <c r="BJQ236" s="130"/>
      <c r="BJR236" s="130"/>
      <c r="BJS236" s="130"/>
      <c r="BJT236" s="130"/>
      <c r="BJU236" s="130"/>
      <c r="BJV236" s="130"/>
      <c r="BJW236" s="130"/>
      <c r="BJX236" s="130"/>
      <c r="BJY236" s="130"/>
      <c r="BJZ236" s="130"/>
      <c r="BKA236" s="130"/>
      <c r="BKB236" s="130"/>
      <c r="BKC236" s="130"/>
      <c r="BKD236" s="130"/>
      <c r="BKE236" s="130"/>
      <c r="BKF236" s="130"/>
      <c r="BKG236" s="130"/>
      <c r="BKH236" s="130"/>
      <c r="BKI236" s="130"/>
      <c r="BKJ236" s="130"/>
      <c r="BKK236" s="130"/>
      <c r="BKL236" s="130"/>
      <c r="BKM236" s="130"/>
      <c r="BKN236" s="130"/>
      <c r="BKO236" s="130"/>
      <c r="BKP236" s="130"/>
      <c r="BKQ236" s="130"/>
      <c r="BKR236" s="130"/>
      <c r="BKS236" s="130"/>
      <c r="BKT236" s="130"/>
      <c r="BKU236" s="130"/>
      <c r="BKV236" s="130"/>
      <c r="BKW236" s="130"/>
      <c r="BKX236" s="130"/>
      <c r="BKY236" s="130"/>
      <c r="BKZ236" s="130"/>
      <c r="BLA236" s="130"/>
      <c r="BLB236" s="130"/>
      <c r="BLC236" s="130"/>
      <c r="BLD236" s="130"/>
      <c r="BLE236" s="130"/>
      <c r="BLF236" s="130"/>
      <c r="BLG236" s="130"/>
      <c r="BLH236" s="130"/>
      <c r="BLI236" s="130"/>
      <c r="BLJ236" s="130"/>
      <c r="BLK236" s="130"/>
      <c r="BLL236" s="130"/>
      <c r="BLM236" s="130"/>
      <c r="BLN236" s="130"/>
      <c r="BLO236" s="130"/>
      <c r="BLP236" s="130"/>
      <c r="BLQ236" s="130"/>
      <c r="BLR236" s="130"/>
      <c r="BLS236" s="130"/>
      <c r="BLT236" s="130"/>
      <c r="BLU236" s="130"/>
      <c r="BLV236" s="130"/>
      <c r="BLW236" s="130"/>
      <c r="BLX236" s="130"/>
      <c r="BLY236" s="130"/>
      <c r="BLZ236" s="130"/>
      <c r="BMA236" s="130"/>
      <c r="BMB236" s="130"/>
      <c r="BMC236" s="130"/>
      <c r="BMD236" s="130"/>
      <c r="BME236" s="130"/>
      <c r="BMF236" s="130"/>
      <c r="BMG236" s="130"/>
      <c r="BMH236" s="130"/>
      <c r="BMI236" s="130"/>
      <c r="BMJ236" s="130"/>
      <c r="BMK236" s="130"/>
      <c r="BML236" s="130"/>
      <c r="BMM236" s="130"/>
      <c r="BMN236" s="130"/>
      <c r="BMO236" s="130"/>
      <c r="BMP236" s="130"/>
      <c r="BMQ236" s="130"/>
      <c r="BMR236" s="130"/>
      <c r="BMS236" s="130"/>
      <c r="BMT236" s="130"/>
      <c r="BMU236" s="130"/>
      <c r="BMV236" s="130"/>
      <c r="BMW236" s="130"/>
      <c r="BMX236" s="130"/>
      <c r="BMY236" s="130"/>
      <c r="BMZ236" s="130"/>
      <c r="BNA236" s="130"/>
      <c r="BNB236" s="130"/>
      <c r="BNC236" s="130"/>
      <c r="BND236" s="130"/>
      <c r="BNE236" s="130"/>
      <c r="BNF236" s="130"/>
      <c r="BNG236" s="130"/>
      <c r="BNH236" s="130"/>
      <c r="BNI236" s="130"/>
      <c r="BNJ236" s="130"/>
      <c r="BNK236" s="130"/>
      <c r="BNL236" s="130"/>
      <c r="BNM236" s="130"/>
      <c r="BNN236" s="130"/>
      <c r="BNO236" s="130"/>
      <c r="BNP236" s="130"/>
      <c r="BNQ236" s="130"/>
      <c r="BNR236" s="130"/>
      <c r="BNS236" s="130"/>
      <c r="BNT236" s="130"/>
      <c r="BNU236" s="130"/>
      <c r="BNV236" s="130"/>
      <c r="BNW236" s="130"/>
      <c r="BNX236" s="130"/>
      <c r="BNY236" s="130"/>
      <c r="BNZ236" s="130"/>
      <c r="BOA236" s="130"/>
      <c r="BOB236" s="130"/>
      <c r="BOC236" s="130"/>
      <c r="BOD236" s="130"/>
      <c r="BOE236" s="130"/>
      <c r="BOF236" s="130"/>
      <c r="BOG236" s="130"/>
      <c r="BOH236" s="130"/>
      <c r="BOI236" s="130"/>
      <c r="BOJ236" s="130"/>
      <c r="BOK236" s="130"/>
      <c r="BOL236" s="130"/>
      <c r="BOM236" s="130"/>
      <c r="BON236" s="130"/>
      <c r="BOO236" s="130"/>
      <c r="BOP236" s="130"/>
      <c r="BOQ236" s="130"/>
      <c r="BOR236" s="130"/>
      <c r="BOS236" s="130"/>
      <c r="BOT236" s="130"/>
      <c r="BOU236" s="130"/>
      <c r="BOV236" s="130"/>
      <c r="BOW236" s="130"/>
      <c r="BOX236" s="130"/>
      <c r="BOY236" s="130"/>
      <c r="BOZ236" s="130"/>
      <c r="BPA236" s="130"/>
      <c r="BPB236" s="130"/>
      <c r="BPC236" s="130"/>
      <c r="BPD236" s="130"/>
      <c r="BPE236" s="130"/>
      <c r="BPF236" s="130"/>
      <c r="BPG236" s="130"/>
      <c r="BPH236" s="130"/>
      <c r="BPI236" s="130"/>
      <c r="BPJ236" s="130"/>
      <c r="BPK236" s="130"/>
      <c r="BPL236" s="130"/>
      <c r="BPM236" s="130"/>
      <c r="BPN236" s="130"/>
      <c r="BPO236" s="130"/>
      <c r="BPP236" s="130"/>
      <c r="BPQ236" s="130"/>
      <c r="BPR236" s="130"/>
      <c r="BPS236" s="130"/>
      <c r="BPT236" s="130"/>
      <c r="BPU236" s="130"/>
      <c r="BPV236" s="130"/>
      <c r="BPW236" s="130"/>
      <c r="BPX236" s="130"/>
      <c r="BPY236" s="130"/>
      <c r="BPZ236" s="130"/>
      <c r="BQA236" s="130"/>
      <c r="BQB236" s="130"/>
      <c r="BQC236" s="130"/>
      <c r="BQD236" s="130"/>
      <c r="BQE236" s="130"/>
      <c r="BQF236" s="130"/>
      <c r="BQG236" s="130"/>
      <c r="BQH236" s="130"/>
      <c r="BQI236" s="130"/>
      <c r="BQJ236" s="130"/>
      <c r="BQK236" s="130"/>
      <c r="BQL236" s="130"/>
      <c r="BQM236" s="130"/>
      <c r="BQN236" s="130"/>
      <c r="BQO236" s="130"/>
      <c r="BQP236" s="130"/>
      <c r="BQQ236" s="130"/>
      <c r="BQR236" s="130"/>
      <c r="BQS236" s="130"/>
      <c r="BQT236" s="130"/>
      <c r="BQU236" s="130"/>
      <c r="BQV236" s="130"/>
      <c r="BQW236" s="130"/>
      <c r="BQX236" s="130"/>
      <c r="BQY236" s="130"/>
      <c r="BQZ236" s="130"/>
      <c r="BRA236" s="130"/>
      <c r="BRB236" s="130"/>
      <c r="BRC236" s="130"/>
      <c r="BRD236" s="130"/>
      <c r="BRE236" s="130"/>
      <c r="BRF236" s="130"/>
      <c r="BRG236" s="130"/>
      <c r="BRH236" s="130"/>
      <c r="BRI236" s="130"/>
      <c r="BRJ236" s="130"/>
      <c r="BRK236" s="130"/>
      <c r="BRL236" s="130"/>
      <c r="BRM236" s="130"/>
      <c r="BRN236" s="130"/>
      <c r="BRO236" s="130"/>
      <c r="BRP236" s="130"/>
      <c r="BRQ236" s="130"/>
      <c r="BRR236" s="130"/>
      <c r="BRS236" s="130"/>
      <c r="BRT236" s="130"/>
      <c r="BRU236" s="130"/>
      <c r="BRV236" s="130"/>
      <c r="BRW236" s="130"/>
      <c r="BRX236" s="130"/>
      <c r="BRY236" s="130"/>
      <c r="BRZ236" s="130"/>
      <c r="BSA236" s="130"/>
      <c r="BSB236" s="130"/>
      <c r="BSC236" s="130"/>
      <c r="BSD236" s="130"/>
      <c r="BSE236" s="130"/>
      <c r="BSF236" s="130"/>
      <c r="BSG236" s="130"/>
      <c r="BSH236" s="130"/>
      <c r="BSI236" s="130"/>
      <c r="BSJ236" s="130"/>
      <c r="BSK236" s="130"/>
      <c r="BSL236" s="130"/>
      <c r="BSM236" s="130"/>
      <c r="BSN236" s="130"/>
      <c r="BSO236" s="130"/>
      <c r="BSP236" s="130"/>
      <c r="BSQ236" s="130"/>
      <c r="BSR236" s="130"/>
      <c r="BSS236" s="130"/>
      <c r="BST236" s="130"/>
      <c r="BSU236" s="130"/>
      <c r="BSV236" s="130"/>
      <c r="BSW236" s="130"/>
      <c r="BSX236" s="130"/>
      <c r="BSY236" s="130"/>
      <c r="BSZ236" s="130"/>
      <c r="BTA236" s="130"/>
      <c r="BTB236" s="130"/>
      <c r="BTC236" s="130"/>
      <c r="BTD236" s="130"/>
      <c r="BTE236" s="130"/>
      <c r="BTF236" s="130"/>
      <c r="BTG236" s="130"/>
      <c r="BTH236" s="130"/>
      <c r="BTI236" s="130"/>
      <c r="BTJ236" s="130"/>
      <c r="BTK236" s="130"/>
      <c r="BTL236" s="130"/>
      <c r="BTM236" s="130"/>
      <c r="BTN236" s="130"/>
      <c r="BTO236" s="130"/>
      <c r="BTP236" s="130"/>
      <c r="BTQ236" s="130"/>
      <c r="BTR236" s="130"/>
      <c r="BTS236" s="130"/>
      <c r="BTT236" s="130"/>
      <c r="BTU236" s="130"/>
      <c r="BTV236" s="130"/>
      <c r="BTW236" s="130"/>
      <c r="BTX236" s="130"/>
      <c r="BTY236" s="130"/>
      <c r="BTZ236" s="130"/>
      <c r="BUA236" s="130"/>
      <c r="BUB236" s="130"/>
      <c r="BUC236" s="130"/>
      <c r="BUD236" s="130"/>
      <c r="BUE236" s="130"/>
      <c r="BUF236" s="130"/>
      <c r="BUG236" s="130"/>
      <c r="BUH236" s="130"/>
      <c r="BUI236" s="130"/>
      <c r="BUJ236" s="130"/>
      <c r="BUK236" s="130"/>
      <c r="BUL236" s="130"/>
      <c r="BUM236" s="130"/>
      <c r="BUN236" s="130"/>
      <c r="BUO236" s="130"/>
      <c r="BUP236" s="130"/>
      <c r="BUQ236" s="130"/>
      <c r="BUR236" s="130"/>
      <c r="BUS236" s="130"/>
      <c r="BUT236" s="130"/>
      <c r="BUU236" s="130"/>
      <c r="BUV236" s="130"/>
      <c r="BUW236" s="130"/>
      <c r="BUX236" s="130"/>
      <c r="BUY236" s="130"/>
      <c r="BUZ236" s="130"/>
      <c r="BVA236" s="130"/>
      <c r="BVB236" s="130"/>
      <c r="BVC236" s="130"/>
      <c r="BVD236" s="130"/>
      <c r="BVE236" s="130"/>
      <c r="BVF236" s="130"/>
      <c r="BVG236" s="130"/>
      <c r="BVH236" s="130"/>
      <c r="BVI236" s="130"/>
      <c r="BVJ236" s="130"/>
      <c r="BVK236" s="130"/>
      <c r="BVL236" s="130"/>
      <c r="BVM236" s="130"/>
      <c r="BVN236" s="130"/>
      <c r="BVO236" s="130"/>
      <c r="BVP236" s="130"/>
      <c r="BVQ236" s="130"/>
      <c r="BVR236" s="130"/>
      <c r="BVS236" s="130"/>
      <c r="BVT236" s="130"/>
      <c r="BVU236" s="130"/>
      <c r="BVV236" s="130"/>
      <c r="BVW236" s="130"/>
      <c r="BVX236" s="130"/>
      <c r="BVY236" s="130"/>
      <c r="BVZ236" s="130"/>
      <c r="BWA236" s="130"/>
      <c r="BWB236" s="130"/>
      <c r="BWC236" s="130"/>
      <c r="BWD236" s="130"/>
      <c r="BWE236" s="130"/>
      <c r="BWF236" s="130"/>
      <c r="BWG236" s="130"/>
      <c r="BWH236" s="130"/>
      <c r="BWI236" s="130"/>
      <c r="BWJ236" s="130"/>
      <c r="BWK236" s="130"/>
      <c r="BWL236" s="130"/>
      <c r="BWM236" s="130"/>
      <c r="BWN236" s="130"/>
      <c r="BWO236" s="130"/>
      <c r="BWP236" s="130"/>
      <c r="BWQ236" s="130"/>
      <c r="BWR236" s="130"/>
      <c r="BWS236" s="130"/>
      <c r="BWT236" s="130"/>
      <c r="BWU236" s="130"/>
      <c r="BWV236" s="130"/>
      <c r="BWW236" s="130"/>
      <c r="BWX236" s="130"/>
      <c r="BWY236" s="130"/>
      <c r="BWZ236" s="130"/>
      <c r="BXA236" s="130"/>
      <c r="BXB236" s="130"/>
      <c r="BXC236" s="130"/>
      <c r="BXD236" s="130"/>
      <c r="BXE236" s="130"/>
      <c r="BXF236" s="130"/>
      <c r="BXG236" s="130"/>
      <c r="BXH236" s="130"/>
      <c r="BXI236" s="130"/>
      <c r="BXJ236" s="130"/>
      <c r="BXK236" s="130"/>
      <c r="BXL236" s="130"/>
      <c r="BXM236" s="130"/>
      <c r="BXN236" s="130"/>
      <c r="BXO236" s="130"/>
      <c r="BXP236" s="130"/>
      <c r="BXQ236" s="130"/>
      <c r="BXR236" s="130"/>
      <c r="BXS236" s="130"/>
      <c r="BXT236" s="130"/>
      <c r="BXU236" s="130"/>
      <c r="BXV236" s="130"/>
      <c r="BXW236" s="130"/>
      <c r="BXX236" s="130"/>
      <c r="BXY236" s="130"/>
      <c r="BXZ236" s="130"/>
      <c r="BYA236" s="130"/>
      <c r="BYB236" s="130"/>
      <c r="BYC236" s="130"/>
      <c r="BYD236" s="130"/>
      <c r="BYE236" s="130"/>
      <c r="BYF236" s="130"/>
      <c r="BYG236" s="130"/>
      <c r="BYH236" s="130"/>
      <c r="BYI236" s="130"/>
      <c r="BYJ236" s="130"/>
      <c r="BYK236" s="130"/>
      <c r="BYL236" s="130"/>
      <c r="BYM236" s="130"/>
      <c r="BYN236" s="130"/>
      <c r="BYO236" s="130"/>
      <c r="BYP236" s="130"/>
      <c r="BYQ236" s="130"/>
      <c r="BYR236" s="130"/>
      <c r="BYS236" s="130"/>
      <c r="BYT236" s="130"/>
      <c r="BYU236" s="130"/>
      <c r="BYV236" s="130"/>
      <c r="BYW236" s="130"/>
      <c r="BYX236" s="130"/>
      <c r="BYY236" s="130"/>
      <c r="BYZ236" s="130"/>
      <c r="BZA236" s="130"/>
      <c r="BZB236" s="130"/>
      <c r="BZC236" s="130"/>
      <c r="BZD236" s="130"/>
      <c r="BZE236" s="130"/>
      <c r="BZF236" s="130"/>
      <c r="BZG236" s="130"/>
      <c r="BZH236" s="130"/>
      <c r="BZI236" s="130"/>
      <c r="BZJ236" s="130"/>
      <c r="BZK236" s="130"/>
      <c r="BZL236" s="130"/>
      <c r="BZM236" s="130"/>
      <c r="BZN236" s="130"/>
      <c r="BZO236" s="130"/>
      <c r="BZP236" s="130"/>
      <c r="BZQ236" s="130"/>
      <c r="BZR236" s="130"/>
      <c r="BZS236" s="130"/>
      <c r="BZT236" s="130"/>
      <c r="BZU236" s="130"/>
      <c r="BZV236" s="130"/>
      <c r="BZW236" s="130"/>
      <c r="BZX236" s="130"/>
      <c r="BZY236" s="130"/>
      <c r="BZZ236" s="130"/>
      <c r="CAA236" s="130"/>
      <c r="CAB236" s="130"/>
      <c r="CAC236" s="130"/>
      <c r="CAD236" s="130"/>
      <c r="CAE236" s="130"/>
      <c r="CAF236" s="130"/>
      <c r="CAG236" s="130"/>
      <c r="CAH236" s="130"/>
      <c r="CAI236" s="130"/>
      <c r="CAJ236" s="130"/>
      <c r="CAK236" s="130"/>
      <c r="CAL236" s="130"/>
      <c r="CAM236" s="130"/>
      <c r="CAN236" s="130"/>
      <c r="CAO236" s="130"/>
      <c r="CAP236" s="130"/>
      <c r="CAQ236" s="130"/>
      <c r="CAR236" s="130"/>
      <c r="CAS236" s="130"/>
      <c r="CAT236" s="130"/>
      <c r="CAU236" s="130"/>
      <c r="CAV236" s="130"/>
      <c r="CAW236" s="130"/>
      <c r="CAX236" s="130"/>
      <c r="CAY236" s="130"/>
      <c r="CAZ236" s="130"/>
      <c r="CBA236" s="130"/>
      <c r="CBB236" s="130"/>
      <c r="CBC236" s="130"/>
      <c r="CBD236" s="130"/>
      <c r="CBE236" s="130"/>
      <c r="CBF236" s="130"/>
      <c r="CBG236" s="130"/>
      <c r="CBH236" s="130"/>
      <c r="CBI236" s="130"/>
      <c r="CBJ236" s="130"/>
      <c r="CBK236" s="130"/>
      <c r="CBL236" s="130"/>
      <c r="CBM236" s="130"/>
      <c r="CBN236" s="130"/>
      <c r="CBO236" s="130"/>
      <c r="CBP236" s="130"/>
      <c r="CBQ236" s="130"/>
      <c r="CBR236" s="130"/>
      <c r="CBS236" s="130"/>
      <c r="CBT236" s="130"/>
      <c r="CBU236" s="130"/>
      <c r="CBV236" s="130"/>
      <c r="CBW236" s="130"/>
      <c r="CBX236" s="130"/>
      <c r="CBY236" s="130"/>
      <c r="CBZ236" s="130"/>
      <c r="CCA236" s="130"/>
      <c r="CCB236" s="130"/>
      <c r="CCC236" s="130"/>
      <c r="CCD236" s="130"/>
      <c r="CCE236" s="130"/>
      <c r="CCF236" s="130"/>
      <c r="CCG236" s="130"/>
      <c r="CCH236" s="130"/>
      <c r="CCI236" s="130"/>
      <c r="CCJ236" s="130"/>
      <c r="CCK236" s="130"/>
      <c r="CCL236" s="130"/>
      <c r="CCM236" s="130"/>
      <c r="CCN236" s="130"/>
      <c r="CCO236" s="130"/>
      <c r="CCP236" s="130"/>
      <c r="CCQ236" s="130"/>
      <c r="CCR236" s="130"/>
      <c r="CCS236" s="130"/>
      <c r="CCT236" s="130"/>
      <c r="CCU236" s="130"/>
      <c r="CCV236" s="130"/>
      <c r="CCW236" s="130"/>
      <c r="CCX236" s="130"/>
      <c r="CCY236" s="130"/>
      <c r="CCZ236" s="130"/>
      <c r="CDA236" s="130"/>
      <c r="CDB236" s="130"/>
      <c r="CDC236" s="130"/>
      <c r="CDD236" s="130"/>
      <c r="CDE236" s="130"/>
      <c r="CDF236" s="130"/>
      <c r="CDG236" s="130"/>
      <c r="CDH236" s="130"/>
      <c r="CDI236" s="130"/>
      <c r="CDJ236" s="130"/>
      <c r="CDK236" s="130"/>
      <c r="CDL236" s="130"/>
      <c r="CDM236" s="130"/>
      <c r="CDN236" s="130"/>
      <c r="CDO236" s="130"/>
      <c r="CDP236" s="130"/>
      <c r="CDQ236" s="130"/>
      <c r="CDR236" s="130"/>
      <c r="CDS236" s="130"/>
      <c r="CDT236" s="130"/>
      <c r="CDU236" s="130"/>
      <c r="CDV236" s="130"/>
      <c r="CDW236" s="130"/>
      <c r="CDX236" s="130"/>
      <c r="CDY236" s="130"/>
      <c r="CDZ236" s="130"/>
      <c r="CEA236" s="130"/>
      <c r="CEB236" s="130"/>
      <c r="CEC236" s="130"/>
      <c r="CED236" s="130"/>
      <c r="CEE236" s="130"/>
      <c r="CEF236" s="130"/>
      <c r="CEG236" s="130"/>
      <c r="CEH236" s="130"/>
      <c r="CEI236" s="130"/>
      <c r="CEJ236" s="130"/>
      <c r="CEK236" s="130"/>
      <c r="CEL236" s="130"/>
      <c r="CEM236" s="130"/>
      <c r="CEN236" s="130"/>
      <c r="CEO236" s="130"/>
      <c r="CEP236" s="130"/>
      <c r="CEQ236" s="130"/>
      <c r="CER236" s="130"/>
      <c r="CES236" s="130"/>
      <c r="CET236" s="130"/>
      <c r="CEU236" s="130"/>
      <c r="CEV236" s="130"/>
      <c r="CEW236" s="130"/>
      <c r="CEX236" s="130"/>
      <c r="CEY236" s="130"/>
      <c r="CEZ236" s="130"/>
      <c r="CFA236" s="130"/>
      <c r="CFB236" s="130"/>
      <c r="CFC236" s="130"/>
      <c r="CFD236" s="130"/>
      <c r="CFE236" s="130"/>
      <c r="CFF236" s="130"/>
      <c r="CFG236" s="130"/>
      <c r="CFH236" s="130"/>
      <c r="CFI236" s="130"/>
      <c r="CFJ236" s="130"/>
      <c r="CFK236" s="130"/>
      <c r="CFL236" s="130"/>
      <c r="CFM236" s="130"/>
      <c r="CFN236" s="130"/>
      <c r="CFO236" s="130"/>
      <c r="CFP236" s="130"/>
      <c r="CFQ236" s="130"/>
      <c r="CFR236" s="130"/>
      <c r="CFS236" s="130"/>
      <c r="CFT236" s="130"/>
      <c r="CFU236" s="130"/>
      <c r="CFV236" s="130"/>
      <c r="CFW236" s="130"/>
      <c r="CFX236" s="130"/>
      <c r="CFY236" s="130"/>
      <c r="CFZ236" s="130"/>
      <c r="CGA236" s="130"/>
      <c r="CGB236" s="130"/>
      <c r="CGC236" s="130"/>
      <c r="CGD236" s="130"/>
      <c r="CGE236" s="130"/>
      <c r="CGF236" s="130"/>
      <c r="CGG236" s="130"/>
      <c r="CGH236" s="130"/>
      <c r="CGI236" s="130"/>
      <c r="CGJ236" s="130"/>
      <c r="CGK236" s="130"/>
      <c r="CGL236" s="130"/>
      <c r="CGM236" s="130"/>
      <c r="CGN236" s="130"/>
      <c r="CGO236" s="130"/>
      <c r="CGP236" s="130"/>
      <c r="CGQ236" s="130"/>
      <c r="CGR236" s="130"/>
      <c r="CGS236" s="130"/>
      <c r="CGT236" s="130"/>
      <c r="CGU236" s="130"/>
      <c r="CGV236" s="130"/>
      <c r="CGW236" s="130"/>
      <c r="CGX236" s="130"/>
      <c r="CGY236" s="130"/>
      <c r="CGZ236" s="130"/>
      <c r="CHA236" s="130"/>
      <c r="CHB236" s="130"/>
      <c r="CHC236" s="130"/>
      <c r="CHD236" s="130"/>
      <c r="CHE236" s="130"/>
      <c r="CHF236" s="130"/>
      <c r="CHG236" s="130"/>
      <c r="CHH236" s="130"/>
      <c r="CHI236" s="130"/>
      <c r="CHJ236" s="130"/>
      <c r="CHK236" s="130"/>
      <c r="CHL236" s="130"/>
      <c r="CHM236" s="130"/>
      <c r="CHN236" s="130"/>
      <c r="CHO236" s="130"/>
      <c r="CHP236" s="130"/>
      <c r="CHQ236" s="130"/>
      <c r="CHR236" s="130"/>
      <c r="CHS236" s="130"/>
      <c r="CHT236" s="130"/>
      <c r="CHU236" s="130"/>
      <c r="CHV236" s="130"/>
      <c r="CHW236" s="130"/>
      <c r="CHX236" s="130"/>
      <c r="CHY236" s="130"/>
      <c r="CHZ236" s="130"/>
      <c r="CIA236" s="130"/>
      <c r="CIB236" s="130"/>
      <c r="CIC236" s="130"/>
      <c r="CID236" s="130"/>
      <c r="CIE236" s="130"/>
      <c r="CIF236" s="130"/>
      <c r="CIG236" s="130"/>
      <c r="CIH236" s="130"/>
      <c r="CII236" s="130"/>
      <c r="CIJ236" s="130"/>
      <c r="CIK236" s="130"/>
      <c r="CIL236" s="130"/>
      <c r="CIM236" s="130"/>
      <c r="CIN236" s="130"/>
      <c r="CIO236" s="130"/>
      <c r="CIP236" s="130"/>
      <c r="CIQ236" s="130"/>
      <c r="CIR236" s="130"/>
      <c r="CIS236" s="130"/>
      <c r="CIT236" s="130"/>
      <c r="CIU236" s="130"/>
      <c r="CIV236" s="130"/>
      <c r="CIW236" s="130"/>
      <c r="CIX236" s="130"/>
      <c r="CIY236" s="130"/>
      <c r="CIZ236" s="130"/>
      <c r="CJA236" s="130"/>
      <c r="CJB236" s="130"/>
      <c r="CJC236" s="130"/>
      <c r="CJD236" s="130"/>
      <c r="CJE236" s="130"/>
      <c r="CJF236" s="130"/>
      <c r="CJG236" s="130"/>
      <c r="CJH236" s="130"/>
      <c r="CJI236" s="130"/>
      <c r="CJJ236" s="130"/>
      <c r="CJK236" s="130"/>
      <c r="CJL236" s="130"/>
      <c r="CJM236" s="130"/>
      <c r="CJN236" s="130"/>
      <c r="CJO236" s="130"/>
      <c r="CJP236" s="130"/>
      <c r="CJQ236" s="130"/>
      <c r="CJR236" s="130"/>
      <c r="CJS236" s="130"/>
      <c r="CJT236" s="130"/>
      <c r="CJU236" s="130"/>
      <c r="CJV236" s="130"/>
      <c r="CJW236" s="130"/>
      <c r="CJX236" s="130"/>
      <c r="CJY236" s="130"/>
      <c r="CJZ236" s="130"/>
      <c r="CKA236" s="130"/>
      <c r="CKB236" s="130"/>
      <c r="CKC236" s="130"/>
      <c r="CKD236" s="130"/>
      <c r="CKE236" s="130"/>
      <c r="CKF236" s="130"/>
      <c r="CKG236" s="130"/>
      <c r="CKH236" s="130"/>
      <c r="CKI236" s="130"/>
      <c r="CKJ236" s="130"/>
      <c r="CKK236" s="130"/>
      <c r="CKL236" s="130"/>
      <c r="CKM236" s="130"/>
      <c r="CKN236" s="130"/>
      <c r="CKO236" s="130"/>
      <c r="CKP236" s="130"/>
      <c r="CKQ236" s="130"/>
      <c r="CKR236" s="130"/>
      <c r="CKS236" s="130"/>
      <c r="CKT236" s="130"/>
      <c r="CKU236" s="130"/>
      <c r="CKV236" s="130"/>
      <c r="CKW236" s="130"/>
      <c r="CKX236" s="130"/>
      <c r="CKY236" s="130"/>
      <c r="CKZ236" s="130"/>
      <c r="CLA236" s="130"/>
      <c r="CLB236" s="130"/>
      <c r="CLC236" s="130"/>
      <c r="CLD236" s="130"/>
      <c r="CLE236" s="130"/>
      <c r="CLF236" s="130"/>
      <c r="CLG236" s="130"/>
      <c r="CLH236" s="130"/>
      <c r="CLI236" s="130"/>
      <c r="CLJ236" s="130"/>
      <c r="CLK236" s="130"/>
      <c r="CLL236" s="130"/>
      <c r="CLM236" s="130"/>
      <c r="CLN236" s="130"/>
      <c r="CLO236" s="130"/>
      <c r="CLP236" s="130"/>
      <c r="CLQ236" s="130"/>
      <c r="CLR236" s="130"/>
      <c r="CLS236" s="130"/>
      <c r="CLT236" s="130"/>
      <c r="CLU236" s="130"/>
      <c r="CLV236" s="130"/>
      <c r="CLW236" s="130"/>
      <c r="CLX236" s="130"/>
      <c r="CLY236" s="130"/>
      <c r="CLZ236" s="130"/>
      <c r="CMA236" s="130"/>
      <c r="CMB236" s="130"/>
      <c r="CMC236" s="130"/>
      <c r="CMD236" s="130"/>
      <c r="CME236" s="130"/>
      <c r="CMF236" s="130"/>
      <c r="CMG236" s="130"/>
      <c r="CMH236" s="130"/>
      <c r="CMI236" s="130"/>
      <c r="CMJ236" s="130"/>
      <c r="CMK236" s="130"/>
      <c r="CML236" s="130"/>
      <c r="CMM236" s="130"/>
      <c r="CMN236" s="130"/>
      <c r="CMO236" s="130"/>
      <c r="CMP236" s="130"/>
      <c r="CMQ236" s="130"/>
      <c r="CMR236" s="130"/>
      <c r="CMS236" s="130"/>
      <c r="CMT236" s="130"/>
      <c r="CMU236" s="130"/>
      <c r="CMV236" s="130"/>
      <c r="CMW236" s="130"/>
      <c r="CMX236" s="130"/>
      <c r="CMY236" s="130"/>
      <c r="CMZ236" s="130"/>
      <c r="CNA236" s="130"/>
      <c r="CNB236" s="130"/>
      <c r="CNC236" s="130"/>
      <c r="CND236" s="130"/>
      <c r="CNE236" s="130"/>
      <c r="CNF236" s="130"/>
      <c r="CNG236" s="130"/>
      <c r="CNH236" s="130"/>
      <c r="CNI236" s="130"/>
      <c r="CNJ236" s="130"/>
      <c r="CNK236" s="130"/>
      <c r="CNL236" s="130"/>
      <c r="CNM236" s="130"/>
      <c r="CNN236" s="130"/>
      <c r="CNO236" s="130"/>
      <c r="CNP236" s="130"/>
      <c r="CNQ236" s="130"/>
      <c r="CNR236" s="130"/>
      <c r="CNS236" s="130"/>
      <c r="CNT236" s="130"/>
      <c r="CNU236" s="130"/>
      <c r="CNV236" s="130"/>
      <c r="CNW236" s="130"/>
      <c r="CNX236" s="130"/>
      <c r="CNY236" s="130"/>
      <c r="CNZ236" s="130"/>
      <c r="COA236" s="130"/>
      <c r="COB236" s="130"/>
      <c r="COC236" s="130"/>
      <c r="COD236" s="130"/>
      <c r="COE236" s="130"/>
      <c r="COF236" s="130"/>
      <c r="COG236" s="130"/>
      <c r="COH236" s="130"/>
      <c r="COI236" s="130"/>
      <c r="COJ236" s="130"/>
      <c r="COK236" s="130"/>
      <c r="COL236" s="130"/>
      <c r="COM236" s="130"/>
      <c r="CON236" s="130"/>
      <c r="COO236" s="130"/>
      <c r="COP236" s="130"/>
      <c r="COQ236" s="130"/>
      <c r="COR236" s="130"/>
      <c r="COS236" s="130"/>
      <c r="COT236" s="130"/>
      <c r="COU236" s="130"/>
      <c r="COV236" s="130"/>
      <c r="COW236" s="130"/>
      <c r="COX236" s="130"/>
      <c r="COY236" s="130"/>
      <c r="COZ236" s="130"/>
      <c r="CPA236" s="130"/>
      <c r="CPB236" s="130"/>
      <c r="CPC236" s="130"/>
      <c r="CPD236" s="130"/>
      <c r="CPE236" s="130"/>
      <c r="CPF236" s="130"/>
      <c r="CPG236" s="130"/>
      <c r="CPH236" s="130"/>
      <c r="CPI236" s="130"/>
      <c r="CPJ236" s="130"/>
      <c r="CPK236" s="130"/>
      <c r="CPL236" s="130"/>
      <c r="CPM236" s="130"/>
      <c r="CPN236" s="130"/>
      <c r="CPO236" s="130"/>
      <c r="CPP236" s="130"/>
      <c r="CPQ236" s="130"/>
      <c r="CPR236" s="130"/>
      <c r="CPS236" s="130"/>
      <c r="CPT236" s="130"/>
      <c r="CPU236" s="130"/>
      <c r="CPV236" s="130"/>
      <c r="CPW236" s="130"/>
      <c r="CPX236" s="130"/>
      <c r="CPY236" s="130"/>
      <c r="CPZ236" s="130"/>
      <c r="CQA236" s="130"/>
      <c r="CQB236" s="130"/>
      <c r="CQC236" s="130"/>
      <c r="CQD236" s="130"/>
      <c r="CQE236" s="130"/>
      <c r="CQF236" s="130"/>
      <c r="CQG236" s="130"/>
      <c r="CQH236" s="130"/>
      <c r="CQI236" s="130"/>
      <c r="CQJ236" s="130"/>
      <c r="CQK236" s="130"/>
      <c r="CQL236" s="130"/>
      <c r="CQM236" s="130"/>
      <c r="CQN236" s="130"/>
      <c r="CQO236" s="130"/>
      <c r="CQP236" s="130"/>
      <c r="CQQ236" s="130"/>
      <c r="CQR236" s="130"/>
      <c r="CQS236" s="130"/>
      <c r="CQT236" s="130"/>
      <c r="CQU236" s="130"/>
      <c r="CQV236" s="130"/>
      <c r="CQW236" s="130"/>
      <c r="CQX236" s="130"/>
      <c r="CQY236" s="130"/>
      <c r="CQZ236" s="130"/>
      <c r="CRA236" s="130"/>
      <c r="CRB236" s="130"/>
      <c r="CRC236" s="130"/>
      <c r="CRD236" s="130"/>
      <c r="CRE236" s="130"/>
      <c r="CRF236" s="130"/>
      <c r="CRG236" s="130"/>
      <c r="CRH236" s="130"/>
      <c r="CRI236" s="130"/>
      <c r="CRJ236" s="130"/>
      <c r="CRK236" s="130"/>
      <c r="CRL236" s="130"/>
      <c r="CRM236" s="130"/>
      <c r="CRN236" s="130"/>
      <c r="CRO236" s="130"/>
      <c r="CRP236" s="130"/>
      <c r="CRQ236" s="130"/>
      <c r="CRR236" s="130"/>
      <c r="CRS236" s="130"/>
      <c r="CRT236" s="130"/>
      <c r="CRU236" s="130"/>
      <c r="CRV236" s="130"/>
      <c r="CRW236" s="130"/>
      <c r="CRX236" s="130"/>
      <c r="CRY236" s="130"/>
      <c r="CRZ236" s="130"/>
      <c r="CSA236" s="130"/>
      <c r="CSB236" s="130"/>
      <c r="CSC236" s="130"/>
      <c r="CSD236" s="130"/>
      <c r="CSE236" s="130"/>
      <c r="CSF236" s="130"/>
      <c r="CSG236" s="130"/>
      <c r="CSH236" s="130"/>
      <c r="CSI236" s="130"/>
      <c r="CSJ236" s="130"/>
      <c r="CSK236" s="130"/>
      <c r="CSL236" s="130"/>
      <c r="CSM236" s="130"/>
      <c r="CSN236" s="130"/>
      <c r="CSO236" s="130"/>
      <c r="CSP236" s="130"/>
      <c r="CSQ236" s="130"/>
      <c r="CSR236" s="130"/>
      <c r="CSS236" s="130"/>
      <c r="CST236" s="130"/>
      <c r="CSU236" s="130"/>
      <c r="CSV236" s="130"/>
      <c r="CSW236" s="130"/>
      <c r="CSX236" s="130"/>
      <c r="CSY236" s="130"/>
      <c r="CSZ236" s="130"/>
      <c r="CTA236" s="130"/>
      <c r="CTB236" s="130"/>
      <c r="CTC236" s="130"/>
      <c r="CTD236" s="130"/>
      <c r="CTE236" s="130"/>
      <c r="CTF236" s="130"/>
      <c r="CTG236" s="130"/>
      <c r="CTH236" s="130"/>
      <c r="CTI236" s="130"/>
      <c r="CTJ236" s="130"/>
      <c r="CTK236" s="130"/>
      <c r="CTL236" s="130"/>
      <c r="CTM236" s="130"/>
      <c r="CTN236" s="130"/>
      <c r="CTO236" s="130"/>
      <c r="CTP236" s="130"/>
      <c r="CTQ236" s="130"/>
      <c r="CTR236" s="130"/>
      <c r="CTS236" s="130"/>
      <c r="CTT236" s="130"/>
      <c r="CTU236" s="130"/>
      <c r="CTV236" s="130"/>
      <c r="CTW236" s="130"/>
      <c r="CTX236" s="130"/>
      <c r="CTY236" s="130"/>
      <c r="CTZ236" s="130"/>
      <c r="CUA236" s="130"/>
      <c r="CUB236" s="130"/>
      <c r="CUC236" s="130"/>
      <c r="CUD236" s="130"/>
      <c r="CUE236" s="130"/>
      <c r="CUF236" s="130"/>
      <c r="CUG236" s="130"/>
      <c r="CUH236" s="130"/>
      <c r="CUI236" s="130"/>
      <c r="CUJ236" s="130"/>
      <c r="CUK236" s="130"/>
      <c r="CUL236" s="130"/>
      <c r="CUM236" s="130"/>
      <c r="CUN236" s="130"/>
      <c r="CUO236" s="130"/>
      <c r="CUP236" s="130"/>
      <c r="CUQ236" s="130"/>
      <c r="CUR236" s="130"/>
      <c r="CUS236" s="130"/>
      <c r="CUT236" s="130"/>
      <c r="CUU236" s="130"/>
      <c r="CUV236" s="130"/>
      <c r="CUW236" s="130"/>
      <c r="CUX236" s="130"/>
      <c r="CUY236" s="130"/>
      <c r="CUZ236" s="130"/>
      <c r="CVA236" s="130"/>
      <c r="CVB236" s="130"/>
      <c r="CVC236" s="130"/>
      <c r="CVD236" s="130"/>
      <c r="CVE236" s="130"/>
      <c r="CVF236" s="130"/>
      <c r="CVG236" s="130"/>
      <c r="CVH236" s="130"/>
      <c r="CVI236" s="130"/>
      <c r="CVJ236" s="130"/>
      <c r="CVK236" s="130"/>
      <c r="CVL236" s="130"/>
      <c r="CVM236" s="130"/>
      <c r="CVN236" s="130"/>
      <c r="CVO236" s="130"/>
      <c r="CVP236" s="130"/>
      <c r="CVQ236" s="130"/>
      <c r="CVR236" s="130"/>
      <c r="CVS236" s="130"/>
      <c r="CVT236" s="130"/>
      <c r="CVU236" s="130"/>
      <c r="CVV236" s="130"/>
      <c r="CVW236" s="130"/>
      <c r="CVX236" s="130"/>
      <c r="CVY236" s="130"/>
      <c r="CVZ236" s="130"/>
      <c r="CWA236" s="130"/>
      <c r="CWB236" s="130"/>
      <c r="CWC236" s="130"/>
      <c r="CWD236" s="130"/>
      <c r="CWE236" s="130"/>
      <c r="CWF236" s="130"/>
      <c r="CWG236" s="130"/>
      <c r="CWH236" s="130"/>
      <c r="CWI236" s="130"/>
      <c r="CWJ236" s="130"/>
      <c r="CWK236" s="130"/>
      <c r="CWL236" s="130"/>
      <c r="CWM236" s="130"/>
      <c r="CWN236" s="130"/>
      <c r="CWO236" s="130"/>
      <c r="CWP236" s="130"/>
      <c r="CWQ236" s="130"/>
      <c r="CWR236" s="130"/>
      <c r="CWS236" s="130"/>
      <c r="CWT236" s="130"/>
      <c r="CWU236" s="130"/>
      <c r="CWV236" s="130"/>
      <c r="CWW236" s="130"/>
      <c r="CWX236" s="130"/>
      <c r="CWY236" s="130"/>
      <c r="CWZ236" s="130"/>
      <c r="CXA236" s="130"/>
      <c r="CXB236" s="130"/>
      <c r="CXC236" s="130"/>
      <c r="CXD236" s="130"/>
      <c r="CXE236" s="130"/>
      <c r="CXF236" s="130"/>
      <c r="CXG236" s="130"/>
      <c r="CXH236" s="130"/>
      <c r="CXI236" s="130"/>
      <c r="CXJ236" s="130"/>
      <c r="CXK236" s="130"/>
      <c r="CXL236" s="130"/>
      <c r="CXM236" s="130"/>
      <c r="CXN236" s="130"/>
      <c r="CXO236" s="130"/>
      <c r="CXP236" s="130"/>
      <c r="CXQ236" s="130"/>
      <c r="CXR236" s="130"/>
      <c r="CXS236" s="130"/>
      <c r="CXT236" s="130"/>
      <c r="CXU236" s="130"/>
      <c r="CXV236" s="130"/>
      <c r="CXW236" s="130"/>
      <c r="CXX236" s="130"/>
      <c r="CXY236" s="130"/>
      <c r="CXZ236" s="130"/>
      <c r="CYA236" s="130"/>
      <c r="CYB236" s="130"/>
      <c r="CYC236" s="130"/>
      <c r="CYD236" s="130"/>
      <c r="CYE236" s="130"/>
      <c r="CYF236" s="130"/>
      <c r="CYG236" s="130"/>
      <c r="CYH236" s="130"/>
      <c r="CYI236" s="130"/>
      <c r="CYJ236" s="130"/>
      <c r="CYK236" s="130"/>
      <c r="CYL236" s="130"/>
      <c r="CYM236" s="130"/>
      <c r="CYN236" s="130"/>
      <c r="CYO236" s="130"/>
      <c r="CYP236" s="130"/>
      <c r="CYQ236" s="130"/>
      <c r="CYR236" s="130"/>
      <c r="CYS236" s="130"/>
      <c r="CYT236" s="130"/>
      <c r="CYU236" s="130"/>
      <c r="CYV236" s="130"/>
      <c r="CYW236" s="130"/>
      <c r="CYX236" s="130"/>
      <c r="CYY236" s="130"/>
      <c r="CYZ236" s="130"/>
      <c r="CZA236" s="130"/>
      <c r="CZB236" s="130"/>
      <c r="CZC236" s="130"/>
      <c r="CZD236" s="130"/>
      <c r="CZE236" s="130"/>
      <c r="CZF236" s="130"/>
      <c r="CZG236" s="130"/>
      <c r="CZH236" s="130"/>
      <c r="CZI236" s="130"/>
      <c r="CZJ236" s="130"/>
      <c r="CZK236" s="130"/>
      <c r="CZL236" s="130"/>
      <c r="CZM236" s="130"/>
      <c r="CZN236" s="130"/>
      <c r="CZO236" s="130"/>
      <c r="CZP236" s="130"/>
      <c r="CZQ236" s="130"/>
      <c r="CZR236" s="130"/>
      <c r="CZS236" s="130"/>
      <c r="CZT236" s="130"/>
      <c r="CZU236" s="130"/>
      <c r="CZV236" s="130"/>
      <c r="CZW236" s="130"/>
      <c r="CZX236" s="130"/>
      <c r="CZY236" s="130"/>
      <c r="CZZ236" s="130"/>
      <c r="DAA236" s="130"/>
      <c r="DAB236" s="130"/>
      <c r="DAC236" s="130"/>
      <c r="DAD236" s="130"/>
      <c r="DAE236" s="130"/>
      <c r="DAF236" s="130"/>
      <c r="DAG236" s="130"/>
      <c r="DAH236" s="130"/>
      <c r="DAI236" s="130"/>
      <c r="DAJ236" s="130"/>
      <c r="DAK236" s="130"/>
      <c r="DAL236" s="130"/>
      <c r="DAM236" s="130"/>
      <c r="DAN236" s="130"/>
      <c r="DAO236" s="130"/>
      <c r="DAP236" s="130"/>
      <c r="DAQ236" s="130"/>
      <c r="DAR236" s="130"/>
      <c r="DAS236" s="130"/>
      <c r="DAT236" s="130"/>
      <c r="DAU236" s="130"/>
      <c r="DAV236" s="130"/>
      <c r="DAW236" s="130"/>
      <c r="DAX236" s="130"/>
      <c r="DAY236" s="130"/>
      <c r="DAZ236" s="130"/>
      <c r="DBA236" s="130"/>
      <c r="DBB236" s="130"/>
      <c r="DBC236" s="130"/>
      <c r="DBD236" s="130"/>
      <c r="DBE236" s="130"/>
      <c r="DBF236" s="130"/>
      <c r="DBG236" s="130"/>
      <c r="DBH236" s="130"/>
      <c r="DBI236" s="130"/>
      <c r="DBJ236" s="130"/>
      <c r="DBK236" s="130"/>
      <c r="DBL236" s="130"/>
      <c r="DBM236" s="130"/>
      <c r="DBN236" s="130"/>
      <c r="DBO236" s="130"/>
      <c r="DBP236" s="130"/>
      <c r="DBQ236" s="130"/>
      <c r="DBR236" s="130"/>
      <c r="DBS236" s="130"/>
      <c r="DBT236" s="130"/>
      <c r="DBU236" s="130"/>
      <c r="DBV236" s="130"/>
      <c r="DBW236" s="130"/>
      <c r="DBX236" s="130"/>
      <c r="DBY236" s="130"/>
      <c r="DBZ236" s="130"/>
      <c r="DCA236" s="130"/>
      <c r="DCB236" s="130"/>
      <c r="DCC236" s="130"/>
      <c r="DCD236" s="130"/>
      <c r="DCE236" s="130"/>
      <c r="DCF236" s="130"/>
      <c r="DCG236" s="130"/>
      <c r="DCH236" s="130"/>
      <c r="DCI236" s="130"/>
      <c r="DCJ236" s="130"/>
      <c r="DCK236" s="130"/>
      <c r="DCL236" s="130"/>
      <c r="DCM236" s="130"/>
      <c r="DCN236" s="130"/>
      <c r="DCO236" s="130"/>
      <c r="DCP236" s="130"/>
      <c r="DCQ236" s="130"/>
      <c r="DCR236" s="130"/>
      <c r="DCS236" s="130"/>
      <c r="DCT236" s="130"/>
      <c r="DCU236" s="130"/>
      <c r="DCV236" s="130"/>
      <c r="DCW236" s="130"/>
      <c r="DCX236" s="130"/>
      <c r="DCY236" s="130"/>
      <c r="DCZ236" s="130"/>
      <c r="DDA236" s="130"/>
      <c r="DDB236" s="130"/>
      <c r="DDC236" s="130"/>
      <c r="DDD236" s="130"/>
      <c r="DDE236" s="130"/>
      <c r="DDF236" s="130"/>
      <c r="DDG236" s="130"/>
      <c r="DDH236" s="130"/>
      <c r="DDI236" s="130"/>
      <c r="DDJ236" s="130"/>
      <c r="DDK236" s="130"/>
      <c r="DDL236" s="130"/>
      <c r="DDM236" s="130"/>
      <c r="DDN236" s="130"/>
      <c r="DDO236" s="130"/>
      <c r="DDP236" s="130"/>
      <c r="DDQ236" s="130"/>
      <c r="DDR236" s="130"/>
      <c r="DDS236" s="130"/>
      <c r="DDT236" s="130"/>
      <c r="DDU236" s="130"/>
      <c r="DDV236" s="130"/>
      <c r="DDW236" s="130"/>
      <c r="DDX236" s="130"/>
      <c r="DDY236" s="130"/>
      <c r="DDZ236" s="130"/>
      <c r="DEA236" s="130"/>
      <c r="DEB236" s="130"/>
      <c r="DEC236" s="130"/>
      <c r="DED236" s="130"/>
      <c r="DEE236" s="130"/>
      <c r="DEF236" s="130"/>
      <c r="DEG236" s="130"/>
      <c r="DEH236" s="130"/>
      <c r="DEI236" s="130"/>
      <c r="DEJ236" s="130"/>
      <c r="DEK236" s="130"/>
      <c r="DEL236" s="130"/>
      <c r="DEM236" s="130"/>
      <c r="DEN236" s="130"/>
      <c r="DEO236" s="130"/>
      <c r="DEP236" s="130"/>
      <c r="DEQ236" s="130"/>
      <c r="DER236" s="130"/>
      <c r="DES236" s="130"/>
      <c r="DET236" s="130"/>
      <c r="DEU236" s="130"/>
      <c r="DEV236" s="130"/>
      <c r="DEW236" s="130"/>
      <c r="DEX236" s="130"/>
      <c r="DEY236" s="130"/>
      <c r="DEZ236" s="130"/>
      <c r="DFA236" s="130"/>
      <c r="DFB236" s="130"/>
      <c r="DFC236" s="130"/>
      <c r="DFD236" s="130"/>
      <c r="DFE236" s="130"/>
      <c r="DFF236" s="130"/>
      <c r="DFG236" s="130"/>
      <c r="DFH236" s="130"/>
      <c r="DFI236" s="130"/>
      <c r="DFJ236" s="130"/>
      <c r="DFK236" s="130"/>
      <c r="DFL236" s="130"/>
      <c r="DFM236" s="130"/>
      <c r="DFN236" s="130"/>
      <c r="DFO236" s="130"/>
      <c r="DFP236" s="130"/>
      <c r="DFQ236" s="130"/>
      <c r="DFR236" s="130"/>
      <c r="DFS236" s="130"/>
      <c r="DFT236" s="130"/>
      <c r="DFU236" s="130"/>
      <c r="DFV236" s="130"/>
      <c r="DFW236" s="130"/>
      <c r="DFX236" s="130"/>
      <c r="DFY236" s="130"/>
      <c r="DFZ236" s="130"/>
      <c r="DGA236" s="130"/>
      <c r="DGB236" s="130"/>
      <c r="DGC236" s="130"/>
      <c r="DGD236" s="130"/>
      <c r="DGE236" s="130"/>
      <c r="DGF236" s="130"/>
      <c r="DGG236" s="130"/>
      <c r="DGH236" s="130"/>
      <c r="DGI236" s="130"/>
      <c r="DGJ236" s="130"/>
      <c r="DGK236" s="130"/>
      <c r="DGL236" s="130"/>
      <c r="DGM236" s="130"/>
      <c r="DGN236" s="130"/>
      <c r="DGO236" s="130"/>
      <c r="DGP236" s="130"/>
      <c r="DGQ236" s="130"/>
      <c r="DGR236" s="130"/>
      <c r="DGS236" s="130"/>
      <c r="DGT236" s="130"/>
      <c r="DGU236" s="130"/>
      <c r="DGV236" s="130"/>
      <c r="DGW236" s="130"/>
      <c r="DGX236" s="130"/>
      <c r="DGY236" s="130"/>
      <c r="DGZ236" s="130"/>
      <c r="DHA236" s="130"/>
      <c r="DHB236" s="130"/>
      <c r="DHC236" s="130"/>
      <c r="DHD236" s="130"/>
      <c r="DHE236" s="130"/>
      <c r="DHF236" s="130"/>
      <c r="DHG236" s="130"/>
      <c r="DHH236" s="130"/>
      <c r="DHI236" s="130"/>
      <c r="DHJ236" s="130"/>
      <c r="DHK236" s="130"/>
      <c r="DHL236" s="130"/>
      <c r="DHM236" s="130"/>
      <c r="DHN236" s="130"/>
      <c r="DHO236" s="130"/>
      <c r="DHP236" s="130"/>
      <c r="DHQ236" s="130"/>
      <c r="DHR236" s="130"/>
      <c r="DHS236" s="130"/>
      <c r="DHT236" s="130"/>
      <c r="DHU236" s="130"/>
      <c r="DHV236" s="130"/>
      <c r="DHW236" s="130"/>
      <c r="DHX236" s="130"/>
      <c r="DHY236" s="130"/>
      <c r="DHZ236" s="130"/>
      <c r="DIA236" s="130"/>
      <c r="DIB236" s="130"/>
      <c r="DIC236" s="130"/>
      <c r="DID236" s="130"/>
      <c r="DIE236" s="130"/>
      <c r="DIF236" s="130"/>
      <c r="DIG236" s="130"/>
      <c r="DIH236" s="130"/>
      <c r="DII236" s="130"/>
      <c r="DIJ236" s="130"/>
      <c r="DIK236" s="130"/>
      <c r="DIL236" s="130"/>
      <c r="DIM236" s="130"/>
      <c r="DIN236" s="130"/>
      <c r="DIO236" s="130"/>
      <c r="DIP236" s="130"/>
      <c r="DIQ236" s="130"/>
      <c r="DIR236" s="130"/>
      <c r="DIS236" s="130"/>
      <c r="DIT236" s="130"/>
      <c r="DIU236" s="130"/>
      <c r="DIV236" s="130"/>
      <c r="DIW236" s="130"/>
      <c r="DIX236" s="130"/>
      <c r="DIY236" s="130"/>
      <c r="DIZ236" s="130"/>
      <c r="DJA236" s="130"/>
      <c r="DJB236" s="130"/>
      <c r="DJC236" s="130"/>
      <c r="DJD236" s="130"/>
      <c r="DJE236" s="130"/>
      <c r="DJF236" s="130"/>
      <c r="DJG236" s="130"/>
      <c r="DJH236" s="130"/>
      <c r="DJI236" s="130"/>
      <c r="DJJ236" s="130"/>
      <c r="DJK236" s="130"/>
      <c r="DJL236" s="130"/>
      <c r="DJM236" s="130"/>
      <c r="DJN236" s="130"/>
      <c r="DJO236" s="130"/>
      <c r="DJP236" s="130"/>
      <c r="DJQ236" s="130"/>
      <c r="DJR236" s="130"/>
      <c r="DJS236" s="130"/>
      <c r="DJT236" s="130"/>
      <c r="DJU236" s="130"/>
      <c r="DJV236" s="130"/>
      <c r="DJW236" s="130"/>
      <c r="DJX236" s="130"/>
      <c r="DJY236" s="130"/>
      <c r="DJZ236" s="130"/>
      <c r="DKA236" s="130"/>
      <c r="DKB236" s="130"/>
      <c r="DKC236" s="130"/>
      <c r="DKD236" s="130"/>
      <c r="DKE236" s="130"/>
      <c r="DKF236" s="130"/>
      <c r="DKG236" s="130"/>
      <c r="DKH236" s="130"/>
      <c r="DKI236" s="130"/>
      <c r="DKJ236" s="130"/>
      <c r="DKK236" s="130"/>
      <c r="DKL236" s="130"/>
      <c r="DKM236" s="130"/>
      <c r="DKN236" s="130"/>
      <c r="DKO236" s="130"/>
      <c r="DKP236" s="130"/>
      <c r="DKQ236" s="130"/>
      <c r="DKR236" s="130"/>
      <c r="DKS236" s="130"/>
      <c r="DKT236" s="130"/>
      <c r="DKU236" s="130"/>
      <c r="DKV236" s="130"/>
      <c r="DKW236" s="130"/>
      <c r="DKX236" s="130"/>
      <c r="DKY236" s="130"/>
      <c r="DKZ236" s="130"/>
      <c r="DLA236" s="130"/>
      <c r="DLB236" s="130"/>
      <c r="DLC236" s="130"/>
      <c r="DLD236" s="130"/>
      <c r="DLE236" s="130"/>
      <c r="DLF236" s="130"/>
      <c r="DLG236" s="130"/>
      <c r="DLH236" s="130"/>
      <c r="DLI236" s="130"/>
      <c r="DLJ236" s="130"/>
      <c r="DLK236" s="130"/>
      <c r="DLL236" s="130"/>
      <c r="DLM236" s="130"/>
      <c r="DLN236" s="130"/>
      <c r="DLO236" s="130"/>
      <c r="DLP236" s="130"/>
      <c r="DLQ236" s="130"/>
      <c r="DLR236" s="130"/>
      <c r="DLS236" s="130"/>
      <c r="DLT236" s="130"/>
      <c r="DLU236" s="130"/>
      <c r="DLV236" s="130"/>
      <c r="DLW236" s="130"/>
      <c r="DLX236" s="130"/>
      <c r="DLY236" s="130"/>
      <c r="DLZ236" s="130"/>
      <c r="DMA236" s="130"/>
      <c r="DMB236" s="130"/>
      <c r="DMC236" s="130"/>
      <c r="DMD236" s="130"/>
      <c r="DME236" s="130"/>
      <c r="DMF236" s="130"/>
      <c r="DMG236" s="130"/>
      <c r="DMH236" s="130"/>
      <c r="DMI236" s="130"/>
      <c r="DMJ236" s="130"/>
      <c r="DMK236" s="130"/>
      <c r="DML236" s="130"/>
      <c r="DMM236" s="130"/>
      <c r="DMN236" s="130"/>
      <c r="DMO236" s="130"/>
      <c r="DMP236" s="130"/>
      <c r="DMQ236" s="130"/>
      <c r="DMR236" s="130"/>
      <c r="DMS236" s="130"/>
      <c r="DMT236" s="130"/>
      <c r="DMU236" s="130"/>
      <c r="DMV236" s="130"/>
      <c r="DMW236" s="130"/>
      <c r="DMX236" s="130"/>
      <c r="DMY236" s="130"/>
      <c r="DMZ236" s="130"/>
      <c r="DNA236" s="130"/>
      <c r="DNB236" s="130"/>
      <c r="DNC236" s="130"/>
      <c r="DND236" s="130"/>
      <c r="DNE236" s="130"/>
      <c r="DNF236" s="130"/>
      <c r="DNG236" s="130"/>
      <c r="DNH236" s="130"/>
      <c r="DNI236" s="130"/>
      <c r="DNJ236" s="130"/>
      <c r="DNK236" s="130"/>
      <c r="DNL236" s="130"/>
      <c r="DNM236" s="130"/>
      <c r="DNN236" s="130"/>
      <c r="DNO236" s="130"/>
      <c r="DNP236" s="130"/>
      <c r="DNQ236" s="130"/>
      <c r="DNR236" s="130"/>
      <c r="DNS236" s="130"/>
      <c r="DNT236" s="130"/>
      <c r="DNU236" s="130"/>
      <c r="DNV236" s="130"/>
      <c r="DNW236" s="130"/>
      <c r="DNX236" s="130"/>
      <c r="DNY236" s="130"/>
      <c r="DNZ236" s="130"/>
      <c r="DOA236" s="130"/>
      <c r="DOB236" s="130"/>
      <c r="DOC236" s="130"/>
      <c r="DOD236" s="130"/>
      <c r="DOE236" s="130"/>
      <c r="DOF236" s="130"/>
      <c r="DOG236" s="130"/>
      <c r="DOH236" s="130"/>
      <c r="DOI236" s="130"/>
      <c r="DOJ236" s="130"/>
      <c r="DOK236" s="130"/>
      <c r="DOL236" s="130"/>
      <c r="DOM236" s="130"/>
      <c r="DON236" s="130"/>
      <c r="DOO236" s="130"/>
      <c r="DOP236" s="130"/>
      <c r="DOQ236" s="130"/>
      <c r="DOR236" s="130"/>
      <c r="DOS236" s="130"/>
      <c r="DOT236" s="130"/>
      <c r="DOU236" s="130"/>
      <c r="DOV236" s="130"/>
      <c r="DOW236" s="130"/>
      <c r="DOX236" s="130"/>
      <c r="DOY236" s="130"/>
      <c r="DOZ236" s="130"/>
      <c r="DPA236" s="130"/>
      <c r="DPB236" s="130"/>
      <c r="DPC236" s="130"/>
      <c r="DPD236" s="130"/>
      <c r="DPE236" s="130"/>
      <c r="DPF236" s="130"/>
      <c r="DPG236" s="130"/>
      <c r="DPH236" s="130"/>
      <c r="DPI236" s="130"/>
      <c r="DPJ236" s="130"/>
      <c r="DPK236" s="130"/>
      <c r="DPL236" s="130"/>
      <c r="DPM236" s="130"/>
      <c r="DPN236" s="130"/>
      <c r="DPO236" s="130"/>
      <c r="DPP236" s="130"/>
      <c r="DPQ236" s="130"/>
      <c r="DPR236" s="130"/>
      <c r="DPS236" s="130"/>
      <c r="DPT236" s="130"/>
      <c r="DPU236" s="130"/>
      <c r="DPV236" s="130"/>
      <c r="DPW236" s="130"/>
      <c r="DPX236" s="130"/>
      <c r="DPY236" s="130"/>
      <c r="DPZ236" s="130"/>
      <c r="DQA236" s="130"/>
      <c r="DQB236" s="130"/>
      <c r="DQC236" s="130"/>
      <c r="DQD236" s="130"/>
      <c r="DQE236" s="130"/>
      <c r="DQF236" s="130"/>
      <c r="DQG236" s="130"/>
      <c r="DQH236" s="130"/>
      <c r="DQI236" s="130"/>
      <c r="DQJ236" s="130"/>
      <c r="DQK236" s="130"/>
      <c r="DQL236" s="130"/>
      <c r="DQM236" s="130"/>
      <c r="DQN236" s="130"/>
      <c r="DQO236" s="130"/>
      <c r="DQP236" s="130"/>
      <c r="DQQ236" s="130"/>
      <c r="DQR236" s="130"/>
      <c r="DQS236" s="130"/>
      <c r="DQT236" s="130"/>
      <c r="DQU236" s="130"/>
      <c r="DQV236" s="130"/>
      <c r="DQW236" s="130"/>
      <c r="DQX236" s="130"/>
      <c r="DQY236" s="130"/>
      <c r="DQZ236" s="130"/>
      <c r="DRA236" s="130"/>
      <c r="DRB236" s="130"/>
      <c r="DRC236" s="130"/>
      <c r="DRD236" s="130"/>
      <c r="DRE236" s="130"/>
      <c r="DRF236" s="130"/>
      <c r="DRG236" s="130"/>
      <c r="DRH236" s="130"/>
      <c r="DRI236" s="130"/>
      <c r="DRJ236" s="130"/>
      <c r="DRK236" s="130"/>
      <c r="DRL236" s="130"/>
      <c r="DRM236" s="130"/>
      <c r="DRN236" s="130"/>
      <c r="DRO236" s="130"/>
      <c r="DRP236" s="130"/>
      <c r="DRQ236" s="130"/>
      <c r="DRR236" s="130"/>
      <c r="DRS236" s="130"/>
      <c r="DRT236" s="130"/>
      <c r="DRU236" s="130"/>
      <c r="DRV236" s="130"/>
      <c r="DRW236" s="130"/>
      <c r="DRX236" s="130"/>
      <c r="DRY236" s="130"/>
      <c r="DRZ236" s="130"/>
      <c r="DSA236" s="130"/>
      <c r="DSB236" s="130"/>
      <c r="DSC236" s="130"/>
      <c r="DSD236" s="130"/>
      <c r="DSE236" s="130"/>
      <c r="DSF236" s="130"/>
      <c r="DSG236" s="130"/>
      <c r="DSH236" s="130"/>
      <c r="DSI236" s="130"/>
      <c r="DSJ236" s="130"/>
      <c r="DSK236" s="130"/>
      <c r="DSL236" s="130"/>
      <c r="DSM236" s="130"/>
      <c r="DSN236" s="130"/>
      <c r="DSO236" s="130"/>
      <c r="DSP236" s="130"/>
      <c r="DSQ236" s="130"/>
      <c r="DSR236" s="130"/>
      <c r="DSS236" s="130"/>
      <c r="DST236" s="130"/>
      <c r="DSU236" s="130"/>
      <c r="DSV236" s="130"/>
      <c r="DSW236" s="130"/>
      <c r="DSX236" s="130"/>
      <c r="DSY236" s="130"/>
      <c r="DSZ236" s="130"/>
      <c r="DTA236" s="130"/>
      <c r="DTB236" s="130"/>
      <c r="DTC236" s="130"/>
      <c r="DTD236" s="130"/>
      <c r="DTE236" s="130"/>
      <c r="DTF236" s="130"/>
      <c r="DTG236" s="130"/>
      <c r="DTH236" s="130"/>
      <c r="DTI236" s="130"/>
      <c r="DTJ236" s="130"/>
      <c r="DTK236" s="130"/>
      <c r="DTL236" s="130"/>
      <c r="DTM236" s="130"/>
      <c r="DTN236" s="130"/>
      <c r="DTO236" s="130"/>
      <c r="DTP236" s="130"/>
      <c r="DTQ236" s="130"/>
      <c r="DTR236" s="130"/>
      <c r="DTS236" s="130"/>
      <c r="DTT236" s="130"/>
      <c r="DTU236" s="130"/>
      <c r="DTV236" s="130"/>
      <c r="DTW236" s="130"/>
      <c r="DTX236" s="130"/>
      <c r="DTY236" s="130"/>
      <c r="DTZ236" s="130"/>
      <c r="DUA236" s="130"/>
      <c r="DUB236" s="130"/>
      <c r="DUC236" s="130"/>
      <c r="DUD236" s="130"/>
      <c r="DUE236" s="130"/>
      <c r="DUF236" s="130"/>
      <c r="DUG236" s="130"/>
      <c r="DUH236" s="130"/>
      <c r="DUI236" s="130"/>
      <c r="DUJ236" s="130"/>
      <c r="DUK236" s="130"/>
      <c r="DUL236" s="130"/>
      <c r="DUM236" s="130"/>
      <c r="DUN236" s="130"/>
      <c r="DUO236" s="130"/>
      <c r="DUP236" s="130"/>
      <c r="DUQ236" s="130"/>
      <c r="DUR236" s="130"/>
      <c r="DUS236" s="130"/>
      <c r="DUT236" s="130"/>
      <c r="DUU236" s="130"/>
      <c r="DUV236" s="130"/>
      <c r="DUW236" s="130"/>
      <c r="DUX236" s="130"/>
      <c r="DUY236" s="130"/>
      <c r="DUZ236" s="130"/>
      <c r="DVA236" s="130"/>
      <c r="DVB236" s="130"/>
      <c r="DVC236" s="130"/>
      <c r="DVD236" s="130"/>
      <c r="DVE236" s="130"/>
      <c r="DVF236" s="130"/>
      <c r="DVG236" s="130"/>
      <c r="DVH236" s="130"/>
      <c r="DVI236" s="130"/>
      <c r="DVJ236" s="130"/>
      <c r="DVK236" s="130"/>
      <c r="DVL236" s="130"/>
      <c r="DVM236" s="130"/>
      <c r="DVN236" s="130"/>
      <c r="DVO236" s="130"/>
      <c r="DVP236" s="130"/>
      <c r="DVQ236" s="130"/>
      <c r="DVR236" s="130"/>
      <c r="DVS236" s="130"/>
      <c r="DVT236" s="130"/>
      <c r="DVU236" s="130"/>
      <c r="DVV236" s="130"/>
      <c r="DVW236" s="130"/>
      <c r="DVX236" s="130"/>
      <c r="DVY236" s="130"/>
      <c r="DVZ236" s="130"/>
      <c r="DWA236" s="130"/>
      <c r="DWB236" s="130"/>
      <c r="DWC236" s="130"/>
      <c r="DWD236" s="130"/>
      <c r="DWE236" s="130"/>
      <c r="DWF236" s="130"/>
      <c r="DWG236" s="130"/>
      <c r="DWH236" s="130"/>
      <c r="DWI236" s="130"/>
      <c r="DWJ236" s="130"/>
      <c r="DWK236" s="130"/>
      <c r="DWL236" s="130"/>
      <c r="DWM236" s="130"/>
      <c r="DWN236" s="130"/>
      <c r="DWO236" s="130"/>
      <c r="DWP236" s="130"/>
      <c r="DWQ236" s="130"/>
      <c r="DWR236" s="130"/>
      <c r="DWS236" s="130"/>
      <c r="DWT236" s="130"/>
      <c r="DWU236" s="130"/>
      <c r="DWV236" s="130"/>
      <c r="DWW236" s="130"/>
      <c r="DWX236" s="130"/>
      <c r="DWY236" s="130"/>
      <c r="DWZ236" s="130"/>
      <c r="DXA236" s="130"/>
      <c r="DXB236" s="130"/>
      <c r="DXC236" s="130"/>
      <c r="DXD236" s="130"/>
      <c r="DXE236" s="130"/>
      <c r="DXF236" s="130"/>
      <c r="DXG236" s="130"/>
      <c r="DXH236" s="130"/>
      <c r="DXI236" s="130"/>
      <c r="DXJ236" s="130"/>
      <c r="DXK236" s="130"/>
      <c r="DXL236" s="130"/>
      <c r="DXM236" s="130"/>
      <c r="DXN236" s="130"/>
      <c r="DXO236" s="130"/>
      <c r="DXP236" s="130"/>
      <c r="DXQ236" s="130"/>
      <c r="DXR236" s="130"/>
      <c r="DXS236" s="130"/>
      <c r="DXT236" s="130"/>
      <c r="DXU236" s="130"/>
      <c r="DXV236" s="130"/>
      <c r="DXW236" s="130"/>
      <c r="DXX236" s="130"/>
      <c r="DXY236" s="130"/>
      <c r="DXZ236" s="130"/>
      <c r="DYA236" s="130"/>
      <c r="DYB236" s="130"/>
      <c r="DYC236" s="130"/>
      <c r="DYD236" s="130"/>
      <c r="DYE236" s="130"/>
      <c r="DYF236" s="130"/>
      <c r="DYG236" s="130"/>
      <c r="DYH236" s="130"/>
      <c r="DYI236" s="130"/>
      <c r="DYJ236" s="130"/>
      <c r="DYK236" s="130"/>
      <c r="DYL236" s="130"/>
      <c r="DYM236" s="130"/>
      <c r="DYN236" s="130"/>
      <c r="DYO236" s="130"/>
      <c r="DYP236" s="130"/>
      <c r="DYQ236" s="130"/>
      <c r="DYR236" s="130"/>
      <c r="DYS236" s="130"/>
      <c r="DYT236" s="130"/>
      <c r="DYU236" s="130"/>
      <c r="DYV236" s="130"/>
      <c r="DYW236" s="130"/>
      <c r="DYX236" s="130"/>
      <c r="DYY236" s="130"/>
      <c r="DYZ236" s="130"/>
      <c r="DZA236" s="130"/>
      <c r="DZB236" s="130"/>
      <c r="DZC236" s="130"/>
      <c r="DZD236" s="130"/>
      <c r="DZE236" s="130"/>
      <c r="DZF236" s="130"/>
      <c r="DZG236" s="130"/>
      <c r="DZH236" s="130"/>
      <c r="DZI236" s="130"/>
      <c r="DZJ236" s="130"/>
      <c r="DZK236" s="130"/>
      <c r="DZL236" s="130"/>
      <c r="DZM236" s="130"/>
      <c r="DZN236" s="130"/>
      <c r="DZO236" s="130"/>
      <c r="DZP236" s="130"/>
      <c r="DZQ236" s="130"/>
      <c r="DZR236" s="130"/>
      <c r="DZS236" s="130"/>
      <c r="DZT236" s="130"/>
      <c r="DZU236" s="130"/>
      <c r="DZV236" s="130"/>
      <c r="DZW236" s="130"/>
      <c r="DZX236" s="130"/>
      <c r="DZY236" s="130"/>
      <c r="DZZ236" s="130"/>
      <c r="EAA236" s="130"/>
      <c r="EAB236" s="130"/>
      <c r="EAC236" s="130"/>
      <c r="EAD236" s="130"/>
      <c r="EAE236" s="130"/>
      <c r="EAF236" s="130"/>
      <c r="EAG236" s="130"/>
      <c r="EAH236" s="130"/>
      <c r="EAI236" s="130"/>
      <c r="EAJ236" s="130"/>
      <c r="EAK236" s="130"/>
      <c r="EAL236" s="130"/>
      <c r="EAM236" s="130"/>
      <c r="EAN236" s="130"/>
      <c r="EAO236" s="130"/>
      <c r="EAP236" s="130"/>
      <c r="EAQ236" s="130"/>
      <c r="EAR236" s="130"/>
      <c r="EAS236" s="130"/>
      <c r="EAT236" s="130"/>
      <c r="EAU236" s="130"/>
      <c r="EAV236" s="130"/>
      <c r="EAW236" s="130"/>
      <c r="EAX236" s="130"/>
      <c r="EAY236" s="130"/>
      <c r="EAZ236" s="130"/>
      <c r="EBA236" s="130"/>
      <c r="EBB236" s="130"/>
      <c r="EBC236" s="130"/>
      <c r="EBD236" s="130"/>
      <c r="EBE236" s="130"/>
      <c r="EBF236" s="130"/>
      <c r="EBG236" s="130"/>
      <c r="EBH236" s="130"/>
      <c r="EBI236" s="130"/>
      <c r="EBJ236" s="130"/>
      <c r="EBK236" s="130"/>
      <c r="EBL236" s="130"/>
      <c r="EBM236" s="130"/>
      <c r="EBN236" s="130"/>
      <c r="EBO236" s="130"/>
      <c r="EBP236" s="130"/>
      <c r="EBQ236" s="130"/>
      <c r="EBR236" s="130"/>
      <c r="EBS236" s="130"/>
      <c r="EBT236" s="130"/>
      <c r="EBU236" s="130"/>
      <c r="EBV236" s="130"/>
      <c r="EBW236" s="130"/>
      <c r="EBX236" s="130"/>
      <c r="EBY236" s="130"/>
      <c r="EBZ236" s="130"/>
      <c r="ECA236" s="130"/>
      <c r="ECB236" s="130"/>
      <c r="ECC236" s="130"/>
      <c r="ECD236" s="130"/>
      <c r="ECE236" s="130"/>
      <c r="ECF236" s="130"/>
      <c r="ECG236" s="130"/>
      <c r="ECH236" s="130"/>
      <c r="ECI236" s="130"/>
      <c r="ECJ236" s="130"/>
      <c r="ECK236" s="130"/>
      <c r="ECL236" s="130"/>
      <c r="ECM236" s="130"/>
      <c r="ECN236" s="130"/>
      <c r="ECO236" s="130"/>
      <c r="ECP236" s="130"/>
      <c r="ECQ236" s="130"/>
      <c r="ECR236" s="130"/>
      <c r="ECS236" s="130"/>
      <c r="ECT236" s="130"/>
      <c r="ECU236" s="130"/>
      <c r="ECV236" s="130"/>
      <c r="ECW236" s="130"/>
      <c r="ECX236" s="130"/>
      <c r="ECY236" s="130"/>
      <c r="ECZ236" s="130"/>
      <c r="EDA236" s="130"/>
      <c r="EDB236" s="130"/>
      <c r="EDC236" s="130"/>
      <c r="EDD236" s="130"/>
      <c r="EDE236" s="130"/>
      <c r="EDF236" s="130"/>
      <c r="EDG236" s="130"/>
      <c r="EDH236" s="130"/>
      <c r="EDI236" s="130"/>
      <c r="EDJ236" s="130"/>
      <c r="EDK236" s="130"/>
      <c r="EDL236" s="130"/>
      <c r="EDM236" s="130"/>
      <c r="EDN236" s="130"/>
      <c r="EDO236" s="130"/>
      <c r="EDP236" s="130"/>
      <c r="EDQ236" s="130"/>
      <c r="EDR236" s="130"/>
      <c r="EDS236" s="130"/>
      <c r="EDT236" s="130"/>
      <c r="EDU236" s="130"/>
      <c r="EDV236" s="130"/>
      <c r="EDW236" s="130"/>
      <c r="EDX236" s="130"/>
      <c r="EDY236" s="130"/>
      <c r="EDZ236" s="130"/>
      <c r="EEA236" s="130"/>
      <c r="EEB236" s="130"/>
      <c r="EEC236" s="130"/>
      <c r="EED236" s="130"/>
      <c r="EEE236" s="130"/>
      <c r="EEF236" s="130"/>
      <c r="EEG236" s="130"/>
      <c r="EEH236" s="130"/>
      <c r="EEI236" s="130"/>
      <c r="EEJ236" s="130"/>
      <c r="EEK236" s="130"/>
      <c r="EEL236" s="130"/>
      <c r="EEM236" s="130"/>
      <c r="EEN236" s="130"/>
      <c r="EEO236" s="130"/>
      <c r="EEP236" s="130"/>
      <c r="EEQ236" s="130"/>
      <c r="EER236" s="130"/>
      <c r="EES236" s="130"/>
      <c r="EET236" s="130"/>
      <c r="EEU236" s="130"/>
      <c r="EEV236" s="130"/>
      <c r="EEW236" s="130"/>
      <c r="EEX236" s="130"/>
      <c r="EEY236" s="130"/>
      <c r="EEZ236" s="130"/>
      <c r="EFA236" s="130"/>
      <c r="EFB236" s="130"/>
      <c r="EFC236" s="130"/>
      <c r="EFD236" s="130"/>
      <c r="EFE236" s="130"/>
      <c r="EFF236" s="130"/>
      <c r="EFG236" s="130"/>
      <c r="EFH236" s="130"/>
      <c r="EFI236" s="130"/>
      <c r="EFJ236" s="130"/>
      <c r="EFK236" s="130"/>
      <c r="EFL236" s="130"/>
      <c r="EFM236" s="130"/>
      <c r="EFN236" s="130"/>
      <c r="EFO236" s="130"/>
      <c r="EFP236" s="130"/>
      <c r="EFQ236" s="130"/>
      <c r="EFR236" s="130"/>
      <c r="EFS236" s="130"/>
      <c r="EFT236" s="130"/>
      <c r="EFU236" s="130"/>
      <c r="EFV236" s="130"/>
      <c r="EFW236" s="130"/>
      <c r="EFX236" s="130"/>
      <c r="EFY236" s="130"/>
      <c r="EFZ236" s="130"/>
      <c r="EGA236" s="130"/>
      <c r="EGB236" s="130"/>
      <c r="EGC236" s="130"/>
      <c r="EGD236" s="130"/>
      <c r="EGE236" s="130"/>
      <c r="EGF236" s="130"/>
      <c r="EGG236" s="130"/>
      <c r="EGH236" s="130"/>
      <c r="EGI236" s="130"/>
      <c r="EGJ236" s="130"/>
      <c r="EGK236" s="130"/>
      <c r="EGL236" s="130"/>
      <c r="EGM236" s="130"/>
      <c r="EGN236" s="130"/>
      <c r="EGO236" s="130"/>
      <c r="EGP236" s="130"/>
      <c r="EGQ236" s="130"/>
      <c r="EGR236" s="130"/>
      <c r="EGS236" s="130"/>
      <c r="EGT236" s="130"/>
      <c r="EGU236" s="130"/>
      <c r="EGV236" s="130"/>
      <c r="EGW236" s="130"/>
      <c r="EGX236" s="130"/>
      <c r="EGY236" s="130"/>
      <c r="EGZ236" s="130"/>
      <c r="EHA236" s="130"/>
      <c r="EHB236" s="130"/>
      <c r="EHC236" s="130"/>
      <c r="EHD236" s="130"/>
      <c r="EHE236" s="130"/>
      <c r="EHF236" s="130"/>
      <c r="EHG236" s="130"/>
      <c r="EHH236" s="130"/>
      <c r="EHI236" s="130"/>
      <c r="EHJ236" s="130"/>
      <c r="EHK236" s="130"/>
      <c r="EHL236" s="130"/>
      <c r="EHM236" s="130"/>
      <c r="EHN236" s="130"/>
      <c r="EHO236" s="130"/>
      <c r="EHP236" s="130"/>
      <c r="EHQ236" s="130"/>
      <c r="EHR236" s="130"/>
      <c r="EHS236" s="130"/>
      <c r="EHT236" s="130"/>
      <c r="EHU236" s="130"/>
      <c r="EHV236" s="130"/>
      <c r="EHW236" s="130"/>
      <c r="EHX236" s="130"/>
      <c r="EHY236" s="130"/>
      <c r="EHZ236" s="130"/>
      <c r="EIA236" s="130"/>
      <c r="EIB236" s="130"/>
      <c r="EIC236" s="130"/>
      <c r="EID236" s="130"/>
      <c r="EIE236" s="130"/>
      <c r="EIF236" s="130"/>
      <c r="EIG236" s="130"/>
      <c r="EIH236" s="130"/>
      <c r="EII236" s="130"/>
      <c r="EIJ236" s="130"/>
      <c r="EIK236" s="130"/>
      <c r="EIL236" s="130"/>
      <c r="EIM236" s="130"/>
      <c r="EIN236" s="130"/>
      <c r="EIO236" s="130"/>
      <c r="EIP236" s="130"/>
      <c r="EIQ236" s="130"/>
      <c r="EIR236" s="130"/>
      <c r="EIS236" s="130"/>
      <c r="EIT236" s="130"/>
      <c r="EIU236" s="130"/>
      <c r="EIV236" s="130"/>
      <c r="EIW236" s="130"/>
      <c r="EIX236" s="130"/>
      <c r="EIY236" s="130"/>
      <c r="EIZ236" s="130"/>
      <c r="EJA236" s="130"/>
      <c r="EJB236" s="130"/>
      <c r="EJC236" s="130"/>
      <c r="EJD236" s="130"/>
      <c r="EJE236" s="130"/>
      <c r="EJF236" s="130"/>
      <c r="EJG236" s="130"/>
      <c r="EJH236" s="130"/>
      <c r="EJI236" s="130"/>
      <c r="EJJ236" s="130"/>
      <c r="EJK236" s="130"/>
      <c r="EJL236" s="130"/>
      <c r="EJM236" s="130"/>
      <c r="EJN236" s="130"/>
      <c r="EJO236" s="130"/>
      <c r="EJP236" s="130"/>
      <c r="EJQ236" s="130"/>
      <c r="EJR236" s="130"/>
      <c r="EJS236" s="130"/>
      <c r="EJT236" s="130"/>
      <c r="EJU236" s="130"/>
      <c r="EJV236" s="130"/>
      <c r="EJW236" s="130"/>
      <c r="EJX236" s="130"/>
      <c r="EJY236" s="130"/>
      <c r="EJZ236" s="130"/>
      <c r="EKA236" s="130"/>
      <c r="EKB236" s="130"/>
      <c r="EKC236" s="130"/>
      <c r="EKD236" s="130"/>
      <c r="EKE236" s="130"/>
      <c r="EKF236" s="130"/>
      <c r="EKG236" s="130"/>
      <c r="EKH236" s="130"/>
      <c r="EKI236" s="130"/>
      <c r="EKJ236" s="130"/>
      <c r="EKK236" s="130"/>
      <c r="EKL236" s="130"/>
      <c r="EKM236" s="130"/>
      <c r="EKN236" s="130"/>
      <c r="EKO236" s="130"/>
      <c r="EKP236" s="130"/>
      <c r="EKQ236" s="130"/>
      <c r="EKR236" s="130"/>
      <c r="EKS236" s="130"/>
      <c r="EKT236" s="130"/>
      <c r="EKU236" s="130"/>
      <c r="EKV236" s="130"/>
      <c r="EKW236" s="130"/>
      <c r="EKX236" s="130"/>
      <c r="EKY236" s="130"/>
      <c r="EKZ236" s="130"/>
      <c r="ELA236" s="130"/>
      <c r="ELB236" s="130"/>
      <c r="ELC236" s="130"/>
      <c r="ELD236" s="130"/>
      <c r="ELE236" s="130"/>
      <c r="ELF236" s="130"/>
      <c r="ELG236" s="130"/>
      <c r="ELH236" s="130"/>
      <c r="ELI236" s="130"/>
      <c r="ELJ236" s="130"/>
      <c r="ELK236" s="130"/>
      <c r="ELL236" s="130"/>
      <c r="ELM236" s="130"/>
      <c r="ELN236" s="130"/>
      <c r="ELO236" s="130"/>
      <c r="ELP236" s="130"/>
      <c r="ELQ236" s="130"/>
      <c r="ELR236" s="130"/>
      <c r="ELS236" s="130"/>
      <c r="ELT236" s="130"/>
      <c r="ELU236" s="130"/>
      <c r="ELV236" s="130"/>
      <c r="ELW236" s="130"/>
      <c r="ELX236" s="130"/>
      <c r="ELY236" s="130"/>
      <c r="ELZ236" s="130"/>
      <c r="EMA236" s="130"/>
      <c r="EMB236" s="130"/>
      <c r="EMC236" s="130"/>
      <c r="EMD236" s="130"/>
      <c r="EME236" s="130"/>
      <c r="EMF236" s="130"/>
      <c r="EMG236" s="130"/>
      <c r="EMH236" s="130"/>
      <c r="EMI236" s="130"/>
      <c r="EMJ236" s="130"/>
      <c r="EMK236" s="130"/>
      <c r="EML236" s="130"/>
      <c r="EMM236" s="130"/>
      <c r="EMN236" s="130"/>
      <c r="EMO236" s="130"/>
      <c r="EMP236" s="130"/>
      <c r="EMQ236" s="130"/>
      <c r="EMR236" s="130"/>
      <c r="EMS236" s="130"/>
      <c r="EMT236" s="130"/>
      <c r="EMU236" s="130"/>
      <c r="EMV236" s="130"/>
      <c r="EMW236" s="130"/>
      <c r="EMX236" s="130"/>
      <c r="EMY236" s="130"/>
      <c r="EMZ236" s="130"/>
      <c r="ENA236" s="130"/>
      <c r="ENB236" s="130"/>
      <c r="ENC236" s="130"/>
      <c r="END236" s="130"/>
      <c r="ENE236" s="130"/>
      <c r="ENF236" s="130"/>
      <c r="ENG236" s="130"/>
      <c r="ENH236" s="130"/>
      <c r="ENI236" s="130"/>
      <c r="ENJ236" s="130"/>
      <c r="ENK236" s="130"/>
      <c r="ENL236" s="130"/>
      <c r="ENM236" s="130"/>
      <c r="ENN236" s="130"/>
      <c r="ENO236" s="130"/>
      <c r="ENP236" s="130"/>
      <c r="ENQ236" s="130"/>
      <c r="ENR236" s="130"/>
      <c r="ENS236" s="130"/>
      <c r="ENT236" s="130"/>
      <c r="ENU236" s="130"/>
      <c r="ENV236" s="130"/>
      <c r="ENW236" s="130"/>
      <c r="ENX236" s="130"/>
      <c r="ENY236" s="130"/>
      <c r="ENZ236" s="130"/>
      <c r="EOA236" s="130"/>
      <c r="EOB236" s="130"/>
      <c r="EOC236" s="130"/>
      <c r="EOD236" s="130"/>
      <c r="EOE236" s="130"/>
      <c r="EOF236" s="130"/>
      <c r="EOG236" s="130"/>
      <c r="EOH236" s="130"/>
      <c r="EOI236" s="130"/>
      <c r="EOJ236" s="130"/>
      <c r="EOK236" s="130"/>
      <c r="EOL236" s="130"/>
      <c r="EOM236" s="130"/>
      <c r="EON236" s="130"/>
      <c r="EOO236" s="130"/>
      <c r="EOP236" s="130"/>
      <c r="EOQ236" s="130"/>
      <c r="EOR236" s="130"/>
      <c r="EOS236" s="130"/>
      <c r="EOT236" s="130"/>
      <c r="EOU236" s="130"/>
      <c r="EOV236" s="130"/>
      <c r="EOW236" s="130"/>
      <c r="EOX236" s="130"/>
      <c r="EOY236" s="130"/>
      <c r="EOZ236" s="130"/>
      <c r="EPA236" s="130"/>
      <c r="EPB236" s="130"/>
      <c r="EPC236" s="130"/>
      <c r="EPD236" s="130"/>
      <c r="EPE236" s="130"/>
      <c r="EPF236" s="130"/>
      <c r="EPG236" s="130"/>
      <c r="EPH236" s="130"/>
      <c r="EPI236" s="130"/>
      <c r="EPJ236" s="130"/>
      <c r="EPK236" s="130"/>
      <c r="EPL236" s="130"/>
      <c r="EPM236" s="130"/>
      <c r="EPN236" s="130"/>
      <c r="EPO236" s="130"/>
      <c r="EPP236" s="130"/>
      <c r="EPQ236" s="130"/>
      <c r="EPR236" s="130"/>
      <c r="EPS236" s="130"/>
      <c r="EPT236" s="130"/>
      <c r="EPU236" s="130"/>
      <c r="EPV236" s="130"/>
      <c r="EPW236" s="130"/>
      <c r="EPX236" s="130"/>
      <c r="EPY236" s="130"/>
      <c r="EPZ236" s="130"/>
      <c r="EQA236" s="130"/>
      <c r="EQB236" s="130"/>
      <c r="EQC236" s="130"/>
      <c r="EQD236" s="130"/>
      <c r="EQE236" s="130"/>
      <c r="EQF236" s="130"/>
      <c r="EQG236" s="130"/>
      <c r="EQH236" s="130"/>
      <c r="EQI236" s="130"/>
      <c r="EQJ236" s="130"/>
      <c r="EQK236" s="130"/>
      <c r="EQL236" s="130"/>
      <c r="EQM236" s="130"/>
      <c r="EQN236" s="130"/>
      <c r="EQO236" s="130"/>
      <c r="EQP236" s="130"/>
      <c r="EQQ236" s="130"/>
      <c r="EQR236" s="130"/>
      <c r="EQS236" s="130"/>
      <c r="EQT236" s="130"/>
      <c r="EQU236" s="130"/>
      <c r="EQV236" s="130"/>
      <c r="EQW236" s="130"/>
      <c r="EQX236" s="130"/>
      <c r="EQY236" s="130"/>
      <c r="EQZ236" s="130"/>
      <c r="ERA236" s="130"/>
      <c r="ERB236" s="130"/>
      <c r="ERC236" s="130"/>
      <c r="ERD236" s="130"/>
      <c r="ERE236" s="130"/>
      <c r="ERF236" s="130"/>
      <c r="ERG236" s="130"/>
      <c r="ERH236" s="130"/>
      <c r="ERI236" s="130"/>
      <c r="ERJ236" s="130"/>
      <c r="ERK236" s="130"/>
      <c r="ERL236" s="130"/>
      <c r="ERM236" s="130"/>
      <c r="ERN236" s="130"/>
      <c r="ERO236" s="130"/>
      <c r="ERP236" s="130"/>
      <c r="ERQ236" s="130"/>
      <c r="ERR236" s="130"/>
      <c r="ERS236" s="130"/>
      <c r="ERT236" s="130"/>
      <c r="ERU236" s="130"/>
      <c r="ERV236" s="130"/>
      <c r="ERW236" s="130"/>
      <c r="ERX236" s="130"/>
      <c r="ERY236" s="130"/>
      <c r="ERZ236" s="130"/>
      <c r="ESA236" s="130"/>
      <c r="ESB236" s="130"/>
      <c r="ESC236" s="130"/>
      <c r="ESD236" s="130"/>
      <c r="ESE236" s="130"/>
      <c r="ESF236" s="130"/>
      <c r="ESG236" s="130"/>
      <c r="ESH236" s="130"/>
      <c r="ESI236" s="130"/>
      <c r="ESJ236" s="130"/>
      <c r="ESK236" s="130"/>
      <c r="ESL236" s="130"/>
      <c r="ESM236" s="130"/>
      <c r="ESN236" s="130"/>
      <c r="ESO236" s="130"/>
      <c r="ESP236" s="130"/>
      <c r="ESQ236" s="130"/>
      <c r="ESR236" s="130"/>
      <c r="ESS236" s="130"/>
      <c r="EST236" s="130"/>
      <c r="ESU236" s="130"/>
      <c r="ESV236" s="130"/>
      <c r="ESW236" s="130"/>
      <c r="ESX236" s="130"/>
      <c r="ESY236" s="130"/>
      <c r="ESZ236" s="130"/>
      <c r="ETA236" s="130"/>
      <c r="ETB236" s="130"/>
      <c r="ETC236" s="130"/>
      <c r="ETD236" s="130"/>
      <c r="ETE236" s="130"/>
      <c r="ETF236" s="130"/>
      <c r="ETG236" s="130"/>
      <c r="ETH236" s="130"/>
      <c r="ETI236" s="130"/>
      <c r="ETJ236" s="130"/>
      <c r="ETK236" s="130"/>
      <c r="ETL236" s="130"/>
      <c r="ETM236" s="130"/>
      <c r="ETN236" s="130"/>
      <c r="ETO236" s="130"/>
      <c r="ETP236" s="130"/>
      <c r="ETQ236" s="130"/>
      <c r="ETR236" s="130"/>
      <c r="ETS236" s="130"/>
      <c r="ETT236" s="130"/>
      <c r="ETU236" s="130"/>
      <c r="ETV236" s="130"/>
      <c r="ETW236" s="130"/>
      <c r="ETX236" s="130"/>
      <c r="ETY236" s="130"/>
      <c r="ETZ236" s="130"/>
      <c r="EUA236" s="130"/>
      <c r="EUB236" s="130"/>
      <c r="EUC236" s="130"/>
      <c r="EUD236" s="130"/>
      <c r="EUE236" s="130"/>
      <c r="EUF236" s="130"/>
      <c r="EUG236" s="130"/>
      <c r="EUH236" s="130"/>
      <c r="EUI236" s="130"/>
      <c r="EUJ236" s="130"/>
      <c r="EUK236" s="130"/>
      <c r="EUL236" s="130"/>
      <c r="EUM236" s="130"/>
      <c r="EUN236" s="130"/>
      <c r="EUO236" s="130"/>
      <c r="EUP236" s="130"/>
      <c r="EUQ236" s="130"/>
      <c r="EUR236" s="130"/>
      <c r="EUS236" s="130"/>
      <c r="EUT236" s="130"/>
      <c r="EUU236" s="130"/>
      <c r="EUV236" s="130"/>
      <c r="EUW236" s="130"/>
      <c r="EUX236" s="130"/>
      <c r="EUY236" s="130"/>
      <c r="EUZ236" s="130"/>
      <c r="EVA236" s="130"/>
      <c r="EVB236" s="130"/>
      <c r="EVC236" s="130"/>
      <c r="EVD236" s="130"/>
      <c r="EVE236" s="130"/>
      <c r="EVF236" s="130"/>
      <c r="EVG236" s="130"/>
      <c r="EVH236" s="130"/>
      <c r="EVI236" s="130"/>
      <c r="EVJ236" s="130"/>
      <c r="EVK236" s="130"/>
      <c r="EVL236" s="130"/>
      <c r="EVM236" s="130"/>
      <c r="EVN236" s="130"/>
      <c r="EVO236" s="130"/>
      <c r="EVP236" s="130"/>
      <c r="EVQ236" s="130"/>
      <c r="EVR236" s="130"/>
      <c r="EVS236" s="130"/>
      <c r="EVT236" s="130"/>
      <c r="EVU236" s="130"/>
      <c r="EVV236" s="130"/>
      <c r="EVW236" s="130"/>
      <c r="EVX236" s="130"/>
      <c r="EVY236" s="130"/>
      <c r="EVZ236" s="130"/>
      <c r="EWA236" s="130"/>
      <c r="EWB236" s="130"/>
      <c r="EWC236" s="130"/>
      <c r="EWD236" s="130"/>
      <c r="EWE236" s="130"/>
      <c r="EWF236" s="130"/>
      <c r="EWG236" s="130"/>
      <c r="EWH236" s="130"/>
      <c r="EWI236" s="130"/>
      <c r="EWJ236" s="130"/>
      <c r="EWK236" s="130"/>
      <c r="EWL236" s="130"/>
      <c r="EWM236" s="130"/>
      <c r="EWN236" s="130"/>
      <c r="EWO236" s="130"/>
      <c r="EWP236" s="130"/>
      <c r="EWQ236" s="130"/>
      <c r="EWR236" s="130"/>
      <c r="EWS236" s="130"/>
      <c r="EWT236" s="130"/>
      <c r="EWU236" s="130"/>
      <c r="EWV236" s="130"/>
      <c r="EWW236" s="130"/>
      <c r="EWX236" s="130"/>
      <c r="EWY236" s="130"/>
      <c r="EWZ236" s="130"/>
      <c r="EXA236" s="130"/>
      <c r="EXB236" s="130"/>
      <c r="EXC236" s="130"/>
      <c r="EXD236" s="130"/>
      <c r="EXE236" s="130"/>
      <c r="EXF236" s="130"/>
      <c r="EXG236" s="130"/>
      <c r="EXH236" s="130"/>
      <c r="EXI236" s="130"/>
      <c r="EXJ236" s="130"/>
      <c r="EXK236" s="130"/>
      <c r="EXL236" s="130"/>
      <c r="EXM236" s="130"/>
      <c r="EXN236" s="130"/>
      <c r="EXO236" s="130"/>
      <c r="EXP236" s="130"/>
      <c r="EXQ236" s="130"/>
      <c r="EXR236" s="130"/>
      <c r="EXS236" s="130"/>
      <c r="EXT236" s="130"/>
      <c r="EXU236" s="130"/>
      <c r="EXV236" s="130"/>
      <c r="EXW236" s="130"/>
      <c r="EXX236" s="130"/>
      <c r="EXY236" s="130"/>
      <c r="EXZ236" s="130"/>
      <c r="EYA236" s="130"/>
      <c r="EYB236" s="130"/>
      <c r="EYC236" s="130"/>
      <c r="EYD236" s="130"/>
      <c r="EYE236" s="130"/>
      <c r="EYF236" s="130"/>
      <c r="EYG236" s="130"/>
      <c r="EYH236" s="130"/>
      <c r="EYI236" s="130"/>
      <c r="EYJ236" s="130"/>
      <c r="EYK236" s="130"/>
      <c r="EYL236" s="130"/>
      <c r="EYM236" s="130"/>
      <c r="EYN236" s="130"/>
      <c r="EYO236" s="130"/>
      <c r="EYP236" s="130"/>
      <c r="EYQ236" s="130"/>
      <c r="EYR236" s="130"/>
      <c r="EYS236" s="130"/>
      <c r="EYT236" s="130"/>
      <c r="EYU236" s="130"/>
      <c r="EYV236" s="130"/>
      <c r="EYW236" s="130"/>
      <c r="EYX236" s="130"/>
      <c r="EYY236" s="130"/>
      <c r="EYZ236" s="130"/>
      <c r="EZA236" s="130"/>
      <c r="EZB236" s="130"/>
      <c r="EZC236" s="130"/>
      <c r="EZD236" s="130"/>
      <c r="EZE236" s="130"/>
      <c r="EZF236" s="130"/>
      <c r="EZG236" s="130"/>
      <c r="EZH236" s="130"/>
      <c r="EZI236" s="130"/>
      <c r="EZJ236" s="130"/>
      <c r="EZK236" s="130"/>
      <c r="EZL236" s="130"/>
      <c r="EZM236" s="130"/>
      <c r="EZN236" s="130"/>
      <c r="EZO236" s="130"/>
      <c r="EZP236" s="130"/>
      <c r="EZQ236" s="130"/>
      <c r="EZR236" s="130"/>
      <c r="EZS236" s="130"/>
      <c r="EZT236" s="130"/>
      <c r="EZU236" s="130"/>
      <c r="EZV236" s="130"/>
      <c r="EZW236" s="130"/>
      <c r="EZX236" s="130"/>
      <c r="EZY236" s="130"/>
      <c r="EZZ236" s="130"/>
      <c r="FAA236" s="130"/>
      <c r="FAB236" s="130"/>
      <c r="FAC236" s="130"/>
      <c r="FAD236" s="130"/>
      <c r="FAE236" s="130"/>
      <c r="FAF236" s="130"/>
      <c r="FAG236" s="130"/>
      <c r="FAH236" s="130"/>
      <c r="FAI236" s="130"/>
      <c r="FAJ236" s="130"/>
      <c r="FAK236" s="130"/>
      <c r="FAL236" s="130"/>
      <c r="FAM236" s="130"/>
      <c r="FAN236" s="130"/>
      <c r="FAO236" s="130"/>
      <c r="FAP236" s="130"/>
      <c r="FAQ236" s="130"/>
      <c r="FAR236" s="130"/>
      <c r="FAS236" s="130"/>
      <c r="FAT236" s="130"/>
      <c r="FAU236" s="130"/>
      <c r="FAV236" s="130"/>
      <c r="FAW236" s="130"/>
      <c r="FAX236" s="130"/>
      <c r="FAY236" s="130"/>
      <c r="FAZ236" s="130"/>
      <c r="FBA236" s="130"/>
      <c r="FBB236" s="130"/>
      <c r="FBC236" s="130"/>
      <c r="FBD236" s="130"/>
      <c r="FBE236" s="130"/>
      <c r="FBF236" s="130"/>
      <c r="FBG236" s="130"/>
      <c r="FBH236" s="130"/>
      <c r="FBI236" s="130"/>
      <c r="FBJ236" s="130"/>
      <c r="FBK236" s="130"/>
      <c r="FBL236" s="130"/>
      <c r="FBM236" s="130"/>
      <c r="FBN236" s="130"/>
      <c r="FBO236" s="130"/>
      <c r="FBP236" s="130"/>
      <c r="FBQ236" s="130"/>
      <c r="FBR236" s="130"/>
      <c r="FBS236" s="130"/>
      <c r="FBT236" s="130"/>
      <c r="FBU236" s="130"/>
      <c r="FBV236" s="130"/>
      <c r="FBW236" s="130"/>
      <c r="FBX236" s="130"/>
      <c r="FBY236" s="130"/>
      <c r="FBZ236" s="130"/>
      <c r="FCA236" s="130"/>
      <c r="FCB236" s="130"/>
      <c r="FCC236" s="130"/>
      <c r="FCD236" s="130"/>
      <c r="FCE236" s="130"/>
      <c r="FCF236" s="130"/>
      <c r="FCG236" s="130"/>
      <c r="FCH236" s="130"/>
      <c r="FCI236" s="130"/>
      <c r="FCJ236" s="130"/>
      <c r="FCK236" s="130"/>
      <c r="FCL236" s="130"/>
      <c r="FCM236" s="130"/>
      <c r="FCN236" s="130"/>
      <c r="FCO236" s="130"/>
      <c r="FCP236" s="130"/>
      <c r="FCQ236" s="130"/>
      <c r="FCR236" s="130"/>
      <c r="FCS236" s="130"/>
      <c r="FCT236" s="130"/>
      <c r="FCU236" s="130"/>
      <c r="FCV236" s="130"/>
      <c r="FCW236" s="130"/>
      <c r="FCX236" s="130"/>
      <c r="FCY236" s="130"/>
      <c r="FCZ236" s="130"/>
      <c r="FDA236" s="130"/>
      <c r="FDB236" s="130"/>
      <c r="FDC236" s="130"/>
      <c r="FDD236" s="130"/>
      <c r="FDE236" s="130"/>
      <c r="FDF236" s="130"/>
      <c r="FDG236" s="130"/>
      <c r="FDH236" s="130"/>
      <c r="FDI236" s="130"/>
      <c r="FDJ236" s="130"/>
      <c r="FDK236" s="130"/>
      <c r="FDL236" s="130"/>
      <c r="FDM236" s="130"/>
      <c r="FDN236" s="130"/>
      <c r="FDO236" s="130"/>
      <c r="FDP236" s="130"/>
      <c r="FDQ236" s="130"/>
      <c r="FDR236" s="130"/>
      <c r="FDS236" s="130"/>
      <c r="FDT236" s="130"/>
      <c r="FDU236" s="130"/>
      <c r="FDV236" s="130"/>
      <c r="FDW236" s="130"/>
      <c r="FDX236" s="130"/>
      <c r="FDY236" s="130"/>
      <c r="FDZ236" s="130"/>
      <c r="FEA236" s="130"/>
      <c r="FEB236" s="130"/>
      <c r="FEC236" s="130"/>
      <c r="FED236" s="130"/>
      <c r="FEE236" s="130"/>
      <c r="FEF236" s="130"/>
      <c r="FEG236" s="130"/>
      <c r="FEH236" s="130"/>
      <c r="FEI236" s="130"/>
      <c r="FEJ236" s="130"/>
      <c r="FEK236" s="130"/>
      <c r="FEL236" s="130"/>
      <c r="FEM236" s="130"/>
      <c r="FEN236" s="130"/>
      <c r="FEO236" s="130"/>
      <c r="FEP236" s="130"/>
      <c r="FEQ236" s="130"/>
      <c r="FER236" s="130"/>
      <c r="FES236" s="130"/>
      <c r="FET236" s="130"/>
      <c r="FEU236" s="130"/>
      <c r="FEV236" s="130"/>
      <c r="FEW236" s="130"/>
      <c r="FEX236" s="130"/>
      <c r="FEY236" s="130"/>
      <c r="FEZ236" s="130"/>
      <c r="FFA236" s="130"/>
      <c r="FFB236" s="130"/>
      <c r="FFC236" s="130"/>
      <c r="FFD236" s="130"/>
      <c r="FFE236" s="130"/>
      <c r="FFF236" s="130"/>
      <c r="FFG236" s="130"/>
      <c r="FFH236" s="130"/>
      <c r="FFI236" s="130"/>
      <c r="FFJ236" s="130"/>
      <c r="FFK236" s="130"/>
      <c r="FFL236" s="130"/>
      <c r="FFM236" s="130"/>
      <c r="FFN236" s="130"/>
      <c r="FFO236" s="130"/>
      <c r="FFP236" s="130"/>
      <c r="FFQ236" s="130"/>
      <c r="FFR236" s="130"/>
      <c r="FFS236" s="130"/>
      <c r="FFT236" s="130"/>
      <c r="FFU236" s="130"/>
      <c r="FFV236" s="130"/>
      <c r="FFW236" s="130"/>
      <c r="FFX236" s="130"/>
      <c r="FFY236" s="130"/>
      <c r="FFZ236" s="130"/>
      <c r="FGA236" s="130"/>
      <c r="FGB236" s="130"/>
      <c r="FGC236" s="130"/>
      <c r="FGD236" s="130"/>
      <c r="FGE236" s="130"/>
      <c r="FGF236" s="130"/>
      <c r="FGG236" s="130"/>
      <c r="FGH236" s="130"/>
      <c r="FGI236" s="130"/>
      <c r="FGJ236" s="130"/>
      <c r="FGK236" s="130"/>
      <c r="FGL236" s="130"/>
      <c r="FGM236" s="130"/>
      <c r="FGN236" s="130"/>
      <c r="FGO236" s="130"/>
      <c r="FGP236" s="130"/>
      <c r="FGQ236" s="130"/>
      <c r="FGR236" s="130"/>
      <c r="FGS236" s="130"/>
      <c r="FGT236" s="130"/>
      <c r="FGU236" s="130"/>
      <c r="FGV236" s="130"/>
      <c r="FGW236" s="130"/>
      <c r="FGX236" s="130"/>
      <c r="FGY236" s="130"/>
      <c r="FGZ236" s="130"/>
      <c r="FHA236" s="130"/>
      <c r="FHB236" s="130"/>
      <c r="FHC236" s="130"/>
      <c r="FHD236" s="130"/>
      <c r="FHE236" s="130"/>
      <c r="FHF236" s="130"/>
      <c r="FHG236" s="130"/>
      <c r="FHH236" s="130"/>
      <c r="FHI236" s="130"/>
      <c r="FHJ236" s="130"/>
      <c r="FHK236" s="130"/>
      <c r="FHL236" s="130"/>
      <c r="FHM236" s="130"/>
      <c r="FHN236" s="130"/>
      <c r="FHO236" s="130"/>
      <c r="FHP236" s="130"/>
      <c r="FHQ236" s="130"/>
      <c r="FHR236" s="130"/>
      <c r="FHS236" s="130"/>
      <c r="FHT236" s="130"/>
      <c r="FHU236" s="130"/>
      <c r="FHV236" s="130"/>
      <c r="FHW236" s="130"/>
      <c r="FHX236" s="130"/>
      <c r="FHY236" s="130"/>
      <c r="FHZ236" s="130"/>
      <c r="FIA236" s="130"/>
      <c r="FIB236" s="130"/>
      <c r="FIC236" s="130"/>
      <c r="FID236" s="130"/>
      <c r="FIE236" s="130"/>
      <c r="FIF236" s="130"/>
      <c r="FIG236" s="130"/>
      <c r="FIH236" s="130"/>
      <c r="FII236" s="130"/>
      <c r="FIJ236" s="130"/>
      <c r="FIK236" s="130"/>
      <c r="FIL236" s="130"/>
      <c r="FIM236" s="130"/>
      <c r="FIN236" s="130"/>
      <c r="FIO236" s="130"/>
      <c r="FIP236" s="130"/>
      <c r="FIQ236" s="130"/>
      <c r="FIR236" s="130"/>
      <c r="FIS236" s="130"/>
      <c r="FIT236" s="130"/>
      <c r="FIU236" s="130"/>
      <c r="FIV236" s="130"/>
      <c r="FIW236" s="130"/>
      <c r="FIX236" s="130"/>
      <c r="FIY236" s="130"/>
      <c r="FIZ236" s="130"/>
      <c r="FJA236" s="130"/>
      <c r="FJB236" s="130"/>
      <c r="FJC236" s="130"/>
      <c r="FJD236" s="130"/>
      <c r="FJE236" s="130"/>
      <c r="FJF236" s="130"/>
      <c r="FJG236" s="130"/>
      <c r="FJH236" s="130"/>
      <c r="FJI236" s="130"/>
      <c r="FJJ236" s="130"/>
      <c r="FJK236" s="130"/>
      <c r="FJL236" s="130"/>
      <c r="FJM236" s="130"/>
      <c r="FJN236" s="130"/>
      <c r="FJO236" s="130"/>
      <c r="FJP236" s="130"/>
      <c r="FJQ236" s="130"/>
      <c r="FJR236" s="130"/>
      <c r="FJS236" s="130"/>
      <c r="FJT236" s="130"/>
      <c r="FJU236" s="130"/>
      <c r="FJV236" s="130"/>
      <c r="FJW236" s="130"/>
      <c r="FJX236" s="130"/>
      <c r="FJY236" s="130"/>
      <c r="FJZ236" s="130"/>
      <c r="FKA236" s="130"/>
      <c r="FKB236" s="130"/>
      <c r="FKC236" s="130"/>
      <c r="FKD236" s="130"/>
      <c r="FKE236" s="130"/>
      <c r="FKF236" s="130"/>
      <c r="FKG236" s="130"/>
      <c r="FKH236" s="130"/>
      <c r="FKI236" s="130"/>
      <c r="FKJ236" s="130"/>
      <c r="FKK236" s="130"/>
      <c r="FKL236" s="130"/>
      <c r="FKM236" s="130"/>
      <c r="FKN236" s="130"/>
      <c r="FKO236" s="130"/>
      <c r="FKP236" s="130"/>
      <c r="FKQ236" s="130"/>
      <c r="FKR236" s="130"/>
      <c r="FKS236" s="130"/>
      <c r="FKT236" s="130"/>
      <c r="FKU236" s="130"/>
      <c r="FKV236" s="130"/>
      <c r="FKW236" s="130"/>
      <c r="FKX236" s="130"/>
      <c r="FKY236" s="130"/>
      <c r="FKZ236" s="130"/>
      <c r="FLA236" s="130"/>
      <c r="FLB236" s="130"/>
      <c r="FLC236" s="130"/>
      <c r="FLD236" s="130"/>
      <c r="FLE236" s="130"/>
      <c r="FLF236" s="130"/>
      <c r="FLG236" s="130"/>
      <c r="FLH236" s="130"/>
      <c r="FLI236" s="130"/>
      <c r="FLJ236" s="130"/>
      <c r="FLK236" s="130"/>
      <c r="FLL236" s="130"/>
      <c r="FLM236" s="130"/>
      <c r="FLN236" s="130"/>
      <c r="FLO236" s="130"/>
      <c r="FLP236" s="130"/>
      <c r="FLQ236" s="130"/>
      <c r="FLR236" s="130"/>
      <c r="FLS236" s="130"/>
      <c r="FLT236" s="130"/>
      <c r="FLU236" s="130"/>
      <c r="FLV236" s="130"/>
      <c r="FLW236" s="130"/>
      <c r="FLX236" s="130"/>
      <c r="FLY236" s="130"/>
      <c r="FLZ236" s="130"/>
      <c r="FMA236" s="130"/>
      <c r="FMB236" s="130"/>
      <c r="FMC236" s="130"/>
      <c r="FMD236" s="130"/>
      <c r="FME236" s="130"/>
      <c r="FMF236" s="130"/>
      <c r="FMG236" s="130"/>
      <c r="FMH236" s="130"/>
      <c r="FMI236" s="130"/>
      <c r="FMJ236" s="130"/>
      <c r="FMK236" s="130"/>
      <c r="FML236" s="130"/>
      <c r="FMM236" s="130"/>
      <c r="FMN236" s="130"/>
      <c r="FMO236" s="130"/>
      <c r="FMP236" s="130"/>
      <c r="FMQ236" s="130"/>
      <c r="FMR236" s="130"/>
      <c r="FMS236" s="130"/>
      <c r="FMT236" s="130"/>
      <c r="FMU236" s="130"/>
      <c r="FMV236" s="130"/>
      <c r="FMW236" s="130"/>
      <c r="FMX236" s="130"/>
      <c r="FMY236" s="130"/>
      <c r="FMZ236" s="130"/>
      <c r="FNA236" s="130"/>
      <c r="FNB236" s="130"/>
      <c r="FNC236" s="130"/>
      <c r="FND236" s="130"/>
      <c r="FNE236" s="130"/>
      <c r="FNF236" s="130"/>
      <c r="FNG236" s="130"/>
      <c r="FNH236" s="130"/>
      <c r="FNI236" s="130"/>
      <c r="FNJ236" s="130"/>
      <c r="FNK236" s="130"/>
      <c r="FNL236" s="130"/>
      <c r="FNM236" s="130"/>
      <c r="FNN236" s="130"/>
      <c r="FNO236" s="130"/>
      <c r="FNP236" s="130"/>
      <c r="FNQ236" s="130"/>
      <c r="FNR236" s="130"/>
      <c r="FNS236" s="130"/>
      <c r="FNT236" s="130"/>
      <c r="FNU236" s="130"/>
      <c r="FNV236" s="130"/>
      <c r="FNW236" s="130"/>
      <c r="FNX236" s="130"/>
      <c r="FNY236" s="130"/>
      <c r="FNZ236" s="130"/>
      <c r="FOA236" s="130"/>
      <c r="FOB236" s="130"/>
      <c r="FOC236" s="130"/>
      <c r="FOD236" s="130"/>
      <c r="FOE236" s="130"/>
      <c r="FOF236" s="130"/>
      <c r="FOG236" s="130"/>
      <c r="FOH236" s="130"/>
      <c r="FOI236" s="130"/>
      <c r="FOJ236" s="130"/>
      <c r="FOK236" s="130"/>
      <c r="FOL236" s="130"/>
      <c r="FOM236" s="130"/>
      <c r="FON236" s="130"/>
      <c r="FOO236" s="130"/>
      <c r="FOP236" s="130"/>
      <c r="FOQ236" s="130"/>
      <c r="FOR236" s="130"/>
      <c r="FOS236" s="130"/>
      <c r="FOT236" s="130"/>
      <c r="FOU236" s="130"/>
      <c r="FOV236" s="130"/>
      <c r="FOW236" s="130"/>
      <c r="FOX236" s="130"/>
      <c r="FOY236" s="130"/>
      <c r="FOZ236" s="130"/>
      <c r="FPA236" s="130"/>
      <c r="FPB236" s="130"/>
      <c r="FPC236" s="130"/>
      <c r="FPD236" s="130"/>
      <c r="FPE236" s="130"/>
      <c r="FPF236" s="130"/>
      <c r="FPG236" s="130"/>
      <c r="FPH236" s="130"/>
      <c r="FPI236" s="130"/>
      <c r="FPJ236" s="130"/>
      <c r="FPK236" s="130"/>
      <c r="FPL236" s="130"/>
      <c r="FPM236" s="130"/>
      <c r="FPN236" s="130"/>
      <c r="FPO236" s="130"/>
      <c r="FPP236" s="130"/>
      <c r="FPQ236" s="130"/>
      <c r="FPR236" s="130"/>
      <c r="FPS236" s="130"/>
      <c r="FPT236" s="130"/>
      <c r="FPU236" s="130"/>
      <c r="FPV236" s="130"/>
      <c r="FPW236" s="130"/>
      <c r="FPX236" s="130"/>
      <c r="FPY236" s="130"/>
      <c r="FPZ236" s="130"/>
      <c r="FQA236" s="130"/>
      <c r="FQB236" s="130"/>
      <c r="FQC236" s="130"/>
      <c r="FQD236" s="130"/>
      <c r="FQE236" s="130"/>
      <c r="FQF236" s="130"/>
      <c r="FQG236" s="130"/>
      <c r="FQH236" s="130"/>
      <c r="FQI236" s="130"/>
      <c r="FQJ236" s="130"/>
      <c r="FQK236" s="130"/>
      <c r="FQL236" s="130"/>
      <c r="FQM236" s="130"/>
      <c r="FQN236" s="130"/>
      <c r="FQO236" s="130"/>
      <c r="FQP236" s="130"/>
      <c r="FQQ236" s="130"/>
      <c r="FQR236" s="130"/>
      <c r="FQS236" s="130"/>
      <c r="FQT236" s="130"/>
      <c r="FQU236" s="130"/>
      <c r="FQV236" s="130"/>
      <c r="FQW236" s="130"/>
      <c r="FQX236" s="130"/>
      <c r="FQY236" s="130"/>
      <c r="FQZ236" s="130"/>
      <c r="FRA236" s="130"/>
      <c r="FRB236" s="130"/>
      <c r="FRC236" s="130"/>
      <c r="FRD236" s="130"/>
      <c r="FRE236" s="130"/>
      <c r="FRF236" s="130"/>
      <c r="FRG236" s="130"/>
      <c r="FRH236" s="130"/>
      <c r="FRI236" s="130"/>
      <c r="FRJ236" s="130"/>
      <c r="FRK236" s="130"/>
      <c r="FRL236" s="130"/>
      <c r="FRM236" s="130"/>
      <c r="FRN236" s="130"/>
      <c r="FRO236" s="130"/>
      <c r="FRP236" s="130"/>
      <c r="FRQ236" s="130"/>
      <c r="FRR236" s="130"/>
      <c r="FRS236" s="130"/>
      <c r="FRT236" s="130"/>
      <c r="FRU236" s="130"/>
      <c r="FRV236" s="130"/>
      <c r="FRW236" s="130"/>
      <c r="FRX236" s="130"/>
      <c r="FRY236" s="130"/>
      <c r="FRZ236" s="130"/>
      <c r="FSA236" s="130"/>
      <c r="FSB236" s="130"/>
      <c r="FSC236" s="130"/>
      <c r="FSD236" s="130"/>
      <c r="FSE236" s="130"/>
      <c r="FSF236" s="130"/>
      <c r="FSG236" s="130"/>
      <c r="FSH236" s="130"/>
      <c r="FSI236" s="130"/>
      <c r="FSJ236" s="130"/>
      <c r="FSK236" s="130"/>
      <c r="FSL236" s="130"/>
      <c r="FSM236" s="130"/>
      <c r="FSN236" s="130"/>
      <c r="FSO236" s="130"/>
      <c r="FSP236" s="130"/>
      <c r="FSQ236" s="130"/>
      <c r="FSR236" s="130"/>
      <c r="FSS236" s="130"/>
      <c r="FST236" s="130"/>
      <c r="FSU236" s="130"/>
      <c r="FSV236" s="130"/>
      <c r="FSW236" s="130"/>
      <c r="FSX236" s="130"/>
      <c r="FSY236" s="130"/>
      <c r="FSZ236" s="130"/>
      <c r="FTA236" s="130"/>
      <c r="FTB236" s="130"/>
      <c r="FTC236" s="130"/>
      <c r="FTD236" s="130"/>
      <c r="FTE236" s="130"/>
      <c r="FTF236" s="130"/>
      <c r="FTG236" s="130"/>
      <c r="FTH236" s="130"/>
      <c r="FTI236" s="130"/>
      <c r="FTJ236" s="130"/>
      <c r="FTK236" s="130"/>
      <c r="FTL236" s="130"/>
      <c r="FTM236" s="130"/>
      <c r="FTN236" s="130"/>
      <c r="FTO236" s="130"/>
      <c r="FTP236" s="130"/>
      <c r="FTQ236" s="130"/>
      <c r="FTR236" s="130"/>
      <c r="FTS236" s="130"/>
      <c r="FTT236" s="130"/>
      <c r="FTU236" s="130"/>
      <c r="FTV236" s="130"/>
      <c r="FTW236" s="130"/>
      <c r="FTX236" s="130"/>
      <c r="FTY236" s="130"/>
      <c r="FTZ236" s="130"/>
      <c r="FUA236" s="130"/>
      <c r="FUB236" s="130"/>
      <c r="FUC236" s="130"/>
      <c r="FUD236" s="130"/>
      <c r="FUE236" s="130"/>
      <c r="FUF236" s="130"/>
      <c r="FUG236" s="130"/>
      <c r="FUH236" s="130"/>
      <c r="FUI236" s="130"/>
      <c r="FUJ236" s="130"/>
      <c r="FUK236" s="130"/>
      <c r="FUL236" s="130"/>
      <c r="FUM236" s="130"/>
      <c r="FUN236" s="130"/>
      <c r="FUO236" s="130"/>
      <c r="FUP236" s="130"/>
      <c r="FUQ236" s="130"/>
      <c r="FUR236" s="130"/>
      <c r="FUS236" s="130"/>
      <c r="FUT236" s="130"/>
      <c r="FUU236" s="130"/>
      <c r="FUV236" s="130"/>
      <c r="FUW236" s="130"/>
      <c r="FUX236" s="130"/>
      <c r="FUY236" s="130"/>
      <c r="FUZ236" s="130"/>
      <c r="FVA236" s="130"/>
      <c r="FVB236" s="130"/>
      <c r="FVC236" s="130"/>
      <c r="FVD236" s="130"/>
      <c r="FVE236" s="130"/>
      <c r="FVF236" s="130"/>
      <c r="FVG236" s="130"/>
      <c r="FVH236" s="130"/>
      <c r="FVI236" s="130"/>
      <c r="FVJ236" s="130"/>
      <c r="FVK236" s="130"/>
      <c r="FVL236" s="130"/>
      <c r="FVM236" s="130"/>
      <c r="FVN236" s="130"/>
      <c r="FVO236" s="130"/>
      <c r="FVP236" s="130"/>
      <c r="FVQ236" s="130"/>
      <c r="FVR236" s="130"/>
      <c r="FVS236" s="130"/>
      <c r="FVT236" s="130"/>
      <c r="FVU236" s="130"/>
      <c r="FVV236" s="130"/>
      <c r="FVW236" s="130"/>
      <c r="FVX236" s="130"/>
      <c r="FVY236" s="130"/>
      <c r="FVZ236" s="130"/>
      <c r="FWA236" s="130"/>
      <c r="FWB236" s="130"/>
      <c r="FWC236" s="130"/>
      <c r="FWD236" s="130"/>
      <c r="FWE236" s="130"/>
      <c r="FWF236" s="130"/>
      <c r="FWG236" s="130"/>
      <c r="FWH236" s="130"/>
      <c r="FWI236" s="130"/>
      <c r="FWJ236" s="130"/>
      <c r="FWK236" s="130"/>
      <c r="FWL236" s="130"/>
      <c r="FWM236" s="130"/>
      <c r="FWN236" s="130"/>
      <c r="FWO236" s="130"/>
      <c r="FWP236" s="130"/>
      <c r="FWQ236" s="130"/>
      <c r="FWR236" s="130"/>
      <c r="FWS236" s="130"/>
      <c r="FWT236" s="130"/>
      <c r="FWU236" s="130"/>
      <c r="FWV236" s="130"/>
      <c r="FWW236" s="130"/>
      <c r="FWX236" s="130"/>
      <c r="FWY236" s="130"/>
      <c r="FWZ236" s="130"/>
      <c r="FXA236" s="130"/>
      <c r="FXB236" s="130"/>
      <c r="FXC236" s="130"/>
      <c r="FXD236" s="130"/>
      <c r="FXE236" s="130"/>
      <c r="FXF236" s="130"/>
      <c r="FXG236" s="130"/>
      <c r="FXH236" s="130"/>
      <c r="FXI236" s="130"/>
      <c r="FXJ236" s="130"/>
      <c r="FXK236" s="130"/>
      <c r="FXL236" s="130"/>
      <c r="FXM236" s="130"/>
      <c r="FXN236" s="130"/>
      <c r="FXO236" s="130"/>
      <c r="FXP236" s="130"/>
      <c r="FXQ236" s="130"/>
      <c r="FXR236" s="130"/>
      <c r="FXS236" s="130"/>
      <c r="FXT236" s="130"/>
      <c r="FXU236" s="130"/>
      <c r="FXV236" s="130"/>
      <c r="FXW236" s="130"/>
      <c r="FXX236" s="130"/>
      <c r="FXY236" s="130"/>
      <c r="FXZ236" s="130"/>
      <c r="FYA236" s="130"/>
      <c r="FYB236" s="130"/>
      <c r="FYC236" s="130"/>
      <c r="FYD236" s="130"/>
      <c r="FYE236" s="130"/>
      <c r="FYF236" s="130"/>
      <c r="FYG236" s="130"/>
      <c r="FYH236" s="130"/>
      <c r="FYI236" s="130"/>
      <c r="FYJ236" s="130"/>
      <c r="FYK236" s="130"/>
      <c r="FYL236" s="130"/>
      <c r="FYM236" s="130"/>
      <c r="FYN236" s="130"/>
      <c r="FYO236" s="130"/>
      <c r="FYP236" s="130"/>
      <c r="FYQ236" s="130"/>
      <c r="FYR236" s="130"/>
      <c r="FYS236" s="130"/>
      <c r="FYT236" s="130"/>
      <c r="FYU236" s="130"/>
      <c r="FYV236" s="130"/>
      <c r="FYW236" s="130"/>
      <c r="FYX236" s="130"/>
      <c r="FYY236" s="130"/>
      <c r="FYZ236" s="130"/>
      <c r="FZA236" s="130"/>
      <c r="FZB236" s="130"/>
      <c r="FZC236" s="130"/>
      <c r="FZD236" s="130"/>
      <c r="FZE236" s="130"/>
      <c r="FZF236" s="130"/>
      <c r="FZG236" s="130"/>
      <c r="FZH236" s="130"/>
      <c r="FZI236" s="130"/>
      <c r="FZJ236" s="130"/>
      <c r="FZK236" s="130"/>
      <c r="FZL236" s="130"/>
      <c r="FZM236" s="130"/>
      <c r="FZN236" s="130"/>
      <c r="FZO236" s="130"/>
      <c r="FZP236" s="130"/>
      <c r="FZQ236" s="130"/>
      <c r="FZR236" s="130"/>
      <c r="FZS236" s="130"/>
      <c r="FZT236" s="130"/>
      <c r="FZU236" s="130"/>
      <c r="FZV236" s="130"/>
      <c r="FZW236" s="130"/>
      <c r="FZX236" s="130"/>
      <c r="FZY236" s="130"/>
      <c r="FZZ236" s="130"/>
      <c r="GAA236" s="130"/>
      <c r="GAB236" s="130"/>
      <c r="GAC236" s="130"/>
      <c r="GAD236" s="130"/>
      <c r="GAE236" s="130"/>
      <c r="GAF236" s="130"/>
      <c r="GAG236" s="130"/>
      <c r="GAH236" s="130"/>
      <c r="GAI236" s="130"/>
      <c r="GAJ236" s="130"/>
      <c r="GAK236" s="130"/>
      <c r="GAL236" s="130"/>
      <c r="GAM236" s="130"/>
      <c r="GAN236" s="130"/>
      <c r="GAO236" s="130"/>
      <c r="GAP236" s="130"/>
      <c r="GAQ236" s="130"/>
      <c r="GAR236" s="130"/>
      <c r="GAS236" s="130"/>
      <c r="GAT236" s="130"/>
      <c r="GAU236" s="130"/>
      <c r="GAV236" s="130"/>
      <c r="GAW236" s="130"/>
      <c r="GAX236" s="130"/>
      <c r="GAY236" s="130"/>
      <c r="GAZ236" s="130"/>
      <c r="GBA236" s="130"/>
      <c r="GBB236" s="130"/>
      <c r="GBC236" s="130"/>
      <c r="GBD236" s="130"/>
      <c r="GBE236" s="130"/>
      <c r="GBF236" s="130"/>
      <c r="GBG236" s="130"/>
      <c r="GBH236" s="130"/>
      <c r="GBI236" s="130"/>
      <c r="GBJ236" s="130"/>
      <c r="GBK236" s="130"/>
      <c r="GBL236" s="130"/>
      <c r="GBM236" s="130"/>
      <c r="GBN236" s="130"/>
      <c r="GBO236" s="130"/>
      <c r="GBP236" s="130"/>
      <c r="GBQ236" s="130"/>
      <c r="GBR236" s="130"/>
      <c r="GBS236" s="130"/>
      <c r="GBT236" s="130"/>
      <c r="GBU236" s="130"/>
      <c r="GBV236" s="130"/>
      <c r="GBW236" s="130"/>
      <c r="GBX236" s="130"/>
      <c r="GBY236" s="130"/>
      <c r="GBZ236" s="130"/>
      <c r="GCA236" s="130"/>
      <c r="GCB236" s="130"/>
      <c r="GCC236" s="130"/>
      <c r="GCD236" s="130"/>
      <c r="GCE236" s="130"/>
      <c r="GCF236" s="130"/>
      <c r="GCG236" s="130"/>
      <c r="GCH236" s="130"/>
      <c r="GCI236" s="130"/>
      <c r="GCJ236" s="130"/>
      <c r="GCK236" s="130"/>
      <c r="GCL236" s="130"/>
      <c r="GCM236" s="130"/>
      <c r="GCN236" s="130"/>
      <c r="GCO236" s="130"/>
      <c r="GCP236" s="130"/>
      <c r="GCQ236" s="130"/>
      <c r="GCR236" s="130"/>
      <c r="GCS236" s="130"/>
      <c r="GCT236" s="130"/>
      <c r="GCU236" s="130"/>
      <c r="GCV236" s="130"/>
      <c r="GCW236" s="130"/>
      <c r="GCX236" s="130"/>
      <c r="GCY236" s="130"/>
      <c r="GCZ236" s="130"/>
      <c r="GDA236" s="130"/>
      <c r="GDB236" s="130"/>
      <c r="GDC236" s="130"/>
      <c r="GDD236" s="130"/>
      <c r="GDE236" s="130"/>
      <c r="GDF236" s="130"/>
      <c r="GDG236" s="130"/>
      <c r="GDH236" s="130"/>
      <c r="GDI236" s="130"/>
      <c r="GDJ236" s="130"/>
      <c r="GDK236" s="130"/>
      <c r="GDL236" s="130"/>
      <c r="GDM236" s="130"/>
      <c r="GDN236" s="130"/>
      <c r="GDO236" s="130"/>
      <c r="GDP236" s="130"/>
      <c r="GDQ236" s="130"/>
      <c r="GDR236" s="130"/>
      <c r="GDS236" s="130"/>
      <c r="GDT236" s="130"/>
      <c r="GDU236" s="130"/>
      <c r="GDV236" s="130"/>
      <c r="GDW236" s="130"/>
      <c r="GDX236" s="130"/>
      <c r="GDY236" s="130"/>
      <c r="GDZ236" s="130"/>
      <c r="GEA236" s="130"/>
      <c r="GEB236" s="130"/>
      <c r="GEC236" s="130"/>
      <c r="GED236" s="130"/>
      <c r="GEE236" s="130"/>
      <c r="GEF236" s="130"/>
      <c r="GEG236" s="130"/>
      <c r="GEH236" s="130"/>
      <c r="GEI236" s="130"/>
      <c r="GEJ236" s="130"/>
      <c r="GEK236" s="130"/>
      <c r="GEL236" s="130"/>
      <c r="GEM236" s="130"/>
      <c r="GEN236" s="130"/>
      <c r="GEO236" s="130"/>
      <c r="GEP236" s="130"/>
      <c r="GEQ236" s="130"/>
      <c r="GER236" s="130"/>
      <c r="GES236" s="130"/>
      <c r="GET236" s="130"/>
      <c r="GEU236" s="130"/>
      <c r="GEV236" s="130"/>
      <c r="GEW236" s="130"/>
      <c r="GEX236" s="130"/>
      <c r="GEY236" s="130"/>
      <c r="GEZ236" s="130"/>
      <c r="GFA236" s="130"/>
      <c r="GFB236" s="130"/>
      <c r="GFC236" s="130"/>
      <c r="GFD236" s="130"/>
      <c r="GFE236" s="130"/>
      <c r="GFF236" s="130"/>
      <c r="GFG236" s="130"/>
      <c r="GFH236" s="130"/>
      <c r="GFI236" s="130"/>
      <c r="GFJ236" s="130"/>
      <c r="GFK236" s="130"/>
      <c r="GFL236" s="130"/>
      <c r="GFM236" s="130"/>
      <c r="GFN236" s="130"/>
      <c r="GFO236" s="130"/>
      <c r="GFP236" s="130"/>
      <c r="GFQ236" s="130"/>
      <c r="GFR236" s="130"/>
      <c r="GFS236" s="130"/>
      <c r="GFT236" s="130"/>
      <c r="GFU236" s="130"/>
      <c r="GFV236" s="130"/>
      <c r="GFW236" s="130"/>
      <c r="GFX236" s="130"/>
      <c r="GFY236" s="130"/>
      <c r="GFZ236" s="130"/>
      <c r="GGA236" s="130"/>
      <c r="GGB236" s="130"/>
      <c r="GGC236" s="130"/>
      <c r="GGD236" s="130"/>
      <c r="GGE236" s="130"/>
      <c r="GGF236" s="130"/>
      <c r="GGG236" s="130"/>
      <c r="GGH236" s="130"/>
      <c r="GGI236" s="130"/>
      <c r="GGJ236" s="130"/>
      <c r="GGK236" s="130"/>
      <c r="GGL236" s="130"/>
      <c r="GGM236" s="130"/>
      <c r="GGN236" s="130"/>
      <c r="GGO236" s="130"/>
      <c r="GGP236" s="130"/>
      <c r="GGQ236" s="130"/>
      <c r="GGR236" s="130"/>
      <c r="GGS236" s="130"/>
      <c r="GGT236" s="130"/>
      <c r="GGU236" s="130"/>
      <c r="GGV236" s="130"/>
      <c r="GGW236" s="130"/>
      <c r="GGX236" s="130"/>
      <c r="GGY236" s="130"/>
      <c r="GGZ236" s="130"/>
      <c r="GHA236" s="130"/>
      <c r="GHB236" s="130"/>
      <c r="GHC236" s="130"/>
      <c r="GHD236" s="130"/>
      <c r="GHE236" s="130"/>
      <c r="GHF236" s="130"/>
      <c r="GHG236" s="130"/>
      <c r="GHH236" s="130"/>
      <c r="GHI236" s="130"/>
      <c r="GHJ236" s="130"/>
      <c r="GHK236" s="130"/>
      <c r="GHL236" s="130"/>
      <c r="GHM236" s="130"/>
      <c r="GHN236" s="130"/>
      <c r="GHO236" s="130"/>
      <c r="GHP236" s="130"/>
      <c r="GHQ236" s="130"/>
      <c r="GHR236" s="130"/>
      <c r="GHS236" s="130"/>
      <c r="GHT236" s="130"/>
      <c r="GHU236" s="130"/>
      <c r="GHV236" s="130"/>
      <c r="GHW236" s="130"/>
      <c r="GHX236" s="130"/>
      <c r="GHY236" s="130"/>
      <c r="GHZ236" s="130"/>
      <c r="GIA236" s="130"/>
      <c r="GIB236" s="130"/>
      <c r="GIC236" s="130"/>
      <c r="GID236" s="130"/>
      <c r="GIE236" s="130"/>
      <c r="GIF236" s="130"/>
      <c r="GIG236" s="130"/>
      <c r="GIH236" s="130"/>
      <c r="GII236" s="130"/>
      <c r="GIJ236" s="130"/>
      <c r="GIK236" s="130"/>
      <c r="GIL236" s="130"/>
      <c r="GIM236" s="130"/>
      <c r="GIN236" s="130"/>
      <c r="GIO236" s="130"/>
      <c r="GIP236" s="130"/>
      <c r="GIQ236" s="130"/>
      <c r="GIR236" s="130"/>
      <c r="GIS236" s="130"/>
      <c r="GIT236" s="130"/>
      <c r="GIU236" s="130"/>
      <c r="GIV236" s="130"/>
      <c r="GIW236" s="130"/>
      <c r="GIX236" s="130"/>
      <c r="GIY236" s="130"/>
      <c r="GIZ236" s="130"/>
      <c r="GJA236" s="130"/>
      <c r="GJB236" s="130"/>
      <c r="GJC236" s="130"/>
      <c r="GJD236" s="130"/>
      <c r="GJE236" s="130"/>
      <c r="GJF236" s="130"/>
      <c r="GJG236" s="130"/>
      <c r="GJH236" s="130"/>
      <c r="GJI236" s="130"/>
      <c r="GJJ236" s="130"/>
      <c r="GJK236" s="130"/>
      <c r="GJL236" s="130"/>
      <c r="GJM236" s="130"/>
      <c r="GJN236" s="130"/>
      <c r="GJO236" s="130"/>
      <c r="GJP236" s="130"/>
      <c r="GJQ236" s="130"/>
      <c r="GJR236" s="130"/>
      <c r="GJS236" s="130"/>
      <c r="GJT236" s="130"/>
      <c r="GJU236" s="130"/>
      <c r="GJV236" s="130"/>
      <c r="GJW236" s="130"/>
      <c r="GJX236" s="130"/>
      <c r="GJY236" s="130"/>
      <c r="GJZ236" s="130"/>
      <c r="GKA236" s="130"/>
      <c r="GKB236" s="130"/>
      <c r="GKC236" s="130"/>
      <c r="GKD236" s="130"/>
      <c r="GKE236" s="130"/>
      <c r="GKF236" s="130"/>
      <c r="GKG236" s="130"/>
      <c r="GKH236" s="130"/>
      <c r="GKI236" s="130"/>
      <c r="GKJ236" s="130"/>
      <c r="GKK236" s="130"/>
      <c r="GKL236" s="130"/>
      <c r="GKM236" s="130"/>
      <c r="GKN236" s="130"/>
      <c r="GKO236" s="130"/>
      <c r="GKP236" s="130"/>
      <c r="GKQ236" s="130"/>
      <c r="GKR236" s="130"/>
      <c r="GKS236" s="130"/>
      <c r="GKT236" s="130"/>
      <c r="GKU236" s="130"/>
      <c r="GKV236" s="130"/>
      <c r="GKW236" s="130"/>
      <c r="GKX236" s="130"/>
      <c r="GKY236" s="130"/>
      <c r="GKZ236" s="130"/>
      <c r="GLA236" s="130"/>
      <c r="GLB236" s="130"/>
      <c r="GLC236" s="130"/>
      <c r="GLD236" s="130"/>
      <c r="GLE236" s="130"/>
      <c r="GLF236" s="130"/>
      <c r="GLG236" s="130"/>
      <c r="GLH236" s="130"/>
      <c r="GLI236" s="130"/>
      <c r="GLJ236" s="130"/>
      <c r="GLK236" s="130"/>
      <c r="GLL236" s="130"/>
      <c r="GLM236" s="130"/>
      <c r="GLN236" s="130"/>
      <c r="GLO236" s="130"/>
      <c r="GLP236" s="130"/>
      <c r="GLQ236" s="130"/>
      <c r="GLR236" s="130"/>
      <c r="GLS236" s="130"/>
      <c r="GLT236" s="130"/>
      <c r="GLU236" s="130"/>
      <c r="GLV236" s="130"/>
      <c r="GLW236" s="130"/>
      <c r="GLX236" s="130"/>
      <c r="GLY236" s="130"/>
      <c r="GLZ236" s="130"/>
      <c r="GMA236" s="130"/>
      <c r="GMB236" s="130"/>
      <c r="GMC236" s="130"/>
      <c r="GMD236" s="130"/>
      <c r="GME236" s="130"/>
      <c r="GMF236" s="130"/>
      <c r="GMG236" s="130"/>
      <c r="GMH236" s="130"/>
      <c r="GMI236" s="130"/>
      <c r="GMJ236" s="130"/>
      <c r="GMK236" s="130"/>
      <c r="GML236" s="130"/>
      <c r="GMM236" s="130"/>
      <c r="GMN236" s="130"/>
      <c r="GMO236" s="130"/>
      <c r="GMP236" s="130"/>
      <c r="GMQ236" s="130"/>
      <c r="GMR236" s="130"/>
      <c r="GMS236" s="130"/>
      <c r="GMT236" s="130"/>
      <c r="GMU236" s="130"/>
      <c r="GMV236" s="130"/>
      <c r="GMW236" s="130"/>
      <c r="GMX236" s="130"/>
      <c r="GMY236" s="130"/>
      <c r="GMZ236" s="130"/>
      <c r="GNA236" s="130"/>
      <c r="GNB236" s="130"/>
      <c r="GNC236" s="130"/>
      <c r="GND236" s="130"/>
      <c r="GNE236" s="130"/>
      <c r="GNF236" s="130"/>
      <c r="GNG236" s="130"/>
      <c r="GNH236" s="130"/>
      <c r="GNI236" s="130"/>
      <c r="GNJ236" s="130"/>
      <c r="GNK236" s="130"/>
      <c r="GNL236" s="130"/>
      <c r="GNM236" s="130"/>
      <c r="GNN236" s="130"/>
      <c r="GNO236" s="130"/>
      <c r="GNP236" s="130"/>
      <c r="GNQ236" s="130"/>
      <c r="GNR236" s="130"/>
      <c r="GNS236" s="130"/>
      <c r="GNT236" s="130"/>
      <c r="GNU236" s="130"/>
      <c r="GNV236" s="130"/>
      <c r="GNW236" s="130"/>
      <c r="GNX236" s="130"/>
      <c r="GNY236" s="130"/>
      <c r="GNZ236" s="130"/>
      <c r="GOA236" s="130"/>
      <c r="GOB236" s="130"/>
      <c r="GOC236" s="130"/>
      <c r="GOD236" s="130"/>
      <c r="GOE236" s="130"/>
      <c r="GOF236" s="130"/>
      <c r="GOG236" s="130"/>
      <c r="GOH236" s="130"/>
      <c r="GOI236" s="130"/>
      <c r="GOJ236" s="130"/>
      <c r="GOK236" s="130"/>
      <c r="GOL236" s="130"/>
      <c r="GOM236" s="130"/>
      <c r="GON236" s="130"/>
      <c r="GOO236" s="130"/>
      <c r="GOP236" s="130"/>
      <c r="GOQ236" s="130"/>
      <c r="GOR236" s="130"/>
      <c r="GOS236" s="130"/>
      <c r="GOT236" s="130"/>
      <c r="GOU236" s="130"/>
      <c r="GOV236" s="130"/>
      <c r="GOW236" s="130"/>
      <c r="GOX236" s="130"/>
      <c r="GOY236" s="130"/>
      <c r="GOZ236" s="130"/>
      <c r="GPA236" s="130"/>
      <c r="GPB236" s="130"/>
      <c r="GPC236" s="130"/>
      <c r="GPD236" s="130"/>
      <c r="GPE236" s="130"/>
      <c r="GPF236" s="130"/>
      <c r="GPG236" s="130"/>
      <c r="GPH236" s="130"/>
      <c r="GPI236" s="130"/>
      <c r="GPJ236" s="130"/>
      <c r="GPK236" s="130"/>
      <c r="GPL236" s="130"/>
      <c r="GPM236" s="130"/>
      <c r="GPN236" s="130"/>
      <c r="GPO236" s="130"/>
      <c r="GPP236" s="130"/>
      <c r="GPQ236" s="130"/>
      <c r="GPR236" s="130"/>
      <c r="GPS236" s="130"/>
      <c r="GPT236" s="130"/>
      <c r="GPU236" s="130"/>
      <c r="GPV236" s="130"/>
      <c r="GPW236" s="130"/>
      <c r="GPX236" s="130"/>
      <c r="GPY236" s="130"/>
      <c r="GPZ236" s="130"/>
      <c r="GQA236" s="130"/>
      <c r="GQB236" s="130"/>
      <c r="GQC236" s="130"/>
      <c r="GQD236" s="130"/>
      <c r="GQE236" s="130"/>
      <c r="GQF236" s="130"/>
      <c r="GQG236" s="130"/>
      <c r="GQH236" s="130"/>
      <c r="GQI236" s="130"/>
      <c r="GQJ236" s="130"/>
      <c r="GQK236" s="130"/>
      <c r="GQL236" s="130"/>
      <c r="GQM236" s="130"/>
      <c r="GQN236" s="130"/>
      <c r="GQO236" s="130"/>
      <c r="GQP236" s="130"/>
      <c r="GQQ236" s="130"/>
      <c r="GQR236" s="130"/>
      <c r="GQS236" s="130"/>
      <c r="GQT236" s="130"/>
      <c r="GQU236" s="130"/>
      <c r="GQV236" s="130"/>
      <c r="GQW236" s="130"/>
      <c r="GQX236" s="130"/>
      <c r="GQY236" s="130"/>
      <c r="GQZ236" s="130"/>
      <c r="GRA236" s="130"/>
      <c r="GRB236" s="130"/>
      <c r="GRC236" s="130"/>
      <c r="GRD236" s="130"/>
      <c r="GRE236" s="130"/>
      <c r="GRF236" s="130"/>
      <c r="GRG236" s="130"/>
      <c r="GRH236" s="130"/>
      <c r="GRI236" s="130"/>
      <c r="GRJ236" s="130"/>
      <c r="GRK236" s="130"/>
      <c r="GRL236" s="130"/>
      <c r="GRM236" s="130"/>
      <c r="GRN236" s="130"/>
      <c r="GRO236" s="130"/>
      <c r="GRP236" s="130"/>
      <c r="GRQ236" s="130"/>
      <c r="GRR236" s="130"/>
      <c r="GRS236" s="130"/>
      <c r="GRT236" s="130"/>
      <c r="GRU236" s="130"/>
      <c r="GRV236" s="130"/>
      <c r="GRW236" s="130"/>
      <c r="GRX236" s="130"/>
      <c r="GRY236" s="130"/>
      <c r="GRZ236" s="130"/>
      <c r="GSA236" s="130"/>
      <c r="GSB236" s="130"/>
      <c r="GSC236" s="130"/>
      <c r="GSD236" s="130"/>
      <c r="GSE236" s="130"/>
      <c r="GSF236" s="130"/>
      <c r="GSG236" s="130"/>
      <c r="GSH236" s="130"/>
      <c r="GSI236" s="130"/>
      <c r="GSJ236" s="130"/>
      <c r="GSK236" s="130"/>
      <c r="GSL236" s="130"/>
      <c r="GSM236" s="130"/>
      <c r="GSN236" s="130"/>
      <c r="GSO236" s="130"/>
      <c r="GSP236" s="130"/>
      <c r="GSQ236" s="130"/>
      <c r="GSR236" s="130"/>
      <c r="GSS236" s="130"/>
      <c r="GST236" s="130"/>
      <c r="GSU236" s="130"/>
      <c r="GSV236" s="130"/>
      <c r="GSW236" s="130"/>
      <c r="GSX236" s="130"/>
      <c r="GSY236" s="130"/>
      <c r="GSZ236" s="130"/>
      <c r="GTA236" s="130"/>
      <c r="GTB236" s="130"/>
      <c r="GTC236" s="130"/>
      <c r="GTD236" s="130"/>
      <c r="GTE236" s="130"/>
      <c r="GTF236" s="130"/>
      <c r="GTG236" s="130"/>
      <c r="GTH236" s="130"/>
      <c r="GTI236" s="130"/>
      <c r="GTJ236" s="130"/>
      <c r="GTK236" s="130"/>
      <c r="GTL236" s="130"/>
      <c r="GTM236" s="130"/>
      <c r="GTN236" s="130"/>
      <c r="GTO236" s="130"/>
      <c r="GTP236" s="130"/>
      <c r="GTQ236" s="130"/>
      <c r="GTR236" s="130"/>
      <c r="GTS236" s="130"/>
      <c r="GTT236" s="130"/>
      <c r="GTU236" s="130"/>
      <c r="GTV236" s="130"/>
      <c r="GTW236" s="130"/>
      <c r="GTX236" s="130"/>
      <c r="GTY236" s="130"/>
      <c r="GTZ236" s="130"/>
      <c r="GUA236" s="130"/>
      <c r="GUB236" s="130"/>
      <c r="GUC236" s="130"/>
      <c r="GUD236" s="130"/>
      <c r="GUE236" s="130"/>
      <c r="GUF236" s="130"/>
      <c r="GUG236" s="130"/>
      <c r="GUH236" s="130"/>
      <c r="GUI236" s="130"/>
      <c r="GUJ236" s="130"/>
      <c r="GUK236" s="130"/>
      <c r="GUL236" s="130"/>
      <c r="GUM236" s="130"/>
      <c r="GUN236" s="130"/>
      <c r="GUO236" s="130"/>
      <c r="GUP236" s="130"/>
      <c r="GUQ236" s="130"/>
      <c r="GUR236" s="130"/>
      <c r="GUS236" s="130"/>
      <c r="GUT236" s="130"/>
      <c r="GUU236" s="130"/>
      <c r="GUV236" s="130"/>
      <c r="GUW236" s="130"/>
      <c r="GUX236" s="130"/>
      <c r="GUY236" s="130"/>
      <c r="GUZ236" s="130"/>
      <c r="GVA236" s="130"/>
      <c r="GVB236" s="130"/>
      <c r="GVC236" s="130"/>
      <c r="GVD236" s="130"/>
      <c r="GVE236" s="130"/>
      <c r="GVF236" s="130"/>
      <c r="GVG236" s="130"/>
      <c r="GVH236" s="130"/>
      <c r="GVI236" s="130"/>
      <c r="GVJ236" s="130"/>
      <c r="GVK236" s="130"/>
      <c r="GVL236" s="130"/>
      <c r="GVM236" s="130"/>
      <c r="GVN236" s="130"/>
      <c r="GVO236" s="130"/>
      <c r="GVP236" s="130"/>
      <c r="GVQ236" s="130"/>
      <c r="GVR236" s="130"/>
      <c r="GVS236" s="130"/>
      <c r="GVT236" s="130"/>
      <c r="GVU236" s="130"/>
      <c r="GVV236" s="130"/>
      <c r="GVW236" s="130"/>
      <c r="GVX236" s="130"/>
      <c r="GVY236" s="130"/>
      <c r="GVZ236" s="130"/>
      <c r="GWA236" s="130"/>
      <c r="GWB236" s="130"/>
      <c r="GWC236" s="130"/>
      <c r="GWD236" s="130"/>
      <c r="GWE236" s="130"/>
      <c r="GWF236" s="130"/>
      <c r="GWG236" s="130"/>
      <c r="GWH236" s="130"/>
      <c r="GWI236" s="130"/>
      <c r="GWJ236" s="130"/>
      <c r="GWK236" s="130"/>
      <c r="GWL236" s="130"/>
      <c r="GWM236" s="130"/>
      <c r="GWN236" s="130"/>
      <c r="GWO236" s="130"/>
      <c r="GWP236" s="130"/>
      <c r="GWQ236" s="130"/>
      <c r="GWR236" s="130"/>
      <c r="GWS236" s="130"/>
      <c r="GWT236" s="130"/>
      <c r="GWU236" s="130"/>
      <c r="GWV236" s="130"/>
      <c r="GWW236" s="130"/>
      <c r="GWX236" s="130"/>
      <c r="GWY236" s="130"/>
      <c r="GWZ236" s="130"/>
      <c r="GXA236" s="130"/>
      <c r="GXB236" s="130"/>
      <c r="GXC236" s="130"/>
      <c r="GXD236" s="130"/>
      <c r="GXE236" s="130"/>
      <c r="GXF236" s="130"/>
      <c r="GXG236" s="130"/>
      <c r="GXH236" s="130"/>
      <c r="GXI236" s="130"/>
      <c r="GXJ236" s="130"/>
      <c r="GXK236" s="130"/>
      <c r="GXL236" s="130"/>
      <c r="GXM236" s="130"/>
      <c r="GXN236" s="130"/>
      <c r="GXO236" s="130"/>
      <c r="GXP236" s="130"/>
      <c r="GXQ236" s="130"/>
      <c r="GXR236" s="130"/>
      <c r="GXS236" s="130"/>
      <c r="GXT236" s="130"/>
      <c r="GXU236" s="130"/>
      <c r="GXV236" s="130"/>
      <c r="GXW236" s="130"/>
      <c r="GXX236" s="130"/>
      <c r="GXY236" s="130"/>
      <c r="GXZ236" s="130"/>
      <c r="GYA236" s="130"/>
      <c r="GYB236" s="130"/>
      <c r="GYC236" s="130"/>
      <c r="GYD236" s="130"/>
      <c r="GYE236" s="130"/>
      <c r="GYF236" s="130"/>
      <c r="GYG236" s="130"/>
      <c r="GYH236" s="130"/>
      <c r="GYI236" s="130"/>
      <c r="GYJ236" s="130"/>
      <c r="GYK236" s="130"/>
      <c r="GYL236" s="130"/>
      <c r="GYM236" s="130"/>
      <c r="GYN236" s="130"/>
      <c r="GYO236" s="130"/>
      <c r="GYP236" s="130"/>
      <c r="GYQ236" s="130"/>
      <c r="GYR236" s="130"/>
      <c r="GYS236" s="130"/>
      <c r="GYT236" s="130"/>
      <c r="GYU236" s="130"/>
      <c r="GYV236" s="130"/>
      <c r="GYW236" s="130"/>
      <c r="GYX236" s="130"/>
      <c r="GYY236" s="130"/>
      <c r="GYZ236" s="130"/>
      <c r="GZA236" s="130"/>
      <c r="GZB236" s="130"/>
      <c r="GZC236" s="130"/>
      <c r="GZD236" s="130"/>
      <c r="GZE236" s="130"/>
      <c r="GZF236" s="130"/>
      <c r="GZG236" s="130"/>
      <c r="GZH236" s="130"/>
      <c r="GZI236" s="130"/>
      <c r="GZJ236" s="130"/>
      <c r="GZK236" s="130"/>
      <c r="GZL236" s="130"/>
      <c r="GZM236" s="130"/>
      <c r="GZN236" s="130"/>
      <c r="GZO236" s="130"/>
      <c r="GZP236" s="130"/>
      <c r="GZQ236" s="130"/>
      <c r="GZR236" s="130"/>
      <c r="GZS236" s="130"/>
      <c r="GZT236" s="130"/>
      <c r="GZU236" s="130"/>
      <c r="GZV236" s="130"/>
      <c r="GZW236" s="130"/>
      <c r="GZX236" s="130"/>
      <c r="GZY236" s="130"/>
      <c r="GZZ236" s="130"/>
      <c r="HAA236" s="130"/>
      <c r="HAB236" s="130"/>
      <c r="HAC236" s="130"/>
      <c r="HAD236" s="130"/>
      <c r="HAE236" s="130"/>
      <c r="HAF236" s="130"/>
      <c r="HAG236" s="130"/>
      <c r="HAH236" s="130"/>
      <c r="HAI236" s="130"/>
      <c r="HAJ236" s="130"/>
      <c r="HAK236" s="130"/>
      <c r="HAL236" s="130"/>
      <c r="HAM236" s="130"/>
      <c r="HAN236" s="130"/>
      <c r="HAO236" s="130"/>
      <c r="HAP236" s="130"/>
      <c r="HAQ236" s="130"/>
      <c r="HAR236" s="130"/>
      <c r="HAS236" s="130"/>
      <c r="HAT236" s="130"/>
      <c r="HAU236" s="130"/>
      <c r="HAV236" s="130"/>
      <c r="HAW236" s="130"/>
      <c r="HAX236" s="130"/>
      <c r="HAY236" s="130"/>
      <c r="HAZ236" s="130"/>
      <c r="HBA236" s="130"/>
      <c r="HBB236" s="130"/>
      <c r="HBC236" s="130"/>
      <c r="HBD236" s="130"/>
      <c r="HBE236" s="130"/>
      <c r="HBF236" s="130"/>
      <c r="HBG236" s="130"/>
      <c r="HBH236" s="130"/>
      <c r="HBI236" s="130"/>
      <c r="HBJ236" s="130"/>
      <c r="HBK236" s="130"/>
      <c r="HBL236" s="130"/>
      <c r="HBM236" s="130"/>
      <c r="HBN236" s="130"/>
      <c r="HBO236" s="130"/>
      <c r="HBP236" s="130"/>
      <c r="HBQ236" s="130"/>
      <c r="HBR236" s="130"/>
      <c r="HBS236" s="130"/>
      <c r="HBT236" s="130"/>
      <c r="HBU236" s="130"/>
      <c r="HBV236" s="130"/>
      <c r="HBW236" s="130"/>
      <c r="HBX236" s="130"/>
      <c r="HBY236" s="130"/>
      <c r="HBZ236" s="130"/>
      <c r="HCA236" s="130"/>
      <c r="HCB236" s="130"/>
      <c r="HCC236" s="130"/>
      <c r="HCD236" s="130"/>
      <c r="HCE236" s="130"/>
      <c r="HCF236" s="130"/>
      <c r="HCG236" s="130"/>
      <c r="HCH236" s="130"/>
      <c r="HCI236" s="130"/>
      <c r="HCJ236" s="130"/>
      <c r="HCK236" s="130"/>
      <c r="HCL236" s="130"/>
      <c r="HCM236" s="130"/>
      <c r="HCN236" s="130"/>
      <c r="HCO236" s="130"/>
      <c r="HCP236" s="130"/>
      <c r="HCQ236" s="130"/>
      <c r="HCR236" s="130"/>
      <c r="HCS236" s="130"/>
      <c r="HCT236" s="130"/>
      <c r="HCU236" s="130"/>
      <c r="HCV236" s="130"/>
      <c r="HCW236" s="130"/>
      <c r="HCX236" s="130"/>
      <c r="HCY236" s="130"/>
      <c r="HCZ236" s="130"/>
      <c r="HDA236" s="130"/>
      <c r="HDB236" s="130"/>
      <c r="HDC236" s="130"/>
      <c r="HDD236" s="130"/>
      <c r="HDE236" s="130"/>
      <c r="HDF236" s="130"/>
      <c r="HDG236" s="130"/>
      <c r="HDH236" s="130"/>
      <c r="HDI236" s="130"/>
      <c r="HDJ236" s="130"/>
      <c r="HDK236" s="130"/>
      <c r="HDL236" s="130"/>
      <c r="HDM236" s="130"/>
      <c r="HDN236" s="130"/>
      <c r="HDO236" s="130"/>
      <c r="HDP236" s="130"/>
      <c r="HDQ236" s="130"/>
      <c r="HDR236" s="130"/>
      <c r="HDS236" s="130"/>
      <c r="HDT236" s="130"/>
      <c r="HDU236" s="130"/>
      <c r="HDV236" s="130"/>
      <c r="HDW236" s="130"/>
      <c r="HDX236" s="130"/>
      <c r="HDY236" s="130"/>
      <c r="HDZ236" s="130"/>
      <c r="HEA236" s="130"/>
      <c r="HEB236" s="130"/>
      <c r="HEC236" s="130"/>
      <c r="HED236" s="130"/>
      <c r="HEE236" s="130"/>
      <c r="HEF236" s="130"/>
      <c r="HEG236" s="130"/>
      <c r="HEH236" s="130"/>
      <c r="HEI236" s="130"/>
      <c r="HEJ236" s="130"/>
      <c r="HEK236" s="130"/>
      <c r="HEL236" s="130"/>
      <c r="HEM236" s="130"/>
      <c r="HEN236" s="130"/>
      <c r="HEO236" s="130"/>
      <c r="HEP236" s="130"/>
      <c r="HEQ236" s="130"/>
      <c r="HER236" s="130"/>
      <c r="HES236" s="130"/>
      <c r="HET236" s="130"/>
      <c r="HEU236" s="130"/>
      <c r="HEV236" s="130"/>
      <c r="HEW236" s="130"/>
      <c r="HEX236" s="130"/>
      <c r="HEY236" s="130"/>
      <c r="HEZ236" s="130"/>
      <c r="HFA236" s="130"/>
      <c r="HFB236" s="130"/>
      <c r="HFC236" s="130"/>
      <c r="HFD236" s="130"/>
      <c r="HFE236" s="130"/>
      <c r="HFF236" s="130"/>
      <c r="HFG236" s="130"/>
      <c r="HFH236" s="130"/>
      <c r="HFI236" s="130"/>
      <c r="HFJ236" s="130"/>
      <c r="HFK236" s="130"/>
      <c r="HFL236" s="130"/>
      <c r="HFM236" s="130"/>
      <c r="HFN236" s="130"/>
      <c r="HFO236" s="130"/>
      <c r="HFP236" s="130"/>
      <c r="HFQ236" s="130"/>
      <c r="HFR236" s="130"/>
      <c r="HFS236" s="130"/>
      <c r="HFT236" s="130"/>
      <c r="HFU236" s="130"/>
      <c r="HFV236" s="130"/>
      <c r="HFW236" s="130"/>
      <c r="HFX236" s="130"/>
      <c r="HFY236" s="130"/>
      <c r="HFZ236" s="130"/>
      <c r="HGA236" s="130"/>
      <c r="HGB236" s="130"/>
      <c r="HGC236" s="130"/>
      <c r="HGD236" s="130"/>
      <c r="HGE236" s="130"/>
      <c r="HGF236" s="130"/>
      <c r="HGG236" s="130"/>
      <c r="HGH236" s="130"/>
      <c r="HGI236" s="130"/>
      <c r="HGJ236" s="130"/>
      <c r="HGK236" s="130"/>
      <c r="HGL236" s="130"/>
      <c r="HGM236" s="130"/>
      <c r="HGN236" s="130"/>
      <c r="HGO236" s="130"/>
      <c r="HGP236" s="130"/>
      <c r="HGQ236" s="130"/>
      <c r="HGR236" s="130"/>
      <c r="HGS236" s="130"/>
      <c r="HGT236" s="130"/>
      <c r="HGU236" s="130"/>
      <c r="HGV236" s="130"/>
      <c r="HGW236" s="130"/>
      <c r="HGX236" s="130"/>
      <c r="HGY236" s="130"/>
      <c r="HGZ236" s="130"/>
      <c r="HHA236" s="130"/>
      <c r="HHB236" s="130"/>
      <c r="HHC236" s="130"/>
      <c r="HHD236" s="130"/>
      <c r="HHE236" s="130"/>
      <c r="HHF236" s="130"/>
      <c r="HHG236" s="130"/>
      <c r="HHH236" s="130"/>
      <c r="HHI236" s="130"/>
      <c r="HHJ236" s="130"/>
      <c r="HHK236" s="130"/>
      <c r="HHL236" s="130"/>
      <c r="HHM236" s="130"/>
      <c r="HHN236" s="130"/>
      <c r="HHO236" s="130"/>
      <c r="HHP236" s="130"/>
      <c r="HHQ236" s="130"/>
      <c r="HHR236" s="130"/>
      <c r="HHS236" s="130"/>
      <c r="HHT236" s="130"/>
      <c r="HHU236" s="130"/>
      <c r="HHV236" s="130"/>
      <c r="HHW236" s="130"/>
      <c r="HHX236" s="130"/>
      <c r="HHY236" s="130"/>
      <c r="HHZ236" s="130"/>
      <c r="HIA236" s="130"/>
      <c r="HIB236" s="130"/>
      <c r="HIC236" s="130"/>
      <c r="HID236" s="130"/>
      <c r="HIE236" s="130"/>
      <c r="HIF236" s="130"/>
      <c r="HIG236" s="130"/>
      <c r="HIH236" s="130"/>
      <c r="HII236" s="130"/>
      <c r="HIJ236" s="130"/>
      <c r="HIK236" s="130"/>
      <c r="HIL236" s="130"/>
      <c r="HIM236" s="130"/>
      <c r="HIN236" s="130"/>
      <c r="HIO236" s="130"/>
      <c r="HIP236" s="130"/>
      <c r="HIQ236" s="130"/>
      <c r="HIR236" s="130"/>
      <c r="HIS236" s="130"/>
      <c r="HIT236" s="130"/>
      <c r="HIU236" s="130"/>
      <c r="HIV236" s="130"/>
      <c r="HIW236" s="130"/>
      <c r="HIX236" s="130"/>
      <c r="HIY236" s="130"/>
      <c r="HIZ236" s="130"/>
      <c r="HJA236" s="130"/>
      <c r="HJB236" s="130"/>
      <c r="HJC236" s="130"/>
      <c r="HJD236" s="130"/>
      <c r="HJE236" s="130"/>
      <c r="HJF236" s="130"/>
      <c r="HJG236" s="130"/>
      <c r="HJH236" s="130"/>
      <c r="HJI236" s="130"/>
      <c r="HJJ236" s="130"/>
      <c r="HJK236" s="130"/>
      <c r="HJL236" s="130"/>
      <c r="HJM236" s="130"/>
      <c r="HJN236" s="130"/>
      <c r="HJO236" s="130"/>
      <c r="HJP236" s="130"/>
      <c r="HJQ236" s="130"/>
      <c r="HJR236" s="130"/>
      <c r="HJS236" s="130"/>
      <c r="HJT236" s="130"/>
      <c r="HJU236" s="130"/>
      <c r="HJV236" s="130"/>
      <c r="HJW236" s="130"/>
      <c r="HJX236" s="130"/>
      <c r="HJY236" s="130"/>
      <c r="HJZ236" s="130"/>
      <c r="HKA236" s="130"/>
      <c r="HKB236" s="130"/>
      <c r="HKC236" s="130"/>
      <c r="HKD236" s="130"/>
      <c r="HKE236" s="130"/>
      <c r="HKF236" s="130"/>
      <c r="HKG236" s="130"/>
      <c r="HKH236" s="130"/>
      <c r="HKI236" s="130"/>
      <c r="HKJ236" s="130"/>
      <c r="HKK236" s="130"/>
      <c r="HKL236" s="130"/>
      <c r="HKM236" s="130"/>
      <c r="HKN236" s="130"/>
      <c r="HKO236" s="130"/>
      <c r="HKP236" s="130"/>
      <c r="HKQ236" s="130"/>
      <c r="HKR236" s="130"/>
      <c r="HKS236" s="130"/>
      <c r="HKT236" s="130"/>
      <c r="HKU236" s="130"/>
      <c r="HKV236" s="130"/>
      <c r="HKW236" s="130"/>
      <c r="HKX236" s="130"/>
      <c r="HKY236" s="130"/>
      <c r="HKZ236" s="130"/>
      <c r="HLA236" s="130"/>
      <c r="HLB236" s="130"/>
      <c r="HLC236" s="130"/>
      <c r="HLD236" s="130"/>
      <c r="HLE236" s="130"/>
      <c r="HLF236" s="130"/>
      <c r="HLG236" s="130"/>
      <c r="HLH236" s="130"/>
      <c r="HLI236" s="130"/>
      <c r="HLJ236" s="130"/>
      <c r="HLK236" s="130"/>
      <c r="HLL236" s="130"/>
      <c r="HLM236" s="130"/>
      <c r="HLN236" s="130"/>
      <c r="HLO236" s="130"/>
      <c r="HLP236" s="130"/>
      <c r="HLQ236" s="130"/>
      <c r="HLR236" s="130"/>
      <c r="HLS236" s="130"/>
      <c r="HLT236" s="130"/>
      <c r="HLU236" s="130"/>
      <c r="HLV236" s="130"/>
      <c r="HLW236" s="130"/>
      <c r="HLX236" s="130"/>
      <c r="HLY236" s="130"/>
      <c r="HLZ236" s="130"/>
      <c r="HMA236" s="130"/>
      <c r="HMB236" s="130"/>
      <c r="HMC236" s="130"/>
      <c r="HMD236" s="130"/>
      <c r="HME236" s="130"/>
      <c r="HMF236" s="130"/>
      <c r="HMG236" s="130"/>
      <c r="HMH236" s="130"/>
      <c r="HMI236" s="130"/>
      <c r="HMJ236" s="130"/>
      <c r="HMK236" s="130"/>
      <c r="HML236" s="130"/>
      <c r="HMM236" s="130"/>
      <c r="HMN236" s="130"/>
      <c r="HMO236" s="130"/>
      <c r="HMP236" s="130"/>
      <c r="HMQ236" s="130"/>
      <c r="HMR236" s="130"/>
      <c r="HMS236" s="130"/>
      <c r="HMT236" s="130"/>
      <c r="HMU236" s="130"/>
      <c r="HMV236" s="130"/>
      <c r="HMW236" s="130"/>
      <c r="HMX236" s="130"/>
      <c r="HMY236" s="130"/>
      <c r="HMZ236" s="130"/>
      <c r="HNA236" s="130"/>
      <c r="HNB236" s="130"/>
      <c r="HNC236" s="130"/>
      <c r="HND236" s="130"/>
      <c r="HNE236" s="130"/>
      <c r="HNF236" s="130"/>
      <c r="HNG236" s="130"/>
      <c r="HNH236" s="130"/>
      <c r="HNI236" s="130"/>
      <c r="HNJ236" s="130"/>
      <c r="HNK236" s="130"/>
      <c r="HNL236" s="130"/>
      <c r="HNM236" s="130"/>
      <c r="HNN236" s="130"/>
      <c r="HNO236" s="130"/>
      <c r="HNP236" s="130"/>
      <c r="HNQ236" s="130"/>
      <c r="HNR236" s="130"/>
      <c r="HNS236" s="130"/>
      <c r="HNT236" s="130"/>
      <c r="HNU236" s="130"/>
      <c r="HNV236" s="130"/>
      <c r="HNW236" s="130"/>
      <c r="HNX236" s="130"/>
      <c r="HNY236" s="130"/>
      <c r="HNZ236" s="130"/>
      <c r="HOA236" s="130"/>
      <c r="HOB236" s="130"/>
      <c r="HOC236" s="130"/>
      <c r="HOD236" s="130"/>
      <c r="HOE236" s="130"/>
      <c r="HOF236" s="130"/>
      <c r="HOG236" s="130"/>
      <c r="HOH236" s="130"/>
      <c r="HOI236" s="130"/>
      <c r="HOJ236" s="130"/>
      <c r="HOK236" s="130"/>
      <c r="HOL236" s="130"/>
      <c r="HOM236" s="130"/>
      <c r="HON236" s="130"/>
      <c r="HOO236" s="130"/>
      <c r="HOP236" s="130"/>
      <c r="HOQ236" s="130"/>
      <c r="HOR236" s="130"/>
      <c r="HOS236" s="130"/>
      <c r="HOT236" s="130"/>
      <c r="HOU236" s="130"/>
      <c r="HOV236" s="130"/>
      <c r="HOW236" s="130"/>
      <c r="HOX236" s="130"/>
      <c r="HOY236" s="130"/>
      <c r="HOZ236" s="130"/>
      <c r="HPA236" s="130"/>
      <c r="HPB236" s="130"/>
      <c r="HPC236" s="130"/>
      <c r="HPD236" s="130"/>
      <c r="HPE236" s="130"/>
      <c r="HPF236" s="130"/>
      <c r="HPG236" s="130"/>
      <c r="HPH236" s="130"/>
      <c r="HPI236" s="130"/>
      <c r="HPJ236" s="130"/>
      <c r="HPK236" s="130"/>
      <c r="HPL236" s="130"/>
      <c r="HPM236" s="130"/>
      <c r="HPN236" s="130"/>
      <c r="HPO236" s="130"/>
      <c r="HPP236" s="130"/>
      <c r="HPQ236" s="130"/>
      <c r="HPR236" s="130"/>
      <c r="HPS236" s="130"/>
      <c r="HPT236" s="130"/>
      <c r="HPU236" s="130"/>
      <c r="HPV236" s="130"/>
      <c r="HPW236" s="130"/>
      <c r="HPX236" s="130"/>
      <c r="HPY236" s="130"/>
      <c r="HPZ236" s="130"/>
      <c r="HQA236" s="130"/>
      <c r="HQB236" s="130"/>
      <c r="HQC236" s="130"/>
      <c r="HQD236" s="130"/>
      <c r="HQE236" s="130"/>
      <c r="HQF236" s="130"/>
      <c r="HQG236" s="130"/>
      <c r="HQH236" s="130"/>
      <c r="HQI236" s="130"/>
      <c r="HQJ236" s="130"/>
      <c r="HQK236" s="130"/>
      <c r="HQL236" s="130"/>
      <c r="HQM236" s="130"/>
      <c r="HQN236" s="130"/>
      <c r="HQO236" s="130"/>
      <c r="HQP236" s="130"/>
      <c r="HQQ236" s="130"/>
      <c r="HQR236" s="130"/>
      <c r="HQS236" s="130"/>
      <c r="HQT236" s="130"/>
      <c r="HQU236" s="130"/>
      <c r="HQV236" s="130"/>
      <c r="HQW236" s="130"/>
      <c r="HQX236" s="130"/>
      <c r="HQY236" s="130"/>
      <c r="HQZ236" s="130"/>
      <c r="HRA236" s="130"/>
      <c r="HRB236" s="130"/>
      <c r="HRC236" s="130"/>
      <c r="HRD236" s="130"/>
      <c r="HRE236" s="130"/>
      <c r="HRF236" s="130"/>
      <c r="HRG236" s="130"/>
      <c r="HRH236" s="130"/>
      <c r="HRI236" s="130"/>
      <c r="HRJ236" s="130"/>
      <c r="HRK236" s="130"/>
      <c r="HRL236" s="130"/>
      <c r="HRM236" s="130"/>
      <c r="HRN236" s="130"/>
      <c r="HRO236" s="130"/>
      <c r="HRP236" s="130"/>
      <c r="HRQ236" s="130"/>
      <c r="HRR236" s="130"/>
      <c r="HRS236" s="130"/>
      <c r="HRT236" s="130"/>
      <c r="HRU236" s="130"/>
      <c r="HRV236" s="130"/>
      <c r="HRW236" s="130"/>
      <c r="HRX236" s="130"/>
      <c r="HRY236" s="130"/>
      <c r="HRZ236" s="130"/>
      <c r="HSA236" s="130"/>
      <c r="HSB236" s="130"/>
      <c r="HSC236" s="130"/>
      <c r="HSD236" s="130"/>
      <c r="HSE236" s="130"/>
      <c r="HSF236" s="130"/>
      <c r="HSG236" s="130"/>
      <c r="HSH236" s="130"/>
      <c r="HSI236" s="130"/>
      <c r="HSJ236" s="130"/>
      <c r="HSK236" s="130"/>
      <c r="HSL236" s="130"/>
      <c r="HSM236" s="130"/>
      <c r="HSN236" s="130"/>
      <c r="HSO236" s="130"/>
      <c r="HSP236" s="130"/>
      <c r="HSQ236" s="130"/>
      <c r="HSR236" s="130"/>
      <c r="HSS236" s="130"/>
      <c r="HST236" s="130"/>
      <c r="HSU236" s="130"/>
      <c r="HSV236" s="130"/>
      <c r="HSW236" s="130"/>
      <c r="HSX236" s="130"/>
      <c r="HSY236" s="130"/>
      <c r="HSZ236" s="130"/>
      <c r="HTA236" s="130"/>
      <c r="HTB236" s="130"/>
      <c r="HTC236" s="130"/>
      <c r="HTD236" s="130"/>
      <c r="HTE236" s="130"/>
      <c r="HTF236" s="130"/>
      <c r="HTG236" s="130"/>
      <c r="HTH236" s="130"/>
      <c r="HTI236" s="130"/>
      <c r="HTJ236" s="130"/>
      <c r="HTK236" s="130"/>
      <c r="HTL236" s="130"/>
      <c r="HTM236" s="130"/>
      <c r="HTN236" s="130"/>
      <c r="HTO236" s="130"/>
      <c r="HTP236" s="130"/>
      <c r="HTQ236" s="130"/>
      <c r="HTR236" s="130"/>
      <c r="HTS236" s="130"/>
      <c r="HTT236" s="130"/>
      <c r="HTU236" s="130"/>
      <c r="HTV236" s="130"/>
      <c r="HTW236" s="130"/>
      <c r="HTX236" s="130"/>
      <c r="HTY236" s="130"/>
      <c r="HTZ236" s="130"/>
      <c r="HUA236" s="130"/>
      <c r="HUB236" s="130"/>
      <c r="HUC236" s="130"/>
      <c r="HUD236" s="130"/>
      <c r="HUE236" s="130"/>
      <c r="HUF236" s="130"/>
      <c r="HUG236" s="130"/>
      <c r="HUH236" s="130"/>
      <c r="HUI236" s="130"/>
      <c r="HUJ236" s="130"/>
      <c r="HUK236" s="130"/>
      <c r="HUL236" s="130"/>
      <c r="HUM236" s="130"/>
      <c r="HUN236" s="130"/>
      <c r="HUO236" s="130"/>
      <c r="HUP236" s="130"/>
      <c r="HUQ236" s="130"/>
      <c r="HUR236" s="130"/>
      <c r="HUS236" s="130"/>
      <c r="HUT236" s="130"/>
      <c r="HUU236" s="130"/>
      <c r="HUV236" s="130"/>
      <c r="HUW236" s="130"/>
      <c r="HUX236" s="130"/>
      <c r="HUY236" s="130"/>
      <c r="HUZ236" s="130"/>
      <c r="HVA236" s="130"/>
      <c r="HVB236" s="130"/>
      <c r="HVC236" s="130"/>
      <c r="HVD236" s="130"/>
      <c r="HVE236" s="130"/>
      <c r="HVF236" s="130"/>
      <c r="HVG236" s="130"/>
      <c r="HVH236" s="130"/>
      <c r="HVI236" s="130"/>
      <c r="HVJ236" s="130"/>
      <c r="HVK236" s="130"/>
      <c r="HVL236" s="130"/>
      <c r="HVM236" s="130"/>
      <c r="HVN236" s="130"/>
      <c r="HVO236" s="130"/>
      <c r="HVP236" s="130"/>
      <c r="HVQ236" s="130"/>
      <c r="HVR236" s="130"/>
      <c r="HVS236" s="130"/>
      <c r="HVT236" s="130"/>
      <c r="HVU236" s="130"/>
      <c r="HVV236" s="130"/>
      <c r="HVW236" s="130"/>
      <c r="HVX236" s="130"/>
      <c r="HVY236" s="130"/>
      <c r="HVZ236" s="130"/>
      <c r="HWA236" s="130"/>
      <c r="HWB236" s="130"/>
      <c r="HWC236" s="130"/>
      <c r="HWD236" s="130"/>
      <c r="HWE236" s="130"/>
      <c r="HWF236" s="130"/>
      <c r="HWG236" s="130"/>
      <c r="HWH236" s="130"/>
      <c r="HWI236" s="130"/>
      <c r="HWJ236" s="130"/>
      <c r="HWK236" s="130"/>
      <c r="HWL236" s="130"/>
      <c r="HWM236" s="130"/>
      <c r="HWN236" s="130"/>
      <c r="HWO236" s="130"/>
      <c r="HWP236" s="130"/>
      <c r="HWQ236" s="130"/>
      <c r="HWR236" s="130"/>
      <c r="HWS236" s="130"/>
      <c r="HWT236" s="130"/>
      <c r="HWU236" s="130"/>
      <c r="HWV236" s="130"/>
      <c r="HWW236" s="130"/>
      <c r="HWX236" s="130"/>
      <c r="HWY236" s="130"/>
      <c r="HWZ236" s="130"/>
      <c r="HXA236" s="130"/>
      <c r="HXB236" s="130"/>
      <c r="HXC236" s="130"/>
      <c r="HXD236" s="130"/>
      <c r="HXE236" s="130"/>
      <c r="HXF236" s="130"/>
      <c r="HXG236" s="130"/>
      <c r="HXH236" s="130"/>
      <c r="HXI236" s="130"/>
      <c r="HXJ236" s="130"/>
      <c r="HXK236" s="130"/>
      <c r="HXL236" s="130"/>
      <c r="HXM236" s="130"/>
      <c r="HXN236" s="130"/>
      <c r="HXO236" s="130"/>
      <c r="HXP236" s="130"/>
      <c r="HXQ236" s="130"/>
      <c r="HXR236" s="130"/>
      <c r="HXS236" s="130"/>
      <c r="HXT236" s="130"/>
      <c r="HXU236" s="130"/>
      <c r="HXV236" s="130"/>
      <c r="HXW236" s="130"/>
      <c r="HXX236" s="130"/>
      <c r="HXY236" s="130"/>
      <c r="HXZ236" s="130"/>
      <c r="HYA236" s="130"/>
      <c r="HYB236" s="130"/>
      <c r="HYC236" s="130"/>
      <c r="HYD236" s="130"/>
      <c r="HYE236" s="130"/>
      <c r="HYF236" s="130"/>
      <c r="HYG236" s="130"/>
      <c r="HYH236" s="130"/>
      <c r="HYI236" s="130"/>
      <c r="HYJ236" s="130"/>
      <c r="HYK236" s="130"/>
      <c r="HYL236" s="130"/>
      <c r="HYM236" s="130"/>
      <c r="HYN236" s="130"/>
      <c r="HYO236" s="130"/>
      <c r="HYP236" s="130"/>
      <c r="HYQ236" s="130"/>
      <c r="HYR236" s="130"/>
      <c r="HYS236" s="130"/>
      <c r="HYT236" s="130"/>
      <c r="HYU236" s="130"/>
      <c r="HYV236" s="130"/>
      <c r="HYW236" s="130"/>
      <c r="HYX236" s="130"/>
      <c r="HYY236" s="130"/>
      <c r="HYZ236" s="130"/>
      <c r="HZA236" s="130"/>
      <c r="HZB236" s="130"/>
      <c r="HZC236" s="130"/>
      <c r="HZD236" s="130"/>
      <c r="HZE236" s="130"/>
      <c r="HZF236" s="130"/>
      <c r="HZG236" s="130"/>
      <c r="HZH236" s="130"/>
      <c r="HZI236" s="130"/>
      <c r="HZJ236" s="130"/>
      <c r="HZK236" s="130"/>
      <c r="HZL236" s="130"/>
      <c r="HZM236" s="130"/>
      <c r="HZN236" s="130"/>
      <c r="HZO236" s="130"/>
      <c r="HZP236" s="130"/>
      <c r="HZQ236" s="130"/>
      <c r="HZR236" s="130"/>
      <c r="HZS236" s="130"/>
      <c r="HZT236" s="130"/>
      <c r="HZU236" s="130"/>
      <c r="HZV236" s="130"/>
      <c r="HZW236" s="130"/>
      <c r="HZX236" s="130"/>
      <c r="HZY236" s="130"/>
      <c r="HZZ236" s="130"/>
      <c r="IAA236" s="130"/>
      <c r="IAB236" s="130"/>
      <c r="IAC236" s="130"/>
      <c r="IAD236" s="130"/>
      <c r="IAE236" s="130"/>
      <c r="IAF236" s="130"/>
      <c r="IAG236" s="130"/>
      <c r="IAH236" s="130"/>
      <c r="IAI236" s="130"/>
      <c r="IAJ236" s="130"/>
      <c r="IAK236" s="130"/>
      <c r="IAL236" s="130"/>
      <c r="IAM236" s="130"/>
      <c r="IAN236" s="130"/>
      <c r="IAO236" s="130"/>
      <c r="IAP236" s="130"/>
      <c r="IAQ236" s="130"/>
      <c r="IAR236" s="130"/>
      <c r="IAS236" s="130"/>
      <c r="IAT236" s="130"/>
      <c r="IAU236" s="130"/>
      <c r="IAV236" s="130"/>
      <c r="IAW236" s="130"/>
      <c r="IAX236" s="130"/>
      <c r="IAY236" s="130"/>
      <c r="IAZ236" s="130"/>
      <c r="IBA236" s="130"/>
      <c r="IBB236" s="130"/>
      <c r="IBC236" s="130"/>
      <c r="IBD236" s="130"/>
      <c r="IBE236" s="130"/>
      <c r="IBF236" s="130"/>
      <c r="IBG236" s="130"/>
      <c r="IBH236" s="130"/>
      <c r="IBI236" s="130"/>
      <c r="IBJ236" s="130"/>
      <c r="IBK236" s="130"/>
      <c r="IBL236" s="130"/>
      <c r="IBM236" s="130"/>
      <c r="IBN236" s="130"/>
      <c r="IBO236" s="130"/>
      <c r="IBP236" s="130"/>
      <c r="IBQ236" s="130"/>
      <c r="IBR236" s="130"/>
      <c r="IBS236" s="130"/>
      <c r="IBT236" s="130"/>
      <c r="IBU236" s="130"/>
      <c r="IBV236" s="130"/>
      <c r="IBW236" s="130"/>
      <c r="IBX236" s="130"/>
      <c r="IBY236" s="130"/>
      <c r="IBZ236" s="130"/>
      <c r="ICA236" s="130"/>
      <c r="ICB236" s="130"/>
      <c r="ICC236" s="130"/>
      <c r="ICD236" s="130"/>
      <c r="ICE236" s="130"/>
      <c r="ICF236" s="130"/>
      <c r="ICG236" s="130"/>
      <c r="ICH236" s="130"/>
      <c r="ICI236" s="130"/>
      <c r="ICJ236" s="130"/>
      <c r="ICK236" s="130"/>
      <c r="ICL236" s="130"/>
      <c r="ICM236" s="130"/>
      <c r="ICN236" s="130"/>
      <c r="ICO236" s="130"/>
      <c r="ICP236" s="130"/>
      <c r="ICQ236" s="130"/>
      <c r="ICR236" s="130"/>
      <c r="ICS236" s="130"/>
      <c r="ICT236" s="130"/>
      <c r="ICU236" s="130"/>
      <c r="ICV236" s="130"/>
      <c r="ICW236" s="130"/>
      <c r="ICX236" s="130"/>
      <c r="ICY236" s="130"/>
      <c r="ICZ236" s="130"/>
      <c r="IDA236" s="130"/>
      <c r="IDB236" s="130"/>
      <c r="IDC236" s="130"/>
      <c r="IDD236" s="130"/>
      <c r="IDE236" s="130"/>
      <c r="IDF236" s="130"/>
      <c r="IDG236" s="130"/>
      <c r="IDH236" s="130"/>
      <c r="IDI236" s="130"/>
      <c r="IDJ236" s="130"/>
      <c r="IDK236" s="130"/>
      <c r="IDL236" s="130"/>
      <c r="IDM236" s="130"/>
      <c r="IDN236" s="130"/>
      <c r="IDO236" s="130"/>
      <c r="IDP236" s="130"/>
      <c r="IDQ236" s="130"/>
      <c r="IDR236" s="130"/>
      <c r="IDS236" s="130"/>
      <c r="IDT236" s="130"/>
      <c r="IDU236" s="130"/>
      <c r="IDV236" s="130"/>
      <c r="IDW236" s="130"/>
      <c r="IDX236" s="130"/>
      <c r="IDY236" s="130"/>
      <c r="IDZ236" s="130"/>
      <c r="IEA236" s="130"/>
      <c r="IEB236" s="130"/>
      <c r="IEC236" s="130"/>
      <c r="IED236" s="130"/>
      <c r="IEE236" s="130"/>
      <c r="IEF236" s="130"/>
      <c r="IEG236" s="130"/>
      <c r="IEH236" s="130"/>
      <c r="IEI236" s="130"/>
      <c r="IEJ236" s="130"/>
      <c r="IEK236" s="130"/>
      <c r="IEL236" s="130"/>
      <c r="IEM236" s="130"/>
      <c r="IEN236" s="130"/>
      <c r="IEO236" s="130"/>
      <c r="IEP236" s="130"/>
      <c r="IEQ236" s="130"/>
      <c r="IER236" s="130"/>
      <c r="IES236" s="130"/>
      <c r="IET236" s="130"/>
      <c r="IEU236" s="130"/>
      <c r="IEV236" s="130"/>
      <c r="IEW236" s="130"/>
      <c r="IEX236" s="130"/>
      <c r="IEY236" s="130"/>
      <c r="IEZ236" s="130"/>
      <c r="IFA236" s="130"/>
      <c r="IFB236" s="130"/>
      <c r="IFC236" s="130"/>
      <c r="IFD236" s="130"/>
      <c r="IFE236" s="130"/>
      <c r="IFF236" s="130"/>
      <c r="IFG236" s="130"/>
      <c r="IFH236" s="130"/>
      <c r="IFI236" s="130"/>
      <c r="IFJ236" s="130"/>
      <c r="IFK236" s="130"/>
      <c r="IFL236" s="130"/>
      <c r="IFM236" s="130"/>
      <c r="IFN236" s="130"/>
      <c r="IFO236" s="130"/>
      <c r="IFP236" s="130"/>
      <c r="IFQ236" s="130"/>
      <c r="IFR236" s="130"/>
      <c r="IFS236" s="130"/>
      <c r="IFT236" s="130"/>
      <c r="IFU236" s="130"/>
      <c r="IFV236" s="130"/>
      <c r="IFW236" s="130"/>
      <c r="IFX236" s="130"/>
      <c r="IFY236" s="130"/>
      <c r="IFZ236" s="130"/>
      <c r="IGA236" s="130"/>
      <c r="IGB236" s="130"/>
      <c r="IGC236" s="130"/>
      <c r="IGD236" s="130"/>
      <c r="IGE236" s="130"/>
      <c r="IGF236" s="130"/>
      <c r="IGG236" s="130"/>
      <c r="IGH236" s="130"/>
      <c r="IGI236" s="130"/>
      <c r="IGJ236" s="130"/>
      <c r="IGK236" s="130"/>
      <c r="IGL236" s="130"/>
      <c r="IGM236" s="130"/>
      <c r="IGN236" s="130"/>
      <c r="IGO236" s="130"/>
      <c r="IGP236" s="130"/>
      <c r="IGQ236" s="130"/>
      <c r="IGR236" s="130"/>
      <c r="IGS236" s="130"/>
      <c r="IGT236" s="130"/>
      <c r="IGU236" s="130"/>
      <c r="IGV236" s="130"/>
      <c r="IGW236" s="130"/>
      <c r="IGX236" s="130"/>
      <c r="IGY236" s="130"/>
      <c r="IGZ236" s="130"/>
      <c r="IHA236" s="130"/>
      <c r="IHB236" s="130"/>
      <c r="IHC236" s="130"/>
      <c r="IHD236" s="130"/>
      <c r="IHE236" s="130"/>
      <c r="IHF236" s="130"/>
      <c r="IHG236" s="130"/>
      <c r="IHH236" s="130"/>
      <c r="IHI236" s="130"/>
      <c r="IHJ236" s="130"/>
      <c r="IHK236" s="130"/>
      <c r="IHL236" s="130"/>
      <c r="IHM236" s="130"/>
      <c r="IHN236" s="130"/>
      <c r="IHO236" s="130"/>
      <c r="IHP236" s="130"/>
      <c r="IHQ236" s="130"/>
      <c r="IHR236" s="130"/>
      <c r="IHS236" s="130"/>
      <c r="IHT236" s="130"/>
      <c r="IHU236" s="130"/>
      <c r="IHV236" s="130"/>
      <c r="IHW236" s="130"/>
      <c r="IHX236" s="130"/>
      <c r="IHY236" s="130"/>
      <c r="IHZ236" s="130"/>
      <c r="IIA236" s="130"/>
      <c r="IIB236" s="130"/>
      <c r="IIC236" s="130"/>
      <c r="IID236" s="130"/>
      <c r="IIE236" s="130"/>
      <c r="IIF236" s="130"/>
      <c r="IIG236" s="130"/>
      <c r="IIH236" s="130"/>
      <c r="III236" s="130"/>
      <c r="IIJ236" s="130"/>
      <c r="IIK236" s="130"/>
      <c r="IIL236" s="130"/>
      <c r="IIM236" s="130"/>
      <c r="IIN236" s="130"/>
      <c r="IIO236" s="130"/>
      <c r="IIP236" s="130"/>
      <c r="IIQ236" s="130"/>
      <c r="IIR236" s="130"/>
      <c r="IIS236" s="130"/>
      <c r="IIT236" s="130"/>
      <c r="IIU236" s="130"/>
      <c r="IIV236" s="130"/>
      <c r="IIW236" s="130"/>
      <c r="IIX236" s="130"/>
      <c r="IIY236" s="130"/>
      <c r="IIZ236" s="130"/>
      <c r="IJA236" s="130"/>
      <c r="IJB236" s="130"/>
      <c r="IJC236" s="130"/>
      <c r="IJD236" s="130"/>
      <c r="IJE236" s="130"/>
      <c r="IJF236" s="130"/>
      <c r="IJG236" s="130"/>
      <c r="IJH236" s="130"/>
      <c r="IJI236" s="130"/>
      <c r="IJJ236" s="130"/>
      <c r="IJK236" s="130"/>
      <c r="IJL236" s="130"/>
      <c r="IJM236" s="130"/>
      <c r="IJN236" s="130"/>
      <c r="IJO236" s="130"/>
      <c r="IJP236" s="130"/>
      <c r="IJQ236" s="130"/>
      <c r="IJR236" s="130"/>
      <c r="IJS236" s="130"/>
      <c r="IJT236" s="130"/>
      <c r="IJU236" s="130"/>
      <c r="IJV236" s="130"/>
      <c r="IJW236" s="130"/>
      <c r="IJX236" s="130"/>
      <c r="IJY236" s="130"/>
      <c r="IJZ236" s="130"/>
      <c r="IKA236" s="130"/>
      <c r="IKB236" s="130"/>
      <c r="IKC236" s="130"/>
      <c r="IKD236" s="130"/>
      <c r="IKE236" s="130"/>
      <c r="IKF236" s="130"/>
      <c r="IKG236" s="130"/>
      <c r="IKH236" s="130"/>
      <c r="IKI236" s="130"/>
      <c r="IKJ236" s="130"/>
      <c r="IKK236" s="130"/>
      <c r="IKL236" s="130"/>
      <c r="IKM236" s="130"/>
      <c r="IKN236" s="130"/>
      <c r="IKO236" s="130"/>
      <c r="IKP236" s="130"/>
      <c r="IKQ236" s="130"/>
      <c r="IKR236" s="130"/>
      <c r="IKS236" s="130"/>
      <c r="IKT236" s="130"/>
      <c r="IKU236" s="130"/>
      <c r="IKV236" s="130"/>
      <c r="IKW236" s="130"/>
      <c r="IKX236" s="130"/>
      <c r="IKY236" s="130"/>
      <c r="IKZ236" s="130"/>
      <c r="ILA236" s="130"/>
      <c r="ILB236" s="130"/>
      <c r="ILC236" s="130"/>
      <c r="ILD236" s="130"/>
      <c r="ILE236" s="130"/>
      <c r="ILF236" s="130"/>
      <c r="ILG236" s="130"/>
      <c r="ILH236" s="130"/>
      <c r="ILI236" s="130"/>
      <c r="ILJ236" s="130"/>
      <c r="ILK236" s="130"/>
      <c r="ILL236" s="130"/>
      <c r="ILM236" s="130"/>
      <c r="ILN236" s="130"/>
      <c r="ILO236" s="130"/>
      <c r="ILP236" s="130"/>
      <c r="ILQ236" s="130"/>
      <c r="ILR236" s="130"/>
      <c r="ILS236" s="130"/>
      <c r="ILT236" s="130"/>
      <c r="ILU236" s="130"/>
      <c r="ILV236" s="130"/>
      <c r="ILW236" s="130"/>
      <c r="ILX236" s="130"/>
      <c r="ILY236" s="130"/>
      <c r="ILZ236" s="130"/>
      <c r="IMA236" s="130"/>
      <c r="IMB236" s="130"/>
      <c r="IMC236" s="130"/>
      <c r="IMD236" s="130"/>
      <c r="IME236" s="130"/>
      <c r="IMF236" s="130"/>
      <c r="IMG236" s="130"/>
      <c r="IMH236" s="130"/>
      <c r="IMI236" s="130"/>
      <c r="IMJ236" s="130"/>
      <c r="IMK236" s="130"/>
      <c r="IML236" s="130"/>
      <c r="IMM236" s="130"/>
      <c r="IMN236" s="130"/>
      <c r="IMO236" s="130"/>
      <c r="IMP236" s="130"/>
      <c r="IMQ236" s="130"/>
      <c r="IMR236" s="130"/>
      <c r="IMS236" s="130"/>
      <c r="IMT236" s="130"/>
      <c r="IMU236" s="130"/>
      <c r="IMV236" s="130"/>
      <c r="IMW236" s="130"/>
      <c r="IMX236" s="130"/>
      <c r="IMY236" s="130"/>
      <c r="IMZ236" s="130"/>
      <c r="INA236" s="130"/>
      <c r="INB236" s="130"/>
      <c r="INC236" s="130"/>
      <c r="IND236" s="130"/>
      <c r="INE236" s="130"/>
      <c r="INF236" s="130"/>
      <c r="ING236" s="130"/>
      <c r="INH236" s="130"/>
      <c r="INI236" s="130"/>
      <c r="INJ236" s="130"/>
      <c r="INK236" s="130"/>
      <c r="INL236" s="130"/>
      <c r="INM236" s="130"/>
      <c r="INN236" s="130"/>
      <c r="INO236" s="130"/>
      <c r="INP236" s="130"/>
      <c r="INQ236" s="130"/>
      <c r="INR236" s="130"/>
      <c r="INS236" s="130"/>
      <c r="INT236" s="130"/>
      <c r="INU236" s="130"/>
      <c r="INV236" s="130"/>
      <c r="INW236" s="130"/>
      <c r="INX236" s="130"/>
      <c r="INY236" s="130"/>
      <c r="INZ236" s="130"/>
      <c r="IOA236" s="130"/>
      <c r="IOB236" s="130"/>
      <c r="IOC236" s="130"/>
      <c r="IOD236" s="130"/>
      <c r="IOE236" s="130"/>
      <c r="IOF236" s="130"/>
      <c r="IOG236" s="130"/>
      <c r="IOH236" s="130"/>
      <c r="IOI236" s="130"/>
      <c r="IOJ236" s="130"/>
      <c r="IOK236" s="130"/>
      <c r="IOL236" s="130"/>
      <c r="IOM236" s="130"/>
      <c r="ION236" s="130"/>
      <c r="IOO236" s="130"/>
      <c r="IOP236" s="130"/>
      <c r="IOQ236" s="130"/>
      <c r="IOR236" s="130"/>
      <c r="IOS236" s="130"/>
      <c r="IOT236" s="130"/>
      <c r="IOU236" s="130"/>
      <c r="IOV236" s="130"/>
      <c r="IOW236" s="130"/>
      <c r="IOX236" s="130"/>
      <c r="IOY236" s="130"/>
      <c r="IOZ236" s="130"/>
      <c r="IPA236" s="130"/>
      <c r="IPB236" s="130"/>
      <c r="IPC236" s="130"/>
      <c r="IPD236" s="130"/>
      <c r="IPE236" s="130"/>
      <c r="IPF236" s="130"/>
      <c r="IPG236" s="130"/>
      <c r="IPH236" s="130"/>
      <c r="IPI236" s="130"/>
      <c r="IPJ236" s="130"/>
      <c r="IPK236" s="130"/>
      <c r="IPL236" s="130"/>
      <c r="IPM236" s="130"/>
      <c r="IPN236" s="130"/>
      <c r="IPO236" s="130"/>
      <c r="IPP236" s="130"/>
      <c r="IPQ236" s="130"/>
      <c r="IPR236" s="130"/>
      <c r="IPS236" s="130"/>
      <c r="IPT236" s="130"/>
      <c r="IPU236" s="130"/>
      <c r="IPV236" s="130"/>
      <c r="IPW236" s="130"/>
      <c r="IPX236" s="130"/>
      <c r="IPY236" s="130"/>
      <c r="IPZ236" s="130"/>
      <c r="IQA236" s="130"/>
      <c r="IQB236" s="130"/>
      <c r="IQC236" s="130"/>
      <c r="IQD236" s="130"/>
      <c r="IQE236" s="130"/>
      <c r="IQF236" s="130"/>
      <c r="IQG236" s="130"/>
      <c r="IQH236" s="130"/>
      <c r="IQI236" s="130"/>
      <c r="IQJ236" s="130"/>
      <c r="IQK236" s="130"/>
      <c r="IQL236" s="130"/>
      <c r="IQM236" s="130"/>
      <c r="IQN236" s="130"/>
      <c r="IQO236" s="130"/>
      <c r="IQP236" s="130"/>
      <c r="IQQ236" s="130"/>
      <c r="IQR236" s="130"/>
      <c r="IQS236" s="130"/>
      <c r="IQT236" s="130"/>
      <c r="IQU236" s="130"/>
      <c r="IQV236" s="130"/>
      <c r="IQW236" s="130"/>
      <c r="IQX236" s="130"/>
      <c r="IQY236" s="130"/>
      <c r="IQZ236" s="130"/>
      <c r="IRA236" s="130"/>
      <c r="IRB236" s="130"/>
      <c r="IRC236" s="130"/>
      <c r="IRD236" s="130"/>
      <c r="IRE236" s="130"/>
      <c r="IRF236" s="130"/>
      <c r="IRG236" s="130"/>
      <c r="IRH236" s="130"/>
      <c r="IRI236" s="130"/>
      <c r="IRJ236" s="130"/>
      <c r="IRK236" s="130"/>
      <c r="IRL236" s="130"/>
      <c r="IRM236" s="130"/>
      <c r="IRN236" s="130"/>
      <c r="IRO236" s="130"/>
      <c r="IRP236" s="130"/>
      <c r="IRQ236" s="130"/>
      <c r="IRR236" s="130"/>
      <c r="IRS236" s="130"/>
      <c r="IRT236" s="130"/>
      <c r="IRU236" s="130"/>
      <c r="IRV236" s="130"/>
      <c r="IRW236" s="130"/>
      <c r="IRX236" s="130"/>
      <c r="IRY236" s="130"/>
      <c r="IRZ236" s="130"/>
      <c r="ISA236" s="130"/>
      <c r="ISB236" s="130"/>
      <c r="ISC236" s="130"/>
      <c r="ISD236" s="130"/>
      <c r="ISE236" s="130"/>
      <c r="ISF236" s="130"/>
      <c r="ISG236" s="130"/>
      <c r="ISH236" s="130"/>
      <c r="ISI236" s="130"/>
      <c r="ISJ236" s="130"/>
      <c r="ISK236" s="130"/>
      <c r="ISL236" s="130"/>
      <c r="ISM236" s="130"/>
      <c r="ISN236" s="130"/>
      <c r="ISO236" s="130"/>
      <c r="ISP236" s="130"/>
      <c r="ISQ236" s="130"/>
      <c r="ISR236" s="130"/>
      <c r="ISS236" s="130"/>
      <c r="IST236" s="130"/>
      <c r="ISU236" s="130"/>
      <c r="ISV236" s="130"/>
      <c r="ISW236" s="130"/>
      <c r="ISX236" s="130"/>
      <c r="ISY236" s="130"/>
      <c r="ISZ236" s="130"/>
      <c r="ITA236" s="130"/>
      <c r="ITB236" s="130"/>
      <c r="ITC236" s="130"/>
      <c r="ITD236" s="130"/>
      <c r="ITE236" s="130"/>
      <c r="ITF236" s="130"/>
      <c r="ITG236" s="130"/>
      <c r="ITH236" s="130"/>
      <c r="ITI236" s="130"/>
      <c r="ITJ236" s="130"/>
      <c r="ITK236" s="130"/>
      <c r="ITL236" s="130"/>
      <c r="ITM236" s="130"/>
      <c r="ITN236" s="130"/>
      <c r="ITO236" s="130"/>
      <c r="ITP236" s="130"/>
      <c r="ITQ236" s="130"/>
      <c r="ITR236" s="130"/>
      <c r="ITS236" s="130"/>
      <c r="ITT236" s="130"/>
      <c r="ITU236" s="130"/>
      <c r="ITV236" s="130"/>
      <c r="ITW236" s="130"/>
      <c r="ITX236" s="130"/>
      <c r="ITY236" s="130"/>
      <c r="ITZ236" s="130"/>
      <c r="IUA236" s="130"/>
      <c r="IUB236" s="130"/>
      <c r="IUC236" s="130"/>
      <c r="IUD236" s="130"/>
      <c r="IUE236" s="130"/>
      <c r="IUF236" s="130"/>
      <c r="IUG236" s="130"/>
      <c r="IUH236" s="130"/>
      <c r="IUI236" s="130"/>
      <c r="IUJ236" s="130"/>
      <c r="IUK236" s="130"/>
      <c r="IUL236" s="130"/>
      <c r="IUM236" s="130"/>
      <c r="IUN236" s="130"/>
      <c r="IUO236" s="130"/>
      <c r="IUP236" s="130"/>
      <c r="IUQ236" s="130"/>
      <c r="IUR236" s="130"/>
      <c r="IUS236" s="130"/>
      <c r="IUT236" s="130"/>
      <c r="IUU236" s="130"/>
      <c r="IUV236" s="130"/>
      <c r="IUW236" s="130"/>
      <c r="IUX236" s="130"/>
      <c r="IUY236" s="130"/>
      <c r="IUZ236" s="130"/>
      <c r="IVA236" s="130"/>
      <c r="IVB236" s="130"/>
      <c r="IVC236" s="130"/>
      <c r="IVD236" s="130"/>
      <c r="IVE236" s="130"/>
      <c r="IVF236" s="130"/>
      <c r="IVG236" s="130"/>
      <c r="IVH236" s="130"/>
      <c r="IVI236" s="130"/>
      <c r="IVJ236" s="130"/>
      <c r="IVK236" s="130"/>
      <c r="IVL236" s="130"/>
      <c r="IVM236" s="130"/>
      <c r="IVN236" s="130"/>
      <c r="IVO236" s="130"/>
      <c r="IVP236" s="130"/>
      <c r="IVQ236" s="130"/>
      <c r="IVR236" s="130"/>
      <c r="IVS236" s="130"/>
      <c r="IVT236" s="130"/>
      <c r="IVU236" s="130"/>
      <c r="IVV236" s="130"/>
      <c r="IVW236" s="130"/>
      <c r="IVX236" s="130"/>
      <c r="IVY236" s="130"/>
      <c r="IVZ236" s="130"/>
      <c r="IWA236" s="130"/>
      <c r="IWB236" s="130"/>
      <c r="IWC236" s="130"/>
      <c r="IWD236" s="130"/>
      <c r="IWE236" s="130"/>
      <c r="IWF236" s="130"/>
      <c r="IWG236" s="130"/>
      <c r="IWH236" s="130"/>
      <c r="IWI236" s="130"/>
      <c r="IWJ236" s="130"/>
      <c r="IWK236" s="130"/>
      <c r="IWL236" s="130"/>
      <c r="IWM236" s="130"/>
      <c r="IWN236" s="130"/>
      <c r="IWO236" s="130"/>
      <c r="IWP236" s="130"/>
      <c r="IWQ236" s="130"/>
      <c r="IWR236" s="130"/>
      <c r="IWS236" s="130"/>
      <c r="IWT236" s="130"/>
      <c r="IWU236" s="130"/>
      <c r="IWV236" s="130"/>
      <c r="IWW236" s="130"/>
      <c r="IWX236" s="130"/>
      <c r="IWY236" s="130"/>
      <c r="IWZ236" s="130"/>
      <c r="IXA236" s="130"/>
      <c r="IXB236" s="130"/>
      <c r="IXC236" s="130"/>
      <c r="IXD236" s="130"/>
      <c r="IXE236" s="130"/>
      <c r="IXF236" s="130"/>
      <c r="IXG236" s="130"/>
      <c r="IXH236" s="130"/>
      <c r="IXI236" s="130"/>
      <c r="IXJ236" s="130"/>
      <c r="IXK236" s="130"/>
      <c r="IXL236" s="130"/>
      <c r="IXM236" s="130"/>
      <c r="IXN236" s="130"/>
      <c r="IXO236" s="130"/>
      <c r="IXP236" s="130"/>
      <c r="IXQ236" s="130"/>
      <c r="IXR236" s="130"/>
      <c r="IXS236" s="130"/>
      <c r="IXT236" s="130"/>
      <c r="IXU236" s="130"/>
      <c r="IXV236" s="130"/>
      <c r="IXW236" s="130"/>
      <c r="IXX236" s="130"/>
      <c r="IXY236" s="130"/>
      <c r="IXZ236" s="130"/>
      <c r="IYA236" s="130"/>
      <c r="IYB236" s="130"/>
      <c r="IYC236" s="130"/>
      <c r="IYD236" s="130"/>
      <c r="IYE236" s="130"/>
      <c r="IYF236" s="130"/>
      <c r="IYG236" s="130"/>
      <c r="IYH236" s="130"/>
      <c r="IYI236" s="130"/>
      <c r="IYJ236" s="130"/>
      <c r="IYK236" s="130"/>
      <c r="IYL236" s="130"/>
      <c r="IYM236" s="130"/>
      <c r="IYN236" s="130"/>
      <c r="IYO236" s="130"/>
      <c r="IYP236" s="130"/>
      <c r="IYQ236" s="130"/>
      <c r="IYR236" s="130"/>
      <c r="IYS236" s="130"/>
      <c r="IYT236" s="130"/>
      <c r="IYU236" s="130"/>
      <c r="IYV236" s="130"/>
      <c r="IYW236" s="130"/>
      <c r="IYX236" s="130"/>
      <c r="IYY236" s="130"/>
      <c r="IYZ236" s="130"/>
      <c r="IZA236" s="130"/>
      <c r="IZB236" s="130"/>
      <c r="IZC236" s="130"/>
      <c r="IZD236" s="130"/>
      <c r="IZE236" s="130"/>
      <c r="IZF236" s="130"/>
      <c r="IZG236" s="130"/>
      <c r="IZH236" s="130"/>
      <c r="IZI236" s="130"/>
      <c r="IZJ236" s="130"/>
      <c r="IZK236" s="130"/>
      <c r="IZL236" s="130"/>
      <c r="IZM236" s="130"/>
      <c r="IZN236" s="130"/>
      <c r="IZO236" s="130"/>
      <c r="IZP236" s="130"/>
      <c r="IZQ236" s="130"/>
      <c r="IZR236" s="130"/>
      <c r="IZS236" s="130"/>
      <c r="IZT236" s="130"/>
      <c r="IZU236" s="130"/>
      <c r="IZV236" s="130"/>
      <c r="IZW236" s="130"/>
      <c r="IZX236" s="130"/>
      <c r="IZY236" s="130"/>
      <c r="IZZ236" s="130"/>
      <c r="JAA236" s="130"/>
      <c r="JAB236" s="130"/>
      <c r="JAC236" s="130"/>
      <c r="JAD236" s="130"/>
      <c r="JAE236" s="130"/>
      <c r="JAF236" s="130"/>
      <c r="JAG236" s="130"/>
      <c r="JAH236" s="130"/>
      <c r="JAI236" s="130"/>
      <c r="JAJ236" s="130"/>
      <c r="JAK236" s="130"/>
      <c r="JAL236" s="130"/>
      <c r="JAM236" s="130"/>
      <c r="JAN236" s="130"/>
      <c r="JAO236" s="130"/>
      <c r="JAP236" s="130"/>
      <c r="JAQ236" s="130"/>
      <c r="JAR236" s="130"/>
      <c r="JAS236" s="130"/>
      <c r="JAT236" s="130"/>
      <c r="JAU236" s="130"/>
      <c r="JAV236" s="130"/>
      <c r="JAW236" s="130"/>
      <c r="JAX236" s="130"/>
      <c r="JAY236" s="130"/>
      <c r="JAZ236" s="130"/>
      <c r="JBA236" s="130"/>
      <c r="JBB236" s="130"/>
      <c r="JBC236" s="130"/>
      <c r="JBD236" s="130"/>
      <c r="JBE236" s="130"/>
      <c r="JBF236" s="130"/>
      <c r="JBG236" s="130"/>
      <c r="JBH236" s="130"/>
      <c r="JBI236" s="130"/>
      <c r="JBJ236" s="130"/>
      <c r="JBK236" s="130"/>
      <c r="JBL236" s="130"/>
      <c r="JBM236" s="130"/>
      <c r="JBN236" s="130"/>
      <c r="JBO236" s="130"/>
      <c r="JBP236" s="130"/>
      <c r="JBQ236" s="130"/>
      <c r="JBR236" s="130"/>
      <c r="JBS236" s="130"/>
      <c r="JBT236" s="130"/>
      <c r="JBU236" s="130"/>
      <c r="JBV236" s="130"/>
      <c r="JBW236" s="130"/>
      <c r="JBX236" s="130"/>
      <c r="JBY236" s="130"/>
      <c r="JBZ236" s="130"/>
      <c r="JCA236" s="130"/>
      <c r="JCB236" s="130"/>
      <c r="JCC236" s="130"/>
      <c r="JCD236" s="130"/>
      <c r="JCE236" s="130"/>
      <c r="JCF236" s="130"/>
      <c r="JCG236" s="130"/>
      <c r="JCH236" s="130"/>
      <c r="JCI236" s="130"/>
      <c r="JCJ236" s="130"/>
      <c r="JCK236" s="130"/>
      <c r="JCL236" s="130"/>
      <c r="JCM236" s="130"/>
      <c r="JCN236" s="130"/>
      <c r="JCO236" s="130"/>
      <c r="JCP236" s="130"/>
      <c r="JCQ236" s="130"/>
      <c r="JCR236" s="130"/>
      <c r="JCS236" s="130"/>
      <c r="JCT236" s="130"/>
      <c r="JCU236" s="130"/>
      <c r="JCV236" s="130"/>
      <c r="JCW236" s="130"/>
      <c r="JCX236" s="130"/>
      <c r="JCY236" s="130"/>
      <c r="JCZ236" s="130"/>
      <c r="JDA236" s="130"/>
      <c r="JDB236" s="130"/>
      <c r="JDC236" s="130"/>
      <c r="JDD236" s="130"/>
      <c r="JDE236" s="130"/>
      <c r="JDF236" s="130"/>
      <c r="JDG236" s="130"/>
      <c r="JDH236" s="130"/>
      <c r="JDI236" s="130"/>
      <c r="JDJ236" s="130"/>
      <c r="JDK236" s="130"/>
      <c r="JDL236" s="130"/>
      <c r="JDM236" s="130"/>
      <c r="JDN236" s="130"/>
      <c r="JDO236" s="130"/>
      <c r="JDP236" s="130"/>
      <c r="JDQ236" s="130"/>
      <c r="JDR236" s="130"/>
      <c r="JDS236" s="130"/>
      <c r="JDT236" s="130"/>
      <c r="JDU236" s="130"/>
      <c r="JDV236" s="130"/>
      <c r="JDW236" s="130"/>
      <c r="JDX236" s="130"/>
      <c r="JDY236" s="130"/>
      <c r="JDZ236" s="130"/>
      <c r="JEA236" s="130"/>
      <c r="JEB236" s="130"/>
      <c r="JEC236" s="130"/>
      <c r="JED236" s="130"/>
      <c r="JEE236" s="130"/>
      <c r="JEF236" s="130"/>
      <c r="JEG236" s="130"/>
      <c r="JEH236" s="130"/>
      <c r="JEI236" s="130"/>
      <c r="JEJ236" s="130"/>
      <c r="JEK236" s="130"/>
      <c r="JEL236" s="130"/>
      <c r="JEM236" s="130"/>
      <c r="JEN236" s="130"/>
      <c r="JEO236" s="130"/>
      <c r="JEP236" s="130"/>
      <c r="JEQ236" s="130"/>
      <c r="JER236" s="130"/>
      <c r="JES236" s="130"/>
      <c r="JET236" s="130"/>
      <c r="JEU236" s="130"/>
      <c r="JEV236" s="130"/>
      <c r="JEW236" s="130"/>
      <c r="JEX236" s="130"/>
      <c r="JEY236" s="130"/>
      <c r="JEZ236" s="130"/>
      <c r="JFA236" s="130"/>
      <c r="JFB236" s="130"/>
      <c r="JFC236" s="130"/>
      <c r="JFD236" s="130"/>
      <c r="JFE236" s="130"/>
      <c r="JFF236" s="130"/>
      <c r="JFG236" s="130"/>
      <c r="JFH236" s="130"/>
      <c r="JFI236" s="130"/>
      <c r="JFJ236" s="130"/>
      <c r="JFK236" s="130"/>
      <c r="JFL236" s="130"/>
      <c r="JFM236" s="130"/>
      <c r="JFN236" s="130"/>
      <c r="JFO236" s="130"/>
      <c r="JFP236" s="130"/>
      <c r="JFQ236" s="130"/>
      <c r="JFR236" s="130"/>
      <c r="JFS236" s="130"/>
      <c r="JFT236" s="130"/>
      <c r="JFU236" s="130"/>
      <c r="JFV236" s="130"/>
      <c r="JFW236" s="130"/>
      <c r="JFX236" s="130"/>
      <c r="JFY236" s="130"/>
      <c r="JFZ236" s="130"/>
      <c r="JGA236" s="130"/>
      <c r="JGB236" s="130"/>
      <c r="JGC236" s="130"/>
      <c r="JGD236" s="130"/>
      <c r="JGE236" s="130"/>
      <c r="JGF236" s="130"/>
      <c r="JGG236" s="130"/>
      <c r="JGH236" s="130"/>
      <c r="JGI236" s="130"/>
      <c r="JGJ236" s="130"/>
      <c r="JGK236" s="130"/>
      <c r="JGL236" s="130"/>
      <c r="JGM236" s="130"/>
      <c r="JGN236" s="130"/>
      <c r="JGO236" s="130"/>
      <c r="JGP236" s="130"/>
      <c r="JGQ236" s="130"/>
      <c r="JGR236" s="130"/>
      <c r="JGS236" s="130"/>
      <c r="JGT236" s="130"/>
      <c r="JGU236" s="130"/>
      <c r="JGV236" s="130"/>
      <c r="JGW236" s="130"/>
      <c r="JGX236" s="130"/>
      <c r="JGY236" s="130"/>
      <c r="JGZ236" s="130"/>
      <c r="JHA236" s="130"/>
      <c r="JHB236" s="130"/>
      <c r="JHC236" s="130"/>
      <c r="JHD236" s="130"/>
      <c r="JHE236" s="130"/>
      <c r="JHF236" s="130"/>
      <c r="JHG236" s="130"/>
      <c r="JHH236" s="130"/>
      <c r="JHI236" s="130"/>
      <c r="JHJ236" s="130"/>
      <c r="JHK236" s="130"/>
      <c r="JHL236" s="130"/>
      <c r="JHM236" s="130"/>
      <c r="JHN236" s="130"/>
      <c r="JHO236" s="130"/>
      <c r="JHP236" s="130"/>
      <c r="JHQ236" s="130"/>
      <c r="JHR236" s="130"/>
      <c r="JHS236" s="130"/>
      <c r="JHT236" s="130"/>
      <c r="JHU236" s="130"/>
      <c r="JHV236" s="130"/>
      <c r="JHW236" s="130"/>
      <c r="JHX236" s="130"/>
      <c r="JHY236" s="130"/>
      <c r="JHZ236" s="130"/>
      <c r="JIA236" s="130"/>
      <c r="JIB236" s="130"/>
      <c r="JIC236" s="130"/>
      <c r="JID236" s="130"/>
      <c r="JIE236" s="130"/>
      <c r="JIF236" s="130"/>
      <c r="JIG236" s="130"/>
      <c r="JIH236" s="130"/>
      <c r="JII236" s="130"/>
      <c r="JIJ236" s="130"/>
      <c r="JIK236" s="130"/>
      <c r="JIL236" s="130"/>
      <c r="JIM236" s="130"/>
      <c r="JIN236" s="130"/>
      <c r="JIO236" s="130"/>
      <c r="JIP236" s="130"/>
      <c r="JIQ236" s="130"/>
      <c r="JIR236" s="130"/>
      <c r="JIS236" s="130"/>
      <c r="JIT236" s="130"/>
      <c r="JIU236" s="130"/>
      <c r="JIV236" s="130"/>
      <c r="JIW236" s="130"/>
      <c r="JIX236" s="130"/>
      <c r="JIY236" s="130"/>
      <c r="JIZ236" s="130"/>
      <c r="JJA236" s="130"/>
      <c r="JJB236" s="130"/>
      <c r="JJC236" s="130"/>
      <c r="JJD236" s="130"/>
      <c r="JJE236" s="130"/>
      <c r="JJF236" s="130"/>
      <c r="JJG236" s="130"/>
      <c r="JJH236" s="130"/>
      <c r="JJI236" s="130"/>
      <c r="JJJ236" s="130"/>
      <c r="JJK236" s="130"/>
      <c r="JJL236" s="130"/>
      <c r="JJM236" s="130"/>
      <c r="JJN236" s="130"/>
      <c r="JJO236" s="130"/>
      <c r="JJP236" s="130"/>
      <c r="JJQ236" s="130"/>
      <c r="JJR236" s="130"/>
      <c r="JJS236" s="130"/>
      <c r="JJT236" s="130"/>
      <c r="JJU236" s="130"/>
      <c r="JJV236" s="130"/>
      <c r="JJW236" s="130"/>
      <c r="JJX236" s="130"/>
      <c r="JJY236" s="130"/>
      <c r="JJZ236" s="130"/>
      <c r="JKA236" s="130"/>
      <c r="JKB236" s="130"/>
      <c r="JKC236" s="130"/>
      <c r="JKD236" s="130"/>
      <c r="JKE236" s="130"/>
      <c r="JKF236" s="130"/>
      <c r="JKG236" s="130"/>
      <c r="JKH236" s="130"/>
      <c r="JKI236" s="130"/>
      <c r="JKJ236" s="130"/>
      <c r="JKK236" s="130"/>
      <c r="JKL236" s="130"/>
      <c r="JKM236" s="130"/>
      <c r="JKN236" s="130"/>
      <c r="JKO236" s="130"/>
      <c r="JKP236" s="130"/>
      <c r="JKQ236" s="130"/>
      <c r="JKR236" s="130"/>
      <c r="JKS236" s="130"/>
      <c r="JKT236" s="130"/>
      <c r="JKU236" s="130"/>
      <c r="JKV236" s="130"/>
      <c r="JKW236" s="130"/>
      <c r="JKX236" s="130"/>
      <c r="JKY236" s="130"/>
      <c r="JKZ236" s="130"/>
      <c r="JLA236" s="130"/>
      <c r="JLB236" s="130"/>
      <c r="JLC236" s="130"/>
      <c r="JLD236" s="130"/>
      <c r="JLE236" s="130"/>
      <c r="JLF236" s="130"/>
      <c r="JLG236" s="130"/>
      <c r="JLH236" s="130"/>
      <c r="JLI236" s="130"/>
      <c r="JLJ236" s="130"/>
      <c r="JLK236" s="130"/>
      <c r="JLL236" s="130"/>
      <c r="JLM236" s="130"/>
      <c r="JLN236" s="130"/>
      <c r="JLO236" s="130"/>
      <c r="JLP236" s="130"/>
      <c r="JLQ236" s="130"/>
      <c r="JLR236" s="130"/>
      <c r="JLS236" s="130"/>
      <c r="JLT236" s="130"/>
      <c r="JLU236" s="130"/>
      <c r="JLV236" s="130"/>
      <c r="JLW236" s="130"/>
      <c r="JLX236" s="130"/>
      <c r="JLY236" s="130"/>
      <c r="JLZ236" s="130"/>
      <c r="JMA236" s="130"/>
      <c r="JMB236" s="130"/>
      <c r="JMC236" s="130"/>
      <c r="JMD236" s="130"/>
      <c r="JME236" s="130"/>
      <c r="JMF236" s="130"/>
      <c r="JMG236" s="130"/>
      <c r="JMH236" s="130"/>
      <c r="JMI236" s="130"/>
      <c r="JMJ236" s="130"/>
      <c r="JMK236" s="130"/>
      <c r="JML236" s="130"/>
      <c r="JMM236" s="130"/>
      <c r="JMN236" s="130"/>
      <c r="JMO236" s="130"/>
      <c r="JMP236" s="130"/>
      <c r="JMQ236" s="130"/>
      <c r="JMR236" s="130"/>
      <c r="JMS236" s="130"/>
      <c r="JMT236" s="130"/>
      <c r="JMU236" s="130"/>
      <c r="JMV236" s="130"/>
      <c r="JMW236" s="130"/>
      <c r="JMX236" s="130"/>
      <c r="JMY236" s="130"/>
      <c r="JMZ236" s="130"/>
      <c r="JNA236" s="130"/>
      <c r="JNB236" s="130"/>
      <c r="JNC236" s="130"/>
      <c r="JND236" s="130"/>
      <c r="JNE236" s="130"/>
      <c r="JNF236" s="130"/>
      <c r="JNG236" s="130"/>
      <c r="JNH236" s="130"/>
      <c r="JNI236" s="130"/>
      <c r="JNJ236" s="130"/>
      <c r="JNK236" s="130"/>
      <c r="JNL236" s="130"/>
      <c r="JNM236" s="130"/>
      <c r="JNN236" s="130"/>
      <c r="JNO236" s="130"/>
      <c r="JNP236" s="130"/>
      <c r="JNQ236" s="130"/>
      <c r="JNR236" s="130"/>
      <c r="JNS236" s="130"/>
      <c r="JNT236" s="130"/>
      <c r="JNU236" s="130"/>
      <c r="JNV236" s="130"/>
      <c r="JNW236" s="130"/>
      <c r="JNX236" s="130"/>
      <c r="JNY236" s="130"/>
      <c r="JNZ236" s="130"/>
      <c r="JOA236" s="130"/>
      <c r="JOB236" s="130"/>
      <c r="JOC236" s="130"/>
      <c r="JOD236" s="130"/>
      <c r="JOE236" s="130"/>
      <c r="JOF236" s="130"/>
      <c r="JOG236" s="130"/>
      <c r="JOH236" s="130"/>
      <c r="JOI236" s="130"/>
      <c r="JOJ236" s="130"/>
      <c r="JOK236" s="130"/>
      <c r="JOL236" s="130"/>
      <c r="JOM236" s="130"/>
      <c r="JON236" s="130"/>
      <c r="JOO236" s="130"/>
      <c r="JOP236" s="130"/>
      <c r="JOQ236" s="130"/>
      <c r="JOR236" s="130"/>
      <c r="JOS236" s="130"/>
      <c r="JOT236" s="130"/>
      <c r="JOU236" s="130"/>
      <c r="JOV236" s="130"/>
      <c r="JOW236" s="130"/>
      <c r="JOX236" s="130"/>
      <c r="JOY236" s="130"/>
      <c r="JOZ236" s="130"/>
      <c r="JPA236" s="130"/>
      <c r="JPB236" s="130"/>
      <c r="JPC236" s="130"/>
      <c r="JPD236" s="130"/>
      <c r="JPE236" s="130"/>
      <c r="JPF236" s="130"/>
      <c r="JPG236" s="130"/>
      <c r="JPH236" s="130"/>
      <c r="JPI236" s="130"/>
      <c r="JPJ236" s="130"/>
      <c r="JPK236" s="130"/>
      <c r="JPL236" s="130"/>
      <c r="JPM236" s="130"/>
      <c r="JPN236" s="130"/>
      <c r="JPO236" s="130"/>
      <c r="JPP236" s="130"/>
      <c r="JPQ236" s="130"/>
      <c r="JPR236" s="130"/>
      <c r="JPS236" s="130"/>
      <c r="JPT236" s="130"/>
      <c r="JPU236" s="130"/>
      <c r="JPV236" s="130"/>
      <c r="JPW236" s="130"/>
      <c r="JPX236" s="130"/>
      <c r="JPY236" s="130"/>
      <c r="JPZ236" s="130"/>
      <c r="JQA236" s="130"/>
      <c r="JQB236" s="130"/>
      <c r="JQC236" s="130"/>
      <c r="JQD236" s="130"/>
      <c r="JQE236" s="130"/>
      <c r="JQF236" s="130"/>
      <c r="JQG236" s="130"/>
      <c r="JQH236" s="130"/>
      <c r="JQI236" s="130"/>
      <c r="JQJ236" s="130"/>
      <c r="JQK236" s="130"/>
      <c r="JQL236" s="130"/>
      <c r="JQM236" s="130"/>
      <c r="JQN236" s="130"/>
      <c r="JQO236" s="130"/>
      <c r="JQP236" s="130"/>
      <c r="JQQ236" s="130"/>
      <c r="JQR236" s="130"/>
      <c r="JQS236" s="130"/>
      <c r="JQT236" s="130"/>
      <c r="JQU236" s="130"/>
      <c r="JQV236" s="130"/>
      <c r="JQW236" s="130"/>
      <c r="JQX236" s="130"/>
      <c r="JQY236" s="130"/>
      <c r="JQZ236" s="130"/>
      <c r="JRA236" s="130"/>
      <c r="JRB236" s="130"/>
      <c r="JRC236" s="130"/>
      <c r="JRD236" s="130"/>
      <c r="JRE236" s="130"/>
      <c r="JRF236" s="130"/>
      <c r="JRG236" s="130"/>
      <c r="JRH236" s="130"/>
      <c r="JRI236" s="130"/>
      <c r="JRJ236" s="130"/>
      <c r="JRK236" s="130"/>
      <c r="JRL236" s="130"/>
      <c r="JRM236" s="130"/>
      <c r="JRN236" s="130"/>
      <c r="JRO236" s="130"/>
      <c r="JRP236" s="130"/>
      <c r="JRQ236" s="130"/>
      <c r="JRR236" s="130"/>
      <c r="JRS236" s="130"/>
      <c r="JRT236" s="130"/>
      <c r="JRU236" s="130"/>
      <c r="JRV236" s="130"/>
      <c r="JRW236" s="130"/>
      <c r="JRX236" s="130"/>
      <c r="JRY236" s="130"/>
      <c r="JRZ236" s="130"/>
      <c r="JSA236" s="130"/>
      <c r="JSB236" s="130"/>
      <c r="JSC236" s="130"/>
      <c r="JSD236" s="130"/>
      <c r="JSE236" s="130"/>
      <c r="JSF236" s="130"/>
      <c r="JSG236" s="130"/>
      <c r="JSH236" s="130"/>
      <c r="JSI236" s="130"/>
      <c r="JSJ236" s="130"/>
      <c r="JSK236" s="130"/>
      <c r="JSL236" s="130"/>
      <c r="JSM236" s="130"/>
      <c r="JSN236" s="130"/>
      <c r="JSO236" s="130"/>
      <c r="JSP236" s="130"/>
      <c r="JSQ236" s="130"/>
      <c r="JSR236" s="130"/>
      <c r="JSS236" s="130"/>
      <c r="JST236" s="130"/>
      <c r="JSU236" s="130"/>
      <c r="JSV236" s="130"/>
      <c r="JSW236" s="130"/>
      <c r="JSX236" s="130"/>
      <c r="JSY236" s="130"/>
      <c r="JSZ236" s="130"/>
      <c r="JTA236" s="130"/>
      <c r="JTB236" s="130"/>
      <c r="JTC236" s="130"/>
      <c r="JTD236" s="130"/>
      <c r="JTE236" s="130"/>
      <c r="JTF236" s="130"/>
      <c r="JTG236" s="130"/>
      <c r="JTH236" s="130"/>
      <c r="JTI236" s="130"/>
      <c r="JTJ236" s="130"/>
      <c r="JTK236" s="130"/>
      <c r="JTL236" s="130"/>
      <c r="JTM236" s="130"/>
      <c r="JTN236" s="130"/>
      <c r="JTO236" s="130"/>
      <c r="JTP236" s="130"/>
      <c r="JTQ236" s="130"/>
      <c r="JTR236" s="130"/>
      <c r="JTS236" s="130"/>
      <c r="JTT236" s="130"/>
      <c r="JTU236" s="130"/>
      <c r="JTV236" s="130"/>
      <c r="JTW236" s="130"/>
      <c r="JTX236" s="130"/>
      <c r="JTY236" s="130"/>
      <c r="JTZ236" s="130"/>
      <c r="JUA236" s="130"/>
      <c r="JUB236" s="130"/>
      <c r="JUC236" s="130"/>
      <c r="JUD236" s="130"/>
      <c r="JUE236" s="130"/>
      <c r="JUF236" s="130"/>
      <c r="JUG236" s="130"/>
      <c r="JUH236" s="130"/>
      <c r="JUI236" s="130"/>
      <c r="JUJ236" s="130"/>
      <c r="JUK236" s="130"/>
      <c r="JUL236" s="130"/>
      <c r="JUM236" s="130"/>
      <c r="JUN236" s="130"/>
      <c r="JUO236" s="130"/>
      <c r="JUP236" s="130"/>
      <c r="JUQ236" s="130"/>
      <c r="JUR236" s="130"/>
      <c r="JUS236" s="130"/>
      <c r="JUT236" s="130"/>
      <c r="JUU236" s="130"/>
      <c r="JUV236" s="130"/>
      <c r="JUW236" s="130"/>
      <c r="JUX236" s="130"/>
      <c r="JUY236" s="130"/>
      <c r="JUZ236" s="130"/>
      <c r="JVA236" s="130"/>
      <c r="JVB236" s="130"/>
      <c r="JVC236" s="130"/>
      <c r="JVD236" s="130"/>
      <c r="JVE236" s="130"/>
      <c r="JVF236" s="130"/>
      <c r="JVG236" s="130"/>
      <c r="JVH236" s="130"/>
      <c r="JVI236" s="130"/>
      <c r="JVJ236" s="130"/>
      <c r="JVK236" s="130"/>
      <c r="JVL236" s="130"/>
      <c r="JVM236" s="130"/>
      <c r="JVN236" s="130"/>
      <c r="JVO236" s="130"/>
      <c r="JVP236" s="130"/>
      <c r="JVQ236" s="130"/>
      <c r="JVR236" s="130"/>
      <c r="JVS236" s="130"/>
      <c r="JVT236" s="130"/>
      <c r="JVU236" s="130"/>
      <c r="JVV236" s="130"/>
      <c r="JVW236" s="130"/>
      <c r="JVX236" s="130"/>
      <c r="JVY236" s="130"/>
      <c r="JVZ236" s="130"/>
      <c r="JWA236" s="130"/>
      <c r="JWB236" s="130"/>
      <c r="JWC236" s="130"/>
      <c r="JWD236" s="130"/>
      <c r="JWE236" s="130"/>
      <c r="JWF236" s="130"/>
      <c r="JWG236" s="130"/>
      <c r="JWH236" s="130"/>
      <c r="JWI236" s="130"/>
      <c r="JWJ236" s="130"/>
      <c r="JWK236" s="130"/>
      <c r="JWL236" s="130"/>
      <c r="JWM236" s="130"/>
      <c r="JWN236" s="130"/>
      <c r="JWO236" s="130"/>
      <c r="JWP236" s="130"/>
      <c r="JWQ236" s="130"/>
      <c r="JWR236" s="130"/>
      <c r="JWS236" s="130"/>
      <c r="JWT236" s="130"/>
      <c r="JWU236" s="130"/>
      <c r="JWV236" s="130"/>
      <c r="JWW236" s="130"/>
      <c r="JWX236" s="130"/>
      <c r="JWY236" s="130"/>
      <c r="JWZ236" s="130"/>
      <c r="JXA236" s="130"/>
      <c r="JXB236" s="130"/>
      <c r="JXC236" s="130"/>
      <c r="JXD236" s="130"/>
      <c r="JXE236" s="130"/>
      <c r="JXF236" s="130"/>
      <c r="JXG236" s="130"/>
      <c r="JXH236" s="130"/>
      <c r="JXI236" s="130"/>
      <c r="JXJ236" s="130"/>
      <c r="JXK236" s="130"/>
      <c r="JXL236" s="130"/>
      <c r="JXM236" s="130"/>
      <c r="JXN236" s="130"/>
      <c r="JXO236" s="130"/>
      <c r="JXP236" s="130"/>
      <c r="JXQ236" s="130"/>
      <c r="JXR236" s="130"/>
      <c r="JXS236" s="130"/>
      <c r="JXT236" s="130"/>
      <c r="JXU236" s="130"/>
      <c r="JXV236" s="130"/>
      <c r="JXW236" s="130"/>
      <c r="JXX236" s="130"/>
      <c r="JXY236" s="130"/>
      <c r="JXZ236" s="130"/>
      <c r="JYA236" s="130"/>
      <c r="JYB236" s="130"/>
      <c r="JYC236" s="130"/>
      <c r="JYD236" s="130"/>
      <c r="JYE236" s="130"/>
      <c r="JYF236" s="130"/>
      <c r="JYG236" s="130"/>
      <c r="JYH236" s="130"/>
      <c r="JYI236" s="130"/>
      <c r="JYJ236" s="130"/>
      <c r="JYK236" s="130"/>
      <c r="JYL236" s="130"/>
      <c r="JYM236" s="130"/>
      <c r="JYN236" s="130"/>
      <c r="JYO236" s="130"/>
      <c r="JYP236" s="130"/>
      <c r="JYQ236" s="130"/>
      <c r="JYR236" s="130"/>
      <c r="JYS236" s="130"/>
      <c r="JYT236" s="130"/>
      <c r="JYU236" s="130"/>
      <c r="JYV236" s="130"/>
      <c r="JYW236" s="130"/>
      <c r="JYX236" s="130"/>
      <c r="JYY236" s="130"/>
      <c r="JYZ236" s="130"/>
      <c r="JZA236" s="130"/>
      <c r="JZB236" s="130"/>
      <c r="JZC236" s="130"/>
      <c r="JZD236" s="130"/>
      <c r="JZE236" s="130"/>
      <c r="JZF236" s="130"/>
      <c r="JZG236" s="130"/>
      <c r="JZH236" s="130"/>
      <c r="JZI236" s="130"/>
      <c r="JZJ236" s="130"/>
      <c r="JZK236" s="130"/>
      <c r="JZL236" s="130"/>
      <c r="JZM236" s="130"/>
      <c r="JZN236" s="130"/>
      <c r="JZO236" s="130"/>
      <c r="JZP236" s="130"/>
      <c r="JZQ236" s="130"/>
      <c r="JZR236" s="130"/>
      <c r="JZS236" s="130"/>
      <c r="JZT236" s="130"/>
      <c r="JZU236" s="130"/>
      <c r="JZV236" s="130"/>
      <c r="JZW236" s="130"/>
      <c r="JZX236" s="130"/>
      <c r="JZY236" s="130"/>
      <c r="JZZ236" s="130"/>
      <c r="KAA236" s="130"/>
      <c r="KAB236" s="130"/>
      <c r="KAC236" s="130"/>
      <c r="KAD236" s="130"/>
      <c r="KAE236" s="130"/>
      <c r="KAF236" s="130"/>
      <c r="KAG236" s="130"/>
      <c r="KAH236" s="130"/>
      <c r="KAI236" s="130"/>
      <c r="KAJ236" s="130"/>
      <c r="KAK236" s="130"/>
      <c r="KAL236" s="130"/>
      <c r="KAM236" s="130"/>
      <c r="KAN236" s="130"/>
      <c r="KAO236" s="130"/>
      <c r="KAP236" s="130"/>
      <c r="KAQ236" s="130"/>
      <c r="KAR236" s="130"/>
      <c r="KAS236" s="130"/>
      <c r="KAT236" s="130"/>
      <c r="KAU236" s="130"/>
      <c r="KAV236" s="130"/>
      <c r="KAW236" s="130"/>
      <c r="KAX236" s="130"/>
      <c r="KAY236" s="130"/>
      <c r="KAZ236" s="130"/>
      <c r="KBA236" s="130"/>
      <c r="KBB236" s="130"/>
      <c r="KBC236" s="130"/>
      <c r="KBD236" s="130"/>
      <c r="KBE236" s="130"/>
      <c r="KBF236" s="130"/>
      <c r="KBG236" s="130"/>
      <c r="KBH236" s="130"/>
      <c r="KBI236" s="130"/>
      <c r="KBJ236" s="130"/>
      <c r="KBK236" s="130"/>
      <c r="KBL236" s="130"/>
      <c r="KBM236" s="130"/>
      <c r="KBN236" s="130"/>
      <c r="KBO236" s="130"/>
      <c r="KBP236" s="130"/>
      <c r="KBQ236" s="130"/>
      <c r="KBR236" s="130"/>
      <c r="KBS236" s="130"/>
      <c r="KBT236" s="130"/>
      <c r="KBU236" s="130"/>
      <c r="KBV236" s="130"/>
      <c r="KBW236" s="130"/>
      <c r="KBX236" s="130"/>
      <c r="KBY236" s="130"/>
      <c r="KBZ236" s="130"/>
      <c r="KCA236" s="130"/>
      <c r="KCB236" s="130"/>
      <c r="KCC236" s="130"/>
      <c r="KCD236" s="130"/>
      <c r="KCE236" s="130"/>
      <c r="KCF236" s="130"/>
      <c r="KCG236" s="130"/>
      <c r="KCH236" s="130"/>
      <c r="KCI236" s="130"/>
      <c r="KCJ236" s="130"/>
      <c r="KCK236" s="130"/>
      <c r="KCL236" s="130"/>
      <c r="KCM236" s="130"/>
      <c r="KCN236" s="130"/>
      <c r="KCO236" s="130"/>
      <c r="KCP236" s="130"/>
      <c r="KCQ236" s="130"/>
      <c r="KCR236" s="130"/>
      <c r="KCS236" s="130"/>
      <c r="KCT236" s="130"/>
      <c r="KCU236" s="130"/>
      <c r="KCV236" s="130"/>
      <c r="KCW236" s="130"/>
      <c r="KCX236" s="130"/>
      <c r="KCY236" s="130"/>
      <c r="KCZ236" s="130"/>
      <c r="KDA236" s="130"/>
      <c r="KDB236" s="130"/>
      <c r="KDC236" s="130"/>
      <c r="KDD236" s="130"/>
      <c r="KDE236" s="130"/>
      <c r="KDF236" s="130"/>
      <c r="KDG236" s="130"/>
      <c r="KDH236" s="130"/>
      <c r="KDI236" s="130"/>
      <c r="KDJ236" s="130"/>
      <c r="KDK236" s="130"/>
      <c r="KDL236" s="130"/>
      <c r="KDM236" s="130"/>
      <c r="KDN236" s="130"/>
      <c r="KDO236" s="130"/>
      <c r="KDP236" s="130"/>
      <c r="KDQ236" s="130"/>
      <c r="KDR236" s="130"/>
      <c r="KDS236" s="130"/>
      <c r="KDT236" s="130"/>
      <c r="KDU236" s="130"/>
      <c r="KDV236" s="130"/>
      <c r="KDW236" s="130"/>
      <c r="KDX236" s="130"/>
      <c r="KDY236" s="130"/>
      <c r="KDZ236" s="130"/>
      <c r="KEA236" s="130"/>
      <c r="KEB236" s="130"/>
      <c r="KEC236" s="130"/>
      <c r="KED236" s="130"/>
      <c r="KEE236" s="130"/>
      <c r="KEF236" s="130"/>
      <c r="KEG236" s="130"/>
      <c r="KEH236" s="130"/>
      <c r="KEI236" s="130"/>
      <c r="KEJ236" s="130"/>
      <c r="KEK236" s="130"/>
      <c r="KEL236" s="130"/>
      <c r="KEM236" s="130"/>
      <c r="KEN236" s="130"/>
      <c r="KEO236" s="130"/>
      <c r="KEP236" s="130"/>
      <c r="KEQ236" s="130"/>
      <c r="KER236" s="130"/>
      <c r="KES236" s="130"/>
      <c r="KET236" s="130"/>
      <c r="KEU236" s="130"/>
      <c r="KEV236" s="130"/>
      <c r="KEW236" s="130"/>
      <c r="KEX236" s="130"/>
      <c r="KEY236" s="130"/>
      <c r="KEZ236" s="130"/>
      <c r="KFA236" s="130"/>
      <c r="KFB236" s="130"/>
      <c r="KFC236" s="130"/>
      <c r="KFD236" s="130"/>
      <c r="KFE236" s="130"/>
      <c r="KFF236" s="130"/>
      <c r="KFG236" s="130"/>
      <c r="KFH236" s="130"/>
      <c r="KFI236" s="130"/>
      <c r="KFJ236" s="130"/>
      <c r="KFK236" s="130"/>
      <c r="KFL236" s="130"/>
      <c r="KFM236" s="130"/>
      <c r="KFN236" s="130"/>
      <c r="KFO236" s="130"/>
      <c r="KFP236" s="130"/>
      <c r="KFQ236" s="130"/>
      <c r="KFR236" s="130"/>
      <c r="KFS236" s="130"/>
      <c r="KFT236" s="130"/>
      <c r="KFU236" s="130"/>
      <c r="KFV236" s="130"/>
      <c r="KFW236" s="130"/>
      <c r="KFX236" s="130"/>
      <c r="KFY236" s="130"/>
      <c r="KFZ236" s="130"/>
      <c r="KGA236" s="130"/>
      <c r="KGB236" s="130"/>
      <c r="KGC236" s="130"/>
      <c r="KGD236" s="130"/>
      <c r="KGE236" s="130"/>
      <c r="KGF236" s="130"/>
      <c r="KGG236" s="130"/>
      <c r="KGH236" s="130"/>
      <c r="KGI236" s="130"/>
      <c r="KGJ236" s="130"/>
      <c r="KGK236" s="130"/>
      <c r="KGL236" s="130"/>
      <c r="KGM236" s="130"/>
      <c r="KGN236" s="130"/>
      <c r="KGO236" s="130"/>
      <c r="KGP236" s="130"/>
      <c r="KGQ236" s="130"/>
      <c r="KGR236" s="130"/>
      <c r="KGS236" s="130"/>
      <c r="KGT236" s="130"/>
      <c r="KGU236" s="130"/>
      <c r="KGV236" s="130"/>
      <c r="KGW236" s="130"/>
      <c r="KGX236" s="130"/>
      <c r="KGY236" s="130"/>
      <c r="KGZ236" s="130"/>
      <c r="KHA236" s="130"/>
      <c r="KHB236" s="130"/>
      <c r="KHC236" s="130"/>
      <c r="KHD236" s="130"/>
      <c r="KHE236" s="130"/>
      <c r="KHF236" s="130"/>
      <c r="KHG236" s="130"/>
      <c r="KHH236" s="130"/>
      <c r="KHI236" s="130"/>
      <c r="KHJ236" s="130"/>
      <c r="KHK236" s="130"/>
      <c r="KHL236" s="130"/>
      <c r="KHM236" s="130"/>
      <c r="KHN236" s="130"/>
      <c r="KHO236" s="130"/>
      <c r="KHP236" s="130"/>
      <c r="KHQ236" s="130"/>
      <c r="KHR236" s="130"/>
      <c r="KHS236" s="130"/>
      <c r="KHT236" s="130"/>
      <c r="KHU236" s="130"/>
      <c r="KHV236" s="130"/>
      <c r="KHW236" s="130"/>
      <c r="KHX236" s="130"/>
      <c r="KHY236" s="130"/>
      <c r="KHZ236" s="130"/>
      <c r="KIA236" s="130"/>
      <c r="KIB236" s="130"/>
      <c r="KIC236" s="130"/>
      <c r="KID236" s="130"/>
      <c r="KIE236" s="130"/>
      <c r="KIF236" s="130"/>
      <c r="KIG236" s="130"/>
      <c r="KIH236" s="130"/>
      <c r="KII236" s="130"/>
      <c r="KIJ236" s="130"/>
      <c r="KIK236" s="130"/>
      <c r="KIL236" s="130"/>
      <c r="KIM236" s="130"/>
      <c r="KIN236" s="130"/>
      <c r="KIO236" s="130"/>
      <c r="KIP236" s="130"/>
      <c r="KIQ236" s="130"/>
      <c r="KIR236" s="130"/>
      <c r="KIS236" s="130"/>
      <c r="KIT236" s="130"/>
      <c r="KIU236" s="130"/>
      <c r="KIV236" s="130"/>
      <c r="KIW236" s="130"/>
      <c r="KIX236" s="130"/>
      <c r="KIY236" s="130"/>
      <c r="KIZ236" s="130"/>
      <c r="KJA236" s="130"/>
      <c r="KJB236" s="130"/>
      <c r="KJC236" s="130"/>
      <c r="KJD236" s="130"/>
      <c r="KJE236" s="130"/>
      <c r="KJF236" s="130"/>
      <c r="KJG236" s="130"/>
      <c r="KJH236" s="130"/>
      <c r="KJI236" s="130"/>
      <c r="KJJ236" s="130"/>
      <c r="KJK236" s="130"/>
      <c r="KJL236" s="130"/>
      <c r="KJM236" s="130"/>
      <c r="KJN236" s="130"/>
      <c r="KJO236" s="130"/>
      <c r="KJP236" s="130"/>
      <c r="KJQ236" s="130"/>
      <c r="KJR236" s="130"/>
      <c r="KJS236" s="130"/>
      <c r="KJT236" s="130"/>
      <c r="KJU236" s="130"/>
      <c r="KJV236" s="130"/>
      <c r="KJW236" s="130"/>
      <c r="KJX236" s="130"/>
      <c r="KJY236" s="130"/>
      <c r="KJZ236" s="130"/>
      <c r="KKA236" s="130"/>
      <c r="KKB236" s="130"/>
      <c r="KKC236" s="130"/>
      <c r="KKD236" s="130"/>
      <c r="KKE236" s="130"/>
      <c r="KKF236" s="130"/>
      <c r="KKG236" s="130"/>
      <c r="KKH236" s="130"/>
      <c r="KKI236" s="130"/>
      <c r="KKJ236" s="130"/>
      <c r="KKK236" s="130"/>
      <c r="KKL236" s="130"/>
      <c r="KKM236" s="130"/>
      <c r="KKN236" s="130"/>
      <c r="KKO236" s="130"/>
      <c r="KKP236" s="130"/>
      <c r="KKQ236" s="130"/>
      <c r="KKR236" s="130"/>
      <c r="KKS236" s="130"/>
      <c r="KKT236" s="130"/>
      <c r="KKU236" s="130"/>
      <c r="KKV236" s="130"/>
      <c r="KKW236" s="130"/>
      <c r="KKX236" s="130"/>
      <c r="KKY236" s="130"/>
      <c r="KKZ236" s="130"/>
      <c r="KLA236" s="130"/>
      <c r="KLB236" s="130"/>
      <c r="KLC236" s="130"/>
      <c r="KLD236" s="130"/>
      <c r="KLE236" s="130"/>
      <c r="KLF236" s="130"/>
      <c r="KLG236" s="130"/>
      <c r="KLH236" s="130"/>
      <c r="KLI236" s="130"/>
      <c r="KLJ236" s="130"/>
      <c r="KLK236" s="130"/>
      <c r="KLL236" s="130"/>
      <c r="KLM236" s="130"/>
      <c r="KLN236" s="130"/>
      <c r="KLO236" s="130"/>
      <c r="KLP236" s="130"/>
      <c r="KLQ236" s="130"/>
      <c r="KLR236" s="130"/>
      <c r="KLS236" s="130"/>
      <c r="KLT236" s="130"/>
      <c r="KLU236" s="130"/>
      <c r="KLV236" s="130"/>
      <c r="KLW236" s="130"/>
      <c r="KLX236" s="130"/>
      <c r="KLY236" s="130"/>
      <c r="KLZ236" s="130"/>
      <c r="KMA236" s="130"/>
      <c r="KMB236" s="130"/>
      <c r="KMC236" s="130"/>
      <c r="KMD236" s="130"/>
      <c r="KME236" s="130"/>
      <c r="KMF236" s="130"/>
      <c r="KMG236" s="130"/>
      <c r="KMH236" s="130"/>
      <c r="KMI236" s="130"/>
      <c r="KMJ236" s="130"/>
      <c r="KMK236" s="130"/>
      <c r="KML236" s="130"/>
      <c r="KMM236" s="130"/>
      <c r="KMN236" s="130"/>
      <c r="KMO236" s="130"/>
      <c r="KMP236" s="130"/>
      <c r="KMQ236" s="130"/>
      <c r="KMR236" s="130"/>
      <c r="KMS236" s="130"/>
      <c r="KMT236" s="130"/>
      <c r="KMU236" s="130"/>
      <c r="KMV236" s="130"/>
      <c r="KMW236" s="130"/>
      <c r="KMX236" s="130"/>
      <c r="KMY236" s="130"/>
      <c r="KMZ236" s="130"/>
      <c r="KNA236" s="130"/>
      <c r="KNB236" s="130"/>
      <c r="KNC236" s="130"/>
      <c r="KND236" s="130"/>
      <c r="KNE236" s="130"/>
      <c r="KNF236" s="130"/>
      <c r="KNG236" s="130"/>
      <c r="KNH236" s="130"/>
      <c r="KNI236" s="130"/>
      <c r="KNJ236" s="130"/>
      <c r="KNK236" s="130"/>
      <c r="KNL236" s="130"/>
      <c r="KNM236" s="130"/>
      <c r="KNN236" s="130"/>
      <c r="KNO236" s="130"/>
      <c r="KNP236" s="130"/>
      <c r="KNQ236" s="130"/>
      <c r="KNR236" s="130"/>
      <c r="KNS236" s="130"/>
      <c r="KNT236" s="130"/>
      <c r="KNU236" s="130"/>
      <c r="KNV236" s="130"/>
      <c r="KNW236" s="130"/>
      <c r="KNX236" s="130"/>
      <c r="KNY236" s="130"/>
      <c r="KNZ236" s="130"/>
      <c r="KOA236" s="130"/>
      <c r="KOB236" s="130"/>
      <c r="KOC236" s="130"/>
      <c r="KOD236" s="130"/>
      <c r="KOE236" s="130"/>
      <c r="KOF236" s="130"/>
      <c r="KOG236" s="130"/>
      <c r="KOH236" s="130"/>
      <c r="KOI236" s="130"/>
      <c r="KOJ236" s="130"/>
      <c r="KOK236" s="130"/>
      <c r="KOL236" s="130"/>
      <c r="KOM236" s="130"/>
      <c r="KON236" s="130"/>
      <c r="KOO236" s="130"/>
      <c r="KOP236" s="130"/>
      <c r="KOQ236" s="130"/>
      <c r="KOR236" s="130"/>
      <c r="KOS236" s="130"/>
      <c r="KOT236" s="130"/>
      <c r="KOU236" s="130"/>
      <c r="KOV236" s="130"/>
      <c r="KOW236" s="130"/>
      <c r="KOX236" s="130"/>
      <c r="KOY236" s="130"/>
      <c r="KOZ236" s="130"/>
      <c r="KPA236" s="130"/>
      <c r="KPB236" s="130"/>
      <c r="KPC236" s="130"/>
      <c r="KPD236" s="130"/>
      <c r="KPE236" s="130"/>
      <c r="KPF236" s="130"/>
      <c r="KPG236" s="130"/>
      <c r="KPH236" s="130"/>
      <c r="KPI236" s="130"/>
      <c r="KPJ236" s="130"/>
      <c r="KPK236" s="130"/>
      <c r="KPL236" s="130"/>
      <c r="KPM236" s="130"/>
      <c r="KPN236" s="130"/>
      <c r="KPO236" s="130"/>
      <c r="KPP236" s="130"/>
      <c r="KPQ236" s="130"/>
      <c r="KPR236" s="130"/>
      <c r="KPS236" s="130"/>
      <c r="KPT236" s="130"/>
      <c r="KPU236" s="130"/>
      <c r="KPV236" s="130"/>
      <c r="KPW236" s="130"/>
      <c r="KPX236" s="130"/>
      <c r="KPY236" s="130"/>
      <c r="KPZ236" s="130"/>
      <c r="KQA236" s="130"/>
      <c r="KQB236" s="130"/>
      <c r="KQC236" s="130"/>
      <c r="KQD236" s="130"/>
      <c r="KQE236" s="130"/>
      <c r="KQF236" s="130"/>
      <c r="KQG236" s="130"/>
      <c r="KQH236" s="130"/>
      <c r="KQI236" s="130"/>
      <c r="KQJ236" s="130"/>
      <c r="KQK236" s="130"/>
      <c r="KQL236" s="130"/>
      <c r="KQM236" s="130"/>
      <c r="KQN236" s="130"/>
      <c r="KQO236" s="130"/>
      <c r="KQP236" s="130"/>
      <c r="KQQ236" s="130"/>
      <c r="KQR236" s="130"/>
      <c r="KQS236" s="130"/>
      <c r="KQT236" s="130"/>
      <c r="KQU236" s="130"/>
      <c r="KQV236" s="130"/>
      <c r="KQW236" s="130"/>
      <c r="KQX236" s="130"/>
      <c r="KQY236" s="130"/>
      <c r="KQZ236" s="130"/>
      <c r="KRA236" s="130"/>
      <c r="KRB236" s="130"/>
      <c r="KRC236" s="130"/>
      <c r="KRD236" s="130"/>
      <c r="KRE236" s="130"/>
      <c r="KRF236" s="130"/>
      <c r="KRG236" s="130"/>
      <c r="KRH236" s="130"/>
      <c r="KRI236" s="130"/>
      <c r="KRJ236" s="130"/>
      <c r="KRK236" s="130"/>
      <c r="KRL236" s="130"/>
      <c r="KRM236" s="130"/>
      <c r="KRN236" s="130"/>
      <c r="KRO236" s="130"/>
      <c r="KRP236" s="130"/>
      <c r="KRQ236" s="130"/>
      <c r="KRR236" s="130"/>
      <c r="KRS236" s="130"/>
      <c r="KRT236" s="130"/>
      <c r="KRU236" s="130"/>
      <c r="KRV236" s="130"/>
      <c r="KRW236" s="130"/>
      <c r="KRX236" s="130"/>
      <c r="KRY236" s="130"/>
      <c r="KRZ236" s="130"/>
      <c r="KSA236" s="130"/>
      <c r="KSB236" s="130"/>
      <c r="KSC236" s="130"/>
      <c r="KSD236" s="130"/>
      <c r="KSE236" s="130"/>
      <c r="KSF236" s="130"/>
      <c r="KSG236" s="130"/>
      <c r="KSH236" s="130"/>
      <c r="KSI236" s="130"/>
      <c r="KSJ236" s="130"/>
      <c r="KSK236" s="130"/>
      <c r="KSL236" s="130"/>
      <c r="KSM236" s="130"/>
      <c r="KSN236" s="130"/>
      <c r="KSO236" s="130"/>
      <c r="KSP236" s="130"/>
      <c r="KSQ236" s="130"/>
      <c r="KSR236" s="130"/>
      <c r="KSS236" s="130"/>
      <c r="KST236" s="130"/>
      <c r="KSU236" s="130"/>
      <c r="KSV236" s="130"/>
      <c r="KSW236" s="130"/>
      <c r="KSX236" s="130"/>
      <c r="KSY236" s="130"/>
      <c r="KSZ236" s="130"/>
      <c r="KTA236" s="130"/>
      <c r="KTB236" s="130"/>
      <c r="KTC236" s="130"/>
      <c r="KTD236" s="130"/>
      <c r="KTE236" s="130"/>
      <c r="KTF236" s="130"/>
      <c r="KTG236" s="130"/>
      <c r="KTH236" s="130"/>
      <c r="KTI236" s="130"/>
      <c r="KTJ236" s="130"/>
      <c r="KTK236" s="130"/>
      <c r="KTL236" s="130"/>
      <c r="KTM236" s="130"/>
      <c r="KTN236" s="130"/>
      <c r="KTO236" s="130"/>
      <c r="KTP236" s="130"/>
      <c r="KTQ236" s="130"/>
      <c r="KTR236" s="130"/>
      <c r="KTS236" s="130"/>
      <c r="KTT236" s="130"/>
      <c r="KTU236" s="130"/>
      <c r="KTV236" s="130"/>
      <c r="KTW236" s="130"/>
      <c r="KTX236" s="130"/>
      <c r="KTY236" s="130"/>
      <c r="KTZ236" s="130"/>
      <c r="KUA236" s="130"/>
      <c r="KUB236" s="130"/>
      <c r="KUC236" s="130"/>
      <c r="KUD236" s="130"/>
      <c r="KUE236" s="130"/>
      <c r="KUF236" s="130"/>
      <c r="KUG236" s="130"/>
      <c r="KUH236" s="130"/>
      <c r="KUI236" s="130"/>
      <c r="KUJ236" s="130"/>
      <c r="KUK236" s="130"/>
      <c r="KUL236" s="130"/>
      <c r="KUM236" s="130"/>
      <c r="KUN236" s="130"/>
      <c r="KUO236" s="130"/>
      <c r="KUP236" s="130"/>
      <c r="KUQ236" s="130"/>
      <c r="KUR236" s="130"/>
      <c r="KUS236" s="130"/>
      <c r="KUT236" s="130"/>
      <c r="KUU236" s="130"/>
      <c r="KUV236" s="130"/>
      <c r="KUW236" s="130"/>
      <c r="KUX236" s="130"/>
      <c r="KUY236" s="130"/>
      <c r="KUZ236" s="130"/>
      <c r="KVA236" s="130"/>
      <c r="KVB236" s="130"/>
      <c r="KVC236" s="130"/>
      <c r="KVD236" s="130"/>
      <c r="KVE236" s="130"/>
      <c r="KVF236" s="130"/>
      <c r="KVG236" s="130"/>
      <c r="KVH236" s="130"/>
      <c r="KVI236" s="130"/>
      <c r="KVJ236" s="130"/>
      <c r="KVK236" s="130"/>
      <c r="KVL236" s="130"/>
      <c r="KVM236" s="130"/>
      <c r="KVN236" s="130"/>
      <c r="KVO236" s="130"/>
      <c r="KVP236" s="130"/>
      <c r="KVQ236" s="130"/>
      <c r="KVR236" s="130"/>
      <c r="KVS236" s="130"/>
      <c r="KVT236" s="130"/>
      <c r="KVU236" s="130"/>
      <c r="KVV236" s="130"/>
      <c r="KVW236" s="130"/>
      <c r="KVX236" s="130"/>
      <c r="KVY236" s="130"/>
      <c r="KVZ236" s="130"/>
      <c r="KWA236" s="130"/>
      <c r="KWB236" s="130"/>
      <c r="KWC236" s="130"/>
      <c r="KWD236" s="130"/>
      <c r="KWE236" s="130"/>
      <c r="KWF236" s="130"/>
      <c r="KWG236" s="130"/>
      <c r="KWH236" s="130"/>
      <c r="KWI236" s="130"/>
      <c r="KWJ236" s="130"/>
      <c r="KWK236" s="130"/>
      <c r="KWL236" s="130"/>
      <c r="KWM236" s="130"/>
      <c r="KWN236" s="130"/>
      <c r="KWO236" s="130"/>
      <c r="KWP236" s="130"/>
      <c r="KWQ236" s="130"/>
      <c r="KWR236" s="130"/>
      <c r="KWS236" s="130"/>
      <c r="KWT236" s="130"/>
      <c r="KWU236" s="130"/>
      <c r="KWV236" s="130"/>
      <c r="KWW236" s="130"/>
      <c r="KWX236" s="130"/>
      <c r="KWY236" s="130"/>
      <c r="KWZ236" s="130"/>
      <c r="KXA236" s="130"/>
      <c r="KXB236" s="130"/>
      <c r="KXC236" s="130"/>
      <c r="KXD236" s="130"/>
      <c r="KXE236" s="130"/>
      <c r="KXF236" s="130"/>
      <c r="KXG236" s="130"/>
      <c r="KXH236" s="130"/>
      <c r="KXI236" s="130"/>
      <c r="KXJ236" s="130"/>
      <c r="KXK236" s="130"/>
      <c r="KXL236" s="130"/>
      <c r="KXM236" s="130"/>
      <c r="KXN236" s="130"/>
      <c r="KXO236" s="130"/>
      <c r="KXP236" s="130"/>
      <c r="KXQ236" s="130"/>
      <c r="KXR236" s="130"/>
      <c r="KXS236" s="130"/>
      <c r="KXT236" s="130"/>
      <c r="KXU236" s="130"/>
      <c r="KXV236" s="130"/>
      <c r="KXW236" s="130"/>
      <c r="KXX236" s="130"/>
      <c r="KXY236" s="130"/>
      <c r="KXZ236" s="130"/>
      <c r="KYA236" s="130"/>
      <c r="KYB236" s="130"/>
      <c r="KYC236" s="130"/>
      <c r="KYD236" s="130"/>
      <c r="KYE236" s="130"/>
      <c r="KYF236" s="130"/>
      <c r="KYG236" s="130"/>
      <c r="KYH236" s="130"/>
      <c r="KYI236" s="130"/>
      <c r="KYJ236" s="130"/>
      <c r="KYK236" s="130"/>
      <c r="KYL236" s="130"/>
      <c r="KYM236" s="130"/>
      <c r="KYN236" s="130"/>
      <c r="KYO236" s="130"/>
      <c r="KYP236" s="130"/>
      <c r="KYQ236" s="130"/>
      <c r="KYR236" s="130"/>
      <c r="KYS236" s="130"/>
      <c r="KYT236" s="130"/>
      <c r="KYU236" s="130"/>
      <c r="KYV236" s="130"/>
      <c r="KYW236" s="130"/>
      <c r="KYX236" s="130"/>
      <c r="KYY236" s="130"/>
      <c r="KYZ236" s="130"/>
      <c r="KZA236" s="130"/>
      <c r="KZB236" s="130"/>
      <c r="KZC236" s="130"/>
      <c r="KZD236" s="130"/>
      <c r="KZE236" s="130"/>
      <c r="KZF236" s="130"/>
      <c r="KZG236" s="130"/>
      <c r="KZH236" s="130"/>
      <c r="KZI236" s="130"/>
      <c r="KZJ236" s="130"/>
      <c r="KZK236" s="130"/>
      <c r="KZL236" s="130"/>
      <c r="KZM236" s="130"/>
      <c r="KZN236" s="130"/>
      <c r="KZO236" s="130"/>
      <c r="KZP236" s="130"/>
      <c r="KZQ236" s="130"/>
      <c r="KZR236" s="130"/>
      <c r="KZS236" s="130"/>
      <c r="KZT236" s="130"/>
      <c r="KZU236" s="130"/>
      <c r="KZV236" s="130"/>
      <c r="KZW236" s="130"/>
      <c r="KZX236" s="130"/>
      <c r="KZY236" s="130"/>
      <c r="KZZ236" s="130"/>
      <c r="LAA236" s="130"/>
      <c r="LAB236" s="130"/>
      <c r="LAC236" s="130"/>
      <c r="LAD236" s="130"/>
      <c r="LAE236" s="130"/>
      <c r="LAF236" s="130"/>
      <c r="LAG236" s="130"/>
      <c r="LAH236" s="130"/>
      <c r="LAI236" s="130"/>
      <c r="LAJ236" s="130"/>
      <c r="LAK236" s="130"/>
      <c r="LAL236" s="130"/>
      <c r="LAM236" s="130"/>
      <c r="LAN236" s="130"/>
      <c r="LAO236" s="130"/>
      <c r="LAP236" s="130"/>
      <c r="LAQ236" s="130"/>
      <c r="LAR236" s="130"/>
      <c r="LAS236" s="130"/>
      <c r="LAT236" s="130"/>
      <c r="LAU236" s="130"/>
      <c r="LAV236" s="130"/>
      <c r="LAW236" s="130"/>
      <c r="LAX236" s="130"/>
      <c r="LAY236" s="130"/>
      <c r="LAZ236" s="130"/>
      <c r="LBA236" s="130"/>
      <c r="LBB236" s="130"/>
      <c r="LBC236" s="130"/>
      <c r="LBD236" s="130"/>
      <c r="LBE236" s="130"/>
      <c r="LBF236" s="130"/>
      <c r="LBG236" s="130"/>
      <c r="LBH236" s="130"/>
      <c r="LBI236" s="130"/>
      <c r="LBJ236" s="130"/>
      <c r="LBK236" s="130"/>
      <c r="LBL236" s="130"/>
      <c r="LBM236" s="130"/>
      <c r="LBN236" s="130"/>
      <c r="LBO236" s="130"/>
      <c r="LBP236" s="130"/>
      <c r="LBQ236" s="130"/>
      <c r="LBR236" s="130"/>
      <c r="LBS236" s="130"/>
      <c r="LBT236" s="130"/>
      <c r="LBU236" s="130"/>
      <c r="LBV236" s="130"/>
      <c r="LBW236" s="130"/>
      <c r="LBX236" s="130"/>
      <c r="LBY236" s="130"/>
      <c r="LBZ236" s="130"/>
      <c r="LCA236" s="130"/>
      <c r="LCB236" s="130"/>
      <c r="LCC236" s="130"/>
      <c r="LCD236" s="130"/>
      <c r="LCE236" s="130"/>
      <c r="LCF236" s="130"/>
      <c r="LCG236" s="130"/>
      <c r="LCH236" s="130"/>
      <c r="LCI236" s="130"/>
      <c r="LCJ236" s="130"/>
      <c r="LCK236" s="130"/>
      <c r="LCL236" s="130"/>
      <c r="LCM236" s="130"/>
      <c r="LCN236" s="130"/>
      <c r="LCO236" s="130"/>
      <c r="LCP236" s="130"/>
      <c r="LCQ236" s="130"/>
      <c r="LCR236" s="130"/>
      <c r="LCS236" s="130"/>
      <c r="LCT236" s="130"/>
      <c r="LCU236" s="130"/>
      <c r="LCV236" s="130"/>
      <c r="LCW236" s="130"/>
      <c r="LCX236" s="130"/>
      <c r="LCY236" s="130"/>
      <c r="LCZ236" s="130"/>
      <c r="LDA236" s="130"/>
      <c r="LDB236" s="130"/>
      <c r="LDC236" s="130"/>
      <c r="LDD236" s="130"/>
      <c r="LDE236" s="130"/>
      <c r="LDF236" s="130"/>
      <c r="LDG236" s="130"/>
      <c r="LDH236" s="130"/>
      <c r="LDI236" s="130"/>
      <c r="LDJ236" s="130"/>
      <c r="LDK236" s="130"/>
      <c r="LDL236" s="130"/>
      <c r="LDM236" s="130"/>
      <c r="LDN236" s="130"/>
      <c r="LDO236" s="130"/>
      <c r="LDP236" s="130"/>
      <c r="LDQ236" s="130"/>
      <c r="LDR236" s="130"/>
      <c r="LDS236" s="130"/>
      <c r="LDT236" s="130"/>
      <c r="LDU236" s="130"/>
      <c r="LDV236" s="130"/>
      <c r="LDW236" s="130"/>
      <c r="LDX236" s="130"/>
      <c r="LDY236" s="130"/>
      <c r="LDZ236" s="130"/>
      <c r="LEA236" s="130"/>
      <c r="LEB236" s="130"/>
      <c r="LEC236" s="130"/>
      <c r="LED236" s="130"/>
      <c r="LEE236" s="130"/>
      <c r="LEF236" s="130"/>
      <c r="LEG236" s="130"/>
      <c r="LEH236" s="130"/>
      <c r="LEI236" s="130"/>
      <c r="LEJ236" s="130"/>
      <c r="LEK236" s="130"/>
      <c r="LEL236" s="130"/>
      <c r="LEM236" s="130"/>
      <c r="LEN236" s="130"/>
      <c r="LEO236" s="130"/>
      <c r="LEP236" s="130"/>
      <c r="LEQ236" s="130"/>
      <c r="LER236" s="130"/>
      <c r="LES236" s="130"/>
      <c r="LET236" s="130"/>
      <c r="LEU236" s="130"/>
      <c r="LEV236" s="130"/>
      <c r="LEW236" s="130"/>
      <c r="LEX236" s="130"/>
      <c r="LEY236" s="130"/>
      <c r="LEZ236" s="130"/>
      <c r="LFA236" s="130"/>
      <c r="LFB236" s="130"/>
      <c r="LFC236" s="130"/>
      <c r="LFD236" s="130"/>
      <c r="LFE236" s="130"/>
      <c r="LFF236" s="130"/>
      <c r="LFG236" s="130"/>
      <c r="LFH236" s="130"/>
      <c r="LFI236" s="130"/>
      <c r="LFJ236" s="130"/>
      <c r="LFK236" s="130"/>
      <c r="LFL236" s="130"/>
      <c r="LFM236" s="130"/>
      <c r="LFN236" s="130"/>
      <c r="LFO236" s="130"/>
      <c r="LFP236" s="130"/>
      <c r="LFQ236" s="130"/>
      <c r="LFR236" s="130"/>
      <c r="LFS236" s="130"/>
      <c r="LFT236" s="130"/>
      <c r="LFU236" s="130"/>
      <c r="LFV236" s="130"/>
      <c r="LFW236" s="130"/>
      <c r="LFX236" s="130"/>
      <c r="LFY236" s="130"/>
      <c r="LFZ236" s="130"/>
      <c r="LGA236" s="130"/>
      <c r="LGB236" s="130"/>
      <c r="LGC236" s="130"/>
      <c r="LGD236" s="130"/>
      <c r="LGE236" s="130"/>
      <c r="LGF236" s="130"/>
      <c r="LGG236" s="130"/>
      <c r="LGH236" s="130"/>
      <c r="LGI236" s="130"/>
      <c r="LGJ236" s="130"/>
      <c r="LGK236" s="130"/>
      <c r="LGL236" s="130"/>
      <c r="LGM236" s="130"/>
      <c r="LGN236" s="130"/>
      <c r="LGO236" s="130"/>
      <c r="LGP236" s="130"/>
      <c r="LGQ236" s="130"/>
      <c r="LGR236" s="130"/>
      <c r="LGS236" s="130"/>
      <c r="LGT236" s="130"/>
      <c r="LGU236" s="130"/>
      <c r="LGV236" s="130"/>
      <c r="LGW236" s="130"/>
      <c r="LGX236" s="130"/>
      <c r="LGY236" s="130"/>
      <c r="LGZ236" s="130"/>
      <c r="LHA236" s="130"/>
      <c r="LHB236" s="130"/>
      <c r="LHC236" s="130"/>
      <c r="LHD236" s="130"/>
      <c r="LHE236" s="130"/>
      <c r="LHF236" s="130"/>
      <c r="LHG236" s="130"/>
      <c r="LHH236" s="130"/>
      <c r="LHI236" s="130"/>
      <c r="LHJ236" s="130"/>
      <c r="LHK236" s="130"/>
      <c r="LHL236" s="130"/>
      <c r="LHM236" s="130"/>
      <c r="LHN236" s="130"/>
      <c r="LHO236" s="130"/>
      <c r="LHP236" s="130"/>
      <c r="LHQ236" s="130"/>
      <c r="LHR236" s="130"/>
      <c r="LHS236" s="130"/>
      <c r="LHT236" s="130"/>
      <c r="LHU236" s="130"/>
      <c r="LHV236" s="130"/>
      <c r="LHW236" s="130"/>
      <c r="LHX236" s="130"/>
      <c r="LHY236" s="130"/>
      <c r="LHZ236" s="130"/>
      <c r="LIA236" s="130"/>
      <c r="LIB236" s="130"/>
      <c r="LIC236" s="130"/>
      <c r="LID236" s="130"/>
      <c r="LIE236" s="130"/>
      <c r="LIF236" s="130"/>
      <c r="LIG236" s="130"/>
      <c r="LIH236" s="130"/>
      <c r="LII236" s="130"/>
      <c r="LIJ236" s="130"/>
      <c r="LIK236" s="130"/>
      <c r="LIL236" s="130"/>
      <c r="LIM236" s="130"/>
      <c r="LIN236" s="130"/>
      <c r="LIO236" s="130"/>
      <c r="LIP236" s="130"/>
      <c r="LIQ236" s="130"/>
      <c r="LIR236" s="130"/>
      <c r="LIS236" s="130"/>
      <c r="LIT236" s="130"/>
      <c r="LIU236" s="130"/>
      <c r="LIV236" s="130"/>
      <c r="LIW236" s="130"/>
      <c r="LIX236" s="130"/>
      <c r="LIY236" s="130"/>
      <c r="LIZ236" s="130"/>
      <c r="LJA236" s="130"/>
      <c r="LJB236" s="130"/>
      <c r="LJC236" s="130"/>
      <c r="LJD236" s="130"/>
      <c r="LJE236" s="130"/>
      <c r="LJF236" s="130"/>
      <c r="LJG236" s="130"/>
      <c r="LJH236" s="130"/>
      <c r="LJI236" s="130"/>
      <c r="LJJ236" s="130"/>
      <c r="LJK236" s="130"/>
      <c r="LJL236" s="130"/>
      <c r="LJM236" s="130"/>
      <c r="LJN236" s="130"/>
      <c r="LJO236" s="130"/>
      <c r="LJP236" s="130"/>
      <c r="LJQ236" s="130"/>
      <c r="LJR236" s="130"/>
      <c r="LJS236" s="130"/>
      <c r="LJT236" s="130"/>
      <c r="LJU236" s="130"/>
      <c r="LJV236" s="130"/>
      <c r="LJW236" s="130"/>
      <c r="LJX236" s="130"/>
      <c r="LJY236" s="130"/>
      <c r="LJZ236" s="130"/>
      <c r="LKA236" s="130"/>
      <c r="LKB236" s="130"/>
      <c r="LKC236" s="130"/>
      <c r="LKD236" s="130"/>
      <c r="LKE236" s="130"/>
      <c r="LKF236" s="130"/>
      <c r="LKG236" s="130"/>
      <c r="LKH236" s="130"/>
      <c r="LKI236" s="130"/>
      <c r="LKJ236" s="130"/>
      <c r="LKK236" s="130"/>
      <c r="LKL236" s="130"/>
      <c r="LKM236" s="130"/>
      <c r="LKN236" s="130"/>
      <c r="LKO236" s="130"/>
      <c r="LKP236" s="130"/>
      <c r="LKQ236" s="130"/>
      <c r="LKR236" s="130"/>
      <c r="LKS236" s="130"/>
      <c r="LKT236" s="130"/>
      <c r="LKU236" s="130"/>
      <c r="LKV236" s="130"/>
      <c r="LKW236" s="130"/>
      <c r="LKX236" s="130"/>
      <c r="LKY236" s="130"/>
      <c r="LKZ236" s="130"/>
      <c r="LLA236" s="130"/>
      <c r="LLB236" s="130"/>
      <c r="LLC236" s="130"/>
      <c r="LLD236" s="130"/>
      <c r="LLE236" s="130"/>
      <c r="LLF236" s="130"/>
      <c r="LLG236" s="130"/>
      <c r="LLH236" s="130"/>
      <c r="LLI236" s="130"/>
      <c r="LLJ236" s="130"/>
      <c r="LLK236" s="130"/>
      <c r="LLL236" s="130"/>
      <c r="LLM236" s="130"/>
      <c r="LLN236" s="130"/>
      <c r="LLO236" s="130"/>
      <c r="LLP236" s="130"/>
      <c r="LLQ236" s="130"/>
      <c r="LLR236" s="130"/>
      <c r="LLS236" s="130"/>
      <c r="LLT236" s="130"/>
      <c r="LLU236" s="130"/>
      <c r="LLV236" s="130"/>
      <c r="LLW236" s="130"/>
      <c r="LLX236" s="130"/>
      <c r="LLY236" s="130"/>
      <c r="LLZ236" s="130"/>
      <c r="LMA236" s="130"/>
      <c r="LMB236" s="130"/>
      <c r="LMC236" s="130"/>
      <c r="LMD236" s="130"/>
      <c r="LME236" s="130"/>
      <c r="LMF236" s="130"/>
      <c r="LMG236" s="130"/>
      <c r="LMH236" s="130"/>
      <c r="LMI236" s="130"/>
      <c r="LMJ236" s="130"/>
      <c r="LMK236" s="130"/>
      <c r="LML236" s="130"/>
      <c r="LMM236" s="130"/>
      <c r="LMN236" s="130"/>
      <c r="LMO236" s="130"/>
      <c r="LMP236" s="130"/>
      <c r="LMQ236" s="130"/>
      <c r="LMR236" s="130"/>
      <c r="LMS236" s="130"/>
      <c r="LMT236" s="130"/>
      <c r="LMU236" s="130"/>
      <c r="LMV236" s="130"/>
      <c r="LMW236" s="130"/>
      <c r="LMX236" s="130"/>
      <c r="LMY236" s="130"/>
      <c r="LMZ236" s="130"/>
      <c r="LNA236" s="130"/>
      <c r="LNB236" s="130"/>
      <c r="LNC236" s="130"/>
      <c r="LND236" s="130"/>
      <c r="LNE236" s="130"/>
      <c r="LNF236" s="130"/>
      <c r="LNG236" s="130"/>
      <c r="LNH236" s="130"/>
      <c r="LNI236" s="130"/>
      <c r="LNJ236" s="130"/>
      <c r="LNK236" s="130"/>
      <c r="LNL236" s="130"/>
      <c r="LNM236" s="130"/>
      <c r="LNN236" s="130"/>
      <c r="LNO236" s="130"/>
      <c r="LNP236" s="130"/>
      <c r="LNQ236" s="130"/>
      <c r="LNR236" s="130"/>
      <c r="LNS236" s="130"/>
      <c r="LNT236" s="130"/>
      <c r="LNU236" s="130"/>
      <c r="LNV236" s="130"/>
      <c r="LNW236" s="130"/>
      <c r="LNX236" s="130"/>
      <c r="LNY236" s="130"/>
      <c r="LNZ236" s="130"/>
      <c r="LOA236" s="130"/>
      <c r="LOB236" s="130"/>
      <c r="LOC236" s="130"/>
      <c r="LOD236" s="130"/>
      <c r="LOE236" s="130"/>
      <c r="LOF236" s="130"/>
      <c r="LOG236" s="130"/>
      <c r="LOH236" s="130"/>
      <c r="LOI236" s="130"/>
      <c r="LOJ236" s="130"/>
      <c r="LOK236" s="130"/>
      <c r="LOL236" s="130"/>
      <c r="LOM236" s="130"/>
      <c r="LON236" s="130"/>
      <c r="LOO236" s="130"/>
      <c r="LOP236" s="130"/>
      <c r="LOQ236" s="130"/>
      <c r="LOR236" s="130"/>
      <c r="LOS236" s="130"/>
      <c r="LOT236" s="130"/>
      <c r="LOU236" s="130"/>
      <c r="LOV236" s="130"/>
      <c r="LOW236" s="130"/>
      <c r="LOX236" s="130"/>
      <c r="LOY236" s="130"/>
      <c r="LOZ236" s="130"/>
      <c r="LPA236" s="130"/>
      <c r="LPB236" s="130"/>
      <c r="LPC236" s="130"/>
      <c r="LPD236" s="130"/>
      <c r="LPE236" s="130"/>
      <c r="LPF236" s="130"/>
      <c r="LPG236" s="130"/>
      <c r="LPH236" s="130"/>
      <c r="LPI236" s="130"/>
      <c r="LPJ236" s="130"/>
      <c r="LPK236" s="130"/>
      <c r="LPL236" s="130"/>
      <c r="LPM236" s="130"/>
      <c r="LPN236" s="130"/>
      <c r="LPO236" s="130"/>
      <c r="LPP236" s="130"/>
      <c r="LPQ236" s="130"/>
      <c r="LPR236" s="130"/>
      <c r="LPS236" s="130"/>
      <c r="LPT236" s="130"/>
      <c r="LPU236" s="130"/>
      <c r="LPV236" s="130"/>
      <c r="LPW236" s="130"/>
      <c r="LPX236" s="130"/>
      <c r="LPY236" s="130"/>
      <c r="LPZ236" s="130"/>
      <c r="LQA236" s="130"/>
      <c r="LQB236" s="130"/>
      <c r="LQC236" s="130"/>
      <c r="LQD236" s="130"/>
      <c r="LQE236" s="130"/>
      <c r="LQF236" s="130"/>
      <c r="LQG236" s="130"/>
      <c r="LQH236" s="130"/>
      <c r="LQI236" s="130"/>
      <c r="LQJ236" s="130"/>
      <c r="LQK236" s="130"/>
      <c r="LQL236" s="130"/>
      <c r="LQM236" s="130"/>
      <c r="LQN236" s="130"/>
      <c r="LQO236" s="130"/>
      <c r="LQP236" s="130"/>
      <c r="LQQ236" s="130"/>
      <c r="LQR236" s="130"/>
      <c r="LQS236" s="130"/>
      <c r="LQT236" s="130"/>
      <c r="LQU236" s="130"/>
      <c r="LQV236" s="130"/>
      <c r="LQW236" s="130"/>
      <c r="LQX236" s="130"/>
      <c r="LQY236" s="130"/>
      <c r="LQZ236" s="130"/>
      <c r="LRA236" s="130"/>
      <c r="LRB236" s="130"/>
      <c r="LRC236" s="130"/>
      <c r="LRD236" s="130"/>
      <c r="LRE236" s="130"/>
      <c r="LRF236" s="130"/>
      <c r="LRG236" s="130"/>
      <c r="LRH236" s="130"/>
      <c r="LRI236" s="130"/>
      <c r="LRJ236" s="130"/>
      <c r="LRK236" s="130"/>
      <c r="LRL236" s="130"/>
      <c r="LRM236" s="130"/>
      <c r="LRN236" s="130"/>
      <c r="LRO236" s="130"/>
      <c r="LRP236" s="130"/>
      <c r="LRQ236" s="130"/>
      <c r="LRR236" s="130"/>
      <c r="LRS236" s="130"/>
      <c r="LRT236" s="130"/>
      <c r="LRU236" s="130"/>
      <c r="LRV236" s="130"/>
      <c r="LRW236" s="130"/>
      <c r="LRX236" s="130"/>
      <c r="LRY236" s="130"/>
      <c r="LRZ236" s="130"/>
      <c r="LSA236" s="130"/>
      <c r="LSB236" s="130"/>
      <c r="LSC236" s="130"/>
      <c r="LSD236" s="130"/>
      <c r="LSE236" s="130"/>
      <c r="LSF236" s="130"/>
      <c r="LSG236" s="130"/>
      <c r="LSH236" s="130"/>
      <c r="LSI236" s="130"/>
      <c r="LSJ236" s="130"/>
      <c r="LSK236" s="130"/>
      <c r="LSL236" s="130"/>
      <c r="LSM236" s="130"/>
      <c r="LSN236" s="130"/>
      <c r="LSO236" s="130"/>
      <c r="LSP236" s="130"/>
      <c r="LSQ236" s="130"/>
      <c r="LSR236" s="130"/>
      <c r="LSS236" s="130"/>
      <c r="LST236" s="130"/>
      <c r="LSU236" s="130"/>
      <c r="LSV236" s="130"/>
      <c r="LSW236" s="130"/>
      <c r="LSX236" s="130"/>
      <c r="LSY236" s="130"/>
      <c r="LSZ236" s="130"/>
      <c r="LTA236" s="130"/>
      <c r="LTB236" s="130"/>
      <c r="LTC236" s="130"/>
      <c r="LTD236" s="130"/>
      <c r="LTE236" s="130"/>
      <c r="LTF236" s="130"/>
      <c r="LTG236" s="130"/>
      <c r="LTH236" s="130"/>
      <c r="LTI236" s="130"/>
      <c r="LTJ236" s="130"/>
      <c r="LTK236" s="130"/>
      <c r="LTL236" s="130"/>
      <c r="LTM236" s="130"/>
      <c r="LTN236" s="130"/>
      <c r="LTO236" s="130"/>
      <c r="LTP236" s="130"/>
      <c r="LTQ236" s="130"/>
      <c r="LTR236" s="130"/>
      <c r="LTS236" s="130"/>
      <c r="LTT236" s="130"/>
      <c r="LTU236" s="130"/>
      <c r="LTV236" s="130"/>
      <c r="LTW236" s="130"/>
      <c r="LTX236" s="130"/>
      <c r="LTY236" s="130"/>
      <c r="LTZ236" s="130"/>
      <c r="LUA236" s="130"/>
      <c r="LUB236" s="130"/>
      <c r="LUC236" s="130"/>
      <c r="LUD236" s="130"/>
      <c r="LUE236" s="130"/>
      <c r="LUF236" s="130"/>
      <c r="LUG236" s="130"/>
      <c r="LUH236" s="130"/>
      <c r="LUI236" s="130"/>
      <c r="LUJ236" s="130"/>
      <c r="LUK236" s="130"/>
      <c r="LUL236" s="130"/>
      <c r="LUM236" s="130"/>
      <c r="LUN236" s="130"/>
      <c r="LUO236" s="130"/>
      <c r="LUP236" s="130"/>
      <c r="LUQ236" s="130"/>
      <c r="LUR236" s="130"/>
      <c r="LUS236" s="130"/>
      <c r="LUT236" s="130"/>
      <c r="LUU236" s="130"/>
      <c r="LUV236" s="130"/>
      <c r="LUW236" s="130"/>
      <c r="LUX236" s="130"/>
      <c r="LUY236" s="130"/>
      <c r="LUZ236" s="130"/>
      <c r="LVA236" s="130"/>
      <c r="LVB236" s="130"/>
      <c r="LVC236" s="130"/>
      <c r="LVD236" s="130"/>
      <c r="LVE236" s="130"/>
      <c r="LVF236" s="130"/>
      <c r="LVG236" s="130"/>
      <c r="LVH236" s="130"/>
      <c r="LVI236" s="130"/>
      <c r="LVJ236" s="130"/>
      <c r="LVK236" s="130"/>
      <c r="LVL236" s="130"/>
      <c r="LVM236" s="130"/>
      <c r="LVN236" s="130"/>
      <c r="LVO236" s="130"/>
      <c r="LVP236" s="130"/>
      <c r="LVQ236" s="130"/>
      <c r="LVR236" s="130"/>
      <c r="LVS236" s="130"/>
      <c r="LVT236" s="130"/>
      <c r="LVU236" s="130"/>
      <c r="LVV236" s="130"/>
      <c r="LVW236" s="130"/>
      <c r="LVX236" s="130"/>
      <c r="LVY236" s="130"/>
      <c r="LVZ236" s="130"/>
      <c r="LWA236" s="130"/>
      <c r="LWB236" s="130"/>
      <c r="LWC236" s="130"/>
      <c r="LWD236" s="130"/>
      <c r="LWE236" s="130"/>
      <c r="LWF236" s="130"/>
      <c r="LWG236" s="130"/>
      <c r="LWH236" s="130"/>
      <c r="LWI236" s="130"/>
      <c r="LWJ236" s="130"/>
      <c r="LWK236" s="130"/>
      <c r="LWL236" s="130"/>
      <c r="LWM236" s="130"/>
      <c r="LWN236" s="130"/>
      <c r="LWO236" s="130"/>
      <c r="LWP236" s="130"/>
      <c r="LWQ236" s="130"/>
      <c r="LWR236" s="130"/>
      <c r="LWS236" s="130"/>
      <c r="LWT236" s="130"/>
      <c r="LWU236" s="130"/>
      <c r="LWV236" s="130"/>
      <c r="LWW236" s="130"/>
      <c r="LWX236" s="130"/>
      <c r="LWY236" s="130"/>
      <c r="LWZ236" s="130"/>
      <c r="LXA236" s="130"/>
      <c r="LXB236" s="130"/>
      <c r="LXC236" s="130"/>
      <c r="LXD236" s="130"/>
      <c r="LXE236" s="130"/>
      <c r="LXF236" s="130"/>
      <c r="LXG236" s="130"/>
      <c r="LXH236" s="130"/>
      <c r="LXI236" s="130"/>
      <c r="LXJ236" s="130"/>
      <c r="LXK236" s="130"/>
      <c r="LXL236" s="130"/>
      <c r="LXM236" s="130"/>
      <c r="LXN236" s="130"/>
      <c r="LXO236" s="130"/>
      <c r="LXP236" s="130"/>
      <c r="LXQ236" s="130"/>
      <c r="LXR236" s="130"/>
      <c r="LXS236" s="130"/>
      <c r="LXT236" s="130"/>
      <c r="LXU236" s="130"/>
      <c r="LXV236" s="130"/>
      <c r="LXW236" s="130"/>
      <c r="LXX236" s="130"/>
      <c r="LXY236" s="130"/>
      <c r="LXZ236" s="130"/>
      <c r="LYA236" s="130"/>
      <c r="LYB236" s="130"/>
      <c r="LYC236" s="130"/>
      <c r="LYD236" s="130"/>
      <c r="LYE236" s="130"/>
      <c r="LYF236" s="130"/>
      <c r="LYG236" s="130"/>
      <c r="LYH236" s="130"/>
      <c r="LYI236" s="130"/>
      <c r="LYJ236" s="130"/>
      <c r="LYK236" s="130"/>
      <c r="LYL236" s="130"/>
      <c r="LYM236" s="130"/>
      <c r="LYN236" s="130"/>
      <c r="LYO236" s="130"/>
      <c r="LYP236" s="130"/>
      <c r="LYQ236" s="130"/>
      <c r="LYR236" s="130"/>
      <c r="LYS236" s="130"/>
      <c r="LYT236" s="130"/>
      <c r="LYU236" s="130"/>
      <c r="LYV236" s="130"/>
      <c r="LYW236" s="130"/>
      <c r="LYX236" s="130"/>
      <c r="LYY236" s="130"/>
      <c r="LYZ236" s="130"/>
      <c r="LZA236" s="130"/>
      <c r="LZB236" s="130"/>
      <c r="LZC236" s="130"/>
      <c r="LZD236" s="130"/>
      <c r="LZE236" s="130"/>
      <c r="LZF236" s="130"/>
      <c r="LZG236" s="130"/>
      <c r="LZH236" s="130"/>
      <c r="LZI236" s="130"/>
      <c r="LZJ236" s="130"/>
      <c r="LZK236" s="130"/>
      <c r="LZL236" s="130"/>
      <c r="LZM236" s="130"/>
      <c r="LZN236" s="130"/>
      <c r="LZO236" s="130"/>
      <c r="LZP236" s="130"/>
      <c r="LZQ236" s="130"/>
      <c r="LZR236" s="130"/>
      <c r="LZS236" s="130"/>
      <c r="LZT236" s="130"/>
      <c r="LZU236" s="130"/>
      <c r="LZV236" s="130"/>
      <c r="LZW236" s="130"/>
      <c r="LZX236" s="130"/>
      <c r="LZY236" s="130"/>
      <c r="LZZ236" s="130"/>
      <c r="MAA236" s="130"/>
      <c r="MAB236" s="130"/>
      <c r="MAC236" s="130"/>
      <c r="MAD236" s="130"/>
      <c r="MAE236" s="130"/>
      <c r="MAF236" s="130"/>
      <c r="MAG236" s="130"/>
      <c r="MAH236" s="130"/>
      <c r="MAI236" s="130"/>
      <c r="MAJ236" s="130"/>
      <c r="MAK236" s="130"/>
      <c r="MAL236" s="130"/>
      <c r="MAM236" s="130"/>
      <c r="MAN236" s="130"/>
      <c r="MAO236" s="130"/>
      <c r="MAP236" s="130"/>
      <c r="MAQ236" s="130"/>
      <c r="MAR236" s="130"/>
      <c r="MAS236" s="130"/>
      <c r="MAT236" s="130"/>
      <c r="MAU236" s="130"/>
      <c r="MAV236" s="130"/>
      <c r="MAW236" s="130"/>
      <c r="MAX236" s="130"/>
      <c r="MAY236" s="130"/>
      <c r="MAZ236" s="130"/>
      <c r="MBA236" s="130"/>
      <c r="MBB236" s="130"/>
      <c r="MBC236" s="130"/>
      <c r="MBD236" s="130"/>
      <c r="MBE236" s="130"/>
      <c r="MBF236" s="130"/>
      <c r="MBG236" s="130"/>
      <c r="MBH236" s="130"/>
      <c r="MBI236" s="130"/>
      <c r="MBJ236" s="130"/>
      <c r="MBK236" s="130"/>
      <c r="MBL236" s="130"/>
      <c r="MBM236" s="130"/>
      <c r="MBN236" s="130"/>
      <c r="MBO236" s="130"/>
      <c r="MBP236" s="130"/>
      <c r="MBQ236" s="130"/>
      <c r="MBR236" s="130"/>
      <c r="MBS236" s="130"/>
      <c r="MBT236" s="130"/>
      <c r="MBU236" s="130"/>
      <c r="MBV236" s="130"/>
      <c r="MBW236" s="130"/>
      <c r="MBX236" s="130"/>
      <c r="MBY236" s="130"/>
      <c r="MBZ236" s="130"/>
      <c r="MCA236" s="130"/>
      <c r="MCB236" s="130"/>
      <c r="MCC236" s="130"/>
      <c r="MCD236" s="130"/>
      <c r="MCE236" s="130"/>
      <c r="MCF236" s="130"/>
      <c r="MCG236" s="130"/>
      <c r="MCH236" s="130"/>
      <c r="MCI236" s="130"/>
      <c r="MCJ236" s="130"/>
      <c r="MCK236" s="130"/>
      <c r="MCL236" s="130"/>
      <c r="MCM236" s="130"/>
      <c r="MCN236" s="130"/>
      <c r="MCO236" s="130"/>
      <c r="MCP236" s="130"/>
      <c r="MCQ236" s="130"/>
      <c r="MCR236" s="130"/>
      <c r="MCS236" s="130"/>
      <c r="MCT236" s="130"/>
      <c r="MCU236" s="130"/>
      <c r="MCV236" s="130"/>
      <c r="MCW236" s="130"/>
      <c r="MCX236" s="130"/>
      <c r="MCY236" s="130"/>
      <c r="MCZ236" s="130"/>
      <c r="MDA236" s="130"/>
      <c r="MDB236" s="130"/>
      <c r="MDC236" s="130"/>
      <c r="MDD236" s="130"/>
      <c r="MDE236" s="130"/>
      <c r="MDF236" s="130"/>
      <c r="MDG236" s="130"/>
      <c r="MDH236" s="130"/>
      <c r="MDI236" s="130"/>
      <c r="MDJ236" s="130"/>
      <c r="MDK236" s="130"/>
      <c r="MDL236" s="130"/>
      <c r="MDM236" s="130"/>
      <c r="MDN236" s="130"/>
      <c r="MDO236" s="130"/>
      <c r="MDP236" s="130"/>
      <c r="MDQ236" s="130"/>
      <c r="MDR236" s="130"/>
      <c r="MDS236" s="130"/>
      <c r="MDT236" s="130"/>
      <c r="MDU236" s="130"/>
      <c r="MDV236" s="130"/>
      <c r="MDW236" s="130"/>
      <c r="MDX236" s="130"/>
      <c r="MDY236" s="130"/>
      <c r="MDZ236" s="130"/>
      <c r="MEA236" s="130"/>
      <c r="MEB236" s="130"/>
      <c r="MEC236" s="130"/>
      <c r="MED236" s="130"/>
      <c r="MEE236" s="130"/>
      <c r="MEF236" s="130"/>
      <c r="MEG236" s="130"/>
      <c r="MEH236" s="130"/>
      <c r="MEI236" s="130"/>
      <c r="MEJ236" s="130"/>
      <c r="MEK236" s="130"/>
      <c r="MEL236" s="130"/>
      <c r="MEM236" s="130"/>
      <c r="MEN236" s="130"/>
      <c r="MEO236" s="130"/>
      <c r="MEP236" s="130"/>
      <c r="MEQ236" s="130"/>
      <c r="MER236" s="130"/>
      <c r="MES236" s="130"/>
      <c r="MET236" s="130"/>
      <c r="MEU236" s="130"/>
      <c r="MEV236" s="130"/>
      <c r="MEW236" s="130"/>
      <c r="MEX236" s="130"/>
      <c r="MEY236" s="130"/>
      <c r="MEZ236" s="130"/>
      <c r="MFA236" s="130"/>
      <c r="MFB236" s="130"/>
      <c r="MFC236" s="130"/>
      <c r="MFD236" s="130"/>
      <c r="MFE236" s="130"/>
      <c r="MFF236" s="130"/>
      <c r="MFG236" s="130"/>
      <c r="MFH236" s="130"/>
      <c r="MFI236" s="130"/>
      <c r="MFJ236" s="130"/>
      <c r="MFK236" s="130"/>
      <c r="MFL236" s="130"/>
      <c r="MFM236" s="130"/>
      <c r="MFN236" s="130"/>
      <c r="MFO236" s="130"/>
      <c r="MFP236" s="130"/>
      <c r="MFQ236" s="130"/>
      <c r="MFR236" s="130"/>
      <c r="MFS236" s="130"/>
      <c r="MFT236" s="130"/>
      <c r="MFU236" s="130"/>
      <c r="MFV236" s="130"/>
      <c r="MFW236" s="130"/>
      <c r="MFX236" s="130"/>
      <c r="MFY236" s="130"/>
      <c r="MFZ236" s="130"/>
      <c r="MGA236" s="130"/>
      <c r="MGB236" s="130"/>
      <c r="MGC236" s="130"/>
      <c r="MGD236" s="130"/>
      <c r="MGE236" s="130"/>
      <c r="MGF236" s="130"/>
      <c r="MGG236" s="130"/>
      <c r="MGH236" s="130"/>
      <c r="MGI236" s="130"/>
      <c r="MGJ236" s="130"/>
      <c r="MGK236" s="130"/>
      <c r="MGL236" s="130"/>
      <c r="MGM236" s="130"/>
      <c r="MGN236" s="130"/>
      <c r="MGO236" s="130"/>
      <c r="MGP236" s="130"/>
      <c r="MGQ236" s="130"/>
      <c r="MGR236" s="130"/>
      <c r="MGS236" s="130"/>
      <c r="MGT236" s="130"/>
      <c r="MGU236" s="130"/>
      <c r="MGV236" s="130"/>
      <c r="MGW236" s="130"/>
      <c r="MGX236" s="130"/>
      <c r="MGY236" s="130"/>
      <c r="MGZ236" s="130"/>
      <c r="MHA236" s="130"/>
      <c r="MHB236" s="130"/>
      <c r="MHC236" s="130"/>
      <c r="MHD236" s="130"/>
      <c r="MHE236" s="130"/>
      <c r="MHF236" s="130"/>
      <c r="MHG236" s="130"/>
      <c r="MHH236" s="130"/>
      <c r="MHI236" s="130"/>
      <c r="MHJ236" s="130"/>
      <c r="MHK236" s="130"/>
      <c r="MHL236" s="130"/>
      <c r="MHM236" s="130"/>
      <c r="MHN236" s="130"/>
      <c r="MHO236" s="130"/>
      <c r="MHP236" s="130"/>
      <c r="MHQ236" s="130"/>
      <c r="MHR236" s="130"/>
      <c r="MHS236" s="130"/>
      <c r="MHT236" s="130"/>
      <c r="MHU236" s="130"/>
      <c r="MHV236" s="130"/>
      <c r="MHW236" s="130"/>
      <c r="MHX236" s="130"/>
      <c r="MHY236" s="130"/>
      <c r="MHZ236" s="130"/>
      <c r="MIA236" s="130"/>
      <c r="MIB236" s="130"/>
      <c r="MIC236" s="130"/>
      <c r="MID236" s="130"/>
      <c r="MIE236" s="130"/>
      <c r="MIF236" s="130"/>
      <c r="MIG236" s="130"/>
      <c r="MIH236" s="130"/>
      <c r="MII236" s="130"/>
      <c r="MIJ236" s="130"/>
      <c r="MIK236" s="130"/>
      <c r="MIL236" s="130"/>
      <c r="MIM236" s="130"/>
      <c r="MIN236" s="130"/>
      <c r="MIO236" s="130"/>
      <c r="MIP236" s="130"/>
      <c r="MIQ236" s="130"/>
      <c r="MIR236" s="130"/>
      <c r="MIS236" s="130"/>
      <c r="MIT236" s="130"/>
      <c r="MIU236" s="130"/>
      <c r="MIV236" s="130"/>
      <c r="MIW236" s="130"/>
      <c r="MIX236" s="130"/>
      <c r="MIY236" s="130"/>
      <c r="MIZ236" s="130"/>
      <c r="MJA236" s="130"/>
      <c r="MJB236" s="130"/>
      <c r="MJC236" s="130"/>
      <c r="MJD236" s="130"/>
      <c r="MJE236" s="130"/>
      <c r="MJF236" s="130"/>
      <c r="MJG236" s="130"/>
      <c r="MJH236" s="130"/>
      <c r="MJI236" s="130"/>
      <c r="MJJ236" s="130"/>
      <c r="MJK236" s="130"/>
      <c r="MJL236" s="130"/>
      <c r="MJM236" s="130"/>
      <c r="MJN236" s="130"/>
      <c r="MJO236" s="130"/>
      <c r="MJP236" s="130"/>
      <c r="MJQ236" s="130"/>
      <c r="MJR236" s="130"/>
      <c r="MJS236" s="130"/>
      <c r="MJT236" s="130"/>
      <c r="MJU236" s="130"/>
      <c r="MJV236" s="130"/>
      <c r="MJW236" s="130"/>
      <c r="MJX236" s="130"/>
      <c r="MJY236" s="130"/>
      <c r="MJZ236" s="130"/>
      <c r="MKA236" s="130"/>
      <c r="MKB236" s="130"/>
      <c r="MKC236" s="130"/>
      <c r="MKD236" s="130"/>
      <c r="MKE236" s="130"/>
      <c r="MKF236" s="130"/>
      <c r="MKG236" s="130"/>
      <c r="MKH236" s="130"/>
      <c r="MKI236" s="130"/>
      <c r="MKJ236" s="130"/>
      <c r="MKK236" s="130"/>
      <c r="MKL236" s="130"/>
      <c r="MKM236" s="130"/>
      <c r="MKN236" s="130"/>
      <c r="MKO236" s="130"/>
      <c r="MKP236" s="130"/>
      <c r="MKQ236" s="130"/>
      <c r="MKR236" s="130"/>
      <c r="MKS236" s="130"/>
      <c r="MKT236" s="130"/>
      <c r="MKU236" s="130"/>
      <c r="MKV236" s="130"/>
      <c r="MKW236" s="130"/>
      <c r="MKX236" s="130"/>
      <c r="MKY236" s="130"/>
      <c r="MKZ236" s="130"/>
      <c r="MLA236" s="130"/>
      <c r="MLB236" s="130"/>
      <c r="MLC236" s="130"/>
      <c r="MLD236" s="130"/>
      <c r="MLE236" s="130"/>
      <c r="MLF236" s="130"/>
      <c r="MLG236" s="130"/>
      <c r="MLH236" s="130"/>
      <c r="MLI236" s="130"/>
      <c r="MLJ236" s="130"/>
      <c r="MLK236" s="130"/>
      <c r="MLL236" s="130"/>
      <c r="MLM236" s="130"/>
      <c r="MLN236" s="130"/>
      <c r="MLO236" s="130"/>
      <c r="MLP236" s="130"/>
      <c r="MLQ236" s="130"/>
      <c r="MLR236" s="130"/>
      <c r="MLS236" s="130"/>
      <c r="MLT236" s="130"/>
      <c r="MLU236" s="130"/>
      <c r="MLV236" s="130"/>
      <c r="MLW236" s="130"/>
      <c r="MLX236" s="130"/>
      <c r="MLY236" s="130"/>
      <c r="MLZ236" s="130"/>
      <c r="MMA236" s="130"/>
      <c r="MMB236" s="130"/>
      <c r="MMC236" s="130"/>
      <c r="MMD236" s="130"/>
      <c r="MME236" s="130"/>
      <c r="MMF236" s="130"/>
      <c r="MMG236" s="130"/>
      <c r="MMH236" s="130"/>
      <c r="MMI236" s="130"/>
      <c r="MMJ236" s="130"/>
      <c r="MMK236" s="130"/>
      <c r="MML236" s="130"/>
      <c r="MMM236" s="130"/>
      <c r="MMN236" s="130"/>
      <c r="MMO236" s="130"/>
      <c r="MMP236" s="130"/>
      <c r="MMQ236" s="130"/>
      <c r="MMR236" s="130"/>
      <c r="MMS236" s="130"/>
      <c r="MMT236" s="130"/>
      <c r="MMU236" s="130"/>
      <c r="MMV236" s="130"/>
      <c r="MMW236" s="130"/>
      <c r="MMX236" s="130"/>
      <c r="MMY236" s="130"/>
      <c r="MMZ236" s="130"/>
      <c r="MNA236" s="130"/>
      <c r="MNB236" s="130"/>
      <c r="MNC236" s="130"/>
      <c r="MND236" s="130"/>
      <c r="MNE236" s="130"/>
      <c r="MNF236" s="130"/>
      <c r="MNG236" s="130"/>
      <c r="MNH236" s="130"/>
      <c r="MNI236" s="130"/>
      <c r="MNJ236" s="130"/>
      <c r="MNK236" s="130"/>
      <c r="MNL236" s="130"/>
      <c r="MNM236" s="130"/>
      <c r="MNN236" s="130"/>
      <c r="MNO236" s="130"/>
      <c r="MNP236" s="130"/>
      <c r="MNQ236" s="130"/>
      <c r="MNR236" s="130"/>
      <c r="MNS236" s="130"/>
      <c r="MNT236" s="130"/>
      <c r="MNU236" s="130"/>
      <c r="MNV236" s="130"/>
      <c r="MNW236" s="130"/>
      <c r="MNX236" s="130"/>
      <c r="MNY236" s="130"/>
      <c r="MNZ236" s="130"/>
      <c r="MOA236" s="130"/>
      <c r="MOB236" s="130"/>
      <c r="MOC236" s="130"/>
      <c r="MOD236" s="130"/>
      <c r="MOE236" s="130"/>
      <c r="MOF236" s="130"/>
      <c r="MOG236" s="130"/>
      <c r="MOH236" s="130"/>
      <c r="MOI236" s="130"/>
      <c r="MOJ236" s="130"/>
      <c r="MOK236" s="130"/>
      <c r="MOL236" s="130"/>
      <c r="MOM236" s="130"/>
      <c r="MON236" s="130"/>
      <c r="MOO236" s="130"/>
      <c r="MOP236" s="130"/>
      <c r="MOQ236" s="130"/>
      <c r="MOR236" s="130"/>
      <c r="MOS236" s="130"/>
      <c r="MOT236" s="130"/>
      <c r="MOU236" s="130"/>
      <c r="MOV236" s="130"/>
      <c r="MOW236" s="130"/>
      <c r="MOX236" s="130"/>
      <c r="MOY236" s="130"/>
      <c r="MOZ236" s="130"/>
      <c r="MPA236" s="130"/>
      <c r="MPB236" s="130"/>
      <c r="MPC236" s="130"/>
      <c r="MPD236" s="130"/>
      <c r="MPE236" s="130"/>
      <c r="MPF236" s="130"/>
      <c r="MPG236" s="130"/>
      <c r="MPH236" s="130"/>
      <c r="MPI236" s="130"/>
      <c r="MPJ236" s="130"/>
      <c r="MPK236" s="130"/>
      <c r="MPL236" s="130"/>
      <c r="MPM236" s="130"/>
      <c r="MPN236" s="130"/>
      <c r="MPO236" s="130"/>
      <c r="MPP236" s="130"/>
      <c r="MPQ236" s="130"/>
      <c r="MPR236" s="130"/>
      <c r="MPS236" s="130"/>
      <c r="MPT236" s="130"/>
      <c r="MPU236" s="130"/>
      <c r="MPV236" s="130"/>
      <c r="MPW236" s="130"/>
      <c r="MPX236" s="130"/>
      <c r="MPY236" s="130"/>
      <c r="MPZ236" s="130"/>
      <c r="MQA236" s="130"/>
      <c r="MQB236" s="130"/>
      <c r="MQC236" s="130"/>
      <c r="MQD236" s="130"/>
      <c r="MQE236" s="130"/>
      <c r="MQF236" s="130"/>
      <c r="MQG236" s="130"/>
      <c r="MQH236" s="130"/>
      <c r="MQI236" s="130"/>
      <c r="MQJ236" s="130"/>
      <c r="MQK236" s="130"/>
      <c r="MQL236" s="130"/>
      <c r="MQM236" s="130"/>
      <c r="MQN236" s="130"/>
      <c r="MQO236" s="130"/>
      <c r="MQP236" s="130"/>
      <c r="MQQ236" s="130"/>
      <c r="MQR236" s="130"/>
      <c r="MQS236" s="130"/>
      <c r="MQT236" s="130"/>
      <c r="MQU236" s="130"/>
      <c r="MQV236" s="130"/>
      <c r="MQW236" s="130"/>
      <c r="MQX236" s="130"/>
      <c r="MQY236" s="130"/>
      <c r="MQZ236" s="130"/>
      <c r="MRA236" s="130"/>
      <c r="MRB236" s="130"/>
      <c r="MRC236" s="130"/>
      <c r="MRD236" s="130"/>
      <c r="MRE236" s="130"/>
      <c r="MRF236" s="130"/>
      <c r="MRG236" s="130"/>
      <c r="MRH236" s="130"/>
      <c r="MRI236" s="130"/>
      <c r="MRJ236" s="130"/>
      <c r="MRK236" s="130"/>
      <c r="MRL236" s="130"/>
      <c r="MRM236" s="130"/>
      <c r="MRN236" s="130"/>
      <c r="MRO236" s="130"/>
      <c r="MRP236" s="130"/>
      <c r="MRQ236" s="130"/>
      <c r="MRR236" s="130"/>
      <c r="MRS236" s="130"/>
      <c r="MRT236" s="130"/>
      <c r="MRU236" s="130"/>
      <c r="MRV236" s="130"/>
      <c r="MRW236" s="130"/>
      <c r="MRX236" s="130"/>
      <c r="MRY236" s="130"/>
      <c r="MRZ236" s="130"/>
      <c r="MSA236" s="130"/>
      <c r="MSB236" s="130"/>
      <c r="MSC236" s="130"/>
      <c r="MSD236" s="130"/>
      <c r="MSE236" s="130"/>
      <c r="MSF236" s="130"/>
      <c r="MSG236" s="130"/>
      <c r="MSH236" s="130"/>
      <c r="MSI236" s="130"/>
      <c r="MSJ236" s="130"/>
      <c r="MSK236" s="130"/>
      <c r="MSL236" s="130"/>
      <c r="MSM236" s="130"/>
      <c r="MSN236" s="130"/>
      <c r="MSO236" s="130"/>
      <c r="MSP236" s="130"/>
      <c r="MSQ236" s="130"/>
      <c r="MSR236" s="130"/>
      <c r="MSS236" s="130"/>
      <c r="MST236" s="130"/>
      <c r="MSU236" s="130"/>
      <c r="MSV236" s="130"/>
      <c r="MSW236" s="130"/>
      <c r="MSX236" s="130"/>
      <c r="MSY236" s="130"/>
      <c r="MSZ236" s="130"/>
      <c r="MTA236" s="130"/>
      <c r="MTB236" s="130"/>
      <c r="MTC236" s="130"/>
      <c r="MTD236" s="130"/>
      <c r="MTE236" s="130"/>
      <c r="MTF236" s="130"/>
      <c r="MTG236" s="130"/>
      <c r="MTH236" s="130"/>
      <c r="MTI236" s="130"/>
      <c r="MTJ236" s="130"/>
      <c r="MTK236" s="130"/>
      <c r="MTL236" s="130"/>
      <c r="MTM236" s="130"/>
      <c r="MTN236" s="130"/>
      <c r="MTO236" s="130"/>
      <c r="MTP236" s="130"/>
      <c r="MTQ236" s="130"/>
      <c r="MTR236" s="130"/>
      <c r="MTS236" s="130"/>
      <c r="MTT236" s="130"/>
      <c r="MTU236" s="130"/>
      <c r="MTV236" s="130"/>
      <c r="MTW236" s="130"/>
      <c r="MTX236" s="130"/>
      <c r="MTY236" s="130"/>
      <c r="MTZ236" s="130"/>
      <c r="MUA236" s="130"/>
      <c r="MUB236" s="130"/>
      <c r="MUC236" s="130"/>
      <c r="MUD236" s="130"/>
      <c r="MUE236" s="130"/>
      <c r="MUF236" s="130"/>
      <c r="MUG236" s="130"/>
      <c r="MUH236" s="130"/>
      <c r="MUI236" s="130"/>
      <c r="MUJ236" s="130"/>
      <c r="MUK236" s="130"/>
      <c r="MUL236" s="130"/>
      <c r="MUM236" s="130"/>
      <c r="MUN236" s="130"/>
      <c r="MUO236" s="130"/>
      <c r="MUP236" s="130"/>
      <c r="MUQ236" s="130"/>
      <c r="MUR236" s="130"/>
      <c r="MUS236" s="130"/>
      <c r="MUT236" s="130"/>
      <c r="MUU236" s="130"/>
      <c r="MUV236" s="130"/>
      <c r="MUW236" s="130"/>
      <c r="MUX236" s="130"/>
      <c r="MUY236" s="130"/>
      <c r="MUZ236" s="130"/>
      <c r="MVA236" s="130"/>
      <c r="MVB236" s="130"/>
      <c r="MVC236" s="130"/>
      <c r="MVD236" s="130"/>
      <c r="MVE236" s="130"/>
      <c r="MVF236" s="130"/>
      <c r="MVG236" s="130"/>
      <c r="MVH236" s="130"/>
      <c r="MVI236" s="130"/>
      <c r="MVJ236" s="130"/>
      <c r="MVK236" s="130"/>
      <c r="MVL236" s="130"/>
      <c r="MVM236" s="130"/>
      <c r="MVN236" s="130"/>
      <c r="MVO236" s="130"/>
      <c r="MVP236" s="130"/>
      <c r="MVQ236" s="130"/>
      <c r="MVR236" s="130"/>
      <c r="MVS236" s="130"/>
      <c r="MVT236" s="130"/>
      <c r="MVU236" s="130"/>
      <c r="MVV236" s="130"/>
      <c r="MVW236" s="130"/>
      <c r="MVX236" s="130"/>
      <c r="MVY236" s="130"/>
      <c r="MVZ236" s="130"/>
      <c r="MWA236" s="130"/>
      <c r="MWB236" s="130"/>
      <c r="MWC236" s="130"/>
      <c r="MWD236" s="130"/>
      <c r="MWE236" s="130"/>
      <c r="MWF236" s="130"/>
      <c r="MWG236" s="130"/>
      <c r="MWH236" s="130"/>
      <c r="MWI236" s="130"/>
      <c r="MWJ236" s="130"/>
      <c r="MWK236" s="130"/>
      <c r="MWL236" s="130"/>
      <c r="MWM236" s="130"/>
      <c r="MWN236" s="130"/>
      <c r="MWO236" s="130"/>
      <c r="MWP236" s="130"/>
      <c r="MWQ236" s="130"/>
      <c r="MWR236" s="130"/>
      <c r="MWS236" s="130"/>
      <c r="MWT236" s="130"/>
      <c r="MWU236" s="130"/>
      <c r="MWV236" s="130"/>
      <c r="MWW236" s="130"/>
      <c r="MWX236" s="130"/>
      <c r="MWY236" s="130"/>
      <c r="MWZ236" s="130"/>
      <c r="MXA236" s="130"/>
      <c r="MXB236" s="130"/>
      <c r="MXC236" s="130"/>
      <c r="MXD236" s="130"/>
      <c r="MXE236" s="130"/>
      <c r="MXF236" s="130"/>
      <c r="MXG236" s="130"/>
      <c r="MXH236" s="130"/>
      <c r="MXI236" s="130"/>
      <c r="MXJ236" s="130"/>
      <c r="MXK236" s="130"/>
      <c r="MXL236" s="130"/>
      <c r="MXM236" s="130"/>
      <c r="MXN236" s="130"/>
      <c r="MXO236" s="130"/>
      <c r="MXP236" s="130"/>
      <c r="MXQ236" s="130"/>
      <c r="MXR236" s="130"/>
      <c r="MXS236" s="130"/>
      <c r="MXT236" s="130"/>
      <c r="MXU236" s="130"/>
      <c r="MXV236" s="130"/>
      <c r="MXW236" s="130"/>
      <c r="MXX236" s="130"/>
      <c r="MXY236" s="130"/>
      <c r="MXZ236" s="130"/>
      <c r="MYA236" s="130"/>
      <c r="MYB236" s="130"/>
      <c r="MYC236" s="130"/>
      <c r="MYD236" s="130"/>
      <c r="MYE236" s="130"/>
      <c r="MYF236" s="130"/>
      <c r="MYG236" s="130"/>
      <c r="MYH236" s="130"/>
      <c r="MYI236" s="130"/>
      <c r="MYJ236" s="130"/>
      <c r="MYK236" s="130"/>
      <c r="MYL236" s="130"/>
      <c r="MYM236" s="130"/>
      <c r="MYN236" s="130"/>
      <c r="MYO236" s="130"/>
      <c r="MYP236" s="130"/>
      <c r="MYQ236" s="130"/>
      <c r="MYR236" s="130"/>
      <c r="MYS236" s="130"/>
      <c r="MYT236" s="130"/>
      <c r="MYU236" s="130"/>
      <c r="MYV236" s="130"/>
      <c r="MYW236" s="130"/>
      <c r="MYX236" s="130"/>
      <c r="MYY236" s="130"/>
      <c r="MYZ236" s="130"/>
      <c r="MZA236" s="130"/>
      <c r="MZB236" s="130"/>
      <c r="MZC236" s="130"/>
      <c r="MZD236" s="130"/>
      <c r="MZE236" s="130"/>
      <c r="MZF236" s="130"/>
      <c r="MZG236" s="130"/>
      <c r="MZH236" s="130"/>
      <c r="MZI236" s="130"/>
      <c r="MZJ236" s="130"/>
      <c r="MZK236" s="130"/>
      <c r="MZL236" s="130"/>
      <c r="MZM236" s="130"/>
      <c r="MZN236" s="130"/>
      <c r="MZO236" s="130"/>
      <c r="MZP236" s="130"/>
      <c r="MZQ236" s="130"/>
      <c r="MZR236" s="130"/>
      <c r="MZS236" s="130"/>
      <c r="MZT236" s="130"/>
      <c r="MZU236" s="130"/>
      <c r="MZV236" s="130"/>
      <c r="MZW236" s="130"/>
      <c r="MZX236" s="130"/>
      <c r="MZY236" s="130"/>
      <c r="MZZ236" s="130"/>
      <c r="NAA236" s="130"/>
      <c r="NAB236" s="130"/>
      <c r="NAC236" s="130"/>
      <c r="NAD236" s="130"/>
      <c r="NAE236" s="130"/>
      <c r="NAF236" s="130"/>
      <c r="NAG236" s="130"/>
      <c r="NAH236" s="130"/>
      <c r="NAI236" s="130"/>
      <c r="NAJ236" s="130"/>
      <c r="NAK236" s="130"/>
      <c r="NAL236" s="130"/>
      <c r="NAM236" s="130"/>
      <c r="NAN236" s="130"/>
      <c r="NAO236" s="130"/>
      <c r="NAP236" s="130"/>
      <c r="NAQ236" s="130"/>
      <c r="NAR236" s="130"/>
      <c r="NAS236" s="130"/>
      <c r="NAT236" s="130"/>
      <c r="NAU236" s="130"/>
      <c r="NAV236" s="130"/>
      <c r="NAW236" s="130"/>
      <c r="NAX236" s="130"/>
      <c r="NAY236" s="130"/>
      <c r="NAZ236" s="130"/>
      <c r="NBA236" s="130"/>
      <c r="NBB236" s="130"/>
      <c r="NBC236" s="130"/>
      <c r="NBD236" s="130"/>
      <c r="NBE236" s="130"/>
      <c r="NBF236" s="130"/>
      <c r="NBG236" s="130"/>
      <c r="NBH236" s="130"/>
      <c r="NBI236" s="130"/>
      <c r="NBJ236" s="130"/>
      <c r="NBK236" s="130"/>
      <c r="NBL236" s="130"/>
      <c r="NBM236" s="130"/>
      <c r="NBN236" s="130"/>
      <c r="NBO236" s="130"/>
      <c r="NBP236" s="130"/>
      <c r="NBQ236" s="130"/>
      <c r="NBR236" s="130"/>
      <c r="NBS236" s="130"/>
      <c r="NBT236" s="130"/>
      <c r="NBU236" s="130"/>
      <c r="NBV236" s="130"/>
      <c r="NBW236" s="130"/>
      <c r="NBX236" s="130"/>
      <c r="NBY236" s="130"/>
      <c r="NBZ236" s="130"/>
      <c r="NCA236" s="130"/>
      <c r="NCB236" s="130"/>
      <c r="NCC236" s="130"/>
      <c r="NCD236" s="130"/>
      <c r="NCE236" s="130"/>
      <c r="NCF236" s="130"/>
      <c r="NCG236" s="130"/>
      <c r="NCH236" s="130"/>
      <c r="NCI236" s="130"/>
      <c r="NCJ236" s="130"/>
      <c r="NCK236" s="130"/>
      <c r="NCL236" s="130"/>
      <c r="NCM236" s="130"/>
      <c r="NCN236" s="130"/>
      <c r="NCO236" s="130"/>
      <c r="NCP236" s="130"/>
      <c r="NCQ236" s="130"/>
      <c r="NCR236" s="130"/>
      <c r="NCS236" s="130"/>
      <c r="NCT236" s="130"/>
      <c r="NCU236" s="130"/>
      <c r="NCV236" s="130"/>
      <c r="NCW236" s="130"/>
      <c r="NCX236" s="130"/>
      <c r="NCY236" s="130"/>
      <c r="NCZ236" s="130"/>
      <c r="NDA236" s="130"/>
      <c r="NDB236" s="130"/>
      <c r="NDC236" s="130"/>
      <c r="NDD236" s="130"/>
      <c r="NDE236" s="130"/>
      <c r="NDF236" s="130"/>
      <c r="NDG236" s="130"/>
      <c r="NDH236" s="130"/>
      <c r="NDI236" s="130"/>
      <c r="NDJ236" s="130"/>
      <c r="NDK236" s="130"/>
      <c r="NDL236" s="130"/>
      <c r="NDM236" s="130"/>
      <c r="NDN236" s="130"/>
      <c r="NDO236" s="130"/>
      <c r="NDP236" s="130"/>
      <c r="NDQ236" s="130"/>
      <c r="NDR236" s="130"/>
      <c r="NDS236" s="130"/>
      <c r="NDT236" s="130"/>
      <c r="NDU236" s="130"/>
      <c r="NDV236" s="130"/>
      <c r="NDW236" s="130"/>
      <c r="NDX236" s="130"/>
      <c r="NDY236" s="130"/>
      <c r="NDZ236" s="130"/>
      <c r="NEA236" s="130"/>
      <c r="NEB236" s="130"/>
      <c r="NEC236" s="130"/>
      <c r="NED236" s="130"/>
      <c r="NEE236" s="130"/>
      <c r="NEF236" s="130"/>
      <c r="NEG236" s="130"/>
      <c r="NEH236" s="130"/>
      <c r="NEI236" s="130"/>
      <c r="NEJ236" s="130"/>
      <c r="NEK236" s="130"/>
      <c r="NEL236" s="130"/>
      <c r="NEM236" s="130"/>
      <c r="NEN236" s="130"/>
      <c r="NEO236" s="130"/>
      <c r="NEP236" s="130"/>
      <c r="NEQ236" s="130"/>
      <c r="NER236" s="130"/>
      <c r="NES236" s="130"/>
      <c r="NET236" s="130"/>
      <c r="NEU236" s="130"/>
      <c r="NEV236" s="130"/>
      <c r="NEW236" s="130"/>
      <c r="NEX236" s="130"/>
      <c r="NEY236" s="130"/>
      <c r="NEZ236" s="130"/>
      <c r="NFA236" s="130"/>
      <c r="NFB236" s="130"/>
      <c r="NFC236" s="130"/>
      <c r="NFD236" s="130"/>
      <c r="NFE236" s="130"/>
      <c r="NFF236" s="130"/>
      <c r="NFG236" s="130"/>
      <c r="NFH236" s="130"/>
      <c r="NFI236" s="130"/>
      <c r="NFJ236" s="130"/>
      <c r="NFK236" s="130"/>
      <c r="NFL236" s="130"/>
      <c r="NFM236" s="130"/>
      <c r="NFN236" s="130"/>
      <c r="NFO236" s="130"/>
      <c r="NFP236" s="130"/>
      <c r="NFQ236" s="130"/>
      <c r="NFR236" s="130"/>
      <c r="NFS236" s="130"/>
      <c r="NFT236" s="130"/>
      <c r="NFU236" s="130"/>
      <c r="NFV236" s="130"/>
      <c r="NFW236" s="130"/>
      <c r="NFX236" s="130"/>
      <c r="NFY236" s="130"/>
      <c r="NFZ236" s="130"/>
      <c r="NGA236" s="130"/>
      <c r="NGB236" s="130"/>
      <c r="NGC236" s="130"/>
      <c r="NGD236" s="130"/>
      <c r="NGE236" s="130"/>
      <c r="NGF236" s="130"/>
      <c r="NGG236" s="130"/>
      <c r="NGH236" s="130"/>
      <c r="NGI236" s="130"/>
      <c r="NGJ236" s="130"/>
      <c r="NGK236" s="130"/>
      <c r="NGL236" s="130"/>
      <c r="NGM236" s="130"/>
      <c r="NGN236" s="130"/>
      <c r="NGO236" s="130"/>
      <c r="NGP236" s="130"/>
      <c r="NGQ236" s="130"/>
      <c r="NGR236" s="130"/>
      <c r="NGS236" s="130"/>
      <c r="NGT236" s="130"/>
      <c r="NGU236" s="130"/>
      <c r="NGV236" s="130"/>
      <c r="NGW236" s="130"/>
      <c r="NGX236" s="130"/>
      <c r="NGY236" s="130"/>
      <c r="NGZ236" s="130"/>
      <c r="NHA236" s="130"/>
      <c r="NHB236" s="130"/>
      <c r="NHC236" s="130"/>
      <c r="NHD236" s="130"/>
      <c r="NHE236" s="130"/>
      <c r="NHF236" s="130"/>
      <c r="NHG236" s="130"/>
      <c r="NHH236" s="130"/>
      <c r="NHI236" s="130"/>
      <c r="NHJ236" s="130"/>
      <c r="NHK236" s="130"/>
      <c r="NHL236" s="130"/>
      <c r="NHM236" s="130"/>
      <c r="NHN236" s="130"/>
      <c r="NHO236" s="130"/>
      <c r="NHP236" s="130"/>
      <c r="NHQ236" s="130"/>
      <c r="NHR236" s="130"/>
      <c r="NHS236" s="130"/>
      <c r="NHT236" s="130"/>
      <c r="NHU236" s="130"/>
      <c r="NHV236" s="130"/>
      <c r="NHW236" s="130"/>
      <c r="NHX236" s="130"/>
      <c r="NHY236" s="130"/>
      <c r="NHZ236" s="130"/>
      <c r="NIA236" s="130"/>
      <c r="NIB236" s="130"/>
      <c r="NIC236" s="130"/>
      <c r="NID236" s="130"/>
      <c r="NIE236" s="130"/>
      <c r="NIF236" s="130"/>
      <c r="NIG236" s="130"/>
      <c r="NIH236" s="130"/>
      <c r="NII236" s="130"/>
      <c r="NIJ236" s="130"/>
      <c r="NIK236" s="130"/>
      <c r="NIL236" s="130"/>
      <c r="NIM236" s="130"/>
      <c r="NIN236" s="130"/>
      <c r="NIO236" s="130"/>
      <c r="NIP236" s="130"/>
      <c r="NIQ236" s="130"/>
      <c r="NIR236" s="130"/>
      <c r="NIS236" s="130"/>
      <c r="NIT236" s="130"/>
      <c r="NIU236" s="130"/>
      <c r="NIV236" s="130"/>
      <c r="NIW236" s="130"/>
      <c r="NIX236" s="130"/>
      <c r="NIY236" s="130"/>
      <c r="NIZ236" s="130"/>
      <c r="NJA236" s="130"/>
      <c r="NJB236" s="130"/>
      <c r="NJC236" s="130"/>
      <c r="NJD236" s="130"/>
      <c r="NJE236" s="130"/>
      <c r="NJF236" s="130"/>
      <c r="NJG236" s="130"/>
      <c r="NJH236" s="130"/>
      <c r="NJI236" s="130"/>
      <c r="NJJ236" s="130"/>
      <c r="NJK236" s="130"/>
      <c r="NJL236" s="130"/>
      <c r="NJM236" s="130"/>
      <c r="NJN236" s="130"/>
      <c r="NJO236" s="130"/>
      <c r="NJP236" s="130"/>
      <c r="NJQ236" s="130"/>
      <c r="NJR236" s="130"/>
      <c r="NJS236" s="130"/>
      <c r="NJT236" s="130"/>
      <c r="NJU236" s="130"/>
      <c r="NJV236" s="130"/>
      <c r="NJW236" s="130"/>
      <c r="NJX236" s="130"/>
      <c r="NJY236" s="130"/>
      <c r="NJZ236" s="130"/>
      <c r="NKA236" s="130"/>
      <c r="NKB236" s="130"/>
      <c r="NKC236" s="130"/>
      <c r="NKD236" s="130"/>
      <c r="NKE236" s="130"/>
      <c r="NKF236" s="130"/>
      <c r="NKG236" s="130"/>
      <c r="NKH236" s="130"/>
      <c r="NKI236" s="130"/>
      <c r="NKJ236" s="130"/>
      <c r="NKK236" s="130"/>
      <c r="NKL236" s="130"/>
      <c r="NKM236" s="130"/>
      <c r="NKN236" s="130"/>
      <c r="NKO236" s="130"/>
      <c r="NKP236" s="130"/>
      <c r="NKQ236" s="130"/>
      <c r="NKR236" s="130"/>
      <c r="NKS236" s="130"/>
      <c r="NKT236" s="130"/>
      <c r="NKU236" s="130"/>
      <c r="NKV236" s="130"/>
      <c r="NKW236" s="130"/>
      <c r="NKX236" s="130"/>
      <c r="NKY236" s="130"/>
      <c r="NKZ236" s="130"/>
      <c r="NLA236" s="130"/>
      <c r="NLB236" s="130"/>
      <c r="NLC236" s="130"/>
      <c r="NLD236" s="130"/>
      <c r="NLE236" s="130"/>
      <c r="NLF236" s="130"/>
      <c r="NLG236" s="130"/>
      <c r="NLH236" s="130"/>
      <c r="NLI236" s="130"/>
      <c r="NLJ236" s="130"/>
      <c r="NLK236" s="130"/>
      <c r="NLL236" s="130"/>
      <c r="NLM236" s="130"/>
      <c r="NLN236" s="130"/>
      <c r="NLO236" s="130"/>
      <c r="NLP236" s="130"/>
      <c r="NLQ236" s="130"/>
      <c r="NLR236" s="130"/>
      <c r="NLS236" s="130"/>
      <c r="NLT236" s="130"/>
      <c r="NLU236" s="130"/>
      <c r="NLV236" s="130"/>
      <c r="NLW236" s="130"/>
      <c r="NLX236" s="130"/>
      <c r="NLY236" s="130"/>
      <c r="NLZ236" s="130"/>
      <c r="NMA236" s="130"/>
      <c r="NMB236" s="130"/>
      <c r="NMC236" s="130"/>
      <c r="NMD236" s="130"/>
      <c r="NME236" s="130"/>
      <c r="NMF236" s="130"/>
      <c r="NMG236" s="130"/>
      <c r="NMH236" s="130"/>
      <c r="NMI236" s="130"/>
      <c r="NMJ236" s="130"/>
      <c r="NMK236" s="130"/>
      <c r="NML236" s="130"/>
      <c r="NMM236" s="130"/>
      <c r="NMN236" s="130"/>
      <c r="NMO236" s="130"/>
      <c r="NMP236" s="130"/>
      <c r="NMQ236" s="130"/>
      <c r="NMR236" s="130"/>
      <c r="NMS236" s="130"/>
      <c r="NMT236" s="130"/>
      <c r="NMU236" s="130"/>
      <c r="NMV236" s="130"/>
      <c r="NMW236" s="130"/>
      <c r="NMX236" s="130"/>
      <c r="NMY236" s="130"/>
      <c r="NMZ236" s="130"/>
      <c r="NNA236" s="130"/>
      <c r="NNB236" s="130"/>
      <c r="NNC236" s="130"/>
      <c r="NND236" s="130"/>
      <c r="NNE236" s="130"/>
      <c r="NNF236" s="130"/>
      <c r="NNG236" s="130"/>
      <c r="NNH236" s="130"/>
      <c r="NNI236" s="130"/>
      <c r="NNJ236" s="130"/>
      <c r="NNK236" s="130"/>
      <c r="NNL236" s="130"/>
      <c r="NNM236" s="130"/>
      <c r="NNN236" s="130"/>
      <c r="NNO236" s="130"/>
      <c r="NNP236" s="130"/>
      <c r="NNQ236" s="130"/>
      <c r="NNR236" s="130"/>
      <c r="NNS236" s="130"/>
      <c r="NNT236" s="130"/>
      <c r="NNU236" s="130"/>
      <c r="NNV236" s="130"/>
      <c r="NNW236" s="130"/>
      <c r="NNX236" s="130"/>
      <c r="NNY236" s="130"/>
      <c r="NNZ236" s="130"/>
      <c r="NOA236" s="130"/>
      <c r="NOB236" s="130"/>
      <c r="NOC236" s="130"/>
      <c r="NOD236" s="130"/>
      <c r="NOE236" s="130"/>
      <c r="NOF236" s="130"/>
      <c r="NOG236" s="130"/>
      <c r="NOH236" s="130"/>
      <c r="NOI236" s="130"/>
      <c r="NOJ236" s="130"/>
      <c r="NOK236" s="130"/>
      <c r="NOL236" s="130"/>
      <c r="NOM236" s="130"/>
      <c r="NON236" s="130"/>
      <c r="NOO236" s="130"/>
      <c r="NOP236" s="130"/>
      <c r="NOQ236" s="130"/>
      <c r="NOR236" s="130"/>
      <c r="NOS236" s="130"/>
      <c r="NOT236" s="130"/>
      <c r="NOU236" s="130"/>
      <c r="NOV236" s="130"/>
      <c r="NOW236" s="130"/>
      <c r="NOX236" s="130"/>
      <c r="NOY236" s="130"/>
      <c r="NOZ236" s="130"/>
      <c r="NPA236" s="130"/>
      <c r="NPB236" s="130"/>
      <c r="NPC236" s="130"/>
      <c r="NPD236" s="130"/>
      <c r="NPE236" s="130"/>
      <c r="NPF236" s="130"/>
      <c r="NPG236" s="130"/>
      <c r="NPH236" s="130"/>
      <c r="NPI236" s="130"/>
      <c r="NPJ236" s="130"/>
      <c r="NPK236" s="130"/>
      <c r="NPL236" s="130"/>
      <c r="NPM236" s="130"/>
      <c r="NPN236" s="130"/>
      <c r="NPO236" s="130"/>
      <c r="NPP236" s="130"/>
      <c r="NPQ236" s="130"/>
      <c r="NPR236" s="130"/>
      <c r="NPS236" s="130"/>
      <c r="NPT236" s="130"/>
      <c r="NPU236" s="130"/>
      <c r="NPV236" s="130"/>
      <c r="NPW236" s="130"/>
      <c r="NPX236" s="130"/>
      <c r="NPY236" s="130"/>
      <c r="NPZ236" s="130"/>
      <c r="NQA236" s="130"/>
      <c r="NQB236" s="130"/>
      <c r="NQC236" s="130"/>
      <c r="NQD236" s="130"/>
      <c r="NQE236" s="130"/>
      <c r="NQF236" s="130"/>
      <c r="NQG236" s="130"/>
      <c r="NQH236" s="130"/>
      <c r="NQI236" s="130"/>
      <c r="NQJ236" s="130"/>
      <c r="NQK236" s="130"/>
      <c r="NQL236" s="130"/>
      <c r="NQM236" s="130"/>
      <c r="NQN236" s="130"/>
      <c r="NQO236" s="130"/>
      <c r="NQP236" s="130"/>
      <c r="NQQ236" s="130"/>
      <c r="NQR236" s="130"/>
      <c r="NQS236" s="130"/>
      <c r="NQT236" s="130"/>
      <c r="NQU236" s="130"/>
      <c r="NQV236" s="130"/>
      <c r="NQW236" s="130"/>
      <c r="NQX236" s="130"/>
      <c r="NQY236" s="130"/>
      <c r="NQZ236" s="130"/>
      <c r="NRA236" s="130"/>
      <c r="NRB236" s="130"/>
      <c r="NRC236" s="130"/>
      <c r="NRD236" s="130"/>
      <c r="NRE236" s="130"/>
      <c r="NRF236" s="130"/>
      <c r="NRG236" s="130"/>
      <c r="NRH236" s="130"/>
      <c r="NRI236" s="130"/>
      <c r="NRJ236" s="130"/>
      <c r="NRK236" s="130"/>
      <c r="NRL236" s="130"/>
      <c r="NRM236" s="130"/>
      <c r="NRN236" s="130"/>
      <c r="NRO236" s="130"/>
      <c r="NRP236" s="130"/>
      <c r="NRQ236" s="130"/>
      <c r="NRR236" s="130"/>
      <c r="NRS236" s="130"/>
      <c r="NRT236" s="130"/>
      <c r="NRU236" s="130"/>
      <c r="NRV236" s="130"/>
      <c r="NRW236" s="130"/>
      <c r="NRX236" s="130"/>
      <c r="NRY236" s="130"/>
      <c r="NRZ236" s="130"/>
      <c r="NSA236" s="130"/>
      <c r="NSB236" s="130"/>
      <c r="NSC236" s="130"/>
      <c r="NSD236" s="130"/>
      <c r="NSE236" s="130"/>
      <c r="NSF236" s="130"/>
      <c r="NSG236" s="130"/>
      <c r="NSH236" s="130"/>
      <c r="NSI236" s="130"/>
      <c r="NSJ236" s="130"/>
      <c r="NSK236" s="130"/>
      <c r="NSL236" s="130"/>
      <c r="NSM236" s="130"/>
      <c r="NSN236" s="130"/>
      <c r="NSO236" s="130"/>
      <c r="NSP236" s="130"/>
      <c r="NSQ236" s="130"/>
      <c r="NSR236" s="130"/>
      <c r="NSS236" s="130"/>
      <c r="NST236" s="130"/>
      <c r="NSU236" s="130"/>
      <c r="NSV236" s="130"/>
      <c r="NSW236" s="130"/>
      <c r="NSX236" s="130"/>
      <c r="NSY236" s="130"/>
      <c r="NSZ236" s="130"/>
      <c r="NTA236" s="130"/>
      <c r="NTB236" s="130"/>
      <c r="NTC236" s="130"/>
      <c r="NTD236" s="130"/>
      <c r="NTE236" s="130"/>
      <c r="NTF236" s="130"/>
      <c r="NTG236" s="130"/>
      <c r="NTH236" s="130"/>
      <c r="NTI236" s="130"/>
      <c r="NTJ236" s="130"/>
      <c r="NTK236" s="130"/>
      <c r="NTL236" s="130"/>
      <c r="NTM236" s="130"/>
      <c r="NTN236" s="130"/>
      <c r="NTO236" s="130"/>
      <c r="NTP236" s="130"/>
      <c r="NTQ236" s="130"/>
      <c r="NTR236" s="130"/>
      <c r="NTS236" s="130"/>
      <c r="NTT236" s="130"/>
      <c r="NTU236" s="130"/>
      <c r="NTV236" s="130"/>
      <c r="NTW236" s="130"/>
      <c r="NTX236" s="130"/>
      <c r="NTY236" s="130"/>
      <c r="NTZ236" s="130"/>
      <c r="NUA236" s="130"/>
      <c r="NUB236" s="130"/>
      <c r="NUC236" s="130"/>
      <c r="NUD236" s="130"/>
      <c r="NUE236" s="130"/>
      <c r="NUF236" s="130"/>
      <c r="NUG236" s="130"/>
      <c r="NUH236" s="130"/>
      <c r="NUI236" s="130"/>
      <c r="NUJ236" s="130"/>
      <c r="NUK236" s="130"/>
      <c r="NUL236" s="130"/>
      <c r="NUM236" s="130"/>
      <c r="NUN236" s="130"/>
      <c r="NUO236" s="130"/>
      <c r="NUP236" s="130"/>
      <c r="NUQ236" s="130"/>
      <c r="NUR236" s="130"/>
      <c r="NUS236" s="130"/>
      <c r="NUT236" s="130"/>
      <c r="NUU236" s="130"/>
      <c r="NUV236" s="130"/>
      <c r="NUW236" s="130"/>
      <c r="NUX236" s="130"/>
      <c r="NUY236" s="130"/>
      <c r="NUZ236" s="130"/>
      <c r="NVA236" s="130"/>
      <c r="NVB236" s="130"/>
      <c r="NVC236" s="130"/>
      <c r="NVD236" s="130"/>
      <c r="NVE236" s="130"/>
      <c r="NVF236" s="130"/>
      <c r="NVG236" s="130"/>
      <c r="NVH236" s="130"/>
      <c r="NVI236" s="130"/>
      <c r="NVJ236" s="130"/>
      <c r="NVK236" s="130"/>
      <c r="NVL236" s="130"/>
      <c r="NVM236" s="130"/>
      <c r="NVN236" s="130"/>
      <c r="NVO236" s="130"/>
      <c r="NVP236" s="130"/>
      <c r="NVQ236" s="130"/>
      <c r="NVR236" s="130"/>
      <c r="NVS236" s="130"/>
      <c r="NVT236" s="130"/>
      <c r="NVU236" s="130"/>
      <c r="NVV236" s="130"/>
      <c r="NVW236" s="130"/>
      <c r="NVX236" s="130"/>
      <c r="NVY236" s="130"/>
      <c r="NVZ236" s="130"/>
      <c r="NWA236" s="130"/>
      <c r="NWB236" s="130"/>
      <c r="NWC236" s="130"/>
      <c r="NWD236" s="130"/>
      <c r="NWE236" s="130"/>
      <c r="NWF236" s="130"/>
      <c r="NWG236" s="130"/>
      <c r="NWH236" s="130"/>
      <c r="NWI236" s="130"/>
      <c r="NWJ236" s="130"/>
      <c r="NWK236" s="130"/>
      <c r="NWL236" s="130"/>
      <c r="NWM236" s="130"/>
      <c r="NWN236" s="130"/>
      <c r="NWO236" s="130"/>
      <c r="NWP236" s="130"/>
      <c r="NWQ236" s="130"/>
      <c r="NWR236" s="130"/>
      <c r="NWS236" s="130"/>
      <c r="NWT236" s="130"/>
      <c r="NWU236" s="130"/>
      <c r="NWV236" s="130"/>
      <c r="NWW236" s="130"/>
      <c r="NWX236" s="130"/>
      <c r="NWY236" s="130"/>
      <c r="NWZ236" s="130"/>
      <c r="NXA236" s="130"/>
      <c r="NXB236" s="130"/>
      <c r="NXC236" s="130"/>
      <c r="NXD236" s="130"/>
      <c r="NXE236" s="130"/>
      <c r="NXF236" s="130"/>
      <c r="NXG236" s="130"/>
      <c r="NXH236" s="130"/>
      <c r="NXI236" s="130"/>
      <c r="NXJ236" s="130"/>
      <c r="NXK236" s="130"/>
      <c r="NXL236" s="130"/>
      <c r="NXM236" s="130"/>
      <c r="NXN236" s="130"/>
      <c r="NXO236" s="130"/>
      <c r="NXP236" s="130"/>
      <c r="NXQ236" s="130"/>
      <c r="NXR236" s="130"/>
      <c r="NXS236" s="130"/>
      <c r="NXT236" s="130"/>
      <c r="NXU236" s="130"/>
      <c r="NXV236" s="130"/>
      <c r="NXW236" s="130"/>
      <c r="NXX236" s="130"/>
      <c r="NXY236" s="130"/>
      <c r="NXZ236" s="130"/>
      <c r="NYA236" s="130"/>
      <c r="NYB236" s="130"/>
      <c r="NYC236" s="130"/>
      <c r="NYD236" s="130"/>
      <c r="NYE236" s="130"/>
      <c r="NYF236" s="130"/>
      <c r="NYG236" s="130"/>
      <c r="NYH236" s="130"/>
      <c r="NYI236" s="130"/>
      <c r="NYJ236" s="130"/>
      <c r="NYK236" s="130"/>
      <c r="NYL236" s="130"/>
      <c r="NYM236" s="130"/>
      <c r="NYN236" s="130"/>
      <c r="NYO236" s="130"/>
      <c r="NYP236" s="130"/>
      <c r="NYQ236" s="130"/>
      <c r="NYR236" s="130"/>
      <c r="NYS236" s="130"/>
      <c r="NYT236" s="130"/>
      <c r="NYU236" s="130"/>
      <c r="NYV236" s="130"/>
      <c r="NYW236" s="130"/>
      <c r="NYX236" s="130"/>
      <c r="NYY236" s="130"/>
      <c r="NYZ236" s="130"/>
      <c r="NZA236" s="130"/>
      <c r="NZB236" s="130"/>
      <c r="NZC236" s="130"/>
      <c r="NZD236" s="130"/>
      <c r="NZE236" s="130"/>
      <c r="NZF236" s="130"/>
      <c r="NZG236" s="130"/>
      <c r="NZH236" s="130"/>
      <c r="NZI236" s="130"/>
      <c r="NZJ236" s="130"/>
      <c r="NZK236" s="130"/>
      <c r="NZL236" s="130"/>
      <c r="NZM236" s="130"/>
      <c r="NZN236" s="130"/>
      <c r="NZO236" s="130"/>
      <c r="NZP236" s="130"/>
      <c r="NZQ236" s="130"/>
      <c r="NZR236" s="130"/>
      <c r="NZS236" s="130"/>
      <c r="NZT236" s="130"/>
      <c r="NZU236" s="130"/>
      <c r="NZV236" s="130"/>
      <c r="NZW236" s="130"/>
      <c r="NZX236" s="130"/>
      <c r="NZY236" s="130"/>
      <c r="NZZ236" s="130"/>
      <c r="OAA236" s="130"/>
      <c r="OAB236" s="130"/>
      <c r="OAC236" s="130"/>
      <c r="OAD236" s="130"/>
      <c r="OAE236" s="130"/>
      <c r="OAF236" s="130"/>
      <c r="OAG236" s="130"/>
      <c r="OAH236" s="130"/>
      <c r="OAI236" s="130"/>
      <c r="OAJ236" s="130"/>
      <c r="OAK236" s="130"/>
      <c r="OAL236" s="130"/>
      <c r="OAM236" s="130"/>
      <c r="OAN236" s="130"/>
      <c r="OAO236" s="130"/>
      <c r="OAP236" s="130"/>
      <c r="OAQ236" s="130"/>
      <c r="OAR236" s="130"/>
      <c r="OAS236" s="130"/>
      <c r="OAT236" s="130"/>
      <c r="OAU236" s="130"/>
      <c r="OAV236" s="130"/>
      <c r="OAW236" s="130"/>
      <c r="OAX236" s="130"/>
      <c r="OAY236" s="130"/>
      <c r="OAZ236" s="130"/>
      <c r="OBA236" s="130"/>
      <c r="OBB236" s="130"/>
      <c r="OBC236" s="130"/>
      <c r="OBD236" s="130"/>
      <c r="OBE236" s="130"/>
      <c r="OBF236" s="130"/>
      <c r="OBG236" s="130"/>
      <c r="OBH236" s="130"/>
      <c r="OBI236" s="130"/>
      <c r="OBJ236" s="130"/>
      <c r="OBK236" s="130"/>
      <c r="OBL236" s="130"/>
      <c r="OBM236" s="130"/>
      <c r="OBN236" s="130"/>
      <c r="OBO236" s="130"/>
      <c r="OBP236" s="130"/>
      <c r="OBQ236" s="130"/>
      <c r="OBR236" s="130"/>
      <c r="OBS236" s="130"/>
      <c r="OBT236" s="130"/>
      <c r="OBU236" s="130"/>
      <c r="OBV236" s="130"/>
      <c r="OBW236" s="130"/>
      <c r="OBX236" s="130"/>
      <c r="OBY236" s="130"/>
      <c r="OBZ236" s="130"/>
      <c r="OCA236" s="130"/>
      <c r="OCB236" s="130"/>
      <c r="OCC236" s="130"/>
      <c r="OCD236" s="130"/>
      <c r="OCE236" s="130"/>
      <c r="OCF236" s="130"/>
      <c r="OCG236" s="130"/>
      <c r="OCH236" s="130"/>
      <c r="OCI236" s="130"/>
      <c r="OCJ236" s="130"/>
      <c r="OCK236" s="130"/>
      <c r="OCL236" s="130"/>
      <c r="OCM236" s="130"/>
      <c r="OCN236" s="130"/>
      <c r="OCO236" s="130"/>
      <c r="OCP236" s="130"/>
      <c r="OCQ236" s="130"/>
      <c r="OCR236" s="130"/>
      <c r="OCS236" s="130"/>
      <c r="OCT236" s="130"/>
      <c r="OCU236" s="130"/>
      <c r="OCV236" s="130"/>
      <c r="OCW236" s="130"/>
      <c r="OCX236" s="130"/>
      <c r="OCY236" s="130"/>
      <c r="OCZ236" s="130"/>
      <c r="ODA236" s="130"/>
      <c r="ODB236" s="130"/>
      <c r="ODC236" s="130"/>
      <c r="ODD236" s="130"/>
      <c r="ODE236" s="130"/>
      <c r="ODF236" s="130"/>
      <c r="ODG236" s="130"/>
      <c r="ODH236" s="130"/>
      <c r="ODI236" s="130"/>
      <c r="ODJ236" s="130"/>
      <c r="ODK236" s="130"/>
      <c r="ODL236" s="130"/>
      <c r="ODM236" s="130"/>
      <c r="ODN236" s="130"/>
      <c r="ODO236" s="130"/>
      <c r="ODP236" s="130"/>
      <c r="ODQ236" s="130"/>
      <c r="ODR236" s="130"/>
      <c r="ODS236" s="130"/>
      <c r="ODT236" s="130"/>
      <c r="ODU236" s="130"/>
      <c r="ODV236" s="130"/>
      <c r="ODW236" s="130"/>
      <c r="ODX236" s="130"/>
      <c r="ODY236" s="130"/>
      <c r="ODZ236" s="130"/>
      <c r="OEA236" s="130"/>
      <c r="OEB236" s="130"/>
      <c r="OEC236" s="130"/>
      <c r="OED236" s="130"/>
      <c r="OEE236" s="130"/>
      <c r="OEF236" s="130"/>
      <c r="OEG236" s="130"/>
      <c r="OEH236" s="130"/>
      <c r="OEI236" s="130"/>
      <c r="OEJ236" s="130"/>
      <c r="OEK236" s="130"/>
      <c r="OEL236" s="130"/>
      <c r="OEM236" s="130"/>
      <c r="OEN236" s="130"/>
      <c r="OEO236" s="130"/>
      <c r="OEP236" s="130"/>
      <c r="OEQ236" s="130"/>
      <c r="OER236" s="130"/>
      <c r="OES236" s="130"/>
      <c r="OET236" s="130"/>
      <c r="OEU236" s="130"/>
      <c r="OEV236" s="130"/>
      <c r="OEW236" s="130"/>
      <c r="OEX236" s="130"/>
      <c r="OEY236" s="130"/>
      <c r="OEZ236" s="130"/>
      <c r="OFA236" s="130"/>
      <c r="OFB236" s="130"/>
      <c r="OFC236" s="130"/>
      <c r="OFD236" s="130"/>
      <c r="OFE236" s="130"/>
      <c r="OFF236" s="130"/>
      <c r="OFG236" s="130"/>
      <c r="OFH236" s="130"/>
      <c r="OFI236" s="130"/>
      <c r="OFJ236" s="130"/>
      <c r="OFK236" s="130"/>
      <c r="OFL236" s="130"/>
      <c r="OFM236" s="130"/>
      <c r="OFN236" s="130"/>
      <c r="OFO236" s="130"/>
      <c r="OFP236" s="130"/>
      <c r="OFQ236" s="130"/>
      <c r="OFR236" s="130"/>
      <c r="OFS236" s="130"/>
      <c r="OFT236" s="130"/>
      <c r="OFU236" s="130"/>
      <c r="OFV236" s="130"/>
      <c r="OFW236" s="130"/>
      <c r="OFX236" s="130"/>
      <c r="OFY236" s="130"/>
      <c r="OFZ236" s="130"/>
      <c r="OGA236" s="130"/>
      <c r="OGB236" s="130"/>
      <c r="OGC236" s="130"/>
      <c r="OGD236" s="130"/>
      <c r="OGE236" s="130"/>
      <c r="OGF236" s="130"/>
      <c r="OGG236" s="130"/>
      <c r="OGH236" s="130"/>
      <c r="OGI236" s="130"/>
      <c r="OGJ236" s="130"/>
      <c r="OGK236" s="130"/>
      <c r="OGL236" s="130"/>
      <c r="OGM236" s="130"/>
      <c r="OGN236" s="130"/>
      <c r="OGO236" s="130"/>
      <c r="OGP236" s="130"/>
      <c r="OGQ236" s="130"/>
      <c r="OGR236" s="130"/>
      <c r="OGS236" s="130"/>
      <c r="OGT236" s="130"/>
      <c r="OGU236" s="130"/>
      <c r="OGV236" s="130"/>
      <c r="OGW236" s="130"/>
      <c r="OGX236" s="130"/>
      <c r="OGY236" s="130"/>
      <c r="OGZ236" s="130"/>
      <c r="OHA236" s="130"/>
      <c r="OHB236" s="130"/>
      <c r="OHC236" s="130"/>
      <c r="OHD236" s="130"/>
      <c r="OHE236" s="130"/>
      <c r="OHF236" s="130"/>
      <c r="OHG236" s="130"/>
      <c r="OHH236" s="130"/>
      <c r="OHI236" s="130"/>
      <c r="OHJ236" s="130"/>
      <c r="OHK236" s="130"/>
      <c r="OHL236" s="130"/>
      <c r="OHM236" s="130"/>
      <c r="OHN236" s="130"/>
      <c r="OHO236" s="130"/>
      <c r="OHP236" s="130"/>
      <c r="OHQ236" s="130"/>
      <c r="OHR236" s="130"/>
      <c r="OHS236" s="130"/>
      <c r="OHT236" s="130"/>
      <c r="OHU236" s="130"/>
      <c r="OHV236" s="130"/>
      <c r="OHW236" s="130"/>
      <c r="OHX236" s="130"/>
      <c r="OHY236" s="130"/>
      <c r="OHZ236" s="130"/>
      <c r="OIA236" s="130"/>
      <c r="OIB236" s="130"/>
      <c r="OIC236" s="130"/>
      <c r="OID236" s="130"/>
      <c r="OIE236" s="130"/>
      <c r="OIF236" s="130"/>
      <c r="OIG236" s="130"/>
      <c r="OIH236" s="130"/>
      <c r="OII236" s="130"/>
      <c r="OIJ236" s="130"/>
      <c r="OIK236" s="130"/>
      <c r="OIL236" s="130"/>
      <c r="OIM236" s="130"/>
      <c r="OIN236" s="130"/>
      <c r="OIO236" s="130"/>
      <c r="OIP236" s="130"/>
      <c r="OIQ236" s="130"/>
      <c r="OIR236" s="130"/>
      <c r="OIS236" s="130"/>
      <c r="OIT236" s="130"/>
      <c r="OIU236" s="130"/>
      <c r="OIV236" s="130"/>
      <c r="OIW236" s="130"/>
      <c r="OIX236" s="130"/>
      <c r="OIY236" s="130"/>
      <c r="OIZ236" s="130"/>
      <c r="OJA236" s="130"/>
      <c r="OJB236" s="130"/>
      <c r="OJC236" s="130"/>
      <c r="OJD236" s="130"/>
      <c r="OJE236" s="130"/>
      <c r="OJF236" s="130"/>
      <c r="OJG236" s="130"/>
      <c r="OJH236" s="130"/>
      <c r="OJI236" s="130"/>
      <c r="OJJ236" s="130"/>
      <c r="OJK236" s="130"/>
      <c r="OJL236" s="130"/>
      <c r="OJM236" s="130"/>
      <c r="OJN236" s="130"/>
      <c r="OJO236" s="130"/>
      <c r="OJP236" s="130"/>
      <c r="OJQ236" s="130"/>
      <c r="OJR236" s="130"/>
      <c r="OJS236" s="130"/>
      <c r="OJT236" s="130"/>
      <c r="OJU236" s="130"/>
      <c r="OJV236" s="130"/>
      <c r="OJW236" s="130"/>
      <c r="OJX236" s="130"/>
      <c r="OJY236" s="130"/>
      <c r="OJZ236" s="130"/>
      <c r="OKA236" s="130"/>
      <c r="OKB236" s="130"/>
      <c r="OKC236" s="130"/>
      <c r="OKD236" s="130"/>
      <c r="OKE236" s="130"/>
      <c r="OKF236" s="130"/>
      <c r="OKG236" s="130"/>
      <c r="OKH236" s="130"/>
      <c r="OKI236" s="130"/>
      <c r="OKJ236" s="130"/>
      <c r="OKK236" s="130"/>
      <c r="OKL236" s="130"/>
      <c r="OKM236" s="130"/>
      <c r="OKN236" s="130"/>
      <c r="OKO236" s="130"/>
      <c r="OKP236" s="130"/>
      <c r="OKQ236" s="130"/>
      <c r="OKR236" s="130"/>
      <c r="OKS236" s="130"/>
      <c r="OKT236" s="130"/>
      <c r="OKU236" s="130"/>
      <c r="OKV236" s="130"/>
      <c r="OKW236" s="130"/>
      <c r="OKX236" s="130"/>
      <c r="OKY236" s="130"/>
      <c r="OKZ236" s="130"/>
      <c r="OLA236" s="130"/>
      <c r="OLB236" s="130"/>
      <c r="OLC236" s="130"/>
      <c r="OLD236" s="130"/>
      <c r="OLE236" s="130"/>
      <c r="OLF236" s="130"/>
      <c r="OLG236" s="130"/>
      <c r="OLH236" s="130"/>
      <c r="OLI236" s="130"/>
      <c r="OLJ236" s="130"/>
      <c r="OLK236" s="130"/>
      <c r="OLL236" s="130"/>
      <c r="OLM236" s="130"/>
      <c r="OLN236" s="130"/>
      <c r="OLO236" s="130"/>
      <c r="OLP236" s="130"/>
      <c r="OLQ236" s="130"/>
      <c r="OLR236" s="130"/>
      <c r="OLS236" s="130"/>
      <c r="OLT236" s="130"/>
      <c r="OLU236" s="130"/>
      <c r="OLV236" s="130"/>
      <c r="OLW236" s="130"/>
      <c r="OLX236" s="130"/>
      <c r="OLY236" s="130"/>
      <c r="OLZ236" s="130"/>
      <c r="OMA236" s="130"/>
      <c r="OMB236" s="130"/>
      <c r="OMC236" s="130"/>
      <c r="OMD236" s="130"/>
      <c r="OME236" s="130"/>
      <c r="OMF236" s="130"/>
      <c r="OMG236" s="130"/>
      <c r="OMH236" s="130"/>
      <c r="OMI236" s="130"/>
      <c r="OMJ236" s="130"/>
      <c r="OMK236" s="130"/>
      <c r="OML236" s="130"/>
      <c r="OMM236" s="130"/>
      <c r="OMN236" s="130"/>
      <c r="OMO236" s="130"/>
      <c r="OMP236" s="130"/>
      <c r="OMQ236" s="130"/>
      <c r="OMR236" s="130"/>
      <c r="OMS236" s="130"/>
      <c r="OMT236" s="130"/>
      <c r="OMU236" s="130"/>
      <c r="OMV236" s="130"/>
      <c r="OMW236" s="130"/>
      <c r="OMX236" s="130"/>
      <c r="OMY236" s="130"/>
      <c r="OMZ236" s="130"/>
      <c r="ONA236" s="130"/>
      <c r="ONB236" s="130"/>
      <c r="ONC236" s="130"/>
      <c r="OND236" s="130"/>
      <c r="ONE236" s="130"/>
      <c r="ONF236" s="130"/>
      <c r="ONG236" s="130"/>
      <c r="ONH236" s="130"/>
      <c r="ONI236" s="130"/>
      <c r="ONJ236" s="130"/>
      <c r="ONK236" s="130"/>
      <c r="ONL236" s="130"/>
      <c r="ONM236" s="130"/>
      <c r="ONN236" s="130"/>
      <c r="ONO236" s="130"/>
      <c r="ONP236" s="130"/>
      <c r="ONQ236" s="130"/>
      <c r="ONR236" s="130"/>
      <c r="ONS236" s="130"/>
      <c r="ONT236" s="130"/>
      <c r="ONU236" s="130"/>
      <c r="ONV236" s="130"/>
      <c r="ONW236" s="130"/>
      <c r="ONX236" s="130"/>
      <c r="ONY236" s="130"/>
      <c r="ONZ236" s="130"/>
      <c r="OOA236" s="130"/>
      <c r="OOB236" s="130"/>
      <c r="OOC236" s="130"/>
      <c r="OOD236" s="130"/>
      <c r="OOE236" s="130"/>
      <c r="OOF236" s="130"/>
      <c r="OOG236" s="130"/>
      <c r="OOH236" s="130"/>
      <c r="OOI236" s="130"/>
      <c r="OOJ236" s="130"/>
      <c r="OOK236" s="130"/>
      <c r="OOL236" s="130"/>
      <c r="OOM236" s="130"/>
      <c r="OON236" s="130"/>
      <c r="OOO236" s="130"/>
      <c r="OOP236" s="130"/>
      <c r="OOQ236" s="130"/>
      <c r="OOR236" s="130"/>
      <c r="OOS236" s="130"/>
      <c r="OOT236" s="130"/>
      <c r="OOU236" s="130"/>
      <c r="OOV236" s="130"/>
      <c r="OOW236" s="130"/>
      <c r="OOX236" s="130"/>
      <c r="OOY236" s="130"/>
      <c r="OOZ236" s="130"/>
      <c r="OPA236" s="130"/>
      <c r="OPB236" s="130"/>
      <c r="OPC236" s="130"/>
      <c r="OPD236" s="130"/>
      <c r="OPE236" s="130"/>
      <c r="OPF236" s="130"/>
      <c r="OPG236" s="130"/>
      <c r="OPH236" s="130"/>
      <c r="OPI236" s="130"/>
      <c r="OPJ236" s="130"/>
      <c r="OPK236" s="130"/>
      <c r="OPL236" s="130"/>
      <c r="OPM236" s="130"/>
      <c r="OPN236" s="130"/>
      <c r="OPO236" s="130"/>
      <c r="OPP236" s="130"/>
      <c r="OPQ236" s="130"/>
      <c r="OPR236" s="130"/>
      <c r="OPS236" s="130"/>
      <c r="OPT236" s="130"/>
      <c r="OPU236" s="130"/>
      <c r="OPV236" s="130"/>
      <c r="OPW236" s="130"/>
      <c r="OPX236" s="130"/>
      <c r="OPY236" s="130"/>
      <c r="OPZ236" s="130"/>
      <c r="OQA236" s="130"/>
      <c r="OQB236" s="130"/>
      <c r="OQC236" s="130"/>
      <c r="OQD236" s="130"/>
      <c r="OQE236" s="130"/>
      <c r="OQF236" s="130"/>
      <c r="OQG236" s="130"/>
      <c r="OQH236" s="130"/>
      <c r="OQI236" s="130"/>
      <c r="OQJ236" s="130"/>
      <c r="OQK236" s="130"/>
      <c r="OQL236" s="130"/>
      <c r="OQM236" s="130"/>
      <c r="OQN236" s="130"/>
      <c r="OQO236" s="130"/>
      <c r="OQP236" s="130"/>
      <c r="OQQ236" s="130"/>
      <c r="OQR236" s="130"/>
      <c r="OQS236" s="130"/>
      <c r="OQT236" s="130"/>
      <c r="OQU236" s="130"/>
      <c r="OQV236" s="130"/>
      <c r="OQW236" s="130"/>
      <c r="OQX236" s="130"/>
      <c r="OQY236" s="130"/>
      <c r="OQZ236" s="130"/>
      <c r="ORA236" s="130"/>
      <c r="ORB236" s="130"/>
      <c r="ORC236" s="130"/>
      <c r="ORD236" s="130"/>
      <c r="ORE236" s="130"/>
      <c r="ORF236" s="130"/>
      <c r="ORG236" s="130"/>
      <c r="ORH236" s="130"/>
      <c r="ORI236" s="130"/>
      <c r="ORJ236" s="130"/>
      <c r="ORK236" s="130"/>
      <c r="ORL236" s="130"/>
      <c r="ORM236" s="130"/>
      <c r="ORN236" s="130"/>
      <c r="ORO236" s="130"/>
      <c r="ORP236" s="130"/>
      <c r="ORQ236" s="130"/>
      <c r="ORR236" s="130"/>
      <c r="ORS236" s="130"/>
      <c r="ORT236" s="130"/>
      <c r="ORU236" s="130"/>
      <c r="ORV236" s="130"/>
      <c r="ORW236" s="130"/>
      <c r="ORX236" s="130"/>
      <c r="ORY236" s="130"/>
      <c r="ORZ236" s="130"/>
      <c r="OSA236" s="130"/>
      <c r="OSB236" s="130"/>
      <c r="OSC236" s="130"/>
      <c r="OSD236" s="130"/>
      <c r="OSE236" s="130"/>
      <c r="OSF236" s="130"/>
      <c r="OSG236" s="130"/>
      <c r="OSH236" s="130"/>
      <c r="OSI236" s="130"/>
      <c r="OSJ236" s="130"/>
      <c r="OSK236" s="130"/>
      <c r="OSL236" s="130"/>
      <c r="OSM236" s="130"/>
      <c r="OSN236" s="130"/>
      <c r="OSO236" s="130"/>
      <c r="OSP236" s="130"/>
      <c r="OSQ236" s="130"/>
      <c r="OSR236" s="130"/>
      <c r="OSS236" s="130"/>
      <c r="OST236" s="130"/>
      <c r="OSU236" s="130"/>
      <c r="OSV236" s="130"/>
      <c r="OSW236" s="130"/>
      <c r="OSX236" s="130"/>
      <c r="OSY236" s="130"/>
      <c r="OSZ236" s="130"/>
      <c r="OTA236" s="130"/>
      <c r="OTB236" s="130"/>
      <c r="OTC236" s="130"/>
      <c r="OTD236" s="130"/>
      <c r="OTE236" s="130"/>
      <c r="OTF236" s="130"/>
      <c r="OTG236" s="130"/>
      <c r="OTH236" s="130"/>
      <c r="OTI236" s="130"/>
      <c r="OTJ236" s="130"/>
      <c r="OTK236" s="130"/>
      <c r="OTL236" s="130"/>
      <c r="OTM236" s="130"/>
      <c r="OTN236" s="130"/>
      <c r="OTO236" s="130"/>
      <c r="OTP236" s="130"/>
      <c r="OTQ236" s="130"/>
      <c r="OTR236" s="130"/>
      <c r="OTS236" s="130"/>
      <c r="OTT236" s="130"/>
      <c r="OTU236" s="130"/>
      <c r="OTV236" s="130"/>
      <c r="OTW236" s="130"/>
      <c r="OTX236" s="130"/>
      <c r="OTY236" s="130"/>
      <c r="OTZ236" s="130"/>
      <c r="OUA236" s="130"/>
      <c r="OUB236" s="130"/>
      <c r="OUC236" s="130"/>
      <c r="OUD236" s="130"/>
      <c r="OUE236" s="130"/>
      <c r="OUF236" s="130"/>
      <c r="OUG236" s="130"/>
      <c r="OUH236" s="130"/>
      <c r="OUI236" s="130"/>
      <c r="OUJ236" s="130"/>
      <c r="OUK236" s="130"/>
      <c r="OUL236" s="130"/>
      <c r="OUM236" s="130"/>
      <c r="OUN236" s="130"/>
      <c r="OUO236" s="130"/>
      <c r="OUP236" s="130"/>
      <c r="OUQ236" s="130"/>
      <c r="OUR236" s="130"/>
      <c r="OUS236" s="130"/>
      <c r="OUT236" s="130"/>
      <c r="OUU236" s="130"/>
      <c r="OUV236" s="130"/>
      <c r="OUW236" s="130"/>
      <c r="OUX236" s="130"/>
      <c r="OUY236" s="130"/>
      <c r="OUZ236" s="130"/>
      <c r="OVA236" s="130"/>
      <c r="OVB236" s="130"/>
      <c r="OVC236" s="130"/>
      <c r="OVD236" s="130"/>
      <c r="OVE236" s="130"/>
      <c r="OVF236" s="130"/>
      <c r="OVG236" s="130"/>
      <c r="OVH236" s="130"/>
      <c r="OVI236" s="130"/>
      <c r="OVJ236" s="130"/>
      <c r="OVK236" s="130"/>
      <c r="OVL236" s="130"/>
      <c r="OVM236" s="130"/>
      <c r="OVN236" s="130"/>
      <c r="OVO236" s="130"/>
      <c r="OVP236" s="130"/>
      <c r="OVQ236" s="130"/>
      <c r="OVR236" s="130"/>
      <c r="OVS236" s="130"/>
      <c r="OVT236" s="130"/>
      <c r="OVU236" s="130"/>
      <c r="OVV236" s="130"/>
      <c r="OVW236" s="130"/>
      <c r="OVX236" s="130"/>
      <c r="OVY236" s="130"/>
      <c r="OVZ236" s="130"/>
      <c r="OWA236" s="130"/>
      <c r="OWB236" s="130"/>
      <c r="OWC236" s="130"/>
      <c r="OWD236" s="130"/>
      <c r="OWE236" s="130"/>
      <c r="OWF236" s="130"/>
      <c r="OWG236" s="130"/>
      <c r="OWH236" s="130"/>
      <c r="OWI236" s="130"/>
      <c r="OWJ236" s="130"/>
      <c r="OWK236" s="130"/>
      <c r="OWL236" s="130"/>
      <c r="OWM236" s="130"/>
      <c r="OWN236" s="130"/>
      <c r="OWO236" s="130"/>
      <c r="OWP236" s="130"/>
      <c r="OWQ236" s="130"/>
      <c r="OWR236" s="130"/>
      <c r="OWS236" s="130"/>
      <c r="OWT236" s="130"/>
      <c r="OWU236" s="130"/>
      <c r="OWV236" s="130"/>
      <c r="OWW236" s="130"/>
      <c r="OWX236" s="130"/>
      <c r="OWY236" s="130"/>
      <c r="OWZ236" s="130"/>
      <c r="OXA236" s="130"/>
      <c r="OXB236" s="130"/>
      <c r="OXC236" s="130"/>
      <c r="OXD236" s="130"/>
      <c r="OXE236" s="130"/>
      <c r="OXF236" s="130"/>
      <c r="OXG236" s="130"/>
      <c r="OXH236" s="130"/>
      <c r="OXI236" s="130"/>
      <c r="OXJ236" s="130"/>
      <c r="OXK236" s="130"/>
      <c r="OXL236" s="130"/>
      <c r="OXM236" s="130"/>
      <c r="OXN236" s="130"/>
      <c r="OXO236" s="130"/>
      <c r="OXP236" s="130"/>
      <c r="OXQ236" s="130"/>
      <c r="OXR236" s="130"/>
      <c r="OXS236" s="130"/>
      <c r="OXT236" s="130"/>
      <c r="OXU236" s="130"/>
      <c r="OXV236" s="130"/>
      <c r="OXW236" s="130"/>
      <c r="OXX236" s="130"/>
      <c r="OXY236" s="130"/>
      <c r="OXZ236" s="130"/>
      <c r="OYA236" s="130"/>
      <c r="OYB236" s="130"/>
      <c r="OYC236" s="130"/>
      <c r="OYD236" s="130"/>
      <c r="OYE236" s="130"/>
      <c r="OYF236" s="130"/>
      <c r="OYG236" s="130"/>
      <c r="OYH236" s="130"/>
      <c r="OYI236" s="130"/>
      <c r="OYJ236" s="130"/>
      <c r="OYK236" s="130"/>
      <c r="OYL236" s="130"/>
      <c r="OYM236" s="130"/>
      <c r="OYN236" s="130"/>
      <c r="OYO236" s="130"/>
      <c r="OYP236" s="130"/>
      <c r="OYQ236" s="130"/>
      <c r="OYR236" s="130"/>
      <c r="OYS236" s="130"/>
      <c r="OYT236" s="130"/>
      <c r="OYU236" s="130"/>
      <c r="OYV236" s="130"/>
      <c r="OYW236" s="130"/>
      <c r="OYX236" s="130"/>
      <c r="OYY236" s="130"/>
      <c r="OYZ236" s="130"/>
      <c r="OZA236" s="130"/>
      <c r="OZB236" s="130"/>
      <c r="OZC236" s="130"/>
      <c r="OZD236" s="130"/>
      <c r="OZE236" s="130"/>
      <c r="OZF236" s="130"/>
      <c r="OZG236" s="130"/>
      <c r="OZH236" s="130"/>
      <c r="OZI236" s="130"/>
      <c r="OZJ236" s="130"/>
      <c r="OZK236" s="130"/>
      <c r="OZL236" s="130"/>
      <c r="OZM236" s="130"/>
      <c r="OZN236" s="130"/>
      <c r="OZO236" s="130"/>
      <c r="OZP236" s="130"/>
      <c r="OZQ236" s="130"/>
      <c r="OZR236" s="130"/>
      <c r="OZS236" s="130"/>
      <c r="OZT236" s="130"/>
      <c r="OZU236" s="130"/>
      <c r="OZV236" s="130"/>
      <c r="OZW236" s="130"/>
      <c r="OZX236" s="130"/>
      <c r="OZY236" s="130"/>
      <c r="OZZ236" s="130"/>
      <c r="PAA236" s="130"/>
      <c r="PAB236" s="130"/>
      <c r="PAC236" s="130"/>
      <c r="PAD236" s="130"/>
      <c r="PAE236" s="130"/>
      <c r="PAF236" s="130"/>
      <c r="PAG236" s="130"/>
      <c r="PAH236" s="130"/>
      <c r="PAI236" s="130"/>
      <c r="PAJ236" s="130"/>
      <c r="PAK236" s="130"/>
      <c r="PAL236" s="130"/>
      <c r="PAM236" s="130"/>
      <c r="PAN236" s="130"/>
      <c r="PAO236" s="130"/>
      <c r="PAP236" s="130"/>
      <c r="PAQ236" s="130"/>
      <c r="PAR236" s="130"/>
      <c r="PAS236" s="130"/>
      <c r="PAT236" s="130"/>
      <c r="PAU236" s="130"/>
      <c r="PAV236" s="130"/>
      <c r="PAW236" s="130"/>
      <c r="PAX236" s="130"/>
      <c r="PAY236" s="130"/>
      <c r="PAZ236" s="130"/>
      <c r="PBA236" s="130"/>
      <c r="PBB236" s="130"/>
      <c r="PBC236" s="130"/>
      <c r="PBD236" s="130"/>
      <c r="PBE236" s="130"/>
      <c r="PBF236" s="130"/>
      <c r="PBG236" s="130"/>
      <c r="PBH236" s="130"/>
      <c r="PBI236" s="130"/>
      <c r="PBJ236" s="130"/>
      <c r="PBK236" s="130"/>
      <c r="PBL236" s="130"/>
      <c r="PBM236" s="130"/>
      <c r="PBN236" s="130"/>
      <c r="PBO236" s="130"/>
      <c r="PBP236" s="130"/>
      <c r="PBQ236" s="130"/>
      <c r="PBR236" s="130"/>
      <c r="PBS236" s="130"/>
      <c r="PBT236" s="130"/>
      <c r="PBU236" s="130"/>
      <c r="PBV236" s="130"/>
      <c r="PBW236" s="130"/>
      <c r="PBX236" s="130"/>
      <c r="PBY236" s="130"/>
      <c r="PBZ236" s="130"/>
      <c r="PCA236" s="130"/>
      <c r="PCB236" s="130"/>
      <c r="PCC236" s="130"/>
      <c r="PCD236" s="130"/>
      <c r="PCE236" s="130"/>
      <c r="PCF236" s="130"/>
      <c r="PCG236" s="130"/>
      <c r="PCH236" s="130"/>
      <c r="PCI236" s="130"/>
      <c r="PCJ236" s="130"/>
      <c r="PCK236" s="130"/>
      <c r="PCL236" s="130"/>
      <c r="PCM236" s="130"/>
      <c r="PCN236" s="130"/>
      <c r="PCO236" s="130"/>
      <c r="PCP236" s="130"/>
      <c r="PCQ236" s="130"/>
      <c r="PCR236" s="130"/>
      <c r="PCS236" s="130"/>
      <c r="PCT236" s="130"/>
      <c r="PCU236" s="130"/>
      <c r="PCV236" s="130"/>
      <c r="PCW236" s="130"/>
      <c r="PCX236" s="130"/>
      <c r="PCY236" s="130"/>
      <c r="PCZ236" s="130"/>
      <c r="PDA236" s="130"/>
      <c r="PDB236" s="130"/>
      <c r="PDC236" s="130"/>
      <c r="PDD236" s="130"/>
      <c r="PDE236" s="130"/>
      <c r="PDF236" s="130"/>
      <c r="PDG236" s="130"/>
      <c r="PDH236" s="130"/>
      <c r="PDI236" s="130"/>
      <c r="PDJ236" s="130"/>
      <c r="PDK236" s="130"/>
      <c r="PDL236" s="130"/>
      <c r="PDM236" s="130"/>
      <c r="PDN236" s="130"/>
      <c r="PDO236" s="130"/>
      <c r="PDP236" s="130"/>
      <c r="PDQ236" s="130"/>
      <c r="PDR236" s="130"/>
      <c r="PDS236" s="130"/>
      <c r="PDT236" s="130"/>
      <c r="PDU236" s="130"/>
      <c r="PDV236" s="130"/>
      <c r="PDW236" s="130"/>
      <c r="PDX236" s="130"/>
      <c r="PDY236" s="130"/>
      <c r="PDZ236" s="130"/>
      <c r="PEA236" s="130"/>
      <c r="PEB236" s="130"/>
      <c r="PEC236" s="130"/>
      <c r="PED236" s="130"/>
      <c r="PEE236" s="130"/>
      <c r="PEF236" s="130"/>
      <c r="PEG236" s="130"/>
      <c r="PEH236" s="130"/>
      <c r="PEI236" s="130"/>
      <c r="PEJ236" s="130"/>
      <c r="PEK236" s="130"/>
      <c r="PEL236" s="130"/>
      <c r="PEM236" s="130"/>
      <c r="PEN236" s="130"/>
      <c r="PEO236" s="130"/>
      <c r="PEP236" s="130"/>
      <c r="PEQ236" s="130"/>
      <c r="PER236" s="130"/>
      <c r="PES236" s="130"/>
      <c r="PET236" s="130"/>
      <c r="PEU236" s="130"/>
      <c r="PEV236" s="130"/>
      <c r="PEW236" s="130"/>
      <c r="PEX236" s="130"/>
      <c r="PEY236" s="130"/>
      <c r="PEZ236" s="130"/>
      <c r="PFA236" s="130"/>
      <c r="PFB236" s="130"/>
      <c r="PFC236" s="130"/>
      <c r="PFD236" s="130"/>
      <c r="PFE236" s="130"/>
      <c r="PFF236" s="130"/>
      <c r="PFG236" s="130"/>
      <c r="PFH236" s="130"/>
      <c r="PFI236" s="130"/>
      <c r="PFJ236" s="130"/>
      <c r="PFK236" s="130"/>
      <c r="PFL236" s="130"/>
      <c r="PFM236" s="130"/>
      <c r="PFN236" s="130"/>
      <c r="PFO236" s="130"/>
      <c r="PFP236" s="130"/>
      <c r="PFQ236" s="130"/>
      <c r="PFR236" s="130"/>
      <c r="PFS236" s="130"/>
      <c r="PFT236" s="130"/>
      <c r="PFU236" s="130"/>
      <c r="PFV236" s="130"/>
      <c r="PFW236" s="130"/>
      <c r="PFX236" s="130"/>
      <c r="PFY236" s="130"/>
      <c r="PFZ236" s="130"/>
      <c r="PGA236" s="130"/>
      <c r="PGB236" s="130"/>
      <c r="PGC236" s="130"/>
      <c r="PGD236" s="130"/>
      <c r="PGE236" s="130"/>
      <c r="PGF236" s="130"/>
      <c r="PGG236" s="130"/>
      <c r="PGH236" s="130"/>
      <c r="PGI236" s="130"/>
      <c r="PGJ236" s="130"/>
      <c r="PGK236" s="130"/>
      <c r="PGL236" s="130"/>
      <c r="PGM236" s="130"/>
      <c r="PGN236" s="130"/>
      <c r="PGO236" s="130"/>
      <c r="PGP236" s="130"/>
      <c r="PGQ236" s="130"/>
      <c r="PGR236" s="130"/>
      <c r="PGS236" s="130"/>
      <c r="PGT236" s="130"/>
      <c r="PGU236" s="130"/>
      <c r="PGV236" s="130"/>
      <c r="PGW236" s="130"/>
      <c r="PGX236" s="130"/>
      <c r="PGY236" s="130"/>
      <c r="PGZ236" s="130"/>
      <c r="PHA236" s="130"/>
      <c r="PHB236" s="130"/>
      <c r="PHC236" s="130"/>
      <c r="PHD236" s="130"/>
      <c r="PHE236" s="130"/>
      <c r="PHF236" s="130"/>
      <c r="PHG236" s="130"/>
      <c r="PHH236" s="130"/>
      <c r="PHI236" s="130"/>
      <c r="PHJ236" s="130"/>
      <c r="PHK236" s="130"/>
      <c r="PHL236" s="130"/>
      <c r="PHM236" s="130"/>
      <c r="PHN236" s="130"/>
      <c r="PHO236" s="130"/>
      <c r="PHP236" s="130"/>
      <c r="PHQ236" s="130"/>
      <c r="PHR236" s="130"/>
      <c r="PHS236" s="130"/>
      <c r="PHT236" s="130"/>
      <c r="PHU236" s="130"/>
      <c r="PHV236" s="130"/>
      <c r="PHW236" s="130"/>
      <c r="PHX236" s="130"/>
      <c r="PHY236" s="130"/>
      <c r="PHZ236" s="130"/>
      <c r="PIA236" s="130"/>
      <c r="PIB236" s="130"/>
      <c r="PIC236" s="130"/>
      <c r="PID236" s="130"/>
      <c r="PIE236" s="130"/>
      <c r="PIF236" s="130"/>
      <c r="PIG236" s="130"/>
      <c r="PIH236" s="130"/>
      <c r="PII236" s="130"/>
      <c r="PIJ236" s="130"/>
      <c r="PIK236" s="130"/>
      <c r="PIL236" s="130"/>
      <c r="PIM236" s="130"/>
      <c r="PIN236" s="130"/>
      <c r="PIO236" s="130"/>
      <c r="PIP236" s="130"/>
      <c r="PIQ236" s="130"/>
      <c r="PIR236" s="130"/>
      <c r="PIS236" s="130"/>
      <c r="PIT236" s="130"/>
      <c r="PIU236" s="130"/>
      <c r="PIV236" s="130"/>
      <c r="PIW236" s="130"/>
      <c r="PIX236" s="130"/>
      <c r="PIY236" s="130"/>
      <c r="PIZ236" s="130"/>
      <c r="PJA236" s="130"/>
      <c r="PJB236" s="130"/>
      <c r="PJC236" s="130"/>
      <c r="PJD236" s="130"/>
      <c r="PJE236" s="130"/>
      <c r="PJF236" s="130"/>
      <c r="PJG236" s="130"/>
      <c r="PJH236" s="130"/>
      <c r="PJI236" s="130"/>
      <c r="PJJ236" s="130"/>
      <c r="PJK236" s="130"/>
      <c r="PJL236" s="130"/>
      <c r="PJM236" s="130"/>
      <c r="PJN236" s="130"/>
      <c r="PJO236" s="130"/>
      <c r="PJP236" s="130"/>
      <c r="PJQ236" s="130"/>
      <c r="PJR236" s="130"/>
      <c r="PJS236" s="130"/>
      <c r="PJT236" s="130"/>
      <c r="PJU236" s="130"/>
      <c r="PJV236" s="130"/>
      <c r="PJW236" s="130"/>
      <c r="PJX236" s="130"/>
      <c r="PJY236" s="130"/>
      <c r="PJZ236" s="130"/>
      <c r="PKA236" s="130"/>
      <c r="PKB236" s="130"/>
      <c r="PKC236" s="130"/>
      <c r="PKD236" s="130"/>
      <c r="PKE236" s="130"/>
      <c r="PKF236" s="130"/>
      <c r="PKG236" s="130"/>
      <c r="PKH236" s="130"/>
      <c r="PKI236" s="130"/>
      <c r="PKJ236" s="130"/>
      <c r="PKK236" s="130"/>
      <c r="PKL236" s="130"/>
      <c r="PKM236" s="130"/>
      <c r="PKN236" s="130"/>
      <c r="PKO236" s="130"/>
      <c r="PKP236" s="130"/>
      <c r="PKQ236" s="130"/>
      <c r="PKR236" s="130"/>
      <c r="PKS236" s="130"/>
      <c r="PKT236" s="130"/>
      <c r="PKU236" s="130"/>
      <c r="PKV236" s="130"/>
      <c r="PKW236" s="130"/>
      <c r="PKX236" s="130"/>
      <c r="PKY236" s="130"/>
      <c r="PKZ236" s="130"/>
      <c r="PLA236" s="130"/>
      <c r="PLB236" s="130"/>
      <c r="PLC236" s="130"/>
      <c r="PLD236" s="130"/>
      <c r="PLE236" s="130"/>
      <c r="PLF236" s="130"/>
      <c r="PLG236" s="130"/>
      <c r="PLH236" s="130"/>
      <c r="PLI236" s="130"/>
      <c r="PLJ236" s="130"/>
      <c r="PLK236" s="130"/>
      <c r="PLL236" s="130"/>
      <c r="PLM236" s="130"/>
      <c r="PLN236" s="130"/>
      <c r="PLO236" s="130"/>
      <c r="PLP236" s="130"/>
      <c r="PLQ236" s="130"/>
      <c r="PLR236" s="130"/>
      <c r="PLS236" s="130"/>
      <c r="PLT236" s="130"/>
      <c r="PLU236" s="130"/>
      <c r="PLV236" s="130"/>
      <c r="PLW236" s="130"/>
      <c r="PLX236" s="130"/>
      <c r="PLY236" s="130"/>
      <c r="PLZ236" s="130"/>
      <c r="PMA236" s="130"/>
      <c r="PMB236" s="130"/>
      <c r="PMC236" s="130"/>
      <c r="PMD236" s="130"/>
      <c r="PME236" s="130"/>
      <c r="PMF236" s="130"/>
      <c r="PMG236" s="130"/>
      <c r="PMH236" s="130"/>
      <c r="PMI236" s="130"/>
      <c r="PMJ236" s="130"/>
      <c r="PMK236" s="130"/>
      <c r="PML236" s="130"/>
      <c r="PMM236" s="130"/>
      <c r="PMN236" s="130"/>
      <c r="PMO236" s="130"/>
      <c r="PMP236" s="130"/>
      <c r="PMQ236" s="130"/>
      <c r="PMR236" s="130"/>
      <c r="PMS236" s="130"/>
      <c r="PMT236" s="130"/>
      <c r="PMU236" s="130"/>
      <c r="PMV236" s="130"/>
      <c r="PMW236" s="130"/>
      <c r="PMX236" s="130"/>
      <c r="PMY236" s="130"/>
      <c r="PMZ236" s="130"/>
      <c r="PNA236" s="130"/>
      <c r="PNB236" s="130"/>
      <c r="PNC236" s="130"/>
      <c r="PND236" s="130"/>
      <c r="PNE236" s="130"/>
      <c r="PNF236" s="130"/>
      <c r="PNG236" s="130"/>
      <c r="PNH236" s="130"/>
      <c r="PNI236" s="130"/>
      <c r="PNJ236" s="130"/>
      <c r="PNK236" s="130"/>
      <c r="PNL236" s="130"/>
      <c r="PNM236" s="130"/>
      <c r="PNN236" s="130"/>
      <c r="PNO236" s="130"/>
      <c r="PNP236" s="130"/>
      <c r="PNQ236" s="130"/>
      <c r="PNR236" s="130"/>
      <c r="PNS236" s="130"/>
      <c r="PNT236" s="130"/>
      <c r="PNU236" s="130"/>
      <c r="PNV236" s="130"/>
      <c r="PNW236" s="130"/>
      <c r="PNX236" s="130"/>
      <c r="PNY236" s="130"/>
      <c r="PNZ236" s="130"/>
      <c r="POA236" s="130"/>
      <c r="POB236" s="130"/>
      <c r="POC236" s="130"/>
      <c r="POD236" s="130"/>
      <c r="POE236" s="130"/>
      <c r="POF236" s="130"/>
      <c r="POG236" s="130"/>
      <c r="POH236" s="130"/>
      <c r="POI236" s="130"/>
      <c r="POJ236" s="130"/>
      <c r="POK236" s="130"/>
      <c r="POL236" s="130"/>
      <c r="POM236" s="130"/>
      <c r="PON236" s="130"/>
      <c r="POO236" s="130"/>
      <c r="POP236" s="130"/>
      <c r="POQ236" s="130"/>
      <c r="POR236" s="130"/>
      <c r="POS236" s="130"/>
      <c r="POT236" s="130"/>
      <c r="POU236" s="130"/>
      <c r="POV236" s="130"/>
      <c r="POW236" s="130"/>
      <c r="POX236" s="130"/>
      <c r="POY236" s="130"/>
      <c r="POZ236" s="130"/>
      <c r="PPA236" s="130"/>
      <c r="PPB236" s="130"/>
      <c r="PPC236" s="130"/>
      <c r="PPD236" s="130"/>
      <c r="PPE236" s="130"/>
      <c r="PPF236" s="130"/>
      <c r="PPG236" s="130"/>
      <c r="PPH236" s="130"/>
      <c r="PPI236" s="130"/>
      <c r="PPJ236" s="130"/>
      <c r="PPK236" s="130"/>
      <c r="PPL236" s="130"/>
      <c r="PPM236" s="130"/>
      <c r="PPN236" s="130"/>
      <c r="PPO236" s="130"/>
      <c r="PPP236" s="130"/>
      <c r="PPQ236" s="130"/>
      <c r="PPR236" s="130"/>
      <c r="PPS236" s="130"/>
      <c r="PPT236" s="130"/>
      <c r="PPU236" s="130"/>
      <c r="PPV236" s="130"/>
      <c r="PPW236" s="130"/>
      <c r="PPX236" s="130"/>
      <c r="PPY236" s="130"/>
      <c r="PPZ236" s="130"/>
      <c r="PQA236" s="130"/>
      <c r="PQB236" s="130"/>
      <c r="PQC236" s="130"/>
      <c r="PQD236" s="130"/>
      <c r="PQE236" s="130"/>
      <c r="PQF236" s="130"/>
      <c r="PQG236" s="130"/>
      <c r="PQH236" s="130"/>
      <c r="PQI236" s="130"/>
      <c r="PQJ236" s="130"/>
      <c r="PQK236" s="130"/>
      <c r="PQL236" s="130"/>
      <c r="PQM236" s="130"/>
      <c r="PQN236" s="130"/>
      <c r="PQO236" s="130"/>
      <c r="PQP236" s="130"/>
      <c r="PQQ236" s="130"/>
      <c r="PQR236" s="130"/>
      <c r="PQS236" s="130"/>
      <c r="PQT236" s="130"/>
      <c r="PQU236" s="130"/>
      <c r="PQV236" s="130"/>
      <c r="PQW236" s="130"/>
      <c r="PQX236" s="130"/>
      <c r="PQY236" s="130"/>
      <c r="PQZ236" s="130"/>
      <c r="PRA236" s="130"/>
      <c r="PRB236" s="130"/>
      <c r="PRC236" s="130"/>
      <c r="PRD236" s="130"/>
      <c r="PRE236" s="130"/>
      <c r="PRF236" s="130"/>
      <c r="PRG236" s="130"/>
      <c r="PRH236" s="130"/>
      <c r="PRI236" s="130"/>
      <c r="PRJ236" s="130"/>
      <c r="PRK236" s="130"/>
      <c r="PRL236" s="130"/>
      <c r="PRM236" s="130"/>
      <c r="PRN236" s="130"/>
      <c r="PRO236" s="130"/>
      <c r="PRP236" s="130"/>
      <c r="PRQ236" s="130"/>
      <c r="PRR236" s="130"/>
      <c r="PRS236" s="130"/>
      <c r="PRT236" s="130"/>
      <c r="PRU236" s="130"/>
      <c r="PRV236" s="130"/>
      <c r="PRW236" s="130"/>
      <c r="PRX236" s="130"/>
      <c r="PRY236" s="130"/>
      <c r="PRZ236" s="130"/>
      <c r="PSA236" s="130"/>
      <c r="PSB236" s="130"/>
      <c r="PSC236" s="130"/>
      <c r="PSD236" s="130"/>
      <c r="PSE236" s="130"/>
      <c r="PSF236" s="130"/>
      <c r="PSG236" s="130"/>
      <c r="PSH236" s="130"/>
      <c r="PSI236" s="130"/>
      <c r="PSJ236" s="130"/>
      <c r="PSK236" s="130"/>
      <c r="PSL236" s="130"/>
      <c r="PSM236" s="130"/>
      <c r="PSN236" s="130"/>
      <c r="PSO236" s="130"/>
      <c r="PSP236" s="130"/>
      <c r="PSQ236" s="130"/>
      <c r="PSR236" s="130"/>
      <c r="PSS236" s="130"/>
      <c r="PST236" s="130"/>
      <c r="PSU236" s="130"/>
      <c r="PSV236" s="130"/>
      <c r="PSW236" s="130"/>
      <c r="PSX236" s="130"/>
      <c r="PSY236" s="130"/>
      <c r="PSZ236" s="130"/>
      <c r="PTA236" s="130"/>
      <c r="PTB236" s="130"/>
      <c r="PTC236" s="130"/>
      <c r="PTD236" s="130"/>
      <c r="PTE236" s="130"/>
      <c r="PTF236" s="130"/>
      <c r="PTG236" s="130"/>
      <c r="PTH236" s="130"/>
      <c r="PTI236" s="130"/>
      <c r="PTJ236" s="130"/>
      <c r="PTK236" s="130"/>
      <c r="PTL236" s="130"/>
      <c r="PTM236" s="130"/>
      <c r="PTN236" s="130"/>
      <c r="PTO236" s="130"/>
      <c r="PTP236" s="130"/>
      <c r="PTQ236" s="130"/>
      <c r="PTR236" s="130"/>
      <c r="PTS236" s="130"/>
      <c r="PTT236" s="130"/>
      <c r="PTU236" s="130"/>
      <c r="PTV236" s="130"/>
      <c r="PTW236" s="130"/>
      <c r="PTX236" s="130"/>
      <c r="PTY236" s="130"/>
      <c r="PTZ236" s="130"/>
      <c r="PUA236" s="130"/>
      <c r="PUB236" s="130"/>
      <c r="PUC236" s="130"/>
      <c r="PUD236" s="130"/>
      <c r="PUE236" s="130"/>
      <c r="PUF236" s="130"/>
      <c r="PUG236" s="130"/>
      <c r="PUH236" s="130"/>
      <c r="PUI236" s="130"/>
      <c r="PUJ236" s="130"/>
      <c r="PUK236" s="130"/>
      <c r="PUL236" s="130"/>
      <c r="PUM236" s="130"/>
      <c r="PUN236" s="130"/>
      <c r="PUO236" s="130"/>
      <c r="PUP236" s="130"/>
      <c r="PUQ236" s="130"/>
      <c r="PUR236" s="130"/>
      <c r="PUS236" s="130"/>
      <c r="PUT236" s="130"/>
      <c r="PUU236" s="130"/>
      <c r="PUV236" s="130"/>
      <c r="PUW236" s="130"/>
      <c r="PUX236" s="130"/>
      <c r="PUY236" s="130"/>
      <c r="PUZ236" s="130"/>
      <c r="PVA236" s="130"/>
      <c r="PVB236" s="130"/>
      <c r="PVC236" s="130"/>
      <c r="PVD236" s="130"/>
      <c r="PVE236" s="130"/>
      <c r="PVF236" s="130"/>
      <c r="PVG236" s="130"/>
      <c r="PVH236" s="130"/>
      <c r="PVI236" s="130"/>
      <c r="PVJ236" s="130"/>
      <c r="PVK236" s="130"/>
      <c r="PVL236" s="130"/>
      <c r="PVM236" s="130"/>
      <c r="PVN236" s="130"/>
      <c r="PVO236" s="130"/>
      <c r="PVP236" s="130"/>
      <c r="PVQ236" s="130"/>
      <c r="PVR236" s="130"/>
      <c r="PVS236" s="130"/>
      <c r="PVT236" s="130"/>
      <c r="PVU236" s="130"/>
      <c r="PVV236" s="130"/>
      <c r="PVW236" s="130"/>
      <c r="PVX236" s="130"/>
      <c r="PVY236" s="130"/>
      <c r="PVZ236" s="130"/>
      <c r="PWA236" s="130"/>
      <c r="PWB236" s="130"/>
      <c r="PWC236" s="130"/>
      <c r="PWD236" s="130"/>
      <c r="PWE236" s="130"/>
      <c r="PWF236" s="130"/>
      <c r="PWG236" s="130"/>
      <c r="PWH236" s="130"/>
      <c r="PWI236" s="130"/>
      <c r="PWJ236" s="130"/>
      <c r="PWK236" s="130"/>
      <c r="PWL236" s="130"/>
      <c r="PWM236" s="130"/>
      <c r="PWN236" s="130"/>
      <c r="PWO236" s="130"/>
      <c r="PWP236" s="130"/>
      <c r="PWQ236" s="130"/>
      <c r="PWR236" s="130"/>
      <c r="PWS236" s="130"/>
      <c r="PWT236" s="130"/>
      <c r="PWU236" s="130"/>
      <c r="PWV236" s="130"/>
      <c r="PWW236" s="130"/>
      <c r="PWX236" s="130"/>
      <c r="PWY236" s="130"/>
      <c r="PWZ236" s="130"/>
      <c r="PXA236" s="130"/>
      <c r="PXB236" s="130"/>
      <c r="PXC236" s="130"/>
      <c r="PXD236" s="130"/>
      <c r="PXE236" s="130"/>
      <c r="PXF236" s="130"/>
      <c r="PXG236" s="130"/>
      <c r="PXH236" s="130"/>
      <c r="PXI236" s="130"/>
      <c r="PXJ236" s="130"/>
      <c r="PXK236" s="130"/>
      <c r="PXL236" s="130"/>
      <c r="PXM236" s="130"/>
      <c r="PXN236" s="130"/>
      <c r="PXO236" s="130"/>
      <c r="PXP236" s="130"/>
      <c r="PXQ236" s="130"/>
      <c r="PXR236" s="130"/>
      <c r="PXS236" s="130"/>
      <c r="PXT236" s="130"/>
      <c r="PXU236" s="130"/>
      <c r="PXV236" s="130"/>
      <c r="PXW236" s="130"/>
      <c r="PXX236" s="130"/>
      <c r="PXY236" s="130"/>
      <c r="PXZ236" s="130"/>
      <c r="PYA236" s="130"/>
      <c r="PYB236" s="130"/>
      <c r="PYC236" s="130"/>
      <c r="PYD236" s="130"/>
      <c r="PYE236" s="130"/>
      <c r="PYF236" s="130"/>
      <c r="PYG236" s="130"/>
      <c r="PYH236" s="130"/>
      <c r="PYI236" s="130"/>
      <c r="PYJ236" s="130"/>
      <c r="PYK236" s="130"/>
      <c r="PYL236" s="130"/>
      <c r="PYM236" s="130"/>
      <c r="PYN236" s="130"/>
      <c r="PYO236" s="130"/>
      <c r="PYP236" s="130"/>
      <c r="PYQ236" s="130"/>
      <c r="PYR236" s="130"/>
      <c r="PYS236" s="130"/>
      <c r="PYT236" s="130"/>
      <c r="PYU236" s="130"/>
      <c r="PYV236" s="130"/>
      <c r="PYW236" s="130"/>
      <c r="PYX236" s="130"/>
      <c r="PYY236" s="130"/>
      <c r="PYZ236" s="130"/>
      <c r="PZA236" s="130"/>
      <c r="PZB236" s="130"/>
      <c r="PZC236" s="130"/>
      <c r="PZD236" s="130"/>
      <c r="PZE236" s="130"/>
      <c r="PZF236" s="130"/>
      <c r="PZG236" s="130"/>
      <c r="PZH236" s="130"/>
      <c r="PZI236" s="130"/>
      <c r="PZJ236" s="130"/>
      <c r="PZK236" s="130"/>
      <c r="PZL236" s="130"/>
      <c r="PZM236" s="130"/>
      <c r="PZN236" s="130"/>
      <c r="PZO236" s="130"/>
      <c r="PZP236" s="130"/>
      <c r="PZQ236" s="130"/>
      <c r="PZR236" s="130"/>
      <c r="PZS236" s="130"/>
      <c r="PZT236" s="130"/>
      <c r="PZU236" s="130"/>
      <c r="PZV236" s="130"/>
      <c r="PZW236" s="130"/>
      <c r="PZX236" s="130"/>
      <c r="PZY236" s="130"/>
      <c r="PZZ236" s="130"/>
      <c r="QAA236" s="130"/>
      <c r="QAB236" s="130"/>
      <c r="QAC236" s="130"/>
      <c r="QAD236" s="130"/>
      <c r="QAE236" s="130"/>
      <c r="QAF236" s="130"/>
      <c r="QAG236" s="130"/>
      <c r="QAH236" s="130"/>
      <c r="QAI236" s="130"/>
      <c r="QAJ236" s="130"/>
      <c r="QAK236" s="130"/>
      <c r="QAL236" s="130"/>
      <c r="QAM236" s="130"/>
      <c r="QAN236" s="130"/>
      <c r="QAO236" s="130"/>
      <c r="QAP236" s="130"/>
      <c r="QAQ236" s="130"/>
      <c r="QAR236" s="130"/>
      <c r="QAS236" s="130"/>
      <c r="QAT236" s="130"/>
      <c r="QAU236" s="130"/>
      <c r="QAV236" s="130"/>
      <c r="QAW236" s="130"/>
      <c r="QAX236" s="130"/>
      <c r="QAY236" s="130"/>
      <c r="QAZ236" s="130"/>
      <c r="QBA236" s="130"/>
      <c r="QBB236" s="130"/>
      <c r="QBC236" s="130"/>
      <c r="QBD236" s="130"/>
      <c r="QBE236" s="130"/>
      <c r="QBF236" s="130"/>
      <c r="QBG236" s="130"/>
      <c r="QBH236" s="130"/>
      <c r="QBI236" s="130"/>
      <c r="QBJ236" s="130"/>
      <c r="QBK236" s="130"/>
      <c r="QBL236" s="130"/>
      <c r="QBM236" s="130"/>
      <c r="QBN236" s="130"/>
      <c r="QBO236" s="130"/>
      <c r="QBP236" s="130"/>
      <c r="QBQ236" s="130"/>
      <c r="QBR236" s="130"/>
      <c r="QBS236" s="130"/>
      <c r="QBT236" s="130"/>
      <c r="QBU236" s="130"/>
      <c r="QBV236" s="130"/>
      <c r="QBW236" s="130"/>
      <c r="QBX236" s="130"/>
      <c r="QBY236" s="130"/>
      <c r="QBZ236" s="130"/>
      <c r="QCA236" s="130"/>
      <c r="QCB236" s="130"/>
      <c r="QCC236" s="130"/>
      <c r="QCD236" s="130"/>
      <c r="QCE236" s="130"/>
      <c r="QCF236" s="130"/>
      <c r="QCG236" s="130"/>
      <c r="QCH236" s="130"/>
      <c r="QCI236" s="130"/>
      <c r="QCJ236" s="130"/>
      <c r="QCK236" s="130"/>
      <c r="QCL236" s="130"/>
      <c r="QCM236" s="130"/>
      <c r="QCN236" s="130"/>
      <c r="QCO236" s="130"/>
      <c r="QCP236" s="130"/>
      <c r="QCQ236" s="130"/>
      <c r="QCR236" s="130"/>
      <c r="QCS236" s="130"/>
      <c r="QCT236" s="130"/>
      <c r="QCU236" s="130"/>
      <c r="QCV236" s="130"/>
      <c r="QCW236" s="130"/>
      <c r="QCX236" s="130"/>
      <c r="QCY236" s="130"/>
      <c r="QCZ236" s="130"/>
      <c r="QDA236" s="130"/>
      <c r="QDB236" s="130"/>
      <c r="QDC236" s="130"/>
      <c r="QDD236" s="130"/>
      <c r="QDE236" s="130"/>
      <c r="QDF236" s="130"/>
      <c r="QDG236" s="130"/>
      <c r="QDH236" s="130"/>
      <c r="QDI236" s="130"/>
      <c r="QDJ236" s="130"/>
      <c r="QDK236" s="130"/>
      <c r="QDL236" s="130"/>
      <c r="QDM236" s="130"/>
      <c r="QDN236" s="130"/>
      <c r="QDO236" s="130"/>
      <c r="QDP236" s="130"/>
      <c r="QDQ236" s="130"/>
      <c r="QDR236" s="130"/>
      <c r="QDS236" s="130"/>
      <c r="QDT236" s="130"/>
      <c r="QDU236" s="130"/>
      <c r="QDV236" s="130"/>
      <c r="QDW236" s="130"/>
      <c r="QDX236" s="130"/>
      <c r="QDY236" s="130"/>
      <c r="QDZ236" s="130"/>
      <c r="QEA236" s="130"/>
      <c r="QEB236" s="130"/>
      <c r="QEC236" s="130"/>
      <c r="QED236" s="130"/>
      <c r="QEE236" s="130"/>
      <c r="QEF236" s="130"/>
      <c r="QEG236" s="130"/>
      <c r="QEH236" s="130"/>
      <c r="QEI236" s="130"/>
      <c r="QEJ236" s="130"/>
      <c r="QEK236" s="130"/>
      <c r="QEL236" s="130"/>
      <c r="QEM236" s="130"/>
      <c r="QEN236" s="130"/>
      <c r="QEO236" s="130"/>
      <c r="QEP236" s="130"/>
      <c r="QEQ236" s="130"/>
      <c r="QER236" s="130"/>
      <c r="QES236" s="130"/>
      <c r="QET236" s="130"/>
      <c r="QEU236" s="130"/>
      <c r="QEV236" s="130"/>
      <c r="QEW236" s="130"/>
      <c r="QEX236" s="130"/>
      <c r="QEY236" s="130"/>
      <c r="QEZ236" s="130"/>
      <c r="QFA236" s="130"/>
      <c r="QFB236" s="130"/>
      <c r="QFC236" s="130"/>
      <c r="QFD236" s="130"/>
      <c r="QFE236" s="130"/>
      <c r="QFF236" s="130"/>
      <c r="QFG236" s="130"/>
      <c r="QFH236" s="130"/>
      <c r="QFI236" s="130"/>
      <c r="QFJ236" s="130"/>
      <c r="QFK236" s="130"/>
      <c r="QFL236" s="130"/>
      <c r="QFM236" s="130"/>
      <c r="QFN236" s="130"/>
      <c r="QFO236" s="130"/>
      <c r="QFP236" s="130"/>
      <c r="QFQ236" s="130"/>
      <c r="QFR236" s="130"/>
      <c r="QFS236" s="130"/>
      <c r="QFT236" s="130"/>
      <c r="QFU236" s="130"/>
      <c r="QFV236" s="130"/>
      <c r="QFW236" s="130"/>
      <c r="QFX236" s="130"/>
      <c r="QFY236" s="130"/>
      <c r="QFZ236" s="130"/>
      <c r="QGA236" s="130"/>
      <c r="QGB236" s="130"/>
      <c r="QGC236" s="130"/>
      <c r="QGD236" s="130"/>
      <c r="QGE236" s="130"/>
      <c r="QGF236" s="130"/>
      <c r="QGG236" s="130"/>
      <c r="QGH236" s="130"/>
      <c r="QGI236" s="130"/>
      <c r="QGJ236" s="130"/>
      <c r="QGK236" s="130"/>
      <c r="QGL236" s="130"/>
      <c r="QGM236" s="130"/>
      <c r="QGN236" s="130"/>
      <c r="QGO236" s="130"/>
      <c r="QGP236" s="130"/>
      <c r="QGQ236" s="130"/>
      <c r="QGR236" s="130"/>
      <c r="QGS236" s="130"/>
      <c r="QGT236" s="130"/>
      <c r="QGU236" s="130"/>
      <c r="QGV236" s="130"/>
      <c r="QGW236" s="130"/>
      <c r="QGX236" s="130"/>
      <c r="QGY236" s="130"/>
      <c r="QGZ236" s="130"/>
      <c r="QHA236" s="130"/>
      <c r="QHB236" s="130"/>
      <c r="QHC236" s="130"/>
      <c r="QHD236" s="130"/>
      <c r="QHE236" s="130"/>
      <c r="QHF236" s="130"/>
      <c r="QHG236" s="130"/>
      <c r="QHH236" s="130"/>
      <c r="QHI236" s="130"/>
      <c r="QHJ236" s="130"/>
      <c r="QHK236" s="130"/>
      <c r="QHL236" s="130"/>
      <c r="QHM236" s="130"/>
      <c r="QHN236" s="130"/>
      <c r="QHO236" s="130"/>
      <c r="QHP236" s="130"/>
      <c r="QHQ236" s="130"/>
      <c r="QHR236" s="130"/>
      <c r="QHS236" s="130"/>
      <c r="QHT236" s="130"/>
      <c r="QHU236" s="130"/>
      <c r="QHV236" s="130"/>
      <c r="QHW236" s="130"/>
      <c r="QHX236" s="130"/>
      <c r="QHY236" s="130"/>
      <c r="QHZ236" s="130"/>
      <c r="QIA236" s="130"/>
      <c r="QIB236" s="130"/>
      <c r="QIC236" s="130"/>
      <c r="QID236" s="130"/>
      <c r="QIE236" s="130"/>
      <c r="QIF236" s="130"/>
      <c r="QIG236" s="130"/>
      <c r="QIH236" s="130"/>
      <c r="QII236" s="130"/>
      <c r="QIJ236" s="130"/>
      <c r="QIK236" s="130"/>
      <c r="QIL236" s="130"/>
      <c r="QIM236" s="130"/>
      <c r="QIN236" s="130"/>
      <c r="QIO236" s="130"/>
      <c r="QIP236" s="130"/>
      <c r="QIQ236" s="130"/>
      <c r="QIR236" s="130"/>
      <c r="QIS236" s="130"/>
      <c r="QIT236" s="130"/>
      <c r="QIU236" s="130"/>
      <c r="QIV236" s="130"/>
      <c r="QIW236" s="130"/>
      <c r="QIX236" s="130"/>
      <c r="QIY236" s="130"/>
      <c r="QIZ236" s="130"/>
      <c r="QJA236" s="130"/>
      <c r="QJB236" s="130"/>
      <c r="QJC236" s="130"/>
      <c r="QJD236" s="130"/>
      <c r="QJE236" s="130"/>
      <c r="QJF236" s="130"/>
      <c r="QJG236" s="130"/>
      <c r="QJH236" s="130"/>
      <c r="QJI236" s="130"/>
      <c r="QJJ236" s="130"/>
      <c r="QJK236" s="130"/>
      <c r="QJL236" s="130"/>
      <c r="QJM236" s="130"/>
      <c r="QJN236" s="130"/>
      <c r="QJO236" s="130"/>
      <c r="QJP236" s="130"/>
      <c r="QJQ236" s="130"/>
      <c r="QJR236" s="130"/>
      <c r="QJS236" s="130"/>
      <c r="QJT236" s="130"/>
      <c r="QJU236" s="130"/>
      <c r="QJV236" s="130"/>
      <c r="QJW236" s="130"/>
      <c r="QJX236" s="130"/>
      <c r="QJY236" s="130"/>
      <c r="QJZ236" s="130"/>
      <c r="QKA236" s="130"/>
      <c r="QKB236" s="130"/>
      <c r="QKC236" s="130"/>
      <c r="QKD236" s="130"/>
      <c r="QKE236" s="130"/>
      <c r="QKF236" s="130"/>
      <c r="QKG236" s="130"/>
      <c r="QKH236" s="130"/>
      <c r="QKI236" s="130"/>
      <c r="QKJ236" s="130"/>
      <c r="QKK236" s="130"/>
      <c r="QKL236" s="130"/>
      <c r="QKM236" s="130"/>
      <c r="QKN236" s="130"/>
      <c r="QKO236" s="130"/>
      <c r="QKP236" s="130"/>
      <c r="QKQ236" s="130"/>
      <c r="QKR236" s="130"/>
      <c r="QKS236" s="130"/>
      <c r="QKT236" s="130"/>
      <c r="QKU236" s="130"/>
      <c r="QKV236" s="130"/>
      <c r="QKW236" s="130"/>
      <c r="QKX236" s="130"/>
      <c r="QKY236" s="130"/>
      <c r="QKZ236" s="130"/>
      <c r="QLA236" s="130"/>
      <c r="QLB236" s="130"/>
      <c r="QLC236" s="130"/>
      <c r="QLD236" s="130"/>
      <c r="QLE236" s="130"/>
      <c r="QLF236" s="130"/>
      <c r="QLG236" s="130"/>
      <c r="QLH236" s="130"/>
      <c r="QLI236" s="130"/>
      <c r="QLJ236" s="130"/>
      <c r="QLK236" s="130"/>
      <c r="QLL236" s="130"/>
      <c r="QLM236" s="130"/>
      <c r="QLN236" s="130"/>
      <c r="QLO236" s="130"/>
      <c r="QLP236" s="130"/>
      <c r="QLQ236" s="130"/>
      <c r="QLR236" s="130"/>
      <c r="QLS236" s="130"/>
      <c r="QLT236" s="130"/>
      <c r="QLU236" s="130"/>
      <c r="QLV236" s="130"/>
      <c r="QLW236" s="130"/>
      <c r="QLX236" s="130"/>
      <c r="QLY236" s="130"/>
      <c r="QLZ236" s="130"/>
      <c r="QMA236" s="130"/>
      <c r="QMB236" s="130"/>
      <c r="QMC236" s="130"/>
      <c r="QMD236" s="130"/>
      <c r="QME236" s="130"/>
      <c r="QMF236" s="130"/>
      <c r="QMG236" s="130"/>
      <c r="QMH236" s="130"/>
      <c r="QMI236" s="130"/>
      <c r="QMJ236" s="130"/>
      <c r="QMK236" s="130"/>
      <c r="QML236" s="130"/>
      <c r="QMM236" s="130"/>
      <c r="QMN236" s="130"/>
      <c r="QMO236" s="130"/>
      <c r="QMP236" s="130"/>
      <c r="QMQ236" s="130"/>
      <c r="QMR236" s="130"/>
      <c r="QMS236" s="130"/>
      <c r="QMT236" s="130"/>
      <c r="QMU236" s="130"/>
      <c r="QMV236" s="130"/>
      <c r="QMW236" s="130"/>
      <c r="QMX236" s="130"/>
      <c r="QMY236" s="130"/>
      <c r="QMZ236" s="130"/>
      <c r="QNA236" s="130"/>
      <c r="QNB236" s="130"/>
      <c r="QNC236" s="130"/>
      <c r="QND236" s="130"/>
      <c r="QNE236" s="130"/>
      <c r="QNF236" s="130"/>
      <c r="QNG236" s="130"/>
      <c r="QNH236" s="130"/>
      <c r="QNI236" s="130"/>
      <c r="QNJ236" s="130"/>
      <c r="QNK236" s="130"/>
      <c r="QNL236" s="130"/>
      <c r="QNM236" s="130"/>
      <c r="QNN236" s="130"/>
      <c r="QNO236" s="130"/>
      <c r="QNP236" s="130"/>
      <c r="QNQ236" s="130"/>
      <c r="QNR236" s="130"/>
      <c r="QNS236" s="130"/>
      <c r="QNT236" s="130"/>
      <c r="QNU236" s="130"/>
      <c r="QNV236" s="130"/>
      <c r="QNW236" s="130"/>
      <c r="QNX236" s="130"/>
      <c r="QNY236" s="130"/>
      <c r="QNZ236" s="130"/>
      <c r="QOA236" s="130"/>
      <c r="QOB236" s="130"/>
      <c r="QOC236" s="130"/>
      <c r="QOD236" s="130"/>
      <c r="QOE236" s="130"/>
      <c r="QOF236" s="130"/>
      <c r="QOG236" s="130"/>
      <c r="QOH236" s="130"/>
      <c r="QOI236" s="130"/>
      <c r="QOJ236" s="130"/>
      <c r="QOK236" s="130"/>
      <c r="QOL236" s="130"/>
      <c r="QOM236" s="130"/>
      <c r="QON236" s="130"/>
      <c r="QOO236" s="130"/>
      <c r="QOP236" s="130"/>
      <c r="QOQ236" s="130"/>
      <c r="QOR236" s="130"/>
      <c r="QOS236" s="130"/>
      <c r="QOT236" s="130"/>
      <c r="QOU236" s="130"/>
      <c r="QOV236" s="130"/>
      <c r="QOW236" s="130"/>
      <c r="QOX236" s="130"/>
      <c r="QOY236" s="130"/>
      <c r="QOZ236" s="130"/>
      <c r="QPA236" s="130"/>
      <c r="QPB236" s="130"/>
      <c r="QPC236" s="130"/>
      <c r="QPD236" s="130"/>
      <c r="QPE236" s="130"/>
      <c r="QPF236" s="130"/>
      <c r="QPG236" s="130"/>
      <c r="QPH236" s="130"/>
      <c r="QPI236" s="130"/>
      <c r="QPJ236" s="130"/>
      <c r="QPK236" s="130"/>
      <c r="QPL236" s="130"/>
      <c r="QPM236" s="130"/>
      <c r="QPN236" s="130"/>
      <c r="QPO236" s="130"/>
      <c r="QPP236" s="130"/>
      <c r="QPQ236" s="130"/>
      <c r="QPR236" s="130"/>
      <c r="QPS236" s="130"/>
      <c r="QPT236" s="130"/>
      <c r="QPU236" s="130"/>
      <c r="QPV236" s="130"/>
      <c r="QPW236" s="130"/>
      <c r="QPX236" s="130"/>
      <c r="QPY236" s="130"/>
      <c r="QPZ236" s="130"/>
      <c r="QQA236" s="130"/>
      <c r="QQB236" s="130"/>
      <c r="QQC236" s="130"/>
      <c r="QQD236" s="130"/>
      <c r="QQE236" s="130"/>
      <c r="QQF236" s="130"/>
      <c r="QQG236" s="130"/>
      <c r="QQH236" s="130"/>
      <c r="QQI236" s="130"/>
      <c r="QQJ236" s="130"/>
      <c r="QQK236" s="130"/>
      <c r="QQL236" s="130"/>
      <c r="QQM236" s="130"/>
      <c r="QQN236" s="130"/>
      <c r="QQO236" s="130"/>
      <c r="QQP236" s="130"/>
      <c r="QQQ236" s="130"/>
      <c r="QQR236" s="130"/>
      <c r="QQS236" s="130"/>
      <c r="QQT236" s="130"/>
      <c r="QQU236" s="130"/>
      <c r="QQV236" s="130"/>
      <c r="QQW236" s="130"/>
      <c r="QQX236" s="130"/>
      <c r="QQY236" s="130"/>
      <c r="QQZ236" s="130"/>
      <c r="QRA236" s="130"/>
      <c r="QRB236" s="130"/>
      <c r="QRC236" s="130"/>
      <c r="QRD236" s="130"/>
      <c r="QRE236" s="130"/>
      <c r="QRF236" s="130"/>
      <c r="QRG236" s="130"/>
      <c r="QRH236" s="130"/>
      <c r="QRI236" s="130"/>
      <c r="QRJ236" s="130"/>
      <c r="QRK236" s="130"/>
      <c r="QRL236" s="130"/>
      <c r="QRM236" s="130"/>
      <c r="QRN236" s="130"/>
      <c r="QRO236" s="130"/>
      <c r="QRP236" s="130"/>
      <c r="QRQ236" s="130"/>
      <c r="QRR236" s="130"/>
      <c r="QRS236" s="130"/>
      <c r="QRT236" s="130"/>
      <c r="QRU236" s="130"/>
      <c r="QRV236" s="130"/>
      <c r="QRW236" s="130"/>
      <c r="QRX236" s="130"/>
      <c r="QRY236" s="130"/>
      <c r="QRZ236" s="130"/>
      <c r="QSA236" s="130"/>
      <c r="QSB236" s="130"/>
      <c r="QSC236" s="130"/>
      <c r="QSD236" s="130"/>
      <c r="QSE236" s="130"/>
      <c r="QSF236" s="130"/>
      <c r="QSG236" s="130"/>
      <c r="QSH236" s="130"/>
      <c r="QSI236" s="130"/>
      <c r="QSJ236" s="130"/>
      <c r="QSK236" s="130"/>
      <c r="QSL236" s="130"/>
      <c r="QSM236" s="130"/>
      <c r="QSN236" s="130"/>
      <c r="QSO236" s="130"/>
      <c r="QSP236" s="130"/>
      <c r="QSQ236" s="130"/>
      <c r="QSR236" s="130"/>
      <c r="QSS236" s="130"/>
      <c r="QST236" s="130"/>
      <c r="QSU236" s="130"/>
      <c r="QSV236" s="130"/>
      <c r="QSW236" s="130"/>
      <c r="QSX236" s="130"/>
      <c r="QSY236" s="130"/>
      <c r="QSZ236" s="130"/>
      <c r="QTA236" s="130"/>
      <c r="QTB236" s="130"/>
      <c r="QTC236" s="130"/>
      <c r="QTD236" s="130"/>
      <c r="QTE236" s="130"/>
      <c r="QTF236" s="130"/>
      <c r="QTG236" s="130"/>
      <c r="QTH236" s="130"/>
      <c r="QTI236" s="130"/>
      <c r="QTJ236" s="130"/>
      <c r="QTK236" s="130"/>
      <c r="QTL236" s="130"/>
      <c r="QTM236" s="130"/>
      <c r="QTN236" s="130"/>
      <c r="QTO236" s="130"/>
      <c r="QTP236" s="130"/>
      <c r="QTQ236" s="130"/>
      <c r="QTR236" s="130"/>
      <c r="QTS236" s="130"/>
      <c r="QTT236" s="130"/>
      <c r="QTU236" s="130"/>
      <c r="QTV236" s="130"/>
      <c r="QTW236" s="130"/>
      <c r="QTX236" s="130"/>
      <c r="QTY236" s="130"/>
      <c r="QTZ236" s="130"/>
      <c r="QUA236" s="130"/>
      <c r="QUB236" s="130"/>
      <c r="QUC236" s="130"/>
      <c r="QUD236" s="130"/>
      <c r="QUE236" s="130"/>
      <c r="QUF236" s="130"/>
      <c r="QUG236" s="130"/>
      <c r="QUH236" s="130"/>
      <c r="QUI236" s="130"/>
      <c r="QUJ236" s="130"/>
      <c r="QUK236" s="130"/>
      <c r="QUL236" s="130"/>
      <c r="QUM236" s="130"/>
      <c r="QUN236" s="130"/>
      <c r="QUO236" s="130"/>
      <c r="QUP236" s="130"/>
      <c r="QUQ236" s="130"/>
      <c r="QUR236" s="130"/>
      <c r="QUS236" s="130"/>
      <c r="QUT236" s="130"/>
      <c r="QUU236" s="130"/>
      <c r="QUV236" s="130"/>
      <c r="QUW236" s="130"/>
      <c r="QUX236" s="130"/>
      <c r="QUY236" s="130"/>
      <c r="QUZ236" s="130"/>
      <c r="QVA236" s="130"/>
      <c r="QVB236" s="130"/>
      <c r="QVC236" s="130"/>
      <c r="QVD236" s="130"/>
      <c r="QVE236" s="130"/>
      <c r="QVF236" s="130"/>
      <c r="QVG236" s="130"/>
      <c r="QVH236" s="130"/>
      <c r="QVI236" s="130"/>
      <c r="QVJ236" s="130"/>
      <c r="QVK236" s="130"/>
      <c r="QVL236" s="130"/>
      <c r="QVM236" s="130"/>
      <c r="QVN236" s="130"/>
      <c r="QVO236" s="130"/>
      <c r="QVP236" s="130"/>
      <c r="QVQ236" s="130"/>
      <c r="QVR236" s="130"/>
      <c r="QVS236" s="130"/>
      <c r="QVT236" s="130"/>
      <c r="QVU236" s="130"/>
      <c r="QVV236" s="130"/>
      <c r="QVW236" s="130"/>
      <c r="QVX236" s="130"/>
      <c r="QVY236" s="130"/>
      <c r="QVZ236" s="130"/>
      <c r="QWA236" s="130"/>
      <c r="QWB236" s="130"/>
      <c r="QWC236" s="130"/>
      <c r="QWD236" s="130"/>
      <c r="QWE236" s="130"/>
      <c r="QWF236" s="130"/>
      <c r="QWG236" s="130"/>
      <c r="QWH236" s="130"/>
      <c r="QWI236" s="130"/>
      <c r="QWJ236" s="130"/>
      <c r="QWK236" s="130"/>
      <c r="QWL236" s="130"/>
      <c r="QWM236" s="130"/>
      <c r="QWN236" s="130"/>
      <c r="QWO236" s="130"/>
      <c r="QWP236" s="130"/>
      <c r="QWQ236" s="130"/>
      <c r="QWR236" s="130"/>
      <c r="QWS236" s="130"/>
      <c r="QWT236" s="130"/>
      <c r="QWU236" s="130"/>
      <c r="QWV236" s="130"/>
      <c r="QWW236" s="130"/>
      <c r="QWX236" s="130"/>
      <c r="QWY236" s="130"/>
      <c r="QWZ236" s="130"/>
      <c r="QXA236" s="130"/>
      <c r="QXB236" s="130"/>
      <c r="QXC236" s="130"/>
      <c r="QXD236" s="130"/>
      <c r="QXE236" s="130"/>
      <c r="QXF236" s="130"/>
      <c r="QXG236" s="130"/>
      <c r="QXH236" s="130"/>
      <c r="QXI236" s="130"/>
      <c r="QXJ236" s="130"/>
      <c r="QXK236" s="130"/>
      <c r="QXL236" s="130"/>
      <c r="QXM236" s="130"/>
      <c r="QXN236" s="130"/>
      <c r="QXO236" s="130"/>
      <c r="QXP236" s="130"/>
      <c r="QXQ236" s="130"/>
      <c r="QXR236" s="130"/>
      <c r="QXS236" s="130"/>
      <c r="QXT236" s="130"/>
      <c r="QXU236" s="130"/>
      <c r="QXV236" s="130"/>
      <c r="QXW236" s="130"/>
      <c r="QXX236" s="130"/>
      <c r="QXY236" s="130"/>
      <c r="QXZ236" s="130"/>
      <c r="QYA236" s="130"/>
      <c r="QYB236" s="130"/>
      <c r="QYC236" s="130"/>
      <c r="QYD236" s="130"/>
      <c r="QYE236" s="130"/>
      <c r="QYF236" s="130"/>
      <c r="QYG236" s="130"/>
      <c r="QYH236" s="130"/>
      <c r="QYI236" s="130"/>
      <c r="QYJ236" s="130"/>
      <c r="QYK236" s="130"/>
      <c r="QYL236" s="130"/>
      <c r="QYM236" s="130"/>
      <c r="QYN236" s="130"/>
      <c r="QYO236" s="130"/>
      <c r="QYP236" s="130"/>
      <c r="QYQ236" s="130"/>
      <c r="QYR236" s="130"/>
      <c r="QYS236" s="130"/>
      <c r="QYT236" s="130"/>
      <c r="QYU236" s="130"/>
      <c r="QYV236" s="130"/>
      <c r="QYW236" s="130"/>
      <c r="QYX236" s="130"/>
      <c r="QYY236" s="130"/>
      <c r="QYZ236" s="130"/>
      <c r="QZA236" s="130"/>
      <c r="QZB236" s="130"/>
      <c r="QZC236" s="130"/>
      <c r="QZD236" s="130"/>
      <c r="QZE236" s="130"/>
      <c r="QZF236" s="130"/>
      <c r="QZG236" s="130"/>
      <c r="QZH236" s="130"/>
      <c r="QZI236" s="130"/>
      <c r="QZJ236" s="130"/>
      <c r="QZK236" s="130"/>
      <c r="QZL236" s="130"/>
      <c r="QZM236" s="130"/>
      <c r="QZN236" s="130"/>
      <c r="QZO236" s="130"/>
      <c r="QZP236" s="130"/>
      <c r="QZQ236" s="130"/>
      <c r="QZR236" s="130"/>
      <c r="QZS236" s="130"/>
      <c r="QZT236" s="130"/>
      <c r="QZU236" s="130"/>
      <c r="QZV236" s="130"/>
      <c r="QZW236" s="130"/>
      <c r="QZX236" s="130"/>
      <c r="QZY236" s="130"/>
      <c r="QZZ236" s="130"/>
      <c r="RAA236" s="130"/>
      <c r="RAB236" s="130"/>
      <c r="RAC236" s="130"/>
      <c r="RAD236" s="130"/>
      <c r="RAE236" s="130"/>
      <c r="RAF236" s="130"/>
      <c r="RAG236" s="130"/>
      <c r="RAH236" s="130"/>
      <c r="RAI236" s="130"/>
      <c r="RAJ236" s="130"/>
      <c r="RAK236" s="130"/>
      <c r="RAL236" s="130"/>
      <c r="RAM236" s="130"/>
      <c r="RAN236" s="130"/>
      <c r="RAO236" s="130"/>
      <c r="RAP236" s="130"/>
      <c r="RAQ236" s="130"/>
      <c r="RAR236" s="130"/>
      <c r="RAS236" s="130"/>
      <c r="RAT236" s="130"/>
      <c r="RAU236" s="130"/>
      <c r="RAV236" s="130"/>
      <c r="RAW236" s="130"/>
      <c r="RAX236" s="130"/>
      <c r="RAY236" s="130"/>
      <c r="RAZ236" s="130"/>
      <c r="RBA236" s="130"/>
      <c r="RBB236" s="130"/>
      <c r="RBC236" s="130"/>
      <c r="RBD236" s="130"/>
      <c r="RBE236" s="130"/>
      <c r="RBF236" s="130"/>
      <c r="RBG236" s="130"/>
      <c r="RBH236" s="130"/>
      <c r="RBI236" s="130"/>
      <c r="RBJ236" s="130"/>
      <c r="RBK236" s="130"/>
      <c r="RBL236" s="130"/>
      <c r="RBM236" s="130"/>
      <c r="RBN236" s="130"/>
      <c r="RBO236" s="130"/>
      <c r="RBP236" s="130"/>
      <c r="RBQ236" s="130"/>
      <c r="RBR236" s="130"/>
      <c r="RBS236" s="130"/>
      <c r="RBT236" s="130"/>
      <c r="RBU236" s="130"/>
      <c r="RBV236" s="130"/>
      <c r="RBW236" s="130"/>
      <c r="RBX236" s="130"/>
      <c r="RBY236" s="130"/>
      <c r="RBZ236" s="130"/>
      <c r="RCA236" s="130"/>
      <c r="RCB236" s="130"/>
      <c r="RCC236" s="130"/>
      <c r="RCD236" s="130"/>
      <c r="RCE236" s="130"/>
      <c r="RCF236" s="130"/>
      <c r="RCG236" s="130"/>
      <c r="RCH236" s="130"/>
      <c r="RCI236" s="130"/>
      <c r="RCJ236" s="130"/>
      <c r="RCK236" s="130"/>
      <c r="RCL236" s="130"/>
      <c r="RCM236" s="130"/>
      <c r="RCN236" s="130"/>
      <c r="RCO236" s="130"/>
      <c r="RCP236" s="130"/>
      <c r="RCQ236" s="130"/>
      <c r="RCR236" s="130"/>
      <c r="RCS236" s="130"/>
      <c r="RCT236" s="130"/>
      <c r="RCU236" s="130"/>
      <c r="RCV236" s="130"/>
      <c r="RCW236" s="130"/>
      <c r="RCX236" s="130"/>
      <c r="RCY236" s="130"/>
      <c r="RCZ236" s="130"/>
      <c r="RDA236" s="130"/>
      <c r="RDB236" s="130"/>
      <c r="RDC236" s="130"/>
      <c r="RDD236" s="130"/>
      <c r="RDE236" s="130"/>
      <c r="RDF236" s="130"/>
      <c r="RDG236" s="130"/>
      <c r="RDH236" s="130"/>
      <c r="RDI236" s="130"/>
      <c r="RDJ236" s="130"/>
      <c r="RDK236" s="130"/>
      <c r="RDL236" s="130"/>
      <c r="RDM236" s="130"/>
      <c r="RDN236" s="130"/>
      <c r="RDO236" s="130"/>
      <c r="RDP236" s="130"/>
      <c r="RDQ236" s="130"/>
      <c r="RDR236" s="130"/>
      <c r="RDS236" s="130"/>
      <c r="RDT236" s="130"/>
      <c r="RDU236" s="130"/>
      <c r="RDV236" s="130"/>
      <c r="RDW236" s="130"/>
      <c r="RDX236" s="130"/>
      <c r="RDY236" s="130"/>
      <c r="RDZ236" s="130"/>
      <c r="REA236" s="130"/>
      <c r="REB236" s="130"/>
      <c r="REC236" s="130"/>
      <c r="RED236" s="130"/>
      <c r="REE236" s="130"/>
      <c r="REF236" s="130"/>
      <c r="REG236" s="130"/>
      <c r="REH236" s="130"/>
      <c r="REI236" s="130"/>
      <c r="REJ236" s="130"/>
      <c r="REK236" s="130"/>
      <c r="REL236" s="130"/>
      <c r="REM236" s="130"/>
      <c r="REN236" s="130"/>
      <c r="REO236" s="130"/>
      <c r="REP236" s="130"/>
      <c r="REQ236" s="130"/>
      <c r="RER236" s="130"/>
      <c r="RES236" s="130"/>
      <c r="RET236" s="130"/>
      <c r="REU236" s="130"/>
      <c r="REV236" s="130"/>
      <c r="REW236" s="130"/>
      <c r="REX236" s="130"/>
      <c r="REY236" s="130"/>
      <c r="REZ236" s="130"/>
      <c r="RFA236" s="130"/>
      <c r="RFB236" s="130"/>
      <c r="RFC236" s="130"/>
      <c r="RFD236" s="130"/>
      <c r="RFE236" s="130"/>
      <c r="RFF236" s="130"/>
      <c r="RFG236" s="130"/>
      <c r="RFH236" s="130"/>
      <c r="RFI236" s="130"/>
      <c r="RFJ236" s="130"/>
      <c r="RFK236" s="130"/>
      <c r="RFL236" s="130"/>
      <c r="RFM236" s="130"/>
      <c r="RFN236" s="130"/>
      <c r="RFO236" s="130"/>
      <c r="RFP236" s="130"/>
      <c r="RFQ236" s="130"/>
      <c r="RFR236" s="130"/>
      <c r="RFS236" s="130"/>
      <c r="RFT236" s="130"/>
      <c r="RFU236" s="130"/>
      <c r="RFV236" s="130"/>
      <c r="RFW236" s="130"/>
      <c r="RFX236" s="130"/>
      <c r="RFY236" s="130"/>
      <c r="RFZ236" s="130"/>
      <c r="RGA236" s="130"/>
      <c r="RGB236" s="130"/>
      <c r="RGC236" s="130"/>
      <c r="RGD236" s="130"/>
      <c r="RGE236" s="130"/>
      <c r="RGF236" s="130"/>
      <c r="RGG236" s="130"/>
      <c r="RGH236" s="130"/>
      <c r="RGI236" s="130"/>
      <c r="RGJ236" s="130"/>
      <c r="RGK236" s="130"/>
      <c r="RGL236" s="130"/>
      <c r="RGM236" s="130"/>
      <c r="RGN236" s="130"/>
      <c r="RGO236" s="130"/>
      <c r="RGP236" s="130"/>
      <c r="RGQ236" s="130"/>
      <c r="RGR236" s="130"/>
      <c r="RGS236" s="130"/>
      <c r="RGT236" s="130"/>
      <c r="RGU236" s="130"/>
      <c r="RGV236" s="130"/>
      <c r="RGW236" s="130"/>
      <c r="RGX236" s="130"/>
      <c r="RGY236" s="130"/>
      <c r="RGZ236" s="130"/>
      <c r="RHA236" s="130"/>
      <c r="RHB236" s="130"/>
      <c r="RHC236" s="130"/>
      <c r="RHD236" s="130"/>
      <c r="RHE236" s="130"/>
      <c r="RHF236" s="130"/>
      <c r="RHG236" s="130"/>
      <c r="RHH236" s="130"/>
      <c r="RHI236" s="130"/>
      <c r="RHJ236" s="130"/>
      <c r="RHK236" s="130"/>
      <c r="RHL236" s="130"/>
      <c r="RHM236" s="130"/>
      <c r="RHN236" s="130"/>
      <c r="RHO236" s="130"/>
      <c r="RHP236" s="130"/>
      <c r="RHQ236" s="130"/>
      <c r="RHR236" s="130"/>
      <c r="RHS236" s="130"/>
      <c r="RHT236" s="130"/>
      <c r="RHU236" s="130"/>
      <c r="RHV236" s="130"/>
      <c r="RHW236" s="130"/>
      <c r="RHX236" s="130"/>
      <c r="RHY236" s="130"/>
      <c r="RHZ236" s="130"/>
      <c r="RIA236" s="130"/>
      <c r="RIB236" s="130"/>
      <c r="RIC236" s="130"/>
      <c r="RID236" s="130"/>
      <c r="RIE236" s="130"/>
      <c r="RIF236" s="130"/>
      <c r="RIG236" s="130"/>
      <c r="RIH236" s="130"/>
      <c r="RII236" s="130"/>
      <c r="RIJ236" s="130"/>
      <c r="RIK236" s="130"/>
      <c r="RIL236" s="130"/>
      <c r="RIM236" s="130"/>
      <c r="RIN236" s="130"/>
      <c r="RIO236" s="130"/>
      <c r="RIP236" s="130"/>
      <c r="RIQ236" s="130"/>
      <c r="RIR236" s="130"/>
      <c r="RIS236" s="130"/>
      <c r="RIT236" s="130"/>
      <c r="RIU236" s="130"/>
      <c r="RIV236" s="130"/>
      <c r="RIW236" s="130"/>
      <c r="RIX236" s="130"/>
      <c r="RIY236" s="130"/>
      <c r="RIZ236" s="130"/>
      <c r="RJA236" s="130"/>
      <c r="RJB236" s="130"/>
      <c r="RJC236" s="130"/>
      <c r="RJD236" s="130"/>
      <c r="RJE236" s="130"/>
      <c r="RJF236" s="130"/>
      <c r="RJG236" s="130"/>
      <c r="RJH236" s="130"/>
      <c r="RJI236" s="130"/>
      <c r="RJJ236" s="130"/>
      <c r="RJK236" s="130"/>
      <c r="RJL236" s="130"/>
      <c r="RJM236" s="130"/>
      <c r="RJN236" s="130"/>
      <c r="RJO236" s="130"/>
      <c r="RJP236" s="130"/>
      <c r="RJQ236" s="130"/>
      <c r="RJR236" s="130"/>
      <c r="RJS236" s="130"/>
      <c r="RJT236" s="130"/>
      <c r="RJU236" s="130"/>
      <c r="RJV236" s="130"/>
      <c r="RJW236" s="130"/>
      <c r="RJX236" s="130"/>
      <c r="RJY236" s="130"/>
      <c r="RJZ236" s="130"/>
      <c r="RKA236" s="130"/>
      <c r="RKB236" s="130"/>
      <c r="RKC236" s="130"/>
      <c r="RKD236" s="130"/>
      <c r="RKE236" s="130"/>
      <c r="RKF236" s="130"/>
      <c r="RKG236" s="130"/>
      <c r="RKH236" s="130"/>
      <c r="RKI236" s="130"/>
      <c r="RKJ236" s="130"/>
      <c r="RKK236" s="130"/>
      <c r="RKL236" s="130"/>
      <c r="RKM236" s="130"/>
      <c r="RKN236" s="130"/>
      <c r="RKO236" s="130"/>
      <c r="RKP236" s="130"/>
      <c r="RKQ236" s="130"/>
      <c r="RKR236" s="130"/>
      <c r="RKS236" s="130"/>
      <c r="RKT236" s="130"/>
      <c r="RKU236" s="130"/>
      <c r="RKV236" s="130"/>
      <c r="RKW236" s="130"/>
      <c r="RKX236" s="130"/>
      <c r="RKY236" s="130"/>
      <c r="RKZ236" s="130"/>
      <c r="RLA236" s="130"/>
      <c r="RLB236" s="130"/>
      <c r="RLC236" s="130"/>
      <c r="RLD236" s="130"/>
      <c r="RLE236" s="130"/>
      <c r="RLF236" s="130"/>
      <c r="RLG236" s="130"/>
      <c r="RLH236" s="130"/>
      <c r="RLI236" s="130"/>
      <c r="RLJ236" s="130"/>
      <c r="RLK236" s="130"/>
      <c r="RLL236" s="130"/>
      <c r="RLM236" s="130"/>
      <c r="RLN236" s="130"/>
      <c r="RLO236" s="130"/>
      <c r="RLP236" s="130"/>
      <c r="RLQ236" s="130"/>
      <c r="RLR236" s="130"/>
      <c r="RLS236" s="130"/>
      <c r="RLT236" s="130"/>
      <c r="RLU236" s="130"/>
      <c r="RLV236" s="130"/>
      <c r="RLW236" s="130"/>
      <c r="RLX236" s="130"/>
      <c r="RLY236" s="130"/>
      <c r="RLZ236" s="130"/>
      <c r="RMA236" s="130"/>
      <c r="RMB236" s="130"/>
      <c r="RMC236" s="130"/>
      <c r="RMD236" s="130"/>
      <c r="RME236" s="130"/>
      <c r="RMF236" s="130"/>
      <c r="RMG236" s="130"/>
      <c r="RMH236" s="130"/>
      <c r="RMI236" s="130"/>
      <c r="RMJ236" s="130"/>
      <c r="RMK236" s="130"/>
      <c r="RML236" s="130"/>
      <c r="RMM236" s="130"/>
      <c r="RMN236" s="130"/>
      <c r="RMO236" s="130"/>
      <c r="RMP236" s="130"/>
      <c r="RMQ236" s="130"/>
      <c r="RMR236" s="130"/>
      <c r="RMS236" s="130"/>
      <c r="RMT236" s="130"/>
      <c r="RMU236" s="130"/>
      <c r="RMV236" s="130"/>
      <c r="RMW236" s="130"/>
      <c r="RMX236" s="130"/>
      <c r="RMY236" s="130"/>
      <c r="RMZ236" s="130"/>
      <c r="RNA236" s="130"/>
      <c r="RNB236" s="130"/>
      <c r="RNC236" s="130"/>
      <c r="RND236" s="130"/>
      <c r="RNE236" s="130"/>
      <c r="RNF236" s="130"/>
      <c r="RNG236" s="130"/>
      <c r="RNH236" s="130"/>
      <c r="RNI236" s="130"/>
      <c r="RNJ236" s="130"/>
      <c r="RNK236" s="130"/>
      <c r="RNL236" s="130"/>
      <c r="RNM236" s="130"/>
      <c r="RNN236" s="130"/>
      <c r="RNO236" s="130"/>
      <c r="RNP236" s="130"/>
      <c r="RNQ236" s="130"/>
      <c r="RNR236" s="130"/>
      <c r="RNS236" s="130"/>
      <c r="RNT236" s="130"/>
      <c r="RNU236" s="130"/>
      <c r="RNV236" s="130"/>
      <c r="RNW236" s="130"/>
      <c r="RNX236" s="130"/>
      <c r="RNY236" s="130"/>
      <c r="RNZ236" s="130"/>
      <c r="ROA236" s="130"/>
      <c r="ROB236" s="130"/>
      <c r="ROC236" s="130"/>
      <c r="ROD236" s="130"/>
      <c r="ROE236" s="130"/>
      <c r="ROF236" s="130"/>
      <c r="ROG236" s="130"/>
      <c r="ROH236" s="130"/>
      <c r="ROI236" s="130"/>
      <c r="ROJ236" s="130"/>
      <c r="ROK236" s="130"/>
      <c r="ROL236" s="130"/>
      <c r="ROM236" s="130"/>
      <c r="RON236" s="130"/>
      <c r="ROO236" s="130"/>
      <c r="ROP236" s="130"/>
      <c r="ROQ236" s="130"/>
      <c r="ROR236" s="130"/>
      <c r="ROS236" s="130"/>
      <c r="ROT236" s="130"/>
      <c r="ROU236" s="130"/>
      <c r="ROV236" s="130"/>
      <c r="ROW236" s="130"/>
      <c r="ROX236" s="130"/>
      <c r="ROY236" s="130"/>
      <c r="ROZ236" s="130"/>
      <c r="RPA236" s="130"/>
      <c r="RPB236" s="130"/>
      <c r="RPC236" s="130"/>
      <c r="RPD236" s="130"/>
      <c r="RPE236" s="130"/>
      <c r="RPF236" s="130"/>
      <c r="RPG236" s="130"/>
      <c r="RPH236" s="130"/>
      <c r="RPI236" s="130"/>
      <c r="RPJ236" s="130"/>
      <c r="RPK236" s="130"/>
      <c r="RPL236" s="130"/>
      <c r="RPM236" s="130"/>
      <c r="RPN236" s="130"/>
      <c r="RPO236" s="130"/>
      <c r="RPP236" s="130"/>
      <c r="RPQ236" s="130"/>
      <c r="RPR236" s="130"/>
      <c r="RPS236" s="130"/>
      <c r="RPT236" s="130"/>
      <c r="RPU236" s="130"/>
      <c r="RPV236" s="130"/>
      <c r="RPW236" s="130"/>
      <c r="RPX236" s="130"/>
      <c r="RPY236" s="130"/>
      <c r="RPZ236" s="130"/>
      <c r="RQA236" s="130"/>
      <c r="RQB236" s="130"/>
      <c r="RQC236" s="130"/>
      <c r="RQD236" s="130"/>
      <c r="RQE236" s="130"/>
      <c r="RQF236" s="130"/>
      <c r="RQG236" s="130"/>
      <c r="RQH236" s="130"/>
      <c r="RQI236" s="130"/>
      <c r="RQJ236" s="130"/>
      <c r="RQK236" s="130"/>
      <c r="RQL236" s="130"/>
      <c r="RQM236" s="130"/>
      <c r="RQN236" s="130"/>
      <c r="RQO236" s="130"/>
      <c r="RQP236" s="130"/>
      <c r="RQQ236" s="130"/>
      <c r="RQR236" s="130"/>
      <c r="RQS236" s="130"/>
      <c r="RQT236" s="130"/>
      <c r="RQU236" s="130"/>
      <c r="RQV236" s="130"/>
      <c r="RQW236" s="130"/>
      <c r="RQX236" s="130"/>
      <c r="RQY236" s="130"/>
      <c r="RQZ236" s="130"/>
      <c r="RRA236" s="130"/>
      <c r="RRB236" s="130"/>
      <c r="RRC236" s="130"/>
      <c r="RRD236" s="130"/>
      <c r="RRE236" s="130"/>
      <c r="RRF236" s="130"/>
      <c r="RRG236" s="130"/>
      <c r="RRH236" s="130"/>
      <c r="RRI236" s="130"/>
      <c r="RRJ236" s="130"/>
      <c r="RRK236" s="130"/>
      <c r="RRL236" s="130"/>
      <c r="RRM236" s="130"/>
      <c r="RRN236" s="130"/>
      <c r="RRO236" s="130"/>
      <c r="RRP236" s="130"/>
      <c r="RRQ236" s="130"/>
      <c r="RRR236" s="130"/>
      <c r="RRS236" s="130"/>
      <c r="RRT236" s="130"/>
      <c r="RRU236" s="130"/>
      <c r="RRV236" s="130"/>
      <c r="RRW236" s="130"/>
      <c r="RRX236" s="130"/>
      <c r="RRY236" s="130"/>
      <c r="RRZ236" s="130"/>
      <c r="RSA236" s="130"/>
      <c r="RSB236" s="130"/>
      <c r="RSC236" s="130"/>
      <c r="RSD236" s="130"/>
      <c r="RSE236" s="130"/>
      <c r="RSF236" s="130"/>
      <c r="RSG236" s="130"/>
      <c r="RSH236" s="130"/>
      <c r="RSI236" s="130"/>
      <c r="RSJ236" s="130"/>
      <c r="RSK236" s="130"/>
      <c r="RSL236" s="130"/>
      <c r="RSM236" s="130"/>
      <c r="RSN236" s="130"/>
      <c r="RSO236" s="130"/>
      <c r="RSP236" s="130"/>
      <c r="RSQ236" s="130"/>
      <c r="RSR236" s="130"/>
      <c r="RSS236" s="130"/>
      <c r="RST236" s="130"/>
      <c r="RSU236" s="130"/>
      <c r="RSV236" s="130"/>
      <c r="RSW236" s="130"/>
      <c r="RSX236" s="130"/>
      <c r="RSY236" s="130"/>
      <c r="RSZ236" s="130"/>
      <c r="RTA236" s="130"/>
      <c r="RTB236" s="130"/>
      <c r="RTC236" s="130"/>
      <c r="RTD236" s="130"/>
      <c r="RTE236" s="130"/>
      <c r="RTF236" s="130"/>
      <c r="RTG236" s="130"/>
      <c r="RTH236" s="130"/>
      <c r="RTI236" s="130"/>
      <c r="RTJ236" s="130"/>
      <c r="RTK236" s="130"/>
      <c r="RTL236" s="130"/>
      <c r="RTM236" s="130"/>
      <c r="RTN236" s="130"/>
      <c r="RTO236" s="130"/>
      <c r="RTP236" s="130"/>
      <c r="RTQ236" s="130"/>
      <c r="RTR236" s="130"/>
      <c r="RTS236" s="130"/>
      <c r="RTT236" s="130"/>
      <c r="RTU236" s="130"/>
      <c r="RTV236" s="130"/>
      <c r="RTW236" s="130"/>
      <c r="RTX236" s="130"/>
      <c r="RTY236" s="130"/>
      <c r="RTZ236" s="130"/>
      <c r="RUA236" s="130"/>
      <c r="RUB236" s="130"/>
      <c r="RUC236" s="130"/>
      <c r="RUD236" s="130"/>
      <c r="RUE236" s="130"/>
      <c r="RUF236" s="130"/>
      <c r="RUG236" s="130"/>
      <c r="RUH236" s="130"/>
      <c r="RUI236" s="130"/>
      <c r="RUJ236" s="130"/>
      <c r="RUK236" s="130"/>
      <c r="RUL236" s="130"/>
      <c r="RUM236" s="130"/>
      <c r="RUN236" s="130"/>
      <c r="RUO236" s="130"/>
      <c r="RUP236" s="130"/>
      <c r="RUQ236" s="130"/>
      <c r="RUR236" s="130"/>
      <c r="RUS236" s="130"/>
      <c r="RUT236" s="130"/>
      <c r="RUU236" s="130"/>
      <c r="RUV236" s="130"/>
      <c r="RUW236" s="130"/>
      <c r="RUX236" s="130"/>
      <c r="RUY236" s="130"/>
      <c r="RUZ236" s="130"/>
      <c r="RVA236" s="130"/>
      <c r="RVB236" s="130"/>
      <c r="RVC236" s="130"/>
      <c r="RVD236" s="130"/>
      <c r="RVE236" s="130"/>
      <c r="RVF236" s="130"/>
      <c r="RVG236" s="130"/>
      <c r="RVH236" s="130"/>
      <c r="RVI236" s="130"/>
      <c r="RVJ236" s="130"/>
      <c r="RVK236" s="130"/>
      <c r="RVL236" s="130"/>
      <c r="RVM236" s="130"/>
      <c r="RVN236" s="130"/>
      <c r="RVO236" s="130"/>
      <c r="RVP236" s="130"/>
      <c r="RVQ236" s="130"/>
      <c r="RVR236" s="130"/>
      <c r="RVS236" s="130"/>
      <c r="RVT236" s="130"/>
      <c r="RVU236" s="130"/>
      <c r="RVV236" s="130"/>
      <c r="RVW236" s="130"/>
      <c r="RVX236" s="130"/>
      <c r="RVY236" s="130"/>
      <c r="RVZ236" s="130"/>
      <c r="RWA236" s="130"/>
      <c r="RWB236" s="130"/>
      <c r="RWC236" s="130"/>
      <c r="RWD236" s="130"/>
      <c r="RWE236" s="130"/>
      <c r="RWF236" s="130"/>
      <c r="RWG236" s="130"/>
      <c r="RWH236" s="130"/>
      <c r="RWI236" s="130"/>
      <c r="RWJ236" s="130"/>
      <c r="RWK236" s="130"/>
      <c r="RWL236" s="130"/>
      <c r="RWM236" s="130"/>
      <c r="RWN236" s="130"/>
      <c r="RWO236" s="130"/>
      <c r="RWP236" s="130"/>
      <c r="RWQ236" s="130"/>
      <c r="RWR236" s="130"/>
      <c r="RWS236" s="130"/>
      <c r="RWT236" s="130"/>
      <c r="RWU236" s="130"/>
      <c r="RWV236" s="130"/>
      <c r="RWW236" s="130"/>
      <c r="RWX236" s="130"/>
      <c r="RWY236" s="130"/>
      <c r="RWZ236" s="130"/>
      <c r="RXA236" s="130"/>
      <c r="RXB236" s="130"/>
      <c r="RXC236" s="130"/>
      <c r="RXD236" s="130"/>
      <c r="RXE236" s="130"/>
      <c r="RXF236" s="130"/>
      <c r="RXG236" s="130"/>
      <c r="RXH236" s="130"/>
      <c r="RXI236" s="130"/>
      <c r="RXJ236" s="130"/>
      <c r="RXK236" s="130"/>
      <c r="RXL236" s="130"/>
      <c r="RXM236" s="130"/>
      <c r="RXN236" s="130"/>
      <c r="RXO236" s="130"/>
      <c r="RXP236" s="130"/>
      <c r="RXQ236" s="130"/>
      <c r="RXR236" s="130"/>
      <c r="RXS236" s="130"/>
      <c r="RXT236" s="130"/>
      <c r="RXU236" s="130"/>
      <c r="RXV236" s="130"/>
      <c r="RXW236" s="130"/>
      <c r="RXX236" s="130"/>
      <c r="RXY236" s="130"/>
      <c r="RXZ236" s="130"/>
      <c r="RYA236" s="130"/>
      <c r="RYB236" s="130"/>
      <c r="RYC236" s="130"/>
      <c r="RYD236" s="130"/>
      <c r="RYE236" s="130"/>
      <c r="RYF236" s="130"/>
      <c r="RYG236" s="130"/>
      <c r="RYH236" s="130"/>
      <c r="RYI236" s="130"/>
      <c r="RYJ236" s="130"/>
      <c r="RYK236" s="130"/>
      <c r="RYL236" s="130"/>
      <c r="RYM236" s="130"/>
      <c r="RYN236" s="130"/>
      <c r="RYO236" s="130"/>
      <c r="RYP236" s="130"/>
      <c r="RYQ236" s="130"/>
      <c r="RYR236" s="130"/>
      <c r="RYS236" s="130"/>
      <c r="RYT236" s="130"/>
      <c r="RYU236" s="130"/>
      <c r="RYV236" s="130"/>
      <c r="RYW236" s="130"/>
      <c r="RYX236" s="130"/>
      <c r="RYY236" s="130"/>
      <c r="RYZ236" s="130"/>
      <c r="RZA236" s="130"/>
      <c r="RZB236" s="130"/>
      <c r="RZC236" s="130"/>
      <c r="RZD236" s="130"/>
      <c r="RZE236" s="130"/>
      <c r="RZF236" s="130"/>
      <c r="RZG236" s="130"/>
      <c r="RZH236" s="130"/>
      <c r="RZI236" s="130"/>
      <c r="RZJ236" s="130"/>
      <c r="RZK236" s="130"/>
      <c r="RZL236" s="130"/>
      <c r="RZM236" s="130"/>
      <c r="RZN236" s="130"/>
      <c r="RZO236" s="130"/>
      <c r="RZP236" s="130"/>
      <c r="RZQ236" s="130"/>
      <c r="RZR236" s="130"/>
      <c r="RZS236" s="130"/>
      <c r="RZT236" s="130"/>
      <c r="RZU236" s="130"/>
      <c r="RZV236" s="130"/>
      <c r="RZW236" s="130"/>
      <c r="RZX236" s="130"/>
      <c r="RZY236" s="130"/>
      <c r="RZZ236" s="130"/>
      <c r="SAA236" s="130"/>
      <c r="SAB236" s="130"/>
      <c r="SAC236" s="130"/>
      <c r="SAD236" s="130"/>
      <c r="SAE236" s="130"/>
      <c r="SAF236" s="130"/>
      <c r="SAG236" s="130"/>
      <c r="SAH236" s="130"/>
      <c r="SAI236" s="130"/>
      <c r="SAJ236" s="130"/>
      <c r="SAK236" s="130"/>
      <c r="SAL236" s="130"/>
      <c r="SAM236" s="130"/>
      <c r="SAN236" s="130"/>
      <c r="SAO236" s="130"/>
      <c r="SAP236" s="130"/>
      <c r="SAQ236" s="130"/>
      <c r="SAR236" s="130"/>
      <c r="SAS236" s="130"/>
      <c r="SAT236" s="130"/>
      <c r="SAU236" s="130"/>
      <c r="SAV236" s="130"/>
      <c r="SAW236" s="130"/>
      <c r="SAX236" s="130"/>
      <c r="SAY236" s="130"/>
      <c r="SAZ236" s="130"/>
      <c r="SBA236" s="130"/>
      <c r="SBB236" s="130"/>
      <c r="SBC236" s="130"/>
      <c r="SBD236" s="130"/>
      <c r="SBE236" s="130"/>
      <c r="SBF236" s="130"/>
      <c r="SBG236" s="130"/>
      <c r="SBH236" s="130"/>
      <c r="SBI236" s="130"/>
      <c r="SBJ236" s="130"/>
      <c r="SBK236" s="130"/>
      <c r="SBL236" s="130"/>
      <c r="SBM236" s="130"/>
      <c r="SBN236" s="130"/>
      <c r="SBO236" s="130"/>
      <c r="SBP236" s="130"/>
      <c r="SBQ236" s="130"/>
      <c r="SBR236" s="130"/>
      <c r="SBS236" s="130"/>
      <c r="SBT236" s="130"/>
      <c r="SBU236" s="130"/>
      <c r="SBV236" s="130"/>
      <c r="SBW236" s="130"/>
      <c r="SBX236" s="130"/>
      <c r="SBY236" s="130"/>
      <c r="SBZ236" s="130"/>
      <c r="SCA236" s="130"/>
      <c r="SCB236" s="130"/>
      <c r="SCC236" s="130"/>
      <c r="SCD236" s="130"/>
      <c r="SCE236" s="130"/>
      <c r="SCF236" s="130"/>
      <c r="SCG236" s="130"/>
      <c r="SCH236" s="130"/>
      <c r="SCI236" s="130"/>
      <c r="SCJ236" s="130"/>
      <c r="SCK236" s="130"/>
      <c r="SCL236" s="130"/>
      <c r="SCM236" s="130"/>
      <c r="SCN236" s="130"/>
      <c r="SCO236" s="130"/>
      <c r="SCP236" s="130"/>
      <c r="SCQ236" s="130"/>
      <c r="SCR236" s="130"/>
      <c r="SCS236" s="130"/>
      <c r="SCT236" s="130"/>
      <c r="SCU236" s="130"/>
      <c r="SCV236" s="130"/>
      <c r="SCW236" s="130"/>
      <c r="SCX236" s="130"/>
      <c r="SCY236" s="130"/>
      <c r="SCZ236" s="130"/>
      <c r="SDA236" s="130"/>
      <c r="SDB236" s="130"/>
      <c r="SDC236" s="130"/>
      <c r="SDD236" s="130"/>
      <c r="SDE236" s="130"/>
      <c r="SDF236" s="130"/>
      <c r="SDG236" s="130"/>
      <c r="SDH236" s="130"/>
      <c r="SDI236" s="130"/>
      <c r="SDJ236" s="130"/>
      <c r="SDK236" s="130"/>
      <c r="SDL236" s="130"/>
      <c r="SDM236" s="130"/>
      <c r="SDN236" s="130"/>
      <c r="SDO236" s="130"/>
      <c r="SDP236" s="130"/>
      <c r="SDQ236" s="130"/>
      <c r="SDR236" s="130"/>
      <c r="SDS236" s="130"/>
      <c r="SDT236" s="130"/>
      <c r="SDU236" s="130"/>
      <c r="SDV236" s="130"/>
      <c r="SDW236" s="130"/>
      <c r="SDX236" s="130"/>
      <c r="SDY236" s="130"/>
      <c r="SDZ236" s="130"/>
      <c r="SEA236" s="130"/>
      <c r="SEB236" s="130"/>
      <c r="SEC236" s="130"/>
      <c r="SED236" s="130"/>
      <c r="SEE236" s="130"/>
      <c r="SEF236" s="130"/>
      <c r="SEG236" s="130"/>
      <c r="SEH236" s="130"/>
      <c r="SEI236" s="130"/>
      <c r="SEJ236" s="130"/>
      <c r="SEK236" s="130"/>
      <c r="SEL236" s="130"/>
      <c r="SEM236" s="130"/>
      <c r="SEN236" s="130"/>
      <c r="SEO236" s="130"/>
      <c r="SEP236" s="130"/>
      <c r="SEQ236" s="130"/>
      <c r="SER236" s="130"/>
      <c r="SES236" s="130"/>
      <c r="SET236" s="130"/>
      <c r="SEU236" s="130"/>
      <c r="SEV236" s="130"/>
      <c r="SEW236" s="130"/>
      <c r="SEX236" s="130"/>
      <c r="SEY236" s="130"/>
      <c r="SEZ236" s="130"/>
      <c r="SFA236" s="130"/>
      <c r="SFB236" s="130"/>
      <c r="SFC236" s="130"/>
      <c r="SFD236" s="130"/>
      <c r="SFE236" s="130"/>
      <c r="SFF236" s="130"/>
      <c r="SFG236" s="130"/>
      <c r="SFH236" s="130"/>
      <c r="SFI236" s="130"/>
      <c r="SFJ236" s="130"/>
      <c r="SFK236" s="130"/>
      <c r="SFL236" s="130"/>
      <c r="SFM236" s="130"/>
      <c r="SFN236" s="130"/>
      <c r="SFO236" s="130"/>
      <c r="SFP236" s="130"/>
      <c r="SFQ236" s="130"/>
      <c r="SFR236" s="130"/>
      <c r="SFS236" s="130"/>
      <c r="SFT236" s="130"/>
      <c r="SFU236" s="130"/>
      <c r="SFV236" s="130"/>
      <c r="SFW236" s="130"/>
      <c r="SFX236" s="130"/>
      <c r="SFY236" s="130"/>
      <c r="SFZ236" s="130"/>
      <c r="SGA236" s="130"/>
      <c r="SGB236" s="130"/>
      <c r="SGC236" s="130"/>
      <c r="SGD236" s="130"/>
      <c r="SGE236" s="130"/>
      <c r="SGF236" s="130"/>
      <c r="SGG236" s="130"/>
      <c r="SGH236" s="130"/>
      <c r="SGI236" s="130"/>
      <c r="SGJ236" s="130"/>
      <c r="SGK236" s="130"/>
      <c r="SGL236" s="130"/>
      <c r="SGM236" s="130"/>
      <c r="SGN236" s="130"/>
      <c r="SGO236" s="130"/>
      <c r="SGP236" s="130"/>
      <c r="SGQ236" s="130"/>
      <c r="SGR236" s="130"/>
      <c r="SGS236" s="130"/>
      <c r="SGT236" s="130"/>
      <c r="SGU236" s="130"/>
      <c r="SGV236" s="130"/>
      <c r="SGW236" s="130"/>
      <c r="SGX236" s="130"/>
      <c r="SGY236" s="130"/>
      <c r="SGZ236" s="130"/>
      <c r="SHA236" s="130"/>
      <c r="SHB236" s="130"/>
      <c r="SHC236" s="130"/>
      <c r="SHD236" s="130"/>
      <c r="SHE236" s="130"/>
      <c r="SHF236" s="130"/>
      <c r="SHG236" s="130"/>
      <c r="SHH236" s="130"/>
      <c r="SHI236" s="130"/>
      <c r="SHJ236" s="130"/>
      <c r="SHK236" s="130"/>
      <c r="SHL236" s="130"/>
      <c r="SHM236" s="130"/>
      <c r="SHN236" s="130"/>
      <c r="SHO236" s="130"/>
      <c r="SHP236" s="130"/>
      <c r="SHQ236" s="130"/>
      <c r="SHR236" s="130"/>
      <c r="SHS236" s="130"/>
      <c r="SHT236" s="130"/>
      <c r="SHU236" s="130"/>
      <c r="SHV236" s="130"/>
      <c r="SHW236" s="130"/>
      <c r="SHX236" s="130"/>
      <c r="SHY236" s="130"/>
      <c r="SHZ236" s="130"/>
      <c r="SIA236" s="130"/>
      <c r="SIB236" s="130"/>
      <c r="SIC236" s="130"/>
      <c r="SID236" s="130"/>
      <c r="SIE236" s="130"/>
      <c r="SIF236" s="130"/>
      <c r="SIG236" s="130"/>
      <c r="SIH236" s="130"/>
      <c r="SII236" s="130"/>
      <c r="SIJ236" s="130"/>
      <c r="SIK236" s="130"/>
      <c r="SIL236" s="130"/>
      <c r="SIM236" s="130"/>
      <c r="SIN236" s="130"/>
      <c r="SIO236" s="130"/>
      <c r="SIP236" s="130"/>
      <c r="SIQ236" s="130"/>
      <c r="SIR236" s="130"/>
      <c r="SIS236" s="130"/>
      <c r="SIT236" s="130"/>
      <c r="SIU236" s="130"/>
      <c r="SIV236" s="130"/>
      <c r="SIW236" s="130"/>
      <c r="SIX236" s="130"/>
      <c r="SIY236" s="130"/>
      <c r="SIZ236" s="130"/>
      <c r="SJA236" s="130"/>
      <c r="SJB236" s="130"/>
      <c r="SJC236" s="130"/>
      <c r="SJD236" s="130"/>
      <c r="SJE236" s="130"/>
      <c r="SJF236" s="130"/>
      <c r="SJG236" s="130"/>
      <c r="SJH236" s="130"/>
      <c r="SJI236" s="130"/>
      <c r="SJJ236" s="130"/>
      <c r="SJK236" s="130"/>
      <c r="SJL236" s="130"/>
      <c r="SJM236" s="130"/>
      <c r="SJN236" s="130"/>
      <c r="SJO236" s="130"/>
      <c r="SJP236" s="130"/>
      <c r="SJQ236" s="130"/>
      <c r="SJR236" s="130"/>
      <c r="SJS236" s="130"/>
      <c r="SJT236" s="130"/>
      <c r="SJU236" s="130"/>
      <c r="SJV236" s="130"/>
      <c r="SJW236" s="130"/>
      <c r="SJX236" s="130"/>
      <c r="SJY236" s="130"/>
      <c r="SJZ236" s="130"/>
      <c r="SKA236" s="130"/>
      <c r="SKB236" s="130"/>
      <c r="SKC236" s="130"/>
      <c r="SKD236" s="130"/>
      <c r="SKE236" s="130"/>
      <c r="SKF236" s="130"/>
      <c r="SKG236" s="130"/>
      <c r="SKH236" s="130"/>
      <c r="SKI236" s="130"/>
      <c r="SKJ236" s="130"/>
      <c r="SKK236" s="130"/>
      <c r="SKL236" s="130"/>
      <c r="SKM236" s="130"/>
      <c r="SKN236" s="130"/>
      <c r="SKO236" s="130"/>
      <c r="SKP236" s="130"/>
      <c r="SKQ236" s="130"/>
      <c r="SKR236" s="130"/>
      <c r="SKS236" s="130"/>
      <c r="SKT236" s="130"/>
      <c r="SKU236" s="130"/>
      <c r="SKV236" s="130"/>
      <c r="SKW236" s="130"/>
      <c r="SKX236" s="130"/>
      <c r="SKY236" s="130"/>
      <c r="SKZ236" s="130"/>
      <c r="SLA236" s="130"/>
      <c r="SLB236" s="130"/>
      <c r="SLC236" s="130"/>
      <c r="SLD236" s="130"/>
      <c r="SLE236" s="130"/>
      <c r="SLF236" s="130"/>
      <c r="SLG236" s="130"/>
      <c r="SLH236" s="130"/>
      <c r="SLI236" s="130"/>
      <c r="SLJ236" s="130"/>
      <c r="SLK236" s="130"/>
      <c r="SLL236" s="130"/>
      <c r="SLM236" s="130"/>
      <c r="SLN236" s="130"/>
      <c r="SLO236" s="130"/>
      <c r="SLP236" s="130"/>
      <c r="SLQ236" s="130"/>
      <c r="SLR236" s="130"/>
      <c r="SLS236" s="130"/>
      <c r="SLT236" s="130"/>
      <c r="SLU236" s="130"/>
      <c r="SLV236" s="130"/>
      <c r="SLW236" s="130"/>
      <c r="SLX236" s="130"/>
      <c r="SLY236" s="130"/>
      <c r="SLZ236" s="130"/>
      <c r="SMA236" s="130"/>
      <c r="SMB236" s="130"/>
      <c r="SMC236" s="130"/>
      <c r="SMD236" s="130"/>
      <c r="SME236" s="130"/>
      <c r="SMF236" s="130"/>
      <c r="SMG236" s="130"/>
      <c r="SMH236" s="130"/>
      <c r="SMI236" s="130"/>
      <c r="SMJ236" s="130"/>
      <c r="SMK236" s="130"/>
      <c r="SML236" s="130"/>
      <c r="SMM236" s="130"/>
      <c r="SMN236" s="130"/>
      <c r="SMO236" s="130"/>
      <c r="SMP236" s="130"/>
      <c r="SMQ236" s="130"/>
      <c r="SMR236" s="130"/>
      <c r="SMS236" s="130"/>
      <c r="SMT236" s="130"/>
      <c r="SMU236" s="130"/>
      <c r="SMV236" s="130"/>
      <c r="SMW236" s="130"/>
      <c r="SMX236" s="130"/>
      <c r="SMY236" s="130"/>
      <c r="SMZ236" s="130"/>
      <c r="SNA236" s="130"/>
      <c r="SNB236" s="130"/>
      <c r="SNC236" s="130"/>
      <c r="SND236" s="130"/>
      <c r="SNE236" s="130"/>
      <c r="SNF236" s="130"/>
      <c r="SNG236" s="130"/>
      <c r="SNH236" s="130"/>
      <c r="SNI236" s="130"/>
      <c r="SNJ236" s="130"/>
      <c r="SNK236" s="130"/>
      <c r="SNL236" s="130"/>
      <c r="SNM236" s="130"/>
      <c r="SNN236" s="130"/>
      <c r="SNO236" s="130"/>
      <c r="SNP236" s="130"/>
      <c r="SNQ236" s="130"/>
      <c r="SNR236" s="130"/>
      <c r="SNS236" s="130"/>
      <c r="SNT236" s="130"/>
      <c r="SNU236" s="130"/>
      <c r="SNV236" s="130"/>
      <c r="SNW236" s="130"/>
      <c r="SNX236" s="130"/>
      <c r="SNY236" s="130"/>
      <c r="SNZ236" s="130"/>
      <c r="SOA236" s="130"/>
      <c r="SOB236" s="130"/>
      <c r="SOC236" s="130"/>
      <c r="SOD236" s="130"/>
      <c r="SOE236" s="130"/>
      <c r="SOF236" s="130"/>
      <c r="SOG236" s="130"/>
      <c r="SOH236" s="130"/>
      <c r="SOI236" s="130"/>
      <c r="SOJ236" s="130"/>
      <c r="SOK236" s="130"/>
      <c r="SOL236" s="130"/>
      <c r="SOM236" s="130"/>
      <c r="SON236" s="130"/>
      <c r="SOO236" s="130"/>
      <c r="SOP236" s="130"/>
      <c r="SOQ236" s="130"/>
      <c r="SOR236" s="130"/>
      <c r="SOS236" s="130"/>
      <c r="SOT236" s="130"/>
      <c r="SOU236" s="130"/>
      <c r="SOV236" s="130"/>
      <c r="SOW236" s="130"/>
      <c r="SOX236" s="130"/>
      <c r="SOY236" s="130"/>
      <c r="SOZ236" s="130"/>
      <c r="SPA236" s="130"/>
      <c r="SPB236" s="130"/>
      <c r="SPC236" s="130"/>
      <c r="SPD236" s="130"/>
      <c r="SPE236" s="130"/>
      <c r="SPF236" s="130"/>
      <c r="SPG236" s="130"/>
      <c r="SPH236" s="130"/>
      <c r="SPI236" s="130"/>
      <c r="SPJ236" s="130"/>
      <c r="SPK236" s="130"/>
      <c r="SPL236" s="130"/>
      <c r="SPM236" s="130"/>
      <c r="SPN236" s="130"/>
      <c r="SPO236" s="130"/>
      <c r="SPP236" s="130"/>
      <c r="SPQ236" s="130"/>
      <c r="SPR236" s="130"/>
      <c r="SPS236" s="130"/>
      <c r="SPT236" s="130"/>
      <c r="SPU236" s="130"/>
      <c r="SPV236" s="130"/>
      <c r="SPW236" s="130"/>
      <c r="SPX236" s="130"/>
      <c r="SPY236" s="130"/>
      <c r="SPZ236" s="130"/>
      <c r="SQA236" s="130"/>
      <c r="SQB236" s="130"/>
      <c r="SQC236" s="130"/>
      <c r="SQD236" s="130"/>
      <c r="SQE236" s="130"/>
      <c r="SQF236" s="130"/>
      <c r="SQG236" s="130"/>
      <c r="SQH236" s="130"/>
      <c r="SQI236" s="130"/>
      <c r="SQJ236" s="130"/>
      <c r="SQK236" s="130"/>
      <c r="SQL236" s="130"/>
      <c r="SQM236" s="130"/>
      <c r="SQN236" s="130"/>
      <c r="SQO236" s="130"/>
      <c r="SQP236" s="130"/>
      <c r="SQQ236" s="130"/>
      <c r="SQR236" s="130"/>
      <c r="SQS236" s="130"/>
      <c r="SQT236" s="130"/>
      <c r="SQU236" s="130"/>
      <c r="SQV236" s="130"/>
      <c r="SQW236" s="130"/>
      <c r="SQX236" s="130"/>
      <c r="SQY236" s="130"/>
      <c r="SQZ236" s="130"/>
      <c r="SRA236" s="130"/>
      <c r="SRB236" s="130"/>
      <c r="SRC236" s="130"/>
      <c r="SRD236" s="130"/>
      <c r="SRE236" s="130"/>
      <c r="SRF236" s="130"/>
      <c r="SRG236" s="130"/>
      <c r="SRH236" s="130"/>
      <c r="SRI236" s="130"/>
      <c r="SRJ236" s="130"/>
      <c r="SRK236" s="130"/>
      <c r="SRL236" s="130"/>
      <c r="SRM236" s="130"/>
      <c r="SRN236" s="130"/>
      <c r="SRO236" s="130"/>
      <c r="SRP236" s="130"/>
      <c r="SRQ236" s="130"/>
      <c r="SRR236" s="130"/>
      <c r="SRS236" s="130"/>
      <c r="SRT236" s="130"/>
      <c r="SRU236" s="130"/>
      <c r="SRV236" s="130"/>
      <c r="SRW236" s="130"/>
      <c r="SRX236" s="130"/>
      <c r="SRY236" s="130"/>
      <c r="SRZ236" s="130"/>
      <c r="SSA236" s="130"/>
      <c r="SSB236" s="130"/>
      <c r="SSC236" s="130"/>
      <c r="SSD236" s="130"/>
      <c r="SSE236" s="130"/>
      <c r="SSF236" s="130"/>
      <c r="SSG236" s="130"/>
      <c r="SSH236" s="130"/>
      <c r="SSI236" s="130"/>
      <c r="SSJ236" s="130"/>
      <c r="SSK236" s="130"/>
      <c r="SSL236" s="130"/>
      <c r="SSM236" s="130"/>
      <c r="SSN236" s="130"/>
      <c r="SSO236" s="130"/>
      <c r="SSP236" s="130"/>
      <c r="SSQ236" s="130"/>
      <c r="SSR236" s="130"/>
      <c r="SSS236" s="130"/>
      <c r="SST236" s="130"/>
      <c r="SSU236" s="130"/>
      <c r="SSV236" s="130"/>
      <c r="SSW236" s="130"/>
      <c r="SSX236" s="130"/>
      <c r="SSY236" s="130"/>
      <c r="SSZ236" s="130"/>
      <c r="STA236" s="130"/>
      <c r="STB236" s="130"/>
      <c r="STC236" s="130"/>
      <c r="STD236" s="130"/>
      <c r="STE236" s="130"/>
      <c r="STF236" s="130"/>
      <c r="STG236" s="130"/>
      <c r="STH236" s="130"/>
      <c r="STI236" s="130"/>
      <c r="STJ236" s="130"/>
      <c r="STK236" s="130"/>
      <c r="STL236" s="130"/>
      <c r="STM236" s="130"/>
      <c r="STN236" s="130"/>
      <c r="STO236" s="130"/>
      <c r="STP236" s="130"/>
      <c r="STQ236" s="130"/>
      <c r="STR236" s="130"/>
      <c r="STS236" s="130"/>
      <c r="STT236" s="130"/>
      <c r="STU236" s="130"/>
      <c r="STV236" s="130"/>
      <c r="STW236" s="130"/>
      <c r="STX236" s="130"/>
      <c r="STY236" s="130"/>
      <c r="STZ236" s="130"/>
      <c r="SUA236" s="130"/>
      <c r="SUB236" s="130"/>
      <c r="SUC236" s="130"/>
      <c r="SUD236" s="130"/>
      <c r="SUE236" s="130"/>
      <c r="SUF236" s="130"/>
      <c r="SUG236" s="130"/>
      <c r="SUH236" s="130"/>
      <c r="SUI236" s="130"/>
      <c r="SUJ236" s="130"/>
      <c r="SUK236" s="130"/>
      <c r="SUL236" s="130"/>
      <c r="SUM236" s="130"/>
      <c r="SUN236" s="130"/>
      <c r="SUO236" s="130"/>
      <c r="SUP236" s="130"/>
      <c r="SUQ236" s="130"/>
      <c r="SUR236" s="130"/>
      <c r="SUS236" s="130"/>
      <c r="SUT236" s="130"/>
      <c r="SUU236" s="130"/>
      <c r="SUV236" s="130"/>
      <c r="SUW236" s="130"/>
      <c r="SUX236" s="130"/>
      <c r="SUY236" s="130"/>
      <c r="SUZ236" s="130"/>
      <c r="SVA236" s="130"/>
      <c r="SVB236" s="130"/>
      <c r="SVC236" s="130"/>
      <c r="SVD236" s="130"/>
      <c r="SVE236" s="130"/>
      <c r="SVF236" s="130"/>
      <c r="SVG236" s="130"/>
      <c r="SVH236" s="130"/>
      <c r="SVI236" s="130"/>
      <c r="SVJ236" s="130"/>
      <c r="SVK236" s="130"/>
      <c r="SVL236" s="130"/>
      <c r="SVM236" s="130"/>
      <c r="SVN236" s="130"/>
      <c r="SVO236" s="130"/>
      <c r="SVP236" s="130"/>
      <c r="SVQ236" s="130"/>
      <c r="SVR236" s="130"/>
      <c r="SVS236" s="130"/>
      <c r="SVT236" s="130"/>
      <c r="SVU236" s="130"/>
      <c r="SVV236" s="130"/>
      <c r="SVW236" s="130"/>
      <c r="SVX236" s="130"/>
      <c r="SVY236" s="130"/>
      <c r="SVZ236" s="130"/>
      <c r="SWA236" s="130"/>
      <c r="SWB236" s="130"/>
      <c r="SWC236" s="130"/>
      <c r="SWD236" s="130"/>
      <c r="SWE236" s="130"/>
      <c r="SWF236" s="130"/>
      <c r="SWG236" s="130"/>
      <c r="SWH236" s="130"/>
      <c r="SWI236" s="130"/>
      <c r="SWJ236" s="130"/>
      <c r="SWK236" s="130"/>
      <c r="SWL236" s="130"/>
      <c r="SWM236" s="130"/>
      <c r="SWN236" s="130"/>
      <c r="SWO236" s="130"/>
      <c r="SWP236" s="130"/>
      <c r="SWQ236" s="130"/>
      <c r="SWR236" s="130"/>
      <c r="SWS236" s="130"/>
      <c r="SWT236" s="130"/>
      <c r="SWU236" s="130"/>
      <c r="SWV236" s="130"/>
      <c r="SWW236" s="130"/>
      <c r="SWX236" s="130"/>
      <c r="SWY236" s="130"/>
      <c r="SWZ236" s="130"/>
      <c r="SXA236" s="130"/>
      <c r="SXB236" s="130"/>
      <c r="SXC236" s="130"/>
      <c r="SXD236" s="130"/>
      <c r="SXE236" s="130"/>
      <c r="SXF236" s="130"/>
      <c r="SXG236" s="130"/>
      <c r="SXH236" s="130"/>
      <c r="SXI236" s="130"/>
      <c r="SXJ236" s="130"/>
      <c r="SXK236" s="130"/>
      <c r="SXL236" s="130"/>
      <c r="SXM236" s="130"/>
      <c r="SXN236" s="130"/>
      <c r="SXO236" s="130"/>
      <c r="SXP236" s="130"/>
      <c r="SXQ236" s="130"/>
      <c r="SXR236" s="130"/>
      <c r="SXS236" s="130"/>
      <c r="SXT236" s="130"/>
      <c r="SXU236" s="130"/>
      <c r="SXV236" s="130"/>
      <c r="SXW236" s="130"/>
      <c r="SXX236" s="130"/>
      <c r="SXY236" s="130"/>
      <c r="SXZ236" s="130"/>
      <c r="SYA236" s="130"/>
      <c r="SYB236" s="130"/>
      <c r="SYC236" s="130"/>
      <c r="SYD236" s="130"/>
      <c r="SYE236" s="130"/>
      <c r="SYF236" s="130"/>
      <c r="SYG236" s="130"/>
      <c r="SYH236" s="130"/>
      <c r="SYI236" s="130"/>
      <c r="SYJ236" s="130"/>
      <c r="SYK236" s="130"/>
      <c r="SYL236" s="130"/>
      <c r="SYM236" s="130"/>
      <c r="SYN236" s="130"/>
      <c r="SYO236" s="130"/>
      <c r="SYP236" s="130"/>
      <c r="SYQ236" s="130"/>
      <c r="SYR236" s="130"/>
      <c r="SYS236" s="130"/>
      <c r="SYT236" s="130"/>
      <c r="SYU236" s="130"/>
      <c r="SYV236" s="130"/>
      <c r="SYW236" s="130"/>
      <c r="SYX236" s="130"/>
      <c r="SYY236" s="130"/>
      <c r="SYZ236" s="130"/>
      <c r="SZA236" s="130"/>
      <c r="SZB236" s="130"/>
      <c r="SZC236" s="130"/>
      <c r="SZD236" s="130"/>
      <c r="SZE236" s="130"/>
      <c r="SZF236" s="130"/>
      <c r="SZG236" s="130"/>
      <c r="SZH236" s="130"/>
      <c r="SZI236" s="130"/>
      <c r="SZJ236" s="130"/>
      <c r="SZK236" s="130"/>
      <c r="SZL236" s="130"/>
      <c r="SZM236" s="130"/>
      <c r="SZN236" s="130"/>
      <c r="SZO236" s="130"/>
      <c r="SZP236" s="130"/>
      <c r="SZQ236" s="130"/>
      <c r="SZR236" s="130"/>
      <c r="SZS236" s="130"/>
      <c r="SZT236" s="130"/>
      <c r="SZU236" s="130"/>
      <c r="SZV236" s="130"/>
      <c r="SZW236" s="130"/>
      <c r="SZX236" s="130"/>
      <c r="SZY236" s="130"/>
      <c r="SZZ236" s="130"/>
      <c r="TAA236" s="130"/>
      <c r="TAB236" s="130"/>
      <c r="TAC236" s="130"/>
      <c r="TAD236" s="130"/>
      <c r="TAE236" s="130"/>
      <c r="TAF236" s="130"/>
      <c r="TAG236" s="130"/>
      <c r="TAH236" s="130"/>
      <c r="TAI236" s="130"/>
      <c r="TAJ236" s="130"/>
      <c r="TAK236" s="130"/>
      <c r="TAL236" s="130"/>
      <c r="TAM236" s="130"/>
      <c r="TAN236" s="130"/>
      <c r="TAO236" s="130"/>
      <c r="TAP236" s="130"/>
      <c r="TAQ236" s="130"/>
      <c r="TAR236" s="130"/>
      <c r="TAS236" s="130"/>
      <c r="TAT236" s="130"/>
      <c r="TAU236" s="130"/>
      <c r="TAV236" s="130"/>
      <c r="TAW236" s="130"/>
      <c r="TAX236" s="130"/>
      <c r="TAY236" s="130"/>
      <c r="TAZ236" s="130"/>
      <c r="TBA236" s="130"/>
      <c r="TBB236" s="130"/>
      <c r="TBC236" s="130"/>
      <c r="TBD236" s="130"/>
      <c r="TBE236" s="130"/>
      <c r="TBF236" s="130"/>
      <c r="TBG236" s="130"/>
      <c r="TBH236" s="130"/>
      <c r="TBI236" s="130"/>
      <c r="TBJ236" s="130"/>
      <c r="TBK236" s="130"/>
      <c r="TBL236" s="130"/>
      <c r="TBM236" s="130"/>
      <c r="TBN236" s="130"/>
      <c r="TBO236" s="130"/>
      <c r="TBP236" s="130"/>
      <c r="TBQ236" s="130"/>
      <c r="TBR236" s="130"/>
      <c r="TBS236" s="130"/>
      <c r="TBT236" s="130"/>
      <c r="TBU236" s="130"/>
      <c r="TBV236" s="130"/>
      <c r="TBW236" s="130"/>
      <c r="TBX236" s="130"/>
      <c r="TBY236" s="130"/>
      <c r="TBZ236" s="130"/>
      <c r="TCA236" s="130"/>
      <c r="TCB236" s="130"/>
      <c r="TCC236" s="130"/>
      <c r="TCD236" s="130"/>
      <c r="TCE236" s="130"/>
      <c r="TCF236" s="130"/>
      <c r="TCG236" s="130"/>
      <c r="TCH236" s="130"/>
      <c r="TCI236" s="130"/>
      <c r="TCJ236" s="130"/>
      <c r="TCK236" s="130"/>
      <c r="TCL236" s="130"/>
      <c r="TCM236" s="130"/>
      <c r="TCN236" s="130"/>
      <c r="TCO236" s="130"/>
      <c r="TCP236" s="130"/>
      <c r="TCQ236" s="130"/>
      <c r="TCR236" s="130"/>
      <c r="TCS236" s="130"/>
      <c r="TCT236" s="130"/>
      <c r="TCU236" s="130"/>
      <c r="TCV236" s="130"/>
      <c r="TCW236" s="130"/>
      <c r="TCX236" s="130"/>
      <c r="TCY236" s="130"/>
      <c r="TCZ236" s="130"/>
      <c r="TDA236" s="130"/>
      <c r="TDB236" s="130"/>
      <c r="TDC236" s="130"/>
      <c r="TDD236" s="130"/>
      <c r="TDE236" s="130"/>
      <c r="TDF236" s="130"/>
      <c r="TDG236" s="130"/>
      <c r="TDH236" s="130"/>
      <c r="TDI236" s="130"/>
      <c r="TDJ236" s="130"/>
      <c r="TDK236" s="130"/>
      <c r="TDL236" s="130"/>
      <c r="TDM236" s="130"/>
      <c r="TDN236" s="130"/>
      <c r="TDO236" s="130"/>
      <c r="TDP236" s="130"/>
      <c r="TDQ236" s="130"/>
      <c r="TDR236" s="130"/>
      <c r="TDS236" s="130"/>
      <c r="TDT236" s="130"/>
      <c r="TDU236" s="130"/>
      <c r="TDV236" s="130"/>
      <c r="TDW236" s="130"/>
      <c r="TDX236" s="130"/>
      <c r="TDY236" s="130"/>
      <c r="TDZ236" s="130"/>
      <c r="TEA236" s="130"/>
      <c r="TEB236" s="130"/>
      <c r="TEC236" s="130"/>
      <c r="TED236" s="130"/>
      <c r="TEE236" s="130"/>
      <c r="TEF236" s="130"/>
      <c r="TEG236" s="130"/>
      <c r="TEH236" s="130"/>
      <c r="TEI236" s="130"/>
      <c r="TEJ236" s="130"/>
      <c r="TEK236" s="130"/>
      <c r="TEL236" s="130"/>
      <c r="TEM236" s="130"/>
      <c r="TEN236" s="130"/>
      <c r="TEO236" s="130"/>
      <c r="TEP236" s="130"/>
      <c r="TEQ236" s="130"/>
      <c r="TER236" s="130"/>
      <c r="TES236" s="130"/>
      <c r="TET236" s="130"/>
      <c r="TEU236" s="130"/>
      <c r="TEV236" s="130"/>
      <c r="TEW236" s="130"/>
      <c r="TEX236" s="130"/>
      <c r="TEY236" s="130"/>
      <c r="TEZ236" s="130"/>
      <c r="TFA236" s="130"/>
      <c r="TFB236" s="130"/>
      <c r="TFC236" s="130"/>
      <c r="TFD236" s="130"/>
      <c r="TFE236" s="130"/>
      <c r="TFF236" s="130"/>
      <c r="TFG236" s="130"/>
      <c r="TFH236" s="130"/>
      <c r="TFI236" s="130"/>
      <c r="TFJ236" s="130"/>
      <c r="TFK236" s="130"/>
      <c r="TFL236" s="130"/>
      <c r="TFM236" s="130"/>
      <c r="TFN236" s="130"/>
      <c r="TFO236" s="130"/>
      <c r="TFP236" s="130"/>
      <c r="TFQ236" s="130"/>
      <c r="TFR236" s="130"/>
      <c r="TFS236" s="130"/>
      <c r="TFT236" s="130"/>
      <c r="TFU236" s="130"/>
      <c r="TFV236" s="130"/>
      <c r="TFW236" s="130"/>
      <c r="TFX236" s="130"/>
      <c r="TFY236" s="130"/>
      <c r="TFZ236" s="130"/>
      <c r="TGA236" s="130"/>
      <c r="TGB236" s="130"/>
      <c r="TGC236" s="130"/>
      <c r="TGD236" s="130"/>
      <c r="TGE236" s="130"/>
      <c r="TGF236" s="130"/>
      <c r="TGG236" s="130"/>
      <c r="TGH236" s="130"/>
      <c r="TGI236" s="130"/>
      <c r="TGJ236" s="130"/>
      <c r="TGK236" s="130"/>
      <c r="TGL236" s="130"/>
      <c r="TGM236" s="130"/>
      <c r="TGN236" s="130"/>
      <c r="TGO236" s="130"/>
      <c r="TGP236" s="130"/>
      <c r="TGQ236" s="130"/>
      <c r="TGR236" s="130"/>
      <c r="TGS236" s="130"/>
      <c r="TGT236" s="130"/>
      <c r="TGU236" s="130"/>
      <c r="TGV236" s="130"/>
      <c r="TGW236" s="130"/>
      <c r="TGX236" s="130"/>
      <c r="TGY236" s="130"/>
      <c r="TGZ236" s="130"/>
      <c r="THA236" s="130"/>
      <c r="THB236" s="130"/>
      <c r="THC236" s="130"/>
      <c r="THD236" s="130"/>
      <c r="THE236" s="130"/>
      <c r="THF236" s="130"/>
      <c r="THG236" s="130"/>
      <c r="THH236" s="130"/>
      <c r="THI236" s="130"/>
      <c r="THJ236" s="130"/>
      <c r="THK236" s="130"/>
      <c r="THL236" s="130"/>
      <c r="THM236" s="130"/>
      <c r="THN236" s="130"/>
      <c r="THO236" s="130"/>
      <c r="THP236" s="130"/>
      <c r="THQ236" s="130"/>
      <c r="THR236" s="130"/>
      <c r="THS236" s="130"/>
      <c r="THT236" s="130"/>
      <c r="THU236" s="130"/>
      <c r="THV236" s="130"/>
      <c r="THW236" s="130"/>
      <c r="THX236" s="130"/>
      <c r="THY236" s="130"/>
      <c r="THZ236" s="130"/>
      <c r="TIA236" s="130"/>
      <c r="TIB236" s="130"/>
      <c r="TIC236" s="130"/>
      <c r="TID236" s="130"/>
      <c r="TIE236" s="130"/>
      <c r="TIF236" s="130"/>
      <c r="TIG236" s="130"/>
      <c r="TIH236" s="130"/>
      <c r="TII236" s="130"/>
      <c r="TIJ236" s="130"/>
      <c r="TIK236" s="130"/>
      <c r="TIL236" s="130"/>
      <c r="TIM236" s="130"/>
      <c r="TIN236" s="130"/>
      <c r="TIO236" s="130"/>
      <c r="TIP236" s="130"/>
      <c r="TIQ236" s="130"/>
      <c r="TIR236" s="130"/>
      <c r="TIS236" s="130"/>
      <c r="TIT236" s="130"/>
      <c r="TIU236" s="130"/>
      <c r="TIV236" s="130"/>
      <c r="TIW236" s="130"/>
      <c r="TIX236" s="130"/>
      <c r="TIY236" s="130"/>
      <c r="TIZ236" s="130"/>
      <c r="TJA236" s="130"/>
      <c r="TJB236" s="130"/>
      <c r="TJC236" s="130"/>
      <c r="TJD236" s="130"/>
      <c r="TJE236" s="130"/>
      <c r="TJF236" s="130"/>
      <c r="TJG236" s="130"/>
      <c r="TJH236" s="130"/>
      <c r="TJI236" s="130"/>
      <c r="TJJ236" s="130"/>
      <c r="TJK236" s="130"/>
      <c r="TJL236" s="130"/>
      <c r="TJM236" s="130"/>
      <c r="TJN236" s="130"/>
      <c r="TJO236" s="130"/>
      <c r="TJP236" s="130"/>
      <c r="TJQ236" s="130"/>
      <c r="TJR236" s="130"/>
      <c r="TJS236" s="130"/>
      <c r="TJT236" s="130"/>
      <c r="TJU236" s="130"/>
      <c r="TJV236" s="130"/>
      <c r="TJW236" s="130"/>
      <c r="TJX236" s="130"/>
      <c r="TJY236" s="130"/>
      <c r="TJZ236" s="130"/>
      <c r="TKA236" s="130"/>
      <c r="TKB236" s="130"/>
      <c r="TKC236" s="130"/>
      <c r="TKD236" s="130"/>
      <c r="TKE236" s="130"/>
      <c r="TKF236" s="130"/>
      <c r="TKG236" s="130"/>
      <c r="TKH236" s="130"/>
      <c r="TKI236" s="130"/>
      <c r="TKJ236" s="130"/>
      <c r="TKK236" s="130"/>
      <c r="TKL236" s="130"/>
      <c r="TKM236" s="130"/>
      <c r="TKN236" s="130"/>
      <c r="TKO236" s="130"/>
      <c r="TKP236" s="130"/>
      <c r="TKQ236" s="130"/>
      <c r="TKR236" s="130"/>
      <c r="TKS236" s="130"/>
      <c r="TKT236" s="130"/>
      <c r="TKU236" s="130"/>
      <c r="TKV236" s="130"/>
      <c r="TKW236" s="130"/>
      <c r="TKX236" s="130"/>
      <c r="TKY236" s="130"/>
      <c r="TKZ236" s="130"/>
      <c r="TLA236" s="130"/>
      <c r="TLB236" s="130"/>
      <c r="TLC236" s="130"/>
      <c r="TLD236" s="130"/>
      <c r="TLE236" s="130"/>
      <c r="TLF236" s="130"/>
      <c r="TLG236" s="130"/>
      <c r="TLH236" s="130"/>
      <c r="TLI236" s="130"/>
      <c r="TLJ236" s="130"/>
      <c r="TLK236" s="130"/>
      <c r="TLL236" s="130"/>
      <c r="TLM236" s="130"/>
      <c r="TLN236" s="130"/>
      <c r="TLO236" s="130"/>
      <c r="TLP236" s="130"/>
      <c r="TLQ236" s="130"/>
      <c r="TLR236" s="130"/>
      <c r="TLS236" s="130"/>
      <c r="TLT236" s="130"/>
      <c r="TLU236" s="130"/>
      <c r="TLV236" s="130"/>
      <c r="TLW236" s="130"/>
      <c r="TLX236" s="130"/>
      <c r="TLY236" s="130"/>
      <c r="TLZ236" s="130"/>
      <c r="TMA236" s="130"/>
      <c r="TMB236" s="130"/>
      <c r="TMC236" s="130"/>
      <c r="TMD236" s="130"/>
      <c r="TME236" s="130"/>
      <c r="TMF236" s="130"/>
      <c r="TMG236" s="130"/>
      <c r="TMH236" s="130"/>
      <c r="TMI236" s="130"/>
      <c r="TMJ236" s="130"/>
      <c r="TMK236" s="130"/>
      <c r="TML236" s="130"/>
      <c r="TMM236" s="130"/>
      <c r="TMN236" s="130"/>
      <c r="TMO236" s="130"/>
      <c r="TMP236" s="130"/>
      <c r="TMQ236" s="130"/>
      <c r="TMR236" s="130"/>
      <c r="TMS236" s="130"/>
      <c r="TMT236" s="130"/>
      <c r="TMU236" s="130"/>
      <c r="TMV236" s="130"/>
      <c r="TMW236" s="130"/>
      <c r="TMX236" s="130"/>
      <c r="TMY236" s="130"/>
      <c r="TMZ236" s="130"/>
      <c r="TNA236" s="130"/>
      <c r="TNB236" s="130"/>
      <c r="TNC236" s="130"/>
      <c r="TND236" s="130"/>
      <c r="TNE236" s="130"/>
      <c r="TNF236" s="130"/>
      <c r="TNG236" s="130"/>
      <c r="TNH236" s="130"/>
      <c r="TNI236" s="130"/>
      <c r="TNJ236" s="130"/>
      <c r="TNK236" s="130"/>
      <c r="TNL236" s="130"/>
      <c r="TNM236" s="130"/>
      <c r="TNN236" s="130"/>
      <c r="TNO236" s="130"/>
      <c r="TNP236" s="130"/>
      <c r="TNQ236" s="130"/>
      <c r="TNR236" s="130"/>
      <c r="TNS236" s="130"/>
      <c r="TNT236" s="130"/>
      <c r="TNU236" s="130"/>
      <c r="TNV236" s="130"/>
      <c r="TNW236" s="130"/>
      <c r="TNX236" s="130"/>
      <c r="TNY236" s="130"/>
      <c r="TNZ236" s="130"/>
      <c r="TOA236" s="130"/>
      <c r="TOB236" s="130"/>
      <c r="TOC236" s="130"/>
      <c r="TOD236" s="130"/>
      <c r="TOE236" s="130"/>
      <c r="TOF236" s="130"/>
      <c r="TOG236" s="130"/>
      <c r="TOH236" s="130"/>
      <c r="TOI236" s="130"/>
      <c r="TOJ236" s="130"/>
      <c r="TOK236" s="130"/>
      <c r="TOL236" s="130"/>
      <c r="TOM236" s="130"/>
      <c r="TON236" s="130"/>
      <c r="TOO236" s="130"/>
      <c r="TOP236" s="130"/>
      <c r="TOQ236" s="130"/>
      <c r="TOR236" s="130"/>
      <c r="TOS236" s="130"/>
      <c r="TOT236" s="130"/>
      <c r="TOU236" s="130"/>
      <c r="TOV236" s="130"/>
      <c r="TOW236" s="130"/>
      <c r="TOX236" s="130"/>
      <c r="TOY236" s="130"/>
      <c r="TOZ236" s="130"/>
      <c r="TPA236" s="130"/>
      <c r="TPB236" s="130"/>
      <c r="TPC236" s="130"/>
      <c r="TPD236" s="130"/>
      <c r="TPE236" s="130"/>
      <c r="TPF236" s="130"/>
      <c r="TPG236" s="130"/>
      <c r="TPH236" s="130"/>
      <c r="TPI236" s="130"/>
      <c r="TPJ236" s="130"/>
      <c r="TPK236" s="130"/>
      <c r="TPL236" s="130"/>
      <c r="TPM236" s="130"/>
      <c r="TPN236" s="130"/>
      <c r="TPO236" s="130"/>
      <c r="TPP236" s="130"/>
      <c r="TPQ236" s="130"/>
      <c r="TPR236" s="130"/>
      <c r="TPS236" s="130"/>
      <c r="TPT236" s="130"/>
      <c r="TPU236" s="130"/>
      <c r="TPV236" s="130"/>
      <c r="TPW236" s="130"/>
      <c r="TPX236" s="130"/>
      <c r="TPY236" s="130"/>
      <c r="TPZ236" s="130"/>
      <c r="TQA236" s="130"/>
      <c r="TQB236" s="130"/>
      <c r="TQC236" s="130"/>
      <c r="TQD236" s="130"/>
      <c r="TQE236" s="130"/>
      <c r="TQF236" s="130"/>
      <c r="TQG236" s="130"/>
      <c r="TQH236" s="130"/>
      <c r="TQI236" s="130"/>
      <c r="TQJ236" s="130"/>
      <c r="TQK236" s="130"/>
      <c r="TQL236" s="130"/>
      <c r="TQM236" s="130"/>
      <c r="TQN236" s="130"/>
      <c r="TQO236" s="130"/>
      <c r="TQP236" s="130"/>
      <c r="TQQ236" s="130"/>
      <c r="TQR236" s="130"/>
      <c r="TQS236" s="130"/>
      <c r="TQT236" s="130"/>
      <c r="TQU236" s="130"/>
      <c r="TQV236" s="130"/>
      <c r="TQW236" s="130"/>
      <c r="TQX236" s="130"/>
      <c r="TQY236" s="130"/>
      <c r="TQZ236" s="130"/>
      <c r="TRA236" s="130"/>
      <c r="TRB236" s="130"/>
      <c r="TRC236" s="130"/>
      <c r="TRD236" s="130"/>
      <c r="TRE236" s="130"/>
      <c r="TRF236" s="130"/>
      <c r="TRG236" s="130"/>
      <c r="TRH236" s="130"/>
      <c r="TRI236" s="130"/>
      <c r="TRJ236" s="130"/>
      <c r="TRK236" s="130"/>
      <c r="TRL236" s="130"/>
      <c r="TRM236" s="130"/>
      <c r="TRN236" s="130"/>
      <c r="TRO236" s="130"/>
      <c r="TRP236" s="130"/>
      <c r="TRQ236" s="130"/>
      <c r="TRR236" s="130"/>
      <c r="TRS236" s="130"/>
      <c r="TRT236" s="130"/>
      <c r="TRU236" s="130"/>
      <c r="TRV236" s="130"/>
      <c r="TRW236" s="130"/>
      <c r="TRX236" s="130"/>
      <c r="TRY236" s="130"/>
      <c r="TRZ236" s="130"/>
      <c r="TSA236" s="130"/>
      <c r="TSB236" s="130"/>
      <c r="TSC236" s="130"/>
      <c r="TSD236" s="130"/>
      <c r="TSE236" s="130"/>
      <c r="TSF236" s="130"/>
      <c r="TSG236" s="130"/>
      <c r="TSH236" s="130"/>
      <c r="TSI236" s="130"/>
      <c r="TSJ236" s="130"/>
      <c r="TSK236" s="130"/>
      <c r="TSL236" s="130"/>
      <c r="TSM236" s="130"/>
      <c r="TSN236" s="130"/>
      <c r="TSO236" s="130"/>
      <c r="TSP236" s="130"/>
      <c r="TSQ236" s="130"/>
      <c r="TSR236" s="130"/>
      <c r="TSS236" s="130"/>
      <c r="TST236" s="130"/>
      <c r="TSU236" s="130"/>
      <c r="TSV236" s="130"/>
      <c r="TSW236" s="130"/>
      <c r="TSX236" s="130"/>
      <c r="TSY236" s="130"/>
      <c r="TSZ236" s="130"/>
      <c r="TTA236" s="130"/>
      <c r="TTB236" s="130"/>
      <c r="TTC236" s="130"/>
      <c r="TTD236" s="130"/>
      <c r="TTE236" s="130"/>
      <c r="TTF236" s="130"/>
      <c r="TTG236" s="130"/>
      <c r="TTH236" s="130"/>
      <c r="TTI236" s="130"/>
      <c r="TTJ236" s="130"/>
      <c r="TTK236" s="130"/>
      <c r="TTL236" s="130"/>
      <c r="TTM236" s="130"/>
      <c r="TTN236" s="130"/>
      <c r="TTO236" s="130"/>
      <c r="TTP236" s="130"/>
      <c r="TTQ236" s="130"/>
      <c r="TTR236" s="130"/>
      <c r="TTS236" s="130"/>
      <c r="TTT236" s="130"/>
      <c r="TTU236" s="130"/>
      <c r="TTV236" s="130"/>
      <c r="TTW236" s="130"/>
      <c r="TTX236" s="130"/>
      <c r="TTY236" s="130"/>
      <c r="TTZ236" s="130"/>
      <c r="TUA236" s="130"/>
      <c r="TUB236" s="130"/>
      <c r="TUC236" s="130"/>
      <c r="TUD236" s="130"/>
      <c r="TUE236" s="130"/>
      <c r="TUF236" s="130"/>
      <c r="TUG236" s="130"/>
      <c r="TUH236" s="130"/>
      <c r="TUI236" s="130"/>
      <c r="TUJ236" s="130"/>
      <c r="TUK236" s="130"/>
      <c r="TUL236" s="130"/>
      <c r="TUM236" s="130"/>
      <c r="TUN236" s="130"/>
      <c r="TUO236" s="130"/>
      <c r="TUP236" s="130"/>
      <c r="TUQ236" s="130"/>
      <c r="TUR236" s="130"/>
      <c r="TUS236" s="130"/>
      <c r="TUT236" s="130"/>
      <c r="TUU236" s="130"/>
      <c r="TUV236" s="130"/>
      <c r="TUW236" s="130"/>
      <c r="TUX236" s="130"/>
      <c r="TUY236" s="130"/>
      <c r="TUZ236" s="130"/>
      <c r="TVA236" s="130"/>
      <c r="TVB236" s="130"/>
      <c r="TVC236" s="130"/>
      <c r="TVD236" s="130"/>
      <c r="TVE236" s="130"/>
      <c r="TVF236" s="130"/>
      <c r="TVG236" s="130"/>
      <c r="TVH236" s="130"/>
      <c r="TVI236" s="130"/>
      <c r="TVJ236" s="130"/>
      <c r="TVK236" s="130"/>
      <c r="TVL236" s="130"/>
      <c r="TVM236" s="130"/>
      <c r="TVN236" s="130"/>
      <c r="TVO236" s="130"/>
      <c r="TVP236" s="130"/>
      <c r="TVQ236" s="130"/>
      <c r="TVR236" s="130"/>
      <c r="TVS236" s="130"/>
      <c r="TVT236" s="130"/>
      <c r="TVU236" s="130"/>
      <c r="TVV236" s="130"/>
      <c r="TVW236" s="130"/>
      <c r="TVX236" s="130"/>
      <c r="TVY236" s="130"/>
      <c r="TVZ236" s="130"/>
      <c r="TWA236" s="130"/>
      <c r="TWB236" s="130"/>
      <c r="TWC236" s="130"/>
      <c r="TWD236" s="130"/>
      <c r="TWE236" s="130"/>
      <c r="TWF236" s="130"/>
      <c r="TWG236" s="130"/>
      <c r="TWH236" s="130"/>
      <c r="TWI236" s="130"/>
      <c r="TWJ236" s="130"/>
      <c r="TWK236" s="130"/>
      <c r="TWL236" s="130"/>
      <c r="TWM236" s="130"/>
      <c r="TWN236" s="130"/>
      <c r="TWO236" s="130"/>
      <c r="TWP236" s="130"/>
      <c r="TWQ236" s="130"/>
      <c r="TWR236" s="130"/>
      <c r="TWS236" s="130"/>
      <c r="TWT236" s="130"/>
      <c r="TWU236" s="130"/>
      <c r="TWV236" s="130"/>
      <c r="TWW236" s="130"/>
      <c r="TWX236" s="130"/>
      <c r="TWY236" s="130"/>
      <c r="TWZ236" s="130"/>
      <c r="TXA236" s="130"/>
      <c r="TXB236" s="130"/>
      <c r="TXC236" s="130"/>
      <c r="TXD236" s="130"/>
      <c r="TXE236" s="130"/>
      <c r="TXF236" s="130"/>
      <c r="TXG236" s="130"/>
      <c r="TXH236" s="130"/>
      <c r="TXI236" s="130"/>
      <c r="TXJ236" s="130"/>
      <c r="TXK236" s="130"/>
      <c r="TXL236" s="130"/>
      <c r="TXM236" s="130"/>
      <c r="TXN236" s="130"/>
      <c r="TXO236" s="130"/>
      <c r="TXP236" s="130"/>
      <c r="TXQ236" s="130"/>
      <c r="TXR236" s="130"/>
      <c r="TXS236" s="130"/>
      <c r="TXT236" s="130"/>
      <c r="TXU236" s="130"/>
      <c r="TXV236" s="130"/>
      <c r="TXW236" s="130"/>
      <c r="TXX236" s="130"/>
      <c r="TXY236" s="130"/>
      <c r="TXZ236" s="130"/>
      <c r="TYA236" s="130"/>
      <c r="TYB236" s="130"/>
      <c r="TYC236" s="130"/>
      <c r="TYD236" s="130"/>
      <c r="TYE236" s="130"/>
      <c r="TYF236" s="130"/>
      <c r="TYG236" s="130"/>
      <c r="TYH236" s="130"/>
      <c r="TYI236" s="130"/>
      <c r="TYJ236" s="130"/>
      <c r="TYK236" s="130"/>
      <c r="TYL236" s="130"/>
      <c r="TYM236" s="130"/>
      <c r="TYN236" s="130"/>
      <c r="TYO236" s="130"/>
      <c r="TYP236" s="130"/>
      <c r="TYQ236" s="130"/>
      <c r="TYR236" s="130"/>
      <c r="TYS236" s="130"/>
      <c r="TYT236" s="130"/>
      <c r="TYU236" s="130"/>
      <c r="TYV236" s="130"/>
      <c r="TYW236" s="130"/>
      <c r="TYX236" s="130"/>
      <c r="TYY236" s="130"/>
      <c r="TYZ236" s="130"/>
      <c r="TZA236" s="130"/>
      <c r="TZB236" s="130"/>
      <c r="TZC236" s="130"/>
      <c r="TZD236" s="130"/>
      <c r="TZE236" s="130"/>
      <c r="TZF236" s="130"/>
      <c r="TZG236" s="130"/>
      <c r="TZH236" s="130"/>
      <c r="TZI236" s="130"/>
      <c r="TZJ236" s="130"/>
      <c r="TZK236" s="130"/>
      <c r="TZL236" s="130"/>
      <c r="TZM236" s="130"/>
      <c r="TZN236" s="130"/>
      <c r="TZO236" s="130"/>
      <c r="TZP236" s="130"/>
      <c r="TZQ236" s="130"/>
      <c r="TZR236" s="130"/>
      <c r="TZS236" s="130"/>
      <c r="TZT236" s="130"/>
      <c r="TZU236" s="130"/>
      <c r="TZV236" s="130"/>
      <c r="TZW236" s="130"/>
      <c r="TZX236" s="130"/>
      <c r="TZY236" s="130"/>
      <c r="TZZ236" s="130"/>
      <c r="UAA236" s="130"/>
      <c r="UAB236" s="130"/>
      <c r="UAC236" s="130"/>
      <c r="UAD236" s="130"/>
      <c r="UAE236" s="130"/>
      <c r="UAF236" s="130"/>
      <c r="UAG236" s="130"/>
      <c r="UAH236" s="130"/>
      <c r="UAI236" s="130"/>
      <c r="UAJ236" s="130"/>
      <c r="UAK236" s="130"/>
      <c r="UAL236" s="130"/>
      <c r="UAM236" s="130"/>
      <c r="UAN236" s="130"/>
      <c r="UAO236" s="130"/>
      <c r="UAP236" s="130"/>
      <c r="UAQ236" s="130"/>
      <c r="UAR236" s="130"/>
      <c r="UAS236" s="130"/>
      <c r="UAT236" s="130"/>
      <c r="UAU236" s="130"/>
      <c r="UAV236" s="130"/>
      <c r="UAW236" s="130"/>
      <c r="UAX236" s="130"/>
      <c r="UAY236" s="130"/>
      <c r="UAZ236" s="130"/>
      <c r="UBA236" s="130"/>
      <c r="UBB236" s="130"/>
      <c r="UBC236" s="130"/>
      <c r="UBD236" s="130"/>
      <c r="UBE236" s="130"/>
      <c r="UBF236" s="130"/>
      <c r="UBG236" s="130"/>
      <c r="UBH236" s="130"/>
      <c r="UBI236" s="130"/>
      <c r="UBJ236" s="130"/>
      <c r="UBK236" s="130"/>
      <c r="UBL236" s="130"/>
      <c r="UBM236" s="130"/>
      <c r="UBN236" s="130"/>
      <c r="UBO236" s="130"/>
      <c r="UBP236" s="130"/>
      <c r="UBQ236" s="130"/>
      <c r="UBR236" s="130"/>
      <c r="UBS236" s="130"/>
      <c r="UBT236" s="130"/>
      <c r="UBU236" s="130"/>
      <c r="UBV236" s="130"/>
      <c r="UBW236" s="130"/>
      <c r="UBX236" s="130"/>
      <c r="UBY236" s="130"/>
      <c r="UBZ236" s="130"/>
      <c r="UCA236" s="130"/>
      <c r="UCB236" s="130"/>
      <c r="UCC236" s="130"/>
      <c r="UCD236" s="130"/>
      <c r="UCE236" s="130"/>
      <c r="UCF236" s="130"/>
      <c r="UCG236" s="130"/>
      <c r="UCH236" s="130"/>
      <c r="UCI236" s="130"/>
      <c r="UCJ236" s="130"/>
      <c r="UCK236" s="130"/>
      <c r="UCL236" s="130"/>
      <c r="UCM236" s="130"/>
      <c r="UCN236" s="130"/>
      <c r="UCO236" s="130"/>
      <c r="UCP236" s="130"/>
      <c r="UCQ236" s="130"/>
      <c r="UCR236" s="130"/>
      <c r="UCS236" s="130"/>
      <c r="UCT236" s="130"/>
      <c r="UCU236" s="130"/>
      <c r="UCV236" s="130"/>
      <c r="UCW236" s="130"/>
      <c r="UCX236" s="130"/>
      <c r="UCY236" s="130"/>
      <c r="UCZ236" s="130"/>
      <c r="UDA236" s="130"/>
      <c r="UDB236" s="130"/>
      <c r="UDC236" s="130"/>
      <c r="UDD236" s="130"/>
      <c r="UDE236" s="130"/>
      <c r="UDF236" s="130"/>
      <c r="UDG236" s="130"/>
      <c r="UDH236" s="130"/>
      <c r="UDI236" s="130"/>
      <c r="UDJ236" s="130"/>
      <c r="UDK236" s="130"/>
      <c r="UDL236" s="130"/>
      <c r="UDM236" s="130"/>
      <c r="UDN236" s="130"/>
      <c r="UDO236" s="130"/>
      <c r="UDP236" s="130"/>
      <c r="UDQ236" s="130"/>
      <c r="UDR236" s="130"/>
      <c r="UDS236" s="130"/>
      <c r="UDT236" s="130"/>
      <c r="UDU236" s="130"/>
      <c r="UDV236" s="130"/>
      <c r="UDW236" s="130"/>
      <c r="UDX236" s="130"/>
      <c r="UDY236" s="130"/>
      <c r="UDZ236" s="130"/>
      <c r="UEA236" s="130"/>
      <c r="UEB236" s="130"/>
      <c r="UEC236" s="130"/>
      <c r="UED236" s="130"/>
      <c r="UEE236" s="130"/>
      <c r="UEF236" s="130"/>
      <c r="UEG236" s="130"/>
      <c r="UEH236" s="130"/>
      <c r="UEI236" s="130"/>
      <c r="UEJ236" s="130"/>
      <c r="UEK236" s="130"/>
      <c r="UEL236" s="130"/>
      <c r="UEM236" s="130"/>
      <c r="UEN236" s="130"/>
      <c r="UEO236" s="130"/>
      <c r="UEP236" s="130"/>
      <c r="UEQ236" s="130"/>
      <c r="UER236" s="130"/>
      <c r="UES236" s="130"/>
      <c r="UET236" s="130"/>
      <c r="UEU236" s="130"/>
      <c r="UEV236" s="130"/>
      <c r="UEW236" s="130"/>
      <c r="UEX236" s="130"/>
      <c r="UEY236" s="130"/>
      <c r="UEZ236" s="130"/>
      <c r="UFA236" s="130"/>
      <c r="UFB236" s="130"/>
      <c r="UFC236" s="130"/>
      <c r="UFD236" s="130"/>
      <c r="UFE236" s="130"/>
      <c r="UFF236" s="130"/>
      <c r="UFG236" s="130"/>
      <c r="UFH236" s="130"/>
      <c r="UFI236" s="130"/>
      <c r="UFJ236" s="130"/>
      <c r="UFK236" s="130"/>
      <c r="UFL236" s="130"/>
      <c r="UFM236" s="130"/>
      <c r="UFN236" s="130"/>
      <c r="UFO236" s="130"/>
      <c r="UFP236" s="130"/>
      <c r="UFQ236" s="130"/>
      <c r="UFR236" s="130"/>
      <c r="UFS236" s="130"/>
      <c r="UFT236" s="130"/>
      <c r="UFU236" s="130"/>
      <c r="UFV236" s="130"/>
      <c r="UFW236" s="130"/>
      <c r="UFX236" s="130"/>
      <c r="UFY236" s="130"/>
      <c r="UFZ236" s="130"/>
      <c r="UGA236" s="130"/>
      <c r="UGB236" s="130"/>
      <c r="UGC236" s="130"/>
      <c r="UGD236" s="130"/>
      <c r="UGE236" s="130"/>
      <c r="UGF236" s="130"/>
      <c r="UGG236" s="130"/>
      <c r="UGH236" s="130"/>
      <c r="UGI236" s="130"/>
      <c r="UGJ236" s="130"/>
      <c r="UGK236" s="130"/>
      <c r="UGL236" s="130"/>
      <c r="UGM236" s="130"/>
      <c r="UGN236" s="130"/>
      <c r="UGO236" s="130"/>
      <c r="UGP236" s="130"/>
      <c r="UGQ236" s="130"/>
      <c r="UGR236" s="130"/>
      <c r="UGS236" s="130"/>
      <c r="UGT236" s="130"/>
      <c r="UGU236" s="130"/>
      <c r="UGV236" s="130"/>
      <c r="UGW236" s="130"/>
      <c r="UGX236" s="130"/>
      <c r="UGY236" s="130"/>
      <c r="UGZ236" s="130"/>
      <c r="UHA236" s="130"/>
      <c r="UHB236" s="130"/>
      <c r="UHC236" s="130"/>
      <c r="UHD236" s="130"/>
      <c r="UHE236" s="130"/>
      <c r="UHF236" s="130"/>
      <c r="UHG236" s="130"/>
      <c r="UHH236" s="130"/>
      <c r="UHI236" s="130"/>
      <c r="UHJ236" s="130"/>
      <c r="UHK236" s="130"/>
      <c r="UHL236" s="130"/>
      <c r="UHM236" s="130"/>
      <c r="UHN236" s="130"/>
      <c r="UHO236" s="130"/>
      <c r="UHP236" s="130"/>
      <c r="UHQ236" s="130"/>
      <c r="UHR236" s="130"/>
      <c r="UHS236" s="130"/>
      <c r="UHT236" s="130"/>
      <c r="UHU236" s="130"/>
      <c r="UHV236" s="130"/>
      <c r="UHW236" s="130"/>
      <c r="UHX236" s="130"/>
      <c r="UHY236" s="130"/>
      <c r="UHZ236" s="130"/>
      <c r="UIA236" s="130"/>
      <c r="UIB236" s="130"/>
      <c r="UIC236" s="130"/>
      <c r="UID236" s="130"/>
      <c r="UIE236" s="130"/>
      <c r="UIF236" s="130"/>
      <c r="UIG236" s="130"/>
      <c r="UIH236" s="130"/>
      <c r="UII236" s="130"/>
      <c r="UIJ236" s="130"/>
      <c r="UIK236" s="130"/>
      <c r="UIL236" s="130"/>
      <c r="UIM236" s="130"/>
      <c r="UIN236" s="130"/>
      <c r="UIO236" s="130"/>
      <c r="UIP236" s="130"/>
      <c r="UIQ236" s="130"/>
      <c r="UIR236" s="130"/>
      <c r="UIS236" s="130"/>
      <c r="UIT236" s="130"/>
      <c r="UIU236" s="130"/>
      <c r="UIV236" s="130"/>
      <c r="UIW236" s="130"/>
      <c r="UIX236" s="130"/>
      <c r="UIY236" s="130"/>
      <c r="UIZ236" s="130"/>
      <c r="UJA236" s="130"/>
      <c r="UJB236" s="130"/>
      <c r="UJC236" s="130"/>
      <c r="UJD236" s="130"/>
      <c r="UJE236" s="130"/>
      <c r="UJF236" s="130"/>
      <c r="UJG236" s="130"/>
      <c r="UJH236" s="130"/>
      <c r="UJI236" s="130"/>
      <c r="UJJ236" s="130"/>
      <c r="UJK236" s="130"/>
      <c r="UJL236" s="130"/>
      <c r="UJM236" s="130"/>
      <c r="UJN236" s="130"/>
      <c r="UJO236" s="130"/>
      <c r="UJP236" s="130"/>
      <c r="UJQ236" s="130"/>
      <c r="UJR236" s="130"/>
      <c r="UJS236" s="130"/>
      <c r="UJT236" s="130"/>
      <c r="UJU236" s="130"/>
      <c r="UJV236" s="130"/>
      <c r="UJW236" s="130"/>
      <c r="UJX236" s="130"/>
      <c r="UJY236" s="130"/>
      <c r="UJZ236" s="130"/>
      <c r="UKA236" s="130"/>
      <c r="UKB236" s="130"/>
      <c r="UKC236" s="130"/>
      <c r="UKD236" s="130"/>
      <c r="UKE236" s="130"/>
      <c r="UKF236" s="130"/>
      <c r="UKG236" s="130"/>
      <c r="UKH236" s="130"/>
      <c r="UKI236" s="130"/>
      <c r="UKJ236" s="130"/>
      <c r="UKK236" s="130"/>
      <c r="UKL236" s="130"/>
      <c r="UKM236" s="130"/>
      <c r="UKN236" s="130"/>
      <c r="UKO236" s="130"/>
      <c r="UKP236" s="130"/>
      <c r="UKQ236" s="130"/>
      <c r="UKR236" s="130"/>
      <c r="UKS236" s="130"/>
      <c r="UKT236" s="130"/>
      <c r="UKU236" s="130"/>
      <c r="UKV236" s="130"/>
      <c r="UKW236" s="130"/>
      <c r="UKX236" s="130"/>
      <c r="UKY236" s="130"/>
      <c r="UKZ236" s="130"/>
      <c r="ULA236" s="130"/>
      <c r="ULB236" s="130"/>
      <c r="ULC236" s="130"/>
      <c r="ULD236" s="130"/>
      <c r="ULE236" s="130"/>
      <c r="ULF236" s="130"/>
      <c r="ULG236" s="130"/>
      <c r="ULH236" s="130"/>
      <c r="ULI236" s="130"/>
      <c r="ULJ236" s="130"/>
      <c r="ULK236" s="130"/>
      <c r="ULL236" s="130"/>
      <c r="ULM236" s="130"/>
      <c r="ULN236" s="130"/>
      <c r="ULO236" s="130"/>
      <c r="ULP236" s="130"/>
      <c r="ULQ236" s="130"/>
      <c r="ULR236" s="130"/>
      <c r="ULS236" s="130"/>
      <c r="ULT236" s="130"/>
      <c r="ULU236" s="130"/>
      <c r="ULV236" s="130"/>
      <c r="ULW236" s="130"/>
      <c r="ULX236" s="130"/>
      <c r="ULY236" s="130"/>
      <c r="ULZ236" s="130"/>
      <c r="UMA236" s="130"/>
      <c r="UMB236" s="130"/>
      <c r="UMC236" s="130"/>
      <c r="UMD236" s="130"/>
      <c r="UME236" s="130"/>
      <c r="UMF236" s="130"/>
      <c r="UMG236" s="130"/>
      <c r="UMH236" s="130"/>
      <c r="UMI236" s="130"/>
      <c r="UMJ236" s="130"/>
      <c r="UMK236" s="130"/>
      <c r="UML236" s="130"/>
      <c r="UMM236" s="130"/>
      <c r="UMN236" s="130"/>
      <c r="UMO236" s="130"/>
      <c r="UMP236" s="130"/>
      <c r="UMQ236" s="130"/>
      <c r="UMR236" s="130"/>
      <c r="UMS236" s="130"/>
      <c r="UMT236" s="130"/>
      <c r="UMU236" s="130"/>
      <c r="UMV236" s="130"/>
      <c r="UMW236" s="130"/>
      <c r="UMX236" s="130"/>
      <c r="UMY236" s="130"/>
      <c r="UMZ236" s="130"/>
      <c r="UNA236" s="130"/>
      <c r="UNB236" s="130"/>
      <c r="UNC236" s="130"/>
      <c r="UND236" s="130"/>
      <c r="UNE236" s="130"/>
      <c r="UNF236" s="130"/>
      <c r="UNG236" s="130"/>
      <c r="UNH236" s="130"/>
      <c r="UNI236" s="130"/>
      <c r="UNJ236" s="130"/>
      <c r="UNK236" s="130"/>
      <c r="UNL236" s="130"/>
      <c r="UNM236" s="130"/>
      <c r="UNN236" s="130"/>
      <c r="UNO236" s="130"/>
      <c r="UNP236" s="130"/>
      <c r="UNQ236" s="130"/>
      <c r="UNR236" s="130"/>
      <c r="UNS236" s="130"/>
      <c r="UNT236" s="130"/>
      <c r="UNU236" s="130"/>
      <c r="UNV236" s="130"/>
      <c r="UNW236" s="130"/>
      <c r="UNX236" s="130"/>
      <c r="UNY236" s="130"/>
      <c r="UNZ236" s="130"/>
      <c r="UOA236" s="130"/>
      <c r="UOB236" s="130"/>
      <c r="UOC236" s="130"/>
      <c r="UOD236" s="130"/>
      <c r="UOE236" s="130"/>
      <c r="UOF236" s="130"/>
      <c r="UOG236" s="130"/>
      <c r="UOH236" s="130"/>
      <c r="UOI236" s="130"/>
      <c r="UOJ236" s="130"/>
      <c r="UOK236" s="130"/>
      <c r="UOL236" s="130"/>
      <c r="UOM236" s="130"/>
      <c r="UON236" s="130"/>
      <c r="UOO236" s="130"/>
      <c r="UOP236" s="130"/>
      <c r="UOQ236" s="130"/>
      <c r="UOR236" s="130"/>
      <c r="UOS236" s="130"/>
      <c r="UOT236" s="130"/>
      <c r="UOU236" s="130"/>
      <c r="UOV236" s="130"/>
      <c r="UOW236" s="130"/>
      <c r="UOX236" s="130"/>
      <c r="UOY236" s="130"/>
      <c r="UOZ236" s="130"/>
      <c r="UPA236" s="130"/>
      <c r="UPB236" s="130"/>
      <c r="UPC236" s="130"/>
      <c r="UPD236" s="130"/>
      <c r="UPE236" s="130"/>
      <c r="UPF236" s="130"/>
      <c r="UPG236" s="130"/>
      <c r="UPH236" s="130"/>
      <c r="UPI236" s="130"/>
      <c r="UPJ236" s="130"/>
      <c r="UPK236" s="130"/>
      <c r="UPL236" s="130"/>
      <c r="UPM236" s="130"/>
      <c r="UPN236" s="130"/>
      <c r="UPO236" s="130"/>
      <c r="UPP236" s="130"/>
      <c r="UPQ236" s="130"/>
      <c r="UPR236" s="130"/>
      <c r="UPS236" s="130"/>
      <c r="UPT236" s="130"/>
      <c r="UPU236" s="130"/>
      <c r="UPV236" s="130"/>
      <c r="UPW236" s="130"/>
      <c r="UPX236" s="130"/>
      <c r="UPY236" s="130"/>
      <c r="UPZ236" s="130"/>
      <c r="UQA236" s="130"/>
      <c r="UQB236" s="130"/>
      <c r="UQC236" s="130"/>
      <c r="UQD236" s="130"/>
      <c r="UQE236" s="130"/>
      <c r="UQF236" s="130"/>
      <c r="UQG236" s="130"/>
      <c r="UQH236" s="130"/>
      <c r="UQI236" s="130"/>
      <c r="UQJ236" s="130"/>
      <c r="UQK236" s="130"/>
      <c r="UQL236" s="130"/>
      <c r="UQM236" s="130"/>
      <c r="UQN236" s="130"/>
      <c r="UQO236" s="130"/>
      <c r="UQP236" s="130"/>
      <c r="UQQ236" s="130"/>
      <c r="UQR236" s="130"/>
      <c r="UQS236" s="130"/>
      <c r="UQT236" s="130"/>
      <c r="UQU236" s="130"/>
      <c r="UQV236" s="130"/>
      <c r="UQW236" s="130"/>
      <c r="UQX236" s="130"/>
      <c r="UQY236" s="130"/>
      <c r="UQZ236" s="130"/>
      <c r="URA236" s="130"/>
      <c r="URB236" s="130"/>
      <c r="URC236" s="130"/>
      <c r="URD236" s="130"/>
      <c r="URE236" s="130"/>
      <c r="URF236" s="130"/>
      <c r="URG236" s="130"/>
      <c r="URH236" s="130"/>
      <c r="URI236" s="130"/>
      <c r="URJ236" s="130"/>
      <c r="URK236" s="130"/>
      <c r="URL236" s="130"/>
      <c r="URM236" s="130"/>
      <c r="URN236" s="130"/>
      <c r="URO236" s="130"/>
      <c r="URP236" s="130"/>
      <c r="URQ236" s="130"/>
      <c r="URR236" s="130"/>
      <c r="URS236" s="130"/>
      <c r="URT236" s="130"/>
      <c r="URU236" s="130"/>
      <c r="URV236" s="130"/>
      <c r="URW236" s="130"/>
      <c r="URX236" s="130"/>
      <c r="URY236" s="130"/>
      <c r="URZ236" s="130"/>
      <c r="USA236" s="130"/>
      <c r="USB236" s="130"/>
      <c r="USC236" s="130"/>
      <c r="USD236" s="130"/>
      <c r="USE236" s="130"/>
      <c r="USF236" s="130"/>
      <c r="USG236" s="130"/>
      <c r="USH236" s="130"/>
      <c r="USI236" s="130"/>
      <c r="USJ236" s="130"/>
      <c r="USK236" s="130"/>
      <c r="USL236" s="130"/>
      <c r="USM236" s="130"/>
      <c r="USN236" s="130"/>
      <c r="USO236" s="130"/>
      <c r="USP236" s="130"/>
      <c r="USQ236" s="130"/>
      <c r="USR236" s="130"/>
      <c r="USS236" s="130"/>
      <c r="UST236" s="130"/>
      <c r="USU236" s="130"/>
      <c r="USV236" s="130"/>
      <c r="USW236" s="130"/>
      <c r="USX236" s="130"/>
      <c r="USY236" s="130"/>
      <c r="USZ236" s="130"/>
      <c r="UTA236" s="130"/>
      <c r="UTB236" s="130"/>
      <c r="UTC236" s="130"/>
      <c r="UTD236" s="130"/>
      <c r="UTE236" s="130"/>
      <c r="UTF236" s="130"/>
      <c r="UTG236" s="130"/>
      <c r="UTH236" s="130"/>
      <c r="UTI236" s="130"/>
      <c r="UTJ236" s="130"/>
      <c r="UTK236" s="130"/>
      <c r="UTL236" s="130"/>
      <c r="UTM236" s="130"/>
      <c r="UTN236" s="130"/>
      <c r="UTO236" s="130"/>
      <c r="UTP236" s="130"/>
      <c r="UTQ236" s="130"/>
      <c r="UTR236" s="130"/>
      <c r="UTS236" s="130"/>
      <c r="UTT236" s="130"/>
      <c r="UTU236" s="130"/>
      <c r="UTV236" s="130"/>
      <c r="UTW236" s="130"/>
      <c r="UTX236" s="130"/>
      <c r="UTY236" s="130"/>
      <c r="UTZ236" s="130"/>
      <c r="UUA236" s="130"/>
      <c r="UUB236" s="130"/>
      <c r="UUC236" s="130"/>
      <c r="UUD236" s="130"/>
      <c r="UUE236" s="130"/>
      <c r="UUF236" s="130"/>
      <c r="UUG236" s="130"/>
      <c r="UUH236" s="130"/>
      <c r="UUI236" s="130"/>
      <c r="UUJ236" s="130"/>
      <c r="UUK236" s="130"/>
      <c r="UUL236" s="130"/>
      <c r="UUM236" s="130"/>
      <c r="UUN236" s="130"/>
      <c r="UUO236" s="130"/>
      <c r="UUP236" s="130"/>
      <c r="UUQ236" s="130"/>
      <c r="UUR236" s="130"/>
      <c r="UUS236" s="130"/>
      <c r="UUT236" s="130"/>
      <c r="UUU236" s="130"/>
      <c r="UUV236" s="130"/>
      <c r="UUW236" s="130"/>
      <c r="UUX236" s="130"/>
      <c r="UUY236" s="130"/>
      <c r="UUZ236" s="130"/>
      <c r="UVA236" s="130"/>
      <c r="UVB236" s="130"/>
      <c r="UVC236" s="130"/>
      <c r="UVD236" s="130"/>
      <c r="UVE236" s="130"/>
      <c r="UVF236" s="130"/>
      <c r="UVG236" s="130"/>
      <c r="UVH236" s="130"/>
      <c r="UVI236" s="130"/>
      <c r="UVJ236" s="130"/>
      <c r="UVK236" s="130"/>
      <c r="UVL236" s="130"/>
      <c r="UVM236" s="130"/>
      <c r="UVN236" s="130"/>
      <c r="UVO236" s="130"/>
      <c r="UVP236" s="130"/>
      <c r="UVQ236" s="130"/>
      <c r="UVR236" s="130"/>
      <c r="UVS236" s="130"/>
      <c r="UVT236" s="130"/>
      <c r="UVU236" s="130"/>
      <c r="UVV236" s="130"/>
      <c r="UVW236" s="130"/>
      <c r="UVX236" s="130"/>
      <c r="UVY236" s="130"/>
      <c r="UVZ236" s="130"/>
      <c r="UWA236" s="130"/>
      <c r="UWB236" s="130"/>
      <c r="UWC236" s="130"/>
      <c r="UWD236" s="130"/>
      <c r="UWE236" s="130"/>
      <c r="UWF236" s="130"/>
      <c r="UWG236" s="130"/>
      <c r="UWH236" s="130"/>
      <c r="UWI236" s="130"/>
      <c r="UWJ236" s="130"/>
      <c r="UWK236" s="130"/>
      <c r="UWL236" s="130"/>
      <c r="UWM236" s="130"/>
      <c r="UWN236" s="130"/>
      <c r="UWO236" s="130"/>
      <c r="UWP236" s="130"/>
      <c r="UWQ236" s="130"/>
      <c r="UWR236" s="130"/>
      <c r="UWS236" s="130"/>
      <c r="UWT236" s="130"/>
      <c r="UWU236" s="130"/>
      <c r="UWV236" s="130"/>
      <c r="UWW236" s="130"/>
      <c r="UWX236" s="130"/>
      <c r="UWY236" s="130"/>
      <c r="UWZ236" s="130"/>
      <c r="UXA236" s="130"/>
      <c r="UXB236" s="130"/>
      <c r="UXC236" s="130"/>
      <c r="UXD236" s="130"/>
      <c r="UXE236" s="130"/>
      <c r="UXF236" s="130"/>
      <c r="UXG236" s="130"/>
      <c r="UXH236" s="130"/>
      <c r="UXI236" s="130"/>
      <c r="UXJ236" s="130"/>
      <c r="UXK236" s="130"/>
      <c r="UXL236" s="130"/>
      <c r="UXM236" s="130"/>
      <c r="UXN236" s="130"/>
      <c r="UXO236" s="130"/>
      <c r="UXP236" s="130"/>
      <c r="UXQ236" s="130"/>
      <c r="UXR236" s="130"/>
      <c r="UXS236" s="130"/>
      <c r="UXT236" s="130"/>
      <c r="UXU236" s="130"/>
      <c r="UXV236" s="130"/>
      <c r="UXW236" s="130"/>
      <c r="UXX236" s="130"/>
      <c r="UXY236" s="130"/>
      <c r="UXZ236" s="130"/>
      <c r="UYA236" s="130"/>
      <c r="UYB236" s="130"/>
      <c r="UYC236" s="130"/>
      <c r="UYD236" s="130"/>
      <c r="UYE236" s="130"/>
      <c r="UYF236" s="130"/>
      <c r="UYG236" s="130"/>
      <c r="UYH236" s="130"/>
      <c r="UYI236" s="130"/>
      <c r="UYJ236" s="130"/>
      <c r="UYK236" s="130"/>
      <c r="UYL236" s="130"/>
      <c r="UYM236" s="130"/>
      <c r="UYN236" s="130"/>
      <c r="UYO236" s="130"/>
      <c r="UYP236" s="130"/>
      <c r="UYQ236" s="130"/>
      <c r="UYR236" s="130"/>
      <c r="UYS236" s="130"/>
      <c r="UYT236" s="130"/>
      <c r="UYU236" s="130"/>
      <c r="UYV236" s="130"/>
      <c r="UYW236" s="130"/>
      <c r="UYX236" s="130"/>
      <c r="UYY236" s="130"/>
      <c r="UYZ236" s="130"/>
      <c r="UZA236" s="130"/>
      <c r="UZB236" s="130"/>
      <c r="UZC236" s="130"/>
      <c r="UZD236" s="130"/>
      <c r="UZE236" s="130"/>
      <c r="UZF236" s="130"/>
      <c r="UZG236" s="130"/>
      <c r="UZH236" s="130"/>
      <c r="UZI236" s="130"/>
      <c r="UZJ236" s="130"/>
      <c r="UZK236" s="130"/>
      <c r="UZL236" s="130"/>
      <c r="UZM236" s="130"/>
      <c r="UZN236" s="130"/>
      <c r="UZO236" s="130"/>
      <c r="UZP236" s="130"/>
      <c r="UZQ236" s="130"/>
      <c r="UZR236" s="130"/>
      <c r="UZS236" s="130"/>
      <c r="UZT236" s="130"/>
      <c r="UZU236" s="130"/>
      <c r="UZV236" s="130"/>
      <c r="UZW236" s="130"/>
      <c r="UZX236" s="130"/>
      <c r="UZY236" s="130"/>
      <c r="UZZ236" s="130"/>
      <c r="VAA236" s="130"/>
      <c r="VAB236" s="130"/>
      <c r="VAC236" s="130"/>
      <c r="VAD236" s="130"/>
      <c r="VAE236" s="130"/>
      <c r="VAF236" s="130"/>
      <c r="VAG236" s="130"/>
      <c r="VAH236" s="130"/>
      <c r="VAI236" s="130"/>
      <c r="VAJ236" s="130"/>
      <c r="VAK236" s="130"/>
      <c r="VAL236" s="130"/>
      <c r="VAM236" s="130"/>
      <c r="VAN236" s="130"/>
      <c r="VAO236" s="130"/>
      <c r="VAP236" s="130"/>
      <c r="VAQ236" s="130"/>
      <c r="VAR236" s="130"/>
      <c r="VAS236" s="130"/>
      <c r="VAT236" s="130"/>
      <c r="VAU236" s="130"/>
      <c r="VAV236" s="130"/>
      <c r="VAW236" s="130"/>
      <c r="VAX236" s="130"/>
      <c r="VAY236" s="130"/>
      <c r="VAZ236" s="130"/>
      <c r="VBA236" s="130"/>
      <c r="VBB236" s="130"/>
      <c r="VBC236" s="130"/>
      <c r="VBD236" s="130"/>
      <c r="VBE236" s="130"/>
      <c r="VBF236" s="130"/>
      <c r="VBG236" s="130"/>
      <c r="VBH236" s="130"/>
      <c r="VBI236" s="130"/>
      <c r="VBJ236" s="130"/>
      <c r="VBK236" s="130"/>
      <c r="VBL236" s="130"/>
      <c r="VBM236" s="130"/>
      <c r="VBN236" s="130"/>
      <c r="VBO236" s="130"/>
      <c r="VBP236" s="130"/>
      <c r="VBQ236" s="130"/>
      <c r="VBR236" s="130"/>
      <c r="VBS236" s="130"/>
      <c r="VBT236" s="130"/>
      <c r="VBU236" s="130"/>
      <c r="VBV236" s="130"/>
      <c r="VBW236" s="130"/>
      <c r="VBX236" s="130"/>
      <c r="VBY236" s="130"/>
      <c r="VBZ236" s="130"/>
      <c r="VCA236" s="130"/>
      <c r="VCB236" s="130"/>
      <c r="VCC236" s="130"/>
      <c r="VCD236" s="130"/>
      <c r="VCE236" s="130"/>
      <c r="VCF236" s="130"/>
      <c r="VCG236" s="130"/>
      <c r="VCH236" s="130"/>
      <c r="VCI236" s="130"/>
      <c r="VCJ236" s="130"/>
      <c r="VCK236" s="130"/>
      <c r="VCL236" s="130"/>
      <c r="VCM236" s="130"/>
      <c r="VCN236" s="130"/>
      <c r="VCO236" s="130"/>
      <c r="VCP236" s="130"/>
      <c r="VCQ236" s="130"/>
      <c r="VCR236" s="130"/>
      <c r="VCS236" s="130"/>
      <c r="VCT236" s="130"/>
      <c r="VCU236" s="130"/>
      <c r="VCV236" s="130"/>
      <c r="VCW236" s="130"/>
      <c r="VCX236" s="130"/>
      <c r="VCY236" s="130"/>
      <c r="VCZ236" s="130"/>
      <c r="VDA236" s="130"/>
      <c r="VDB236" s="130"/>
      <c r="VDC236" s="130"/>
      <c r="VDD236" s="130"/>
      <c r="VDE236" s="130"/>
      <c r="VDF236" s="130"/>
      <c r="VDG236" s="130"/>
      <c r="VDH236" s="130"/>
      <c r="VDI236" s="130"/>
      <c r="VDJ236" s="130"/>
      <c r="VDK236" s="130"/>
      <c r="VDL236" s="130"/>
      <c r="VDM236" s="130"/>
      <c r="VDN236" s="130"/>
      <c r="VDO236" s="130"/>
      <c r="VDP236" s="130"/>
      <c r="VDQ236" s="130"/>
      <c r="VDR236" s="130"/>
      <c r="VDS236" s="130"/>
      <c r="VDT236" s="130"/>
      <c r="VDU236" s="130"/>
      <c r="VDV236" s="130"/>
      <c r="VDW236" s="130"/>
      <c r="VDX236" s="130"/>
      <c r="VDY236" s="130"/>
      <c r="VDZ236" s="130"/>
      <c r="VEA236" s="130"/>
      <c r="VEB236" s="130"/>
      <c r="VEC236" s="130"/>
      <c r="VED236" s="130"/>
      <c r="VEE236" s="130"/>
      <c r="VEF236" s="130"/>
      <c r="VEG236" s="130"/>
      <c r="VEH236" s="130"/>
      <c r="VEI236" s="130"/>
      <c r="VEJ236" s="130"/>
      <c r="VEK236" s="130"/>
      <c r="VEL236" s="130"/>
      <c r="VEM236" s="130"/>
      <c r="VEN236" s="130"/>
      <c r="VEO236" s="130"/>
      <c r="VEP236" s="130"/>
      <c r="VEQ236" s="130"/>
      <c r="VER236" s="130"/>
      <c r="VES236" s="130"/>
      <c r="VET236" s="130"/>
      <c r="VEU236" s="130"/>
      <c r="VEV236" s="130"/>
      <c r="VEW236" s="130"/>
      <c r="VEX236" s="130"/>
      <c r="VEY236" s="130"/>
      <c r="VEZ236" s="130"/>
      <c r="VFA236" s="130"/>
      <c r="VFB236" s="130"/>
      <c r="VFC236" s="130"/>
      <c r="VFD236" s="130"/>
      <c r="VFE236" s="130"/>
      <c r="VFF236" s="130"/>
      <c r="VFG236" s="130"/>
      <c r="VFH236" s="130"/>
      <c r="VFI236" s="130"/>
      <c r="VFJ236" s="130"/>
      <c r="VFK236" s="130"/>
      <c r="VFL236" s="130"/>
      <c r="VFM236" s="130"/>
      <c r="VFN236" s="130"/>
      <c r="VFO236" s="130"/>
      <c r="VFP236" s="130"/>
      <c r="VFQ236" s="130"/>
      <c r="VFR236" s="130"/>
      <c r="VFS236" s="130"/>
      <c r="VFT236" s="130"/>
      <c r="VFU236" s="130"/>
      <c r="VFV236" s="130"/>
      <c r="VFW236" s="130"/>
      <c r="VFX236" s="130"/>
      <c r="VFY236" s="130"/>
      <c r="VFZ236" s="130"/>
      <c r="VGA236" s="130"/>
      <c r="VGB236" s="130"/>
      <c r="VGC236" s="130"/>
      <c r="VGD236" s="130"/>
      <c r="VGE236" s="130"/>
      <c r="VGF236" s="130"/>
      <c r="VGG236" s="130"/>
      <c r="VGH236" s="130"/>
      <c r="VGI236" s="130"/>
      <c r="VGJ236" s="130"/>
      <c r="VGK236" s="130"/>
      <c r="VGL236" s="130"/>
      <c r="VGM236" s="130"/>
      <c r="VGN236" s="130"/>
      <c r="VGO236" s="130"/>
      <c r="VGP236" s="130"/>
      <c r="VGQ236" s="130"/>
      <c r="VGR236" s="130"/>
      <c r="VGS236" s="130"/>
      <c r="VGT236" s="130"/>
      <c r="VGU236" s="130"/>
      <c r="VGV236" s="130"/>
      <c r="VGW236" s="130"/>
      <c r="VGX236" s="130"/>
      <c r="VGY236" s="130"/>
      <c r="VGZ236" s="130"/>
      <c r="VHA236" s="130"/>
      <c r="VHB236" s="130"/>
      <c r="VHC236" s="130"/>
      <c r="VHD236" s="130"/>
      <c r="VHE236" s="130"/>
      <c r="VHF236" s="130"/>
      <c r="VHG236" s="130"/>
      <c r="VHH236" s="130"/>
      <c r="VHI236" s="130"/>
      <c r="VHJ236" s="130"/>
      <c r="VHK236" s="130"/>
      <c r="VHL236" s="130"/>
      <c r="VHM236" s="130"/>
      <c r="VHN236" s="130"/>
      <c r="VHO236" s="130"/>
      <c r="VHP236" s="130"/>
      <c r="VHQ236" s="130"/>
      <c r="VHR236" s="130"/>
      <c r="VHS236" s="130"/>
      <c r="VHT236" s="130"/>
      <c r="VHU236" s="130"/>
      <c r="VHV236" s="130"/>
      <c r="VHW236" s="130"/>
      <c r="VHX236" s="130"/>
      <c r="VHY236" s="130"/>
      <c r="VHZ236" s="130"/>
      <c r="VIA236" s="130"/>
      <c r="VIB236" s="130"/>
      <c r="VIC236" s="130"/>
      <c r="VID236" s="130"/>
      <c r="VIE236" s="130"/>
      <c r="VIF236" s="130"/>
      <c r="VIG236" s="130"/>
      <c r="VIH236" s="130"/>
      <c r="VII236" s="130"/>
      <c r="VIJ236" s="130"/>
      <c r="VIK236" s="130"/>
      <c r="VIL236" s="130"/>
      <c r="VIM236" s="130"/>
      <c r="VIN236" s="130"/>
      <c r="VIO236" s="130"/>
      <c r="VIP236" s="130"/>
      <c r="VIQ236" s="130"/>
      <c r="VIR236" s="130"/>
      <c r="VIS236" s="130"/>
      <c r="VIT236" s="130"/>
      <c r="VIU236" s="130"/>
      <c r="VIV236" s="130"/>
      <c r="VIW236" s="130"/>
      <c r="VIX236" s="130"/>
      <c r="VIY236" s="130"/>
      <c r="VIZ236" s="130"/>
      <c r="VJA236" s="130"/>
      <c r="VJB236" s="130"/>
      <c r="VJC236" s="130"/>
      <c r="VJD236" s="130"/>
      <c r="VJE236" s="130"/>
      <c r="VJF236" s="130"/>
      <c r="VJG236" s="130"/>
      <c r="VJH236" s="130"/>
      <c r="VJI236" s="130"/>
      <c r="VJJ236" s="130"/>
      <c r="VJK236" s="130"/>
      <c r="VJL236" s="130"/>
      <c r="VJM236" s="130"/>
      <c r="VJN236" s="130"/>
      <c r="VJO236" s="130"/>
      <c r="VJP236" s="130"/>
      <c r="VJQ236" s="130"/>
      <c r="VJR236" s="130"/>
      <c r="VJS236" s="130"/>
      <c r="VJT236" s="130"/>
      <c r="VJU236" s="130"/>
      <c r="VJV236" s="130"/>
      <c r="VJW236" s="130"/>
      <c r="VJX236" s="130"/>
      <c r="VJY236" s="130"/>
      <c r="VJZ236" s="130"/>
      <c r="VKA236" s="130"/>
      <c r="VKB236" s="130"/>
      <c r="VKC236" s="130"/>
      <c r="VKD236" s="130"/>
      <c r="VKE236" s="130"/>
      <c r="VKF236" s="130"/>
      <c r="VKG236" s="130"/>
      <c r="VKH236" s="130"/>
      <c r="VKI236" s="130"/>
      <c r="VKJ236" s="130"/>
      <c r="VKK236" s="130"/>
      <c r="VKL236" s="130"/>
      <c r="VKM236" s="130"/>
      <c r="VKN236" s="130"/>
      <c r="VKO236" s="130"/>
      <c r="VKP236" s="130"/>
      <c r="VKQ236" s="130"/>
      <c r="VKR236" s="130"/>
      <c r="VKS236" s="130"/>
      <c r="VKT236" s="130"/>
      <c r="VKU236" s="130"/>
      <c r="VKV236" s="130"/>
      <c r="VKW236" s="130"/>
      <c r="VKX236" s="130"/>
      <c r="VKY236" s="130"/>
      <c r="VKZ236" s="130"/>
      <c r="VLA236" s="130"/>
      <c r="VLB236" s="130"/>
      <c r="VLC236" s="130"/>
      <c r="VLD236" s="130"/>
      <c r="VLE236" s="130"/>
      <c r="VLF236" s="130"/>
      <c r="VLG236" s="130"/>
      <c r="VLH236" s="130"/>
      <c r="VLI236" s="130"/>
      <c r="VLJ236" s="130"/>
      <c r="VLK236" s="130"/>
      <c r="VLL236" s="130"/>
      <c r="VLM236" s="130"/>
      <c r="VLN236" s="130"/>
      <c r="VLO236" s="130"/>
      <c r="VLP236" s="130"/>
      <c r="VLQ236" s="130"/>
      <c r="VLR236" s="130"/>
      <c r="VLS236" s="130"/>
      <c r="VLT236" s="130"/>
      <c r="VLU236" s="130"/>
      <c r="VLV236" s="130"/>
      <c r="VLW236" s="130"/>
      <c r="VLX236" s="130"/>
      <c r="VLY236" s="130"/>
      <c r="VLZ236" s="130"/>
      <c r="VMA236" s="130"/>
      <c r="VMB236" s="130"/>
      <c r="VMC236" s="130"/>
      <c r="VMD236" s="130"/>
      <c r="VME236" s="130"/>
      <c r="VMF236" s="130"/>
      <c r="VMG236" s="130"/>
      <c r="VMH236" s="130"/>
      <c r="VMI236" s="130"/>
      <c r="VMJ236" s="130"/>
      <c r="VMK236" s="130"/>
      <c r="VML236" s="130"/>
      <c r="VMM236" s="130"/>
      <c r="VMN236" s="130"/>
      <c r="VMO236" s="130"/>
      <c r="VMP236" s="130"/>
      <c r="VMQ236" s="130"/>
      <c r="VMR236" s="130"/>
      <c r="VMS236" s="130"/>
      <c r="VMT236" s="130"/>
      <c r="VMU236" s="130"/>
      <c r="VMV236" s="130"/>
      <c r="VMW236" s="130"/>
      <c r="VMX236" s="130"/>
      <c r="VMY236" s="130"/>
      <c r="VMZ236" s="130"/>
      <c r="VNA236" s="130"/>
      <c r="VNB236" s="130"/>
      <c r="VNC236" s="130"/>
      <c r="VND236" s="130"/>
      <c r="VNE236" s="130"/>
      <c r="VNF236" s="130"/>
      <c r="VNG236" s="130"/>
      <c r="VNH236" s="130"/>
      <c r="VNI236" s="130"/>
      <c r="VNJ236" s="130"/>
      <c r="VNK236" s="130"/>
      <c r="VNL236" s="130"/>
      <c r="VNM236" s="130"/>
      <c r="VNN236" s="130"/>
      <c r="VNO236" s="130"/>
      <c r="VNP236" s="130"/>
      <c r="VNQ236" s="130"/>
      <c r="VNR236" s="130"/>
      <c r="VNS236" s="130"/>
      <c r="VNT236" s="130"/>
      <c r="VNU236" s="130"/>
      <c r="VNV236" s="130"/>
      <c r="VNW236" s="130"/>
      <c r="VNX236" s="130"/>
      <c r="VNY236" s="130"/>
      <c r="VNZ236" s="130"/>
      <c r="VOA236" s="130"/>
      <c r="VOB236" s="130"/>
      <c r="VOC236" s="130"/>
      <c r="VOD236" s="130"/>
      <c r="VOE236" s="130"/>
      <c r="VOF236" s="130"/>
      <c r="VOG236" s="130"/>
      <c r="VOH236" s="130"/>
      <c r="VOI236" s="130"/>
      <c r="VOJ236" s="130"/>
      <c r="VOK236" s="130"/>
      <c r="VOL236" s="130"/>
      <c r="VOM236" s="130"/>
      <c r="VON236" s="130"/>
      <c r="VOO236" s="130"/>
      <c r="VOP236" s="130"/>
      <c r="VOQ236" s="130"/>
      <c r="VOR236" s="130"/>
      <c r="VOS236" s="130"/>
      <c r="VOT236" s="130"/>
      <c r="VOU236" s="130"/>
      <c r="VOV236" s="130"/>
      <c r="VOW236" s="130"/>
      <c r="VOX236" s="130"/>
      <c r="VOY236" s="130"/>
      <c r="VOZ236" s="130"/>
      <c r="VPA236" s="130"/>
      <c r="VPB236" s="130"/>
      <c r="VPC236" s="130"/>
      <c r="VPD236" s="130"/>
      <c r="VPE236" s="130"/>
      <c r="VPF236" s="130"/>
      <c r="VPG236" s="130"/>
      <c r="VPH236" s="130"/>
      <c r="VPI236" s="130"/>
      <c r="VPJ236" s="130"/>
      <c r="VPK236" s="130"/>
      <c r="VPL236" s="130"/>
      <c r="VPM236" s="130"/>
      <c r="VPN236" s="130"/>
      <c r="VPO236" s="130"/>
      <c r="VPP236" s="130"/>
      <c r="VPQ236" s="130"/>
      <c r="VPR236" s="130"/>
      <c r="VPS236" s="130"/>
      <c r="VPT236" s="130"/>
      <c r="VPU236" s="130"/>
      <c r="VPV236" s="130"/>
      <c r="VPW236" s="130"/>
      <c r="VPX236" s="130"/>
      <c r="VPY236" s="130"/>
      <c r="VPZ236" s="130"/>
      <c r="VQA236" s="130"/>
      <c r="VQB236" s="130"/>
      <c r="VQC236" s="130"/>
      <c r="VQD236" s="130"/>
      <c r="VQE236" s="130"/>
      <c r="VQF236" s="130"/>
      <c r="VQG236" s="130"/>
      <c r="VQH236" s="130"/>
      <c r="VQI236" s="130"/>
      <c r="VQJ236" s="130"/>
      <c r="VQK236" s="130"/>
      <c r="VQL236" s="130"/>
      <c r="VQM236" s="130"/>
      <c r="VQN236" s="130"/>
      <c r="VQO236" s="130"/>
      <c r="VQP236" s="130"/>
      <c r="VQQ236" s="130"/>
      <c r="VQR236" s="130"/>
      <c r="VQS236" s="130"/>
      <c r="VQT236" s="130"/>
      <c r="VQU236" s="130"/>
      <c r="VQV236" s="130"/>
      <c r="VQW236" s="130"/>
      <c r="VQX236" s="130"/>
      <c r="VQY236" s="130"/>
      <c r="VQZ236" s="130"/>
      <c r="VRA236" s="130"/>
      <c r="VRB236" s="130"/>
      <c r="VRC236" s="130"/>
      <c r="VRD236" s="130"/>
      <c r="VRE236" s="130"/>
      <c r="VRF236" s="130"/>
      <c r="VRG236" s="130"/>
      <c r="VRH236" s="130"/>
      <c r="VRI236" s="130"/>
      <c r="VRJ236" s="130"/>
      <c r="VRK236" s="130"/>
      <c r="VRL236" s="130"/>
      <c r="VRM236" s="130"/>
      <c r="VRN236" s="130"/>
      <c r="VRO236" s="130"/>
      <c r="VRP236" s="130"/>
      <c r="VRQ236" s="130"/>
      <c r="VRR236" s="130"/>
      <c r="VRS236" s="130"/>
      <c r="VRT236" s="130"/>
      <c r="VRU236" s="130"/>
      <c r="VRV236" s="130"/>
      <c r="VRW236" s="130"/>
      <c r="VRX236" s="130"/>
      <c r="VRY236" s="130"/>
      <c r="VRZ236" s="130"/>
      <c r="VSA236" s="130"/>
      <c r="VSB236" s="130"/>
      <c r="VSC236" s="130"/>
      <c r="VSD236" s="130"/>
      <c r="VSE236" s="130"/>
      <c r="VSF236" s="130"/>
      <c r="VSG236" s="130"/>
      <c r="VSH236" s="130"/>
      <c r="VSI236" s="130"/>
      <c r="VSJ236" s="130"/>
      <c r="VSK236" s="130"/>
      <c r="VSL236" s="130"/>
      <c r="VSM236" s="130"/>
      <c r="VSN236" s="130"/>
      <c r="VSO236" s="130"/>
      <c r="VSP236" s="130"/>
      <c r="VSQ236" s="130"/>
      <c r="VSR236" s="130"/>
      <c r="VSS236" s="130"/>
      <c r="VST236" s="130"/>
      <c r="VSU236" s="130"/>
      <c r="VSV236" s="130"/>
      <c r="VSW236" s="130"/>
      <c r="VSX236" s="130"/>
      <c r="VSY236" s="130"/>
      <c r="VSZ236" s="130"/>
      <c r="VTA236" s="130"/>
      <c r="VTB236" s="130"/>
      <c r="VTC236" s="130"/>
      <c r="VTD236" s="130"/>
      <c r="VTE236" s="130"/>
      <c r="VTF236" s="130"/>
      <c r="VTG236" s="130"/>
      <c r="VTH236" s="130"/>
      <c r="VTI236" s="130"/>
      <c r="VTJ236" s="130"/>
      <c r="VTK236" s="130"/>
      <c r="VTL236" s="130"/>
      <c r="VTM236" s="130"/>
      <c r="VTN236" s="130"/>
      <c r="VTO236" s="130"/>
      <c r="VTP236" s="130"/>
      <c r="VTQ236" s="130"/>
      <c r="VTR236" s="130"/>
      <c r="VTS236" s="130"/>
      <c r="VTT236" s="130"/>
      <c r="VTU236" s="130"/>
      <c r="VTV236" s="130"/>
      <c r="VTW236" s="130"/>
      <c r="VTX236" s="130"/>
      <c r="VTY236" s="130"/>
      <c r="VTZ236" s="130"/>
      <c r="VUA236" s="130"/>
      <c r="VUB236" s="130"/>
      <c r="VUC236" s="130"/>
      <c r="VUD236" s="130"/>
      <c r="VUE236" s="130"/>
      <c r="VUF236" s="130"/>
      <c r="VUG236" s="130"/>
      <c r="VUH236" s="130"/>
      <c r="VUI236" s="130"/>
      <c r="VUJ236" s="130"/>
      <c r="VUK236" s="130"/>
      <c r="VUL236" s="130"/>
      <c r="VUM236" s="130"/>
      <c r="VUN236" s="130"/>
      <c r="VUO236" s="130"/>
      <c r="VUP236" s="130"/>
      <c r="VUQ236" s="130"/>
      <c r="VUR236" s="130"/>
      <c r="VUS236" s="130"/>
      <c r="VUT236" s="130"/>
      <c r="VUU236" s="130"/>
      <c r="VUV236" s="130"/>
      <c r="VUW236" s="130"/>
      <c r="VUX236" s="130"/>
      <c r="VUY236" s="130"/>
      <c r="VUZ236" s="130"/>
      <c r="VVA236" s="130"/>
      <c r="VVB236" s="130"/>
      <c r="VVC236" s="130"/>
      <c r="VVD236" s="130"/>
      <c r="VVE236" s="130"/>
      <c r="VVF236" s="130"/>
      <c r="VVG236" s="130"/>
      <c r="VVH236" s="130"/>
      <c r="VVI236" s="130"/>
      <c r="VVJ236" s="130"/>
      <c r="VVK236" s="130"/>
      <c r="VVL236" s="130"/>
      <c r="VVM236" s="130"/>
      <c r="VVN236" s="130"/>
      <c r="VVO236" s="130"/>
      <c r="VVP236" s="130"/>
      <c r="VVQ236" s="130"/>
      <c r="VVR236" s="130"/>
      <c r="VVS236" s="130"/>
      <c r="VVT236" s="130"/>
      <c r="VVU236" s="130"/>
      <c r="VVV236" s="130"/>
      <c r="VVW236" s="130"/>
      <c r="VVX236" s="130"/>
      <c r="VVY236" s="130"/>
      <c r="VVZ236" s="130"/>
      <c r="VWA236" s="130"/>
      <c r="VWB236" s="130"/>
      <c r="VWC236" s="130"/>
      <c r="VWD236" s="130"/>
      <c r="VWE236" s="130"/>
      <c r="VWF236" s="130"/>
      <c r="VWG236" s="130"/>
      <c r="VWH236" s="130"/>
      <c r="VWI236" s="130"/>
      <c r="VWJ236" s="130"/>
      <c r="VWK236" s="130"/>
      <c r="VWL236" s="130"/>
      <c r="VWM236" s="130"/>
      <c r="VWN236" s="130"/>
      <c r="VWO236" s="130"/>
      <c r="VWP236" s="130"/>
      <c r="VWQ236" s="130"/>
      <c r="VWR236" s="130"/>
      <c r="VWS236" s="130"/>
      <c r="VWT236" s="130"/>
      <c r="VWU236" s="130"/>
      <c r="VWV236" s="130"/>
      <c r="VWW236" s="130"/>
      <c r="VWX236" s="130"/>
      <c r="VWY236" s="130"/>
      <c r="VWZ236" s="130"/>
      <c r="VXA236" s="130"/>
      <c r="VXB236" s="130"/>
      <c r="VXC236" s="130"/>
      <c r="VXD236" s="130"/>
      <c r="VXE236" s="130"/>
      <c r="VXF236" s="130"/>
      <c r="VXG236" s="130"/>
      <c r="VXH236" s="130"/>
      <c r="VXI236" s="130"/>
      <c r="VXJ236" s="130"/>
      <c r="VXK236" s="130"/>
      <c r="VXL236" s="130"/>
      <c r="VXM236" s="130"/>
      <c r="VXN236" s="130"/>
      <c r="VXO236" s="130"/>
      <c r="VXP236" s="130"/>
      <c r="VXQ236" s="130"/>
      <c r="VXR236" s="130"/>
      <c r="VXS236" s="130"/>
      <c r="VXT236" s="130"/>
      <c r="VXU236" s="130"/>
      <c r="VXV236" s="130"/>
      <c r="VXW236" s="130"/>
      <c r="VXX236" s="130"/>
      <c r="VXY236" s="130"/>
      <c r="VXZ236" s="130"/>
      <c r="VYA236" s="130"/>
      <c r="VYB236" s="130"/>
      <c r="VYC236" s="130"/>
      <c r="VYD236" s="130"/>
      <c r="VYE236" s="130"/>
      <c r="VYF236" s="130"/>
      <c r="VYG236" s="130"/>
      <c r="VYH236" s="130"/>
      <c r="VYI236" s="130"/>
      <c r="VYJ236" s="130"/>
      <c r="VYK236" s="130"/>
      <c r="VYL236" s="130"/>
      <c r="VYM236" s="130"/>
      <c r="VYN236" s="130"/>
      <c r="VYO236" s="130"/>
      <c r="VYP236" s="130"/>
      <c r="VYQ236" s="130"/>
      <c r="VYR236" s="130"/>
      <c r="VYS236" s="130"/>
      <c r="VYT236" s="130"/>
      <c r="VYU236" s="130"/>
      <c r="VYV236" s="130"/>
      <c r="VYW236" s="130"/>
      <c r="VYX236" s="130"/>
      <c r="VYY236" s="130"/>
      <c r="VYZ236" s="130"/>
      <c r="VZA236" s="130"/>
      <c r="VZB236" s="130"/>
      <c r="VZC236" s="130"/>
      <c r="VZD236" s="130"/>
      <c r="VZE236" s="130"/>
      <c r="VZF236" s="130"/>
      <c r="VZG236" s="130"/>
      <c r="VZH236" s="130"/>
      <c r="VZI236" s="130"/>
      <c r="VZJ236" s="130"/>
      <c r="VZK236" s="130"/>
      <c r="VZL236" s="130"/>
      <c r="VZM236" s="130"/>
      <c r="VZN236" s="130"/>
      <c r="VZO236" s="130"/>
      <c r="VZP236" s="130"/>
      <c r="VZQ236" s="130"/>
      <c r="VZR236" s="130"/>
      <c r="VZS236" s="130"/>
      <c r="VZT236" s="130"/>
      <c r="VZU236" s="130"/>
      <c r="VZV236" s="130"/>
      <c r="VZW236" s="130"/>
      <c r="VZX236" s="130"/>
      <c r="VZY236" s="130"/>
      <c r="VZZ236" s="130"/>
      <c r="WAA236" s="130"/>
      <c r="WAB236" s="130"/>
      <c r="WAC236" s="130"/>
      <c r="WAD236" s="130"/>
      <c r="WAE236" s="130"/>
      <c r="WAF236" s="130"/>
      <c r="WAG236" s="130"/>
      <c r="WAH236" s="130"/>
      <c r="WAI236" s="130"/>
      <c r="WAJ236" s="130"/>
      <c r="WAK236" s="130"/>
      <c r="WAL236" s="130"/>
      <c r="WAM236" s="130"/>
      <c r="WAN236" s="130"/>
      <c r="WAO236" s="130"/>
      <c r="WAP236" s="130"/>
      <c r="WAQ236" s="130"/>
      <c r="WAR236" s="130"/>
      <c r="WAS236" s="130"/>
      <c r="WAT236" s="130"/>
      <c r="WAU236" s="130"/>
      <c r="WAV236" s="130"/>
      <c r="WAW236" s="130"/>
      <c r="WAX236" s="130"/>
      <c r="WAY236" s="130"/>
      <c r="WAZ236" s="130"/>
      <c r="WBA236" s="130"/>
      <c r="WBB236" s="130"/>
      <c r="WBC236" s="130"/>
      <c r="WBD236" s="130"/>
      <c r="WBE236" s="130"/>
      <c r="WBF236" s="130"/>
      <c r="WBG236" s="130"/>
      <c r="WBH236" s="130"/>
      <c r="WBI236" s="130"/>
      <c r="WBJ236" s="130"/>
      <c r="WBK236" s="130"/>
      <c r="WBL236" s="130"/>
      <c r="WBM236" s="130"/>
      <c r="WBN236" s="130"/>
      <c r="WBO236" s="130"/>
      <c r="WBP236" s="130"/>
      <c r="WBQ236" s="130"/>
      <c r="WBR236" s="130"/>
      <c r="WBS236" s="130"/>
      <c r="WBT236" s="130"/>
      <c r="WBU236" s="130"/>
      <c r="WBV236" s="130"/>
      <c r="WBW236" s="130"/>
      <c r="WBX236" s="130"/>
      <c r="WBY236" s="130"/>
      <c r="WBZ236" s="130"/>
      <c r="WCA236" s="130"/>
      <c r="WCB236" s="130"/>
      <c r="WCC236" s="130"/>
      <c r="WCD236" s="130"/>
      <c r="WCE236" s="130"/>
      <c r="WCF236" s="130"/>
      <c r="WCG236" s="130"/>
      <c r="WCH236" s="130"/>
      <c r="WCI236" s="130"/>
      <c r="WCJ236" s="130"/>
      <c r="WCK236" s="130"/>
      <c r="WCL236" s="130"/>
      <c r="WCM236" s="130"/>
      <c r="WCN236" s="130"/>
      <c r="WCO236" s="130"/>
      <c r="WCP236" s="130"/>
      <c r="WCQ236" s="130"/>
      <c r="WCR236" s="130"/>
      <c r="WCS236" s="130"/>
      <c r="WCT236" s="130"/>
      <c r="WCU236" s="130"/>
      <c r="WCV236" s="130"/>
      <c r="WCW236" s="130"/>
      <c r="WCX236" s="130"/>
      <c r="WCY236" s="130"/>
      <c r="WCZ236" s="130"/>
      <c r="WDA236" s="130"/>
      <c r="WDB236" s="130"/>
      <c r="WDC236" s="130"/>
      <c r="WDD236" s="130"/>
      <c r="WDE236" s="130"/>
      <c r="WDF236" s="130"/>
      <c r="WDG236" s="130"/>
      <c r="WDH236" s="130"/>
      <c r="WDI236" s="130"/>
      <c r="WDJ236" s="130"/>
      <c r="WDK236" s="130"/>
      <c r="WDL236" s="130"/>
      <c r="WDM236" s="130"/>
      <c r="WDN236" s="130"/>
      <c r="WDO236" s="130"/>
      <c r="WDP236" s="130"/>
      <c r="WDQ236" s="130"/>
      <c r="WDR236" s="130"/>
      <c r="WDS236" s="130"/>
      <c r="WDT236" s="130"/>
      <c r="WDU236" s="130"/>
      <c r="WDV236" s="130"/>
      <c r="WDW236" s="130"/>
      <c r="WDX236" s="130"/>
      <c r="WDY236" s="130"/>
      <c r="WDZ236" s="130"/>
      <c r="WEA236" s="130"/>
      <c r="WEB236" s="130"/>
      <c r="WEC236" s="130"/>
      <c r="WED236" s="130"/>
      <c r="WEE236" s="130"/>
      <c r="WEF236" s="130"/>
      <c r="WEG236" s="130"/>
      <c r="WEH236" s="130"/>
      <c r="WEI236" s="130"/>
      <c r="WEJ236" s="130"/>
      <c r="WEK236" s="130"/>
      <c r="WEL236" s="130"/>
      <c r="WEM236" s="130"/>
      <c r="WEN236" s="130"/>
      <c r="WEO236" s="130"/>
      <c r="WEP236" s="130"/>
      <c r="WEQ236" s="130"/>
      <c r="WER236" s="130"/>
      <c r="WES236" s="130"/>
      <c r="WET236" s="130"/>
      <c r="WEU236" s="130"/>
      <c r="WEV236" s="130"/>
      <c r="WEW236" s="130"/>
      <c r="WEX236" s="130"/>
      <c r="WEY236" s="130"/>
      <c r="WEZ236" s="130"/>
      <c r="WFA236" s="130"/>
      <c r="WFB236" s="130"/>
      <c r="WFC236" s="130"/>
      <c r="WFD236" s="130"/>
      <c r="WFE236" s="130"/>
      <c r="WFF236" s="130"/>
      <c r="WFG236" s="130"/>
      <c r="WFH236" s="130"/>
      <c r="WFI236" s="130"/>
      <c r="WFJ236" s="130"/>
      <c r="WFK236" s="130"/>
      <c r="WFL236" s="130"/>
      <c r="WFM236" s="130"/>
      <c r="WFN236" s="130"/>
      <c r="WFO236" s="130"/>
      <c r="WFP236" s="130"/>
      <c r="WFQ236" s="130"/>
      <c r="WFR236" s="130"/>
      <c r="WFS236" s="130"/>
      <c r="WFT236" s="130"/>
      <c r="WFU236" s="130"/>
      <c r="WFV236" s="130"/>
      <c r="WFW236" s="130"/>
      <c r="WFX236" s="130"/>
      <c r="WFY236" s="130"/>
      <c r="WFZ236" s="130"/>
      <c r="WGA236" s="130"/>
      <c r="WGB236" s="130"/>
      <c r="WGC236" s="130"/>
      <c r="WGD236" s="130"/>
      <c r="WGE236" s="130"/>
      <c r="WGF236" s="130"/>
      <c r="WGG236" s="130"/>
      <c r="WGH236" s="130"/>
      <c r="WGI236" s="130"/>
      <c r="WGJ236" s="130"/>
      <c r="WGK236" s="130"/>
      <c r="WGL236" s="130"/>
      <c r="WGM236" s="130"/>
      <c r="WGN236" s="130"/>
      <c r="WGO236" s="130"/>
      <c r="WGP236" s="130"/>
      <c r="WGQ236" s="130"/>
      <c r="WGR236" s="130"/>
      <c r="WGS236" s="130"/>
      <c r="WGT236" s="130"/>
      <c r="WGU236" s="130"/>
      <c r="WGV236" s="130"/>
      <c r="WGW236" s="130"/>
      <c r="WGX236" s="130"/>
      <c r="WGY236" s="130"/>
      <c r="WGZ236" s="130"/>
      <c r="WHA236" s="130"/>
      <c r="WHB236" s="130"/>
      <c r="WHC236" s="130"/>
      <c r="WHD236" s="130"/>
      <c r="WHE236" s="130"/>
      <c r="WHF236" s="130"/>
      <c r="WHG236" s="130"/>
      <c r="WHH236" s="130"/>
      <c r="WHI236" s="130"/>
      <c r="WHJ236" s="130"/>
      <c r="WHK236" s="130"/>
      <c r="WHL236" s="130"/>
      <c r="WHM236" s="130"/>
      <c r="WHN236" s="130"/>
      <c r="WHO236" s="130"/>
      <c r="WHP236" s="130"/>
      <c r="WHQ236" s="130"/>
      <c r="WHR236" s="130"/>
      <c r="WHS236" s="130"/>
      <c r="WHT236" s="130"/>
      <c r="WHU236" s="130"/>
      <c r="WHV236" s="130"/>
      <c r="WHW236" s="130"/>
      <c r="WHX236" s="130"/>
      <c r="WHY236" s="130"/>
      <c r="WHZ236" s="130"/>
      <c r="WIA236" s="130"/>
      <c r="WIB236" s="130"/>
      <c r="WIC236" s="130"/>
      <c r="WID236" s="130"/>
      <c r="WIE236" s="130"/>
      <c r="WIF236" s="130"/>
      <c r="WIG236" s="130"/>
      <c r="WIH236" s="130"/>
      <c r="WII236" s="130"/>
      <c r="WIJ236" s="130"/>
      <c r="WIK236" s="130"/>
      <c r="WIL236" s="130"/>
      <c r="WIM236" s="130"/>
      <c r="WIN236" s="130"/>
      <c r="WIO236" s="130"/>
      <c r="WIP236" s="130"/>
      <c r="WIQ236" s="130"/>
      <c r="WIR236" s="130"/>
      <c r="WIS236" s="130"/>
      <c r="WIT236" s="130"/>
      <c r="WIU236" s="130"/>
      <c r="WIV236" s="130"/>
      <c r="WIW236" s="130"/>
      <c r="WIX236" s="130"/>
      <c r="WIY236" s="130"/>
      <c r="WIZ236" s="130"/>
      <c r="WJA236" s="130"/>
      <c r="WJB236" s="130"/>
      <c r="WJC236" s="130"/>
      <c r="WJD236" s="130"/>
      <c r="WJE236" s="130"/>
      <c r="WJF236" s="130"/>
      <c r="WJG236" s="130"/>
      <c r="WJH236" s="130"/>
      <c r="WJI236" s="130"/>
      <c r="WJJ236" s="130"/>
      <c r="WJK236" s="130"/>
      <c r="WJL236" s="130"/>
      <c r="WJM236" s="130"/>
      <c r="WJN236" s="130"/>
      <c r="WJO236" s="130"/>
      <c r="WJP236" s="130"/>
      <c r="WJQ236" s="130"/>
      <c r="WJR236" s="130"/>
      <c r="WJS236" s="130"/>
      <c r="WJT236" s="130"/>
      <c r="WJU236" s="130"/>
      <c r="WJV236" s="130"/>
      <c r="WJW236" s="130"/>
      <c r="WJX236" s="130"/>
      <c r="WJY236" s="130"/>
      <c r="WJZ236" s="130"/>
      <c r="WKA236" s="130"/>
      <c r="WKB236" s="130"/>
      <c r="WKC236" s="130"/>
      <c r="WKD236" s="130"/>
      <c r="WKE236" s="130"/>
      <c r="WKF236" s="130"/>
      <c r="WKG236" s="130"/>
      <c r="WKH236" s="130"/>
      <c r="WKI236" s="130"/>
      <c r="WKJ236" s="130"/>
      <c r="WKK236" s="130"/>
      <c r="WKL236" s="130"/>
      <c r="WKM236" s="130"/>
      <c r="WKN236" s="130"/>
      <c r="WKO236" s="130"/>
      <c r="WKP236" s="130"/>
      <c r="WKQ236" s="130"/>
      <c r="WKR236" s="130"/>
      <c r="WKS236" s="130"/>
      <c r="WKT236" s="130"/>
      <c r="WKU236" s="130"/>
      <c r="WKV236" s="130"/>
      <c r="WKW236" s="130"/>
      <c r="WKX236" s="130"/>
      <c r="WKY236" s="130"/>
      <c r="WKZ236" s="130"/>
      <c r="WLA236" s="130"/>
      <c r="WLB236" s="130"/>
      <c r="WLC236" s="130"/>
      <c r="WLD236" s="130"/>
      <c r="WLE236" s="130"/>
      <c r="WLF236" s="130"/>
      <c r="WLG236" s="130"/>
      <c r="WLH236" s="130"/>
      <c r="WLI236" s="130"/>
      <c r="WLJ236" s="130"/>
      <c r="WLK236" s="130"/>
      <c r="WLL236" s="130"/>
      <c r="WLM236" s="130"/>
      <c r="WLN236" s="130"/>
      <c r="WLO236" s="130"/>
      <c r="WLP236" s="130"/>
      <c r="WLQ236" s="130"/>
      <c r="WLR236" s="130"/>
      <c r="WLS236" s="130"/>
      <c r="WLT236" s="130"/>
      <c r="WLU236" s="130"/>
      <c r="WLV236" s="130"/>
      <c r="WLW236" s="130"/>
      <c r="WLX236" s="130"/>
      <c r="WLY236" s="130"/>
      <c r="WLZ236" s="130"/>
      <c r="WMA236" s="130"/>
      <c r="WMB236" s="130"/>
      <c r="WMC236" s="130"/>
      <c r="WMD236" s="130"/>
      <c r="WME236" s="130"/>
      <c r="WMF236" s="130"/>
      <c r="WMG236" s="130"/>
      <c r="WMH236" s="130"/>
      <c r="WMI236" s="130"/>
      <c r="WMJ236" s="130"/>
      <c r="WMK236" s="130"/>
      <c r="WML236" s="130"/>
      <c r="WMM236" s="130"/>
      <c r="WMN236" s="130"/>
      <c r="WMO236" s="130"/>
      <c r="WMP236" s="130"/>
      <c r="WMQ236" s="130"/>
      <c r="WMR236" s="130"/>
      <c r="WMS236" s="130"/>
      <c r="WMT236" s="130"/>
      <c r="WMU236" s="130"/>
      <c r="WMV236" s="130"/>
      <c r="WMW236" s="130"/>
      <c r="WMX236" s="130"/>
      <c r="WMY236" s="130"/>
      <c r="WMZ236" s="130"/>
      <c r="WNA236" s="130"/>
      <c r="WNB236" s="130"/>
      <c r="WNC236" s="130"/>
      <c r="WND236" s="130"/>
      <c r="WNE236" s="130"/>
      <c r="WNF236" s="130"/>
      <c r="WNG236" s="130"/>
      <c r="WNH236" s="130"/>
      <c r="WNI236" s="130"/>
      <c r="WNJ236" s="130"/>
      <c r="WNK236" s="130"/>
      <c r="WNL236" s="130"/>
      <c r="WNM236" s="130"/>
      <c r="WNN236" s="130"/>
      <c r="WNO236" s="130"/>
      <c r="WNP236" s="130"/>
      <c r="WNQ236" s="130"/>
      <c r="WNR236" s="130"/>
      <c r="WNS236" s="130"/>
      <c r="WNT236" s="130"/>
      <c r="WNU236" s="130"/>
      <c r="WNV236" s="130"/>
      <c r="WNW236" s="130"/>
      <c r="WNX236" s="130"/>
      <c r="WNY236" s="130"/>
      <c r="WNZ236" s="130"/>
      <c r="WOA236" s="130"/>
      <c r="WOB236" s="130"/>
      <c r="WOC236" s="130"/>
      <c r="WOD236" s="130"/>
      <c r="WOE236" s="130"/>
      <c r="WOF236" s="130"/>
      <c r="WOG236" s="130"/>
      <c r="WOH236" s="130"/>
      <c r="WOI236" s="130"/>
      <c r="WOJ236" s="130"/>
      <c r="WOK236" s="130"/>
      <c r="WOL236" s="130"/>
      <c r="WOM236" s="130"/>
      <c r="WON236" s="130"/>
      <c r="WOO236" s="130"/>
      <c r="WOP236" s="130"/>
      <c r="WOQ236" s="130"/>
      <c r="WOR236" s="130"/>
      <c r="WOS236" s="130"/>
      <c r="WOT236" s="130"/>
      <c r="WOU236" s="130"/>
      <c r="WOV236" s="130"/>
      <c r="WOW236" s="130"/>
      <c r="WOX236" s="130"/>
      <c r="WOY236" s="130"/>
      <c r="WOZ236" s="130"/>
      <c r="WPA236" s="130"/>
      <c r="WPB236" s="130"/>
      <c r="WPC236" s="130"/>
      <c r="WPD236" s="130"/>
      <c r="WPE236" s="130"/>
      <c r="WPF236" s="130"/>
      <c r="WPG236" s="130"/>
      <c r="WPH236" s="130"/>
      <c r="WPI236" s="130"/>
      <c r="WPJ236" s="130"/>
      <c r="WPK236" s="130"/>
      <c r="WPL236" s="130"/>
      <c r="WPM236" s="130"/>
      <c r="WPN236" s="130"/>
      <c r="WPO236" s="130"/>
      <c r="WPP236" s="130"/>
      <c r="WPQ236" s="130"/>
      <c r="WPR236" s="130"/>
      <c r="WPS236" s="130"/>
      <c r="WPT236" s="130"/>
      <c r="WPU236" s="130"/>
      <c r="WPV236" s="130"/>
      <c r="WPW236" s="130"/>
      <c r="WPX236" s="130"/>
      <c r="WPY236" s="130"/>
      <c r="WPZ236" s="130"/>
      <c r="WQA236" s="130"/>
      <c r="WQB236" s="130"/>
      <c r="WQC236" s="130"/>
      <c r="WQD236" s="130"/>
      <c r="WQE236" s="130"/>
      <c r="WQF236" s="130"/>
      <c r="WQG236" s="130"/>
      <c r="WQH236" s="130"/>
      <c r="WQI236" s="130"/>
      <c r="WQJ236" s="130"/>
      <c r="WQK236" s="130"/>
      <c r="WQL236" s="130"/>
      <c r="WQM236" s="130"/>
      <c r="WQN236" s="130"/>
      <c r="WQO236" s="130"/>
      <c r="WQP236" s="130"/>
      <c r="WQQ236" s="130"/>
      <c r="WQR236" s="130"/>
      <c r="WQS236" s="130"/>
      <c r="WQT236" s="130"/>
      <c r="WQU236" s="130"/>
      <c r="WQV236" s="130"/>
      <c r="WQW236" s="130"/>
      <c r="WQX236" s="130"/>
      <c r="WQY236" s="130"/>
      <c r="WQZ236" s="130"/>
      <c r="WRA236" s="130"/>
      <c r="WRB236" s="130"/>
      <c r="WRC236" s="130"/>
      <c r="WRD236" s="130"/>
      <c r="WRE236" s="130"/>
      <c r="WRF236" s="130"/>
      <c r="WRG236" s="130"/>
      <c r="WRH236" s="130"/>
      <c r="WRI236" s="130"/>
      <c r="WRJ236" s="130"/>
      <c r="WRK236" s="130"/>
      <c r="WRL236" s="130"/>
      <c r="WRM236" s="130"/>
      <c r="WRN236" s="130"/>
      <c r="WRO236" s="130"/>
      <c r="WRP236" s="130"/>
      <c r="WRQ236" s="130"/>
      <c r="WRR236" s="130"/>
      <c r="WRS236" s="130"/>
      <c r="WRT236" s="130"/>
      <c r="WRU236" s="130"/>
      <c r="WRV236" s="130"/>
      <c r="WRW236" s="130"/>
      <c r="WRX236" s="130"/>
      <c r="WRY236" s="130"/>
      <c r="WRZ236" s="130"/>
      <c r="WSA236" s="130"/>
      <c r="WSB236" s="130"/>
      <c r="WSC236" s="130"/>
      <c r="WSD236" s="130"/>
      <c r="WSE236" s="130"/>
      <c r="WSF236" s="130"/>
      <c r="WSG236" s="130"/>
      <c r="WSH236" s="130"/>
      <c r="WSI236" s="130"/>
      <c r="WSJ236" s="130"/>
      <c r="WSK236" s="130"/>
      <c r="WSL236" s="130"/>
      <c r="WSM236" s="130"/>
      <c r="WSN236" s="130"/>
      <c r="WSO236" s="130"/>
      <c r="WSP236" s="130"/>
      <c r="WSQ236" s="130"/>
      <c r="WSR236" s="130"/>
      <c r="WSS236" s="130"/>
      <c r="WST236" s="130"/>
      <c r="WSU236" s="130"/>
      <c r="WSV236" s="130"/>
      <c r="WSW236" s="130"/>
      <c r="WSX236" s="130"/>
      <c r="WSY236" s="130"/>
      <c r="WSZ236" s="130"/>
      <c r="WTA236" s="130"/>
      <c r="WTB236" s="130"/>
      <c r="WTC236" s="130"/>
      <c r="WTD236" s="130"/>
      <c r="WTE236" s="130"/>
      <c r="WTF236" s="130"/>
      <c r="WTG236" s="130"/>
      <c r="WTH236" s="130"/>
      <c r="WTI236" s="130"/>
      <c r="WTJ236" s="130"/>
      <c r="WTK236" s="130"/>
      <c r="WTL236" s="130"/>
      <c r="WTM236" s="130"/>
      <c r="WTN236" s="130"/>
      <c r="WTO236" s="130"/>
      <c r="WTP236" s="130"/>
      <c r="WTQ236" s="130"/>
      <c r="WTR236" s="130"/>
      <c r="WTS236" s="130"/>
      <c r="WTT236" s="130"/>
      <c r="WTU236" s="130"/>
      <c r="WTV236" s="130"/>
      <c r="WTW236" s="130"/>
      <c r="WTX236" s="130"/>
      <c r="WTY236" s="130"/>
      <c r="WTZ236" s="130"/>
      <c r="WUA236" s="130"/>
      <c r="WUB236" s="130"/>
      <c r="WUC236" s="130"/>
      <c r="WUD236" s="130"/>
      <c r="WUE236" s="130"/>
      <c r="WUF236" s="130"/>
      <c r="WUG236" s="130"/>
      <c r="WUH236" s="130"/>
      <c r="WUI236" s="130"/>
      <c r="WUJ236" s="130"/>
      <c r="WUK236" s="130"/>
      <c r="WUL236" s="130"/>
      <c r="WUM236" s="130"/>
      <c r="WUN236" s="130"/>
      <c r="WUO236" s="130"/>
      <c r="WUP236" s="130"/>
      <c r="WUQ236" s="130"/>
      <c r="WUR236" s="130"/>
      <c r="WUS236" s="130"/>
    </row>
    <row r="237" spans="1:16113" s="130" customFormat="1" x14ac:dyDescent="0.2">
      <c r="A237" s="669" t="s">
        <v>588</v>
      </c>
      <c r="B237" s="670" t="s">
        <v>527</v>
      </c>
      <c r="C237" s="625" t="s">
        <v>199</v>
      </c>
      <c r="D237" s="671">
        <v>125</v>
      </c>
      <c r="E237" s="665">
        <v>124</v>
      </c>
      <c r="F237" s="665">
        <v>51</v>
      </c>
      <c r="G237" s="665">
        <v>51</v>
      </c>
      <c r="H237" s="666">
        <v>51</v>
      </c>
      <c r="I237" s="667">
        <f t="shared" si="228"/>
        <v>0.41129032258064518</v>
      </c>
      <c r="J237" s="668">
        <f t="shared" si="229"/>
        <v>1</v>
      </c>
      <c r="K237" s="671">
        <v>244</v>
      </c>
      <c r="L237" s="665">
        <v>239</v>
      </c>
      <c r="M237" s="665">
        <v>156</v>
      </c>
      <c r="N237" s="665">
        <v>156</v>
      </c>
      <c r="O237" s="666">
        <v>153</v>
      </c>
      <c r="P237" s="667">
        <f t="shared" si="250"/>
        <v>0.65271966527196656</v>
      </c>
      <c r="Q237" s="668">
        <f t="shared" si="251"/>
        <v>1</v>
      </c>
      <c r="R237" s="671">
        <v>257</v>
      </c>
      <c r="S237" s="665">
        <v>255</v>
      </c>
      <c r="T237" s="665">
        <v>255</v>
      </c>
      <c r="U237" s="665">
        <v>255</v>
      </c>
      <c r="V237" s="666">
        <v>106</v>
      </c>
      <c r="W237" s="667">
        <f t="shared" si="226"/>
        <v>1</v>
      </c>
      <c r="X237" s="668">
        <f t="shared" si="227"/>
        <v>1</v>
      </c>
      <c r="Y237" s="671">
        <v>171</v>
      </c>
      <c r="Z237" s="665">
        <v>169</v>
      </c>
      <c r="AA237" s="665">
        <v>169</v>
      </c>
      <c r="AB237" s="665">
        <v>169</v>
      </c>
      <c r="AC237" s="666">
        <v>71</v>
      </c>
      <c r="AD237" s="667">
        <f>AB237/Z237</f>
        <v>1</v>
      </c>
      <c r="AE237" s="668">
        <f>AB237/AA237</f>
        <v>1</v>
      </c>
      <c r="AF237" s="671">
        <v>225</v>
      </c>
      <c r="AG237" s="665">
        <v>225</v>
      </c>
      <c r="AH237" s="665">
        <v>212</v>
      </c>
      <c r="AI237" s="665">
        <v>212</v>
      </c>
      <c r="AJ237" s="666">
        <v>86</v>
      </c>
      <c r="AK237" s="667">
        <f>AI237/AG237</f>
        <v>0.94222222222222218</v>
      </c>
      <c r="AL237" s="668">
        <f>AI237/AH237</f>
        <v>1</v>
      </c>
      <c r="AM237" s="671">
        <v>168</v>
      </c>
      <c r="AN237" s="665">
        <v>164</v>
      </c>
      <c r="AO237" s="665">
        <v>162</v>
      </c>
      <c r="AP237" s="665">
        <v>162</v>
      </c>
      <c r="AQ237" s="666">
        <v>80</v>
      </c>
      <c r="AR237" s="667">
        <f>AP237/AN237</f>
        <v>0.98780487804878048</v>
      </c>
      <c r="AS237" s="668">
        <f>AP237/AO237</f>
        <v>1</v>
      </c>
      <c r="AT237" s="671">
        <v>142</v>
      </c>
      <c r="AU237" s="665">
        <v>141</v>
      </c>
      <c r="AV237" s="665">
        <v>104</v>
      </c>
      <c r="AW237" s="665">
        <v>104</v>
      </c>
      <c r="AX237" s="666">
        <v>61</v>
      </c>
      <c r="AY237" s="667">
        <f>AW237/AU237</f>
        <v>0.73758865248226946</v>
      </c>
      <c r="AZ237" s="668">
        <f>AW237/AV237</f>
        <v>1</v>
      </c>
      <c r="BA237" s="671">
        <v>110</v>
      </c>
      <c r="BB237" s="665">
        <v>109</v>
      </c>
      <c r="BC237" s="665">
        <v>80</v>
      </c>
      <c r="BD237" s="665">
        <v>80</v>
      </c>
      <c r="BE237" s="666">
        <v>57</v>
      </c>
      <c r="BF237" s="667">
        <f>BD237/BB237</f>
        <v>0.73394495412844041</v>
      </c>
      <c r="BG237" s="668">
        <f>BD237/BC237</f>
        <v>1</v>
      </c>
      <c r="BH237" s="671">
        <v>100</v>
      </c>
      <c r="BI237" s="665">
        <v>100</v>
      </c>
      <c r="BJ237" s="665">
        <v>62</v>
      </c>
      <c r="BK237" s="665">
        <v>62</v>
      </c>
      <c r="BL237" s="666">
        <v>42</v>
      </c>
      <c r="BM237" s="667">
        <f>BK237/BI237</f>
        <v>0.62</v>
      </c>
      <c r="BN237" s="668">
        <f>BK237/BJ237</f>
        <v>1</v>
      </c>
      <c r="BO237" s="671">
        <v>99</v>
      </c>
      <c r="BP237" s="665">
        <v>95</v>
      </c>
      <c r="BQ237" s="665">
        <v>58</v>
      </c>
      <c r="BR237" s="665">
        <v>58</v>
      </c>
      <c r="BS237" s="666">
        <v>32</v>
      </c>
      <c r="BT237" s="667">
        <f>BR237/BP237</f>
        <v>0.61052631578947369</v>
      </c>
      <c r="BU237" s="668">
        <f>BR237/BQ237</f>
        <v>1</v>
      </c>
      <c r="BV237" s="671">
        <v>87</v>
      </c>
      <c r="BW237" s="665">
        <v>86</v>
      </c>
      <c r="BX237" s="665">
        <v>49</v>
      </c>
      <c r="BY237" s="665">
        <v>49</v>
      </c>
      <c r="BZ237" s="666">
        <v>36</v>
      </c>
      <c r="CA237" s="667">
        <f>BY237/BW237</f>
        <v>0.56976744186046513</v>
      </c>
      <c r="CB237" s="668">
        <f>BY237/BX237</f>
        <v>1</v>
      </c>
      <c r="CC237" s="671">
        <v>72</v>
      </c>
      <c r="CD237" s="665">
        <v>68</v>
      </c>
      <c r="CE237" s="665">
        <v>39</v>
      </c>
      <c r="CF237" s="665">
        <v>39</v>
      </c>
      <c r="CG237" s="666">
        <v>31</v>
      </c>
      <c r="CH237" s="667">
        <f>CF237/CD237</f>
        <v>0.57352941176470584</v>
      </c>
      <c r="CI237" s="668">
        <f>CF237/CE237</f>
        <v>1</v>
      </c>
    </row>
    <row r="238" spans="1:16113" s="130" customFormat="1" ht="25.5" x14ac:dyDescent="0.2">
      <c r="A238" s="663" t="s">
        <v>528</v>
      </c>
      <c r="B238" s="546" t="s">
        <v>529</v>
      </c>
      <c r="C238" s="625" t="s">
        <v>199</v>
      </c>
      <c r="D238" s="645">
        <v>71</v>
      </c>
      <c r="E238" s="665">
        <v>71</v>
      </c>
      <c r="F238" s="665">
        <v>37</v>
      </c>
      <c r="G238" s="665">
        <v>23</v>
      </c>
      <c r="H238" s="666">
        <v>21</v>
      </c>
      <c r="I238" s="667">
        <f t="shared" si="228"/>
        <v>0.323943661971831</v>
      </c>
      <c r="J238" s="668">
        <f t="shared" si="229"/>
        <v>0.6216216216216216</v>
      </c>
      <c r="K238" s="645">
        <v>79</v>
      </c>
      <c r="L238" s="665">
        <v>78</v>
      </c>
      <c r="M238" s="665">
        <v>47</v>
      </c>
      <c r="N238" s="665">
        <v>20</v>
      </c>
      <c r="O238" s="666">
        <v>19</v>
      </c>
      <c r="P238" s="667">
        <f t="shared" si="250"/>
        <v>0.25641025641025639</v>
      </c>
      <c r="Q238" s="668">
        <f t="shared" si="251"/>
        <v>0.42553191489361702</v>
      </c>
      <c r="R238" s="645">
        <v>78</v>
      </c>
      <c r="S238" s="665">
        <v>76</v>
      </c>
      <c r="T238" s="665">
        <v>10</v>
      </c>
      <c r="U238" s="665">
        <v>10</v>
      </c>
      <c r="V238" s="666">
        <v>6</v>
      </c>
      <c r="W238" s="667">
        <f t="shared" si="226"/>
        <v>0.13157894736842105</v>
      </c>
      <c r="X238" s="668">
        <f t="shared" si="227"/>
        <v>1</v>
      </c>
      <c r="Y238" s="645">
        <v>46</v>
      </c>
      <c r="Z238" s="665">
        <v>45</v>
      </c>
      <c r="AA238" s="665">
        <v>22</v>
      </c>
      <c r="AB238" s="665">
        <v>22</v>
      </c>
      <c r="AC238" s="666">
        <v>22</v>
      </c>
      <c r="AD238" s="667">
        <f>AB238/Z238</f>
        <v>0.48888888888888887</v>
      </c>
      <c r="AE238" s="668">
        <f>AB238/AA238</f>
        <v>1</v>
      </c>
      <c r="AF238" s="645">
        <v>8</v>
      </c>
      <c r="AG238" s="665">
        <v>8</v>
      </c>
      <c r="AH238" s="665">
        <v>8</v>
      </c>
      <c r="AI238" s="665">
        <v>1</v>
      </c>
      <c r="AJ238" s="666">
        <v>1</v>
      </c>
      <c r="AK238" s="667">
        <f>AI238/AG238</f>
        <v>0.125</v>
      </c>
      <c r="AL238" s="668">
        <f>AI238/AH238</f>
        <v>0.125</v>
      </c>
      <c r="AM238" s="645" t="s">
        <v>67</v>
      </c>
      <c r="AN238" s="665" t="s">
        <v>67</v>
      </c>
      <c r="AO238" s="665" t="s">
        <v>67</v>
      </c>
      <c r="AP238" s="665" t="s">
        <v>67</v>
      </c>
      <c r="AQ238" s="666" t="s">
        <v>67</v>
      </c>
      <c r="AR238" s="667" t="s">
        <v>67</v>
      </c>
      <c r="AS238" s="668" t="s">
        <v>67</v>
      </c>
      <c r="AT238" s="645" t="s">
        <v>67</v>
      </c>
      <c r="AU238" s="665" t="s">
        <v>67</v>
      </c>
      <c r="AV238" s="665" t="s">
        <v>67</v>
      </c>
      <c r="AW238" s="665" t="s">
        <v>67</v>
      </c>
      <c r="AX238" s="666" t="s">
        <v>67</v>
      </c>
      <c r="AY238" s="667" t="s">
        <v>67</v>
      </c>
      <c r="AZ238" s="668" t="s">
        <v>67</v>
      </c>
      <c r="BA238" s="645" t="s">
        <v>67</v>
      </c>
      <c r="BB238" s="665" t="s">
        <v>67</v>
      </c>
      <c r="BC238" s="665" t="s">
        <v>67</v>
      </c>
      <c r="BD238" s="665" t="s">
        <v>67</v>
      </c>
      <c r="BE238" s="666" t="s">
        <v>67</v>
      </c>
      <c r="BF238" s="667" t="s">
        <v>67</v>
      </c>
      <c r="BG238" s="668" t="s">
        <v>67</v>
      </c>
      <c r="BH238" s="645" t="s">
        <v>67</v>
      </c>
      <c r="BI238" s="665" t="s">
        <v>67</v>
      </c>
      <c r="BJ238" s="665" t="s">
        <v>67</v>
      </c>
      <c r="BK238" s="665" t="s">
        <v>67</v>
      </c>
      <c r="BL238" s="666" t="s">
        <v>67</v>
      </c>
      <c r="BM238" s="667" t="s">
        <v>67</v>
      </c>
      <c r="BN238" s="668" t="s">
        <v>67</v>
      </c>
      <c r="BO238" s="645" t="s">
        <v>67</v>
      </c>
      <c r="BP238" s="665" t="s">
        <v>67</v>
      </c>
      <c r="BQ238" s="665" t="s">
        <v>67</v>
      </c>
      <c r="BR238" s="665" t="s">
        <v>67</v>
      </c>
      <c r="BS238" s="666" t="s">
        <v>67</v>
      </c>
      <c r="BT238" s="667" t="s">
        <v>67</v>
      </c>
      <c r="BU238" s="668" t="s">
        <v>67</v>
      </c>
      <c r="BV238" s="645" t="s">
        <v>67</v>
      </c>
      <c r="BW238" s="665" t="s">
        <v>67</v>
      </c>
      <c r="BX238" s="665" t="s">
        <v>67</v>
      </c>
      <c r="BY238" s="665" t="s">
        <v>67</v>
      </c>
      <c r="BZ238" s="666" t="s">
        <v>67</v>
      </c>
      <c r="CA238" s="667" t="s">
        <v>67</v>
      </c>
      <c r="CB238" s="668" t="s">
        <v>67</v>
      </c>
      <c r="CC238" s="617" t="s">
        <v>67</v>
      </c>
      <c r="CD238" s="618" t="s">
        <v>67</v>
      </c>
      <c r="CE238" s="618" t="s">
        <v>67</v>
      </c>
      <c r="CF238" s="618" t="s">
        <v>67</v>
      </c>
      <c r="CG238" s="619" t="s">
        <v>67</v>
      </c>
      <c r="CH238" s="667" t="s">
        <v>67</v>
      </c>
      <c r="CI238" s="668" t="s">
        <v>67</v>
      </c>
      <c r="CJ238" s="43"/>
      <c r="CK238" s="43"/>
      <c r="CL238" s="43"/>
      <c r="CM238" s="43"/>
      <c r="CN238" s="43"/>
      <c r="CO238" s="43"/>
      <c r="CP238" s="43"/>
      <c r="CQ238" s="43"/>
      <c r="CR238" s="43"/>
      <c r="CS238" s="43"/>
      <c r="CT238" s="43"/>
      <c r="CU238" s="43"/>
      <c r="CV238" s="43"/>
      <c r="CW238" s="43"/>
      <c r="CX238" s="43"/>
      <c r="CY238" s="43"/>
      <c r="CZ238" s="43"/>
      <c r="DA238" s="43"/>
      <c r="DB238" s="43"/>
      <c r="DC238" s="43"/>
      <c r="DD238" s="43"/>
      <c r="DE238" s="43"/>
      <c r="DF238" s="43"/>
      <c r="DG238" s="43"/>
      <c r="DH238" s="43"/>
      <c r="DI238" s="43"/>
      <c r="DJ238" s="43"/>
      <c r="DK238" s="43"/>
      <c r="DL238" s="43"/>
      <c r="DM238" s="43"/>
      <c r="DN238" s="43"/>
      <c r="DO238" s="43"/>
      <c r="DP238" s="43"/>
      <c r="DQ238" s="43"/>
      <c r="DR238" s="43"/>
      <c r="DS238" s="43"/>
      <c r="DT238" s="43"/>
      <c r="DU238" s="43"/>
      <c r="DV238" s="43"/>
      <c r="DW238" s="43"/>
      <c r="DX238" s="43"/>
      <c r="DY238" s="43"/>
      <c r="DZ238" s="43"/>
      <c r="EA238" s="43"/>
      <c r="EB238" s="43"/>
      <c r="EC238" s="43"/>
      <c r="ED238" s="43"/>
      <c r="EE238" s="43"/>
      <c r="EF238" s="43"/>
      <c r="EG238" s="43"/>
      <c r="EH238" s="43"/>
      <c r="EI238" s="43"/>
      <c r="EJ238" s="43"/>
      <c r="EK238" s="43"/>
      <c r="EL238" s="43"/>
      <c r="EM238" s="43"/>
      <c r="EN238" s="43"/>
      <c r="EO238" s="43"/>
      <c r="EP238" s="43"/>
      <c r="EQ238" s="43"/>
      <c r="ER238" s="43"/>
      <c r="ES238" s="43"/>
      <c r="ET238" s="43"/>
      <c r="EU238" s="43"/>
      <c r="EV238" s="43"/>
      <c r="EW238" s="43"/>
      <c r="EX238" s="43"/>
      <c r="EY238" s="43"/>
      <c r="EZ238" s="43"/>
      <c r="FA238" s="43"/>
      <c r="FB238" s="43"/>
      <c r="FC238" s="43"/>
      <c r="FD238" s="43"/>
      <c r="FE238" s="43"/>
      <c r="FF238" s="43"/>
      <c r="FG238" s="43"/>
      <c r="FH238" s="43"/>
      <c r="FI238" s="43"/>
      <c r="FJ238" s="43"/>
      <c r="FK238" s="43"/>
      <c r="FL238" s="43"/>
      <c r="FM238" s="43"/>
      <c r="FN238" s="43"/>
      <c r="FO238" s="43"/>
      <c r="FP238" s="43"/>
      <c r="FQ238" s="43"/>
      <c r="FR238" s="43"/>
      <c r="FS238" s="43"/>
      <c r="FT238" s="43"/>
      <c r="FU238" s="43"/>
      <c r="FV238" s="43"/>
      <c r="FW238" s="43"/>
      <c r="FX238" s="43"/>
      <c r="FY238" s="43"/>
      <c r="FZ238" s="43"/>
      <c r="GA238" s="43"/>
      <c r="GB238" s="43"/>
      <c r="GC238" s="43"/>
      <c r="GD238" s="43"/>
      <c r="GE238" s="43"/>
      <c r="GF238" s="43"/>
      <c r="GG238" s="43"/>
      <c r="GH238" s="43"/>
      <c r="GI238" s="43"/>
      <c r="GJ238" s="43"/>
      <c r="GK238" s="43"/>
      <c r="GL238" s="43"/>
      <c r="GM238" s="43"/>
      <c r="GN238" s="43"/>
      <c r="GO238" s="43"/>
      <c r="GP238" s="43"/>
      <c r="GQ238" s="43"/>
      <c r="GR238" s="43"/>
      <c r="GS238" s="43"/>
      <c r="GT238" s="43"/>
      <c r="GU238" s="43"/>
      <c r="GV238" s="43"/>
      <c r="GW238" s="43"/>
      <c r="GX238" s="43"/>
      <c r="GY238" s="43"/>
      <c r="GZ238" s="43"/>
      <c r="HA238" s="43"/>
      <c r="HB238" s="43"/>
      <c r="HC238" s="43"/>
      <c r="HD238" s="43"/>
      <c r="HE238" s="43"/>
      <c r="HF238" s="43"/>
      <c r="HG238" s="43"/>
      <c r="HH238" s="43"/>
      <c r="HI238" s="43"/>
      <c r="HJ238" s="43"/>
      <c r="HK238" s="43"/>
      <c r="HL238" s="43"/>
      <c r="HM238" s="43"/>
      <c r="HN238" s="43"/>
      <c r="HO238" s="43"/>
      <c r="HP238" s="43"/>
      <c r="HQ238" s="43"/>
      <c r="HR238" s="43"/>
      <c r="HS238" s="43"/>
      <c r="HT238" s="43"/>
      <c r="HU238" s="43"/>
      <c r="HV238" s="43"/>
      <c r="HW238" s="43"/>
      <c r="HX238" s="43"/>
      <c r="HY238" s="43"/>
      <c r="HZ238" s="43"/>
      <c r="IA238" s="43"/>
      <c r="IB238" s="43"/>
      <c r="IC238" s="43"/>
      <c r="ID238" s="43"/>
      <c r="IE238" s="43"/>
      <c r="IF238" s="43"/>
      <c r="IG238" s="43"/>
      <c r="IH238" s="43"/>
      <c r="II238" s="43"/>
      <c r="IJ238" s="43"/>
      <c r="IK238" s="43"/>
      <c r="IL238" s="43"/>
      <c r="IM238" s="43"/>
      <c r="IN238" s="43"/>
      <c r="IO238" s="43"/>
      <c r="IP238" s="43"/>
      <c r="IQ238" s="43"/>
      <c r="IR238" s="43"/>
      <c r="IS238" s="43"/>
      <c r="IT238" s="43"/>
      <c r="IU238" s="43"/>
      <c r="IV238" s="43"/>
      <c r="IW238" s="43"/>
      <c r="IX238" s="43"/>
      <c r="IY238" s="43"/>
      <c r="IZ238" s="43"/>
      <c r="JA238" s="43"/>
      <c r="JB238" s="43"/>
      <c r="JC238" s="43"/>
      <c r="JD238" s="43"/>
      <c r="JE238" s="43"/>
      <c r="JF238" s="43"/>
      <c r="JG238" s="43"/>
      <c r="JH238" s="43"/>
      <c r="JI238" s="43"/>
      <c r="JJ238" s="43"/>
      <c r="JK238" s="43"/>
      <c r="JL238" s="43"/>
      <c r="JM238" s="43"/>
      <c r="JN238" s="43"/>
      <c r="JO238" s="43"/>
      <c r="JP238" s="43"/>
      <c r="JQ238" s="43"/>
      <c r="JR238" s="43"/>
      <c r="JS238" s="43"/>
      <c r="JT238" s="43"/>
      <c r="JU238" s="43"/>
      <c r="JV238" s="43"/>
      <c r="JW238" s="43"/>
      <c r="JX238" s="43"/>
      <c r="JY238" s="43"/>
      <c r="JZ238" s="43"/>
      <c r="KA238" s="43"/>
      <c r="KB238" s="43"/>
      <c r="KC238" s="43"/>
      <c r="KD238" s="43"/>
      <c r="KE238" s="43"/>
      <c r="KF238" s="43"/>
      <c r="KG238" s="43"/>
      <c r="KH238" s="43"/>
      <c r="KI238" s="43"/>
      <c r="KJ238" s="43"/>
      <c r="KK238" s="43"/>
      <c r="KL238" s="43"/>
      <c r="KM238" s="43"/>
      <c r="KN238" s="43"/>
      <c r="KO238" s="43"/>
      <c r="KP238" s="43"/>
      <c r="KQ238" s="43"/>
      <c r="KR238" s="43"/>
      <c r="KS238" s="43"/>
      <c r="KT238" s="43"/>
      <c r="KU238" s="43"/>
      <c r="KV238" s="43"/>
      <c r="KW238" s="43"/>
      <c r="KX238" s="43"/>
      <c r="KY238" s="43"/>
      <c r="KZ238" s="43"/>
      <c r="LA238" s="43"/>
      <c r="LB238" s="43"/>
      <c r="LC238" s="43"/>
      <c r="LD238" s="43"/>
      <c r="LE238" s="43"/>
      <c r="LF238" s="43"/>
      <c r="LG238" s="43"/>
      <c r="LH238" s="43"/>
      <c r="LI238" s="43"/>
      <c r="LJ238" s="43"/>
      <c r="LK238" s="43"/>
      <c r="LL238" s="43"/>
      <c r="LM238" s="43"/>
      <c r="LN238" s="43"/>
      <c r="LO238" s="43"/>
      <c r="LP238" s="43"/>
      <c r="LQ238" s="43"/>
      <c r="LR238" s="43"/>
      <c r="LS238" s="43"/>
      <c r="LT238" s="43"/>
      <c r="LU238" s="43"/>
      <c r="LV238" s="43"/>
      <c r="LW238" s="43"/>
      <c r="LX238" s="43"/>
      <c r="LY238" s="43"/>
      <c r="LZ238" s="43"/>
      <c r="MA238" s="43"/>
      <c r="MB238" s="43"/>
      <c r="MC238" s="43"/>
      <c r="MD238" s="43"/>
      <c r="ME238" s="43"/>
      <c r="MF238" s="43"/>
      <c r="MG238" s="43"/>
      <c r="MH238" s="43"/>
      <c r="MI238" s="43"/>
      <c r="MJ238" s="43"/>
      <c r="MK238" s="43"/>
      <c r="ML238" s="43"/>
      <c r="MM238" s="43"/>
      <c r="MN238" s="43"/>
      <c r="MO238" s="43"/>
      <c r="MP238" s="43"/>
      <c r="MQ238" s="43"/>
      <c r="MR238" s="43"/>
      <c r="MS238" s="43"/>
      <c r="MT238" s="43"/>
      <c r="MU238" s="43"/>
      <c r="MV238" s="43"/>
      <c r="MW238" s="43"/>
      <c r="MX238" s="43"/>
      <c r="MY238" s="43"/>
      <c r="MZ238" s="43"/>
      <c r="NA238" s="43"/>
      <c r="NB238" s="43"/>
      <c r="NC238" s="43"/>
      <c r="ND238" s="43"/>
      <c r="NE238" s="43"/>
      <c r="NF238" s="43"/>
      <c r="NG238" s="43"/>
      <c r="NH238" s="43"/>
      <c r="NI238" s="43"/>
      <c r="NJ238" s="43"/>
      <c r="NK238" s="43"/>
      <c r="NL238" s="43"/>
      <c r="NM238" s="43"/>
      <c r="NN238" s="43"/>
      <c r="NO238" s="43"/>
      <c r="NP238" s="43"/>
      <c r="NQ238" s="43"/>
      <c r="NR238" s="43"/>
      <c r="NS238" s="43"/>
      <c r="NT238" s="43"/>
      <c r="NU238" s="43"/>
      <c r="NV238" s="43"/>
      <c r="NW238" s="43"/>
      <c r="NX238" s="43"/>
      <c r="NY238" s="43"/>
      <c r="NZ238" s="43"/>
      <c r="OA238" s="43"/>
      <c r="OB238" s="43"/>
      <c r="OC238" s="43"/>
      <c r="OD238" s="43"/>
      <c r="OE238" s="43"/>
      <c r="OF238" s="43"/>
      <c r="OG238" s="43"/>
      <c r="OH238" s="43"/>
      <c r="OI238" s="43"/>
      <c r="OJ238" s="43"/>
      <c r="OK238" s="43"/>
      <c r="OL238" s="43"/>
      <c r="OM238" s="43"/>
      <c r="ON238" s="43"/>
      <c r="OO238" s="43"/>
      <c r="OP238" s="43"/>
      <c r="OQ238" s="43"/>
      <c r="OR238" s="43"/>
      <c r="OS238" s="43"/>
      <c r="OT238" s="43"/>
      <c r="OU238" s="43"/>
      <c r="OV238" s="43"/>
      <c r="OW238" s="43"/>
      <c r="OX238" s="43"/>
      <c r="OY238" s="43"/>
      <c r="OZ238" s="43"/>
      <c r="PA238" s="43"/>
      <c r="PB238" s="43"/>
      <c r="PC238" s="43"/>
      <c r="PD238" s="43"/>
      <c r="PE238" s="43"/>
      <c r="PF238" s="43"/>
      <c r="PG238" s="43"/>
      <c r="PH238" s="43"/>
      <c r="PI238" s="43"/>
      <c r="PJ238" s="43"/>
      <c r="PK238" s="43"/>
      <c r="PL238" s="43"/>
      <c r="PM238" s="43"/>
      <c r="PN238" s="43"/>
      <c r="PO238" s="43"/>
      <c r="PP238" s="43"/>
      <c r="PQ238" s="43"/>
      <c r="PR238" s="43"/>
      <c r="PS238" s="43"/>
      <c r="PT238" s="43"/>
      <c r="PU238" s="43"/>
      <c r="PV238" s="43"/>
      <c r="PW238" s="43"/>
      <c r="PX238" s="43"/>
      <c r="PY238" s="43"/>
      <c r="PZ238" s="43"/>
      <c r="QA238" s="43"/>
      <c r="QB238" s="43"/>
      <c r="QC238" s="43"/>
      <c r="QD238" s="43"/>
      <c r="QE238" s="43"/>
      <c r="QF238" s="43"/>
      <c r="QG238" s="43"/>
      <c r="QH238" s="43"/>
      <c r="QI238" s="43"/>
      <c r="QJ238" s="43"/>
      <c r="QK238" s="43"/>
      <c r="QL238" s="43"/>
      <c r="QM238" s="43"/>
      <c r="QN238" s="43"/>
      <c r="QO238" s="43"/>
      <c r="QP238" s="43"/>
      <c r="QQ238" s="43"/>
      <c r="QR238" s="43"/>
      <c r="QS238" s="43"/>
      <c r="QT238" s="43"/>
      <c r="QU238" s="43"/>
      <c r="QV238" s="43"/>
      <c r="QW238" s="43"/>
      <c r="QX238" s="43"/>
      <c r="QY238" s="43"/>
      <c r="QZ238" s="43"/>
      <c r="RA238" s="43"/>
      <c r="RB238" s="43"/>
      <c r="RC238" s="43"/>
      <c r="RD238" s="43"/>
      <c r="RE238" s="43"/>
      <c r="RF238" s="43"/>
      <c r="RG238" s="43"/>
      <c r="RH238" s="43"/>
      <c r="RI238" s="43"/>
      <c r="RJ238" s="43"/>
      <c r="RK238" s="43"/>
      <c r="RL238" s="43"/>
      <c r="RM238" s="43"/>
      <c r="RN238" s="43"/>
      <c r="RO238" s="43"/>
      <c r="RP238" s="43"/>
      <c r="RQ238" s="43"/>
      <c r="RR238" s="43"/>
      <c r="RS238" s="43"/>
      <c r="RT238" s="43"/>
      <c r="RU238" s="43"/>
      <c r="RV238" s="43"/>
      <c r="RW238" s="43"/>
      <c r="RX238" s="43"/>
      <c r="RY238" s="43"/>
      <c r="RZ238" s="43"/>
      <c r="SA238" s="43"/>
      <c r="SB238" s="43"/>
      <c r="SC238" s="43"/>
      <c r="SD238" s="43"/>
      <c r="SE238" s="43"/>
      <c r="SF238" s="43"/>
      <c r="SG238" s="43"/>
      <c r="SH238" s="43"/>
      <c r="SI238" s="43"/>
      <c r="SJ238" s="43"/>
      <c r="SK238" s="43"/>
      <c r="SL238" s="43"/>
      <c r="SM238" s="43"/>
      <c r="SN238" s="43"/>
      <c r="SO238" s="43"/>
      <c r="SP238" s="43"/>
      <c r="SQ238" s="43"/>
      <c r="SR238" s="43"/>
      <c r="SS238" s="43"/>
      <c r="ST238" s="43"/>
      <c r="SU238" s="43"/>
      <c r="SV238" s="43"/>
      <c r="SW238" s="43"/>
      <c r="SX238" s="43"/>
      <c r="SY238" s="43"/>
      <c r="SZ238" s="43"/>
      <c r="TA238" s="43"/>
      <c r="TB238" s="43"/>
      <c r="TC238" s="43"/>
      <c r="TD238" s="43"/>
      <c r="TE238" s="43"/>
      <c r="TF238" s="43"/>
      <c r="TG238" s="43"/>
      <c r="TH238" s="43"/>
      <c r="TI238" s="43"/>
      <c r="TJ238" s="43"/>
      <c r="TK238" s="43"/>
      <c r="TL238" s="43"/>
      <c r="TM238" s="43"/>
      <c r="TN238" s="43"/>
      <c r="TO238" s="43"/>
      <c r="TP238" s="43"/>
      <c r="TQ238" s="43"/>
      <c r="TR238" s="43"/>
      <c r="TS238" s="43"/>
      <c r="TT238" s="43"/>
      <c r="TU238" s="43"/>
      <c r="TV238" s="43"/>
      <c r="TW238" s="43"/>
      <c r="TX238" s="43"/>
      <c r="TY238" s="43"/>
      <c r="TZ238" s="43"/>
      <c r="UA238" s="43"/>
      <c r="UB238" s="43"/>
      <c r="UC238" s="43"/>
      <c r="UD238" s="43"/>
      <c r="UE238" s="43"/>
      <c r="UF238" s="43"/>
      <c r="UG238" s="43"/>
      <c r="UH238" s="43"/>
      <c r="UI238" s="43"/>
      <c r="UJ238" s="43"/>
      <c r="UK238" s="43"/>
      <c r="UL238" s="43"/>
      <c r="UM238" s="43"/>
      <c r="UN238" s="43"/>
      <c r="UO238" s="43"/>
      <c r="UP238" s="43"/>
      <c r="UQ238" s="43"/>
      <c r="UR238" s="43"/>
      <c r="US238" s="43"/>
      <c r="UT238" s="43"/>
      <c r="UU238" s="43"/>
      <c r="UV238" s="43"/>
      <c r="UW238" s="43"/>
      <c r="UX238" s="43"/>
      <c r="UY238" s="43"/>
      <c r="UZ238" s="43"/>
      <c r="VA238" s="43"/>
      <c r="VB238" s="43"/>
      <c r="VC238" s="43"/>
      <c r="VD238" s="43"/>
      <c r="VE238" s="43"/>
      <c r="VF238" s="43"/>
      <c r="VG238" s="43"/>
      <c r="VH238" s="43"/>
      <c r="VI238" s="43"/>
      <c r="VJ238" s="43"/>
      <c r="VK238" s="43"/>
      <c r="VL238" s="43"/>
      <c r="VM238" s="43"/>
      <c r="VN238" s="43"/>
      <c r="VO238" s="43"/>
      <c r="VP238" s="43"/>
      <c r="VQ238" s="43"/>
      <c r="VR238" s="43"/>
      <c r="VS238" s="43"/>
      <c r="VT238" s="43"/>
      <c r="VU238" s="43"/>
      <c r="VV238" s="43"/>
      <c r="VW238" s="43"/>
      <c r="VX238" s="43"/>
      <c r="VY238" s="43"/>
      <c r="VZ238" s="43"/>
      <c r="WA238" s="43"/>
      <c r="WB238" s="43"/>
      <c r="WC238" s="43"/>
      <c r="WD238" s="43"/>
      <c r="WE238" s="43"/>
      <c r="WF238" s="43"/>
      <c r="WG238" s="43"/>
      <c r="WH238" s="43"/>
      <c r="WI238" s="43"/>
      <c r="WJ238" s="43"/>
      <c r="WK238" s="43"/>
      <c r="WL238" s="43"/>
      <c r="WM238" s="43"/>
      <c r="WN238" s="43"/>
      <c r="WO238" s="43"/>
      <c r="WP238" s="43"/>
      <c r="WQ238" s="43"/>
      <c r="WR238" s="43"/>
      <c r="WS238" s="43"/>
      <c r="WT238" s="43"/>
      <c r="WU238" s="43"/>
      <c r="WV238" s="43"/>
      <c r="WW238" s="43"/>
      <c r="WX238" s="43"/>
      <c r="WY238" s="43"/>
      <c r="WZ238" s="43"/>
      <c r="XA238" s="43"/>
      <c r="XB238" s="43"/>
      <c r="XC238" s="43"/>
      <c r="XD238" s="43"/>
      <c r="XE238" s="43"/>
      <c r="XF238" s="43"/>
      <c r="XG238" s="43"/>
      <c r="XH238" s="43"/>
      <c r="XI238" s="43"/>
      <c r="XJ238" s="43"/>
      <c r="XK238" s="43"/>
      <c r="XL238" s="43"/>
      <c r="XM238" s="43"/>
      <c r="XN238" s="43"/>
      <c r="XO238" s="43"/>
      <c r="XP238" s="43"/>
      <c r="XQ238" s="43"/>
      <c r="XR238" s="43"/>
      <c r="XS238" s="43"/>
      <c r="XT238" s="43"/>
      <c r="XU238" s="43"/>
      <c r="XV238" s="43"/>
      <c r="XW238" s="43"/>
      <c r="XX238" s="43"/>
      <c r="XY238" s="43"/>
      <c r="XZ238" s="43"/>
      <c r="YA238" s="43"/>
      <c r="YB238" s="43"/>
      <c r="YC238" s="43"/>
      <c r="YD238" s="43"/>
      <c r="YE238" s="43"/>
      <c r="YF238" s="43"/>
      <c r="YG238" s="43"/>
      <c r="YH238" s="43"/>
      <c r="YI238" s="43"/>
      <c r="YJ238" s="43"/>
      <c r="YK238" s="43"/>
      <c r="YL238" s="43"/>
      <c r="YM238" s="43"/>
      <c r="YN238" s="43"/>
      <c r="YO238" s="43"/>
      <c r="YP238" s="43"/>
      <c r="YQ238" s="43"/>
      <c r="YR238" s="43"/>
      <c r="YS238" s="43"/>
      <c r="YT238" s="43"/>
      <c r="YU238" s="43"/>
      <c r="YV238" s="43"/>
      <c r="YW238" s="43"/>
      <c r="YX238" s="43"/>
      <c r="YY238" s="43"/>
      <c r="YZ238" s="43"/>
      <c r="ZA238" s="43"/>
      <c r="ZB238" s="43"/>
      <c r="ZC238" s="43"/>
      <c r="ZD238" s="43"/>
      <c r="ZE238" s="43"/>
      <c r="ZF238" s="43"/>
      <c r="ZG238" s="43"/>
      <c r="ZH238" s="43"/>
      <c r="ZI238" s="43"/>
      <c r="ZJ238" s="43"/>
      <c r="ZK238" s="43"/>
      <c r="ZL238" s="43"/>
      <c r="ZM238" s="43"/>
      <c r="ZN238" s="43"/>
      <c r="ZO238" s="43"/>
      <c r="ZP238" s="43"/>
      <c r="ZQ238" s="43"/>
      <c r="ZR238" s="43"/>
      <c r="ZS238" s="43"/>
      <c r="ZT238" s="43"/>
      <c r="ZU238" s="43"/>
      <c r="ZV238" s="43"/>
      <c r="ZW238" s="43"/>
      <c r="ZX238" s="43"/>
      <c r="ZY238" s="43"/>
      <c r="ZZ238" s="43"/>
      <c r="AAA238" s="43"/>
      <c r="AAB238" s="43"/>
      <c r="AAC238" s="43"/>
      <c r="AAD238" s="43"/>
      <c r="AAE238" s="43"/>
      <c r="AAF238" s="43"/>
      <c r="AAG238" s="43"/>
      <c r="AAH238" s="43"/>
      <c r="AAI238" s="43"/>
      <c r="AAJ238" s="43"/>
      <c r="AAK238" s="43"/>
      <c r="AAL238" s="43"/>
      <c r="AAM238" s="43"/>
      <c r="AAN238" s="43"/>
      <c r="AAO238" s="43"/>
      <c r="AAP238" s="43"/>
      <c r="AAQ238" s="43"/>
      <c r="AAR238" s="43"/>
      <c r="AAS238" s="43"/>
      <c r="AAT238" s="43"/>
      <c r="AAU238" s="43"/>
      <c r="AAV238" s="43"/>
      <c r="AAW238" s="43"/>
      <c r="AAX238" s="43"/>
      <c r="AAY238" s="43"/>
      <c r="AAZ238" s="43"/>
      <c r="ABA238" s="43"/>
      <c r="ABB238" s="43"/>
      <c r="ABC238" s="43"/>
      <c r="ABD238" s="43"/>
      <c r="ABE238" s="43"/>
      <c r="ABF238" s="43"/>
      <c r="ABG238" s="43"/>
      <c r="ABH238" s="43"/>
      <c r="ABI238" s="43"/>
      <c r="ABJ238" s="43"/>
      <c r="ABK238" s="43"/>
      <c r="ABL238" s="43"/>
      <c r="ABM238" s="43"/>
      <c r="ABN238" s="43"/>
      <c r="ABO238" s="43"/>
      <c r="ABP238" s="43"/>
      <c r="ABQ238" s="43"/>
      <c r="ABR238" s="43"/>
      <c r="ABS238" s="43"/>
      <c r="ABT238" s="43"/>
      <c r="ABU238" s="43"/>
      <c r="ABV238" s="43"/>
      <c r="ABW238" s="43"/>
      <c r="ABX238" s="43"/>
      <c r="ABY238" s="43"/>
      <c r="ABZ238" s="43"/>
      <c r="ACA238" s="43"/>
      <c r="ACB238" s="43"/>
      <c r="ACC238" s="43"/>
      <c r="ACD238" s="43"/>
      <c r="ACE238" s="43"/>
      <c r="ACF238" s="43"/>
      <c r="ACG238" s="43"/>
      <c r="ACH238" s="43"/>
      <c r="ACI238" s="43"/>
      <c r="ACJ238" s="43"/>
      <c r="ACK238" s="43"/>
      <c r="ACL238" s="43"/>
      <c r="ACM238" s="43"/>
      <c r="ACN238" s="43"/>
      <c r="ACO238" s="43"/>
      <c r="ACP238" s="43"/>
      <c r="ACQ238" s="43"/>
      <c r="ACR238" s="43"/>
      <c r="ACS238" s="43"/>
      <c r="ACT238" s="43"/>
      <c r="ACU238" s="43"/>
      <c r="ACV238" s="43"/>
      <c r="ACW238" s="43"/>
      <c r="ACX238" s="43"/>
      <c r="ACY238" s="43"/>
      <c r="ACZ238" s="43"/>
      <c r="ADA238" s="43"/>
      <c r="ADB238" s="43"/>
      <c r="ADC238" s="43"/>
      <c r="ADD238" s="43"/>
      <c r="ADE238" s="43"/>
      <c r="ADF238" s="43"/>
      <c r="ADG238" s="43"/>
      <c r="ADH238" s="43"/>
      <c r="ADI238" s="43"/>
      <c r="ADJ238" s="43"/>
      <c r="ADK238" s="43"/>
      <c r="ADL238" s="43"/>
      <c r="ADM238" s="43"/>
      <c r="ADN238" s="43"/>
      <c r="ADO238" s="43"/>
      <c r="ADP238" s="43"/>
      <c r="ADQ238" s="43"/>
      <c r="ADR238" s="43"/>
      <c r="ADS238" s="43"/>
      <c r="ADT238" s="43"/>
      <c r="ADU238" s="43"/>
      <c r="ADV238" s="43"/>
      <c r="ADW238" s="43"/>
      <c r="ADX238" s="43"/>
      <c r="ADY238" s="43"/>
      <c r="ADZ238" s="43"/>
      <c r="AEA238" s="43"/>
      <c r="AEB238" s="43"/>
      <c r="AEC238" s="43"/>
      <c r="AED238" s="43"/>
      <c r="AEE238" s="43"/>
      <c r="AEF238" s="43"/>
      <c r="AEG238" s="43"/>
      <c r="AEH238" s="43"/>
      <c r="AEI238" s="43"/>
      <c r="AEJ238" s="43"/>
      <c r="AEK238" s="43"/>
      <c r="AEL238" s="43"/>
      <c r="AEM238" s="43"/>
      <c r="AEN238" s="43"/>
      <c r="AEO238" s="43"/>
      <c r="AEP238" s="43"/>
      <c r="AEQ238" s="43"/>
      <c r="AER238" s="43"/>
      <c r="AES238" s="43"/>
      <c r="AET238" s="43"/>
      <c r="AEU238" s="43"/>
      <c r="AEV238" s="43"/>
      <c r="AEW238" s="43"/>
      <c r="AEX238" s="43"/>
      <c r="AEY238" s="43"/>
      <c r="AEZ238" s="43"/>
      <c r="AFA238" s="43"/>
      <c r="AFB238" s="43"/>
      <c r="AFC238" s="43"/>
      <c r="AFD238" s="43"/>
      <c r="AFE238" s="43"/>
      <c r="AFF238" s="43"/>
      <c r="AFG238" s="43"/>
      <c r="AFH238" s="43"/>
      <c r="AFI238" s="43"/>
      <c r="AFJ238" s="43"/>
      <c r="AFK238" s="43"/>
      <c r="AFL238" s="43"/>
      <c r="AFM238" s="43"/>
      <c r="AFN238" s="43"/>
      <c r="AFO238" s="43"/>
      <c r="AFP238" s="43"/>
      <c r="AFQ238" s="43"/>
      <c r="AFR238" s="43"/>
      <c r="AFS238" s="43"/>
      <c r="AFT238" s="43"/>
      <c r="AFU238" s="43"/>
      <c r="AFV238" s="43"/>
      <c r="AFW238" s="43"/>
      <c r="AFX238" s="43"/>
      <c r="AFY238" s="43"/>
      <c r="AFZ238" s="43"/>
      <c r="AGA238" s="43"/>
      <c r="AGB238" s="43"/>
      <c r="AGC238" s="43"/>
      <c r="AGD238" s="43"/>
      <c r="AGE238" s="43"/>
      <c r="AGF238" s="43"/>
      <c r="AGG238" s="43"/>
      <c r="AGH238" s="43"/>
      <c r="AGI238" s="43"/>
      <c r="AGJ238" s="43"/>
      <c r="AGK238" s="43"/>
      <c r="AGL238" s="43"/>
      <c r="AGM238" s="43"/>
      <c r="AGN238" s="43"/>
      <c r="AGO238" s="43"/>
      <c r="AGP238" s="43"/>
      <c r="AGQ238" s="43"/>
      <c r="AGR238" s="43"/>
      <c r="AGS238" s="43"/>
      <c r="AGT238" s="43"/>
      <c r="AGU238" s="43"/>
      <c r="AGV238" s="43"/>
      <c r="AGW238" s="43"/>
      <c r="AGX238" s="43"/>
      <c r="AGY238" s="43"/>
      <c r="AGZ238" s="43"/>
      <c r="AHA238" s="43"/>
      <c r="AHB238" s="43"/>
      <c r="AHC238" s="43"/>
      <c r="AHD238" s="43"/>
      <c r="AHE238" s="43"/>
      <c r="AHF238" s="43"/>
      <c r="AHG238" s="43"/>
      <c r="AHH238" s="43"/>
      <c r="AHI238" s="43"/>
      <c r="AHJ238" s="43"/>
      <c r="AHK238" s="43"/>
      <c r="AHL238" s="43"/>
      <c r="AHM238" s="43"/>
      <c r="AHN238" s="43"/>
      <c r="AHO238" s="43"/>
      <c r="AHP238" s="43"/>
      <c r="AHQ238" s="43"/>
      <c r="AHR238" s="43"/>
      <c r="AHS238" s="43"/>
      <c r="AHT238" s="43"/>
      <c r="AHU238" s="43"/>
      <c r="AHV238" s="43"/>
      <c r="AHW238" s="43"/>
      <c r="AHX238" s="43"/>
      <c r="AHY238" s="43"/>
      <c r="AHZ238" s="43"/>
      <c r="AIA238" s="43"/>
      <c r="AIB238" s="43"/>
      <c r="AIC238" s="43"/>
      <c r="AID238" s="43"/>
      <c r="AIE238" s="43"/>
      <c r="AIF238" s="43"/>
      <c r="AIG238" s="43"/>
      <c r="AIH238" s="43"/>
      <c r="AII238" s="43"/>
      <c r="AIJ238" s="43"/>
      <c r="AIK238" s="43"/>
      <c r="AIL238" s="43"/>
      <c r="AIM238" s="43"/>
      <c r="AIN238" s="43"/>
      <c r="AIO238" s="43"/>
      <c r="AIP238" s="43"/>
      <c r="AIQ238" s="43"/>
      <c r="AIR238" s="43"/>
      <c r="AIS238" s="43"/>
      <c r="AIT238" s="43"/>
      <c r="AIU238" s="43"/>
      <c r="AIV238" s="43"/>
      <c r="AIW238" s="43"/>
      <c r="AIX238" s="43"/>
      <c r="AIY238" s="43"/>
      <c r="AIZ238" s="43"/>
      <c r="AJA238" s="43"/>
      <c r="AJB238" s="43"/>
      <c r="AJC238" s="43"/>
      <c r="AJD238" s="43"/>
      <c r="AJE238" s="43"/>
      <c r="AJF238" s="43"/>
      <c r="AJG238" s="43"/>
      <c r="AJH238" s="43"/>
      <c r="AJI238" s="43"/>
      <c r="AJJ238" s="43"/>
      <c r="AJK238" s="43"/>
      <c r="AJL238" s="43"/>
      <c r="AJM238" s="43"/>
      <c r="AJN238" s="43"/>
      <c r="AJO238" s="43"/>
      <c r="AJP238" s="43"/>
      <c r="AJQ238" s="43"/>
      <c r="AJR238" s="43"/>
      <c r="AJS238" s="43"/>
      <c r="AJT238" s="43"/>
      <c r="AJU238" s="43"/>
      <c r="AJV238" s="43"/>
      <c r="AJW238" s="43"/>
      <c r="AJX238" s="43"/>
      <c r="AJY238" s="43"/>
      <c r="AJZ238" s="43"/>
      <c r="AKA238" s="43"/>
      <c r="AKB238" s="43"/>
      <c r="AKC238" s="43"/>
      <c r="AKD238" s="43"/>
      <c r="AKE238" s="43"/>
      <c r="AKF238" s="43"/>
      <c r="AKG238" s="43"/>
      <c r="AKH238" s="43"/>
      <c r="AKI238" s="43"/>
      <c r="AKJ238" s="43"/>
      <c r="AKK238" s="43"/>
      <c r="AKL238" s="43"/>
      <c r="AKM238" s="43"/>
      <c r="AKN238" s="43"/>
      <c r="AKO238" s="43"/>
      <c r="AKP238" s="43"/>
      <c r="AKQ238" s="43"/>
      <c r="AKR238" s="43"/>
      <c r="AKS238" s="43"/>
      <c r="AKT238" s="43"/>
      <c r="AKU238" s="43"/>
      <c r="AKV238" s="43"/>
      <c r="AKW238" s="43"/>
      <c r="AKX238" s="43"/>
      <c r="AKY238" s="43"/>
      <c r="AKZ238" s="43"/>
      <c r="ALA238" s="43"/>
      <c r="ALB238" s="43"/>
      <c r="ALC238" s="43"/>
      <c r="ALD238" s="43"/>
      <c r="ALE238" s="43"/>
      <c r="ALF238" s="43"/>
      <c r="ALG238" s="43"/>
      <c r="ALH238" s="43"/>
      <c r="ALI238" s="43"/>
      <c r="ALJ238" s="43"/>
      <c r="ALK238" s="43"/>
      <c r="ALL238" s="43"/>
      <c r="ALM238" s="43"/>
      <c r="ALN238" s="43"/>
      <c r="ALO238" s="43"/>
      <c r="ALP238" s="43"/>
      <c r="ALQ238" s="43"/>
      <c r="ALR238" s="43"/>
      <c r="ALS238" s="43"/>
      <c r="ALT238" s="43"/>
      <c r="ALU238" s="43"/>
      <c r="ALV238" s="43"/>
      <c r="ALW238" s="43"/>
      <c r="ALX238" s="43"/>
      <c r="ALY238" s="43"/>
      <c r="ALZ238" s="43"/>
      <c r="AMA238" s="43"/>
      <c r="AMB238" s="43"/>
      <c r="AMC238" s="43"/>
      <c r="AMD238" s="43"/>
      <c r="AME238" s="43"/>
      <c r="AMF238" s="43"/>
      <c r="AMG238" s="43"/>
      <c r="AMH238" s="43"/>
      <c r="AMI238" s="43"/>
      <c r="AMJ238" s="43"/>
      <c r="AMK238" s="43"/>
      <c r="AML238" s="43"/>
      <c r="AMM238" s="43"/>
      <c r="AMN238" s="43"/>
      <c r="AMO238" s="43"/>
      <c r="AMP238" s="43"/>
      <c r="AMQ238" s="43"/>
      <c r="AMR238" s="43"/>
      <c r="AMS238" s="43"/>
      <c r="AMT238" s="43"/>
      <c r="AMU238" s="43"/>
      <c r="AMV238" s="43"/>
      <c r="AMW238" s="43"/>
      <c r="AMX238" s="43"/>
      <c r="AMY238" s="43"/>
      <c r="AMZ238" s="43"/>
      <c r="ANA238" s="43"/>
      <c r="ANB238" s="43"/>
      <c r="ANC238" s="43"/>
      <c r="AND238" s="43"/>
      <c r="ANE238" s="43"/>
      <c r="ANF238" s="43"/>
      <c r="ANG238" s="43"/>
      <c r="ANH238" s="43"/>
      <c r="ANI238" s="43"/>
      <c r="ANJ238" s="43"/>
      <c r="ANK238" s="43"/>
      <c r="ANL238" s="43"/>
      <c r="ANM238" s="43"/>
      <c r="ANN238" s="43"/>
      <c r="ANO238" s="43"/>
      <c r="ANP238" s="43"/>
      <c r="ANQ238" s="43"/>
      <c r="ANR238" s="43"/>
      <c r="ANS238" s="43"/>
      <c r="ANT238" s="43"/>
      <c r="ANU238" s="43"/>
      <c r="ANV238" s="43"/>
      <c r="ANW238" s="43"/>
      <c r="ANX238" s="43"/>
      <c r="ANY238" s="43"/>
      <c r="ANZ238" s="43"/>
      <c r="AOA238" s="43"/>
      <c r="AOB238" s="43"/>
      <c r="AOC238" s="43"/>
      <c r="AOD238" s="43"/>
      <c r="AOE238" s="43"/>
      <c r="AOF238" s="43"/>
      <c r="AOG238" s="43"/>
      <c r="AOH238" s="43"/>
      <c r="AOI238" s="43"/>
      <c r="AOJ238" s="43"/>
      <c r="AOK238" s="43"/>
      <c r="AOL238" s="43"/>
      <c r="AOM238" s="43"/>
      <c r="AON238" s="43"/>
      <c r="AOO238" s="43"/>
      <c r="AOP238" s="43"/>
      <c r="AOQ238" s="43"/>
      <c r="AOR238" s="43"/>
      <c r="AOS238" s="43"/>
      <c r="AOT238" s="43"/>
      <c r="AOU238" s="43"/>
      <c r="AOV238" s="43"/>
      <c r="AOW238" s="43"/>
      <c r="AOX238" s="43"/>
      <c r="AOY238" s="43"/>
      <c r="AOZ238" s="43"/>
      <c r="APA238" s="43"/>
      <c r="APB238" s="43"/>
      <c r="APC238" s="43"/>
      <c r="APD238" s="43"/>
      <c r="APE238" s="43"/>
      <c r="APF238" s="43"/>
      <c r="APG238" s="43"/>
      <c r="APH238" s="43"/>
      <c r="API238" s="43"/>
      <c r="APJ238" s="43"/>
      <c r="APK238" s="43"/>
      <c r="APL238" s="43"/>
      <c r="APM238" s="43"/>
      <c r="APN238" s="43"/>
      <c r="APO238" s="43"/>
      <c r="APP238" s="43"/>
      <c r="APQ238" s="43"/>
      <c r="APR238" s="43"/>
      <c r="APS238" s="43"/>
      <c r="APT238" s="43"/>
      <c r="APU238" s="43"/>
      <c r="APV238" s="43"/>
      <c r="APW238" s="43"/>
      <c r="APX238" s="43"/>
      <c r="APY238" s="43"/>
      <c r="APZ238" s="43"/>
      <c r="AQA238" s="43"/>
      <c r="AQB238" s="43"/>
      <c r="AQC238" s="43"/>
      <c r="AQD238" s="43"/>
      <c r="AQE238" s="43"/>
      <c r="AQF238" s="43"/>
      <c r="AQG238" s="43"/>
      <c r="AQH238" s="43"/>
      <c r="AQI238" s="43"/>
      <c r="AQJ238" s="43"/>
      <c r="AQK238" s="43"/>
      <c r="AQL238" s="43"/>
      <c r="AQM238" s="43"/>
      <c r="AQN238" s="43"/>
      <c r="AQO238" s="43"/>
      <c r="AQP238" s="43"/>
      <c r="AQQ238" s="43"/>
      <c r="AQR238" s="43"/>
      <c r="AQS238" s="43"/>
      <c r="AQT238" s="43"/>
      <c r="AQU238" s="43"/>
      <c r="AQV238" s="43"/>
      <c r="AQW238" s="43"/>
      <c r="AQX238" s="43"/>
      <c r="AQY238" s="43"/>
      <c r="AQZ238" s="43"/>
      <c r="ARA238" s="43"/>
      <c r="ARB238" s="43"/>
      <c r="ARC238" s="43"/>
      <c r="ARD238" s="43"/>
      <c r="ARE238" s="43"/>
      <c r="ARF238" s="43"/>
      <c r="ARG238" s="43"/>
      <c r="ARH238" s="43"/>
      <c r="ARI238" s="43"/>
      <c r="ARJ238" s="43"/>
      <c r="ARK238" s="43"/>
      <c r="ARL238" s="43"/>
      <c r="ARM238" s="43"/>
      <c r="ARN238" s="43"/>
      <c r="ARO238" s="43"/>
      <c r="ARP238" s="43"/>
      <c r="ARQ238" s="43"/>
      <c r="ARR238" s="43"/>
      <c r="ARS238" s="43"/>
      <c r="ART238" s="43"/>
      <c r="ARU238" s="43"/>
      <c r="ARV238" s="43"/>
      <c r="ARW238" s="43"/>
      <c r="ARX238" s="43"/>
      <c r="ARY238" s="43"/>
      <c r="ARZ238" s="43"/>
      <c r="ASA238" s="43"/>
      <c r="ASB238" s="43"/>
      <c r="ASC238" s="43"/>
      <c r="ASD238" s="43"/>
      <c r="ASE238" s="43"/>
      <c r="ASF238" s="43"/>
      <c r="ASG238" s="43"/>
      <c r="ASH238" s="43"/>
      <c r="ASI238" s="43"/>
      <c r="ASJ238" s="43"/>
      <c r="ASK238" s="43"/>
      <c r="ASL238" s="43"/>
      <c r="ASM238" s="43"/>
      <c r="ASN238" s="43"/>
      <c r="ASO238" s="43"/>
      <c r="ASP238" s="43"/>
      <c r="ASQ238" s="43"/>
      <c r="ASR238" s="43"/>
      <c r="ASS238" s="43"/>
      <c r="AST238" s="43"/>
      <c r="ASU238" s="43"/>
      <c r="ASV238" s="43"/>
      <c r="ASW238" s="43"/>
      <c r="ASX238" s="43"/>
      <c r="ASY238" s="43"/>
      <c r="ASZ238" s="43"/>
      <c r="ATA238" s="43"/>
      <c r="ATB238" s="43"/>
      <c r="ATC238" s="43"/>
      <c r="ATD238" s="43"/>
      <c r="ATE238" s="43"/>
      <c r="ATF238" s="43"/>
      <c r="ATG238" s="43"/>
      <c r="ATH238" s="43"/>
      <c r="ATI238" s="43"/>
      <c r="ATJ238" s="43"/>
      <c r="ATK238" s="43"/>
      <c r="ATL238" s="43"/>
      <c r="ATM238" s="43"/>
      <c r="ATN238" s="43"/>
      <c r="ATO238" s="43"/>
      <c r="ATP238" s="43"/>
      <c r="ATQ238" s="43"/>
      <c r="ATR238" s="43"/>
      <c r="ATS238" s="43"/>
      <c r="ATT238" s="43"/>
      <c r="ATU238" s="43"/>
      <c r="ATV238" s="43"/>
      <c r="ATW238" s="43"/>
      <c r="ATX238" s="43"/>
      <c r="ATY238" s="43"/>
      <c r="ATZ238" s="43"/>
      <c r="AUA238" s="43"/>
      <c r="AUB238" s="43"/>
      <c r="AUC238" s="43"/>
      <c r="AUD238" s="43"/>
      <c r="AUE238" s="43"/>
      <c r="AUF238" s="43"/>
      <c r="AUG238" s="43"/>
      <c r="AUH238" s="43"/>
      <c r="AUI238" s="43"/>
      <c r="AUJ238" s="43"/>
      <c r="AUK238" s="43"/>
      <c r="AUL238" s="43"/>
      <c r="AUM238" s="43"/>
      <c r="AUN238" s="43"/>
      <c r="AUO238" s="43"/>
      <c r="AUP238" s="43"/>
      <c r="AUQ238" s="43"/>
      <c r="AUR238" s="43"/>
      <c r="AUS238" s="43"/>
      <c r="AUT238" s="43"/>
      <c r="AUU238" s="43"/>
      <c r="AUV238" s="43"/>
      <c r="AUW238" s="43"/>
      <c r="AUX238" s="43"/>
      <c r="AUY238" s="43"/>
      <c r="AUZ238" s="43"/>
      <c r="AVA238" s="43"/>
      <c r="AVB238" s="43"/>
      <c r="AVC238" s="43"/>
      <c r="AVD238" s="43"/>
      <c r="AVE238" s="43"/>
      <c r="AVF238" s="43"/>
      <c r="AVG238" s="43"/>
      <c r="AVH238" s="43"/>
      <c r="AVI238" s="43"/>
      <c r="AVJ238" s="43"/>
      <c r="AVK238" s="43"/>
      <c r="AVL238" s="43"/>
      <c r="AVM238" s="43"/>
      <c r="AVN238" s="43"/>
      <c r="AVO238" s="43"/>
      <c r="AVP238" s="43"/>
      <c r="AVQ238" s="43"/>
      <c r="AVR238" s="43"/>
      <c r="AVS238" s="43"/>
      <c r="AVT238" s="43"/>
      <c r="AVU238" s="43"/>
      <c r="AVV238" s="43"/>
      <c r="AVW238" s="43"/>
      <c r="AVX238" s="43"/>
      <c r="AVY238" s="43"/>
      <c r="AVZ238" s="43"/>
      <c r="AWA238" s="43"/>
      <c r="AWB238" s="43"/>
      <c r="AWC238" s="43"/>
      <c r="AWD238" s="43"/>
      <c r="AWE238" s="43"/>
      <c r="AWF238" s="43"/>
      <c r="AWG238" s="43"/>
      <c r="AWH238" s="43"/>
      <c r="AWI238" s="43"/>
      <c r="AWJ238" s="43"/>
      <c r="AWK238" s="43"/>
      <c r="AWL238" s="43"/>
      <c r="AWM238" s="43"/>
      <c r="AWN238" s="43"/>
      <c r="AWO238" s="43"/>
      <c r="AWP238" s="43"/>
      <c r="AWQ238" s="43"/>
      <c r="AWR238" s="43"/>
      <c r="AWS238" s="43"/>
      <c r="AWT238" s="43"/>
      <c r="AWU238" s="43"/>
      <c r="AWV238" s="43"/>
      <c r="AWW238" s="43"/>
      <c r="AWX238" s="43"/>
      <c r="AWY238" s="43"/>
      <c r="AWZ238" s="43"/>
      <c r="AXA238" s="43"/>
      <c r="AXB238" s="43"/>
      <c r="AXC238" s="43"/>
      <c r="AXD238" s="43"/>
      <c r="AXE238" s="43"/>
      <c r="AXF238" s="43"/>
      <c r="AXG238" s="43"/>
      <c r="AXH238" s="43"/>
      <c r="AXI238" s="43"/>
      <c r="AXJ238" s="43"/>
      <c r="AXK238" s="43"/>
      <c r="AXL238" s="43"/>
      <c r="AXM238" s="43"/>
      <c r="AXN238" s="43"/>
      <c r="AXO238" s="43"/>
      <c r="AXP238" s="43"/>
      <c r="AXQ238" s="43"/>
      <c r="AXR238" s="43"/>
      <c r="AXS238" s="43"/>
      <c r="AXT238" s="43"/>
      <c r="AXU238" s="43"/>
      <c r="AXV238" s="43"/>
      <c r="AXW238" s="43"/>
      <c r="AXX238" s="43"/>
      <c r="AXY238" s="43"/>
      <c r="AXZ238" s="43"/>
      <c r="AYA238" s="43"/>
      <c r="AYB238" s="43"/>
      <c r="AYC238" s="43"/>
      <c r="AYD238" s="43"/>
      <c r="AYE238" s="43"/>
      <c r="AYF238" s="43"/>
      <c r="AYG238" s="43"/>
      <c r="AYH238" s="43"/>
      <c r="AYI238" s="43"/>
      <c r="AYJ238" s="43"/>
      <c r="AYK238" s="43"/>
      <c r="AYL238" s="43"/>
      <c r="AYM238" s="43"/>
      <c r="AYN238" s="43"/>
      <c r="AYO238" s="43"/>
      <c r="AYP238" s="43"/>
      <c r="AYQ238" s="43"/>
      <c r="AYR238" s="43"/>
      <c r="AYS238" s="43"/>
      <c r="AYT238" s="43"/>
      <c r="AYU238" s="43"/>
      <c r="AYV238" s="43"/>
      <c r="AYW238" s="43"/>
      <c r="AYX238" s="43"/>
      <c r="AYY238" s="43"/>
      <c r="AYZ238" s="43"/>
      <c r="AZA238" s="43"/>
      <c r="AZB238" s="43"/>
      <c r="AZC238" s="43"/>
      <c r="AZD238" s="43"/>
      <c r="AZE238" s="43"/>
      <c r="AZF238" s="43"/>
      <c r="AZG238" s="43"/>
      <c r="AZH238" s="43"/>
      <c r="AZI238" s="43"/>
      <c r="AZJ238" s="43"/>
      <c r="AZK238" s="43"/>
      <c r="AZL238" s="43"/>
      <c r="AZM238" s="43"/>
      <c r="AZN238" s="43"/>
      <c r="AZO238" s="43"/>
      <c r="AZP238" s="43"/>
      <c r="AZQ238" s="43"/>
      <c r="AZR238" s="43"/>
      <c r="AZS238" s="43"/>
      <c r="AZT238" s="43"/>
      <c r="AZU238" s="43"/>
      <c r="AZV238" s="43"/>
      <c r="AZW238" s="43"/>
      <c r="AZX238" s="43"/>
      <c r="AZY238" s="43"/>
      <c r="AZZ238" s="43"/>
      <c r="BAA238" s="43"/>
      <c r="BAB238" s="43"/>
      <c r="BAC238" s="43"/>
      <c r="BAD238" s="43"/>
      <c r="BAE238" s="43"/>
      <c r="BAF238" s="43"/>
      <c r="BAG238" s="43"/>
      <c r="BAH238" s="43"/>
      <c r="BAI238" s="43"/>
      <c r="BAJ238" s="43"/>
      <c r="BAK238" s="43"/>
      <c r="BAL238" s="43"/>
      <c r="BAM238" s="43"/>
      <c r="BAN238" s="43"/>
      <c r="BAO238" s="43"/>
      <c r="BAP238" s="43"/>
      <c r="BAQ238" s="43"/>
      <c r="BAR238" s="43"/>
      <c r="BAS238" s="43"/>
      <c r="BAT238" s="43"/>
      <c r="BAU238" s="43"/>
      <c r="BAV238" s="43"/>
      <c r="BAW238" s="43"/>
      <c r="BAX238" s="43"/>
      <c r="BAY238" s="43"/>
      <c r="BAZ238" s="43"/>
      <c r="BBA238" s="43"/>
      <c r="BBB238" s="43"/>
      <c r="BBC238" s="43"/>
      <c r="BBD238" s="43"/>
      <c r="BBE238" s="43"/>
      <c r="BBF238" s="43"/>
      <c r="BBG238" s="43"/>
      <c r="BBH238" s="43"/>
      <c r="BBI238" s="43"/>
      <c r="BBJ238" s="43"/>
      <c r="BBK238" s="43"/>
      <c r="BBL238" s="43"/>
      <c r="BBM238" s="43"/>
      <c r="BBN238" s="43"/>
      <c r="BBO238" s="43"/>
      <c r="BBP238" s="43"/>
      <c r="BBQ238" s="43"/>
      <c r="BBR238" s="43"/>
      <c r="BBS238" s="43"/>
      <c r="BBT238" s="43"/>
      <c r="BBU238" s="43"/>
      <c r="BBV238" s="43"/>
      <c r="BBW238" s="43"/>
      <c r="BBX238" s="43"/>
      <c r="BBY238" s="43"/>
      <c r="BBZ238" s="43"/>
      <c r="BCA238" s="43"/>
      <c r="BCB238" s="43"/>
      <c r="BCC238" s="43"/>
      <c r="BCD238" s="43"/>
      <c r="BCE238" s="43"/>
      <c r="BCF238" s="43"/>
      <c r="BCG238" s="43"/>
      <c r="BCH238" s="43"/>
      <c r="BCI238" s="43"/>
      <c r="BCJ238" s="43"/>
      <c r="BCK238" s="43"/>
      <c r="BCL238" s="43"/>
      <c r="BCM238" s="43"/>
      <c r="BCN238" s="43"/>
      <c r="BCO238" s="43"/>
      <c r="BCP238" s="43"/>
      <c r="BCQ238" s="43"/>
      <c r="BCR238" s="43"/>
      <c r="BCS238" s="43"/>
      <c r="BCT238" s="43"/>
      <c r="BCU238" s="43"/>
      <c r="BCV238" s="43"/>
      <c r="BCW238" s="43"/>
      <c r="BCX238" s="43"/>
      <c r="BCY238" s="43"/>
      <c r="BCZ238" s="43"/>
      <c r="BDA238" s="43"/>
      <c r="BDB238" s="43"/>
      <c r="BDC238" s="43"/>
      <c r="BDD238" s="43"/>
      <c r="BDE238" s="43"/>
      <c r="BDF238" s="43"/>
      <c r="BDG238" s="43"/>
      <c r="BDH238" s="43"/>
      <c r="BDI238" s="43"/>
      <c r="BDJ238" s="43"/>
      <c r="BDK238" s="43"/>
      <c r="BDL238" s="43"/>
      <c r="BDM238" s="43"/>
      <c r="BDN238" s="43"/>
      <c r="BDO238" s="43"/>
      <c r="BDP238" s="43"/>
      <c r="BDQ238" s="43"/>
      <c r="BDR238" s="43"/>
      <c r="BDS238" s="43"/>
      <c r="BDT238" s="43"/>
      <c r="BDU238" s="43"/>
      <c r="BDV238" s="43"/>
      <c r="BDW238" s="43"/>
      <c r="BDX238" s="43"/>
      <c r="BDY238" s="43"/>
      <c r="BDZ238" s="43"/>
      <c r="BEA238" s="43"/>
      <c r="BEB238" s="43"/>
      <c r="BEC238" s="43"/>
      <c r="BED238" s="43"/>
      <c r="BEE238" s="43"/>
      <c r="BEF238" s="43"/>
      <c r="BEG238" s="43"/>
      <c r="BEH238" s="43"/>
      <c r="BEI238" s="43"/>
      <c r="BEJ238" s="43"/>
      <c r="BEK238" s="43"/>
      <c r="BEL238" s="43"/>
      <c r="BEM238" s="43"/>
      <c r="BEN238" s="43"/>
      <c r="BEO238" s="43"/>
      <c r="BEP238" s="43"/>
      <c r="BEQ238" s="43"/>
      <c r="BER238" s="43"/>
      <c r="BES238" s="43"/>
      <c r="BET238" s="43"/>
      <c r="BEU238" s="43"/>
      <c r="BEV238" s="43"/>
      <c r="BEW238" s="43"/>
      <c r="BEX238" s="43"/>
      <c r="BEY238" s="43"/>
      <c r="BEZ238" s="43"/>
      <c r="BFA238" s="43"/>
      <c r="BFB238" s="43"/>
      <c r="BFC238" s="43"/>
      <c r="BFD238" s="43"/>
      <c r="BFE238" s="43"/>
      <c r="BFF238" s="43"/>
      <c r="BFG238" s="43"/>
      <c r="BFH238" s="43"/>
      <c r="BFI238" s="43"/>
      <c r="BFJ238" s="43"/>
      <c r="BFK238" s="43"/>
      <c r="BFL238" s="43"/>
      <c r="BFM238" s="43"/>
      <c r="BFN238" s="43"/>
      <c r="BFO238" s="43"/>
      <c r="BFP238" s="43"/>
      <c r="BFQ238" s="43"/>
      <c r="BFR238" s="43"/>
      <c r="BFS238" s="43"/>
      <c r="BFT238" s="43"/>
      <c r="BFU238" s="43"/>
      <c r="BFV238" s="43"/>
      <c r="BFW238" s="43"/>
      <c r="BFX238" s="43"/>
      <c r="BFY238" s="43"/>
      <c r="BFZ238" s="43"/>
      <c r="BGA238" s="43"/>
      <c r="BGB238" s="43"/>
      <c r="BGC238" s="43"/>
      <c r="BGD238" s="43"/>
      <c r="BGE238" s="43"/>
      <c r="BGF238" s="43"/>
      <c r="BGG238" s="43"/>
      <c r="BGH238" s="43"/>
      <c r="BGI238" s="43"/>
      <c r="BGJ238" s="43"/>
      <c r="BGK238" s="43"/>
      <c r="BGL238" s="43"/>
      <c r="BGM238" s="43"/>
      <c r="BGN238" s="43"/>
      <c r="BGO238" s="43"/>
      <c r="BGP238" s="43"/>
      <c r="BGQ238" s="43"/>
      <c r="BGR238" s="43"/>
      <c r="BGS238" s="43"/>
      <c r="BGT238" s="43"/>
      <c r="BGU238" s="43"/>
      <c r="BGV238" s="43"/>
      <c r="BGW238" s="43"/>
      <c r="BGX238" s="43"/>
      <c r="BGY238" s="43"/>
      <c r="BGZ238" s="43"/>
      <c r="BHA238" s="43"/>
      <c r="BHB238" s="43"/>
      <c r="BHC238" s="43"/>
      <c r="BHD238" s="43"/>
      <c r="BHE238" s="43"/>
      <c r="BHF238" s="43"/>
      <c r="BHG238" s="43"/>
      <c r="BHH238" s="43"/>
      <c r="BHI238" s="43"/>
      <c r="BHJ238" s="43"/>
      <c r="BHK238" s="43"/>
      <c r="BHL238" s="43"/>
      <c r="BHM238" s="43"/>
      <c r="BHN238" s="43"/>
      <c r="BHO238" s="43"/>
      <c r="BHP238" s="43"/>
      <c r="BHQ238" s="43"/>
      <c r="BHR238" s="43"/>
      <c r="BHS238" s="43"/>
      <c r="BHT238" s="43"/>
      <c r="BHU238" s="43"/>
      <c r="BHV238" s="43"/>
      <c r="BHW238" s="43"/>
      <c r="BHX238" s="43"/>
      <c r="BHY238" s="43"/>
      <c r="BHZ238" s="43"/>
      <c r="BIA238" s="43"/>
      <c r="BIB238" s="43"/>
      <c r="BIC238" s="43"/>
      <c r="BID238" s="43"/>
      <c r="BIE238" s="43"/>
      <c r="BIF238" s="43"/>
      <c r="BIG238" s="43"/>
      <c r="BIH238" s="43"/>
      <c r="BII238" s="43"/>
      <c r="BIJ238" s="43"/>
      <c r="BIK238" s="43"/>
      <c r="BIL238" s="43"/>
      <c r="BIM238" s="43"/>
      <c r="BIN238" s="43"/>
      <c r="BIO238" s="43"/>
      <c r="BIP238" s="43"/>
      <c r="BIQ238" s="43"/>
      <c r="BIR238" s="43"/>
      <c r="BIS238" s="43"/>
      <c r="BIT238" s="43"/>
      <c r="BIU238" s="43"/>
      <c r="BIV238" s="43"/>
      <c r="BIW238" s="43"/>
      <c r="BIX238" s="43"/>
      <c r="BIY238" s="43"/>
      <c r="BIZ238" s="43"/>
      <c r="BJA238" s="43"/>
      <c r="BJB238" s="43"/>
      <c r="BJC238" s="43"/>
      <c r="BJD238" s="43"/>
      <c r="BJE238" s="43"/>
      <c r="BJF238" s="43"/>
      <c r="BJG238" s="43"/>
      <c r="BJH238" s="43"/>
      <c r="BJI238" s="43"/>
      <c r="BJJ238" s="43"/>
      <c r="BJK238" s="43"/>
      <c r="BJL238" s="43"/>
      <c r="BJM238" s="43"/>
      <c r="BJN238" s="43"/>
      <c r="BJO238" s="43"/>
      <c r="BJP238" s="43"/>
      <c r="BJQ238" s="43"/>
      <c r="BJR238" s="43"/>
      <c r="BJS238" s="43"/>
      <c r="BJT238" s="43"/>
      <c r="BJU238" s="43"/>
      <c r="BJV238" s="43"/>
      <c r="BJW238" s="43"/>
      <c r="BJX238" s="43"/>
      <c r="BJY238" s="43"/>
      <c r="BJZ238" s="43"/>
      <c r="BKA238" s="43"/>
      <c r="BKB238" s="43"/>
      <c r="BKC238" s="43"/>
      <c r="BKD238" s="43"/>
      <c r="BKE238" s="43"/>
      <c r="BKF238" s="43"/>
      <c r="BKG238" s="43"/>
      <c r="BKH238" s="43"/>
      <c r="BKI238" s="43"/>
      <c r="BKJ238" s="43"/>
      <c r="BKK238" s="43"/>
      <c r="BKL238" s="43"/>
      <c r="BKM238" s="43"/>
      <c r="BKN238" s="43"/>
      <c r="BKO238" s="43"/>
      <c r="BKP238" s="43"/>
      <c r="BKQ238" s="43"/>
      <c r="BKR238" s="43"/>
      <c r="BKS238" s="43"/>
      <c r="BKT238" s="43"/>
      <c r="BKU238" s="43"/>
      <c r="BKV238" s="43"/>
      <c r="BKW238" s="43"/>
      <c r="BKX238" s="43"/>
      <c r="BKY238" s="43"/>
      <c r="BKZ238" s="43"/>
      <c r="BLA238" s="43"/>
      <c r="BLB238" s="43"/>
      <c r="BLC238" s="43"/>
      <c r="BLD238" s="43"/>
      <c r="BLE238" s="43"/>
      <c r="BLF238" s="43"/>
      <c r="BLG238" s="43"/>
      <c r="BLH238" s="43"/>
      <c r="BLI238" s="43"/>
      <c r="BLJ238" s="43"/>
      <c r="BLK238" s="43"/>
      <c r="BLL238" s="43"/>
      <c r="BLM238" s="43"/>
      <c r="BLN238" s="43"/>
      <c r="BLO238" s="43"/>
      <c r="BLP238" s="43"/>
      <c r="BLQ238" s="43"/>
      <c r="BLR238" s="43"/>
      <c r="BLS238" s="43"/>
      <c r="BLT238" s="43"/>
      <c r="BLU238" s="43"/>
      <c r="BLV238" s="43"/>
      <c r="BLW238" s="43"/>
      <c r="BLX238" s="43"/>
      <c r="BLY238" s="43"/>
      <c r="BLZ238" s="43"/>
      <c r="BMA238" s="43"/>
      <c r="BMB238" s="43"/>
      <c r="BMC238" s="43"/>
      <c r="BMD238" s="43"/>
      <c r="BME238" s="43"/>
      <c r="BMF238" s="43"/>
      <c r="BMG238" s="43"/>
      <c r="BMH238" s="43"/>
      <c r="BMI238" s="43"/>
      <c r="BMJ238" s="43"/>
      <c r="BMK238" s="43"/>
      <c r="BML238" s="43"/>
      <c r="BMM238" s="43"/>
      <c r="BMN238" s="43"/>
      <c r="BMO238" s="43"/>
      <c r="BMP238" s="43"/>
      <c r="BMQ238" s="43"/>
      <c r="BMR238" s="43"/>
      <c r="BMS238" s="43"/>
      <c r="BMT238" s="43"/>
      <c r="BMU238" s="43"/>
      <c r="BMV238" s="43"/>
      <c r="BMW238" s="43"/>
      <c r="BMX238" s="43"/>
      <c r="BMY238" s="43"/>
      <c r="BMZ238" s="43"/>
      <c r="BNA238" s="43"/>
      <c r="BNB238" s="43"/>
      <c r="BNC238" s="43"/>
      <c r="BND238" s="43"/>
      <c r="BNE238" s="43"/>
      <c r="BNF238" s="43"/>
      <c r="BNG238" s="43"/>
      <c r="BNH238" s="43"/>
      <c r="BNI238" s="43"/>
      <c r="BNJ238" s="43"/>
      <c r="BNK238" s="43"/>
      <c r="BNL238" s="43"/>
      <c r="BNM238" s="43"/>
      <c r="BNN238" s="43"/>
      <c r="BNO238" s="43"/>
      <c r="BNP238" s="43"/>
      <c r="BNQ238" s="43"/>
      <c r="BNR238" s="43"/>
      <c r="BNS238" s="43"/>
      <c r="BNT238" s="43"/>
      <c r="BNU238" s="43"/>
      <c r="BNV238" s="43"/>
      <c r="BNW238" s="43"/>
      <c r="BNX238" s="43"/>
      <c r="BNY238" s="43"/>
      <c r="BNZ238" s="43"/>
      <c r="BOA238" s="43"/>
      <c r="BOB238" s="43"/>
      <c r="BOC238" s="43"/>
      <c r="BOD238" s="43"/>
      <c r="BOE238" s="43"/>
      <c r="BOF238" s="43"/>
      <c r="BOG238" s="43"/>
      <c r="BOH238" s="43"/>
      <c r="BOI238" s="43"/>
      <c r="BOJ238" s="43"/>
      <c r="BOK238" s="43"/>
      <c r="BOL238" s="43"/>
      <c r="BOM238" s="43"/>
      <c r="BON238" s="43"/>
      <c r="BOO238" s="43"/>
      <c r="BOP238" s="43"/>
      <c r="BOQ238" s="43"/>
      <c r="BOR238" s="43"/>
      <c r="BOS238" s="43"/>
      <c r="BOT238" s="43"/>
      <c r="BOU238" s="43"/>
      <c r="BOV238" s="43"/>
      <c r="BOW238" s="43"/>
      <c r="BOX238" s="43"/>
      <c r="BOY238" s="43"/>
      <c r="BOZ238" s="43"/>
      <c r="BPA238" s="43"/>
      <c r="BPB238" s="43"/>
      <c r="BPC238" s="43"/>
      <c r="BPD238" s="43"/>
      <c r="BPE238" s="43"/>
      <c r="BPF238" s="43"/>
      <c r="BPG238" s="43"/>
      <c r="BPH238" s="43"/>
      <c r="BPI238" s="43"/>
      <c r="BPJ238" s="43"/>
      <c r="BPK238" s="43"/>
      <c r="BPL238" s="43"/>
      <c r="BPM238" s="43"/>
      <c r="BPN238" s="43"/>
      <c r="BPO238" s="43"/>
      <c r="BPP238" s="43"/>
      <c r="BPQ238" s="43"/>
      <c r="BPR238" s="43"/>
      <c r="BPS238" s="43"/>
      <c r="BPT238" s="43"/>
      <c r="BPU238" s="43"/>
      <c r="BPV238" s="43"/>
      <c r="BPW238" s="43"/>
      <c r="BPX238" s="43"/>
      <c r="BPY238" s="43"/>
      <c r="BPZ238" s="43"/>
      <c r="BQA238" s="43"/>
      <c r="BQB238" s="43"/>
      <c r="BQC238" s="43"/>
      <c r="BQD238" s="43"/>
      <c r="BQE238" s="43"/>
      <c r="BQF238" s="43"/>
      <c r="BQG238" s="43"/>
      <c r="BQH238" s="43"/>
      <c r="BQI238" s="43"/>
      <c r="BQJ238" s="43"/>
      <c r="BQK238" s="43"/>
      <c r="BQL238" s="43"/>
      <c r="BQM238" s="43"/>
      <c r="BQN238" s="43"/>
      <c r="BQO238" s="43"/>
      <c r="BQP238" s="43"/>
      <c r="BQQ238" s="43"/>
      <c r="BQR238" s="43"/>
      <c r="BQS238" s="43"/>
      <c r="BQT238" s="43"/>
      <c r="BQU238" s="43"/>
      <c r="BQV238" s="43"/>
      <c r="BQW238" s="43"/>
      <c r="BQX238" s="43"/>
      <c r="BQY238" s="43"/>
      <c r="BQZ238" s="43"/>
      <c r="BRA238" s="43"/>
      <c r="BRB238" s="43"/>
      <c r="BRC238" s="43"/>
      <c r="BRD238" s="43"/>
      <c r="BRE238" s="43"/>
      <c r="BRF238" s="43"/>
      <c r="BRG238" s="43"/>
      <c r="BRH238" s="43"/>
      <c r="BRI238" s="43"/>
      <c r="BRJ238" s="43"/>
      <c r="BRK238" s="43"/>
      <c r="BRL238" s="43"/>
      <c r="BRM238" s="43"/>
      <c r="BRN238" s="43"/>
      <c r="BRO238" s="43"/>
      <c r="BRP238" s="43"/>
      <c r="BRQ238" s="43"/>
      <c r="BRR238" s="43"/>
      <c r="BRS238" s="43"/>
      <c r="BRT238" s="43"/>
      <c r="BRU238" s="43"/>
      <c r="BRV238" s="43"/>
      <c r="BRW238" s="43"/>
      <c r="BRX238" s="43"/>
      <c r="BRY238" s="43"/>
      <c r="BRZ238" s="43"/>
      <c r="BSA238" s="43"/>
      <c r="BSB238" s="43"/>
      <c r="BSC238" s="43"/>
      <c r="BSD238" s="43"/>
      <c r="BSE238" s="43"/>
      <c r="BSF238" s="43"/>
      <c r="BSG238" s="43"/>
      <c r="BSH238" s="43"/>
      <c r="BSI238" s="43"/>
      <c r="BSJ238" s="43"/>
      <c r="BSK238" s="43"/>
      <c r="BSL238" s="43"/>
      <c r="BSM238" s="43"/>
      <c r="BSN238" s="43"/>
      <c r="BSO238" s="43"/>
      <c r="BSP238" s="43"/>
      <c r="BSQ238" s="43"/>
      <c r="BSR238" s="43"/>
      <c r="BSS238" s="43"/>
      <c r="BST238" s="43"/>
      <c r="BSU238" s="43"/>
      <c r="BSV238" s="43"/>
      <c r="BSW238" s="43"/>
      <c r="BSX238" s="43"/>
      <c r="BSY238" s="43"/>
      <c r="BSZ238" s="43"/>
      <c r="BTA238" s="43"/>
      <c r="BTB238" s="43"/>
      <c r="BTC238" s="43"/>
      <c r="BTD238" s="43"/>
      <c r="BTE238" s="43"/>
      <c r="BTF238" s="43"/>
      <c r="BTG238" s="43"/>
      <c r="BTH238" s="43"/>
      <c r="BTI238" s="43"/>
      <c r="BTJ238" s="43"/>
      <c r="BTK238" s="43"/>
      <c r="BTL238" s="43"/>
      <c r="BTM238" s="43"/>
      <c r="BTN238" s="43"/>
      <c r="BTO238" s="43"/>
      <c r="BTP238" s="43"/>
      <c r="BTQ238" s="43"/>
      <c r="BTR238" s="43"/>
      <c r="BTS238" s="43"/>
      <c r="BTT238" s="43"/>
      <c r="BTU238" s="43"/>
      <c r="BTV238" s="43"/>
      <c r="BTW238" s="43"/>
      <c r="BTX238" s="43"/>
      <c r="BTY238" s="43"/>
      <c r="BTZ238" s="43"/>
      <c r="BUA238" s="43"/>
      <c r="BUB238" s="43"/>
      <c r="BUC238" s="43"/>
      <c r="BUD238" s="43"/>
      <c r="BUE238" s="43"/>
      <c r="BUF238" s="43"/>
      <c r="BUG238" s="43"/>
      <c r="BUH238" s="43"/>
      <c r="BUI238" s="43"/>
      <c r="BUJ238" s="43"/>
      <c r="BUK238" s="43"/>
      <c r="BUL238" s="43"/>
      <c r="BUM238" s="43"/>
      <c r="BUN238" s="43"/>
      <c r="BUO238" s="43"/>
      <c r="BUP238" s="43"/>
      <c r="BUQ238" s="43"/>
      <c r="BUR238" s="43"/>
      <c r="BUS238" s="43"/>
      <c r="BUT238" s="43"/>
      <c r="BUU238" s="43"/>
      <c r="BUV238" s="43"/>
      <c r="BUW238" s="43"/>
      <c r="BUX238" s="43"/>
      <c r="BUY238" s="43"/>
      <c r="BUZ238" s="43"/>
      <c r="BVA238" s="43"/>
      <c r="BVB238" s="43"/>
      <c r="BVC238" s="43"/>
      <c r="BVD238" s="43"/>
      <c r="BVE238" s="43"/>
      <c r="BVF238" s="43"/>
      <c r="BVG238" s="43"/>
      <c r="BVH238" s="43"/>
      <c r="BVI238" s="43"/>
      <c r="BVJ238" s="43"/>
      <c r="BVK238" s="43"/>
      <c r="BVL238" s="43"/>
      <c r="BVM238" s="43"/>
      <c r="BVN238" s="43"/>
      <c r="BVO238" s="43"/>
      <c r="BVP238" s="43"/>
      <c r="BVQ238" s="43"/>
      <c r="BVR238" s="43"/>
      <c r="BVS238" s="43"/>
      <c r="BVT238" s="43"/>
      <c r="BVU238" s="43"/>
      <c r="BVV238" s="43"/>
      <c r="BVW238" s="43"/>
      <c r="BVX238" s="43"/>
      <c r="BVY238" s="43"/>
      <c r="BVZ238" s="43"/>
      <c r="BWA238" s="43"/>
      <c r="BWB238" s="43"/>
      <c r="BWC238" s="43"/>
      <c r="BWD238" s="43"/>
      <c r="BWE238" s="43"/>
      <c r="BWF238" s="43"/>
      <c r="BWG238" s="43"/>
      <c r="BWH238" s="43"/>
      <c r="BWI238" s="43"/>
      <c r="BWJ238" s="43"/>
      <c r="BWK238" s="43"/>
      <c r="BWL238" s="43"/>
      <c r="BWM238" s="43"/>
      <c r="BWN238" s="43"/>
      <c r="BWO238" s="43"/>
      <c r="BWP238" s="43"/>
      <c r="BWQ238" s="43"/>
      <c r="BWR238" s="43"/>
      <c r="BWS238" s="43"/>
      <c r="BWT238" s="43"/>
      <c r="BWU238" s="43"/>
      <c r="BWV238" s="43"/>
      <c r="BWW238" s="43"/>
      <c r="BWX238" s="43"/>
      <c r="BWY238" s="43"/>
      <c r="BWZ238" s="43"/>
      <c r="BXA238" s="43"/>
      <c r="BXB238" s="43"/>
      <c r="BXC238" s="43"/>
      <c r="BXD238" s="43"/>
      <c r="BXE238" s="43"/>
      <c r="BXF238" s="43"/>
      <c r="BXG238" s="43"/>
      <c r="BXH238" s="43"/>
      <c r="BXI238" s="43"/>
      <c r="BXJ238" s="43"/>
      <c r="BXK238" s="43"/>
      <c r="BXL238" s="43"/>
      <c r="BXM238" s="43"/>
      <c r="BXN238" s="43"/>
      <c r="BXO238" s="43"/>
      <c r="BXP238" s="43"/>
      <c r="BXQ238" s="43"/>
      <c r="BXR238" s="43"/>
      <c r="BXS238" s="43"/>
      <c r="BXT238" s="43"/>
      <c r="BXU238" s="43"/>
      <c r="BXV238" s="43"/>
      <c r="BXW238" s="43"/>
      <c r="BXX238" s="43"/>
      <c r="BXY238" s="43"/>
      <c r="BXZ238" s="43"/>
      <c r="BYA238" s="43"/>
      <c r="BYB238" s="43"/>
      <c r="BYC238" s="43"/>
      <c r="BYD238" s="43"/>
      <c r="BYE238" s="43"/>
      <c r="BYF238" s="43"/>
      <c r="BYG238" s="43"/>
      <c r="BYH238" s="43"/>
      <c r="BYI238" s="43"/>
      <c r="BYJ238" s="43"/>
      <c r="BYK238" s="43"/>
      <c r="BYL238" s="43"/>
      <c r="BYM238" s="43"/>
      <c r="BYN238" s="43"/>
      <c r="BYO238" s="43"/>
      <c r="BYP238" s="43"/>
      <c r="BYQ238" s="43"/>
      <c r="BYR238" s="43"/>
      <c r="BYS238" s="43"/>
      <c r="BYT238" s="43"/>
      <c r="BYU238" s="43"/>
      <c r="BYV238" s="43"/>
      <c r="BYW238" s="43"/>
      <c r="BYX238" s="43"/>
      <c r="BYY238" s="43"/>
      <c r="BYZ238" s="43"/>
      <c r="BZA238" s="43"/>
      <c r="BZB238" s="43"/>
      <c r="BZC238" s="43"/>
      <c r="BZD238" s="43"/>
      <c r="BZE238" s="43"/>
      <c r="BZF238" s="43"/>
      <c r="BZG238" s="43"/>
      <c r="BZH238" s="43"/>
      <c r="BZI238" s="43"/>
      <c r="BZJ238" s="43"/>
      <c r="BZK238" s="43"/>
      <c r="BZL238" s="43"/>
      <c r="BZM238" s="43"/>
      <c r="BZN238" s="43"/>
      <c r="BZO238" s="43"/>
      <c r="BZP238" s="43"/>
      <c r="BZQ238" s="43"/>
      <c r="BZR238" s="43"/>
      <c r="BZS238" s="43"/>
      <c r="BZT238" s="43"/>
      <c r="BZU238" s="43"/>
      <c r="BZV238" s="43"/>
      <c r="BZW238" s="43"/>
      <c r="BZX238" s="43"/>
      <c r="BZY238" s="43"/>
      <c r="BZZ238" s="43"/>
      <c r="CAA238" s="43"/>
      <c r="CAB238" s="43"/>
      <c r="CAC238" s="43"/>
      <c r="CAD238" s="43"/>
      <c r="CAE238" s="43"/>
      <c r="CAF238" s="43"/>
      <c r="CAG238" s="43"/>
      <c r="CAH238" s="43"/>
      <c r="CAI238" s="43"/>
      <c r="CAJ238" s="43"/>
      <c r="CAK238" s="43"/>
      <c r="CAL238" s="43"/>
      <c r="CAM238" s="43"/>
      <c r="CAN238" s="43"/>
      <c r="CAO238" s="43"/>
      <c r="CAP238" s="43"/>
      <c r="CAQ238" s="43"/>
      <c r="CAR238" s="43"/>
      <c r="CAS238" s="43"/>
      <c r="CAT238" s="43"/>
      <c r="CAU238" s="43"/>
      <c r="CAV238" s="43"/>
      <c r="CAW238" s="43"/>
      <c r="CAX238" s="43"/>
      <c r="CAY238" s="43"/>
      <c r="CAZ238" s="43"/>
      <c r="CBA238" s="43"/>
      <c r="CBB238" s="43"/>
      <c r="CBC238" s="43"/>
      <c r="CBD238" s="43"/>
      <c r="CBE238" s="43"/>
      <c r="CBF238" s="43"/>
      <c r="CBG238" s="43"/>
      <c r="CBH238" s="43"/>
      <c r="CBI238" s="43"/>
      <c r="CBJ238" s="43"/>
      <c r="CBK238" s="43"/>
      <c r="CBL238" s="43"/>
      <c r="CBM238" s="43"/>
      <c r="CBN238" s="43"/>
      <c r="CBO238" s="43"/>
      <c r="CBP238" s="43"/>
      <c r="CBQ238" s="43"/>
      <c r="CBR238" s="43"/>
      <c r="CBS238" s="43"/>
      <c r="CBT238" s="43"/>
      <c r="CBU238" s="43"/>
      <c r="CBV238" s="43"/>
      <c r="CBW238" s="43"/>
      <c r="CBX238" s="43"/>
      <c r="CBY238" s="43"/>
      <c r="CBZ238" s="43"/>
      <c r="CCA238" s="43"/>
      <c r="CCB238" s="43"/>
      <c r="CCC238" s="43"/>
      <c r="CCD238" s="43"/>
      <c r="CCE238" s="43"/>
      <c r="CCF238" s="43"/>
      <c r="CCG238" s="43"/>
      <c r="CCH238" s="43"/>
      <c r="CCI238" s="43"/>
      <c r="CCJ238" s="43"/>
      <c r="CCK238" s="43"/>
      <c r="CCL238" s="43"/>
      <c r="CCM238" s="43"/>
      <c r="CCN238" s="43"/>
      <c r="CCO238" s="43"/>
      <c r="CCP238" s="43"/>
      <c r="CCQ238" s="43"/>
      <c r="CCR238" s="43"/>
      <c r="CCS238" s="43"/>
      <c r="CCT238" s="43"/>
      <c r="CCU238" s="43"/>
      <c r="CCV238" s="43"/>
      <c r="CCW238" s="43"/>
      <c r="CCX238" s="43"/>
      <c r="CCY238" s="43"/>
      <c r="CCZ238" s="43"/>
      <c r="CDA238" s="43"/>
      <c r="CDB238" s="43"/>
      <c r="CDC238" s="43"/>
      <c r="CDD238" s="43"/>
      <c r="CDE238" s="43"/>
      <c r="CDF238" s="43"/>
      <c r="CDG238" s="43"/>
      <c r="CDH238" s="43"/>
      <c r="CDI238" s="43"/>
      <c r="CDJ238" s="43"/>
      <c r="CDK238" s="43"/>
      <c r="CDL238" s="43"/>
      <c r="CDM238" s="43"/>
      <c r="CDN238" s="43"/>
      <c r="CDO238" s="43"/>
      <c r="CDP238" s="43"/>
      <c r="CDQ238" s="43"/>
      <c r="CDR238" s="43"/>
      <c r="CDS238" s="43"/>
      <c r="CDT238" s="43"/>
      <c r="CDU238" s="43"/>
      <c r="CDV238" s="43"/>
      <c r="CDW238" s="43"/>
      <c r="CDX238" s="43"/>
      <c r="CDY238" s="43"/>
      <c r="CDZ238" s="43"/>
      <c r="CEA238" s="43"/>
      <c r="CEB238" s="43"/>
      <c r="CEC238" s="43"/>
      <c r="CED238" s="43"/>
      <c r="CEE238" s="43"/>
      <c r="CEF238" s="43"/>
      <c r="CEG238" s="43"/>
      <c r="CEH238" s="43"/>
      <c r="CEI238" s="43"/>
      <c r="CEJ238" s="43"/>
      <c r="CEK238" s="43"/>
      <c r="CEL238" s="43"/>
      <c r="CEM238" s="43"/>
      <c r="CEN238" s="43"/>
      <c r="CEO238" s="43"/>
      <c r="CEP238" s="43"/>
      <c r="CEQ238" s="43"/>
      <c r="CER238" s="43"/>
      <c r="CES238" s="43"/>
      <c r="CET238" s="43"/>
      <c r="CEU238" s="43"/>
      <c r="CEV238" s="43"/>
      <c r="CEW238" s="43"/>
      <c r="CEX238" s="43"/>
      <c r="CEY238" s="43"/>
      <c r="CEZ238" s="43"/>
      <c r="CFA238" s="43"/>
      <c r="CFB238" s="43"/>
      <c r="CFC238" s="43"/>
      <c r="CFD238" s="43"/>
      <c r="CFE238" s="43"/>
      <c r="CFF238" s="43"/>
      <c r="CFG238" s="43"/>
      <c r="CFH238" s="43"/>
      <c r="CFI238" s="43"/>
      <c r="CFJ238" s="43"/>
      <c r="CFK238" s="43"/>
      <c r="CFL238" s="43"/>
      <c r="CFM238" s="43"/>
      <c r="CFN238" s="43"/>
      <c r="CFO238" s="43"/>
      <c r="CFP238" s="43"/>
      <c r="CFQ238" s="43"/>
      <c r="CFR238" s="43"/>
      <c r="CFS238" s="43"/>
      <c r="CFT238" s="43"/>
      <c r="CFU238" s="43"/>
      <c r="CFV238" s="43"/>
      <c r="CFW238" s="43"/>
      <c r="CFX238" s="43"/>
      <c r="CFY238" s="43"/>
      <c r="CFZ238" s="43"/>
      <c r="CGA238" s="43"/>
      <c r="CGB238" s="43"/>
      <c r="CGC238" s="43"/>
      <c r="CGD238" s="43"/>
      <c r="CGE238" s="43"/>
      <c r="CGF238" s="43"/>
      <c r="CGG238" s="43"/>
      <c r="CGH238" s="43"/>
      <c r="CGI238" s="43"/>
      <c r="CGJ238" s="43"/>
      <c r="CGK238" s="43"/>
      <c r="CGL238" s="43"/>
      <c r="CGM238" s="43"/>
      <c r="CGN238" s="43"/>
      <c r="CGO238" s="43"/>
      <c r="CGP238" s="43"/>
      <c r="CGQ238" s="43"/>
      <c r="CGR238" s="43"/>
      <c r="CGS238" s="43"/>
      <c r="CGT238" s="43"/>
      <c r="CGU238" s="43"/>
      <c r="CGV238" s="43"/>
      <c r="CGW238" s="43"/>
      <c r="CGX238" s="43"/>
      <c r="CGY238" s="43"/>
      <c r="CGZ238" s="43"/>
      <c r="CHA238" s="43"/>
      <c r="CHB238" s="43"/>
      <c r="CHC238" s="43"/>
      <c r="CHD238" s="43"/>
      <c r="CHE238" s="43"/>
      <c r="CHF238" s="43"/>
      <c r="CHG238" s="43"/>
      <c r="CHH238" s="43"/>
      <c r="CHI238" s="43"/>
      <c r="CHJ238" s="43"/>
      <c r="CHK238" s="43"/>
      <c r="CHL238" s="43"/>
      <c r="CHM238" s="43"/>
      <c r="CHN238" s="43"/>
      <c r="CHO238" s="43"/>
      <c r="CHP238" s="43"/>
      <c r="CHQ238" s="43"/>
      <c r="CHR238" s="43"/>
      <c r="CHS238" s="43"/>
      <c r="CHT238" s="43"/>
      <c r="CHU238" s="43"/>
      <c r="CHV238" s="43"/>
      <c r="CHW238" s="43"/>
      <c r="CHX238" s="43"/>
      <c r="CHY238" s="43"/>
      <c r="CHZ238" s="43"/>
      <c r="CIA238" s="43"/>
      <c r="CIB238" s="43"/>
      <c r="CIC238" s="43"/>
      <c r="CID238" s="43"/>
      <c r="CIE238" s="43"/>
      <c r="CIF238" s="43"/>
      <c r="CIG238" s="43"/>
      <c r="CIH238" s="43"/>
      <c r="CII238" s="43"/>
      <c r="CIJ238" s="43"/>
      <c r="CIK238" s="43"/>
      <c r="CIL238" s="43"/>
      <c r="CIM238" s="43"/>
      <c r="CIN238" s="43"/>
      <c r="CIO238" s="43"/>
      <c r="CIP238" s="43"/>
      <c r="CIQ238" s="43"/>
      <c r="CIR238" s="43"/>
      <c r="CIS238" s="43"/>
      <c r="CIT238" s="43"/>
      <c r="CIU238" s="43"/>
      <c r="CIV238" s="43"/>
      <c r="CIW238" s="43"/>
      <c r="CIX238" s="43"/>
      <c r="CIY238" s="43"/>
      <c r="CIZ238" s="43"/>
      <c r="CJA238" s="43"/>
      <c r="CJB238" s="43"/>
      <c r="CJC238" s="43"/>
      <c r="CJD238" s="43"/>
      <c r="CJE238" s="43"/>
      <c r="CJF238" s="43"/>
      <c r="CJG238" s="43"/>
      <c r="CJH238" s="43"/>
      <c r="CJI238" s="43"/>
      <c r="CJJ238" s="43"/>
      <c r="CJK238" s="43"/>
      <c r="CJL238" s="43"/>
      <c r="CJM238" s="43"/>
      <c r="CJN238" s="43"/>
      <c r="CJO238" s="43"/>
      <c r="CJP238" s="43"/>
      <c r="CJQ238" s="43"/>
      <c r="CJR238" s="43"/>
      <c r="CJS238" s="43"/>
      <c r="CJT238" s="43"/>
      <c r="CJU238" s="43"/>
      <c r="CJV238" s="43"/>
      <c r="CJW238" s="43"/>
      <c r="CJX238" s="43"/>
      <c r="CJY238" s="43"/>
      <c r="CJZ238" s="43"/>
      <c r="CKA238" s="43"/>
      <c r="CKB238" s="43"/>
      <c r="CKC238" s="43"/>
      <c r="CKD238" s="43"/>
      <c r="CKE238" s="43"/>
      <c r="CKF238" s="43"/>
      <c r="CKG238" s="43"/>
      <c r="CKH238" s="43"/>
      <c r="CKI238" s="43"/>
      <c r="CKJ238" s="43"/>
      <c r="CKK238" s="43"/>
      <c r="CKL238" s="43"/>
      <c r="CKM238" s="43"/>
      <c r="CKN238" s="43"/>
      <c r="CKO238" s="43"/>
      <c r="CKP238" s="43"/>
      <c r="CKQ238" s="43"/>
      <c r="CKR238" s="43"/>
      <c r="CKS238" s="43"/>
      <c r="CKT238" s="43"/>
      <c r="CKU238" s="43"/>
      <c r="CKV238" s="43"/>
      <c r="CKW238" s="43"/>
      <c r="CKX238" s="43"/>
      <c r="CKY238" s="43"/>
      <c r="CKZ238" s="43"/>
      <c r="CLA238" s="43"/>
      <c r="CLB238" s="43"/>
      <c r="CLC238" s="43"/>
      <c r="CLD238" s="43"/>
      <c r="CLE238" s="43"/>
      <c r="CLF238" s="43"/>
      <c r="CLG238" s="43"/>
      <c r="CLH238" s="43"/>
      <c r="CLI238" s="43"/>
      <c r="CLJ238" s="43"/>
      <c r="CLK238" s="43"/>
      <c r="CLL238" s="43"/>
      <c r="CLM238" s="43"/>
      <c r="CLN238" s="43"/>
      <c r="CLO238" s="43"/>
      <c r="CLP238" s="43"/>
      <c r="CLQ238" s="43"/>
      <c r="CLR238" s="43"/>
      <c r="CLS238" s="43"/>
      <c r="CLT238" s="43"/>
      <c r="CLU238" s="43"/>
      <c r="CLV238" s="43"/>
      <c r="CLW238" s="43"/>
      <c r="CLX238" s="43"/>
      <c r="CLY238" s="43"/>
      <c r="CLZ238" s="43"/>
      <c r="CMA238" s="43"/>
      <c r="CMB238" s="43"/>
      <c r="CMC238" s="43"/>
      <c r="CMD238" s="43"/>
      <c r="CME238" s="43"/>
      <c r="CMF238" s="43"/>
      <c r="CMG238" s="43"/>
      <c r="CMH238" s="43"/>
      <c r="CMI238" s="43"/>
      <c r="CMJ238" s="43"/>
      <c r="CMK238" s="43"/>
      <c r="CML238" s="43"/>
      <c r="CMM238" s="43"/>
      <c r="CMN238" s="43"/>
      <c r="CMO238" s="43"/>
      <c r="CMP238" s="43"/>
      <c r="CMQ238" s="43"/>
      <c r="CMR238" s="43"/>
      <c r="CMS238" s="43"/>
      <c r="CMT238" s="43"/>
      <c r="CMU238" s="43"/>
      <c r="CMV238" s="43"/>
      <c r="CMW238" s="43"/>
      <c r="CMX238" s="43"/>
      <c r="CMY238" s="43"/>
      <c r="CMZ238" s="43"/>
      <c r="CNA238" s="43"/>
      <c r="CNB238" s="43"/>
      <c r="CNC238" s="43"/>
      <c r="CND238" s="43"/>
      <c r="CNE238" s="43"/>
      <c r="CNF238" s="43"/>
      <c r="CNG238" s="43"/>
      <c r="CNH238" s="43"/>
      <c r="CNI238" s="43"/>
      <c r="CNJ238" s="43"/>
      <c r="CNK238" s="43"/>
      <c r="CNL238" s="43"/>
      <c r="CNM238" s="43"/>
      <c r="CNN238" s="43"/>
      <c r="CNO238" s="43"/>
      <c r="CNP238" s="43"/>
      <c r="CNQ238" s="43"/>
      <c r="CNR238" s="43"/>
      <c r="CNS238" s="43"/>
      <c r="CNT238" s="43"/>
      <c r="CNU238" s="43"/>
      <c r="CNV238" s="43"/>
      <c r="CNW238" s="43"/>
      <c r="CNX238" s="43"/>
      <c r="CNY238" s="43"/>
      <c r="CNZ238" s="43"/>
      <c r="COA238" s="43"/>
      <c r="COB238" s="43"/>
      <c r="COC238" s="43"/>
      <c r="COD238" s="43"/>
      <c r="COE238" s="43"/>
      <c r="COF238" s="43"/>
      <c r="COG238" s="43"/>
      <c r="COH238" s="43"/>
      <c r="COI238" s="43"/>
      <c r="COJ238" s="43"/>
      <c r="COK238" s="43"/>
      <c r="COL238" s="43"/>
      <c r="COM238" s="43"/>
      <c r="CON238" s="43"/>
      <c r="COO238" s="43"/>
      <c r="COP238" s="43"/>
      <c r="COQ238" s="43"/>
      <c r="COR238" s="43"/>
      <c r="COS238" s="43"/>
      <c r="COT238" s="43"/>
      <c r="COU238" s="43"/>
      <c r="COV238" s="43"/>
      <c r="COW238" s="43"/>
      <c r="COX238" s="43"/>
      <c r="COY238" s="43"/>
      <c r="COZ238" s="43"/>
      <c r="CPA238" s="43"/>
      <c r="CPB238" s="43"/>
      <c r="CPC238" s="43"/>
      <c r="CPD238" s="43"/>
      <c r="CPE238" s="43"/>
      <c r="CPF238" s="43"/>
      <c r="CPG238" s="43"/>
      <c r="CPH238" s="43"/>
      <c r="CPI238" s="43"/>
      <c r="CPJ238" s="43"/>
      <c r="CPK238" s="43"/>
      <c r="CPL238" s="43"/>
      <c r="CPM238" s="43"/>
      <c r="CPN238" s="43"/>
      <c r="CPO238" s="43"/>
      <c r="CPP238" s="43"/>
      <c r="CPQ238" s="43"/>
      <c r="CPR238" s="43"/>
      <c r="CPS238" s="43"/>
      <c r="CPT238" s="43"/>
      <c r="CPU238" s="43"/>
      <c r="CPV238" s="43"/>
      <c r="CPW238" s="43"/>
      <c r="CPX238" s="43"/>
      <c r="CPY238" s="43"/>
      <c r="CPZ238" s="43"/>
      <c r="CQA238" s="43"/>
      <c r="CQB238" s="43"/>
      <c r="CQC238" s="43"/>
      <c r="CQD238" s="43"/>
      <c r="CQE238" s="43"/>
      <c r="CQF238" s="43"/>
      <c r="CQG238" s="43"/>
      <c r="CQH238" s="43"/>
      <c r="CQI238" s="43"/>
      <c r="CQJ238" s="43"/>
      <c r="CQK238" s="43"/>
      <c r="CQL238" s="43"/>
      <c r="CQM238" s="43"/>
      <c r="CQN238" s="43"/>
      <c r="CQO238" s="43"/>
      <c r="CQP238" s="43"/>
      <c r="CQQ238" s="43"/>
      <c r="CQR238" s="43"/>
      <c r="CQS238" s="43"/>
      <c r="CQT238" s="43"/>
      <c r="CQU238" s="43"/>
      <c r="CQV238" s="43"/>
      <c r="CQW238" s="43"/>
      <c r="CQX238" s="43"/>
      <c r="CQY238" s="43"/>
      <c r="CQZ238" s="43"/>
      <c r="CRA238" s="43"/>
      <c r="CRB238" s="43"/>
      <c r="CRC238" s="43"/>
      <c r="CRD238" s="43"/>
      <c r="CRE238" s="43"/>
      <c r="CRF238" s="43"/>
      <c r="CRG238" s="43"/>
      <c r="CRH238" s="43"/>
      <c r="CRI238" s="43"/>
      <c r="CRJ238" s="43"/>
      <c r="CRK238" s="43"/>
      <c r="CRL238" s="43"/>
      <c r="CRM238" s="43"/>
      <c r="CRN238" s="43"/>
      <c r="CRO238" s="43"/>
      <c r="CRP238" s="43"/>
      <c r="CRQ238" s="43"/>
      <c r="CRR238" s="43"/>
      <c r="CRS238" s="43"/>
      <c r="CRT238" s="43"/>
      <c r="CRU238" s="43"/>
      <c r="CRV238" s="43"/>
      <c r="CRW238" s="43"/>
      <c r="CRX238" s="43"/>
      <c r="CRY238" s="43"/>
      <c r="CRZ238" s="43"/>
      <c r="CSA238" s="43"/>
      <c r="CSB238" s="43"/>
      <c r="CSC238" s="43"/>
      <c r="CSD238" s="43"/>
      <c r="CSE238" s="43"/>
      <c r="CSF238" s="43"/>
      <c r="CSG238" s="43"/>
      <c r="CSH238" s="43"/>
      <c r="CSI238" s="43"/>
      <c r="CSJ238" s="43"/>
      <c r="CSK238" s="43"/>
      <c r="CSL238" s="43"/>
      <c r="CSM238" s="43"/>
      <c r="CSN238" s="43"/>
      <c r="CSO238" s="43"/>
      <c r="CSP238" s="43"/>
      <c r="CSQ238" s="43"/>
      <c r="CSR238" s="43"/>
      <c r="CSS238" s="43"/>
      <c r="CST238" s="43"/>
      <c r="CSU238" s="43"/>
      <c r="CSV238" s="43"/>
      <c r="CSW238" s="43"/>
      <c r="CSX238" s="43"/>
      <c r="CSY238" s="43"/>
      <c r="CSZ238" s="43"/>
      <c r="CTA238" s="43"/>
      <c r="CTB238" s="43"/>
      <c r="CTC238" s="43"/>
      <c r="CTD238" s="43"/>
      <c r="CTE238" s="43"/>
      <c r="CTF238" s="43"/>
      <c r="CTG238" s="43"/>
      <c r="CTH238" s="43"/>
      <c r="CTI238" s="43"/>
      <c r="CTJ238" s="43"/>
      <c r="CTK238" s="43"/>
      <c r="CTL238" s="43"/>
      <c r="CTM238" s="43"/>
      <c r="CTN238" s="43"/>
      <c r="CTO238" s="43"/>
      <c r="CTP238" s="43"/>
      <c r="CTQ238" s="43"/>
      <c r="CTR238" s="43"/>
      <c r="CTS238" s="43"/>
      <c r="CTT238" s="43"/>
      <c r="CTU238" s="43"/>
      <c r="CTV238" s="43"/>
      <c r="CTW238" s="43"/>
      <c r="CTX238" s="43"/>
      <c r="CTY238" s="43"/>
      <c r="CTZ238" s="43"/>
      <c r="CUA238" s="43"/>
      <c r="CUB238" s="43"/>
      <c r="CUC238" s="43"/>
      <c r="CUD238" s="43"/>
      <c r="CUE238" s="43"/>
      <c r="CUF238" s="43"/>
      <c r="CUG238" s="43"/>
      <c r="CUH238" s="43"/>
      <c r="CUI238" s="43"/>
      <c r="CUJ238" s="43"/>
      <c r="CUK238" s="43"/>
      <c r="CUL238" s="43"/>
      <c r="CUM238" s="43"/>
      <c r="CUN238" s="43"/>
      <c r="CUO238" s="43"/>
      <c r="CUP238" s="43"/>
      <c r="CUQ238" s="43"/>
      <c r="CUR238" s="43"/>
      <c r="CUS238" s="43"/>
      <c r="CUT238" s="43"/>
      <c r="CUU238" s="43"/>
      <c r="CUV238" s="43"/>
      <c r="CUW238" s="43"/>
      <c r="CUX238" s="43"/>
      <c r="CUY238" s="43"/>
      <c r="CUZ238" s="43"/>
      <c r="CVA238" s="43"/>
      <c r="CVB238" s="43"/>
      <c r="CVC238" s="43"/>
      <c r="CVD238" s="43"/>
      <c r="CVE238" s="43"/>
      <c r="CVF238" s="43"/>
      <c r="CVG238" s="43"/>
      <c r="CVH238" s="43"/>
      <c r="CVI238" s="43"/>
      <c r="CVJ238" s="43"/>
      <c r="CVK238" s="43"/>
      <c r="CVL238" s="43"/>
      <c r="CVM238" s="43"/>
      <c r="CVN238" s="43"/>
      <c r="CVO238" s="43"/>
      <c r="CVP238" s="43"/>
      <c r="CVQ238" s="43"/>
      <c r="CVR238" s="43"/>
      <c r="CVS238" s="43"/>
      <c r="CVT238" s="43"/>
      <c r="CVU238" s="43"/>
      <c r="CVV238" s="43"/>
      <c r="CVW238" s="43"/>
      <c r="CVX238" s="43"/>
      <c r="CVY238" s="43"/>
      <c r="CVZ238" s="43"/>
      <c r="CWA238" s="43"/>
      <c r="CWB238" s="43"/>
      <c r="CWC238" s="43"/>
      <c r="CWD238" s="43"/>
      <c r="CWE238" s="43"/>
      <c r="CWF238" s="43"/>
      <c r="CWG238" s="43"/>
      <c r="CWH238" s="43"/>
      <c r="CWI238" s="43"/>
      <c r="CWJ238" s="43"/>
      <c r="CWK238" s="43"/>
      <c r="CWL238" s="43"/>
      <c r="CWM238" s="43"/>
      <c r="CWN238" s="43"/>
      <c r="CWO238" s="43"/>
      <c r="CWP238" s="43"/>
      <c r="CWQ238" s="43"/>
      <c r="CWR238" s="43"/>
      <c r="CWS238" s="43"/>
      <c r="CWT238" s="43"/>
      <c r="CWU238" s="43"/>
      <c r="CWV238" s="43"/>
      <c r="CWW238" s="43"/>
      <c r="CWX238" s="43"/>
      <c r="CWY238" s="43"/>
      <c r="CWZ238" s="43"/>
      <c r="CXA238" s="43"/>
      <c r="CXB238" s="43"/>
      <c r="CXC238" s="43"/>
      <c r="CXD238" s="43"/>
      <c r="CXE238" s="43"/>
      <c r="CXF238" s="43"/>
      <c r="CXG238" s="43"/>
      <c r="CXH238" s="43"/>
      <c r="CXI238" s="43"/>
      <c r="CXJ238" s="43"/>
      <c r="CXK238" s="43"/>
      <c r="CXL238" s="43"/>
      <c r="CXM238" s="43"/>
      <c r="CXN238" s="43"/>
      <c r="CXO238" s="43"/>
      <c r="CXP238" s="43"/>
      <c r="CXQ238" s="43"/>
      <c r="CXR238" s="43"/>
      <c r="CXS238" s="43"/>
      <c r="CXT238" s="43"/>
      <c r="CXU238" s="43"/>
      <c r="CXV238" s="43"/>
      <c r="CXW238" s="43"/>
      <c r="CXX238" s="43"/>
      <c r="CXY238" s="43"/>
      <c r="CXZ238" s="43"/>
      <c r="CYA238" s="43"/>
      <c r="CYB238" s="43"/>
      <c r="CYC238" s="43"/>
      <c r="CYD238" s="43"/>
      <c r="CYE238" s="43"/>
      <c r="CYF238" s="43"/>
      <c r="CYG238" s="43"/>
      <c r="CYH238" s="43"/>
      <c r="CYI238" s="43"/>
      <c r="CYJ238" s="43"/>
      <c r="CYK238" s="43"/>
      <c r="CYL238" s="43"/>
      <c r="CYM238" s="43"/>
      <c r="CYN238" s="43"/>
      <c r="CYO238" s="43"/>
      <c r="CYP238" s="43"/>
      <c r="CYQ238" s="43"/>
      <c r="CYR238" s="43"/>
      <c r="CYS238" s="43"/>
      <c r="CYT238" s="43"/>
      <c r="CYU238" s="43"/>
      <c r="CYV238" s="43"/>
      <c r="CYW238" s="43"/>
      <c r="CYX238" s="43"/>
      <c r="CYY238" s="43"/>
      <c r="CYZ238" s="43"/>
      <c r="CZA238" s="43"/>
      <c r="CZB238" s="43"/>
      <c r="CZC238" s="43"/>
      <c r="CZD238" s="43"/>
      <c r="CZE238" s="43"/>
      <c r="CZF238" s="43"/>
      <c r="CZG238" s="43"/>
      <c r="CZH238" s="43"/>
      <c r="CZI238" s="43"/>
      <c r="CZJ238" s="43"/>
      <c r="CZK238" s="43"/>
      <c r="CZL238" s="43"/>
      <c r="CZM238" s="43"/>
      <c r="CZN238" s="43"/>
      <c r="CZO238" s="43"/>
      <c r="CZP238" s="43"/>
      <c r="CZQ238" s="43"/>
      <c r="CZR238" s="43"/>
      <c r="CZS238" s="43"/>
      <c r="CZT238" s="43"/>
      <c r="CZU238" s="43"/>
      <c r="CZV238" s="43"/>
      <c r="CZW238" s="43"/>
      <c r="CZX238" s="43"/>
      <c r="CZY238" s="43"/>
      <c r="CZZ238" s="43"/>
      <c r="DAA238" s="43"/>
      <c r="DAB238" s="43"/>
      <c r="DAC238" s="43"/>
      <c r="DAD238" s="43"/>
      <c r="DAE238" s="43"/>
      <c r="DAF238" s="43"/>
      <c r="DAG238" s="43"/>
      <c r="DAH238" s="43"/>
      <c r="DAI238" s="43"/>
      <c r="DAJ238" s="43"/>
      <c r="DAK238" s="43"/>
      <c r="DAL238" s="43"/>
      <c r="DAM238" s="43"/>
      <c r="DAN238" s="43"/>
      <c r="DAO238" s="43"/>
      <c r="DAP238" s="43"/>
      <c r="DAQ238" s="43"/>
      <c r="DAR238" s="43"/>
      <c r="DAS238" s="43"/>
      <c r="DAT238" s="43"/>
      <c r="DAU238" s="43"/>
      <c r="DAV238" s="43"/>
      <c r="DAW238" s="43"/>
      <c r="DAX238" s="43"/>
      <c r="DAY238" s="43"/>
      <c r="DAZ238" s="43"/>
      <c r="DBA238" s="43"/>
      <c r="DBB238" s="43"/>
      <c r="DBC238" s="43"/>
      <c r="DBD238" s="43"/>
      <c r="DBE238" s="43"/>
      <c r="DBF238" s="43"/>
      <c r="DBG238" s="43"/>
      <c r="DBH238" s="43"/>
      <c r="DBI238" s="43"/>
      <c r="DBJ238" s="43"/>
      <c r="DBK238" s="43"/>
      <c r="DBL238" s="43"/>
      <c r="DBM238" s="43"/>
      <c r="DBN238" s="43"/>
      <c r="DBO238" s="43"/>
      <c r="DBP238" s="43"/>
      <c r="DBQ238" s="43"/>
      <c r="DBR238" s="43"/>
      <c r="DBS238" s="43"/>
      <c r="DBT238" s="43"/>
      <c r="DBU238" s="43"/>
      <c r="DBV238" s="43"/>
      <c r="DBW238" s="43"/>
      <c r="DBX238" s="43"/>
      <c r="DBY238" s="43"/>
      <c r="DBZ238" s="43"/>
      <c r="DCA238" s="43"/>
      <c r="DCB238" s="43"/>
      <c r="DCC238" s="43"/>
      <c r="DCD238" s="43"/>
      <c r="DCE238" s="43"/>
      <c r="DCF238" s="43"/>
      <c r="DCG238" s="43"/>
      <c r="DCH238" s="43"/>
      <c r="DCI238" s="43"/>
      <c r="DCJ238" s="43"/>
      <c r="DCK238" s="43"/>
      <c r="DCL238" s="43"/>
      <c r="DCM238" s="43"/>
      <c r="DCN238" s="43"/>
      <c r="DCO238" s="43"/>
      <c r="DCP238" s="43"/>
      <c r="DCQ238" s="43"/>
      <c r="DCR238" s="43"/>
      <c r="DCS238" s="43"/>
      <c r="DCT238" s="43"/>
      <c r="DCU238" s="43"/>
      <c r="DCV238" s="43"/>
      <c r="DCW238" s="43"/>
      <c r="DCX238" s="43"/>
      <c r="DCY238" s="43"/>
      <c r="DCZ238" s="43"/>
      <c r="DDA238" s="43"/>
      <c r="DDB238" s="43"/>
      <c r="DDC238" s="43"/>
      <c r="DDD238" s="43"/>
      <c r="DDE238" s="43"/>
      <c r="DDF238" s="43"/>
      <c r="DDG238" s="43"/>
      <c r="DDH238" s="43"/>
      <c r="DDI238" s="43"/>
      <c r="DDJ238" s="43"/>
      <c r="DDK238" s="43"/>
      <c r="DDL238" s="43"/>
      <c r="DDM238" s="43"/>
      <c r="DDN238" s="43"/>
      <c r="DDO238" s="43"/>
      <c r="DDP238" s="43"/>
      <c r="DDQ238" s="43"/>
      <c r="DDR238" s="43"/>
      <c r="DDS238" s="43"/>
      <c r="DDT238" s="43"/>
      <c r="DDU238" s="43"/>
      <c r="DDV238" s="43"/>
      <c r="DDW238" s="43"/>
      <c r="DDX238" s="43"/>
      <c r="DDY238" s="43"/>
      <c r="DDZ238" s="43"/>
      <c r="DEA238" s="43"/>
      <c r="DEB238" s="43"/>
      <c r="DEC238" s="43"/>
      <c r="DED238" s="43"/>
      <c r="DEE238" s="43"/>
      <c r="DEF238" s="43"/>
      <c r="DEG238" s="43"/>
      <c r="DEH238" s="43"/>
      <c r="DEI238" s="43"/>
      <c r="DEJ238" s="43"/>
      <c r="DEK238" s="43"/>
      <c r="DEL238" s="43"/>
      <c r="DEM238" s="43"/>
      <c r="DEN238" s="43"/>
      <c r="DEO238" s="43"/>
      <c r="DEP238" s="43"/>
      <c r="DEQ238" s="43"/>
      <c r="DER238" s="43"/>
      <c r="DES238" s="43"/>
      <c r="DET238" s="43"/>
      <c r="DEU238" s="43"/>
      <c r="DEV238" s="43"/>
      <c r="DEW238" s="43"/>
      <c r="DEX238" s="43"/>
      <c r="DEY238" s="43"/>
      <c r="DEZ238" s="43"/>
      <c r="DFA238" s="43"/>
      <c r="DFB238" s="43"/>
      <c r="DFC238" s="43"/>
      <c r="DFD238" s="43"/>
      <c r="DFE238" s="43"/>
      <c r="DFF238" s="43"/>
      <c r="DFG238" s="43"/>
      <c r="DFH238" s="43"/>
      <c r="DFI238" s="43"/>
      <c r="DFJ238" s="43"/>
      <c r="DFK238" s="43"/>
      <c r="DFL238" s="43"/>
      <c r="DFM238" s="43"/>
      <c r="DFN238" s="43"/>
      <c r="DFO238" s="43"/>
      <c r="DFP238" s="43"/>
      <c r="DFQ238" s="43"/>
      <c r="DFR238" s="43"/>
      <c r="DFS238" s="43"/>
      <c r="DFT238" s="43"/>
      <c r="DFU238" s="43"/>
      <c r="DFV238" s="43"/>
      <c r="DFW238" s="43"/>
      <c r="DFX238" s="43"/>
      <c r="DFY238" s="43"/>
      <c r="DFZ238" s="43"/>
      <c r="DGA238" s="43"/>
      <c r="DGB238" s="43"/>
      <c r="DGC238" s="43"/>
      <c r="DGD238" s="43"/>
      <c r="DGE238" s="43"/>
      <c r="DGF238" s="43"/>
      <c r="DGG238" s="43"/>
      <c r="DGH238" s="43"/>
      <c r="DGI238" s="43"/>
      <c r="DGJ238" s="43"/>
      <c r="DGK238" s="43"/>
      <c r="DGL238" s="43"/>
      <c r="DGM238" s="43"/>
      <c r="DGN238" s="43"/>
      <c r="DGO238" s="43"/>
      <c r="DGP238" s="43"/>
      <c r="DGQ238" s="43"/>
      <c r="DGR238" s="43"/>
      <c r="DGS238" s="43"/>
      <c r="DGT238" s="43"/>
      <c r="DGU238" s="43"/>
      <c r="DGV238" s="43"/>
      <c r="DGW238" s="43"/>
      <c r="DGX238" s="43"/>
      <c r="DGY238" s="43"/>
      <c r="DGZ238" s="43"/>
      <c r="DHA238" s="43"/>
      <c r="DHB238" s="43"/>
      <c r="DHC238" s="43"/>
      <c r="DHD238" s="43"/>
      <c r="DHE238" s="43"/>
      <c r="DHF238" s="43"/>
      <c r="DHG238" s="43"/>
      <c r="DHH238" s="43"/>
      <c r="DHI238" s="43"/>
      <c r="DHJ238" s="43"/>
      <c r="DHK238" s="43"/>
      <c r="DHL238" s="43"/>
      <c r="DHM238" s="43"/>
      <c r="DHN238" s="43"/>
      <c r="DHO238" s="43"/>
      <c r="DHP238" s="43"/>
      <c r="DHQ238" s="43"/>
      <c r="DHR238" s="43"/>
      <c r="DHS238" s="43"/>
      <c r="DHT238" s="43"/>
      <c r="DHU238" s="43"/>
      <c r="DHV238" s="43"/>
      <c r="DHW238" s="43"/>
      <c r="DHX238" s="43"/>
      <c r="DHY238" s="43"/>
      <c r="DHZ238" s="43"/>
      <c r="DIA238" s="43"/>
      <c r="DIB238" s="43"/>
      <c r="DIC238" s="43"/>
      <c r="DID238" s="43"/>
      <c r="DIE238" s="43"/>
      <c r="DIF238" s="43"/>
      <c r="DIG238" s="43"/>
      <c r="DIH238" s="43"/>
      <c r="DII238" s="43"/>
      <c r="DIJ238" s="43"/>
      <c r="DIK238" s="43"/>
      <c r="DIL238" s="43"/>
      <c r="DIM238" s="43"/>
      <c r="DIN238" s="43"/>
      <c r="DIO238" s="43"/>
      <c r="DIP238" s="43"/>
      <c r="DIQ238" s="43"/>
      <c r="DIR238" s="43"/>
      <c r="DIS238" s="43"/>
      <c r="DIT238" s="43"/>
      <c r="DIU238" s="43"/>
      <c r="DIV238" s="43"/>
      <c r="DIW238" s="43"/>
      <c r="DIX238" s="43"/>
      <c r="DIY238" s="43"/>
      <c r="DIZ238" s="43"/>
      <c r="DJA238" s="43"/>
      <c r="DJB238" s="43"/>
      <c r="DJC238" s="43"/>
      <c r="DJD238" s="43"/>
      <c r="DJE238" s="43"/>
      <c r="DJF238" s="43"/>
      <c r="DJG238" s="43"/>
      <c r="DJH238" s="43"/>
      <c r="DJI238" s="43"/>
      <c r="DJJ238" s="43"/>
      <c r="DJK238" s="43"/>
      <c r="DJL238" s="43"/>
      <c r="DJM238" s="43"/>
      <c r="DJN238" s="43"/>
      <c r="DJO238" s="43"/>
      <c r="DJP238" s="43"/>
      <c r="DJQ238" s="43"/>
      <c r="DJR238" s="43"/>
      <c r="DJS238" s="43"/>
      <c r="DJT238" s="43"/>
      <c r="DJU238" s="43"/>
      <c r="DJV238" s="43"/>
      <c r="DJW238" s="43"/>
      <c r="DJX238" s="43"/>
      <c r="DJY238" s="43"/>
      <c r="DJZ238" s="43"/>
      <c r="DKA238" s="43"/>
      <c r="DKB238" s="43"/>
      <c r="DKC238" s="43"/>
      <c r="DKD238" s="43"/>
      <c r="DKE238" s="43"/>
      <c r="DKF238" s="43"/>
      <c r="DKG238" s="43"/>
      <c r="DKH238" s="43"/>
      <c r="DKI238" s="43"/>
      <c r="DKJ238" s="43"/>
      <c r="DKK238" s="43"/>
      <c r="DKL238" s="43"/>
      <c r="DKM238" s="43"/>
      <c r="DKN238" s="43"/>
      <c r="DKO238" s="43"/>
      <c r="DKP238" s="43"/>
      <c r="DKQ238" s="43"/>
      <c r="DKR238" s="43"/>
      <c r="DKS238" s="43"/>
      <c r="DKT238" s="43"/>
      <c r="DKU238" s="43"/>
      <c r="DKV238" s="43"/>
      <c r="DKW238" s="43"/>
      <c r="DKX238" s="43"/>
      <c r="DKY238" s="43"/>
      <c r="DKZ238" s="43"/>
      <c r="DLA238" s="43"/>
      <c r="DLB238" s="43"/>
      <c r="DLC238" s="43"/>
      <c r="DLD238" s="43"/>
      <c r="DLE238" s="43"/>
      <c r="DLF238" s="43"/>
      <c r="DLG238" s="43"/>
      <c r="DLH238" s="43"/>
      <c r="DLI238" s="43"/>
      <c r="DLJ238" s="43"/>
      <c r="DLK238" s="43"/>
      <c r="DLL238" s="43"/>
      <c r="DLM238" s="43"/>
      <c r="DLN238" s="43"/>
      <c r="DLO238" s="43"/>
      <c r="DLP238" s="43"/>
      <c r="DLQ238" s="43"/>
      <c r="DLR238" s="43"/>
      <c r="DLS238" s="43"/>
      <c r="DLT238" s="43"/>
      <c r="DLU238" s="43"/>
      <c r="DLV238" s="43"/>
      <c r="DLW238" s="43"/>
      <c r="DLX238" s="43"/>
      <c r="DLY238" s="43"/>
      <c r="DLZ238" s="43"/>
      <c r="DMA238" s="43"/>
      <c r="DMB238" s="43"/>
      <c r="DMC238" s="43"/>
      <c r="DMD238" s="43"/>
      <c r="DME238" s="43"/>
      <c r="DMF238" s="43"/>
      <c r="DMG238" s="43"/>
      <c r="DMH238" s="43"/>
      <c r="DMI238" s="43"/>
      <c r="DMJ238" s="43"/>
      <c r="DMK238" s="43"/>
      <c r="DML238" s="43"/>
      <c r="DMM238" s="43"/>
      <c r="DMN238" s="43"/>
      <c r="DMO238" s="43"/>
      <c r="DMP238" s="43"/>
      <c r="DMQ238" s="43"/>
      <c r="DMR238" s="43"/>
      <c r="DMS238" s="43"/>
      <c r="DMT238" s="43"/>
      <c r="DMU238" s="43"/>
      <c r="DMV238" s="43"/>
      <c r="DMW238" s="43"/>
      <c r="DMX238" s="43"/>
      <c r="DMY238" s="43"/>
      <c r="DMZ238" s="43"/>
      <c r="DNA238" s="43"/>
      <c r="DNB238" s="43"/>
      <c r="DNC238" s="43"/>
      <c r="DND238" s="43"/>
      <c r="DNE238" s="43"/>
      <c r="DNF238" s="43"/>
      <c r="DNG238" s="43"/>
      <c r="DNH238" s="43"/>
      <c r="DNI238" s="43"/>
      <c r="DNJ238" s="43"/>
      <c r="DNK238" s="43"/>
      <c r="DNL238" s="43"/>
      <c r="DNM238" s="43"/>
      <c r="DNN238" s="43"/>
      <c r="DNO238" s="43"/>
      <c r="DNP238" s="43"/>
      <c r="DNQ238" s="43"/>
      <c r="DNR238" s="43"/>
      <c r="DNS238" s="43"/>
      <c r="DNT238" s="43"/>
      <c r="DNU238" s="43"/>
      <c r="DNV238" s="43"/>
      <c r="DNW238" s="43"/>
      <c r="DNX238" s="43"/>
      <c r="DNY238" s="43"/>
      <c r="DNZ238" s="43"/>
      <c r="DOA238" s="43"/>
      <c r="DOB238" s="43"/>
      <c r="DOC238" s="43"/>
      <c r="DOD238" s="43"/>
      <c r="DOE238" s="43"/>
      <c r="DOF238" s="43"/>
      <c r="DOG238" s="43"/>
      <c r="DOH238" s="43"/>
      <c r="DOI238" s="43"/>
      <c r="DOJ238" s="43"/>
      <c r="DOK238" s="43"/>
      <c r="DOL238" s="43"/>
      <c r="DOM238" s="43"/>
      <c r="DON238" s="43"/>
      <c r="DOO238" s="43"/>
      <c r="DOP238" s="43"/>
      <c r="DOQ238" s="43"/>
      <c r="DOR238" s="43"/>
      <c r="DOS238" s="43"/>
      <c r="DOT238" s="43"/>
      <c r="DOU238" s="43"/>
      <c r="DOV238" s="43"/>
      <c r="DOW238" s="43"/>
      <c r="DOX238" s="43"/>
      <c r="DOY238" s="43"/>
      <c r="DOZ238" s="43"/>
      <c r="DPA238" s="43"/>
      <c r="DPB238" s="43"/>
      <c r="DPC238" s="43"/>
      <c r="DPD238" s="43"/>
      <c r="DPE238" s="43"/>
      <c r="DPF238" s="43"/>
      <c r="DPG238" s="43"/>
      <c r="DPH238" s="43"/>
      <c r="DPI238" s="43"/>
      <c r="DPJ238" s="43"/>
      <c r="DPK238" s="43"/>
      <c r="DPL238" s="43"/>
      <c r="DPM238" s="43"/>
      <c r="DPN238" s="43"/>
      <c r="DPO238" s="43"/>
      <c r="DPP238" s="43"/>
      <c r="DPQ238" s="43"/>
      <c r="DPR238" s="43"/>
      <c r="DPS238" s="43"/>
      <c r="DPT238" s="43"/>
      <c r="DPU238" s="43"/>
      <c r="DPV238" s="43"/>
      <c r="DPW238" s="43"/>
      <c r="DPX238" s="43"/>
      <c r="DPY238" s="43"/>
      <c r="DPZ238" s="43"/>
      <c r="DQA238" s="43"/>
      <c r="DQB238" s="43"/>
      <c r="DQC238" s="43"/>
      <c r="DQD238" s="43"/>
      <c r="DQE238" s="43"/>
      <c r="DQF238" s="43"/>
      <c r="DQG238" s="43"/>
      <c r="DQH238" s="43"/>
      <c r="DQI238" s="43"/>
      <c r="DQJ238" s="43"/>
      <c r="DQK238" s="43"/>
      <c r="DQL238" s="43"/>
      <c r="DQM238" s="43"/>
      <c r="DQN238" s="43"/>
      <c r="DQO238" s="43"/>
      <c r="DQP238" s="43"/>
      <c r="DQQ238" s="43"/>
      <c r="DQR238" s="43"/>
      <c r="DQS238" s="43"/>
      <c r="DQT238" s="43"/>
      <c r="DQU238" s="43"/>
      <c r="DQV238" s="43"/>
      <c r="DQW238" s="43"/>
      <c r="DQX238" s="43"/>
      <c r="DQY238" s="43"/>
      <c r="DQZ238" s="43"/>
      <c r="DRA238" s="43"/>
      <c r="DRB238" s="43"/>
      <c r="DRC238" s="43"/>
      <c r="DRD238" s="43"/>
      <c r="DRE238" s="43"/>
      <c r="DRF238" s="43"/>
      <c r="DRG238" s="43"/>
      <c r="DRH238" s="43"/>
      <c r="DRI238" s="43"/>
      <c r="DRJ238" s="43"/>
      <c r="DRK238" s="43"/>
      <c r="DRL238" s="43"/>
      <c r="DRM238" s="43"/>
      <c r="DRN238" s="43"/>
      <c r="DRO238" s="43"/>
      <c r="DRP238" s="43"/>
      <c r="DRQ238" s="43"/>
      <c r="DRR238" s="43"/>
      <c r="DRS238" s="43"/>
      <c r="DRT238" s="43"/>
      <c r="DRU238" s="43"/>
      <c r="DRV238" s="43"/>
      <c r="DRW238" s="43"/>
      <c r="DRX238" s="43"/>
      <c r="DRY238" s="43"/>
      <c r="DRZ238" s="43"/>
      <c r="DSA238" s="43"/>
      <c r="DSB238" s="43"/>
      <c r="DSC238" s="43"/>
      <c r="DSD238" s="43"/>
      <c r="DSE238" s="43"/>
      <c r="DSF238" s="43"/>
      <c r="DSG238" s="43"/>
      <c r="DSH238" s="43"/>
      <c r="DSI238" s="43"/>
      <c r="DSJ238" s="43"/>
      <c r="DSK238" s="43"/>
      <c r="DSL238" s="43"/>
      <c r="DSM238" s="43"/>
      <c r="DSN238" s="43"/>
      <c r="DSO238" s="43"/>
      <c r="DSP238" s="43"/>
      <c r="DSQ238" s="43"/>
      <c r="DSR238" s="43"/>
      <c r="DSS238" s="43"/>
      <c r="DST238" s="43"/>
      <c r="DSU238" s="43"/>
      <c r="DSV238" s="43"/>
      <c r="DSW238" s="43"/>
      <c r="DSX238" s="43"/>
      <c r="DSY238" s="43"/>
      <c r="DSZ238" s="43"/>
      <c r="DTA238" s="43"/>
      <c r="DTB238" s="43"/>
      <c r="DTC238" s="43"/>
      <c r="DTD238" s="43"/>
      <c r="DTE238" s="43"/>
      <c r="DTF238" s="43"/>
      <c r="DTG238" s="43"/>
      <c r="DTH238" s="43"/>
      <c r="DTI238" s="43"/>
      <c r="DTJ238" s="43"/>
      <c r="DTK238" s="43"/>
      <c r="DTL238" s="43"/>
      <c r="DTM238" s="43"/>
      <c r="DTN238" s="43"/>
      <c r="DTO238" s="43"/>
      <c r="DTP238" s="43"/>
      <c r="DTQ238" s="43"/>
      <c r="DTR238" s="43"/>
      <c r="DTS238" s="43"/>
      <c r="DTT238" s="43"/>
      <c r="DTU238" s="43"/>
      <c r="DTV238" s="43"/>
      <c r="DTW238" s="43"/>
      <c r="DTX238" s="43"/>
      <c r="DTY238" s="43"/>
      <c r="DTZ238" s="43"/>
      <c r="DUA238" s="43"/>
      <c r="DUB238" s="43"/>
      <c r="DUC238" s="43"/>
      <c r="DUD238" s="43"/>
      <c r="DUE238" s="43"/>
      <c r="DUF238" s="43"/>
      <c r="DUG238" s="43"/>
      <c r="DUH238" s="43"/>
      <c r="DUI238" s="43"/>
      <c r="DUJ238" s="43"/>
      <c r="DUK238" s="43"/>
      <c r="DUL238" s="43"/>
      <c r="DUM238" s="43"/>
      <c r="DUN238" s="43"/>
      <c r="DUO238" s="43"/>
      <c r="DUP238" s="43"/>
      <c r="DUQ238" s="43"/>
      <c r="DUR238" s="43"/>
      <c r="DUS238" s="43"/>
      <c r="DUT238" s="43"/>
      <c r="DUU238" s="43"/>
      <c r="DUV238" s="43"/>
      <c r="DUW238" s="43"/>
      <c r="DUX238" s="43"/>
      <c r="DUY238" s="43"/>
      <c r="DUZ238" s="43"/>
      <c r="DVA238" s="43"/>
      <c r="DVB238" s="43"/>
      <c r="DVC238" s="43"/>
      <c r="DVD238" s="43"/>
      <c r="DVE238" s="43"/>
      <c r="DVF238" s="43"/>
      <c r="DVG238" s="43"/>
      <c r="DVH238" s="43"/>
      <c r="DVI238" s="43"/>
      <c r="DVJ238" s="43"/>
      <c r="DVK238" s="43"/>
      <c r="DVL238" s="43"/>
      <c r="DVM238" s="43"/>
      <c r="DVN238" s="43"/>
      <c r="DVO238" s="43"/>
      <c r="DVP238" s="43"/>
      <c r="DVQ238" s="43"/>
      <c r="DVR238" s="43"/>
      <c r="DVS238" s="43"/>
      <c r="DVT238" s="43"/>
      <c r="DVU238" s="43"/>
      <c r="DVV238" s="43"/>
      <c r="DVW238" s="43"/>
      <c r="DVX238" s="43"/>
      <c r="DVY238" s="43"/>
      <c r="DVZ238" s="43"/>
      <c r="DWA238" s="43"/>
      <c r="DWB238" s="43"/>
      <c r="DWC238" s="43"/>
      <c r="DWD238" s="43"/>
      <c r="DWE238" s="43"/>
      <c r="DWF238" s="43"/>
      <c r="DWG238" s="43"/>
      <c r="DWH238" s="43"/>
      <c r="DWI238" s="43"/>
      <c r="DWJ238" s="43"/>
      <c r="DWK238" s="43"/>
      <c r="DWL238" s="43"/>
      <c r="DWM238" s="43"/>
      <c r="DWN238" s="43"/>
      <c r="DWO238" s="43"/>
      <c r="DWP238" s="43"/>
      <c r="DWQ238" s="43"/>
      <c r="DWR238" s="43"/>
      <c r="DWS238" s="43"/>
      <c r="DWT238" s="43"/>
      <c r="DWU238" s="43"/>
      <c r="DWV238" s="43"/>
      <c r="DWW238" s="43"/>
      <c r="DWX238" s="43"/>
      <c r="DWY238" s="43"/>
      <c r="DWZ238" s="43"/>
      <c r="DXA238" s="43"/>
      <c r="DXB238" s="43"/>
      <c r="DXC238" s="43"/>
      <c r="DXD238" s="43"/>
      <c r="DXE238" s="43"/>
      <c r="DXF238" s="43"/>
      <c r="DXG238" s="43"/>
      <c r="DXH238" s="43"/>
      <c r="DXI238" s="43"/>
      <c r="DXJ238" s="43"/>
      <c r="DXK238" s="43"/>
      <c r="DXL238" s="43"/>
      <c r="DXM238" s="43"/>
      <c r="DXN238" s="43"/>
      <c r="DXO238" s="43"/>
      <c r="DXP238" s="43"/>
      <c r="DXQ238" s="43"/>
      <c r="DXR238" s="43"/>
      <c r="DXS238" s="43"/>
      <c r="DXT238" s="43"/>
      <c r="DXU238" s="43"/>
      <c r="DXV238" s="43"/>
      <c r="DXW238" s="43"/>
      <c r="DXX238" s="43"/>
      <c r="DXY238" s="43"/>
      <c r="DXZ238" s="43"/>
      <c r="DYA238" s="43"/>
      <c r="DYB238" s="43"/>
      <c r="DYC238" s="43"/>
      <c r="DYD238" s="43"/>
      <c r="DYE238" s="43"/>
      <c r="DYF238" s="43"/>
      <c r="DYG238" s="43"/>
      <c r="DYH238" s="43"/>
      <c r="DYI238" s="43"/>
      <c r="DYJ238" s="43"/>
      <c r="DYK238" s="43"/>
      <c r="DYL238" s="43"/>
      <c r="DYM238" s="43"/>
      <c r="DYN238" s="43"/>
      <c r="DYO238" s="43"/>
      <c r="DYP238" s="43"/>
      <c r="DYQ238" s="43"/>
      <c r="DYR238" s="43"/>
      <c r="DYS238" s="43"/>
      <c r="DYT238" s="43"/>
      <c r="DYU238" s="43"/>
      <c r="DYV238" s="43"/>
      <c r="DYW238" s="43"/>
      <c r="DYX238" s="43"/>
      <c r="DYY238" s="43"/>
      <c r="DYZ238" s="43"/>
      <c r="DZA238" s="43"/>
      <c r="DZB238" s="43"/>
      <c r="DZC238" s="43"/>
      <c r="DZD238" s="43"/>
      <c r="DZE238" s="43"/>
      <c r="DZF238" s="43"/>
      <c r="DZG238" s="43"/>
      <c r="DZH238" s="43"/>
      <c r="DZI238" s="43"/>
      <c r="DZJ238" s="43"/>
      <c r="DZK238" s="43"/>
      <c r="DZL238" s="43"/>
      <c r="DZM238" s="43"/>
      <c r="DZN238" s="43"/>
      <c r="DZO238" s="43"/>
      <c r="DZP238" s="43"/>
      <c r="DZQ238" s="43"/>
      <c r="DZR238" s="43"/>
      <c r="DZS238" s="43"/>
      <c r="DZT238" s="43"/>
      <c r="DZU238" s="43"/>
      <c r="DZV238" s="43"/>
      <c r="DZW238" s="43"/>
      <c r="DZX238" s="43"/>
      <c r="DZY238" s="43"/>
      <c r="DZZ238" s="43"/>
      <c r="EAA238" s="43"/>
      <c r="EAB238" s="43"/>
      <c r="EAC238" s="43"/>
      <c r="EAD238" s="43"/>
      <c r="EAE238" s="43"/>
      <c r="EAF238" s="43"/>
      <c r="EAG238" s="43"/>
      <c r="EAH238" s="43"/>
      <c r="EAI238" s="43"/>
      <c r="EAJ238" s="43"/>
      <c r="EAK238" s="43"/>
      <c r="EAL238" s="43"/>
      <c r="EAM238" s="43"/>
      <c r="EAN238" s="43"/>
      <c r="EAO238" s="43"/>
      <c r="EAP238" s="43"/>
      <c r="EAQ238" s="43"/>
      <c r="EAR238" s="43"/>
      <c r="EAS238" s="43"/>
      <c r="EAT238" s="43"/>
      <c r="EAU238" s="43"/>
      <c r="EAV238" s="43"/>
      <c r="EAW238" s="43"/>
      <c r="EAX238" s="43"/>
      <c r="EAY238" s="43"/>
      <c r="EAZ238" s="43"/>
      <c r="EBA238" s="43"/>
      <c r="EBB238" s="43"/>
      <c r="EBC238" s="43"/>
      <c r="EBD238" s="43"/>
      <c r="EBE238" s="43"/>
      <c r="EBF238" s="43"/>
      <c r="EBG238" s="43"/>
      <c r="EBH238" s="43"/>
      <c r="EBI238" s="43"/>
      <c r="EBJ238" s="43"/>
      <c r="EBK238" s="43"/>
      <c r="EBL238" s="43"/>
      <c r="EBM238" s="43"/>
      <c r="EBN238" s="43"/>
      <c r="EBO238" s="43"/>
      <c r="EBP238" s="43"/>
      <c r="EBQ238" s="43"/>
      <c r="EBR238" s="43"/>
      <c r="EBS238" s="43"/>
      <c r="EBT238" s="43"/>
      <c r="EBU238" s="43"/>
      <c r="EBV238" s="43"/>
      <c r="EBW238" s="43"/>
      <c r="EBX238" s="43"/>
      <c r="EBY238" s="43"/>
      <c r="EBZ238" s="43"/>
      <c r="ECA238" s="43"/>
      <c r="ECB238" s="43"/>
      <c r="ECC238" s="43"/>
      <c r="ECD238" s="43"/>
      <c r="ECE238" s="43"/>
      <c r="ECF238" s="43"/>
      <c r="ECG238" s="43"/>
      <c r="ECH238" s="43"/>
      <c r="ECI238" s="43"/>
      <c r="ECJ238" s="43"/>
      <c r="ECK238" s="43"/>
      <c r="ECL238" s="43"/>
      <c r="ECM238" s="43"/>
      <c r="ECN238" s="43"/>
      <c r="ECO238" s="43"/>
      <c r="ECP238" s="43"/>
      <c r="ECQ238" s="43"/>
      <c r="ECR238" s="43"/>
      <c r="ECS238" s="43"/>
      <c r="ECT238" s="43"/>
      <c r="ECU238" s="43"/>
      <c r="ECV238" s="43"/>
      <c r="ECW238" s="43"/>
      <c r="ECX238" s="43"/>
      <c r="ECY238" s="43"/>
      <c r="ECZ238" s="43"/>
      <c r="EDA238" s="43"/>
      <c r="EDB238" s="43"/>
      <c r="EDC238" s="43"/>
      <c r="EDD238" s="43"/>
      <c r="EDE238" s="43"/>
      <c r="EDF238" s="43"/>
      <c r="EDG238" s="43"/>
      <c r="EDH238" s="43"/>
      <c r="EDI238" s="43"/>
      <c r="EDJ238" s="43"/>
      <c r="EDK238" s="43"/>
      <c r="EDL238" s="43"/>
      <c r="EDM238" s="43"/>
      <c r="EDN238" s="43"/>
      <c r="EDO238" s="43"/>
      <c r="EDP238" s="43"/>
      <c r="EDQ238" s="43"/>
      <c r="EDR238" s="43"/>
      <c r="EDS238" s="43"/>
      <c r="EDT238" s="43"/>
      <c r="EDU238" s="43"/>
      <c r="EDV238" s="43"/>
      <c r="EDW238" s="43"/>
      <c r="EDX238" s="43"/>
      <c r="EDY238" s="43"/>
      <c r="EDZ238" s="43"/>
      <c r="EEA238" s="43"/>
      <c r="EEB238" s="43"/>
      <c r="EEC238" s="43"/>
      <c r="EED238" s="43"/>
      <c r="EEE238" s="43"/>
      <c r="EEF238" s="43"/>
      <c r="EEG238" s="43"/>
      <c r="EEH238" s="43"/>
      <c r="EEI238" s="43"/>
      <c r="EEJ238" s="43"/>
      <c r="EEK238" s="43"/>
      <c r="EEL238" s="43"/>
      <c r="EEM238" s="43"/>
      <c r="EEN238" s="43"/>
      <c r="EEO238" s="43"/>
      <c r="EEP238" s="43"/>
      <c r="EEQ238" s="43"/>
      <c r="EER238" s="43"/>
      <c r="EES238" s="43"/>
      <c r="EET238" s="43"/>
      <c r="EEU238" s="43"/>
      <c r="EEV238" s="43"/>
      <c r="EEW238" s="43"/>
      <c r="EEX238" s="43"/>
      <c r="EEY238" s="43"/>
      <c r="EEZ238" s="43"/>
      <c r="EFA238" s="43"/>
      <c r="EFB238" s="43"/>
      <c r="EFC238" s="43"/>
      <c r="EFD238" s="43"/>
      <c r="EFE238" s="43"/>
      <c r="EFF238" s="43"/>
      <c r="EFG238" s="43"/>
      <c r="EFH238" s="43"/>
      <c r="EFI238" s="43"/>
      <c r="EFJ238" s="43"/>
      <c r="EFK238" s="43"/>
      <c r="EFL238" s="43"/>
      <c r="EFM238" s="43"/>
      <c r="EFN238" s="43"/>
      <c r="EFO238" s="43"/>
      <c r="EFP238" s="43"/>
      <c r="EFQ238" s="43"/>
      <c r="EFR238" s="43"/>
      <c r="EFS238" s="43"/>
      <c r="EFT238" s="43"/>
      <c r="EFU238" s="43"/>
      <c r="EFV238" s="43"/>
      <c r="EFW238" s="43"/>
      <c r="EFX238" s="43"/>
      <c r="EFY238" s="43"/>
      <c r="EFZ238" s="43"/>
      <c r="EGA238" s="43"/>
      <c r="EGB238" s="43"/>
      <c r="EGC238" s="43"/>
      <c r="EGD238" s="43"/>
      <c r="EGE238" s="43"/>
      <c r="EGF238" s="43"/>
      <c r="EGG238" s="43"/>
      <c r="EGH238" s="43"/>
      <c r="EGI238" s="43"/>
      <c r="EGJ238" s="43"/>
      <c r="EGK238" s="43"/>
      <c r="EGL238" s="43"/>
      <c r="EGM238" s="43"/>
      <c r="EGN238" s="43"/>
      <c r="EGO238" s="43"/>
      <c r="EGP238" s="43"/>
      <c r="EGQ238" s="43"/>
      <c r="EGR238" s="43"/>
      <c r="EGS238" s="43"/>
      <c r="EGT238" s="43"/>
      <c r="EGU238" s="43"/>
      <c r="EGV238" s="43"/>
      <c r="EGW238" s="43"/>
      <c r="EGX238" s="43"/>
      <c r="EGY238" s="43"/>
      <c r="EGZ238" s="43"/>
      <c r="EHA238" s="43"/>
      <c r="EHB238" s="43"/>
      <c r="EHC238" s="43"/>
      <c r="EHD238" s="43"/>
      <c r="EHE238" s="43"/>
      <c r="EHF238" s="43"/>
      <c r="EHG238" s="43"/>
      <c r="EHH238" s="43"/>
      <c r="EHI238" s="43"/>
      <c r="EHJ238" s="43"/>
      <c r="EHK238" s="43"/>
      <c r="EHL238" s="43"/>
      <c r="EHM238" s="43"/>
      <c r="EHN238" s="43"/>
      <c r="EHO238" s="43"/>
      <c r="EHP238" s="43"/>
      <c r="EHQ238" s="43"/>
      <c r="EHR238" s="43"/>
      <c r="EHS238" s="43"/>
      <c r="EHT238" s="43"/>
      <c r="EHU238" s="43"/>
      <c r="EHV238" s="43"/>
      <c r="EHW238" s="43"/>
      <c r="EHX238" s="43"/>
      <c r="EHY238" s="43"/>
      <c r="EHZ238" s="43"/>
      <c r="EIA238" s="43"/>
      <c r="EIB238" s="43"/>
      <c r="EIC238" s="43"/>
      <c r="EID238" s="43"/>
      <c r="EIE238" s="43"/>
      <c r="EIF238" s="43"/>
      <c r="EIG238" s="43"/>
      <c r="EIH238" s="43"/>
      <c r="EII238" s="43"/>
      <c r="EIJ238" s="43"/>
      <c r="EIK238" s="43"/>
      <c r="EIL238" s="43"/>
      <c r="EIM238" s="43"/>
      <c r="EIN238" s="43"/>
      <c r="EIO238" s="43"/>
      <c r="EIP238" s="43"/>
      <c r="EIQ238" s="43"/>
      <c r="EIR238" s="43"/>
      <c r="EIS238" s="43"/>
      <c r="EIT238" s="43"/>
      <c r="EIU238" s="43"/>
      <c r="EIV238" s="43"/>
      <c r="EIW238" s="43"/>
      <c r="EIX238" s="43"/>
      <c r="EIY238" s="43"/>
      <c r="EIZ238" s="43"/>
      <c r="EJA238" s="43"/>
      <c r="EJB238" s="43"/>
      <c r="EJC238" s="43"/>
      <c r="EJD238" s="43"/>
      <c r="EJE238" s="43"/>
      <c r="EJF238" s="43"/>
      <c r="EJG238" s="43"/>
      <c r="EJH238" s="43"/>
      <c r="EJI238" s="43"/>
      <c r="EJJ238" s="43"/>
      <c r="EJK238" s="43"/>
      <c r="EJL238" s="43"/>
      <c r="EJM238" s="43"/>
      <c r="EJN238" s="43"/>
      <c r="EJO238" s="43"/>
      <c r="EJP238" s="43"/>
      <c r="EJQ238" s="43"/>
      <c r="EJR238" s="43"/>
      <c r="EJS238" s="43"/>
      <c r="EJT238" s="43"/>
      <c r="EJU238" s="43"/>
      <c r="EJV238" s="43"/>
      <c r="EJW238" s="43"/>
      <c r="EJX238" s="43"/>
      <c r="EJY238" s="43"/>
      <c r="EJZ238" s="43"/>
      <c r="EKA238" s="43"/>
      <c r="EKB238" s="43"/>
      <c r="EKC238" s="43"/>
      <c r="EKD238" s="43"/>
      <c r="EKE238" s="43"/>
      <c r="EKF238" s="43"/>
      <c r="EKG238" s="43"/>
      <c r="EKH238" s="43"/>
      <c r="EKI238" s="43"/>
      <c r="EKJ238" s="43"/>
      <c r="EKK238" s="43"/>
      <c r="EKL238" s="43"/>
      <c r="EKM238" s="43"/>
      <c r="EKN238" s="43"/>
      <c r="EKO238" s="43"/>
      <c r="EKP238" s="43"/>
      <c r="EKQ238" s="43"/>
      <c r="EKR238" s="43"/>
      <c r="EKS238" s="43"/>
      <c r="EKT238" s="43"/>
      <c r="EKU238" s="43"/>
      <c r="EKV238" s="43"/>
      <c r="EKW238" s="43"/>
      <c r="EKX238" s="43"/>
      <c r="EKY238" s="43"/>
      <c r="EKZ238" s="43"/>
      <c r="ELA238" s="43"/>
      <c r="ELB238" s="43"/>
      <c r="ELC238" s="43"/>
      <c r="ELD238" s="43"/>
      <c r="ELE238" s="43"/>
      <c r="ELF238" s="43"/>
      <c r="ELG238" s="43"/>
      <c r="ELH238" s="43"/>
      <c r="ELI238" s="43"/>
      <c r="ELJ238" s="43"/>
      <c r="ELK238" s="43"/>
      <c r="ELL238" s="43"/>
      <c r="ELM238" s="43"/>
      <c r="ELN238" s="43"/>
      <c r="ELO238" s="43"/>
      <c r="ELP238" s="43"/>
      <c r="ELQ238" s="43"/>
      <c r="ELR238" s="43"/>
      <c r="ELS238" s="43"/>
      <c r="ELT238" s="43"/>
      <c r="ELU238" s="43"/>
      <c r="ELV238" s="43"/>
      <c r="ELW238" s="43"/>
      <c r="ELX238" s="43"/>
      <c r="ELY238" s="43"/>
      <c r="ELZ238" s="43"/>
      <c r="EMA238" s="43"/>
      <c r="EMB238" s="43"/>
      <c r="EMC238" s="43"/>
      <c r="EMD238" s="43"/>
      <c r="EME238" s="43"/>
      <c r="EMF238" s="43"/>
      <c r="EMG238" s="43"/>
      <c r="EMH238" s="43"/>
      <c r="EMI238" s="43"/>
      <c r="EMJ238" s="43"/>
      <c r="EMK238" s="43"/>
      <c r="EML238" s="43"/>
      <c r="EMM238" s="43"/>
      <c r="EMN238" s="43"/>
      <c r="EMO238" s="43"/>
      <c r="EMP238" s="43"/>
      <c r="EMQ238" s="43"/>
      <c r="EMR238" s="43"/>
      <c r="EMS238" s="43"/>
      <c r="EMT238" s="43"/>
      <c r="EMU238" s="43"/>
      <c r="EMV238" s="43"/>
      <c r="EMW238" s="43"/>
      <c r="EMX238" s="43"/>
      <c r="EMY238" s="43"/>
      <c r="EMZ238" s="43"/>
      <c r="ENA238" s="43"/>
      <c r="ENB238" s="43"/>
      <c r="ENC238" s="43"/>
      <c r="END238" s="43"/>
      <c r="ENE238" s="43"/>
      <c r="ENF238" s="43"/>
      <c r="ENG238" s="43"/>
      <c r="ENH238" s="43"/>
      <c r="ENI238" s="43"/>
      <c r="ENJ238" s="43"/>
      <c r="ENK238" s="43"/>
      <c r="ENL238" s="43"/>
      <c r="ENM238" s="43"/>
      <c r="ENN238" s="43"/>
      <c r="ENO238" s="43"/>
      <c r="ENP238" s="43"/>
      <c r="ENQ238" s="43"/>
      <c r="ENR238" s="43"/>
      <c r="ENS238" s="43"/>
      <c r="ENT238" s="43"/>
      <c r="ENU238" s="43"/>
      <c r="ENV238" s="43"/>
      <c r="ENW238" s="43"/>
      <c r="ENX238" s="43"/>
      <c r="ENY238" s="43"/>
      <c r="ENZ238" s="43"/>
      <c r="EOA238" s="43"/>
      <c r="EOB238" s="43"/>
      <c r="EOC238" s="43"/>
      <c r="EOD238" s="43"/>
      <c r="EOE238" s="43"/>
      <c r="EOF238" s="43"/>
      <c r="EOG238" s="43"/>
      <c r="EOH238" s="43"/>
      <c r="EOI238" s="43"/>
      <c r="EOJ238" s="43"/>
      <c r="EOK238" s="43"/>
      <c r="EOL238" s="43"/>
      <c r="EOM238" s="43"/>
      <c r="EON238" s="43"/>
      <c r="EOO238" s="43"/>
      <c r="EOP238" s="43"/>
      <c r="EOQ238" s="43"/>
      <c r="EOR238" s="43"/>
      <c r="EOS238" s="43"/>
      <c r="EOT238" s="43"/>
      <c r="EOU238" s="43"/>
      <c r="EOV238" s="43"/>
      <c r="EOW238" s="43"/>
      <c r="EOX238" s="43"/>
      <c r="EOY238" s="43"/>
      <c r="EOZ238" s="43"/>
      <c r="EPA238" s="43"/>
      <c r="EPB238" s="43"/>
      <c r="EPC238" s="43"/>
      <c r="EPD238" s="43"/>
      <c r="EPE238" s="43"/>
      <c r="EPF238" s="43"/>
      <c r="EPG238" s="43"/>
      <c r="EPH238" s="43"/>
      <c r="EPI238" s="43"/>
      <c r="EPJ238" s="43"/>
      <c r="EPK238" s="43"/>
      <c r="EPL238" s="43"/>
      <c r="EPM238" s="43"/>
      <c r="EPN238" s="43"/>
      <c r="EPO238" s="43"/>
      <c r="EPP238" s="43"/>
      <c r="EPQ238" s="43"/>
      <c r="EPR238" s="43"/>
      <c r="EPS238" s="43"/>
      <c r="EPT238" s="43"/>
      <c r="EPU238" s="43"/>
      <c r="EPV238" s="43"/>
      <c r="EPW238" s="43"/>
      <c r="EPX238" s="43"/>
      <c r="EPY238" s="43"/>
      <c r="EPZ238" s="43"/>
      <c r="EQA238" s="43"/>
      <c r="EQB238" s="43"/>
      <c r="EQC238" s="43"/>
      <c r="EQD238" s="43"/>
      <c r="EQE238" s="43"/>
      <c r="EQF238" s="43"/>
      <c r="EQG238" s="43"/>
      <c r="EQH238" s="43"/>
      <c r="EQI238" s="43"/>
      <c r="EQJ238" s="43"/>
      <c r="EQK238" s="43"/>
      <c r="EQL238" s="43"/>
      <c r="EQM238" s="43"/>
      <c r="EQN238" s="43"/>
      <c r="EQO238" s="43"/>
      <c r="EQP238" s="43"/>
      <c r="EQQ238" s="43"/>
      <c r="EQR238" s="43"/>
      <c r="EQS238" s="43"/>
      <c r="EQT238" s="43"/>
      <c r="EQU238" s="43"/>
      <c r="EQV238" s="43"/>
      <c r="EQW238" s="43"/>
      <c r="EQX238" s="43"/>
      <c r="EQY238" s="43"/>
      <c r="EQZ238" s="43"/>
      <c r="ERA238" s="43"/>
      <c r="ERB238" s="43"/>
      <c r="ERC238" s="43"/>
      <c r="ERD238" s="43"/>
      <c r="ERE238" s="43"/>
      <c r="ERF238" s="43"/>
      <c r="ERG238" s="43"/>
      <c r="ERH238" s="43"/>
      <c r="ERI238" s="43"/>
      <c r="ERJ238" s="43"/>
      <c r="ERK238" s="43"/>
      <c r="ERL238" s="43"/>
      <c r="ERM238" s="43"/>
      <c r="ERN238" s="43"/>
      <c r="ERO238" s="43"/>
      <c r="ERP238" s="43"/>
      <c r="ERQ238" s="43"/>
      <c r="ERR238" s="43"/>
      <c r="ERS238" s="43"/>
      <c r="ERT238" s="43"/>
      <c r="ERU238" s="43"/>
      <c r="ERV238" s="43"/>
      <c r="ERW238" s="43"/>
      <c r="ERX238" s="43"/>
      <c r="ERY238" s="43"/>
      <c r="ERZ238" s="43"/>
      <c r="ESA238" s="43"/>
      <c r="ESB238" s="43"/>
      <c r="ESC238" s="43"/>
      <c r="ESD238" s="43"/>
      <c r="ESE238" s="43"/>
      <c r="ESF238" s="43"/>
      <c r="ESG238" s="43"/>
      <c r="ESH238" s="43"/>
      <c r="ESI238" s="43"/>
      <c r="ESJ238" s="43"/>
      <c r="ESK238" s="43"/>
      <c r="ESL238" s="43"/>
      <c r="ESM238" s="43"/>
      <c r="ESN238" s="43"/>
      <c r="ESO238" s="43"/>
      <c r="ESP238" s="43"/>
      <c r="ESQ238" s="43"/>
      <c r="ESR238" s="43"/>
      <c r="ESS238" s="43"/>
      <c r="EST238" s="43"/>
      <c r="ESU238" s="43"/>
      <c r="ESV238" s="43"/>
      <c r="ESW238" s="43"/>
      <c r="ESX238" s="43"/>
      <c r="ESY238" s="43"/>
      <c r="ESZ238" s="43"/>
      <c r="ETA238" s="43"/>
      <c r="ETB238" s="43"/>
      <c r="ETC238" s="43"/>
      <c r="ETD238" s="43"/>
      <c r="ETE238" s="43"/>
      <c r="ETF238" s="43"/>
      <c r="ETG238" s="43"/>
      <c r="ETH238" s="43"/>
      <c r="ETI238" s="43"/>
      <c r="ETJ238" s="43"/>
      <c r="ETK238" s="43"/>
      <c r="ETL238" s="43"/>
      <c r="ETM238" s="43"/>
      <c r="ETN238" s="43"/>
      <c r="ETO238" s="43"/>
      <c r="ETP238" s="43"/>
      <c r="ETQ238" s="43"/>
      <c r="ETR238" s="43"/>
      <c r="ETS238" s="43"/>
      <c r="ETT238" s="43"/>
      <c r="ETU238" s="43"/>
      <c r="ETV238" s="43"/>
      <c r="ETW238" s="43"/>
      <c r="ETX238" s="43"/>
      <c r="ETY238" s="43"/>
      <c r="ETZ238" s="43"/>
      <c r="EUA238" s="43"/>
      <c r="EUB238" s="43"/>
      <c r="EUC238" s="43"/>
      <c r="EUD238" s="43"/>
      <c r="EUE238" s="43"/>
      <c r="EUF238" s="43"/>
      <c r="EUG238" s="43"/>
      <c r="EUH238" s="43"/>
      <c r="EUI238" s="43"/>
      <c r="EUJ238" s="43"/>
      <c r="EUK238" s="43"/>
      <c r="EUL238" s="43"/>
      <c r="EUM238" s="43"/>
      <c r="EUN238" s="43"/>
      <c r="EUO238" s="43"/>
      <c r="EUP238" s="43"/>
      <c r="EUQ238" s="43"/>
      <c r="EUR238" s="43"/>
      <c r="EUS238" s="43"/>
      <c r="EUT238" s="43"/>
      <c r="EUU238" s="43"/>
      <c r="EUV238" s="43"/>
      <c r="EUW238" s="43"/>
      <c r="EUX238" s="43"/>
      <c r="EUY238" s="43"/>
      <c r="EUZ238" s="43"/>
      <c r="EVA238" s="43"/>
      <c r="EVB238" s="43"/>
      <c r="EVC238" s="43"/>
      <c r="EVD238" s="43"/>
      <c r="EVE238" s="43"/>
      <c r="EVF238" s="43"/>
      <c r="EVG238" s="43"/>
      <c r="EVH238" s="43"/>
      <c r="EVI238" s="43"/>
      <c r="EVJ238" s="43"/>
      <c r="EVK238" s="43"/>
      <c r="EVL238" s="43"/>
      <c r="EVM238" s="43"/>
      <c r="EVN238" s="43"/>
      <c r="EVO238" s="43"/>
      <c r="EVP238" s="43"/>
      <c r="EVQ238" s="43"/>
      <c r="EVR238" s="43"/>
      <c r="EVS238" s="43"/>
      <c r="EVT238" s="43"/>
      <c r="EVU238" s="43"/>
      <c r="EVV238" s="43"/>
      <c r="EVW238" s="43"/>
      <c r="EVX238" s="43"/>
      <c r="EVY238" s="43"/>
      <c r="EVZ238" s="43"/>
      <c r="EWA238" s="43"/>
      <c r="EWB238" s="43"/>
      <c r="EWC238" s="43"/>
      <c r="EWD238" s="43"/>
      <c r="EWE238" s="43"/>
      <c r="EWF238" s="43"/>
      <c r="EWG238" s="43"/>
      <c r="EWH238" s="43"/>
      <c r="EWI238" s="43"/>
      <c r="EWJ238" s="43"/>
      <c r="EWK238" s="43"/>
      <c r="EWL238" s="43"/>
      <c r="EWM238" s="43"/>
      <c r="EWN238" s="43"/>
      <c r="EWO238" s="43"/>
      <c r="EWP238" s="43"/>
      <c r="EWQ238" s="43"/>
      <c r="EWR238" s="43"/>
      <c r="EWS238" s="43"/>
      <c r="EWT238" s="43"/>
      <c r="EWU238" s="43"/>
      <c r="EWV238" s="43"/>
      <c r="EWW238" s="43"/>
      <c r="EWX238" s="43"/>
      <c r="EWY238" s="43"/>
      <c r="EWZ238" s="43"/>
      <c r="EXA238" s="43"/>
      <c r="EXB238" s="43"/>
      <c r="EXC238" s="43"/>
      <c r="EXD238" s="43"/>
      <c r="EXE238" s="43"/>
      <c r="EXF238" s="43"/>
      <c r="EXG238" s="43"/>
      <c r="EXH238" s="43"/>
      <c r="EXI238" s="43"/>
      <c r="EXJ238" s="43"/>
      <c r="EXK238" s="43"/>
      <c r="EXL238" s="43"/>
      <c r="EXM238" s="43"/>
      <c r="EXN238" s="43"/>
      <c r="EXO238" s="43"/>
      <c r="EXP238" s="43"/>
      <c r="EXQ238" s="43"/>
      <c r="EXR238" s="43"/>
      <c r="EXS238" s="43"/>
      <c r="EXT238" s="43"/>
      <c r="EXU238" s="43"/>
      <c r="EXV238" s="43"/>
      <c r="EXW238" s="43"/>
      <c r="EXX238" s="43"/>
      <c r="EXY238" s="43"/>
      <c r="EXZ238" s="43"/>
      <c r="EYA238" s="43"/>
      <c r="EYB238" s="43"/>
      <c r="EYC238" s="43"/>
      <c r="EYD238" s="43"/>
      <c r="EYE238" s="43"/>
      <c r="EYF238" s="43"/>
      <c r="EYG238" s="43"/>
      <c r="EYH238" s="43"/>
      <c r="EYI238" s="43"/>
      <c r="EYJ238" s="43"/>
      <c r="EYK238" s="43"/>
      <c r="EYL238" s="43"/>
      <c r="EYM238" s="43"/>
      <c r="EYN238" s="43"/>
      <c r="EYO238" s="43"/>
      <c r="EYP238" s="43"/>
      <c r="EYQ238" s="43"/>
      <c r="EYR238" s="43"/>
      <c r="EYS238" s="43"/>
      <c r="EYT238" s="43"/>
      <c r="EYU238" s="43"/>
      <c r="EYV238" s="43"/>
      <c r="EYW238" s="43"/>
      <c r="EYX238" s="43"/>
      <c r="EYY238" s="43"/>
      <c r="EYZ238" s="43"/>
      <c r="EZA238" s="43"/>
      <c r="EZB238" s="43"/>
      <c r="EZC238" s="43"/>
      <c r="EZD238" s="43"/>
      <c r="EZE238" s="43"/>
      <c r="EZF238" s="43"/>
      <c r="EZG238" s="43"/>
      <c r="EZH238" s="43"/>
      <c r="EZI238" s="43"/>
      <c r="EZJ238" s="43"/>
      <c r="EZK238" s="43"/>
      <c r="EZL238" s="43"/>
      <c r="EZM238" s="43"/>
      <c r="EZN238" s="43"/>
      <c r="EZO238" s="43"/>
      <c r="EZP238" s="43"/>
      <c r="EZQ238" s="43"/>
      <c r="EZR238" s="43"/>
      <c r="EZS238" s="43"/>
      <c r="EZT238" s="43"/>
      <c r="EZU238" s="43"/>
      <c r="EZV238" s="43"/>
      <c r="EZW238" s="43"/>
      <c r="EZX238" s="43"/>
      <c r="EZY238" s="43"/>
      <c r="EZZ238" s="43"/>
      <c r="FAA238" s="43"/>
      <c r="FAB238" s="43"/>
      <c r="FAC238" s="43"/>
      <c r="FAD238" s="43"/>
      <c r="FAE238" s="43"/>
      <c r="FAF238" s="43"/>
      <c r="FAG238" s="43"/>
      <c r="FAH238" s="43"/>
      <c r="FAI238" s="43"/>
      <c r="FAJ238" s="43"/>
      <c r="FAK238" s="43"/>
      <c r="FAL238" s="43"/>
      <c r="FAM238" s="43"/>
      <c r="FAN238" s="43"/>
      <c r="FAO238" s="43"/>
      <c r="FAP238" s="43"/>
      <c r="FAQ238" s="43"/>
      <c r="FAR238" s="43"/>
      <c r="FAS238" s="43"/>
      <c r="FAT238" s="43"/>
      <c r="FAU238" s="43"/>
      <c r="FAV238" s="43"/>
      <c r="FAW238" s="43"/>
      <c r="FAX238" s="43"/>
      <c r="FAY238" s="43"/>
      <c r="FAZ238" s="43"/>
      <c r="FBA238" s="43"/>
      <c r="FBB238" s="43"/>
      <c r="FBC238" s="43"/>
      <c r="FBD238" s="43"/>
      <c r="FBE238" s="43"/>
      <c r="FBF238" s="43"/>
      <c r="FBG238" s="43"/>
      <c r="FBH238" s="43"/>
      <c r="FBI238" s="43"/>
      <c r="FBJ238" s="43"/>
      <c r="FBK238" s="43"/>
      <c r="FBL238" s="43"/>
      <c r="FBM238" s="43"/>
      <c r="FBN238" s="43"/>
      <c r="FBO238" s="43"/>
      <c r="FBP238" s="43"/>
      <c r="FBQ238" s="43"/>
      <c r="FBR238" s="43"/>
      <c r="FBS238" s="43"/>
      <c r="FBT238" s="43"/>
      <c r="FBU238" s="43"/>
      <c r="FBV238" s="43"/>
      <c r="FBW238" s="43"/>
      <c r="FBX238" s="43"/>
      <c r="FBY238" s="43"/>
      <c r="FBZ238" s="43"/>
      <c r="FCA238" s="43"/>
      <c r="FCB238" s="43"/>
      <c r="FCC238" s="43"/>
      <c r="FCD238" s="43"/>
      <c r="FCE238" s="43"/>
      <c r="FCF238" s="43"/>
      <c r="FCG238" s="43"/>
      <c r="FCH238" s="43"/>
      <c r="FCI238" s="43"/>
      <c r="FCJ238" s="43"/>
      <c r="FCK238" s="43"/>
      <c r="FCL238" s="43"/>
      <c r="FCM238" s="43"/>
      <c r="FCN238" s="43"/>
      <c r="FCO238" s="43"/>
      <c r="FCP238" s="43"/>
      <c r="FCQ238" s="43"/>
      <c r="FCR238" s="43"/>
      <c r="FCS238" s="43"/>
      <c r="FCT238" s="43"/>
      <c r="FCU238" s="43"/>
      <c r="FCV238" s="43"/>
      <c r="FCW238" s="43"/>
      <c r="FCX238" s="43"/>
      <c r="FCY238" s="43"/>
      <c r="FCZ238" s="43"/>
      <c r="FDA238" s="43"/>
      <c r="FDB238" s="43"/>
      <c r="FDC238" s="43"/>
      <c r="FDD238" s="43"/>
      <c r="FDE238" s="43"/>
      <c r="FDF238" s="43"/>
      <c r="FDG238" s="43"/>
      <c r="FDH238" s="43"/>
      <c r="FDI238" s="43"/>
      <c r="FDJ238" s="43"/>
      <c r="FDK238" s="43"/>
      <c r="FDL238" s="43"/>
      <c r="FDM238" s="43"/>
      <c r="FDN238" s="43"/>
      <c r="FDO238" s="43"/>
      <c r="FDP238" s="43"/>
      <c r="FDQ238" s="43"/>
      <c r="FDR238" s="43"/>
      <c r="FDS238" s="43"/>
      <c r="FDT238" s="43"/>
      <c r="FDU238" s="43"/>
      <c r="FDV238" s="43"/>
      <c r="FDW238" s="43"/>
      <c r="FDX238" s="43"/>
      <c r="FDY238" s="43"/>
      <c r="FDZ238" s="43"/>
      <c r="FEA238" s="43"/>
      <c r="FEB238" s="43"/>
      <c r="FEC238" s="43"/>
      <c r="FED238" s="43"/>
      <c r="FEE238" s="43"/>
      <c r="FEF238" s="43"/>
      <c r="FEG238" s="43"/>
      <c r="FEH238" s="43"/>
      <c r="FEI238" s="43"/>
      <c r="FEJ238" s="43"/>
      <c r="FEK238" s="43"/>
      <c r="FEL238" s="43"/>
      <c r="FEM238" s="43"/>
      <c r="FEN238" s="43"/>
      <c r="FEO238" s="43"/>
      <c r="FEP238" s="43"/>
      <c r="FEQ238" s="43"/>
      <c r="FER238" s="43"/>
      <c r="FES238" s="43"/>
      <c r="FET238" s="43"/>
      <c r="FEU238" s="43"/>
      <c r="FEV238" s="43"/>
      <c r="FEW238" s="43"/>
      <c r="FEX238" s="43"/>
      <c r="FEY238" s="43"/>
      <c r="FEZ238" s="43"/>
      <c r="FFA238" s="43"/>
      <c r="FFB238" s="43"/>
      <c r="FFC238" s="43"/>
      <c r="FFD238" s="43"/>
      <c r="FFE238" s="43"/>
      <c r="FFF238" s="43"/>
      <c r="FFG238" s="43"/>
      <c r="FFH238" s="43"/>
      <c r="FFI238" s="43"/>
      <c r="FFJ238" s="43"/>
      <c r="FFK238" s="43"/>
      <c r="FFL238" s="43"/>
      <c r="FFM238" s="43"/>
      <c r="FFN238" s="43"/>
      <c r="FFO238" s="43"/>
      <c r="FFP238" s="43"/>
      <c r="FFQ238" s="43"/>
      <c r="FFR238" s="43"/>
      <c r="FFS238" s="43"/>
      <c r="FFT238" s="43"/>
      <c r="FFU238" s="43"/>
      <c r="FFV238" s="43"/>
      <c r="FFW238" s="43"/>
      <c r="FFX238" s="43"/>
      <c r="FFY238" s="43"/>
      <c r="FFZ238" s="43"/>
      <c r="FGA238" s="43"/>
      <c r="FGB238" s="43"/>
      <c r="FGC238" s="43"/>
      <c r="FGD238" s="43"/>
      <c r="FGE238" s="43"/>
      <c r="FGF238" s="43"/>
      <c r="FGG238" s="43"/>
      <c r="FGH238" s="43"/>
      <c r="FGI238" s="43"/>
      <c r="FGJ238" s="43"/>
      <c r="FGK238" s="43"/>
      <c r="FGL238" s="43"/>
      <c r="FGM238" s="43"/>
      <c r="FGN238" s="43"/>
      <c r="FGO238" s="43"/>
      <c r="FGP238" s="43"/>
      <c r="FGQ238" s="43"/>
      <c r="FGR238" s="43"/>
      <c r="FGS238" s="43"/>
      <c r="FGT238" s="43"/>
      <c r="FGU238" s="43"/>
      <c r="FGV238" s="43"/>
      <c r="FGW238" s="43"/>
      <c r="FGX238" s="43"/>
      <c r="FGY238" s="43"/>
      <c r="FGZ238" s="43"/>
      <c r="FHA238" s="43"/>
      <c r="FHB238" s="43"/>
      <c r="FHC238" s="43"/>
      <c r="FHD238" s="43"/>
      <c r="FHE238" s="43"/>
      <c r="FHF238" s="43"/>
      <c r="FHG238" s="43"/>
      <c r="FHH238" s="43"/>
      <c r="FHI238" s="43"/>
      <c r="FHJ238" s="43"/>
      <c r="FHK238" s="43"/>
      <c r="FHL238" s="43"/>
      <c r="FHM238" s="43"/>
      <c r="FHN238" s="43"/>
      <c r="FHO238" s="43"/>
      <c r="FHP238" s="43"/>
      <c r="FHQ238" s="43"/>
      <c r="FHR238" s="43"/>
      <c r="FHS238" s="43"/>
      <c r="FHT238" s="43"/>
      <c r="FHU238" s="43"/>
      <c r="FHV238" s="43"/>
      <c r="FHW238" s="43"/>
      <c r="FHX238" s="43"/>
      <c r="FHY238" s="43"/>
      <c r="FHZ238" s="43"/>
      <c r="FIA238" s="43"/>
      <c r="FIB238" s="43"/>
      <c r="FIC238" s="43"/>
      <c r="FID238" s="43"/>
      <c r="FIE238" s="43"/>
      <c r="FIF238" s="43"/>
      <c r="FIG238" s="43"/>
      <c r="FIH238" s="43"/>
      <c r="FII238" s="43"/>
      <c r="FIJ238" s="43"/>
      <c r="FIK238" s="43"/>
      <c r="FIL238" s="43"/>
      <c r="FIM238" s="43"/>
      <c r="FIN238" s="43"/>
      <c r="FIO238" s="43"/>
      <c r="FIP238" s="43"/>
      <c r="FIQ238" s="43"/>
      <c r="FIR238" s="43"/>
      <c r="FIS238" s="43"/>
      <c r="FIT238" s="43"/>
      <c r="FIU238" s="43"/>
      <c r="FIV238" s="43"/>
      <c r="FIW238" s="43"/>
      <c r="FIX238" s="43"/>
      <c r="FIY238" s="43"/>
      <c r="FIZ238" s="43"/>
      <c r="FJA238" s="43"/>
      <c r="FJB238" s="43"/>
      <c r="FJC238" s="43"/>
      <c r="FJD238" s="43"/>
      <c r="FJE238" s="43"/>
      <c r="FJF238" s="43"/>
      <c r="FJG238" s="43"/>
      <c r="FJH238" s="43"/>
      <c r="FJI238" s="43"/>
      <c r="FJJ238" s="43"/>
      <c r="FJK238" s="43"/>
      <c r="FJL238" s="43"/>
      <c r="FJM238" s="43"/>
      <c r="FJN238" s="43"/>
      <c r="FJO238" s="43"/>
      <c r="FJP238" s="43"/>
      <c r="FJQ238" s="43"/>
      <c r="FJR238" s="43"/>
      <c r="FJS238" s="43"/>
      <c r="FJT238" s="43"/>
      <c r="FJU238" s="43"/>
      <c r="FJV238" s="43"/>
      <c r="FJW238" s="43"/>
      <c r="FJX238" s="43"/>
      <c r="FJY238" s="43"/>
      <c r="FJZ238" s="43"/>
      <c r="FKA238" s="43"/>
      <c r="FKB238" s="43"/>
      <c r="FKC238" s="43"/>
      <c r="FKD238" s="43"/>
      <c r="FKE238" s="43"/>
      <c r="FKF238" s="43"/>
      <c r="FKG238" s="43"/>
      <c r="FKH238" s="43"/>
      <c r="FKI238" s="43"/>
      <c r="FKJ238" s="43"/>
      <c r="FKK238" s="43"/>
      <c r="FKL238" s="43"/>
      <c r="FKM238" s="43"/>
      <c r="FKN238" s="43"/>
      <c r="FKO238" s="43"/>
      <c r="FKP238" s="43"/>
      <c r="FKQ238" s="43"/>
      <c r="FKR238" s="43"/>
      <c r="FKS238" s="43"/>
      <c r="FKT238" s="43"/>
      <c r="FKU238" s="43"/>
      <c r="FKV238" s="43"/>
      <c r="FKW238" s="43"/>
      <c r="FKX238" s="43"/>
      <c r="FKY238" s="43"/>
      <c r="FKZ238" s="43"/>
      <c r="FLA238" s="43"/>
      <c r="FLB238" s="43"/>
      <c r="FLC238" s="43"/>
      <c r="FLD238" s="43"/>
      <c r="FLE238" s="43"/>
      <c r="FLF238" s="43"/>
      <c r="FLG238" s="43"/>
      <c r="FLH238" s="43"/>
      <c r="FLI238" s="43"/>
      <c r="FLJ238" s="43"/>
      <c r="FLK238" s="43"/>
      <c r="FLL238" s="43"/>
      <c r="FLM238" s="43"/>
      <c r="FLN238" s="43"/>
      <c r="FLO238" s="43"/>
      <c r="FLP238" s="43"/>
      <c r="FLQ238" s="43"/>
      <c r="FLR238" s="43"/>
      <c r="FLS238" s="43"/>
      <c r="FLT238" s="43"/>
      <c r="FLU238" s="43"/>
      <c r="FLV238" s="43"/>
      <c r="FLW238" s="43"/>
      <c r="FLX238" s="43"/>
      <c r="FLY238" s="43"/>
      <c r="FLZ238" s="43"/>
      <c r="FMA238" s="43"/>
      <c r="FMB238" s="43"/>
      <c r="FMC238" s="43"/>
      <c r="FMD238" s="43"/>
      <c r="FME238" s="43"/>
      <c r="FMF238" s="43"/>
      <c r="FMG238" s="43"/>
      <c r="FMH238" s="43"/>
      <c r="FMI238" s="43"/>
      <c r="FMJ238" s="43"/>
      <c r="FMK238" s="43"/>
      <c r="FML238" s="43"/>
      <c r="FMM238" s="43"/>
      <c r="FMN238" s="43"/>
      <c r="FMO238" s="43"/>
      <c r="FMP238" s="43"/>
      <c r="FMQ238" s="43"/>
      <c r="FMR238" s="43"/>
      <c r="FMS238" s="43"/>
      <c r="FMT238" s="43"/>
      <c r="FMU238" s="43"/>
      <c r="FMV238" s="43"/>
      <c r="FMW238" s="43"/>
      <c r="FMX238" s="43"/>
      <c r="FMY238" s="43"/>
      <c r="FMZ238" s="43"/>
      <c r="FNA238" s="43"/>
      <c r="FNB238" s="43"/>
      <c r="FNC238" s="43"/>
      <c r="FND238" s="43"/>
      <c r="FNE238" s="43"/>
      <c r="FNF238" s="43"/>
      <c r="FNG238" s="43"/>
      <c r="FNH238" s="43"/>
      <c r="FNI238" s="43"/>
      <c r="FNJ238" s="43"/>
      <c r="FNK238" s="43"/>
      <c r="FNL238" s="43"/>
      <c r="FNM238" s="43"/>
      <c r="FNN238" s="43"/>
      <c r="FNO238" s="43"/>
      <c r="FNP238" s="43"/>
      <c r="FNQ238" s="43"/>
      <c r="FNR238" s="43"/>
      <c r="FNS238" s="43"/>
      <c r="FNT238" s="43"/>
      <c r="FNU238" s="43"/>
      <c r="FNV238" s="43"/>
      <c r="FNW238" s="43"/>
      <c r="FNX238" s="43"/>
      <c r="FNY238" s="43"/>
      <c r="FNZ238" s="43"/>
      <c r="FOA238" s="43"/>
      <c r="FOB238" s="43"/>
      <c r="FOC238" s="43"/>
      <c r="FOD238" s="43"/>
      <c r="FOE238" s="43"/>
      <c r="FOF238" s="43"/>
      <c r="FOG238" s="43"/>
      <c r="FOH238" s="43"/>
      <c r="FOI238" s="43"/>
      <c r="FOJ238" s="43"/>
      <c r="FOK238" s="43"/>
      <c r="FOL238" s="43"/>
      <c r="FOM238" s="43"/>
      <c r="FON238" s="43"/>
      <c r="FOO238" s="43"/>
      <c r="FOP238" s="43"/>
      <c r="FOQ238" s="43"/>
      <c r="FOR238" s="43"/>
      <c r="FOS238" s="43"/>
      <c r="FOT238" s="43"/>
      <c r="FOU238" s="43"/>
      <c r="FOV238" s="43"/>
      <c r="FOW238" s="43"/>
      <c r="FOX238" s="43"/>
      <c r="FOY238" s="43"/>
      <c r="FOZ238" s="43"/>
      <c r="FPA238" s="43"/>
      <c r="FPB238" s="43"/>
      <c r="FPC238" s="43"/>
      <c r="FPD238" s="43"/>
      <c r="FPE238" s="43"/>
      <c r="FPF238" s="43"/>
      <c r="FPG238" s="43"/>
      <c r="FPH238" s="43"/>
      <c r="FPI238" s="43"/>
      <c r="FPJ238" s="43"/>
      <c r="FPK238" s="43"/>
      <c r="FPL238" s="43"/>
      <c r="FPM238" s="43"/>
      <c r="FPN238" s="43"/>
      <c r="FPO238" s="43"/>
      <c r="FPP238" s="43"/>
      <c r="FPQ238" s="43"/>
      <c r="FPR238" s="43"/>
      <c r="FPS238" s="43"/>
      <c r="FPT238" s="43"/>
      <c r="FPU238" s="43"/>
      <c r="FPV238" s="43"/>
      <c r="FPW238" s="43"/>
      <c r="FPX238" s="43"/>
      <c r="FPY238" s="43"/>
      <c r="FPZ238" s="43"/>
      <c r="FQA238" s="43"/>
      <c r="FQB238" s="43"/>
      <c r="FQC238" s="43"/>
      <c r="FQD238" s="43"/>
      <c r="FQE238" s="43"/>
      <c r="FQF238" s="43"/>
      <c r="FQG238" s="43"/>
      <c r="FQH238" s="43"/>
      <c r="FQI238" s="43"/>
      <c r="FQJ238" s="43"/>
      <c r="FQK238" s="43"/>
      <c r="FQL238" s="43"/>
      <c r="FQM238" s="43"/>
      <c r="FQN238" s="43"/>
      <c r="FQO238" s="43"/>
      <c r="FQP238" s="43"/>
      <c r="FQQ238" s="43"/>
      <c r="FQR238" s="43"/>
      <c r="FQS238" s="43"/>
      <c r="FQT238" s="43"/>
      <c r="FQU238" s="43"/>
      <c r="FQV238" s="43"/>
      <c r="FQW238" s="43"/>
      <c r="FQX238" s="43"/>
      <c r="FQY238" s="43"/>
      <c r="FQZ238" s="43"/>
      <c r="FRA238" s="43"/>
      <c r="FRB238" s="43"/>
      <c r="FRC238" s="43"/>
      <c r="FRD238" s="43"/>
      <c r="FRE238" s="43"/>
      <c r="FRF238" s="43"/>
      <c r="FRG238" s="43"/>
      <c r="FRH238" s="43"/>
      <c r="FRI238" s="43"/>
      <c r="FRJ238" s="43"/>
      <c r="FRK238" s="43"/>
      <c r="FRL238" s="43"/>
      <c r="FRM238" s="43"/>
      <c r="FRN238" s="43"/>
      <c r="FRO238" s="43"/>
      <c r="FRP238" s="43"/>
      <c r="FRQ238" s="43"/>
      <c r="FRR238" s="43"/>
      <c r="FRS238" s="43"/>
      <c r="FRT238" s="43"/>
      <c r="FRU238" s="43"/>
      <c r="FRV238" s="43"/>
      <c r="FRW238" s="43"/>
      <c r="FRX238" s="43"/>
      <c r="FRY238" s="43"/>
      <c r="FRZ238" s="43"/>
      <c r="FSA238" s="43"/>
      <c r="FSB238" s="43"/>
      <c r="FSC238" s="43"/>
      <c r="FSD238" s="43"/>
      <c r="FSE238" s="43"/>
      <c r="FSF238" s="43"/>
      <c r="FSG238" s="43"/>
      <c r="FSH238" s="43"/>
      <c r="FSI238" s="43"/>
      <c r="FSJ238" s="43"/>
      <c r="FSK238" s="43"/>
      <c r="FSL238" s="43"/>
      <c r="FSM238" s="43"/>
      <c r="FSN238" s="43"/>
      <c r="FSO238" s="43"/>
      <c r="FSP238" s="43"/>
      <c r="FSQ238" s="43"/>
      <c r="FSR238" s="43"/>
      <c r="FSS238" s="43"/>
      <c r="FST238" s="43"/>
      <c r="FSU238" s="43"/>
      <c r="FSV238" s="43"/>
      <c r="FSW238" s="43"/>
      <c r="FSX238" s="43"/>
      <c r="FSY238" s="43"/>
      <c r="FSZ238" s="43"/>
      <c r="FTA238" s="43"/>
      <c r="FTB238" s="43"/>
      <c r="FTC238" s="43"/>
      <c r="FTD238" s="43"/>
      <c r="FTE238" s="43"/>
      <c r="FTF238" s="43"/>
      <c r="FTG238" s="43"/>
      <c r="FTH238" s="43"/>
      <c r="FTI238" s="43"/>
      <c r="FTJ238" s="43"/>
      <c r="FTK238" s="43"/>
      <c r="FTL238" s="43"/>
      <c r="FTM238" s="43"/>
      <c r="FTN238" s="43"/>
      <c r="FTO238" s="43"/>
      <c r="FTP238" s="43"/>
      <c r="FTQ238" s="43"/>
      <c r="FTR238" s="43"/>
      <c r="FTS238" s="43"/>
      <c r="FTT238" s="43"/>
      <c r="FTU238" s="43"/>
      <c r="FTV238" s="43"/>
      <c r="FTW238" s="43"/>
      <c r="FTX238" s="43"/>
      <c r="FTY238" s="43"/>
      <c r="FTZ238" s="43"/>
      <c r="FUA238" s="43"/>
      <c r="FUB238" s="43"/>
      <c r="FUC238" s="43"/>
      <c r="FUD238" s="43"/>
      <c r="FUE238" s="43"/>
      <c r="FUF238" s="43"/>
      <c r="FUG238" s="43"/>
      <c r="FUH238" s="43"/>
      <c r="FUI238" s="43"/>
      <c r="FUJ238" s="43"/>
      <c r="FUK238" s="43"/>
      <c r="FUL238" s="43"/>
      <c r="FUM238" s="43"/>
      <c r="FUN238" s="43"/>
      <c r="FUO238" s="43"/>
      <c r="FUP238" s="43"/>
      <c r="FUQ238" s="43"/>
      <c r="FUR238" s="43"/>
      <c r="FUS238" s="43"/>
      <c r="FUT238" s="43"/>
      <c r="FUU238" s="43"/>
      <c r="FUV238" s="43"/>
      <c r="FUW238" s="43"/>
      <c r="FUX238" s="43"/>
      <c r="FUY238" s="43"/>
      <c r="FUZ238" s="43"/>
      <c r="FVA238" s="43"/>
      <c r="FVB238" s="43"/>
      <c r="FVC238" s="43"/>
      <c r="FVD238" s="43"/>
      <c r="FVE238" s="43"/>
      <c r="FVF238" s="43"/>
      <c r="FVG238" s="43"/>
      <c r="FVH238" s="43"/>
      <c r="FVI238" s="43"/>
      <c r="FVJ238" s="43"/>
      <c r="FVK238" s="43"/>
      <c r="FVL238" s="43"/>
      <c r="FVM238" s="43"/>
      <c r="FVN238" s="43"/>
      <c r="FVO238" s="43"/>
      <c r="FVP238" s="43"/>
      <c r="FVQ238" s="43"/>
      <c r="FVR238" s="43"/>
      <c r="FVS238" s="43"/>
      <c r="FVT238" s="43"/>
      <c r="FVU238" s="43"/>
      <c r="FVV238" s="43"/>
      <c r="FVW238" s="43"/>
      <c r="FVX238" s="43"/>
      <c r="FVY238" s="43"/>
      <c r="FVZ238" s="43"/>
      <c r="FWA238" s="43"/>
      <c r="FWB238" s="43"/>
      <c r="FWC238" s="43"/>
      <c r="FWD238" s="43"/>
      <c r="FWE238" s="43"/>
      <c r="FWF238" s="43"/>
      <c r="FWG238" s="43"/>
      <c r="FWH238" s="43"/>
      <c r="FWI238" s="43"/>
      <c r="FWJ238" s="43"/>
      <c r="FWK238" s="43"/>
      <c r="FWL238" s="43"/>
      <c r="FWM238" s="43"/>
      <c r="FWN238" s="43"/>
      <c r="FWO238" s="43"/>
      <c r="FWP238" s="43"/>
      <c r="FWQ238" s="43"/>
      <c r="FWR238" s="43"/>
      <c r="FWS238" s="43"/>
      <c r="FWT238" s="43"/>
      <c r="FWU238" s="43"/>
      <c r="FWV238" s="43"/>
      <c r="FWW238" s="43"/>
      <c r="FWX238" s="43"/>
      <c r="FWY238" s="43"/>
      <c r="FWZ238" s="43"/>
      <c r="FXA238" s="43"/>
      <c r="FXB238" s="43"/>
      <c r="FXC238" s="43"/>
      <c r="FXD238" s="43"/>
      <c r="FXE238" s="43"/>
      <c r="FXF238" s="43"/>
      <c r="FXG238" s="43"/>
      <c r="FXH238" s="43"/>
      <c r="FXI238" s="43"/>
      <c r="FXJ238" s="43"/>
      <c r="FXK238" s="43"/>
      <c r="FXL238" s="43"/>
      <c r="FXM238" s="43"/>
      <c r="FXN238" s="43"/>
      <c r="FXO238" s="43"/>
      <c r="FXP238" s="43"/>
      <c r="FXQ238" s="43"/>
      <c r="FXR238" s="43"/>
      <c r="FXS238" s="43"/>
      <c r="FXT238" s="43"/>
      <c r="FXU238" s="43"/>
      <c r="FXV238" s="43"/>
      <c r="FXW238" s="43"/>
      <c r="FXX238" s="43"/>
      <c r="FXY238" s="43"/>
      <c r="FXZ238" s="43"/>
      <c r="FYA238" s="43"/>
      <c r="FYB238" s="43"/>
      <c r="FYC238" s="43"/>
      <c r="FYD238" s="43"/>
      <c r="FYE238" s="43"/>
      <c r="FYF238" s="43"/>
      <c r="FYG238" s="43"/>
      <c r="FYH238" s="43"/>
      <c r="FYI238" s="43"/>
      <c r="FYJ238" s="43"/>
      <c r="FYK238" s="43"/>
      <c r="FYL238" s="43"/>
      <c r="FYM238" s="43"/>
      <c r="FYN238" s="43"/>
      <c r="FYO238" s="43"/>
      <c r="FYP238" s="43"/>
      <c r="FYQ238" s="43"/>
      <c r="FYR238" s="43"/>
      <c r="FYS238" s="43"/>
      <c r="FYT238" s="43"/>
      <c r="FYU238" s="43"/>
      <c r="FYV238" s="43"/>
      <c r="FYW238" s="43"/>
      <c r="FYX238" s="43"/>
      <c r="FYY238" s="43"/>
      <c r="FYZ238" s="43"/>
      <c r="FZA238" s="43"/>
      <c r="FZB238" s="43"/>
      <c r="FZC238" s="43"/>
      <c r="FZD238" s="43"/>
      <c r="FZE238" s="43"/>
      <c r="FZF238" s="43"/>
      <c r="FZG238" s="43"/>
      <c r="FZH238" s="43"/>
      <c r="FZI238" s="43"/>
      <c r="FZJ238" s="43"/>
      <c r="FZK238" s="43"/>
      <c r="FZL238" s="43"/>
      <c r="FZM238" s="43"/>
      <c r="FZN238" s="43"/>
      <c r="FZO238" s="43"/>
      <c r="FZP238" s="43"/>
      <c r="FZQ238" s="43"/>
      <c r="FZR238" s="43"/>
      <c r="FZS238" s="43"/>
      <c r="FZT238" s="43"/>
      <c r="FZU238" s="43"/>
      <c r="FZV238" s="43"/>
      <c r="FZW238" s="43"/>
      <c r="FZX238" s="43"/>
      <c r="FZY238" s="43"/>
      <c r="FZZ238" s="43"/>
      <c r="GAA238" s="43"/>
      <c r="GAB238" s="43"/>
      <c r="GAC238" s="43"/>
      <c r="GAD238" s="43"/>
      <c r="GAE238" s="43"/>
      <c r="GAF238" s="43"/>
      <c r="GAG238" s="43"/>
      <c r="GAH238" s="43"/>
      <c r="GAI238" s="43"/>
      <c r="GAJ238" s="43"/>
      <c r="GAK238" s="43"/>
      <c r="GAL238" s="43"/>
      <c r="GAM238" s="43"/>
      <c r="GAN238" s="43"/>
      <c r="GAO238" s="43"/>
      <c r="GAP238" s="43"/>
      <c r="GAQ238" s="43"/>
      <c r="GAR238" s="43"/>
      <c r="GAS238" s="43"/>
      <c r="GAT238" s="43"/>
      <c r="GAU238" s="43"/>
      <c r="GAV238" s="43"/>
      <c r="GAW238" s="43"/>
      <c r="GAX238" s="43"/>
      <c r="GAY238" s="43"/>
      <c r="GAZ238" s="43"/>
      <c r="GBA238" s="43"/>
      <c r="GBB238" s="43"/>
      <c r="GBC238" s="43"/>
      <c r="GBD238" s="43"/>
      <c r="GBE238" s="43"/>
      <c r="GBF238" s="43"/>
      <c r="GBG238" s="43"/>
      <c r="GBH238" s="43"/>
      <c r="GBI238" s="43"/>
      <c r="GBJ238" s="43"/>
      <c r="GBK238" s="43"/>
      <c r="GBL238" s="43"/>
      <c r="GBM238" s="43"/>
      <c r="GBN238" s="43"/>
      <c r="GBO238" s="43"/>
      <c r="GBP238" s="43"/>
      <c r="GBQ238" s="43"/>
      <c r="GBR238" s="43"/>
      <c r="GBS238" s="43"/>
      <c r="GBT238" s="43"/>
      <c r="GBU238" s="43"/>
      <c r="GBV238" s="43"/>
      <c r="GBW238" s="43"/>
      <c r="GBX238" s="43"/>
      <c r="GBY238" s="43"/>
      <c r="GBZ238" s="43"/>
      <c r="GCA238" s="43"/>
      <c r="GCB238" s="43"/>
      <c r="GCC238" s="43"/>
      <c r="GCD238" s="43"/>
      <c r="GCE238" s="43"/>
      <c r="GCF238" s="43"/>
      <c r="GCG238" s="43"/>
      <c r="GCH238" s="43"/>
      <c r="GCI238" s="43"/>
      <c r="GCJ238" s="43"/>
      <c r="GCK238" s="43"/>
      <c r="GCL238" s="43"/>
      <c r="GCM238" s="43"/>
      <c r="GCN238" s="43"/>
      <c r="GCO238" s="43"/>
      <c r="GCP238" s="43"/>
      <c r="GCQ238" s="43"/>
      <c r="GCR238" s="43"/>
      <c r="GCS238" s="43"/>
      <c r="GCT238" s="43"/>
      <c r="GCU238" s="43"/>
      <c r="GCV238" s="43"/>
      <c r="GCW238" s="43"/>
      <c r="GCX238" s="43"/>
      <c r="GCY238" s="43"/>
      <c r="GCZ238" s="43"/>
      <c r="GDA238" s="43"/>
      <c r="GDB238" s="43"/>
      <c r="GDC238" s="43"/>
      <c r="GDD238" s="43"/>
      <c r="GDE238" s="43"/>
      <c r="GDF238" s="43"/>
      <c r="GDG238" s="43"/>
      <c r="GDH238" s="43"/>
      <c r="GDI238" s="43"/>
      <c r="GDJ238" s="43"/>
      <c r="GDK238" s="43"/>
      <c r="GDL238" s="43"/>
      <c r="GDM238" s="43"/>
      <c r="GDN238" s="43"/>
      <c r="GDO238" s="43"/>
      <c r="GDP238" s="43"/>
      <c r="GDQ238" s="43"/>
      <c r="GDR238" s="43"/>
      <c r="GDS238" s="43"/>
      <c r="GDT238" s="43"/>
      <c r="GDU238" s="43"/>
      <c r="GDV238" s="43"/>
      <c r="GDW238" s="43"/>
      <c r="GDX238" s="43"/>
      <c r="GDY238" s="43"/>
      <c r="GDZ238" s="43"/>
      <c r="GEA238" s="43"/>
      <c r="GEB238" s="43"/>
      <c r="GEC238" s="43"/>
      <c r="GED238" s="43"/>
      <c r="GEE238" s="43"/>
      <c r="GEF238" s="43"/>
      <c r="GEG238" s="43"/>
      <c r="GEH238" s="43"/>
      <c r="GEI238" s="43"/>
      <c r="GEJ238" s="43"/>
      <c r="GEK238" s="43"/>
      <c r="GEL238" s="43"/>
      <c r="GEM238" s="43"/>
      <c r="GEN238" s="43"/>
      <c r="GEO238" s="43"/>
      <c r="GEP238" s="43"/>
      <c r="GEQ238" s="43"/>
      <c r="GER238" s="43"/>
      <c r="GES238" s="43"/>
      <c r="GET238" s="43"/>
      <c r="GEU238" s="43"/>
      <c r="GEV238" s="43"/>
      <c r="GEW238" s="43"/>
      <c r="GEX238" s="43"/>
      <c r="GEY238" s="43"/>
      <c r="GEZ238" s="43"/>
      <c r="GFA238" s="43"/>
      <c r="GFB238" s="43"/>
      <c r="GFC238" s="43"/>
      <c r="GFD238" s="43"/>
      <c r="GFE238" s="43"/>
      <c r="GFF238" s="43"/>
      <c r="GFG238" s="43"/>
      <c r="GFH238" s="43"/>
      <c r="GFI238" s="43"/>
      <c r="GFJ238" s="43"/>
      <c r="GFK238" s="43"/>
      <c r="GFL238" s="43"/>
      <c r="GFM238" s="43"/>
      <c r="GFN238" s="43"/>
      <c r="GFO238" s="43"/>
      <c r="GFP238" s="43"/>
      <c r="GFQ238" s="43"/>
      <c r="GFR238" s="43"/>
      <c r="GFS238" s="43"/>
      <c r="GFT238" s="43"/>
      <c r="GFU238" s="43"/>
      <c r="GFV238" s="43"/>
      <c r="GFW238" s="43"/>
      <c r="GFX238" s="43"/>
      <c r="GFY238" s="43"/>
      <c r="GFZ238" s="43"/>
      <c r="GGA238" s="43"/>
      <c r="GGB238" s="43"/>
      <c r="GGC238" s="43"/>
      <c r="GGD238" s="43"/>
      <c r="GGE238" s="43"/>
      <c r="GGF238" s="43"/>
      <c r="GGG238" s="43"/>
      <c r="GGH238" s="43"/>
      <c r="GGI238" s="43"/>
      <c r="GGJ238" s="43"/>
      <c r="GGK238" s="43"/>
      <c r="GGL238" s="43"/>
      <c r="GGM238" s="43"/>
      <c r="GGN238" s="43"/>
      <c r="GGO238" s="43"/>
      <c r="GGP238" s="43"/>
      <c r="GGQ238" s="43"/>
      <c r="GGR238" s="43"/>
      <c r="GGS238" s="43"/>
      <c r="GGT238" s="43"/>
      <c r="GGU238" s="43"/>
      <c r="GGV238" s="43"/>
      <c r="GGW238" s="43"/>
      <c r="GGX238" s="43"/>
      <c r="GGY238" s="43"/>
      <c r="GGZ238" s="43"/>
      <c r="GHA238" s="43"/>
      <c r="GHB238" s="43"/>
      <c r="GHC238" s="43"/>
      <c r="GHD238" s="43"/>
      <c r="GHE238" s="43"/>
      <c r="GHF238" s="43"/>
      <c r="GHG238" s="43"/>
      <c r="GHH238" s="43"/>
      <c r="GHI238" s="43"/>
      <c r="GHJ238" s="43"/>
      <c r="GHK238" s="43"/>
      <c r="GHL238" s="43"/>
      <c r="GHM238" s="43"/>
      <c r="GHN238" s="43"/>
      <c r="GHO238" s="43"/>
      <c r="GHP238" s="43"/>
      <c r="GHQ238" s="43"/>
      <c r="GHR238" s="43"/>
      <c r="GHS238" s="43"/>
      <c r="GHT238" s="43"/>
      <c r="GHU238" s="43"/>
      <c r="GHV238" s="43"/>
      <c r="GHW238" s="43"/>
      <c r="GHX238" s="43"/>
      <c r="GHY238" s="43"/>
      <c r="GHZ238" s="43"/>
      <c r="GIA238" s="43"/>
      <c r="GIB238" s="43"/>
      <c r="GIC238" s="43"/>
      <c r="GID238" s="43"/>
      <c r="GIE238" s="43"/>
      <c r="GIF238" s="43"/>
      <c r="GIG238" s="43"/>
      <c r="GIH238" s="43"/>
      <c r="GII238" s="43"/>
      <c r="GIJ238" s="43"/>
      <c r="GIK238" s="43"/>
      <c r="GIL238" s="43"/>
      <c r="GIM238" s="43"/>
      <c r="GIN238" s="43"/>
      <c r="GIO238" s="43"/>
      <c r="GIP238" s="43"/>
      <c r="GIQ238" s="43"/>
      <c r="GIR238" s="43"/>
      <c r="GIS238" s="43"/>
      <c r="GIT238" s="43"/>
      <c r="GIU238" s="43"/>
      <c r="GIV238" s="43"/>
      <c r="GIW238" s="43"/>
      <c r="GIX238" s="43"/>
      <c r="GIY238" s="43"/>
      <c r="GIZ238" s="43"/>
      <c r="GJA238" s="43"/>
      <c r="GJB238" s="43"/>
      <c r="GJC238" s="43"/>
      <c r="GJD238" s="43"/>
      <c r="GJE238" s="43"/>
      <c r="GJF238" s="43"/>
      <c r="GJG238" s="43"/>
      <c r="GJH238" s="43"/>
      <c r="GJI238" s="43"/>
      <c r="GJJ238" s="43"/>
      <c r="GJK238" s="43"/>
      <c r="GJL238" s="43"/>
      <c r="GJM238" s="43"/>
      <c r="GJN238" s="43"/>
      <c r="GJO238" s="43"/>
      <c r="GJP238" s="43"/>
      <c r="GJQ238" s="43"/>
      <c r="GJR238" s="43"/>
      <c r="GJS238" s="43"/>
      <c r="GJT238" s="43"/>
      <c r="GJU238" s="43"/>
      <c r="GJV238" s="43"/>
      <c r="GJW238" s="43"/>
      <c r="GJX238" s="43"/>
      <c r="GJY238" s="43"/>
      <c r="GJZ238" s="43"/>
      <c r="GKA238" s="43"/>
      <c r="GKB238" s="43"/>
      <c r="GKC238" s="43"/>
      <c r="GKD238" s="43"/>
      <c r="GKE238" s="43"/>
      <c r="GKF238" s="43"/>
      <c r="GKG238" s="43"/>
      <c r="GKH238" s="43"/>
      <c r="GKI238" s="43"/>
      <c r="GKJ238" s="43"/>
      <c r="GKK238" s="43"/>
      <c r="GKL238" s="43"/>
      <c r="GKM238" s="43"/>
      <c r="GKN238" s="43"/>
      <c r="GKO238" s="43"/>
      <c r="GKP238" s="43"/>
      <c r="GKQ238" s="43"/>
      <c r="GKR238" s="43"/>
      <c r="GKS238" s="43"/>
      <c r="GKT238" s="43"/>
      <c r="GKU238" s="43"/>
      <c r="GKV238" s="43"/>
      <c r="GKW238" s="43"/>
      <c r="GKX238" s="43"/>
      <c r="GKY238" s="43"/>
      <c r="GKZ238" s="43"/>
      <c r="GLA238" s="43"/>
      <c r="GLB238" s="43"/>
      <c r="GLC238" s="43"/>
      <c r="GLD238" s="43"/>
      <c r="GLE238" s="43"/>
      <c r="GLF238" s="43"/>
      <c r="GLG238" s="43"/>
      <c r="GLH238" s="43"/>
      <c r="GLI238" s="43"/>
      <c r="GLJ238" s="43"/>
      <c r="GLK238" s="43"/>
      <c r="GLL238" s="43"/>
      <c r="GLM238" s="43"/>
      <c r="GLN238" s="43"/>
      <c r="GLO238" s="43"/>
      <c r="GLP238" s="43"/>
      <c r="GLQ238" s="43"/>
      <c r="GLR238" s="43"/>
      <c r="GLS238" s="43"/>
      <c r="GLT238" s="43"/>
      <c r="GLU238" s="43"/>
      <c r="GLV238" s="43"/>
      <c r="GLW238" s="43"/>
      <c r="GLX238" s="43"/>
      <c r="GLY238" s="43"/>
      <c r="GLZ238" s="43"/>
      <c r="GMA238" s="43"/>
      <c r="GMB238" s="43"/>
      <c r="GMC238" s="43"/>
      <c r="GMD238" s="43"/>
      <c r="GME238" s="43"/>
      <c r="GMF238" s="43"/>
      <c r="GMG238" s="43"/>
      <c r="GMH238" s="43"/>
      <c r="GMI238" s="43"/>
      <c r="GMJ238" s="43"/>
      <c r="GMK238" s="43"/>
      <c r="GML238" s="43"/>
      <c r="GMM238" s="43"/>
      <c r="GMN238" s="43"/>
      <c r="GMO238" s="43"/>
      <c r="GMP238" s="43"/>
      <c r="GMQ238" s="43"/>
      <c r="GMR238" s="43"/>
      <c r="GMS238" s="43"/>
      <c r="GMT238" s="43"/>
      <c r="GMU238" s="43"/>
      <c r="GMV238" s="43"/>
      <c r="GMW238" s="43"/>
      <c r="GMX238" s="43"/>
      <c r="GMY238" s="43"/>
      <c r="GMZ238" s="43"/>
      <c r="GNA238" s="43"/>
      <c r="GNB238" s="43"/>
      <c r="GNC238" s="43"/>
      <c r="GND238" s="43"/>
      <c r="GNE238" s="43"/>
      <c r="GNF238" s="43"/>
      <c r="GNG238" s="43"/>
      <c r="GNH238" s="43"/>
      <c r="GNI238" s="43"/>
      <c r="GNJ238" s="43"/>
      <c r="GNK238" s="43"/>
      <c r="GNL238" s="43"/>
      <c r="GNM238" s="43"/>
      <c r="GNN238" s="43"/>
      <c r="GNO238" s="43"/>
      <c r="GNP238" s="43"/>
      <c r="GNQ238" s="43"/>
      <c r="GNR238" s="43"/>
      <c r="GNS238" s="43"/>
      <c r="GNT238" s="43"/>
      <c r="GNU238" s="43"/>
      <c r="GNV238" s="43"/>
      <c r="GNW238" s="43"/>
      <c r="GNX238" s="43"/>
      <c r="GNY238" s="43"/>
      <c r="GNZ238" s="43"/>
      <c r="GOA238" s="43"/>
      <c r="GOB238" s="43"/>
      <c r="GOC238" s="43"/>
      <c r="GOD238" s="43"/>
      <c r="GOE238" s="43"/>
      <c r="GOF238" s="43"/>
      <c r="GOG238" s="43"/>
      <c r="GOH238" s="43"/>
      <c r="GOI238" s="43"/>
      <c r="GOJ238" s="43"/>
      <c r="GOK238" s="43"/>
      <c r="GOL238" s="43"/>
      <c r="GOM238" s="43"/>
      <c r="GON238" s="43"/>
      <c r="GOO238" s="43"/>
      <c r="GOP238" s="43"/>
      <c r="GOQ238" s="43"/>
      <c r="GOR238" s="43"/>
      <c r="GOS238" s="43"/>
      <c r="GOT238" s="43"/>
      <c r="GOU238" s="43"/>
      <c r="GOV238" s="43"/>
      <c r="GOW238" s="43"/>
      <c r="GOX238" s="43"/>
      <c r="GOY238" s="43"/>
      <c r="GOZ238" s="43"/>
      <c r="GPA238" s="43"/>
      <c r="GPB238" s="43"/>
      <c r="GPC238" s="43"/>
      <c r="GPD238" s="43"/>
      <c r="GPE238" s="43"/>
      <c r="GPF238" s="43"/>
      <c r="GPG238" s="43"/>
      <c r="GPH238" s="43"/>
      <c r="GPI238" s="43"/>
      <c r="GPJ238" s="43"/>
      <c r="GPK238" s="43"/>
      <c r="GPL238" s="43"/>
      <c r="GPM238" s="43"/>
      <c r="GPN238" s="43"/>
      <c r="GPO238" s="43"/>
      <c r="GPP238" s="43"/>
      <c r="GPQ238" s="43"/>
      <c r="GPR238" s="43"/>
      <c r="GPS238" s="43"/>
      <c r="GPT238" s="43"/>
      <c r="GPU238" s="43"/>
      <c r="GPV238" s="43"/>
      <c r="GPW238" s="43"/>
      <c r="GPX238" s="43"/>
      <c r="GPY238" s="43"/>
      <c r="GPZ238" s="43"/>
      <c r="GQA238" s="43"/>
      <c r="GQB238" s="43"/>
      <c r="GQC238" s="43"/>
      <c r="GQD238" s="43"/>
      <c r="GQE238" s="43"/>
      <c r="GQF238" s="43"/>
      <c r="GQG238" s="43"/>
      <c r="GQH238" s="43"/>
      <c r="GQI238" s="43"/>
      <c r="GQJ238" s="43"/>
      <c r="GQK238" s="43"/>
      <c r="GQL238" s="43"/>
      <c r="GQM238" s="43"/>
      <c r="GQN238" s="43"/>
      <c r="GQO238" s="43"/>
      <c r="GQP238" s="43"/>
      <c r="GQQ238" s="43"/>
      <c r="GQR238" s="43"/>
      <c r="GQS238" s="43"/>
      <c r="GQT238" s="43"/>
      <c r="GQU238" s="43"/>
      <c r="GQV238" s="43"/>
      <c r="GQW238" s="43"/>
      <c r="GQX238" s="43"/>
      <c r="GQY238" s="43"/>
      <c r="GQZ238" s="43"/>
      <c r="GRA238" s="43"/>
      <c r="GRB238" s="43"/>
      <c r="GRC238" s="43"/>
      <c r="GRD238" s="43"/>
      <c r="GRE238" s="43"/>
      <c r="GRF238" s="43"/>
      <c r="GRG238" s="43"/>
      <c r="GRH238" s="43"/>
      <c r="GRI238" s="43"/>
      <c r="GRJ238" s="43"/>
      <c r="GRK238" s="43"/>
      <c r="GRL238" s="43"/>
      <c r="GRM238" s="43"/>
      <c r="GRN238" s="43"/>
      <c r="GRO238" s="43"/>
      <c r="GRP238" s="43"/>
      <c r="GRQ238" s="43"/>
      <c r="GRR238" s="43"/>
      <c r="GRS238" s="43"/>
      <c r="GRT238" s="43"/>
      <c r="GRU238" s="43"/>
      <c r="GRV238" s="43"/>
      <c r="GRW238" s="43"/>
      <c r="GRX238" s="43"/>
      <c r="GRY238" s="43"/>
      <c r="GRZ238" s="43"/>
      <c r="GSA238" s="43"/>
      <c r="GSB238" s="43"/>
      <c r="GSC238" s="43"/>
      <c r="GSD238" s="43"/>
      <c r="GSE238" s="43"/>
      <c r="GSF238" s="43"/>
      <c r="GSG238" s="43"/>
      <c r="GSH238" s="43"/>
      <c r="GSI238" s="43"/>
      <c r="GSJ238" s="43"/>
      <c r="GSK238" s="43"/>
      <c r="GSL238" s="43"/>
      <c r="GSM238" s="43"/>
      <c r="GSN238" s="43"/>
      <c r="GSO238" s="43"/>
      <c r="GSP238" s="43"/>
      <c r="GSQ238" s="43"/>
      <c r="GSR238" s="43"/>
      <c r="GSS238" s="43"/>
      <c r="GST238" s="43"/>
      <c r="GSU238" s="43"/>
      <c r="GSV238" s="43"/>
      <c r="GSW238" s="43"/>
      <c r="GSX238" s="43"/>
      <c r="GSY238" s="43"/>
      <c r="GSZ238" s="43"/>
      <c r="GTA238" s="43"/>
      <c r="GTB238" s="43"/>
      <c r="GTC238" s="43"/>
      <c r="GTD238" s="43"/>
      <c r="GTE238" s="43"/>
      <c r="GTF238" s="43"/>
      <c r="GTG238" s="43"/>
      <c r="GTH238" s="43"/>
      <c r="GTI238" s="43"/>
      <c r="GTJ238" s="43"/>
      <c r="GTK238" s="43"/>
      <c r="GTL238" s="43"/>
      <c r="GTM238" s="43"/>
      <c r="GTN238" s="43"/>
      <c r="GTO238" s="43"/>
      <c r="GTP238" s="43"/>
      <c r="GTQ238" s="43"/>
      <c r="GTR238" s="43"/>
      <c r="GTS238" s="43"/>
      <c r="GTT238" s="43"/>
      <c r="GTU238" s="43"/>
      <c r="GTV238" s="43"/>
      <c r="GTW238" s="43"/>
      <c r="GTX238" s="43"/>
      <c r="GTY238" s="43"/>
      <c r="GTZ238" s="43"/>
      <c r="GUA238" s="43"/>
      <c r="GUB238" s="43"/>
      <c r="GUC238" s="43"/>
      <c r="GUD238" s="43"/>
      <c r="GUE238" s="43"/>
      <c r="GUF238" s="43"/>
      <c r="GUG238" s="43"/>
      <c r="GUH238" s="43"/>
      <c r="GUI238" s="43"/>
      <c r="GUJ238" s="43"/>
      <c r="GUK238" s="43"/>
      <c r="GUL238" s="43"/>
      <c r="GUM238" s="43"/>
      <c r="GUN238" s="43"/>
      <c r="GUO238" s="43"/>
      <c r="GUP238" s="43"/>
      <c r="GUQ238" s="43"/>
      <c r="GUR238" s="43"/>
      <c r="GUS238" s="43"/>
      <c r="GUT238" s="43"/>
      <c r="GUU238" s="43"/>
      <c r="GUV238" s="43"/>
      <c r="GUW238" s="43"/>
      <c r="GUX238" s="43"/>
      <c r="GUY238" s="43"/>
      <c r="GUZ238" s="43"/>
      <c r="GVA238" s="43"/>
      <c r="GVB238" s="43"/>
      <c r="GVC238" s="43"/>
      <c r="GVD238" s="43"/>
      <c r="GVE238" s="43"/>
      <c r="GVF238" s="43"/>
      <c r="GVG238" s="43"/>
      <c r="GVH238" s="43"/>
      <c r="GVI238" s="43"/>
      <c r="GVJ238" s="43"/>
      <c r="GVK238" s="43"/>
      <c r="GVL238" s="43"/>
      <c r="GVM238" s="43"/>
      <c r="GVN238" s="43"/>
      <c r="GVO238" s="43"/>
      <c r="GVP238" s="43"/>
      <c r="GVQ238" s="43"/>
      <c r="GVR238" s="43"/>
      <c r="GVS238" s="43"/>
      <c r="GVT238" s="43"/>
      <c r="GVU238" s="43"/>
      <c r="GVV238" s="43"/>
      <c r="GVW238" s="43"/>
      <c r="GVX238" s="43"/>
      <c r="GVY238" s="43"/>
      <c r="GVZ238" s="43"/>
      <c r="GWA238" s="43"/>
      <c r="GWB238" s="43"/>
      <c r="GWC238" s="43"/>
      <c r="GWD238" s="43"/>
      <c r="GWE238" s="43"/>
      <c r="GWF238" s="43"/>
      <c r="GWG238" s="43"/>
      <c r="GWH238" s="43"/>
      <c r="GWI238" s="43"/>
      <c r="GWJ238" s="43"/>
      <c r="GWK238" s="43"/>
      <c r="GWL238" s="43"/>
      <c r="GWM238" s="43"/>
      <c r="GWN238" s="43"/>
      <c r="GWO238" s="43"/>
      <c r="GWP238" s="43"/>
      <c r="GWQ238" s="43"/>
      <c r="GWR238" s="43"/>
      <c r="GWS238" s="43"/>
      <c r="GWT238" s="43"/>
      <c r="GWU238" s="43"/>
      <c r="GWV238" s="43"/>
      <c r="GWW238" s="43"/>
      <c r="GWX238" s="43"/>
      <c r="GWY238" s="43"/>
      <c r="GWZ238" s="43"/>
      <c r="GXA238" s="43"/>
      <c r="GXB238" s="43"/>
      <c r="GXC238" s="43"/>
      <c r="GXD238" s="43"/>
      <c r="GXE238" s="43"/>
      <c r="GXF238" s="43"/>
      <c r="GXG238" s="43"/>
      <c r="GXH238" s="43"/>
      <c r="GXI238" s="43"/>
      <c r="GXJ238" s="43"/>
      <c r="GXK238" s="43"/>
      <c r="GXL238" s="43"/>
      <c r="GXM238" s="43"/>
      <c r="GXN238" s="43"/>
      <c r="GXO238" s="43"/>
      <c r="GXP238" s="43"/>
      <c r="GXQ238" s="43"/>
      <c r="GXR238" s="43"/>
      <c r="GXS238" s="43"/>
      <c r="GXT238" s="43"/>
      <c r="GXU238" s="43"/>
      <c r="GXV238" s="43"/>
      <c r="GXW238" s="43"/>
      <c r="GXX238" s="43"/>
      <c r="GXY238" s="43"/>
      <c r="GXZ238" s="43"/>
      <c r="GYA238" s="43"/>
      <c r="GYB238" s="43"/>
      <c r="GYC238" s="43"/>
      <c r="GYD238" s="43"/>
      <c r="GYE238" s="43"/>
      <c r="GYF238" s="43"/>
      <c r="GYG238" s="43"/>
      <c r="GYH238" s="43"/>
      <c r="GYI238" s="43"/>
      <c r="GYJ238" s="43"/>
      <c r="GYK238" s="43"/>
      <c r="GYL238" s="43"/>
      <c r="GYM238" s="43"/>
      <c r="GYN238" s="43"/>
      <c r="GYO238" s="43"/>
      <c r="GYP238" s="43"/>
      <c r="GYQ238" s="43"/>
      <c r="GYR238" s="43"/>
      <c r="GYS238" s="43"/>
      <c r="GYT238" s="43"/>
      <c r="GYU238" s="43"/>
      <c r="GYV238" s="43"/>
      <c r="GYW238" s="43"/>
      <c r="GYX238" s="43"/>
      <c r="GYY238" s="43"/>
      <c r="GYZ238" s="43"/>
      <c r="GZA238" s="43"/>
      <c r="GZB238" s="43"/>
      <c r="GZC238" s="43"/>
      <c r="GZD238" s="43"/>
      <c r="GZE238" s="43"/>
      <c r="GZF238" s="43"/>
      <c r="GZG238" s="43"/>
      <c r="GZH238" s="43"/>
      <c r="GZI238" s="43"/>
      <c r="GZJ238" s="43"/>
      <c r="GZK238" s="43"/>
      <c r="GZL238" s="43"/>
      <c r="GZM238" s="43"/>
      <c r="GZN238" s="43"/>
      <c r="GZO238" s="43"/>
      <c r="GZP238" s="43"/>
      <c r="GZQ238" s="43"/>
      <c r="GZR238" s="43"/>
      <c r="GZS238" s="43"/>
      <c r="GZT238" s="43"/>
      <c r="GZU238" s="43"/>
      <c r="GZV238" s="43"/>
      <c r="GZW238" s="43"/>
      <c r="GZX238" s="43"/>
      <c r="GZY238" s="43"/>
      <c r="GZZ238" s="43"/>
      <c r="HAA238" s="43"/>
      <c r="HAB238" s="43"/>
      <c r="HAC238" s="43"/>
      <c r="HAD238" s="43"/>
      <c r="HAE238" s="43"/>
      <c r="HAF238" s="43"/>
      <c r="HAG238" s="43"/>
      <c r="HAH238" s="43"/>
      <c r="HAI238" s="43"/>
      <c r="HAJ238" s="43"/>
      <c r="HAK238" s="43"/>
      <c r="HAL238" s="43"/>
      <c r="HAM238" s="43"/>
      <c r="HAN238" s="43"/>
      <c r="HAO238" s="43"/>
      <c r="HAP238" s="43"/>
      <c r="HAQ238" s="43"/>
      <c r="HAR238" s="43"/>
      <c r="HAS238" s="43"/>
      <c r="HAT238" s="43"/>
      <c r="HAU238" s="43"/>
      <c r="HAV238" s="43"/>
      <c r="HAW238" s="43"/>
      <c r="HAX238" s="43"/>
      <c r="HAY238" s="43"/>
      <c r="HAZ238" s="43"/>
      <c r="HBA238" s="43"/>
      <c r="HBB238" s="43"/>
      <c r="HBC238" s="43"/>
      <c r="HBD238" s="43"/>
      <c r="HBE238" s="43"/>
      <c r="HBF238" s="43"/>
      <c r="HBG238" s="43"/>
      <c r="HBH238" s="43"/>
      <c r="HBI238" s="43"/>
      <c r="HBJ238" s="43"/>
      <c r="HBK238" s="43"/>
      <c r="HBL238" s="43"/>
      <c r="HBM238" s="43"/>
      <c r="HBN238" s="43"/>
      <c r="HBO238" s="43"/>
      <c r="HBP238" s="43"/>
      <c r="HBQ238" s="43"/>
      <c r="HBR238" s="43"/>
      <c r="HBS238" s="43"/>
      <c r="HBT238" s="43"/>
      <c r="HBU238" s="43"/>
      <c r="HBV238" s="43"/>
      <c r="HBW238" s="43"/>
      <c r="HBX238" s="43"/>
      <c r="HBY238" s="43"/>
      <c r="HBZ238" s="43"/>
      <c r="HCA238" s="43"/>
      <c r="HCB238" s="43"/>
      <c r="HCC238" s="43"/>
      <c r="HCD238" s="43"/>
      <c r="HCE238" s="43"/>
      <c r="HCF238" s="43"/>
      <c r="HCG238" s="43"/>
      <c r="HCH238" s="43"/>
      <c r="HCI238" s="43"/>
      <c r="HCJ238" s="43"/>
      <c r="HCK238" s="43"/>
      <c r="HCL238" s="43"/>
      <c r="HCM238" s="43"/>
      <c r="HCN238" s="43"/>
      <c r="HCO238" s="43"/>
      <c r="HCP238" s="43"/>
      <c r="HCQ238" s="43"/>
      <c r="HCR238" s="43"/>
      <c r="HCS238" s="43"/>
      <c r="HCT238" s="43"/>
      <c r="HCU238" s="43"/>
      <c r="HCV238" s="43"/>
      <c r="HCW238" s="43"/>
      <c r="HCX238" s="43"/>
      <c r="HCY238" s="43"/>
      <c r="HCZ238" s="43"/>
      <c r="HDA238" s="43"/>
      <c r="HDB238" s="43"/>
      <c r="HDC238" s="43"/>
      <c r="HDD238" s="43"/>
      <c r="HDE238" s="43"/>
      <c r="HDF238" s="43"/>
      <c r="HDG238" s="43"/>
      <c r="HDH238" s="43"/>
      <c r="HDI238" s="43"/>
      <c r="HDJ238" s="43"/>
      <c r="HDK238" s="43"/>
      <c r="HDL238" s="43"/>
      <c r="HDM238" s="43"/>
      <c r="HDN238" s="43"/>
      <c r="HDO238" s="43"/>
      <c r="HDP238" s="43"/>
      <c r="HDQ238" s="43"/>
      <c r="HDR238" s="43"/>
      <c r="HDS238" s="43"/>
      <c r="HDT238" s="43"/>
      <c r="HDU238" s="43"/>
      <c r="HDV238" s="43"/>
      <c r="HDW238" s="43"/>
      <c r="HDX238" s="43"/>
      <c r="HDY238" s="43"/>
      <c r="HDZ238" s="43"/>
      <c r="HEA238" s="43"/>
      <c r="HEB238" s="43"/>
      <c r="HEC238" s="43"/>
      <c r="HED238" s="43"/>
      <c r="HEE238" s="43"/>
      <c r="HEF238" s="43"/>
      <c r="HEG238" s="43"/>
      <c r="HEH238" s="43"/>
      <c r="HEI238" s="43"/>
      <c r="HEJ238" s="43"/>
      <c r="HEK238" s="43"/>
      <c r="HEL238" s="43"/>
      <c r="HEM238" s="43"/>
      <c r="HEN238" s="43"/>
      <c r="HEO238" s="43"/>
      <c r="HEP238" s="43"/>
      <c r="HEQ238" s="43"/>
      <c r="HER238" s="43"/>
      <c r="HES238" s="43"/>
      <c r="HET238" s="43"/>
      <c r="HEU238" s="43"/>
      <c r="HEV238" s="43"/>
      <c r="HEW238" s="43"/>
      <c r="HEX238" s="43"/>
      <c r="HEY238" s="43"/>
      <c r="HEZ238" s="43"/>
      <c r="HFA238" s="43"/>
      <c r="HFB238" s="43"/>
      <c r="HFC238" s="43"/>
      <c r="HFD238" s="43"/>
      <c r="HFE238" s="43"/>
      <c r="HFF238" s="43"/>
      <c r="HFG238" s="43"/>
      <c r="HFH238" s="43"/>
      <c r="HFI238" s="43"/>
      <c r="HFJ238" s="43"/>
      <c r="HFK238" s="43"/>
      <c r="HFL238" s="43"/>
      <c r="HFM238" s="43"/>
      <c r="HFN238" s="43"/>
      <c r="HFO238" s="43"/>
      <c r="HFP238" s="43"/>
      <c r="HFQ238" s="43"/>
      <c r="HFR238" s="43"/>
      <c r="HFS238" s="43"/>
      <c r="HFT238" s="43"/>
      <c r="HFU238" s="43"/>
      <c r="HFV238" s="43"/>
      <c r="HFW238" s="43"/>
      <c r="HFX238" s="43"/>
      <c r="HFY238" s="43"/>
      <c r="HFZ238" s="43"/>
      <c r="HGA238" s="43"/>
      <c r="HGB238" s="43"/>
      <c r="HGC238" s="43"/>
      <c r="HGD238" s="43"/>
      <c r="HGE238" s="43"/>
      <c r="HGF238" s="43"/>
      <c r="HGG238" s="43"/>
      <c r="HGH238" s="43"/>
      <c r="HGI238" s="43"/>
      <c r="HGJ238" s="43"/>
      <c r="HGK238" s="43"/>
      <c r="HGL238" s="43"/>
      <c r="HGM238" s="43"/>
      <c r="HGN238" s="43"/>
      <c r="HGO238" s="43"/>
      <c r="HGP238" s="43"/>
      <c r="HGQ238" s="43"/>
      <c r="HGR238" s="43"/>
      <c r="HGS238" s="43"/>
      <c r="HGT238" s="43"/>
      <c r="HGU238" s="43"/>
      <c r="HGV238" s="43"/>
      <c r="HGW238" s="43"/>
      <c r="HGX238" s="43"/>
      <c r="HGY238" s="43"/>
      <c r="HGZ238" s="43"/>
      <c r="HHA238" s="43"/>
      <c r="HHB238" s="43"/>
      <c r="HHC238" s="43"/>
      <c r="HHD238" s="43"/>
      <c r="HHE238" s="43"/>
      <c r="HHF238" s="43"/>
      <c r="HHG238" s="43"/>
      <c r="HHH238" s="43"/>
      <c r="HHI238" s="43"/>
      <c r="HHJ238" s="43"/>
      <c r="HHK238" s="43"/>
      <c r="HHL238" s="43"/>
      <c r="HHM238" s="43"/>
      <c r="HHN238" s="43"/>
      <c r="HHO238" s="43"/>
      <c r="HHP238" s="43"/>
      <c r="HHQ238" s="43"/>
      <c r="HHR238" s="43"/>
      <c r="HHS238" s="43"/>
      <c r="HHT238" s="43"/>
      <c r="HHU238" s="43"/>
      <c r="HHV238" s="43"/>
      <c r="HHW238" s="43"/>
      <c r="HHX238" s="43"/>
      <c r="HHY238" s="43"/>
      <c r="HHZ238" s="43"/>
      <c r="HIA238" s="43"/>
      <c r="HIB238" s="43"/>
      <c r="HIC238" s="43"/>
      <c r="HID238" s="43"/>
      <c r="HIE238" s="43"/>
      <c r="HIF238" s="43"/>
      <c r="HIG238" s="43"/>
      <c r="HIH238" s="43"/>
      <c r="HII238" s="43"/>
      <c r="HIJ238" s="43"/>
      <c r="HIK238" s="43"/>
      <c r="HIL238" s="43"/>
      <c r="HIM238" s="43"/>
      <c r="HIN238" s="43"/>
      <c r="HIO238" s="43"/>
      <c r="HIP238" s="43"/>
      <c r="HIQ238" s="43"/>
      <c r="HIR238" s="43"/>
      <c r="HIS238" s="43"/>
      <c r="HIT238" s="43"/>
      <c r="HIU238" s="43"/>
      <c r="HIV238" s="43"/>
      <c r="HIW238" s="43"/>
      <c r="HIX238" s="43"/>
      <c r="HIY238" s="43"/>
      <c r="HIZ238" s="43"/>
      <c r="HJA238" s="43"/>
      <c r="HJB238" s="43"/>
      <c r="HJC238" s="43"/>
      <c r="HJD238" s="43"/>
      <c r="HJE238" s="43"/>
      <c r="HJF238" s="43"/>
      <c r="HJG238" s="43"/>
      <c r="HJH238" s="43"/>
      <c r="HJI238" s="43"/>
      <c r="HJJ238" s="43"/>
      <c r="HJK238" s="43"/>
      <c r="HJL238" s="43"/>
      <c r="HJM238" s="43"/>
      <c r="HJN238" s="43"/>
      <c r="HJO238" s="43"/>
      <c r="HJP238" s="43"/>
      <c r="HJQ238" s="43"/>
      <c r="HJR238" s="43"/>
      <c r="HJS238" s="43"/>
      <c r="HJT238" s="43"/>
      <c r="HJU238" s="43"/>
      <c r="HJV238" s="43"/>
      <c r="HJW238" s="43"/>
      <c r="HJX238" s="43"/>
      <c r="HJY238" s="43"/>
      <c r="HJZ238" s="43"/>
      <c r="HKA238" s="43"/>
      <c r="HKB238" s="43"/>
      <c r="HKC238" s="43"/>
      <c r="HKD238" s="43"/>
      <c r="HKE238" s="43"/>
      <c r="HKF238" s="43"/>
      <c r="HKG238" s="43"/>
      <c r="HKH238" s="43"/>
      <c r="HKI238" s="43"/>
      <c r="HKJ238" s="43"/>
      <c r="HKK238" s="43"/>
      <c r="HKL238" s="43"/>
      <c r="HKM238" s="43"/>
      <c r="HKN238" s="43"/>
      <c r="HKO238" s="43"/>
      <c r="HKP238" s="43"/>
      <c r="HKQ238" s="43"/>
      <c r="HKR238" s="43"/>
      <c r="HKS238" s="43"/>
      <c r="HKT238" s="43"/>
      <c r="HKU238" s="43"/>
      <c r="HKV238" s="43"/>
      <c r="HKW238" s="43"/>
      <c r="HKX238" s="43"/>
      <c r="HKY238" s="43"/>
      <c r="HKZ238" s="43"/>
      <c r="HLA238" s="43"/>
      <c r="HLB238" s="43"/>
      <c r="HLC238" s="43"/>
      <c r="HLD238" s="43"/>
      <c r="HLE238" s="43"/>
      <c r="HLF238" s="43"/>
      <c r="HLG238" s="43"/>
      <c r="HLH238" s="43"/>
      <c r="HLI238" s="43"/>
      <c r="HLJ238" s="43"/>
      <c r="HLK238" s="43"/>
      <c r="HLL238" s="43"/>
      <c r="HLM238" s="43"/>
      <c r="HLN238" s="43"/>
      <c r="HLO238" s="43"/>
      <c r="HLP238" s="43"/>
      <c r="HLQ238" s="43"/>
      <c r="HLR238" s="43"/>
      <c r="HLS238" s="43"/>
      <c r="HLT238" s="43"/>
      <c r="HLU238" s="43"/>
      <c r="HLV238" s="43"/>
      <c r="HLW238" s="43"/>
      <c r="HLX238" s="43"/>
      <c r="HLY238" s="43"/>
      <c r="HLZ238" s="43"/>
      <c r="HMA238" s="43"/>
      <c r="HMB238" s="43"/>
      <c r="HMC238" s="43"/>
      <c r="HMD238" s="43"/>
      <c r="HME238" s="43"/>
      <c r="HMF238" s="43"/>
      <c r="HMG238" s="43"/>
      <c r="HMH238" s="43"/>
      <c r="HMI238" s="43"/>
      <c r="HMJ238" s="43"/>
      <c r="HMK238" s="43"/>
      <c r="HML238" s="43"/>
      <c r="HMM238" s="43"/>
      <c r="HMN238" s="43"/>
      <c r="HMO238" s="43"/>
      <c r="HMP238" s="43"/>
      <c r="HMQ238" s="43"/>
      <c r="HMR238" s="43"/>
      <c r="HMS238" s="43"/>
      <c r="HMT238" s="43"/>
      <c r="HMU238" s="43"/>
      <c r="HMV238" s="43"/>
      <c r="HMW238" s="43"/>
      <c r="HMX238" s="43"/>
      <c r="HMY238" s="43"/>
      <c r="HMZ238" s="43"/>
      <c r="HNA238" s="43"/>
      <c r="HNB238" s="43"/>
      <c r="HNC238" s="43"/>
      <c r="HND238" s="43"/>
      <c r="HNE238" s="43"/>
      <c r="HNF238" s="43"/>
      <c r="HNG238" s="43"/>
      <c r="HNH238" s="43"/>
      <c r="HNI238" s="43"/>
      <c r="HNJ238" s="43"/>
      <c r="HNK238" s="43"/>
      <c r="HNL238" s="43"/>
      <c r="HNM238" s="43"/>
      <c r="HNN238" s="43"/>
      <c r="HNO238" s="43"/>
      <c r="HNP238" s="43"/>
      <c r="HNQ238" s="43"/>
      <c r="HNR238" s="43"/>
      <c r="HNS238" s="43"/>
      <c r="HNT238" s="43"/>
      <c r="HNU238" s="43"/>
      <c r="HNV238" s="43"/>
      <c r="HNW238" s="43"/>
      <c r="HNX238" s="43"/>
      <c r="HNY238" s="43"/>
      <c r="HNZ238" s="43"/>
      <c r="HOA238" s="43"/>
      <c r="HOB238" s="43"/>
      <c r="HOC238" s="43"/>
      <c r="HOD238" s="43"/>
      <c r="HOE238" s="43"/>
      <c r="HOF238" s="43"/>
      <c r="HOG238" s="43"/>
      <c r="HOH238" s="43"/>
      <c r="HOI238" s="43"/>
      <c r="HOJ238" s="43"/>
      <c r="HOK238" s="43"/>
      <c r="HOL238" s="43"/>
      <c r="HOM238" s="43"/>
      <c r="HON238" s="43"/>
      <c r="HOO238" s="43"/>
      <c r="HOP238" s="43"/>
      <c r="HOQ238" s="43"/>
      <c r="HOR238" s="43"/>
      <c r="HOS238" s="43"/>
      <c r="HOT238" s="43"/>
      <c r="HOU238" s="43"/>
      <c r="HOV238" s="43"/>
      <c r="HOW238" s="43"/>
      <c r="HOX238" s="43"/>
      <c r="HOY238" s="43"/>
      <c r="HOZ238" s="43"/>
      <c r="HPA238" s="43"/>
      <c r="HPB238" s="43"/>
      <c r="HPC238" s="43"/>
      <c r="HPD238" s="43"/>
      <c r="HPE238" s="43"/>
      <c r="HPF238" s="43"/>
      <c r="HPG238" s="43"/>
      <c r="HPH238" s="43"/>
      <c r="HPI238" s="43"/>
      <c r="HPJ238" s="43"/>
      <c r="HPK238" s="43"/>
      <c r="HPL238" s="43"/>
      <c r="HPM238" s="43"/>
      <c r="HPN238" s="43"/>
      <c r="HPO238" s="43"/>
      <c r="HPP238" s="43"/>
      <c r="HPQ238" s="43"/>
      <c r="HPR238" s="43"/>
      <c r="HPS238" s="43"/>
      <c r="HPT238" s="43"/>
      <c r="HPU238" s="43"/>
      <c r="HPV238" s="43"/>
      <c r="HPW238" s="43"/>
      <c r="HPX238" s="43"/>
      <c r="HPY238" s="43"/>
      <c r="HPZ238" s="43"/>
      <c r="HQA238" s="43"/>
      <c r="HQB238" s="43"/>
      <c r="HQC238" s="43"/>
      <c r="HQD238" s="43"/>
      <c r="HQE238" s="43"/>
      <c r="HQF238" s="43"/>
      <c r="HQG238" s="43"/>
      <c r="HQH238" s="43"/>
      <c r="HQI238" s="43"/>
      <c r="HQJ238" s="43"/>
      <c r="HQK238" s="43"/>
      <c r="HQL238" s="43"/>
      <c r="HQM238" s="43"/>
      <c r="HQN238" s="43"/>
      <c r="HQO238" s="43"/>
      <c r="HQP238" s="43"/>
      <c r="HQQ238" s="43"/>
      <c r="HQR238" s="43"/>
      <c r="HQS238" s="43"/>
      <c r="HQT238" s="43"/>
      <c r="HQU238" s="43"/>
      <c r="HQV238" s="43"/>
      <c r="HQW238" s="43"/>
      <c r="HQX238" s="43"/>
      <c r="HQY238" s="43"/>
      <c r="HQZ238" s="43"/>
      <c r="HRA238" s="43"/>
      <c r="HRB238" s="43"/>
      <c r="HRC238" s="43"/>
      <c r="HRD238" s="43"/>
      <c r="HRE238" s="43"/>
      <c r="HRF238" s="43"/>
      <c r="HRG238" s="43"/>
      <c r="HRH238" s="43"/>
      <c r="HRI238" s="43"/>
      <c r="HRJ238" s="43"/>
      <c r="HRK238" s="43"/>
      <c r="HRL238" s="43"/>
      <c r="HRM238" s="43"/>
      <c r="HRN238" s="43"/>
      <c r="HRO238" s="43"/>
      <c r="HRP238" s="43"/>
      <c r="HRQ238" s="43"/>
      <c r="HRR238" s="43"/>
      <c r="HRS238" s="43"/>
      <c r="HRT238" s="43"/>
      <c r="HRU238" s="43"/>
      <c r="HRV238" s="43"/>
      <c r="HRW238" s="43"/>
      <c r="HRX238" s="43"/>
      <c r="HRY238" s="43"/>
      <c r="HRZ238" s="43"/>
      <c r="HSA238" s="43"/>
      <c r="HSB238" s="43"/>
      <c r="HSC238" s="43"/>
      <c r="HSD238" s="43"/>
      <c r="HSE238" s="43"/>
      <c r="HSF238" s="43"/>
      <c r="HSG238" s="43"/>
      <c r="HSH238" s="43"/>
      <c r="HSI238" s="43"/>
      <c r="HSJ238" s="43"/>
      <c r="HSK238" s="43"/>
      <c r="HSL238" s="43"/>
      <c r="HSM238" s="43"/>
      <c r="HSN238" s="43"/>
      <c r="HSO238" s="43"/>
      <c r="HSP238" s="43"/>
      <c r="HSQ238" s="43"/>
      <c r="HSR238" s="43"/>
      <c r="HSS238" s="43"/>
      <c r="HST238" s="43"/>
      <c r="HSU238" s="43"/>
      <c r="HSV238" s="43"/>
      <c r="HSW238" s="43"/>
      <c r="HSX238" s="43"/>
      <c r="HSY238" s="43"/>
      <c r="HSZ238" s="43"/>
      <c r="HTA238" s="43"/>
      <c r="HTB238" s="43"/>
      <c r="HTC238" s="43"/>
      <c r="HTD238" s="43"/>
      <c r="HTE238" s="43"/>
      <c r="HTF238" s="43"/>
      <c r="HTG238" s="43"/>
      <c r="HTH238" s="43"/>
      <c r="HTI238" s="43"/>
      <c r="HTJ238" s="43"/>
      <c r="HTK238" s="43"/>
      <c r="HTL238" s="43"/>
      <c r="HTM238" s="43"/>
      <c r="HTN238" s="43"/>
      <c r="HTO238" s="43"/>
      <c r="HTP238" s="43"/>
      <c r="HTQ238" s="43"/>
      <c r="HTR238" s="43"/>
      <c r="HTS238" s="43"/>
      <c r="HTT238" s="43"/>
      <c r="HTU238" s="43"/>
      <c r="HTV238" s="43"/>
      <c r="HTW238" s="43"/>
      <c r="HTX238" s="43"/>
      <c r="HTY238" s="43"/>
      <c r="HTZ238" s="43"/>
      <c r="HUA238" s="43"/>
      <c r="HUB238" s="43"/>
      <c r="HUC238" s="43"/>
      <c r="HUD238" s="43"/>
      <c r="HUE238" s="43"/>
      <c r="HUF238" s="43"/>
      <c r="HUG238" s="43"/>
      <c r="HUH238" s="43"/>
      <c r="HUI238" s="43"/>
      <c r="HUJ238" s="43"/>
      <c r="HUK238" s="43"/>
      <c r="HUL238" s="43"/>
      <c r="HUM238" s="43"/>
      <c r="HUN238" s="43"/>
      <c r="HUO238" s="43"/>
      <c r="HUP238" s="43"/>
      <c r="HUQ238" s="43"/>
      <c r="HUR238" s="43"/>
      <c r="HUS238" s="43"/>
      <c r="HUT238" s="43"/>
      <c r="HUU238" s="43"/>
      <c r="HUV238" s="43"/>
      <c r="HUW238" s="43"/>
      <c r="HUX238" s="43"/>
      <c r="HUY238" s="43"/>
      <c r="HUZ238" s="43"/>
      <c r="HVA238" s="43"/>
      <c r="HVB238" s="43"/>
      <c r="HVC238" s="43"/>
      <c r="HVD238" s="43"/>
      <c r="HVE238" s="43"/>
      <c r="HVF238" s="43"/>
      <c r="HVG238" s="43"/>
      <c r="HVH238" s="43"/>
      <c r="HVI238" s="43"/>
      <c r="HVJ238" s="43"/>
      <c r="HVK238" s="43"/>
      <c r="HVL238" s="43"/>
      <c r="HVM238" s="43"/>
      <c r="HVN238" s="43"/>
      <c r="HVO238" s="43"/>
      <c r="HVP238" s="43"/>
      <c r="HVQ238" s="43"/>
      <c r="HVR238" s="43"/>
      <c r="HVS238" s="43"/>
      <c r="HVT238" s="43"/>
      <c r="HVU238" s="43"/>
      <c r="HVV238" s="43"/>
      <c r="HVW238" s="43"/>
      <c r="HVX238" s="43"/>
      <c r="HVY238" s="43"/>
      <c r="HVZ238" s="43"/>
      <c r="HWA238" s="43"/>
      <c r="HWB238" s="43"/>
      <c r="HWC238" s="43"/>
      <c r="HWD238" s="43"/>
      <c r="HWE238" s="43"/>
      <c r="HWF238" s="43"/>
      <c r="HWG238" s="43"/>
      <c r="HWH238" s="43"/>
      <c r="HWI238" s="43"/>
      <c r="HWJ238" s="43"/>
      <c r="HWK238" s="43"/>
      <c r="HWL238" s="43"/>
      <c r="HWM238" s="43"/>
      <c r="HWN238" s="43"/>
      <c r="HWO238" s="43"/>
      <c r="HWP238" s="43"/>
      <c r="HWQ238" s="43"/>
      <c r="HWR238" s="43"/>
      <c r="HWS238" s="43"/>
      <c r="HWT238" s="43"/>
      <c r="HWU238" s="43"/>
      <c r="HWV238" s="43"/>
      <c r="HWW238" s="43"/>
      <c r="HWX238" s="43"/>
      <c r="HWY238" s="43"/>
      <c r="HWZ238" s="43"/>
      <c r="HXA238" s="43"/>
      <c r="HXB238" s="43"/>
      <c r="HXC238" s="43"/>
      <c r="HXD238" s="43"/>
      <c r="HXE238" s="43"/>
      <c r="HXF238" s="43"/>
      <c r="HXG238" s="43"/>
      <c r="HXH238" s="43"/>
      <c r="HXI238" s="43"/>
      <c r="HXJ238" s="43"/>
      <c r="HXK238" s="43"/>
      <c r="HXL238" s="43"/>
      <c r="HXM238" s="43"/>
      <c r="HXN238" s="43"/>
      <c r="HXO238" s="43"/>
      <c r="HXP238" s="43"/>
      <c r="HXQ238" s="43"/>
      <c r="HXR238" s="43"/>
      <c r="HXS238" s="43"/>
      <c r="HXT238" s="43"/>
      <c r="HXU238" s="43"/>
      <c r="HXV238" s="43"/>
      <c r="HXW238" s="43"/>
      <c r="HXX238" s="43"/>
      <c r="HXY238" s="43"/>
      <c r="HXZ238" s="43"/>
      <c r="HYA238" s="43"/>
      <c r="HYB238" s="43"/>
      <c r="HYC238" s="43"/>
      <c r="HYD238" s="43"/>
      <c r="HYE238" s="43"/>
      <c r="HYF238" s="43"/>
      <c r="HYG238" s="43"/>
      <c r="HYH238" s="43"/>
      <c r="HYI238" s="43"/>
      <c r="HYJ238" s="43"/>
      <c r="HYK238" s="43"/>
      <c r="HYL238" s="43"/>
      <c r="HYM238" s="43"/>
      <c r="HYN238" s="43"/>
      <c r="HYO238" s="43"/>
      <c r="HYP238" s="43"/>
      <c r="HYQ238" s="43"/>
      <c r="HYR238" s="43"/>
      <c r="HYS238" s="43"/>
      <c r="HYT238" s="43"/>
      <c r="HYU238" s="43"/>
      <c r="HYV238" s="43"/>
      <c r="HYW238" s="43"/>
      <c r="HYX238" s="43"/>
      <c r="HYY238" s="43"/>
      <c r="HYZ238" s="43"/>
      <c r="HZA238" s="43"/>
      <c r="HZB238" s="43"/>
      <c r="HZC238" s="43"/>
      <c r="HZD238" s="43"/>
      <c r="HZE238" s="43"/>
      <c r="HZF238" s="43"/>
      <c r="HZG238" s="43"/>
      <c r="HZH238" s="43"/>
      <c r="HZI238" s="43"/>
      <c r="HZJ238" s="43"/>
      <c r="HZK238" s="43"/>
      <c r="HZL238" s="43"/>
      <c r="HZM238" s="43"/>
      <c r="HZN238" s="43"/>
      <c r="HZO238" s="43"/>
      <c r="HZP238" s="43"/>
      <c r="HZQ238" s="43"/>
      <c r="HZR238" s="43"/>
      <c r="HZS238" s="43"/>
      <c r="HZT238" s="43"/>
      <c r="HZU238" s="43"/>
      <c r="HZV238" s="43"/>
      <c r="HZW238" s="43"/>
      <c r="HZX238" s="43"/>
      <c r="HZY238" s="43"/>
      <c r="HZZ238" s="43"/>
      <c r="IAA238" s="43"/>
      <c r="IAB238" s="43"/>
      <c r="IAC238" s="43"/>
      <c r="IAD238" s="43"/>
      <c r="IAE238" s="43"/>
      <c r="IAF238" s="43"/>
      <c r="IAG238" s="43"/>
      <c r="IAH238" s="43"/>
      <c r="IAI238" s="43"/>
      <c r="IAJ238" s="43"/>
      <c r="IAK238" s="43"/>
      <c r="IAL238" s="43"/>
      <c r="IAM238" s="43"/>
      <c r="IAN238" s="43"/>
      <c r="IAO238" s="43"/>
      <c r="IAP238" s="43"/>
      <c r="IAQ238" s="43"/>
      <c r="IAR238" s="43"/>
      <c r="IAS238" s="43"/>
      <c r="IAT238" s="43"/>
      <c r="IAU238" s="43"/>
      <c r="IAV238" s="43"/>
      <c r="IAW238" s="43"/>
      <c r="IAX238" s="43"/>
      <c r="IAY238" s="43"/>
      <c r="IAZ238" s="43"/>
      <c r="IBA238" s="43"/>
      <c r="IBB238" s="43"/>
      <c r="IBC238" s="43"/>
      <c r="IBD238" s="43"/>
      <c r="IBE238" s="43"/>
      <c r="IBF238" s="43"/>
      <c r="IBG238" s="43"/>
      <c r="IBH238" s="43"/>
      <c r="IBI238" s="43"/>
      <c r="IBJ238" s="43"/>
      <c r="IBK238" s="43"/>
      <c r="IBL238" s="43"/>
      <c r="IBM238" s="43"/>
      <c r="IBN238" s="43"/>
      <c r="IBO238" s="43"/>
      <c r="IBP238" s="43"/>
      <c r="IBQ238" s="43"/>
      <c r="IBR238" s="43"/>
      <c r="IBS238" s="43"/>
      <c r="IBT238" s="43"/>
      <c r="IBU238" s="43"/>
      <c r="IBV238" s="43"/>
      <c r="IBW238" s="43"/>
      <c r="IBX238" s="43"/>
      <c r="IBY238" s="43"/>
      <c r="IBZ238" s="43"/>
      <c r="ICA238" s="43"/>
      <c r="ICB238" s="43"/>
      <c r="ICC238" s="43"/>
      <c r="ICD238" s="43"/>
      <c r="ICE238" s="43"/>
      <c r="ICF238" s="43"/>
      <c r="ICG238" s="43"/>
      <c r="ICH238" s="43"/>
      <c r="ICI238" s="43"/>
      <c r="ICJ238" s="43"/>
      <c r="ICK238" s="43"/>
      <c r="ICL238" s="43"/>
      <c r="ICM238" s="43"/>
      <c r="ICN238" s="43"/>
      <c r="ICO238" s="43"/>
      <c r="ICP238" s="43"/>
      <c r="ICQ238" s="43"/>
      <c r="ICR238" s="43"/>
      <c r="ICS238" s="43"/>
      <c r="ICT238" s="43"/>
      <c r="ICU238" s="43"/>
      <c r="ICV238" s="43"/>
      <c r="ICW238" s="43"/>
      <c r="ICX238" s="43"/>
      <c r="ICY238" s="43"/>
      <c r="ICZ238" s="43"/>
      <c r="IDA238" s="43"/>
      <c r="IDB238" s="43"/>
      <c r="IDC238" s="43"/>
      <c r="IDD238" s="43"/>
      <c r="IDE238" s="43"/>
      <c r="IDF238" s="43"/>
      <c r="IDG238" s="43"/>
      <c r="IDH238" s="43"/>
      <c r="IDI238" s="43"/>
      <c r="IDJ238" s="43"/>
      <c r="IDK238" s="43"/>
      <c r="IDL238" s="43"/>
      <c r="IDM238" s="43"/>
      <c r="IDN238" s="43"/>
      <c r="IDO238" s="43"/>
      <c r="IDP238" s="43"/>
      <c r="IDQ238" s="43"/>
      <c r="IDR238" s="43"/>
      <c r="IDS238" s="43"/>
      <c r="IDT238" s="43"/>
      <c r="IDU238" s="43"/>
      <c r="IDV238" s="43"/>
      <c r="IDW238" s="43"/>
      <c r="IDX238" s="43"/>
      <c r="IDY238" s="43"/>
      <c r="IDZ238" s="43"/>
      <c r="IEA238" s="43"/>
      <c r="IEB238" s="43"/>
      <c r="IEC238" s="43"/>
      <c r="IED238" s="43"/>
      <c r="IEE238" s="43"/>
      <c r="IEF238" s="43"/>
      <c r="IEG238" s="43"/>
      <c r="IEH238" s="43"/>
      <c r="IEI238" s="43"/>
      <c r="IEJ238" s="43"/>
      <c r="IEK238" s="43"/>
      <c r="IEL238" s="43"/>
      <c r="IEM238" s="43"/>
      <c r="IEN238" s="43"/>
      <c r="IEO238" s="43"/>
      <c r="IEP238" s="43"/>
      <c r="IEQ238" s="43"/>
      <c r="IER238" s="43"/>
      <c r="IES238" s="43"/>
      <c r="IET238" s="43"/>
      <c r="IEU238" s="43"/>
      <c r="IEV238" s="43"/>
      <c r="IEW238" s="43"/>
      <c r="IEX238" s="43"/>
      <c r="IEY238" s="43"/>
      <c r="IEZ238" s="43"/>
      <c r="IFA238" s="43"/>
      <c r="IFB238" s="43"/>
      <c r="IFC238" s="43"/>
      <c r="IFD238" s="43"/>
      <c r="IFE238" s="43"/>
      <c r="IFF238" s="43"/>
      <c r="IFG238" s="43"/>
      <c r="IFH238" s="43"/>
      <c r="IFI238" s="43"/>
      <c r="IFJ238" s="43"/>
      <c r="IFK238" s="43"/>
      <c r="IFL238" s="43"/>
      <c r="IFM238" s="43"/>
      <c r="IFN238" s="43"/>
      <c r="IFO238" s="43"/>
      <c r="IFP238" s="43"/>
      <c r="IFQ238" s="43"/>
      <c r="IFR238" s="43"/>
      <c r="IFS238" s="43"/>
      <c r="IFT238" s="43"/>
      <c r="IFU238" s="43"/>
      <c r="IFV238" s="43"/>
      <c r="IFW238" s="43"/>
      <c r="IFX238" s="43"/>
      <c r="IFY238" s="43"/>
      <c r="IFZ238" s="43"/>
      <c r="IGA238" s="43"/>
      <c r="IGB238" s="43"/>
      <c r="IGC238" s="43"/>
      <c r="IGD238" s="43"/>
      <c r="IGE238" s="43"/>
      <c r="IGF238" s="43"/>
      <c r="IGG238" s="43"/>
      <c r="IGH238" s="43"/>
      <c r="IGI238" s="43"/>
      <c r="IGJ238" s="43"/>
      <c r="IGK238" s="43"/>
      <c r="IGL238" s="43"/>
      <c r="IGM238" s="43"/>
      <c r="IGN238" s="43"/>
      <c r="IGO238" s="43"/>
      <c r="IGP238" s="43"/>
      <c r="IGQ238" s="43"/>
      <c r="IGR238" s="43"/>
      <c r="IGS238" s="43"/>
      <c r="IGT238" s="43"/>
      <c r="IGU238" s="43"/>
      <c r="IGV238" s="43"/>
      <c r="IGW238" s="43"/>
      <c r="IGX238" s="43"/>
      <c r="IGY238" s="43"/>
      <c r="IGZ238" s="43"/>
      <c r="IHA238" s="43"/>
      <c r="IHB238" s="43"/>
      <c r="IHC238" s="43"/>
      <c r="IHD238" s="43"/>
      <c r="IHE238" s="43"/>
      <c r="IHF238" s="43"/>
      <c r="IHG238" s="43"/>
      <c r="IHH238" s="43"/>
      <c r="IHI238" s="43"/>
      <c r="IHJ238" s="43"/>
      <c r="IHK238" s="43"/>
      <c r="IHL238" s="43"/>
      <c r="IHM238" s="43"/>
      <c r="IHN238" s="43"/>
      <c r="IHO238" s="43"/>
      <c r="IHP238" s="43"/>
      <c r="IHQ238" s="43"/>
      <c r="IHR238" s="43"/>
      <c r="IHS238" s="43"/>
      <c r="IHT238" s="43"/>
      <c r="IHU238" s="43"/>
      <c r="IHV238" s="43"/>
      <c r="IHW238" s="43"/>
      <c r="IHX238" s="43"/>
      <c r="IHY238" s="43"/>
      <c r="IHZ238" s="43"/>
      <c r="IIA238" s="43"/>
      <c r="IIB238" s="43"/>
      <c r="IIC238" s="43"/>
      <c r="IID238" s="43"/>
      <c r="IIE238" s="43"/>
      <c r="IIF238" s="43"/>
      <c r="IIG238" s="43"/>
      <c r="IIH238" s="43"/>
      <c r="III238" s="43"/>
      <c r="IIJ238" s="43"/>
      <c r="IIK238" s="43"/>
      <c r="IIL238" s="43"/>
      <c r="IIM238" s="43"/>
      <c r="IIN238" s="43"/>
      <c r="IIO238" s="43"/>
      <c r="IIP238" s="43"/>
      <c r="IIQ238" s="43"/>
      <c r="IIR238" s="43"/>
      <c r="IIS238" s="43"/>
      <c r="IIT238" s="43"/>
      <c r="IIU238" s="43"/>
      <c r="IIV238" s="43"/>
      <c r="IIW238" s="43"/>
      <c r="IIX238" s="43"/>
      <c r="IIY238" s="43"/>
      <c r="IIZ238" s="43"/>
      <c r="IJA238" s="43"/>
      <c r="IJB238" s="43"/>
      <c r="IJC238" s="43"/>
      <c r="IJD238" s="43"/>
      <c r="IJE238" s="43"/>
      <c r="IJF238" s="43"/>
      <c r="IJG238" s="43"/>
      <c r="IJH238" s="43"/>
      <c r="IJI238" s="43"/>
      <c r="IJJ238" s="43"/>
      <c r="IJK238" s="43"/>
      <c r="IJL238" s="43"/>
      <c r="IJM238" s="43"/>
      <c r="IJN238" s="43"/>
      <c r="IJO238" s="43"/>
      <c r="IJP238" s="43"/>
      <c r="IJQ238" s="43"/>
      <c r="IJR238" s="43"/>
      <c r="IJS238" s="43"/>
      <c r="IJT238" s="43"/>
      <c r="IJU238" s="43"/>
      <c r="IJV238" s="43"/>
      <c r="IJW238" s="43"/>
      <c r="IJX238" s="43"/>
      <c r="IJY238" s="43"/>
      <c r="IJZ238" s="43"/>
      <c r="IKA238" s="43"/>
      <c r="IKB238" s="43"/>
      <c r="IKC238" s="43"/>
      <c r="IKD238" s="43"/>
      <c r="IKE238" s="43"/>
      <c r="IKF238" s="43"/>
      <c r="IKG238" s="43"/>
      <c r="IKH238" s="43"/>
      <c r="IKI238" s="43"/>
      <c r="IKJ238" s="43"/>
      <c r="IKK238" s="43"/>
      <c r="IKL238" s="43"/>
      <c r="IKM238" s="43"/>
      <c r="IKN238" s="43"/>
      <c r="IKO238" s="43"/>
      <c r="IKP238" s="43"/>
      <c r="IKQ238" s="43"/>
      <c r="IKR238" s="43"/>
      <c r="IKS238" s="43"/>
      <c r="IKT238" s="43"/>
      <c r="IKU238" s="43"/>
      <c r="IKV238" s="43"/>
      <c r="IKW238" s="43"/>
      <c r="IKX238" s="43"/>
      <c r="IKY238" s="43"/>
      <c r="IKZ238" s="43"/>
      <c r="ILA238" s="43"/>
      <c r="ILB238" s="43"/>
      <c r="ILC238" s="43"/>
      <c r="ILD238" s="43"/>
      <c r="ILE238" s="43"/>
      <c r="ILF238" s="43"/>
      <c r="ILG238" s="43"/>
      <c r="ILH238" s="43"/>
      <c r="ILI238" s="43"/>
      <c r="ILJ238" s="43"/>
      <c r="ILK238" s="43"/>
      <c r="ILL238" s="43"/>
      <c r="ILM238" s="43"/>
      <c r="ILN238" s="43"/>
      <c r="ILO238" s="43"/>
      <c r="ILP238" s="43"/>
      <c r="ILQ238" s="43"/>
      <c r="ILR238" s="43"/>
      <c r="ILS238" s="43"/>
      <c r="ILT238" s="43"/>
      <c r="ILU238" s="43"/>
      <c r="ILV238" s="43"/>
      <c r="ILW238" s="43"/>
      <c r="ILX238" s="43"/>
      <c r="ILY238" s="43"/>
      <c r="ILZ238" s="43"/>
      <c r="IMA238" s="43"/>
      <c r="IMB238" s="43"/>
      <c r="IMC238" s="43"/>
      <c r="IMD238" s="43"/>
      <c r="IME238" s="43"/>
      <c r="IMF238" s="43"/>
      <c r="IMG238" s="43"/>
      <c r="IMH238" s="43"/>
      <c r="IMI238" s="43"/>
      <c r="IMJ238" s="43"/>
      <c r="IMK238" s="43"/>
      <c r="IML238" s="43"/>
      <c r="IMM238" s="43"/>
      <c r="IMN238" s="43"/>
      <c r="IMO238" s="43"/>
      <c r="IMP238" s="43"/>
      <c r="IMQ238" s="43"/>
      <c r="IMR238" s="43"/>
      <c r="IMS238" s="43"/>
      <c r="IMT238" s="43"/>
      <c r="IMU238" s="43"/>
      <c r="IMV238" s="43"/>
      <c r="IMW238" s="43"/>
      <c r="IMX238" s="43"/>
      <c r="IMY238" s="43"/>
      <c r="IMZ238" s="43"/>
      <c r="INA238" s="43"/>
      <c r="INB238" s="43"/>
      <c r="INC238" s="43"/>
      <c r="IND238" s="43"/>
      <c r="INE238" s="43"/>
      <c r="INF238" s="43"/>
      <c r="ING238" s="43"/>
      <c r="INH238" s="43"/>
      <c r="INI238" s="43"/>
      <c r="INJ238" s="43"/>
      <c r="INK238" s="43"/>
      <c r="INL238" s="43"/>
      <c r="INM238" s="43"/>
      <c r="INN238" s="43"/>
      <c r="INO238" s="43"/>
      <c r="INP238" s="43"/>
      <c r="INQ238" s="43"/>
      <c r="INR238" s="43"/>
      <c r="INS238" s="43"/>
      <c r="INT238" s="43"/>
      <c r="INU238" s="43"/>
      <c r="INV238" s="43"/>
      <c r="INW238" s="43"/>
      <c r="INX238" s="43"/>
      <c r="INY238" s="43"/>
      <c r="INZ238" s="43"/>
      <c r="IOA238" s="43"/>
      <c r="IOB238" s="43"/>
      <c r="IOC238" s="43"/>
      <c r="IOD238" s="43"/>
      <c r="IOE238" s="43"/>
      <c r="IOF238" s="43"/>
      <c r="IOG238" s="43"/>
      <c r="IOH238" s="43"/>
      <c r="IOI238" s="43"/>
      <c r="IOJ238" s="43"/>
      <c r="IOK238" s="43"/>
      <c r="IOL238" s="43"/>
      <c r="IOM238" s="43"/>
      <c r="ION238" s="43"/>
      <c r="IOO238" s="43"/>
      <c r="IOP238" s="43"/>
      <c r="IOQ238" s="43"/>
      <c r="IOR238" s="43"/>
      <c r="IOS238" s="43"/>
      <c r="IOT238" s="43"/>
      <c r="IOU238" s="43"/>
      <c r="IOV238" s="43"/>
      <c r="IOW238" s="43"/>
      <c r="IOX238" s="43"/>
      <c r="IOY238" s="43"/>
      <c r="IOZ238" s="43"/>
      <c r="IPA238" s="43"/>
      <c r="IPB238" s="43"/>
      <c r="IPC238" s="43"/>
      <c r="IPD238" s="43"/>
      <c r="IPE238" s="43"/>
      <c r="IPF238" s="43"/>
      <c r="IPG238" s="43"/>
      <c r="IPH238" s="43"/>
      <c r="IPI238" s="43"/>
      <c r="IPJ238" s="43"/>
      <c r="IPK238" s="43"/>
      <c r="IPL238" s="43"/>
      <c r="IPM238" s="43"/>
      <c r="IPN238" s="43"/>
      <c r="IPO238" s="43"/>
      <c r="IPP238" s="43"/>
      <c r="IPQ238" s="43"/>
      <c r="IPR238" s="43"/>
      <c r="IPS238" s="43"/>
      <c r="IPT238" s="43"/>
      <c r="IPU238" s="43"/>
      <c r="IPV238" s="43"/>
      <c r="IPW238" s="43"/>
      <c r="IPX238" s="43"/>
      <c r="IPY238" s="43"/>
      <c r="IPZ238" s="43"/>
      <c r="IQA238" s="43"/>
      <c r="IQB238" s="43"/>
      <c r="IQC238" s="43"/>
      <c r="IQD238" s="43"/>
      <c r="IQE238" s="43"/>
      <c r="IQF238" s="43"/>
      <c r="IQG238" s="43"/>
      <c r="IQH238" s="43"/>
      <c r="IQI238" s="43"/>
      <c r="IQJ238" s="43"/>
      <c r="IQK238" s="43"/>
      <c r="IQL238" s="43"/>
      <c r="IQM238" s="43"/>
      <c r="IQN238" s="43"/>
      <c r="IQO238" s="43"/>
      <c r="IQP238" s="43"/>
      <c r="IQQ238" s="43"/>
      <c r="IQR238" s="43"/>
      <c r="IQS238" s="43"/>
      <c r="IQT238" s="43"/>
      <c r="IQU238" s="43"/>
      <c r="IQV238" s="43"/>
      <c r="IQW238" s="43"/>
      <c r="IQX238" s="43"/>
      <c r="IQY238" s="43"/>
      <c r="IQZ238" s="43"/>
      <c r="IRA238" s="43"/>
      <c r="IRB238" s="43"/>
      <c r="IRC238" s="43"/>
      <c r="IRD238" s="43"/>
      <c r="IRE238" s="43"/>
      <c r="IRF238" s="43"/>
      <c r="IRG238" s="43"/>
      <c r="IRH238" s="43"/>
      <c r="IRI238" s="43"/>
      <c r="IRJ238" s="43"/>
      <c r="IRK238" s="43"/>
      <c r="IRL238" s="43"/>
      <c r="IRM238" s="43"/>
      <c r="IRN238" s="43"/>
      <c r="IRO238" s="43"/>
      <c r="IRP238" s="43"/>
      <c r="IRQ238" s="43"/>
      <c r="IRR238" s="43"/>
      <c r="IRS238" s="43"/>
      <c r="IRT238" s="43"/>
      <c r="IRU238" s="43"/>
      <c r="IRV238" s="43"/>
      <c r="IRW238" s="43"/>
      <c r="IRX238" s="43"/>
      <c r="IRY238" s="43"/>
      <c r="IRZ238" s="43"/>
      <c r="ISA238" s="43"/>
      <c r="ISB238" s="43"/>
      <c r="ISC238" s="43"/>
      <c r="ISD238" s="43"/>
      <c r="ISE238" s="43"/>
      <c r="ISF238" s="43"/>
      <c r="ISG238" s="43"/>
      <c r="ISH238" s="43"/>
      <c r="ISI238" s="43"/>
      <c r="ISJ238" s="43"/>
      <c r="ISK238" s="43"/>
      <c r="ISL238" s="43"/>
      <c r="ISM238" s="43"/>
      <c r="ISN238" s="43"/>
      <c r="ISO238" s="43"/>
      <c r="ISP238" s="43"/>
      <c r="ISQ238" s="43"/>
      <c r="ISR238" s="43"/>
      <c r="ISS238" s="43"/>
      <c r="IST238" s="43"/>
      <c r="ISU238" s="43"/>
      <c r="ISV238" s="43"/>
      <c r="ISW238" s="43"/>
      <c r="ISX238" s="43"/>
      <c r="ISY238" s="43"/>
      <c r="ISZ238" s="43"/>
      <c r="ITA238" s="43"/>
      <c r="ITB238" s="43"/>
      <c r="ITC238" s="43"/>
      <c r="ITD238" s="43"/>
      <c r="ITE238" s="43"/>
      <c r="ITF238" s="43"/>
      <c r="ITG238" s="43"/>
      <c r="ITH238" s="43"/>
      <c r="ITI238" s="43"/>
      <c r="ITJ238" s="43"/>
      <c r="ITK238" s="43"/>
      <c r="ITL238" s="43"/>
      <c r="ITM238" s="43"/>
      <c r="ITN238" s="43"/>
      <c r="ITO238" s="43"/>
      <c r="ITP238" s="43"/>
      <c r="ITQ238" s="43"/>
      <c r="ITR238" s="43"/>
      <c r="ITS238" s="43"/>
      <c r="ITT238" s="43"/>
      <c r="ITU238" s="43"/>
      <c r="ITV238" s="43"/>
      <c r="ITW238" s="43"/>
      <c r="ITX238" s="43"/>
      <c r="ITY238" s="43"/>
      <c r="ITZ238" s="43"/>
      <c r="IUA238" s="43"/>
      <c r="IUB238" s="43"/>
      <c r="IUC238" s="43"/>
      <c r="IUD238" s="43"/>
      <c r="IUE238" s="43"/>
      <c r="IUF238" s="43"/>
      <c r="IUG238" s="43"/>
      <c r="IUH238" s="43"/>
      <c r="IUI238" s="43"/>
      <c r="IUJ238" s="43"/>
      <c r="IUK238" s="43"/>
      <c r="IUL238" s="43"/>
      <c r="IUM238" s="43"/>
      <c r="IUN238" s="43"/>
      <c r="IUO238" s="43"/>
      <c r="IUP238" s="43"/>
      <c r="IUQ238" s="43"/>
      <c r="IUR238" s="43"/>
      <c r="IUS238" s="43"/>
      <c r="IUT238" s="43"/>
      <c r="IUU238" s="43"/>
      <c r="IUV238" s="43"/>
      <c r="IUW238" s="43"/>
      <c r="IUX238" s="43"/>
      <c r="IUY238" s="43"/>
      <c r="IUZ238" s="43"/>
      <c r="IVA238" s="43"/>
      <c r="IVB238" s="43"/>
      <c r="IVC238" s="43"/>
      <c r="IVD238" s="43"/>
      <c r="IVE238" s="43"/>
      <c r="IVF238" s="43"/>
      <c r="IVG238" s="43"/>
      <c r="IVH238" s="43"/>
      <c r="IVI238" s="43"/>
      <c r="IVJ238" s="43"/>
      <c r="IVK238" s="43"/>
      <c r="IVL238" s="43"/>
      <c r="IVM238" s="43"/>
      <c r="IVN238" s="43"/>
      <c r="IVO238" s="43"/>
      <c r="IVP238" s="43"/>
      <c r="IVQ238" s="43"/>
      <c r="IVR238" s="43"/>
      <c r="IVS238" s="43"/>
      <c r="IVT238" s="43"/>
      <c r="IVU238" s="43"/>
      <c r="IVV238" s="43"/>
      <c r="IVW238" s="43"/>
      <c r="IVX238" s="43"/>
      <c r="IVY238" s="43"/>
      <c r="IVZ238" s="43"/>
      <c r="IWA238" s="43"/>
      <c r="IWB238" s="43"/>
      <c r="IWC238" s="43"/>
      <c r="IWD238" s="43"/>
      <c r="IWE238" s="43"/>
      <c r="IWF238" s="43"/>
      <c r="IWG238" s="43"/>
      <c r="IWH238" s="43"/>
      <c r="IWI238" s="43"/>
      <c r="IWJ238" s="43"/>
      <c r="IWK238" s="43"/>
      <c r="IWL238" s="43"/>
      <c r="IWM238" s="43"/>
      <c r="IWN238" s="43"/>
      <c r="IWO238" s="43"/>
      <c r="IWP238" s="43"/>
      <c r="IWQ238" s="43"/>
      <c r="IWR238" s="43"/>
      <c r="IWS238" s="43"/>
      <c r="IWT238" s="43"/>
      <c r="IWU238" s="43"/>
      <c r="IWV238" s="43"/>
      <c r="IWW238" s="43"/>
      <c r="IWX238" s="43"/>
      <c r="IWY238" s="43"/>
      <c r="IWZ238" s="43"/>
      <c r="IXA238" s="43"/>
      <c r="IXB238" s="43"/>
      <c r="IXC238" s="43"/>
      <c r="IXD238" s="43"/>
      <c r="IXE238" s="43"/>
      <c r="IXF238" s="43"/>
      <c r="IXG238" s="43"/>
      <c r="IXH238" s="43"/>
      <c r="IXI238" s="43"/>
      <c r="IXJ238" s="43"/>
      <c r="IXK238" s="43"/>
      <c r="IXL238" s="43"/>
      <c r="IXM238" s="43"/>
      <c r="IXN238" s="43"/>
      <c r="IXO238" s="43"/>
      <c r="IXP238" s="43"/>
      <c r="IXQ238" s="43"/>
      <c r="IXR238" s="43"/>
      <c r="IXS238" s="43"/>
      <c r="IXT238" s="43"/>
      <c r="IXU238" s="43"/>
      <c r="IXV238" s="43"/>
      <c r="IXW238" s="43"/>
      <c r="IXX238" s="43"/>
      <c r="IXY238" s="43"/>
      <c r="IXZ238" s="43"/>
      <c r="IYA238" s="43"/>
      <c r="IYB238" s="43"/>
      <c r="IYC238" s="43"/>
      <c r="IYD238" s="43"/>
      <c r="IYE238" s="43"/>
      <c r="IYF238" s="43"/>
      <c r="IYG238" s="43"/>
      <c r="IYH238" s="43"/>
      <c r="IYI238" s="43"/>
      <c r="IYJ238" s="43"/>
      <c r="IYK238" s="43"/>
      <c r="IYL238" s="43"/>
      <c r="IYM238" s="43"/>
      <c r="IYN238" s="43"/>
      <c r="IYO238" s="43"/>
      <c r="IYP238" s="43"/>
      <c r="IYQ238" s="43"/>
      <c r="IYR238" s="43"/>
      <c r="IYS238" s="43"/>
      <c r="IYT238" s="43"/>
      <c r="IYU238" s="43"/>
      <c r="IYV238" s="43"/>
      <c r="IYW238" s="43"/>
      <c r="IYX238" s="43"/>
      <c r="IYY238" s="43"/>
      <c r="IYZ238" s="43"/>
      <c r="IZA238" s="43"/>
      <c r="IZB238" s="43"/>
      <c r="IZC238" s="43"/>
      <c r="IZD238" s="43"/>
      <c r="IZE238" s="43"/>
      <c r="IZF238" s="43"/>
      <c r="IZG238" s="43"/>
      <c r="IZH238" s="43"/>
      <c r="IZI238" s="43"/>
      <c r="IZJ238" s="43"/>
      <c r="IZK238" s="43"/>
      <c r="IZL238" s="43"/>
      <c r="IZM238" s="43"/>
      <c r="IZN238" s="43"/>
      <c r="IZO238" s="43"/>
      <c r="IZP238" s="43"/>
      <c r="IZQ238" s="43"/>
      <c r="IZR238" s="43"/>
      <c r="IZS238" s="43"/>
      <c r="IZT238" s="43"/>
      <c r="IZU238" s="43"/>
      <c r="IZV238" s="43"/>
      <c r="IZW238" s="43"/>
      <c r="IZX238" s="43"/>
      <c r="IZY238" s="43"/>
      <c r="IZZ238" s="43"/>
      <c r="JAA238" s="43"/>
      <c r="JAB238" s="43"/>
      <c r="JAC238" s="43"/>
      <c r="JAD238" s="43"/>
      <c r="JAE238" s="43"/>
      <c r="JAF238" s="43"/>
      <c r="JAG238" s="43"/>
      <c r="JAH238" s="43"/>
      <c r="JAI238" s="43"/>
      <c r="JAJ238" s="43"/>
      <c r="JAK238" s="43"/>
      <c r="JAL238" s="43"/>
      <c r="JAM238" s="43"/>
      <c r="JAN238" s="43"/>
      <c r="JAO238" s="43"/>
      <c r="JAP238" s="43"/>
      <c r="JAQ238" s="43"/>
      <c r="JAR238" s="43"/>
      <c r="JAS238" s="43"/>
      <c r="JAT238" s="43"/>
      <c r="JAU238" s="43"/>
      <c r="JAV238" s="43"/>
      <c r="JAW238" s="43"/>
      <c r="JAX238" s="43"/>
      <c r="JAY238" s="43"/>
      <c r="JAZ238" s="43"/>
      <c r="JBA238" s="43"/>
      <c r="JBB238" s="43"/>
      <c r="JBC238" s="43"/>
      <c r="JBD238" s="43"/>
      <c r="JBE238" s="43"/>
      <c r="JBF238" s="43"/>
      <c r="JBG238" s="43"/>
      <c r="JBH238" s="43"/>
      <c r="JBI238" s="43"/>
      <c r="JBJ238" s="43"/>
      <c r="JBK238" s="43"/>
      <c r="JBL238" s="43"/>
      <c r="JBM238" s="43"/>
      <c r="JBN238" s="43"/>
      <c r="JBO238" s="43"/>
      <c r="JBP238" s="43"/>
      <c r="JBQ238" s="43"/>
      <c r="JBR238" s="43"/>
      <c r="JBS238" s="43"/>
      <c r="JBT238" s="43"/>
      <c r="JBU238" s="43"/>
      <c r="JBV238" s="43"/>
      <c r="JBW238" s="43"/>
      <c r="JBX238" s="43"/>
      <c r="JBY238" s="43"/>
      <c r="JBZ238" s="43"/>
      <c r="JCA238" s="43"/>
      <c r="JCB238" s="43"/>
      <c r="JCC238" s="43"/>
      <c r="JCD238" s="43"/>
      <c r="JCE238" s="43"/>
      <c r="JCF238" s="43"/>
      <c r="JCG238" s="43"/>
      <c r="JCH238" s="43"/>
      <c r="JCI238" s="43"/>
      <c r="JCJ238" s="43"/>
      <c r="JCK238" s="43"/>
      <c r="JCL238" s="43"/>
      <c r="JCM238" s="43"/>
      <c r="JCN238" s="43"/>
      <c r="JCO238" s="43"/>
      <c r="JCP238" s="43"/>
      <c r="JCQ238" s="43"/>
      <c r="JCR238" s="43"/>
      <c r="JCS238" s="43"/>
      <c r="JCT238" s="43"/>
      <c r="JCU238" s="43"/>
      <c r="JCV238" s="43"/>
      <c r="JCW238" s="43"/>
      <c r="JCX238" s="43"/>
      <c r="JCY238" s="43"/>
      <c r="JCZ238" s="43"/>
      <c r="JDA238" s="43"/>
      <c r="JDB238" s="43"/>
      <c r="JDC238" s="43"/>
      <c r="JDD238" s="43"/>
      <c r="JDE238" s="43"/>
      <c r="JDF238" s="43"/>
      <c r="JDG238" s="43"/>
      <c r="JDH238" s="43"/>
      <c r="JDI238" s="43"/>
      <c r="JDJ238" s="43"/>
      <c r="JDK238" s="43"/>
      <c r="JDL238" s="43"/>
      <c r="JDM238" s="43"/>
      <c r="JDN238" s="43"/>
      <c r="JDO238" s="43"/>
      <c r="JDP238" s="43"/>
      <c r="JDQ238" s="43"/>
      <c r="JDR238" s="43"/>
      <c r="JDS238" s="43"/>
      <c r="JDT238" s="43"/>
      <c r="JDU238" s="43"/>
      <c r="JDV238" s="43"/>
      <c r="JDW238" s="43"/>
      <c r="JDX238" s="43"/>
      <c r="JDY238" s="43"/>
      <c r="JDZ238" s="43"/>
      <c r="JEA238" s="43"/>
      <c r="JEB238" s="43"/>
      <c r="JEC238" s="43"/>
      <c r="JED238" s="43"/>
      <c r="JEE238" s="43"/>
      <c r="JEF238" s="43"/>
      <c r="JEG238" s="43"/>
      <c r="JEH238" s="43"/>
      <c r="JEI238" s="43"/>
      <c r="JEJ238" s="43"/>
      <c r="JEK238" s="43"/>
      <c r="JEL238" s="43"/>
      <c r="JEM238" s="43"/>
      <c r="JEN238" s="43"/>
      <c r="JEO238" s="43"/>
      <c r="JEP238" s="43"/>
      <c r="JEQ238" s="43"/>
      <c r="JER238" s="43"/>
      <c r="JES238" s="43"/>
      <c r="JET238" s="43"/>
      <c r="JEU238" s="43"/>
      <c r="JEV238" s="43"/>
      <c r="JEW238" s="43"/>
      <c r="JEX238" s="43"/>
      <c r="JEY238" s="43"/>
      <c r="JEZ238" s="43"/>
      <c r="JFA238" s="43"/>
      <c r="JFB238" s="43"/>
      <c r="JFC238" s="43"/>
      <c r="JFD238" s="43"/>
      <c r="JFE238" s="43"/>
      <c r="JFF238" s="43"/>
      <c r="JFG238" s="43"/>
      <c r="JFH238" s="43"/>
      <c r="JFI238" s="43"/>
      <c r="JFJ238" s="43"/>
      <c r="JFK238" s="43"/>
      <c r="JFL238" s="43"/>
      <c r="JFM238" s="43"/>
      <c r="JFN238" s="43"/>
      <c r="JFO238" s="43"/>
      <c r="JFP238" s="43"/>
      <c r="JFQ238" s="43"/>
      <c r="JFR238" s="43"/>
      <c r="JFS238" s="43"/>
      <c r="JFT238" s="43"/>
      <c r="JFU238" s="43"/>
      <c r="JFV238" s="43"/>
      <c r="JFW238" s="43"/>
      <c r="JFX238" s="43"/>
      <c r="JFY238" s="43"/>
      <c r="JFZ238" s="43"/>
      <c r="JGA238" s="43"/>
      <c r="JGB238" s="43"/>
      <c r="JGC238" s="43"/>
      <c r="JGD238" s="43"/>
      <c r="JGE238" s="43"/>
      <c r="JGF238" s="43"/>
      <c r="JGG238" s="43"/>
      <c r="JGH238" s="43"/>
      <c r="JGI238" s="43"/>
      <c r="JGJ238" s="43"/>
      <c r="JGK238" s="43"/>
      <c r="JGL238" s="43"/>
      <c r="JGM238" s="43"/>
      <c r="JGN238" s="43"/>
      <c r="JGO238" s="43"/>
      <c r="JGP238" s="43"/>
      <c r="JGQ238" s="43"/>
      <c r="JGR238" s="43"/>
      <c r="JGS238" s="43"/>
      <c r="JGT238" s="43"/>
      <c r="JGU238" s="43"/>
      <c r="JGV238" s="43"/>
      <c r="JGW238" s="43"/>
      <c r="JGX238" s="43"/>
      <c r="JGY238" s="43"/>
      <c r="JGZ238" s="43"/>
      <c r="JHA238" s="43"/>
      <c r="JHB238" s="43"/>
      <c r="JHC238" s="43"/>
      <c r="JHD238" s="43"/>
      <c r="JHE238" s="43"/>
      <c r="JHF238" s="43"/>
      <c r="JHG238" s="43"/>
      <c r="JHH238" s="43"/>
      <c r="JHI238" s="43"/>
      <c r="JHJ238" s="43"/>
      <c r="JHK238" s="43"/>
      <c r="JHL238" s="43"/>
      <c r="JHM238" s="43"/>
      <c r="JHN238" s="43"/>
      <c r="JHO238" s="43"/>
      <c r="JHP238" s="43"/>
      <c r="JHQ238" s="43"/>
      <c r="JHR238" s="43"/>
      <c r="JHS238" s="43"/>
      <c r="JHT238" s="43"/>
      <c r="JHU238" s="43"/>
      <c r="JHV238" s="43"/>
      <c r="JHW238" s="43"/>
      <c r="JHX238" s="43"/>
      <c r="JHY238" s="43"/>
      <c r="JHZ238" s="43"/>
      <c r="JIA238" s="43"/>
      <c r="JIB238" s="43"/>
      <c r="JIC238" s="43"/>
      <c r="JID238" s="43"/>
      <c r="JIE238" s="43"/>
      <c r="JIF238" s="43"/>
      <c r="JIG238" s="43"/>
      <c r="JIH238" s="43"/>
      <c r="JII238" s="43"/>
      <c r="JIJ238" s="43"/>
      <c r="JIK238" s="43"/>
      <c r="JIL238" s="43"/>
      <c r="JIM238" s="43"/>
      <c r="JIN238" s="43"/>
      <c r="JIO238" s="43"/>
      <c r="JIP238" s="43"/>
      <c r="JIQ238" s="43"/>
      <c r="JIR238" s="43"/>
      <c r="JIS238" s="43"/>
      <c r="JIT238" s="43"/>
      <c r="JIU238" s="43"/>
      <c r="JIV238" s="43"/>
      <c r="JIW238" s="43"/>
      <c r="JIX238" s="43"/>
      <c r="JIY238" s="43"/>
      <c r="JIZ238" s="43"/>
      <c r="JJA238" s="43"/>
      <c r="JJB238" s="43"/>
      <c r="JJC238" s="43"/>
      <c r="JJD238" s="43"/>
      <c r="JJE238" s="43"/>
      <c r="JJF238" s="43"/>
      <c r="JJG238" s="43"/>
      <c r="JJH238" s="43"/>
      <c r="JJI238" s="43"/>
      <c r="JJJ238" s="43"/>
      <c r="JJK238" s="43"/>
      <c r="JJL238" s="43"/>
      <c r="JJM238" s="43"/>
      <c r="JJN238" s="43"/>
      <c r="JJO238" s="43"/>
      <c r="JJP238" s="43"/>
      <c r="JJQ238" s="43"/>
      <c r="JJR238" s="43"/>
      <c r="JJS238" s="43"/>
      <c r="JJT238" s="43"/>
      <c r="JJU238" s="43"/>
      <c r="JJV238" s="43"/>
      <c r="JJW238" s="43"/>
      <c r="JJX238" s="43"/>
      <c r="JJY238" s="43"/>
      <c r="JJZ238" s="43"/>
      <c r="JKA238" s="43"/>
      <c r="JKB238" s="43"/>
      <c r="JKC238" s="43"/>
      <c r="JKD238" s="43"/>
      <c r="JKE238" s="43"/>
      <c r="JKF238" s="43"/>
      <c r="JKG238" s="43"/>
      <c r="JKH238" s="43"/>
      <c r="JKI238" s="43"/>
      <c r="JKJ238" s="43"/>
      <c r="JKK238" s="43"/>
      <c r="JKL238" s="43"/>
      <c r="JKM238" s="43"/>
      <c r="JKN238" s="43"/>
      <c r="JKO238" s="43"/>
      <c r="JKP238" s="43"/>
      <c r="JKQ238" s="43"/>
      <c r="JKR238" s="43"/>
      <c r="JKS238" s="43"/>
      <c r="JKT238" s="43"/>
      <c r="JKU238" s="43"/>
      <c r="JKV238" s="43"/>
      <c r="JKW238" s="43"/>
      <c r="JKX238" s="43"/>
      <c r="JKY238" s="43"/>
      <c r="JKZ238" s="43"/>
      <c r="JLA238" s="43"/>
      <c r="JLB238" s="43"/>
      <c r="JLC238" s="43"/>
      <c r="JLD238" s="43"/>
      <c r="JLE238" s="43"/>
      <c r="JLF238" s="43"/>
      <c r="JLG238" s="43"/>
      <c r="JLH238" s="43"/>
      <c r="JLI238" s="43"/>
      <c r="JLJ238" s="43"/>
      <c r="JLK238" s="43"/>
      <c r="JLL238" s="43"/>
      <c r="JLM238" s="43"/>
      <c r="JLN238" s="43"/>
      <c r="JLO238" s="43"/>
      <c r="JLP238" s="43"/>
      <c r="JLQ238" s="43"/>
      <c r="JLR238" s="43"/>
      <c r="JLS238" s="43"/>
      <c r="JLT238" s="43"/>
      <c r="JLU238" s="43"/>
      <c r="JLV238" s="43"/>
      <c r="JLW238" s="43"/>
      <c r="JLX238" s="43"/>
      <c r="JLY238" s="43"/>
      <c r="JLZ238" s="43"/>
      <c r="JMA238" s="43"/>
      <c r="JMB238" s="43"/>
      <c r="JMC238" s="43"/>
      <c r="JMD238" s="43"/>
      <c r="JME238" s="43"/>
      <c r="JMF238" s="43"/>
      <c r="JMG238" s="43"/>
      <c r="JMH238" s="43"/>
      <c r="JMI238" s="43"/>
      <c r="JMJ238" s="43"/>
      <c r="JMK238" s="43"/>
      <c r="JML238" s="43"/>
      <c r="JMM238" s="43"/>
      <c r="JMN238" s="43"/>
      <c r="JMO238" s="43"/>
      <c r="JMP238" s="43"/>
      <c r="JMQ238" s="43"/>
      <c r="JMR238" s="43"/>
      <c r="JMS238" s="43"/>
      <c r="JMT238" s="43"/>
      <c r="JMU238" s="43"/>
      <c r="JMV238" s="43"/>
      <c r="JMW238" s="43"/>
      <c r="JMX238" s="43"/>
      <c r="JMY238" s="43"/>
      <c r="JMZ238" s="43"/>
      <c r="JNA238" s="43"/>
      <c r="JNB238" s="43"/>
      <c r="JNC238" s="43"/>
      <c r="JND238" s="43"/>
      <c r="JNE238" s="43"/>
      <c r="JNF238" s="43"/>
      <c r="JNG238" s="43"/>
      <c r="JNH238" s="43"/>
      <c r="JNI238" s="43"/>
      <c r="JNJ238" s="43"/>
      <c r="JNK238" s="43"/>
      <c r="JNL238" s="43"/>
      <c r="JNM238" s="43"/>
      <c r="JNN238" s="43"/>
      <c r="JNO238" s="43"/>
      <c r="JNP238" s="43"/>
      <c r="JNQ238" s="43"/>
      <c r="JNR238" s="43"/>
      <c r="JNS238" s="43"/>
      <c r="JNT238" s="43"/>
      <c r="JNU238" s="43"/>
      <c r="JNV238" s="43"/>
      <c r="JNW238" s="43"/>
      <c r="JNX238" s="43"/>
      <c r="JNY238" s="43"/>
      <c r="JNZ238" s="43"/>
      <c r="JOA238" s="43"/>
      <c r="JOB238" s="43"/>
      <c r="JOC238" s="43"/>
      <c r="JOD238" s="43"/>
      <c r="JOE238" s="43"/>
      <c r="JOF238" s="43"/>
      <c r="JOG238" s="43"/>
      <c r="JOH238" s="43"/>
      <c r="JOI238" s="43"/>
      <c r="JOJ238" s="43"/>
      <c r="JOK238" s="43"/>
      <c r="JOL238" s="43"/>
      <c r="JOM238" s="43"/>
      <c r="JON238" s="43"/>
      <c r="JOO238" s="43"/>
      <c r="JOP238" s="43"/>
      <c r="JOQ238" s="43"/>
      <c r="JOR238" s="43"/>
      <c r="JOS238" s="43"/>
      <c r="JOT238" s="43"/>
      <c r="JOU238" s="43"/>
      <c r="JOV238" s="43"/>
      <c r="JOW238" s="43"/>
      <c r="JOX238" s="43"/>
      <c r="JOY238" s="43"/>
      <c r="JOZ238" s="43"/>
      <c r="JPA238" s="43"/>
      <c r="JPB238" s="43"/>
      <c r="JPC238" s="43"/>
      <c r="JPD238" s="43"/>
      <c r="JPE238" s="43"/>
      <c r="JPF238" s="43"/>
      <c r="JPG238" s="43"/>
      <c r="JPH238" s="43"/>
      <c r="JPI238" s="43"/>
      <c r="JPJ238" s="43"/>
      <c r="JPK238" s="43"/>
      <c r="JPL238" s="43"/>
      <c r="JPM238" s="43"/>
      <c r="JPN238" s="43"/>
      <c r="JPO238" s="43"/>
      <c r="JPP238" s="43"/>
      <c r="JPQ238" s="43"/>
      <c r="JPR238" s="43"/>
      <c r="JPS238" s="43"/>
      <c r="JPT238" s="43"/>
      <c r="JPU238" s="43"/>
      <c r="JPV238" s="43"/>
      <c r="JPW238" s="43"/>
      <c r="JPX238" s="43"/>
      <c r="JPY238" s="43"/>
      <c r="JPZ238" s="43"/>
      <c r="JQA238" s="43"/>
      <c r="JQB238" s="43"/>
      <c r="JQC238" s="43"/>
      <c r="JQD238" s="43"/>
      <c r="JQE238" s="43"/>
      <c r="JQF238" s="43"/>
      <c r="JQG238" s="43"/>
      <c r="JQH238" s="43"/>
      <c r="JQI238" s="43"/>
      <c r="JQJ238" s="43"/>
      <c r="JQK238" s="43"/>
      <c r="JQL238" s="43"/>
      <c r="JQM238" s="43"/>
      <c r="JQN238" s="43"/>
      <c r="JQO238" s="43"/>
      <c r="JQP238" s="43"/>
      <c r="JQQ238" s="43"/>
      <c r="JQR238" s="43"/>
      <c r="JQS238" s="43"/>
      <c r="JQT238" s="43"/>
      <c r="JQU238" s="43"/>
      <c r="JQV238" s="43"/>
      <c r="JQW238" s="43"/>
      <c r="JQX238" s="43"/>
      <c r="JQY238" s="43"/>
      <c r="JQZ238" s="43"/>
      <c r="JRA238" s="43"/>
      <c r="JRB238" s="43"/>
      <c r="JRC238" s="43"/>
      <c r="JRD238" s="43"/>
      <c r="JRE238" s="43"/>
      <c r="JRF238" s="43"/>
      <c r="JRG238" s="43"/>
      <c r="JRH238" s="43"/>
      <c r="JRI238" s="43"/>
      <c r="JRJ238" s="43"/>
      <c r="JRK238" s="43"/>
      <c r="JRL238" s="43"/>
      <c r="JRM238" s="43"/>
      <c r="JRN238" s="43"/>
      <c r="JRO238" s="43"/>
      <c r="JRP238" s="43"/>
      <c r="JRQ238" s="43"/>
      <c r="JRR238" s="43"/>
      <c r="JRS238" s="43"/>
      <c r="JRT238" s="43"/>
      <c r="JRU238" s="43"/>
      <c r="JRV238" s="43"/>
      <c r="JRW238" s="43"/>
      <c r="JRX238" s="43"/>
      <c r="JRY238" s="43"/>
      <c r="JRZ238" s="43"/>
      <c r="JSA238" s="43"/>
      <c r="JSB238" s="43"/>
      <c r="JSC238" s="43"/>
      <c r="JSD238" s="43"/>
      <c r="JSE238" s="43"/>
      <c r="JSF238" s="43"/>
      <c r="JSG238" s="43"/>
      <c r="JSH238" s="43"/>
      <c r="JSI238" s="43"/>
      <c r="JSJ238" s="43"/>
      <c r="JSK238" s="43"/>
      <c r="JSL238" s="43"/>
      <c r="JSM238" s="43"/>
      <c r="JSN238" s="43"/>
      <c r="JSO238" s="43"/>
      <c r="JSP238" s="43"/>
      <c r="JSQ238" s="43"/>
      <c r="JSR238" s="43"/>
      <c r="JSS238" s="43"/>
      <c r="JST238" s="43"/>
      <c r="JSU238" s="43"/>
      <c r="JSV238" s="43"/>
      <c r="JSW238" s="43"/>
      <c r="JSX238" s="43"/>
      <c r="JSY238" s="43"/>
      <c r="JSZ238" s="43"/>
      <c r="JTA238" s="43"/>
      <c r="JTB238" s="43"/>
      <c r="JTC238" s="43"/>
      <c r="JTD238" s="43"/>
      <c r="JTE238" s="43"/>
      <c r="JTF238" s="43"/>
      <c r="JTG238" s="43"/>
      <c r="JTH238" s="43"/>
      <c r="JTI238" s="43"/>
      <c r="JTJ238" s="43"/>
      <c r="JTK238" s="43"/>
      <c r="JTL238" s="43"/>
      <c r="JTM238" s="43"/>
      <c r="JTN238" s="43"/>
      <c r="JTO238" s="43"/>
      <c r="JTP238" s="43"/>
      <c r="JTQ238" s="43"/>
      <c r="JTR238" s="43"/>
      <c r="JTS238" s="43"/>
      <c r="JTT238" s="43"/>
      <c r="JTU238" s="43"/>
      <c r="JTV238" s="43"/>
      <c r="JTW238" s="43"/>
      <c r="JTX238" s="43"/>
      <c r="JTY238" s="43"/>
      <c r="JTZ238" s="43"/>
      <c r="JUA238" s="43"/>
      <c r="JUB238" s="43"/>
      <c r="JUC238" s="43"/>
      <c r="JUD238" s="43"/>
      <c r="JUE238" s="43"/>
      <c r="JUF238" s="43"/>
      <c r="JUG238" s="43"/>
      <c r="JUH238" s="43"/>
      <c r="JUI238" s="43"/>
      <c r="JUJ238" s="43"/>
      <c r="JUK238" s="43"/>
      <c r="JUL238" s="43"/>
      <c r="JUM238" s="43"/>
      <c r="JUN238" s="43"/>
      <c r="JUO238" s="43"/>
      <c r="JUP238" s="43"/>
      <c r="JUQ238" s="43"/>
      <c r="JUR238" s="43"/>
      <c r="JUS238" s="43"/>
      <c r="JUT238" s="43"/>
      <c r="JUU238" s="43"/>
      <c r="JUV238" s="43"/>
      <c r="JUW238" s="43"/>
      <c r="JUX238" s="43"/>
      <c r="JUY238" s="43"/>
      <c r="JUZ238" s="43"/>
      <c r="JVA238" s="43"/>
      <c r="JVB238" s="43"/>
      <c r="JVC238" s="43"/>
      <c r="JVD238" s="43"/>
      <c r="JVE238" s="43"/>
      <c r="JVF238" s="43"/>
      <c r="JVG238" s="43"/>
      <c r="JVH238" s="43"/>
      <c r="JVI238" s="43"/>
      <c r="JVJ238" s="43"/>
      <c r="JVK238" s="43"/>
      <c r="JVL238" s="43"/>
      <c r="JVM238" s="43"/>
      <c r="JVN238" s="43"/>
      <c r="JVO238" s="43"/>
      <c r="JVP238" s="43"/>
      <c r="JVQ238" s="43"/>
      <c r="JVR238" s="43"/>
      <c r="JVS238" s="43"/>
      <c r="JVT238" s="43"/>
      <c r="JVU238" s="43"/>
      <c r="JVV238" s="43"/>
      <c r="JVW238" s="43"/>
      <c r="JVX238" s="43"/>
      <c r="JVY238" s="43"/>
      <c r="JVZ238" s="43"/>
      <c r="JWA238" s="43"/>
      <c r="JWB238" s="43"/>
      <c r="JWC238" s="43"/>
      <c r="JWD238" s="43"/>
      <c r="JWE238" s="43"/>
      <c r="JWF238" s="43"/>
      <c r="JWG238" s="43"/>
      <c r="JWH238" s="43"/>
      <c r="JWI238" s="43"/>
      <c r="JWJ238" s="43"/>
      <c r="JWK238" s="43"/>
      <c r="JWL238" s="43"/>
      <c r="JWM238" s="43"/>
      <c r="JWN238" s="43"/>
      <c r="JWO238" s="43"/>
      <c r="JWP238" s="43"/>
      <c r="JWQ238" s="43"/>
      <c r="JWR238" s="43"/>
      <c r="JWS238" s="43"/>
      <c r="JWT238" s="43"/>
      <c r="JWU238" s="43"/>
      <c r="JWV238" s="43"/>
      <c r="JWW238" s="43"/>
      <c r="JWX238" s="43"/>
      <c r="JWY238" s="43"/>
      <c r="JWZ238" s="43"/>
      <c r="JXA238" s="43"/>
      <c r="JXB238" s="43"/>
      <c r="JXC238" s="43"/>
      <c r="JXD238" s="43"/>
      <c r="JXE238" s="43"/>
      <c r="JXF238" s="43"/>
      <c r="JXG238" s="43"/>
      <c r="JXH238" s="43"/>
      <c r="JXI238" s="43"/>
      <c r="JXJ238" s="43"/>
      <c r="JXK238" s="43"/>
      <c r="JXL238" s="43"/>
      <c r="JXM238" s="43"/>
      <c r="JXN238" s="43"/>
      <c r="JXO238" s="43"/>
      <c r="JXP238" s="43"/>
      <c r="JXQ238" s="43"/>
      <c r="JXR238" s="43"/>
      <c r="JXS238" s="43"/>
      <c r="JXT238" s="43"/>
      <c r="JXU238" s="43"/>
      <c r="JXV238" s="43"/>
      <c r="JXW238" s="43"/>
      <c r="JXX238" s="43"/>
      <c r="JXY238" s="43"/>
      <c r="JXZ238" s="43"/>
      <c r="JYA238" s="43"/>
      <c r="JYB238" s="43"/>
      <c r="JYC238" s="43"/>
      <c r="JYD238" s="43"/>
      <c r="JYE238" s="43"/>
      <c r="JYF238" s="43"/>
      <c r="JYG238" s="43"/>
      <c r="JYH238" s="43"/>
      <c r="JYI238" s="43"/>
      <c r="JYJ238" s="43"/>
      <c r="JYK238" s="43"/>
      <c r="JYL238" s="43"/>
      <c r="JYM238" s="43"/>
      <c r="JYN238" s="43"/>
      <c r="JYO238" s="43"/>
      <c r="JYP238" s="43"/>
      <c r="JYQ238" s="43"/>
      <c r="JYR238" s="43"/>
      <c r="JYS238" s="43"/>
      <c r="JYT238" s="43"/>
      <c r="JYU238" s="43"/>
      <c r="JYV238" s="43"/>
      <c r="JYW238" s="43"/>
      <c r="JYX238" s="43"/>
      <c r="JYY238" s="43"/>
      <c r="JYZ238" s="43"/>
      <c r="JZA238" s="43"/>
      <c r="JZB238" s="43"/>
      <c r="JZC238" s="43"/>
      <c r="JZD238" s="43"/>
      <c r="JZE238" s="43"/>
      <c r="JZF238" s="43"/>
      <c r="JZG238" s="43"/>
      <c r="JZH238" s="43"/>
      <c r="JZI238" s="43"/>
      <c r="JZJ238" s="43"/>
      <c r="JZK238" s="43"/>
      <c r="JZL238" s="43"/>
      <c r="JZM238" s="43"/>
      <c r="JZN238" s="43"/>
      <c r="JZO238" s="43"/>
      <c r="JZP238" s="43"/>
      <c r="JZQ238" s="43"/>
      <c r="JZR238" s="43"/>
      <c r="JZS238" s="43"/>
      <c r="JZT238" s="43"/>
      <c r="JZU238" s="43"/>
      <c r="JZV238" s="43"/>
      <c r="JZW238" s="43"/>
      <c r="JZX238" s="43"/>
      <c r="JZY238" s="43"/>
      <c r="JZZ238" s="43"/>
      <c r="KAA238" s="43"/>
      <c r="KAB238" s="43"/>
      <c r="KAC238" s="43"/>
      <c r="KAD238" s="43"/>
      <c r="KAE238" s="43"/>
      <c r="KAF238" s="43"/>
      <c r="KAG238" s="43"/>
      <c r="KAH238" s="43"/>
      <c r="KAI238" s="43"/>
      <c r="KAJ238" s="43"/>
      <c r="KAK238" s="43"/>
      <c r="KAL238" s="43"/>
      <c r="KAM238" s="43"/>
      <c r="KAN238" s="43"/>
      <c r="KAO238" s="43"/>
      <c r="KAP238" s="43"/>
      <c r="KAQ238" s="43"/>
      <c r="KAR238" s="43"/>
      <c r="KAS238" s="43"/>
      <c r="KAT238" s="43"/>
      <c r="KAU238" s="43"/>
      <c r="KAV238" s="43"/>
      <c r="KAW238" s="43"/>
      <c r="KAX238" s="43"/>
      <c r="KAY238" s="43"/>
      <c r="KAZ238" s="43"/>
      <c r="KBA238" s="43"/>
      <c r="KBB238" s="43"/>
      <c r="KBC238" s="43"/>
      <c r="KBD238" s="43"/>
      <c r="KBE238" s="43"/>
      <c r="KBF238" s="43"/>
      <c r="KBG238" s="43"/>
      <c r="KBH238" s="43"/>
      <c r="KBI238" s="43"/>
      <c r="KBJ238" s="43"/>
      <c r="KBK238" s="43"/>
      <c r="KBL238" s="43"/>
      <c r="KBM238" s="43"/>
      <c r="KBN238" s="43"/>
      <c r="KBO238" s="43"/>
      <c r="KBP238" s="43"/>
      <c r="KBQ238" s="43"/>
      <c r="KBR238" s="43"/>
      <c r="KBS238" s="43"/>
      <c r="KBT238" s="43"/>
      <c r="KBU238" s="43"/>
      <c r="KBV238" s="43"/>
      <c r="KBW238" s="43"/>
      <c r="KBX238" s="43"/>
      <c r="KBY238" s="43"/>
      <c r="KBZ238" s="43"/>
      <c r="KCA238" s="43"/>
      <c r="KCB238" s="43"/>
      <c r="KCC238" s="43"/>
      <c r="KCD238" s="43"/>
      <c r="KCE238" s="43"/>
      <c r="KCF238" s="43"/>
      <c r="KCG238" s="43"/>
      <c r="KCH238" s="43"/>
      <c r="KCI238" s="43"/>
      <c r="KCJ238" s="43"/>
      <c r="KCK238" s="43"/>
      <c r="KCL238" s="43"/>
      <c r="KCM238" s="43"/>
      <c r="KCN238" s="43"/>
      <c r="KCO238" s="43"/>
      <c r="KCP238" s="43"/>
      <c r="KCQ238" s="43"/>
      <c r="KCR238" s="43"/>
      <c r="KCS238" s="43"/>
      <c r="KCT238" s="43"/>
      <c r="KCU238" s="43"/>
      <c r="KCV238" s="43"/>
      <c r="KCW238" s="43"/>
      <c r="KCX238" s="43"/>
      <c r="KCY238" s="43"/>
      <c r="KCZ238" s="43"/>
      <c r="KDA238" s="43"/>
      <c r="KDB238" s="43"/>
      <c r="KDC238" s="43"/>
      <c r="KDD238" s="43"/>
      <c r="KDE238" s="43"/>
      <c r="KDF238" s="43"/>
      <c r="KDG238" s="43"/>
      <c r="KDH238" s="43"/>
      <c r="KDI238" s="43"/>
      <c r="KDJ238" s="43"/>
      <c r="KDK238" s="43"/>
      <c r="KDL238" s="43"/>
      <c r="KDM238" s="43"/>
      <c r="KDN238" s="43"/>
      <c r="KDO238" s="43"/>
      <c r="KDP238" s="43"/>
      <c r="KDQ238" s="43"/>
      <c r="KDR238" s="43"/>
      <c r="KDS238" s="43"/>
      <c r="KDT238" s="43"/>
      <c r="KDU238" s="43"/>
      <c r="KDV238" s="43"/>
      <c r="KDW238" s="43"/>
      <c r="KDX238" s="43"/>
      <c r="KDY238" s="43"/>
      <c r="KDZ238" s="43"/>
      <c r="KEA238" s="43"/>
      <c r="KEB238" s="43"/>
      <c r="KEC238" s="43"/>
      <c r="KED238" s="43"/>
      <c r="KEE238" s="43"/>
      <c r="KEF238" s="43"/>
      <c r="KEG238" s="43"/>
      <c r="KEH238" s="43"/>
      <c r="KEI238" s="43"/>
      <c r="KEJ238" s="43"/>
      <c r="KEK238" s="43"/>
      <c r="KEL238" s="43"/>
      <c r="KEM238" s="43"/>
      <c r="KEN238" s="43"/>
      <c r="KEO238" s="43"/>
      <c r="KEP238" s="43"/>
      <c r="KEQ238" s="43"/>
      <c r="KER238" s="43"/>
      <c r="KES238" s="43"/>
      <c r="KET238" s="43"/>
      <c r="KEU238" s="43"/>
      <c r="KEV238" s="43"/>
      <c r="KEW238" s="43"/>
      <c r="KEX238" s="43"/>
      <c r="KEY238" s="43"/>
      <c r="KEZ238" s="43"/>
      <c r="KFA238" s="43"/>
      <c r="KFB238" s="43"/>
      <c r="KFC238" s="43"/>
      <c r="KFD238" s="43"/>
      <c r="KFE238" s="43"/>
      <c r="KFF238" s="43"/>
      <c r="KFG238" s="43"/>
      <c r="KFH238" s="43"/>
      <c r="KFI238" s="43"/>
      <c r="KFJ238" s="43"/>
      <c r="KFK238" s="43"/>
      <c r="KFL238" s="43"/>
      <c r="KFM238" s="43"/>
      <c r="KFN238" s="43"/>
      <c r="KFO238" s="43"/>
      <c r="KFP238" s="43"/>
      <c r="KFQ238" s="43"/>
      <c r="KFR238" s="43"/>
      <c r="KFS238" s="43"/>
      <c r="KFT238" s="43"/>
      <c r="KFU238" s="43"/>
      <c r="KFV238" s="43"/>
      <c r="KFW238" s="43"/>
      <c r="KFX238" s="43"/>
      <c r="KFY238" s="43"/>
      <c r="KFZ238" s="43"/>
      <c r="KGA238" s="43"/>
      <c r="KGB238" s="43"/>
      <c r="KGC238" s="43"/>
      <c r="KGD238" s="43"/>
      <c r="KGE238" s="43"/>
      <c r="KGF238" s="43"/>
      <c r="KGG238" s="43"/>
      <c r="KGH238" s="43"/>
      <c r="KGI238" s="43"/>
      <c r="KGJ238" s="43"/>
      <c r="KGK238" s="43"/>
      <c r="KGL238" s="43"/>
      <c r="KGM238" s="43"/>
      <c r="KGN238" s="43"/>
      <c r="KGO238" s="43"/>
      <c r="KGP238" s="43"/>
      <c r="KGQ238" s="43"/>
      <c r="KGR238" s="43"/>
      <c r="KGS238" s="43"/>
      <c r="KGT238" s="43"/>
      <c r="KGU238" s="43"/>
      <c r="KGV238" s="43"/>
      <c r="KGW238" s="43"/>
      <c r="KGX238" s="43"/>
      <c r="KGY238" s="43"/>
      <c r="KGZ238" s="43"/>
      <c r="KHA238" s="43"/>
      <c r="KHB238" s="43"/>
      <c r="KHC238" s="43"/>
      <c r="KHD238" s="43"/>
      <c r="KHE238" s="43"/>
      <c r="KHF238" s="43"/>
      <c r="KHG238" s="43"/>
      <c r="KHH238" s="43"/>
      <c r="KHI238" s="43"/>
      <c r="KHJ238" s="43"/>
      <c r="KHK238" s="43"/>
      <c r="KHL238" s="43"/>
      <c r="KHM238" s="43"/>
      <c r="KHN238" s="43"/>
      <c r="KHO238" s="43"/>
      <c r="KHP238" s="43"/>
      <c r="KHQ238" s="43"/>
      <c r="KHR238" s="43"/>
      <c r="KHS238" s="43"/>
      <c r="KHT238" s="43"/>
      <c r="KHU238" s="43"/>
      <c r="KHV238" s="43"/>
      <c r="KHW238" s="43"/>
      <c r="KHX238" s="43"/>
      <c r="KHY238" s="43"/>
      <c r="KHZ238" s="43"/>
      <c r="KIA238" s="43"/>
      <c r="KIB238" s="43"/>
      <c r="KIC238" s="43"/>
      <c r="KID238" s="43"/>
      <c r="KIE238" s="43"/>
      <c r="KIF238" s="43"/>
      <c r="KIG238" s="43"/>
      <c r="KIH238" s="43"/>
      <c r="KII238" s="43"/>
      <c r="KIJ238" s="43"/>
      <c r="KIK238" s="43"/>
      <c r="KIL238" s="43"/>
      <c r="KIM238" s="43"/>
      <c r="KIN238" s="43"/>
      <c r="KIO238" s="43"/>
      <c r="KIP238" s="43"/>
      <c r="KIQ238" s="43"/>
      <c r="KIR238" s="43"/>
      <c r="KIS238" s="43"/>
      <c r="KIT238" s="43"/>
      <c r="KIU238" s="43"/>
      <c r="KIV238" s="43"/>
      <c r="KIW238" s="43"/>
      <c r="KIX238" s="43"/>
      <c r="KIY238" s="43"/>
      <c r="KIZ238" s="43"/>
      <c r="KJA238" s="43"/>
      <c r="KJB238" s="43"/>
      <c r="KJC238" s="43"/>
      <c r="KJD238" s="43"/>
      <c r="KJE238" s="43"/>
      <c r="KJF238" s="43"/>
      <c r="KJG238" s="43"/>
      <c r="KJH238" s="43"/>
      <c r="KJI238" s="43"/>
      <c r="KJJ238" s="43"/>
      <c r="KJK238" s="43"/>
      <c r="KJL238" s="43"/>
      <c r="KJM238" s="43"/>
      <c r="KJN238" s="43"/>
      <c r="KJO238" s="43"/>
      <c r="KJP238" s="43"/>
      <c r="KJQ238" s="43"/>
      <c r="KJR238" s="43"/>
      <c r="KJS238" s="43"/>
      <c r="KJT238" s="43"/>
      <c r="KJU238" s="43"/>
      <c r="KJV238" s="43"/>
      <c r="KJW238" s="43"/>
      <c r="KJX238" s="43"/>
      <c r="KJY238" s="43"/>
      <c r="KJZ238" s="43"/>
      <c r="KKA238" s="43"/>
      <c r="KKB238" s="43"/>
      <c r="KKC238" s="43"/>
      <c r="KKD238" s="43"/>
      <c r="KKE238" s="43"/>
      <c r="KKF238" s="43"/>
      <c r="KKG238" s="43"/>
      <c r="KKH238" s="43"/>
      <c r="KKI238" s="43"/>
      <c r="KKJ238" s="43"/>
      <c r="KKK238" s="43"/>
      <c r="KKL238" s="43"/>
      <c r="KKM238" s="43"/>
      <c r="KKN238" s="43"/>
      <c r="KKO238" s="43"/>
      <c r="KKP238" s="43"/>
      <c r="KKQ238" s="43"/>
      <c r="KKR238" s="43"/>
      <c r="KKS238" s="43"/>
      <c r="KKT238" s="43"/>
      <c r="KKU238" s="43"/>
      <c r="KKV238" s="43"/>
      <c r="KKW238" s="43"/>
      <c r="KKX238" s="43"/>
      <c r="KKY238" s="43"/>
      <c r="KKZ238" s="43"/>
      <c r="KLA238" s="43"/>
      <c r="KLB238" s="43"/>
      <c r="KLC238" s="43"/>
      <c r="KLD238" s="43"/>
      <c r="KLE238" s="43"/>
      <c r="KLF238" s="43"/>
      <c r="KLG238" s="43"/>
      <c r="KLH238" s="43"/>
      <c r="KLI238" s="43"/>
      <c r="KLJ238" s="43"/>
      <c r="KLK238" s="43"/>
      <c r="KLL238" s="43"/>
      <c r="KLM238" s="43"/>
      <c r="KLN238" s="43"/>
      <c r="KLO238" s="43"/>
      <c r="KLP238" s="43"/>
      <c r="KLQ238" s="43"/>
      <c r="KLR238" s="43"/>
      <c r="KLS238" s="43"/>
      <c r="KLT238" s="43"/>
      <c r="KLU238" s="43"/>
      <c r="KLV238" s="43"/>
      <c r="KLW238" s="43"/>
      <c r="KLX238" s="43"/>
      <c r="KLY238" s="43"/>
      <c r="KLZ238" s="43"/>
      <c r="KMA238" s="43"/>
      <c r="KMB238" s="43"/>
      <c r="KMC238" s="43"/>
      <c r="KMD238" s="43"/>
      <c r="KME238" s="43"/>
      <c r="KMF238" s="43"/>
      <c r="KMG238" s="43"/>
      <c r="KMH238" s="43"/>
      <c r="KMI238" s="43"/>
      <c r="KMJ238" s="43"/>
      <c r="KMK238" s="43"/>
      <c r="KML238" s="43"/>
      <c r="KMM238" s="43"/>
      <c r="KMN238" s="43"/>
      <c r="KMO238" s="43"/>
      <c r="KMP238" s="43"/>
      <c r="KMQ238" s="43"/>
      <c r="KMR238" s="43"/>
      <c r="KMS238" s="43"/>
      <c r="KMT238" s="43"/>
      <c r="KMU238" s="43"/>
      <c r="KMV238" s="43"/>
      <c r="KMW238" s="43"/>
      <c r="KMX238" s="43"/>
      <c r="KMY238" s="43"/>
      <c r="KMZ238" s="43"/>
      <c r="KNA238" s="43"/>
      <c r="KNB238" s="43"/>
      <c r="KNC238" s="43"/>
      <c r="KND238" s="43"/>
      <c r="KNE238" s="43"/>
      <c r="KNF238" s="43"/>
      <c r="KNG238" s="43"/>
      <c r="KNH238" s="43"/>
      <c r="KNI238" s="43"/>
      <c r="KNJ238" s="43"/>
      <c r="KNK238" s="43"/>
      <c r="KNL238" s="43"/>
      <c r="KNM238" s="43"/>
      <c r="KNN238" s="43"/>
      <c r="KNO238" s="43"/>
      <c r="KNP238" s="43"/>
      <c r="KNQ238" s="43"/>
      <c r="KNR238" s="43"/>
      <c r="KNS238" s="43"/>
      <c r="KNT238" s="43"/>
      <c r="KNU238" s="43"/>
      <c r="KNV238" s="43"/>
      <c r="KNW238" s="43"/>
      <c r="KNX238" s="43"/>
      <c r="KNY238" s="43"/>
      <c r="KNZ238" s="43"/>
      <c r="KOA238" s="43"/>
      <c r="KOB238" s="43"/>
      <c r="KOC238" s="43"/>
      <c r="KOD238" s="43"/>
      <c r="KOE238" s="43"/>
      <c r="KOF238" s="43"/>
      <c r="KOG238" s="43"/>
      <c r="KOH238" s="43"/>
      <c r="KOI238" s="43"/>
      <c r="KOJ238" s="43"/>
      <c r="KOK238" s="43"/>
      <c r="KOL238" s="43"/>
      <c r="KOM238" s="43"/>
      <c r="KON238" s="43"/>
      <c r="KOO238" s="43"/>
      <c r="KOP238" s="43"/>
      <c r="KOQ238" s="43"/>
      <c r="KOR238" s="43"/>
      <c r="KOS238" s="43"/>
      <c r="KOT238" s="43"/>
      <c r="KOU238" s="43"/>
      <c r="KOV238" s="43"/>
      <c r="KOW238" s="43"/>
      <c r="KOX238" s="43"/>
      <c r="KOY238" s="43"/>
      <c r="KOZ238" s="43"/>
      <c r="KPA238" s="43"/>
      <c r="KPB238" s="43"/>
      <c r="KPC238" s="43"/>
      <c r="KPD238" s="43"/>
      <c r="KPE238" s="43"/>
      <c r="KPF238" s="43"/>
      <c r="KPG238" s="43"/>
      <c r="KPH238" s="43"/>
      <c r="KPI238" s="43"/>
      <c r="KPJ238" s="43"/>
      <c r="KPK238" s="43"/>
      <c r="KPL238" s="43"/>
      <c r="KPM238" s="43"/>
      <c r="KPN238" s="43"/>
      <c r="KPO238" s="43"/>
      <c r="KPP238" s="43"/>
      <c r="KPQ238" s="43"/>
      <c r="KPR238" s="43"/>
      <c r="KPS238" s="43"/>
      <c r="KPT238" s="43"/>
      <c r="KPU238" s="43"/>
      <c r="KPV238" s="43"/>
      <c r="KPW238" s="43"/>
      <c r="KPX238" s="43"/>
      <c r="KPY238" s="43"/>
      <c r="KPZ238" s="43"/>
      <c r="KQA238" s="43"/>
      <c r="KQB238" s="43"/>
      <c r="KQC238" s="43"/>
      <c r="KQD238" s="43"/>
      <c r="KQE238" s="43"/>
      <c r="KQF238" s="43"/>
      <c r="KQG238" s="43"/>
      <c r="KQH238" s="43"/>
      <c r="KQI238" s="43"/>
      <c r="KQJ238" s="43"/>
      <c r="KQK238" s="43"/>
      <c r="KQL238" s="43"/>
      <c r="KQM238" s="43"/>
      <c r="KQN238" s="43"/>
      <c r="KQO238" s="43"/>
      <c r="KQP238" s="43"/>
      <c r="KQQ238" s="43"/>
      <c r="KQR238" s="43"/>
      <c r="KQS238" s="43"/>
      <c r="KQT238" s="43"/>
      <c r="KQU238" s="43"/>
      <c r="KQV238" s="43"/>
      <c r="KQW238" s="43"/>
      <c r="KQX238" s="43"/>
      <c r="KQY238" s="43"/>
      <c r="KQZ238" s="43"/>
      <c r="KRA238" s="43"/>
      <c r="KRB238" s="43"/>
      <c r="KRC238" s="43"/>
      <c r="KRD238" s="43"/>
      <c r="KRE238" s="43"/>
      <c r="KRF238" s="43"/>
      <c r="KRG238" s="43"/>
      <c r="KRH238" s="43"/>
      <c r="KRI238" s="43"/>
      <c r="KRJ238" s="43"/>
      <c r="KRK238" s="43"/>
      <c r="KRL238" s="43"/>
      <c r="KRM238" s="43"/>
      <c r="KRN238" s="43"/>
      <c r="KRO238" s="43"/>
      <c r="KRP238" s="43"/>
      <c r="KRQ238" s="43"/>
      <c r="KRR238" s="43"/>
      <c r="KRS238" s="43"/>
      <c r="KRT238" s="43"/>
      <c r="KRU238" s="43"/>
      <c r="KRV238" s="43"/>
      <c r="KRW238" s="43"/>
      <c r="KRX238" s="43"/>
      <c r="KRY238" s="43"/>
      <c r="KRZ238" s="43"/>
      <c r="KSA238" s="43"/>
      <c r="KSB238" s="43"/>
      <c r="KSC238" s="43"/>
      <c r="KSD238" s="43"/>
      <c r="KSE238" s="43"/>
      <c r="KSF238" s="43"/>
      <c r="KSG238" s="43"/>
      <c r="KSH238" s="43"/>
      <c r="KSI238" s="43"/>
      <c r="KSJ238" s="43"/>
      <c r="KSK238" s="43"/>
      <c r="KSL238" s="43"/>
      <c r="KSM238" s="43"/>
      <c r="KSN238" s="43"/>
      <c r="KSO238" s="43"/>
      <c r="KSP238" s="43"/>
      <c r="KSQ238" s="43"/>
      <c r="KSR238" s="43"/>
      <c r="KSS238" s="43"/>
      <c r="KST238" s="43"/>
      <c r="KSU238" s="43"/>
      <c r="KSV238" s="43"/>
      <c r="KSW238" s="43"/>
      <c r="KSX238" s="43"/>
      <c r="KSY238" s="43"/>
      <c r="KSZ238" s="43"/>
      <c r="KTA238" s="43"/>
      <c r="KTB238" s="43"/>
      <c r="KTC238" s="43"/>
      <c r="KTD238" s="43"/>
      <c r="KTE238" s="43"/>
      <c r="KTF238" s="43"/>
      <c r="KTG238" s="43"/>
      <c r="KTH238" s="43"/>
      <c r="KTI238" s="43"/>
      <c r="KTJ238" s="43"/>
      <c r="KTK238" s="43"/>
      <c r="KTL238" s="43"/>
      <c r="KTM238" s="43"/>
      <c r="KTN238" s="43"/>
      <c r="KTO238" s="43"/>
      <c r="KTP238" s="43"/>
      <c r="KTQ238" s="43"/>
      <c r="KTR238" s="43"/>
      <c r="KTS238" s="43"/>
      <c r="KTT238" s="43"/>
      <c r="KTU238" s="43"/>
      <c r="KTV238" s="43"/>
      <c r="KTW238" s="43"/>
      <c r="KTX238" s="43"/>
      <c r="KTY238" s="43"/>
      <c r="KTZ238" s="43"/>
      <c r="KUA238" s="43"/>
      <c r="KUB238" s="43"/>
      <c r="KUC238" s="43"/>
      <c r="KUD238" s="43"/>
      <c r="KUE238" s="43"/>
      <c r="KUF238" s="43"/>
      <c r="KUG238" s="43"/>
      <c r="KUH238" s="43"/>
      <c r="KUI238" s="43"/>
      <c r="KUJ238" s="43"/>
      <c r="KUK238" s="43"/>
      <c r="KUL238" s="43"/>
      <c r="KUM238" s="43"/>
      <c r="KUN238" s="43"/>
      <c r="KUO238" s="43"/>
      <c r="KUP238" s="43"/>
      <c r="KUQ238" s="43"/>
      <c r="KUR238" s="43"/>
      <c r="KUS238" s="43"/>
      <c r="KUT238" s="43"/>
      <c r="KUU238" s="43"/>
      <c r="KUV238" s="43"/>
      <c r="KUW238" s="43"/>
      <c r="KUX238" s="43"/>
      <c r="KUY238" s="43"/>
      <c r="KUZ238" s="43"/>
      <c r="KVA238" s="43"/>
      <c r="KVB238" s="43"/>
      <c r="KVC238" s="43"/>
      <c r="KVD238" s="43"/>
      <c r="KVE238" s="43"/>
      <c r="KVF238" s="43"/>
      <c r="KVG238" s="43"/>
      <c r="KVH238" s="43"/>
      <c r="KVI238" s="43"/>
      <c r="KVJ238" s="43"/>
      <c r="KVK238" s="43"/>
      <c r="KVL238" s="43"/>
      <c r="KVM238" s="43"/>
      <c r="KVN238" s="43"/>
      <c r="KVO238" s="43"/>
      <c r="KVP238" s="43"/>
      <c r="KVQ238" s="43"/>
      <c r="KVR238" s="43"/>
      <c r="KVS238" s="43"/>
      <c r="KVT238" s="43"/>
      <c r="KVU238" s="43"/>
      <c r="KVV238" s="43"/>
      <c r="KVW238" s="43"/>
      <c r="KVX238" s="43"/>
      <c r="KVY238" s="43"/>
      <c r="KVZ238" s="43"/>
      <c r="KWA238" s="43"/>
      <c r="KWB238" s="43"/>
      <c r="KWC238" s="43"/>
      <c r="KWD238" s="43"/>
      <c r="KWE238" s="43"/>
      <c r="KWF238" s="43"/>
      <c r="KWG238" s="43"/>
      <c r="KWH238" s="43"/>
      <c r="KWI238" s="43"/>
      <c r="KWJ238" s="43"/>
      <c r="KWK238" s="43"/>
      <c r="KWL238" s="43"/>
      <c r="KWM238" s="43"/>
      <c r="KWN238" s="43"/>
      <c r="KWO238" s="43"/>
      <c r="KWP238" s="43"/>
      <c r="KWQ238" s="43"/>
      <c r="KWR238" s="43"/>
      <c r="KWS238" s="43"/>
      <c r="KWT238" s="43"/>
      <c r="KWU238" s="43"/>
      <c r="KWV238" s="43"/>
      <c r="KWW238" s="43"/>
      <c r="KWX238" s="43"/>
      <c r="KWY238" s="43"/>
      <c r="KWZ238" s="43"/>
      <c r="KXA238" s="43"/>
      <c r="KXB238" s="43"/>
      <c r="KXC238" s="43"/>
      <c r="KXD238" s="43"/>
      <c r="KXE238" s="43"/>
      <c r="KXF238" s="43"/>
      <c r="KXG238" s="43"/>
      <c r="KXH238" s="43"/>
      <c r="KXI238" s="43"/>
      <c r="KXJ238" s="43"/>
      <c r="KXK238" s="43"/>
      <c r="KXL238" s="43"/>
      <c r="KXM238" s="43"/>
      <c r="KXN238" s="43"/>
      <c r="KXO238" s="43"/>
      <c r="KXP238" s="43"/>
      <c r="KXQ238" s="43"/>
      <c r="KXR238" s="43"/>
      <c r="KXS238" s="43"/>
      <c r="KXT238" s="43"/>
      <c r="KXU238" s="43"/>
      <c r="KXV238" s="43"/>
      <c r="KXW238" s="43"/>
      <c r="KXX238" s="43"/>
      <c r="KXY238" s="43"/>
      <c r="KXZ238" s="43"/>
      <c r="KYA238" s="43"/>
      <c r="KYB238" s="43"/>
      <c r="KYC238" s="43"/>
      <c r="KYD238" s="43"/>
      <c r="KYE238" s="43"/>
      <c r="KYF238" s="43"/>
      <c r="KYG238" s="43"/>
      <c r="KYH238" s="43"/>
      <c r="KYI238" s="43"/>
      <c r="KYJ238" s="43"/>
      <c r="KYK238" s="43"/>
      <c r="KYL238" s="43"/>
      <c r="KYM238" s="43"/>
      <c r="KYN238" s="43"/>
      <c r="KYO238" s="43"/>
      <c r="KYP238" s="43"/>
      <c r="KYQ238" s="43"/>
      <c r="KYR238" s="43"/>
      <c r="KYS238" s="43"/>
      <c r="KYT238" s="43"/>
      <c r="KYU238" s="43"/>
      <c r="KYV238" s="43"/>
      <c r="KYW238" s="43"/>
      <c r="KYX238" s="43"/>
      <c r="KYY238" s="43"/>
      <c r="KYZ238" s="43"/>
      <c r="KZA238" s="43"/>
      <c r="KZB238" s="43"/>
      <c r="KZC238" s="43"/>
      <c r="KZD238" s="43"/>
      <c r="KZE238" s="43"/>
      <c r="KZF238" s="43"/>
      <c r="KZG238" s="43"/>
      <c r="KZH238" s="43"/>
      <c r="KZI238" s="43"/>
      <c r="KZJ238" s="43"/>
      <c r="KZK238" s="43"/>
      <c r="KZL238" s="43"/>
      <c r="KZM238" s="43"/>
      <c r="KZN238" s="43"/>
      <c r="KZO238" s="43"/>
      <c r="KZP238" s="43"/>
      <c r="KZQ238" s="43"/>
      <c r="KZR238" s="43"/>
      <c r="KZS238" s="43"/>
      <c r="KZT238" s="43"/>
      <c r="KZU238" s="43"/>
      <c r="KZV238" s="43"/>
      <c r="KZW238" s="43"/>
      <c r="KZX238" s="43"/>
      <c r="KZY238" s="43"/>
      <c r="KZZ238" s="43"/>
      <c r="LAA238" s="43"/>
      <c r="LAB238" s="43"/>
      <c r="LAC238" s="43"/>
      <c r="LAD238" s="43"/>
      <c r="LAE238" s="43"/>
      <c r="LAF238" s="43"/>
      <c r="LAG238" s="43"/>
      <c r="LAH238" s="43"/>
      <c r="LAI238" s="43"/>
      <c r="LAJ238" s="43"/>
      <c r="LAK238" s="43"/>
      <c r="LAL238" s="43"/>
      <c r="LAM238" s="43"/>
      <c r="LAN238" s="43"/>
      <c r="LAO238" s="43"/>
      <c r="LAP238" s="43"/>
      <c r="LAQ238" s="43"/>
      <c r="LAR238" s="43"/>
      <c r="LAS238" s="43"/>
      <c r="LAT238" s="43"/>
      <c r="LAU238" s="43"/>
      <c r="LAV238" s="43"/>
      <c r="LAW238" s="43"/>
      <c r="LAX238" s="43"/>
      <c r="LAY238" s="43"/>
      <c r="LAZ238" s="43"/>
      <c r="LBA238" s="43"/>
      <c r="LBB238" s="43"/>
      <c r="LBC238" s="43"/>
      <c r="LBD238" s="43"/>
      <c r="LBE238" s="43"/>
      <c r="LBF238" s="43"/>
      <c r="LBG238" s="43"/>
      <c r="LBH238" s="43"/>
      <c r="LBI238" s="43"/>
      <c r="LBJ238" s="43"/>
      <c r="LBK238" s="43"/>
      <c r="LBL238" s="43"/>
      <c r="LBM238" s="43"/>
      <c r="LBN238" s="43"/>
      <c r="LBO238" s="43"/>
      <c r="LBP238" s="43"/>
      <c r="LBQ238" s="43"/>
      <c r="LBR238" s="43"/>
      <c r="LBS238" s="43"/>
      <c r="LBT238" s="43"/>
      <c r="LBU238" s="43"/>
      <c r="LBV238" s="43"/>
      <c r="LBW238" s="43"/>
      <c r="LBX238" s="43"/>
      <c r="LBY238" s="43"/>
      <c r="LBZ238" s="43"/>
      <c r="LCA238" s="43"/>
      <c r="LCB238" s="43"/>
      <c r="LCC238" s="43"/>
      <c r="LCD238" s="43"/>
      <c r="LCE238" s="43"/>
      <c r="LCF238" s="43"/>
      <c r="LCG238" s="43"/>
      <c r="LCH238" s="43"/>
      <c r="LCI238" s="43"/>
      <c r="LCJ238" s="43"/>
      <c r="LCK238" s="43"/>
      <c r="LCL238" s="43"/>
      <c r="LCM238" s="43"/>
      <c r="LCN238" s="43"/>
      <c r="LCO238" s="43"/>
      <c r="LCP238" s="43"/>
      <c r="LCQ238" s="43"/>
      <c r="LCR238" s="43"/>
      <c r="LCS238" s="43"/>
      <c r="LCT238" s="43"/>
      <c r="LCU238" s="43"/>
      <c r="LCV238" s="43"/>
      <c r="LCW238" s="43"/>
      <c r="LCX238" s="43"/>
      <c r="LCY238" s="43"/>
      <c r="LCZ238" s="43"/>
      <c r="LDA238" s="43"/>
      <c r="LDB238" s="43"/>
      <c r="LDC238" s="43"/>
      <c r="LDD238" s="43"/>
      <c r="LDE238" s="43"/>
      <c r="LDF238" s="43"/>
      <c r="LDG238" s="43"/>
      <c r="LDH238" s="43"/>
      <c r="LDI238" s="43"/>
      <c r="LDJ238" s="43"/>
      <c r="LDK238" s="43"/>
      <c r="LDL238" s="43"/>
      <c r="LDM238" s="43"/>
      <c r="LDN238" s="43"/>
      <c r="LDO238" s="43"/>
      <c r="LDP238" s="43"/>
      <c r="LDQ238" s="43"/>
      <c r="LDR238" s="43"/>
      <c r="LDS238" s="43"/>
      <c r="LDT238" s="43"/>
      <c r="LDU238" s="43"/>
      <c r="LDV238" s="43"/>
      <c r="LDW238" s="43"/>
      <c r="LDX238" s="43"/>
      <c r="LDY238" s="43"/>
      <c r="LDZ238" s="43"/>
      <c r="LEA238" s="43"/>
      <c r="LEB238" s="43"/>
      <c r="LEC238" s="43"/>
      <c r="LED238" s="43"/>
      <c r="LEE238" s="43"/>
      <c r="LEF238" s="43"/>
      <c r="LEG238" s="43"/>
      <c r="LEH238" s="43"/>
      <c r="LEI238" s="43"/>
      <c r="LEJ238" s="43"/>
      <c r="LEK238" s="43"/>
      <c r="LEL238" s="43"/>
      <c r="LEM238" s="43"/>
      <c r="LEN238" s="43"/>
      <c r="LEO238" s="43"/>
      <c r="LEP238" s="43"/>
      <c r="LEQ238" s="43"/>
      <c r="LER238" s="43"/>
      <c r="LES238" s="43"/>
      <c r="LET238" s="43"/>
      <c r="LEU238" s="43"/>
      <c r="LEV238" s="43"/>
      <c r="LEW238" s="43"/>
      <c r="LEX238" s="43"/>
      <c r="LEY238" s="43"/>
      <c r="LEZ238" s="43"/>
      <c r="LFA238" s="43"/>
      <c r="LFB238" s="43"/>
      <c r="LFC238" s="43"/>
      <c r="LFD238" s="43"/>
      <c r="LFE238" s="43"/>
      <c r="LFF238" s="43"/>
      <c r="LFG238" s="43"/>
      <c r="LFH238" s="43"/>
      <c r="LFI238" s="43"/>
      <c r="LFJ238" s="43"/>
      <c r="LFK238" s="43"/>
      <c r="LFL238" s="43"/>
      <c r="LFM238" s="43"/>
      <c r="LFN238" s="43"/>
      <c r="LFO238" s="43"/>
      <c r="LFP238" s="43"/>
      <c r="LFQ238" s="43"/>
      <c r="LFR238" s="43"/>
      <c r="LFS238" s="43"/>
      <c r="LFT238" s="43"/>
      <c r="LFU238" s="43"/>
      <c r="LFV238" s="43"/>
      <c r="LFW238" s="43"/>
      <c r="LFX238" s="43"/>
      <c r="LFY238" s="43"/>
      <c r="LFZ238" s="43"/>
      <c r="LGA238" s="43"/>
      <c r="LGB238" s="43"/>
      <c r="LGC238" s="43"/>
      <c r="LGD238" s="43"/>
      <c r="LGE238" s="43"/>
      <c r="LGF238" s="43"/>
      <c r="LGG238" s="43"/>
      <c r="LGH238" s="43"/>
      <c r="LGI238" s="43"/>
      <c r="LGJ238" s="43"/>
      <c r="LGK238" s="43"/>
      <c r="LGL238" s="43"/>
      <c r="LGM238" s="43"/>
      <c r="LGN238" s="43"/>
      <c r="LGO238" s="43"/>
      <c r="LGP238" s="43"/>
      <c r="LGQ238" s="43"/>
      <c r="LGR238" s="43"/>
      <c r="LGS238" s="43"/>
      <c r="LGT238" s="43"/>
      <c r="LGU238" s="43"/>
      <c r="LGV238" s="43"/>
      <c r="LGW238" s="43"/>
      <c r="LGX238" s="43"/>
      <c r="LGY238" s="43"/>
      <c r="LGZ238" s="43"/>
      <c r="LHA238" s="43"/>
      <c r="LHB238" s="43"/>
      <c r="LHC238" s="43"/>
      <c r="LHD238" s="43"/>
      <c r="LHE238" s="43"/>
      <c r="LHF238" s="43"/>
      <c r="LHG238" s="43"/>
      <c r="LHH238" s="43"/>
      <c r="LHI238" s="43"/>
      <c r="LHJ238" s="43"/>
      <c r="LHK238" s="43"/>
      <c r="LHL238" s="43"/>
      <c r="LHM238" s="43"/>
      <c r="LHN238" s="43"/>
      <c r="LHO238" s="43"/>
      <c r="LHP238" s="43"/>
      <c r="LHQ238" s="43"/>
      <c r="LHR238" s="43"/>
      <c r="LHS238" s="43"/>
      <c r="LHT238" s="43"/>
      <c r="LHU238" s="43"/>
      <c r="LHV238" s="43"/>
      <c r="LHW238" s="43"/>
      <c r="LHX238" s="43"/>
      <c r="LHY238" s="43"/>
      <c r="LHZ238" s="43"/>
      <c r="LIA238" s="43"/>
      <c r="LIB238" s="43"/>
      <c r="LIC238" s="43"/>
      <c r="LID238" s="43"/>
      <c r="LIE238" s="43"/>
      <c r="LIF238" s="43"/>
      <c r="LIG238" s="43"/>
      <c r="LIH238" s="43"/>
      <c r="LII238" s="43"/>
      <c r="LIJ238" s="43"/>
      <c r="LIK238" s="43"/>
      <c r="LIL238" s="43"/>
      <c r="LIM238" s="43"/>
      <c r="LIN238" s="43"/>
      <c r="LIO238" s="43"/>
      <c r="LIP238" s="43"/>
      <c r="LIQ238" s="43"/>
      <c r="LIR238" s="43"/>
      <c r="LIS238" s="43"/>
      <c r="LIT238" s="43"/>
      <c r="LIU238" s="43"/>
      <c r="LIV238" s="43"/>
      <c r="LIW238" s="43"/>
      <c r="LIX238" s="43"/>
      <c r="LIY238" s="43"/>
      <c r="LIZ238" s="43"/>
      <c r="LJA238" s="43"/>
      <c r="LJB238" s="43"/>
      <c r="LJC238" s="43"/>
      <c r="LJD238" s="43"/>
      <c r="LJE238" s="43"/>
      <c r="LJF238" s="43"/>
      <c r="LJG238" s="43"/>
      <c r="LJH238" s="43"/>
      <c r="LJI238" s="43"/>
      <c r="LJJ238" s="43"/>
      <c r="LJK238" s="43"/>
      <c r="LJL238" s="43"/>
      <c r="LJM238" s="43"/>
      <c r="LJN238" s="43"/>
      <c r="LJO238" s="43"/>
      <c r="LJP238" s="43"/>
      <c r="LJQ238" s="43"/>
      <c r="LJR238" s="43"/>
      <c r="LJS238" s="43"/>
      <c r="LJT238" s="43"/>
      <c r="LJU238" s="43"/>
      <c r="LJV238" s="43"/>
      <c r="LJW238" s="43"/>
      <c r="LJX238" s="43"/>
      <c r="LJY238" s="43"/>
      <c r="LJZ238" s="43"/>
      <c r="LKA238" s="43"/>
      <c r="LKB238" s="43"/>
      <c r="LKC238" s="43"/>
      <c r="LKD238" s="43"/>
      <c r="LKE238" s="43"/>
      <c r="LKF238" s="43"/>
      <c r="LKG238" s="43"/>
      <c r="LKH238" s="43"/>
      <c r="LKI238" s="43"/>
      <c r="LKJ238" s="43"/>
      <c r="LKK238" s="43"/>
      <c r="LKL238" s="43"/>
      <c r="LKM238" s="43"/>
      <c r="LKN238" s="43"/>
      <c r="LKO238" s="43"/>
      <c r="LKP238" s="43"/>
      <c r="LKQ238" s="43"/>
      <c r="LKR238" s="43"/>
      <c r="LKS238" s="43"/>
      <c r="LKT238" s="43"/>
      <c r="LKU238" s="43"/>
      <c r="LKV238" s="43"/>
      <c r="LKW238" s="43"/>
      <c r="LKX238" s="43"/>
      <c r="LKY238" s="43"/>
      <c r="LKZ238" s="43"/>
      <c r="LLA238" s="43"/>
      <c r="LLB238" s="43"/>
      <c r="LLC238" s="43"/>
      <c r="LLD238" s="43"/>
      <c r="LLE238" s="43"/>
      <c r="LLF238" s="43"/>
      <c r="LLG238" s="43"/>
      <c r="LLH238" s="43"/>
      <c r="LLI238" s="43"/>
      <c r="LLJ238" s="43"/>
      <c r="LLK238" s="43"/>
      <c r="LLL238" s="43"/>
      <c r="LLM238" s="43"/>
      <c r="LLN238" s="43"/>
      <c r="LLO238" s="43"/>
      <c r="LLP238" s="43"/>
      <c r="LLQ238" s="43"/>
      <c r="LLR238" s="43"/>
      <c r="LLS238" s="43"/>
      <c r="LLT238" s="43"/>
      <c r="LLU238" s="43"/>
      <c r="LLV238" s="43"/>
      <c r="LLW238" s="43"/>
      <c r="LLX238" s="43"/>
      <c r="LLY238" s="43"/>
      <c r="LLZ238" s="43"/>
      <c r="LMA238" s="43"/>
      <c r="LMB238" s="43"/>
      <c r="LMC238" s="43"/>
      <c r="LMD238" s="43"/>
      <c r="LME238" s="43"/>
      <c r="LMF238" s="43"/>
      <c r="LMG238" s="43"/>
      <c r="LMH238" s="43"/>
      <c r="LMI238" s="43"/>
      <c r="LMJ238" s="43"/>
      <c r="LMK238" s="43"/>
      <c r="LML238" s="43"/>
      <c r="LMM238" s="43"/>
      <c r="LMN238" s="43"/>
      <c r="LMO238" s="43"/>
      <c r="LMP238" s="43"/>
      <c r="LMQ238" s="43"/>
      <c r="LMR238" s="43"/>
      <c r="LMS238" s="43"/>
      <c r="LMT238" s="43"/>
      <c r="LMU238" s="43"/>
      <c r="LMV238" s="43"/>
      <c r="LMW238" s="43"/>
      <c r="LMX238" s="43"/>
      <c r="LMY238" s="43"/>
      <c r="LMZ238" s="43"/>
      <c r="LNA238" s="43"/>
      <c r="LNB238" s="43"/>
      <c r="LNC238" s="43"/>
      <c r="LND238" s="43"/>
      <c r="LNE238" s="43"/>
      <c r="LNF238" s="43"/>
      <c r="LNG238" s="43"/>
      <c r="LNH238" s="43"/>
      <c r="LNI238" s="43"/>
      <c r="LNJ238" s="43"/>
      <c r="LNK238" s="43"/>
      <c r="LNL238" s="43"/>
      <c r="LNM238" s="43"/>
      <c r="LNN238" s="43"/>
      <c r="LNO238" s="43"/>
      <c r="LNP238" s="43"/>
      <c r="LNQ238" s="43"/>
      <c r="LNR238" s="43"/>
      <c r="LNS238" s="43"/>
      <c r="LNT238" s="43"/>
      <c r="LNU238" s="43"/>
      <c r="LNV238" s="43"/>
      <c r="LNW238" s="43"/>
      <c r="LNX238" s="43"/>
      <c r="LNY238" s="43"/>
      <c r="LNZ238" s="43"/>
      <c r="LOA238" s="43"/>
      <c r="LOB238" s="43"/>
      <c r="LOC238" s="43"/>
      <c r="LOD238" s="43"/>
      <c r="LOE238" s="43"/>
      <c r="LOF238" s="43"/>
      <c r="LOG238" s="43"/>
      <c r="LOH238" s="43"/>
      <c r="LOI238" s="43"/>
      <c r="LOJ238" s="43"/>
      <c r="LOK238" s="43"/>
      <c r="LOL238" s="43"/>
      <c r="LOM238" s="43"/>
      <c r="LON238" s="43"/>
      <c r="LOO238" s="43"/>
      <c r="LOP238" s="43"/>
      <c r="LOQ238" s="43"/>
      <c r="LOR238" s="43"/>
      <c r="LOS238" s="43"/>
      <c r="LOT238" s="43"/>
      <c r="LOU238" s="43"/>
      <c r="LOV238" s="43"/>
      <c r="LOW238" s="43"/>
      <c r="LOX238" s="43"/>
      <c r="LOY238" s="43"/>
      <c r="LOZ238" s="43"/>
      <c r="LPA238" s="43"/>
      <c r="LPB238" s="43"/>
      <c r="LPC238" s="43"/>
      <c r="LPD238" s="43"/>
      <c r="LPE238" s="43"/>
      <c r="LPF238" s="43"/>
      <c r="LPG238" s="43"/>
      <c r="LPH238" s="43"/>
      <c r="LPI238" s="43"/>
      <c r="LPJ238" s="43"/>
      <c r="LPK238" s="43"/>
      <c r="LPL238" s="43"/>
      <c r="LPM238" s="43"/>
      <c r="LPN238" s="43"/>
      <c r="LPO238" s="43"/>
      <c r="LPP238" s="43"/>
      <c r="LPQ238" s="43"/>
      <c r="LPR238" s="43"/>
      <c r="LPS238" s="43"/>
      <c r="LPT238" s="43"/>
      <c r="LPU238" s="43"/>
      <c r="LPV238" s="43"/>
      <c r="LPW238" s="43"/>
      <c r="LPX238" s="43"/>
      <c r="LPY238" s="43"/>
      <c r="LPZ238" s="43"/>
      <c r="LQA238" s="43"/>
      <c r="LQB238" s="43"/>
      <c r="LQC238" s="43"/>
      <c r="LQD238" s="43"/>
      <c r="LQE238" s="43"/>
      <c r="LQF238" s="43"/>
      <c r="LQG238" s="43"/>
      <c r="LQH238" s="43"/>
      <c r="LQI238" s="43"/>
      <c r="LQJ238" s="43"/>
      <c r="LQK238" s="43"/>
      <c r="LQL238" s="43"/>
      <c r="LQM238" s="43"/>
      <c r="LQN238" s="43"/>
      <c r="LQO238" s="43"/>
      <c r="LQP238" s="43"/>
      <c r="LQQ238" s="43"/>
      <c r="LQR238" s="43"/>
      <c r="LQS238" s="43"/>
      <c r="LQT238" s="43"/>
      <c r="LQU238" s="43"/>
      <c r="LQV238" s="43"/>
      <c r="LQW238" s="43"/>
      <c r="LQX238" s="43"/>
      <c r="LQY238" s="43"/>
      <c r="LQZ238" s="43"/>
      <c r="LRA238" s="43"/>
      <c r="LRB238" s="43"/>
      <c r="LRC238" s="43"/>
      <c r="LRD238" s="43"/>
      <c r="LRE238" s="43"/>
      <c r="LRF238" s="43"/>
      <c r="LRG238" s="43"/>
      <c r="LRH238" s="43"/>
      <c r="LRI238" s="43"/>
      <c r="LRJ238" s="43"/>
      <c r="LRK238" s="43"/>
      <c r="LRL238" s="43"/>
      <c r="LRM238" s="43"/>
      <c r="LRN238" s="43"/>
      <c r="LRO238" s="43"/>
      <c r="LRP238" s="43"/>
      <c r="LRQ238" s="43"/>
      <c r="LRR238" s="43"/>
      <c r="LRS238" s="43"/>
      <c r="LRT238" s="43"/>
      <c r="LRU238" s="43"/>
      <c r="LRV238" s="43"/>
      <c r="LRW238" s="43"/>
      <c r="LRX238" s="43"/>
      <c r="LRY238" s="43"/>
      <c r="LRZ238" s="43"/>
      <c r="LSA238" s="43"/>
      <c r="LSB238" s="43"/>
      <c r="LSC238" s="43"/>
      <c r="LSD238" s="43"/>
      <c r="LSE238" s="43"/>
      <c r="LSF238" s="43"/>
      <c r="LSG238" s="43"/>
      <c r="LSH238" s="43"/>
      <c r="LSI238" s="43"/>
      <c r="LSJ238" s="43"/>
      <c r="LSK238" s="43"/>
      <c r="LSL238" s="43"/>
      <c r="LSM238" s="43"/>
      <c r="LSN238" s="43"/>
      <c r="LSO238" s="43"/>
      <c r="LSP238" s="43"/>
      <c r="LSQ238" s="43"/>
      <c r="LSR238" s="43"/>
      <c r="LSS238" s="43"/>
      <c r="LST238" s="43"/>
      <c r="LSU238" s="43"/>
      <c r="LSV238" s="43"/>
      <c r="LSW238" s="43"/>
      <c r="LSX238" s="43"/>
      <c r="LSY238" s="43"/>
      <c r="LSZ238" s="43"/>
      <c r="LTA238" s="43"/>
      <c r="LTB238" s="43"/>
      <c r="LTC238" s="43"/>
      <c r="LTD238" s="43"/>
      <c r="LTE238" s="43"/>
      <c r="LTF238" s="43"/>
      <c r="LTG238" s="43"/>
      <c r="LTH238" s="43"/>
      <c r="LTI238" s="43"/>
      <c r="LTJ238" s="43"/>
      <c r="LTK238" s="43"/>
      <c r="LTL238" s="43"/>
      <c r="LTM238" s="43"/>
      <c r="LTN238" s="43"/>
      <c r="LTO238" s="43"/>
      <c r="LTP238" s="43"/>
      <c r="LTQ238" s="43"/>
      <c r="LTR238" s="43"/>
      <c r="LTS238" s="43"/>
      <c r="LTT238" s="43"/>
      <c r="LTU238" s="43"/>
      <c r="LTV238" s="43"/>
      <c r="LTW238" s="43"/>
      <c r="LTX238" s="43"/>
      <c r="LTY238" s="43"/>
      <c r="LTZ238" s="43"/>
      <c r="LUA238" s="43"/>
      <c r="LUB238" s="43"/>
      <c r="LUC238" s="43"/>
      <c r="LUD238" s="43"/>
      <c r="LUE238" s="43"/>
      <c r="LUF238" s="43"/>
      <c r="LUG238" s="43"/>
      <c r="LUH238" s="43"/>
      <c r="LUI238" s="43"/>
      <c r="LUJ238" s="43"/>
      <c r="LUK238" s="43"/>
      <c r="LUL238" s="43"/>
      <c r="LUM238" s="43"/>
      <c r="LUN238" s="43"/>
      <c r="LUO238" s="43"/>
      <c r="LUP238" s="43"/>
      <c r="LUQ238" s="43"/>
      <c r="LUR238" s="43"/>
      <c r="LUS238" s="43"/>
      <c r="LUT238" s="43"/>
      <c r="LUU238" s="43"/>
      <c r="LUV238" s="43"/>
      <c r="LUW238" s="43"/>
      <c r="LUX238" s="43"/>
      <c r="LUY238" s="43"/>
      <c r="LUZ238" s="43"/>
      <c r="LVA238" s="43"/>
      <c r="LVB238" s="43"/>
      <c r="LVC238" s="43"/>
      <c r="LVD238" s="43"/>
      <c r="LVE238" s="43"/>
      <c r="LVF238" s="43"/>
      <c r="LVG238" s="43"/>
      <c r="LVH238" s="43"/>
      <c r="LVI238" s="43"/>
      <c r="LVJ238" s="43"/>
      <c r="LVK238" s="43"/>
      <c r="LVL238" s="43"/>
      <c r="LVM238" s="43"/>
      <c r="LVN238" s="43"/>
      <c r="LVO238" s="43"/>
      <c r="LVP238" s="43"/>
      <c r="LVQ238" s="43"/>
      <c r="LVR238" s="43"/>
      <c r="LVS238" s="43"/>
      <c r="LVT238" s="43"/>
      <c r="LVU238" s="43"/>
      <c r="LVV238" s="43"/>
      <c r="LVW238" s="43"/>
      <c r="LVX238" s="43"/>
      <c r="LVY238" s="43"/>
      <c r="LVZ238" s="43"/>
      <c r="LWA238" s="43"/>
      <c r="LWB238" s="43"/>
      <c r="LWC238" s="43"/>
      <c r="LWD238" s="43"/>
      <c r="LWE238" s="43"/>
      <c r="LWF238" s="43"/>
      <c r="LWG238" s="43"/>
      <c r="LWH238" s="43"/>
      <c r="LWI238" s="43"/>
      <c r="LWJ238" s="43"/>
      <c r="LWK238" s="43"/>
      <c r="LWL238" s="43"/>
      <c r="LWM238" s="43"/>
      <c r="LWN238" s="43"/>
      <c r="LWO238" s="43"/>
      <c r="LWP238" s="43"/>
      <c r="LWQ238" s="43"/>
      <c r="LWR238" s="43"/>
      <c r="LWS238" s="43"/>
      <c r="LWT238" s="43"/>
      <c r="LWU238" s="43"/>
      <c r="LWV238" s="43"/>
      <c r="LWW238" s="43"/>
      <c r="LWX238" s="43"/>
      <c r="LWY238" s="43"/>
      <c r="LWZ238" s="43"/>
      <c r="LXA238" s="43"/>
      <c r="LXB238" s="43"/>
      <c r="LXC238" s="43"/>
      <c r="LXD238" s="43"/>
      <c r="LXE238" s="43"/>
      <c r="LXF238" s="43"/>
      <c r="LXG238" s="43"/>
      <c r="LXH238" s="43"/>
      <c r="LXI238" s="43"/>
      <c r="LXJ238" s="43"/>
      <c r="LXK238" s="43"/>
      <c r="LXL238" s="43"/>
      <c r="LXM238" s="43"/>
      <c r="LXN238" s="43"/>
      <c r="LXO238" s="43"/>
      <c r="LXP238" s="43"/>
      <c r="LXQ238" s="43"/>
      <c r="LXR238" s="43"/>
      <c r="LXS238" s="43"/>
      <c r="LXT238" s="43"/>
      <c r="LXU238" s="43"/>
      <c r="LXV238" s="43"/>
      <c r="LXW238" s="43"/>
      <c r="LXX238" s="43"/>
      <c r="LXY238" s="43"/>
      <c r="LXZ238" s="43"/>
      <c r="LYA238" s="43"/>
      <c r="LYB238" s="43"/>
      <c r="LYC238" s="43"/>
      <c r="LYD238" s="43"/>
      <c r="LYE238" s="43"/>
      <c r="LYF238" s="43"/>
      <c r="LYG238" s="43"/>
      <c r="LYH238" s="43"/>
      <c r="LYI238" s="43"/>
      <c r="LYJ238" s="43"/>
      <c r="LYK238" s="43"/>
      <c r="LYL238" s="43"/>
      <c r="LYM238" s="43"/>
      <c r="LYN238" s="43"/>
      <c r="LYO238" s="43"/>
      <c r="LYP238" s="43"/>
      <c r="LYQ238" s="43"/>
      <c r="LYR238" s="43"/>
      <c r="LYS238" s="43"/>
      <c r="LYT238" s="43"/>
      <c r="LYU238" s="43"/>
      <c r="LYV238" s="43"/>
      <c r="LYW238" s="43"/>
      <c r="LYX238" s="43"/>
      <c r="LYY238" s="43"/>
      <c r="LYZ238" s="43"/>
      <c r="LZA238" s="43"/>
      <c r="LZB238" s="43"/>
      <c r="LZC238" s="43"/>
      <c r="LZD238" s="43"/>
      <c r="LZE238" s="43"/>
      <c r="LZF238" s="43"/>
      <c r="LZG238" s="43"/>
      <c r="LZH238" s="43"/>
      <c r="LZI238" s="43"/>
      <c r="LZJ238" s="43"/>
      <c r="LZK238" s="43"/>
      <c r="LZL238" s="43"/>
      <c r="LZM238" s="43"/>
      <c r="LZN238" s="43"/>
      <c r="LZO238" s="43"/>
      <c r="LZP238" s="43"/>
      <c r="LZQ238" s="43"/>
      <c r="LZR238" s="43"/>
      <c r="LZS238" s="43"/>
      <c r="LZT238" s="43"/>
      <c r="LZU238" s="43"/>
      <c r="LZV238" s="43"/>
      <c r="LZW238" s="43"/>
      <c r="LZX238" s="43"/>
      <c r="LZY238" s="43"/>
      <c r="LZZ238" s="43"/>
      <c r="MAA238" s="43"/>
      <c r="MAB238" s="43"/>
      <c r="MAC238" s="43"/>
      <c r="MAD238" s="43"/>
      <c r="MAE238" s="43"/>
      <c r="MAF238" s="43"/>
      <c r="MAG238" s="43"/>
      <c r="MAH238" s="43"/>
      <c r="MAI238" s="43"/>
      <c r="MAJ238" s="43"/>
      <c r="MAK238" s="43"/>
      <c r="MAL238" s="43"/>
      <c r="MAM238" s="43"/>
      <c r="MAN238" s="43"/>
      <c r="MAO238" s="43"/>
      <c r="MAP238" s="43"/>
      <c r="MAQ238" s="43"/>
      <c r="MAR238" s="43"/>
      <c r="MAS238" s="43"/>
      <c r="MAT238" s="43"/>
      <c r="MAU238" s="43"/>
      <c r="MAV238" s="43"/>
      <c r="MAW238" s="43"/>
      <c r="MAX238" s="43"/>
      <c r="MAY238" s="43"/>
      <c r="MAZ238" s="43"/>
      <c r="MBA238" s="43"/>
      <c r="MBB238" s="43"/>
      <c r="MBC238" s="43"/>
      <c r="MBD238" s="43"/>
      <c r="MBE238" s="43"/>
      <c r="MBF238" s="43"/>
      <c r="MBG238" s="43"/>
      <c r="MBH238" s="43"/>
      <c r="MBI238" s="43"/>
      <c r="MBJ238" s="43"/>
      <c r="MBK238" s="43"/>
      <c r="MBL238" s="43"/>
      <c r="MBM238" s="43"/>
      <c r="MBN238" s="43"/>
      <c r="MBO238" s="43"/>
      <c r="MBP238" s="43"/>
      <c r="MBQ238" s="43"/>
      <c r="MBR238" s="43"/>
      <c r="MBS238" s="43"/>
      <c r="MBT238" s="43"/>
      <c r="MBU238" s="43"/>
      <c r="MBV238" s="43"/>
      <c r="MBW238" s="43"/>
      <c r="MBX238" s="43"/>
      <c r="MBY238" s="43"/>
      <c r="MBZ238" s="43"/>
      <c r="MCA238" s="43"/>
      <c r="MCB238" s="43"/>
      <c r="MCC238" s="43"/>
      <c r="MCD238" s="43"/>
      <c r="MCE238" s="43"/>
      <c r="MCF238" s="43"/>
      <c r="MCG238" s="43"/>
      <c r="MCH238" s="43"/>
      <c r="MCI238" s="43"/>
      <c r="MCJ238" s="43"/>
      <c r="MCK238" s="43"/>
      <c r="MCL238" s="43"/>
      <c r="MCM238" s="43"/>
      <c r="MCN238" s="43"/>
      <c r="MCO238" s="43"/>
      <c r="MCP238" s="43"/>
      <c r="MCQ238" s="43"/>
      <c r="MCR238" s="43"/>
      <c r="MCS238" s="43"/>
      <c r="MCT238" s="43"/>
      <c r="MCU238" s="43"/>
      <c r="MCV238" s="43"/>
      <c r="MCW238" s="43"/>
      <c r="MCX238" s="43"/>
      <c r="MCY238" s="43"/>
      <c r="MCZ238" s="43"/>
      <c r="MDA238" s="43"/>
      <c r="MDB238" s="43"/>
      <c r="MDC238" s="43"/>
      <c r="MDD238" s="43"/>
      <c r="MDE238" s="43"/>
      <c r="MDF238" s="43"/>
      <c r="MDG238" s="43"/>
      <c r="MDH238" s="43"/>
      <c r="MDI238" s="43"/>
      <c r="MDJ238" s="43"/>
      <c r="MDK238" s="43"/>
      <c r="MDL238" s="43"/>
      <c r="MDM238" s="43"/>
      <c r="MDN238" s="43"/>
      <c r="MDO238" s="43"/>
      <c r="MDP238" s="43"/>
      <c r="MDQ238" s="43"/>
      <c r="MDR238" s="43"/>
      <c r="MDS238" s="43"/>
      <c r="MDT238" s="43"/>
      <c r="MDU238" s="43"/>
      <c r="MDV238" s="43"/>
      <c r="MDW238" s="43"/>
      <c r="MDX238" s="43"/>
      <c r="MDY238" s="43"/>
      <c r="MDZ238" s="43"/>
      <c r="MEA238" s="43"/>
      <c r="MEB238" s="43"/>
      <c r="MEC238" s="43"/>
      <c r="MED238" s="43"/>
      <c r="MEE238" s="43"/>
      <c r="MEF238" s="43"/>
      <c r="MEG238" s="43"/>
      <c r="MEH238" s="43"/>
      <c r="MEI238" s="43"/>
      <c r="MEJ238" s="43"/>
      <c r="MEK238" s="43"/>
      <c r="MEL238" s="43"/>
      <c r="MEM238" s="43"/>
      <c r="MEN238" s="43"/>
      <c r="MEO238" s="43"/>
      <c r="MEP238" s="43"/>
      <c r="MEQ238" s="43"/>
      <c r="MER238" s="43"/>
      <c r="MES238" s="43"/>
      <c r="MET238" s="43"/>
      <c r="MEU238" s="43"/>
      <c r="MEV238" s="43"/>
      <c r="MEW238" s="43"/>
      <c r="MEX238" s="43"/>
      <c r="MEY238" s="43"/>
      <c r="MEZ238" s="43"/>
      <c r="MFA238" s="43"/>
      <c r="MFB238" s="43"/>
      <c r="MFC238" s="43"/>
      <c r="MFD238" s="43"/>
      <c r="MFE238" s="43"/>
      <c r="MFF238" s="43"/>
      <c r="MFG238" s="43"/>
      <c r="MFH238" s="43"/>
      <c r="MFI238" s="43"/>
      <c r="MFJ238" s="43"/>
      <c r="MFK238" s="43"/>
      <c r="MFL238" s="43"/>
      <c r="MFM238" s="43"/>
      <c r="MFN238" s="43"/>
      <c r="MFO238" s="43"/>
      <c r="MFP238" s="43"/>
      <c r="MFQ238" s="43"/>
      <c r="MFR238" s="43"/>
      <c r="MFS238" s="43"/>
      <c r="MFT238" s="43"/>
      <c r="MFU238" s="43"/>
      <c r="MFV238" s="43"/>
      <c r="MFW238" s="43"/>
      <c r="MFX238" s="43"/>
      <c r="MFY238" s="43"/>
      <c r="MFZ238" s="43"/>
      <c r="MGA238" s="43"/>
      <c r="MGB238" s="43"/>
      <c r="MGC238" s="43"/>
      <c r="MGD238" s="43"/>
      <c r="MGE238" s="43"/>
      <c r="MGF238" s="43"/>
      <c r="MGG238" s="43"/>
      <c r="MGH238" s="43"/>
      <c r="MGI238" s="43"/>
      <c r="MGJ238" s="43"/>
      <c r="MGK238" s="43"/>
      <c r="MGL238" s="43"/>
      <c r="MGM238" s="43"/>
      <c r="MGN238" s="43"/>
      <c r="MGO238" s="43"/>
      <c r="MGP238" s="43"/>
      <c r="MGQ238" s="43"/>
      <c r="MGR238" s="43"/>
      <c r="MGS238" s="43"/>
      <c r="MGT238" s="43"/>
      <c r="MGU238" s="43"/>
      <c r="MGV238" s="43"/>
      <c r="MGW238" s="43"/>
      <c r="MGX238" s="43"/>
      <c r="MGY238" s="43"/>
      <c r="MGZ238" s="43"/>
      <c r="MHA238" s="43"/>
      <c r="MHB238" s="43"/>
      <c r="MHC238" s="43"/>
      <c r="MHD238" s="43"/>
      <c r="MHE238" s="43"/>
      <c r="MHF238" s="43"/>
      <c r="MHG238" s="43"/>
      <c r="MHH238" s="43"/>
      <c r="MHI238" s="43"/>
      <c r="MHJ238" s="43"/>
      <c r="MHK238" s="43"/>
      <c r="MHL238" s="43"/>
      <c r="MHM238" s="43"/>
      <c r="MHN238" s="43"/>
      <c r="MHO238" s="43"/>
      <c r="MHP238" s="43"/>
      <c r="MHQ238" s="43"/>
      <c r="MHR238" s="43"/>
      <c r="MHS238" s="43"/>
      <c r="MHT238" s="43"/>
      <c r="MHU238" s="43"/>
      <c r="MHV238" s="43"/>
      <c r="MHW238" s="43"/>
      <c r="MHX238" s="43"/>
      <c r="MHY238" s="43"/>
      <c r="MHZ238" s="43"/>
      <c r="MIA238" s="43"/>
      <c r="MIB238" s="43"/>
      <c r="MIC238" s="43"/>
      <c r="MID238" s="43"/>
      <c r="MIE238" s="43"/>
      <c r="MIF238" s="43"/>
      <c r="MIG238" s="43"/>
      <c r="MIH238" s="43"/>
      <c r="MII238" s="43"/>
      <c r="MIJ238" s="43"/>
      <c r="MIK238" s="43"/>
      <c r="MIL238" s="43"/>
      <c r="MIM238" s="43"/>
      <c r="MIN238" s="43"/>
      <c r="MIO238" s="43"/>
      <c r="MIP238" s="43"/>
      <c r="MIQ238" s="43"/>
      <c r="MIR238" s="43"/>
      <c r="MIS238" s="43"/>
      <c r="MIT238" s="43"/>
      <c r="MIU238" s="43"/>
      <c r="MIV238" s="43"/>
      <c r="MIW238" s="43"/>
      <c r="MIX238" s="43"/>
      <c r="MIY238" s="43"/>
      <c r="MIZ238" s="43"/>
      <c r="MJA238" s="43"/>
      <c r="MJB238" s="43"/>
      <c r="MJC238" s="43"/>
      <c r="MJD238" s="43"/>
      <c r="MJE238" s="43"/>
      <c r="MJF238" s="43"/>
      <c r="MJG238" s="43"/>
      <c r="MJH238" s="43"/>
      <c r="MJI238" s="43"/>
      <c r="MJJ238" s="43"/>
      <c r="MJK238" s="43"/>
      <c r="MJL238" s="43"/>
      <c r="MJM238" s="43"/>
      <c r="MJN238" s="43"/>
      <c r="MJO238" s="43"/>
      <c r="MJP238" s="43"/>
      <c r="MJQ238" s="43"/>
      <c r="MJR238" s="43"/>
      <c r="MJS238" s="43"/>
      <c r="MJT238" s="43"/>
      <c r="MJU238" s="43"/>
      <c r="MJV238" s="43"/>
      <c r="MJW238" s="43"/>
      <c r="MJX238" s="43"/>
      <c r="MJY238" s="43"/>
      <c r="MJZ238" s="43"/>
      <c r="MKA238" s="43"/>
      <c r="MKB238" s="43"/>
      <c r="MKC238" s="43"/>
      <c r="MKD238" s="43"/>
      <c r="MKE238" s="43"/>
      <c r="MKF238" s="43"/>
      <c r="MKG238" s="43"/>
      <c r="MKH238" s="43"/>
      <c r="MKI238" s="43"/>
      <c r="MKJ238" s="43"/>
      <c r="MKK238" s="43"/>
      <c r="MKL238" s="43"/>
      <c r="MKM238" s="43"/>
      <c r="MKN238" s="43"/>
      <c r="MKO238" s="43"/>
      <c r="MKP238" s="43"/>
      <c r="MKQ238" s="43"/>
      <c r="MKR238" s="43"/>
      <c r="MKS238" s="43"/>
      <c r="MKT238" s="43"/>
      <c r="MKU238" s="43"/>
      <c r="MKV238" s="43"/>
      <c r="MKW238" s="43"/>
      <c r="MKX238" s="43"/>
      <c r="MKY238" s="43"/>
      <c r="MKZ238" s="43"/>
      <c r="MLA238" s="43"/>
      <c r="MLB238" s="43"/>
      <c r="MLC238" s="43"/>
      <c r="MLD238" s="43"/>
      <c r="MLE238" s="43"/>
      <c r="MLF238" s="43"/>
      <c r="MLG238" s="43"/>
      <c r="MLH238" s="43"/>
      <c r="MLI238" s="43"/>
      <c r="MLJ238" s="43"/>
      <c r="MLK238" s="43"/>
      <c r="MLL238" s="43"/>
      <c r="MLM238" s="43"/>
      <c r="MLN238" s="43"/>
      <c r="MLO238" s="43"/>
      <c r="MLP238" s="43"/>
      <c r="MLQ238" s="43"/>
      <c r="MLR238" s="43"/>
      <c r="MLS238" s="43"/>
      <c r="MLT238" s="43"/>
      <c r="MLU238" s="43"/>
      <c r="MLV238" s="43"/>
      <c r="MLW238" s="43"/>
      <c r="MLX238" s="43"/>
      <c r="MLY238" s="43"/>
      <c r="MLZ238" s="43"/>
      <c r="MMA238" s="43"/>
      <c r="MMB238" s="43"/>
      <c r="MMC238" s="43"/>
      <c r="MMD238" s="43"/>
      <c r="MME238" s="43"/>
      <c r="MMF238" s="43"/>
      <c r="MMG238" s="43"/>
      <c r="MMH238" s="43"/>
      <c r="MMI238" s="43"/>
      <c r="MMJ238" s="43"/>
      <c r="MMK238" s="43"/>
      <c r="MML238" s="43"/>
      <c r="MMM238" s="43"/>
      <c r="MMN238" s="43"/>
      <c r="MMO238" s="43"/>
      <c r="MMP238" s="43"/>
      <c r="MMQ238" s="43"/>
      <c r="MMR238" s="43"/>
      <c r="MMS238" s="43"/>
      <c r="MMT238" s="43"/>
      <c r="MMU238" s="43"/>
      <c r="MMV238" s="43"/>
      <c r="MMW238" s="43"/>
      <c r="MMX238" s="43"/>
      <c r="MMY238" s="43"/>
      <c r="MMZ238" s="43"/>
      <c r="MNA238" s="43"/>
      <c r="MNB238" s="43"/>
      <c r="MNC238" s="43"/>
      <c r="MND238" s="43"/>
      <c r="MNE238" s="43"/>
      <c r="MNF238" s="43"/>
      <c r="MNG238" s="43"/>
      <c r="MNH238" s="43"/>
      <c r="MNI238" s="43"/>
      <c r="MNJ238" s="43"/>
      <c r="MNK238" s="43"/>
      <c r="MNL238" s="43"/>
      <c r="MNM238" s="43"/>
      <c r="MNN238" s="43"/>
      <c r="MNO238" s="43"/>
      <c r="MNP238" s="43"/>
      <c r="MNQ238" s="43"/>
      <c r="MNR238" s="43"/>
      <c r="MNS238" s="43"/>
      <c r="MNT238" s="43"/>
      <c r="MNU238" s="43"/>
      <c r="MNV238" s="43"/>
      <c r="MNW238" s="43"/>
      <c r="MNX238" s="43"/>
      <c r="MNY238" s="43"/>
      <c r="MNZ238" s="43"/>
      <c r="MOA238" s="43"/>
      <c r="MOB238" s="43"/>
      <c r="MOC238" s="43"/>
      <c r="MOD238" s="43"/>
      <c r="MOE238" s="43"/>
      <c r="MOF238" s="43"/>
      <c r="MOG238" s="43"/>
      <c r="MOH238" s="43"/>
      <c r="MOI238" s="43"/>
      <c r="MOJ238" s="43"/>
      <c r="MOK238" s="43"/>
      <c r="MOL238" s="43"/>
      <c r="MOM238" s="43"/>
      <c r="MON238" s="43"/>
      <c r="MOO238" s="43"/>
      <c r="MOP238" s="43"/>
      <c r="MOQ238" s="43"/>
      <c r="MOR238" s="43"/>
      <c r="MOS238" s="43"/>
      <c r="MOT238" s="43"/>
      <c r="MOU238" s="43"/>
      <c r="MOV238" s="43"/>
      <c r="MOW238" s="43"/>
      <c r="MOX238" s="43"/>
      <c r="MOY238" s="43"/>
      <c r="MOZ238" s="43"/>
      <c r="MPA238" s="43"/>
      <c r="MPB238" s="43"/>
      <c r="MPC238" s="43"/>
      <c r="MPD238" s="43"/>
      <c r="MPE238" s="43"/>
      <c r="MPF238" s="43"/>
      <c r="MPG238" s="43"/>
      <c r="MPH238" s="43"/>
      <c r="MPI238" s="43"/>
      <c r="MPJ238" s="43"/>
      <c r="MPK238" s="43"/>
      <c r="MPL238" s="43"/>
      <c r="MPM238" s="43"/>
      <c r="MPN238" s="43"/>
      <c r="MPO238" s="43"/>
      <c r="MPP238" s="43"/>
      <c r="MPQ238" s="43"/>
      <c r="MPR238" s="43"/>
      <c r="MPS238" s="43"/>
      <c r="MPT238" s="43"/>
      <c r="MPU238" s="43"/>
      <c r="MPV238" s="43"/>
      <c r="MPW238" s="43"/>
      <c r="MPX238" s="43"/>
      <c r="MPY238" s="43"/>
      <c r="MPZ238" s="43"/>
      <c r="MQA238" s="43"/>
      <c r="MQB238" s="43"/>
      <c r="MQC238" s="43"/>
      <c r="MQD238" s="43"/>
      <c r="MQE238" s="43"/>
      <c r="MQF238" s="43"/>
      <c r="MQG238" s="43"/>
      <c r="MQH238" s="43"/>
      <c r="MQI238" s="43"/>
      <c r="MQJ238" s="43"/>
      <c r="MQK238" s="43"/>
      <c r="MQL238" s="43"/>
      <c r="MQM238" s="43"/>
      <c r="MQN238" s="43"/>
      <c r="MQO238" s="43"/>
      <c r="MQP238" s="43"/>
      <c r="MQQ238" s="43"/>
      <c r="MQR238" s="43"/>
      <c r="MQS238" s="43"/>
      <c r="MQT238" s="43"/>
      <c r="MQU238" s="43"/>
      <c r="MQV238" s="43"/>
      <c r="MQW238" s="43"/>
      <c r="MQX238" s="43"/>
      <c r="MQY238" s="43"/>
      <c r="MQZ238" s="43"/>
      <c r="MRA238" s="43"/>
      <c r="MRB238" s="43"/>
      <c r="MRC238" s="43"/>
      <c r="MRD238" s="43"/>
      <c r="MRE238" s="43"/>
      <c r="MRF238" s="43"/>
      <c r="MRG238" s="43"/>
      <c r="MRH238" s="43"/>
      <c r="MRI238" s="43"/>
      <c r="MRJ238" s="43"/>
      <c r="MRK238" s="43"/>
      <c r="MRL238" s="43"/>
      <c r="MRM238" s="43"/>
      <c r="MRN238" s="43"/>
      <c r="MRO238" s="43"/>
      <c r="MRP238" s="43"/>
      <c r="MRQ238" s="43"/>
      <c r="MRR238" s="43"/>
      <c r="MRS238" s="43"/>
      <c r="MRT238" s="43"/>
      <c r="MRU238" s="43"/>
      <c r="MRV238" s="43"/>
      <c r="MRW238" s="43"/>
      <c r="MRX238" s="43"/>
      <c r="MRY238" s="43"/>
      <c r="MRZ238" s="43"/>
      <c r="MSA238" s="43"/>
      <c r="MSB238" s="43"/>
      <c r="MSC238" s="43"/>
      <c r="MSD238" s="43"/>
      <c r="MSE238" s="43"/>
      <c r="MSF238" s="43"/>
      <c r="MSG238" s="43"/>
      <c r="MSH238" s="43"/>
      <c r="MSI238" s="43"/>
      <c r="MSJ238" s="43"/>
      <c r="MSK238" s="43"/>
      <c r="MSL238" s="43"/>
      <c r="MSM238" s="43"/>
      <c r="MSN238" s="43"/>
      <c r="MSO238" s="43"/>
      <c r="MSP238" s="43"/>
      <c r="MSQ238" s="43"/>
      <c r="MSR238" s="43"/>
      <c r="MSS238" s="43"/>
      <c r="MST238" s="43"/>
      <c r="MSU238" s="43"/>
      <c r="MSV238" s="43"/>
      <c r="MSW238" s="43"/>
      <c r="MSX238" s="43"/>
      <c r="MSY238" s="43"/>
      <c r="MSZ238" s="43"/>
      <c r="MTA238" s="43"/>
      <c r="MTB238" s="43"/>
      <c r="MTC238" s="43"/>
      <c r="MTD238" s="43"/>
      <c r="MTE238" s="43"/>
      <c r="MTF238" s="43"/>
      <c r="MTG238" s="43"/>
      <c r="MTH238" s="43"/>
      <c r="MTI238" s="43"/>
      <c r="MTJ238" s="43"/>
      <c r="MTK238" s="43"/>
      <c r="MTL238" s="43"/>
      <c r="MTM238" s="43"/>
      <c r="MTN238" s="43"/>
      <c r="MTO238" s="43"/>
      <c r="MTP238" s="43"/>
      <c r="MTQ238" s="43"/>
      <c r="MTR238" s="43"/>
      <c r="MTS238" s="43"/>
      <c r="MTT238" s="43"/>
      <c r="MTU238" s="43"/>
      <c r="MTV238" s="43"/>
      <c r="MTW238" s="43"/>
      <c r="MTX238" s="43"/>
      <c r="MTY238" s="43"/>
      <c r="MTZ238" s="43"/>
      <c r="MUA238" s="43"/>
      <c r="MUB238" s="43"/>
      <c r="MUC238" s="43"/>
      <c r="MUD238" s="43"/>
      <c r="MUE238" s="43"/>
      <c r="MUF238" s="43"/>
      <c r="MUG238" s="43"/>
      <c r="MUH238" s="43"/>
      <c r="MUI238" s="43"/>
      <c r="MUJ238" s="43"/>
      <c r="MUK238" s="43"/>
      <c r="MUL238" s="43"/>
      <c r="MUM238" s="43"/>
      <c r="MUN238" s="43"/>
      <c r="MUO238" s="43"/>
      <c r="MUP238" s="43"/>
      <c r="MUQ238" s="43"/>
      <c r="MUR238" s="43"/>
      <c r="MUS238" s="43"/>
      <c r="MUT238" s="43"/>
      <c r="MUU238" s="43"/>
      <c r="MUV238" s="43"/>
      <c r="MUW238" s="43"/>
      <c r="MUX238" s="43"/>
      <c r="MUY238" s="43"/>
      <c r="MUZ238" s="43"/>
      <c r="MVA238" s="43"/>
      <c r="MVB238" s="43"/>
      <c r="MVC238" s="43"/>
      <c r="MVD238" s="43"/>
      <c r="MVE238" s="43"/>
      <c r="MVF238" s="43"/>
      <c r="MVG238" s="43"/>
      <c r="MVH238" s="43"/>
      <c r="MVI238" s="43"/>
      <c r="MVJ238" s="43"/>
      <c r="MVK238" s="43"/>
      <c r="MVL238" s="43"/>
      <c r="MVM238" s="43"/>
      <c r="MVN238" s="43"/>
      <c r="MVO238" s="43"/>
      <c r="MVP238" s="43"/>
      <c r="MVQ238" s="43"/>
      <c r="MVR238" s="43"/>
      <c r="MVS238" s="43"/>
      <c r="MVT238" s="43"/>
      <c r="MVU238" s="43"/>
      <c r="MVV238" s="43"/>
      <c r="MVW238" s="43"/>
      <c r="MVX238" s="43"/>
      <c r="MVY238" s="43"/>
      <c r="MVZ238" s="43"/>
      <c r="MWA238" s="43"/>
      <c r="MWB238" s="43"/>
      <c r="MWC238" s="43"/>
      <c r="MWD238" s="43"/>
      <c r="MWE238" s="43"/>
      <c r="MWF238" s="43"/>
      <c r="MWG238" s="43"/>
      <c r="MWH238" s="43"/>
      <c r="MWI238" s="43"/>
      <c r="MWJ238" s="43"/>
      <c r="MWK238" s="43"/>
      <c r="MWL238" s="43"/>
      <c r="MWM238" s="43"/>
      <c r="MWN238" s="43"/>
      <c r="MWO238" s="43"/>
      <c r="MWP238" s="43"/>
      <c r="MWQ238" s="43"/>
      <c r="MWR238" s="43"/>
      <c r="MWS238" s="43"/>
      <c r="MWT238" s="43"/>
      <c r="MWU238" s="43"/>
      <c r="MWV238" s="43"/>
      <c r="MWW238" s="43"/>
      <c r="MWX238" s="43"/>
      <c r="MWY238" s="43"/>
      <c r="MWZ238" s="43"/>
      <c r="MXA238" s="43"/>
      <c r="MXB238" s="43"/>
      <c r="MXC238" s="43"/>
      <c r="MXD238" s="43"/>
      <c r="MXE238" s="43"/>
      <c r="MXF238" s="43"/>
      <c r="MXG238" s="43"/>
      <c r="MXH238" s="43"/>
      <c r="MXI238" s="43"/>
      <c r="MXJ238" s="43"/>
      <c r="MXK238" s="43"/>
      <c r="MXL238" s="43"/>
      <c r="MXM238" s="43"/>
      <c r="MXN238" s="43"/>
      <c r="MXO238" s="43"/>
      <c r="MXP238" s="43"/>
      <c r="MXQ238" s="43"/>
      <c r="MXR238" s="43"/>
      <c r="MXS238" s="43"/>
      <c r="MXT238" s="43"/>
      <c r="MXU238" s="43"/>
      <c r="MXV238" s="43"/>
      <c r="MXW238" s="43"/>
      <c r="MXX238" s="43"/>
      <c r="MXY238" s="43"/>
      <c r="MXZ238" s="43"/>
      <c r="MYA238" s="43"/>
      <c r="MYB238" s="43"/>
      <c r="MYC238" s="43"/>
      <c r="MYD238" s="43"/>
      <c r="MYE238" s="43"/>
      <c r="MYF238" s="43"/>
      <c r="MYG238" s="43"/>
      <c r="MYH238" s="43"/>
      <c r="MYI238" s="43"/>
      <c r="MYJ238" s="43"/>
      <c r="MYK238" s="43"/>
      <c r="MYL238" s="43"/>
      <c r="MYM238" s="43"/>
      <c r="MYN238" s="43"/>
      <c r="MYO238" s="43"/>
      <c r="MYP238" s="43"/>
      <c r="MYQ238" s="43"/>
      <c r="MYR238" s="43"/>
      <c r="MYS238" s="43"/>
      <c r="MYT238" s="43"/>
      <c r="MYU238" s="43"/>
      <c r="MYV238" s="43"/>
      <c r="MYW238" s="43"/>
      <c r="MYX238" s="43"/>
      <c r="MYY238" s="43"/>
      <c r="MYZ238" s="43"/>
      <c r="MZA238" s="43"/>
      <c r="MZB238" s="43"/>
      <c r="MZC238" s="43"/>
      <c r="MZD238" s="43"/>
      <c r="MZE238" s="43"/>
      <c r="MZF238" s="43"/>
      <c r="MZG238" s="43"/>
      <c r="MZH238" s="43"/>
      <c r="MZI238" s="43"/>
      <c r="MZJ238" s="43"/>
      <c r="MZK238" s="43"/>
      <c r="MZL238" s="43"/>
      <c r="MZM238" s="43"/>
      <c r="MZN238" s="43"/>
      <c r="MZO238" s="43"/>
      <c r="MZP238" s="43"/>
      <c r="MZQ238" s="43"/>
      <c r="MZR238" s="43"/>
      <c r="MZS238" s="43"/>
      <c r="MZT238" s="43"/>
      <c r="MZU238" s="43"/>
      <c r="MZV238" s="43"/>
      <c r="MZW238" s="43"/>
      <c r="MZX238" s="43"/>
      <c r="MZY238" s="43"/>
      <c r="MZZ238" s="43"/>
      <c r="NAA238" s="43"/>
      <c r="NAB238" s="43"/>
      <c r="NAC238" s="43"/>
      <c r="NAD238" s="43"/>
      <c r="NAE238" s="43"/>
      <c r="NAF238" s="43"/>
      <c r="NAG238" s="43"/>
      <c r="NAH238" s="43"/>
      <c r="NAI238" s="43"/>
      <c r="NAJ238" s="43"/>
      <c r="NAK238" s="43"/>
      <c r="NAL238" s="43"/>
      <c r="NAM238" s="43"/>
      <c r="NAN238" s="43"/>
      <c r="NAO238" s="43"/>
      <c r="NAP238" s="43"/>
      <c r="NAQ238" s="43"/>
      <c r="NAR238" s="43"/>
      <c r="NAS238" s="43"/>
      <c r="NAT238" s="43"/>
      <c r="NAU238" s="43"/>
      <c r="NAV238" s="43"/>
      <c r="NAW238" s="43"/>
      <c r="NAX238" s="43"/>
      <c r="NAY238" s="43"/>
      <c r="NAZ238" s="43"/>
      <c r="NBA238" s="43"/>
      <c r="NBB238" s="43"/>
      <c r="NBC238" s="43"/>
      <c r="NBD238" s="43"/>
      <c r="NBE238" s="43"/>
      <c r="NBF238" s="43"/>
      <c r="NBG238" s="43"/>
      <c r="NBH238" s="43"/>
      <c r="NBI238" s="43"/>
      <c r="NBJ238" s="43"/>
      <c r="NBK238" s="43"/>
      <c r="NBL238" s="43"/>
      <c r="NBM238" s="43"/>
      <c r="NBN238" s="43"/>
      <c r="NBO238" s="43"/>
      <c r="NBP238" s="43"/>
      <c r="NBQ238" s="43"/>
      <c r="NBR238" s="43"/>
      <c r="NBS238" s="43"/>
      <c r="NBT238" s="43"/>
      <c r="NBU238" s="43"/>
      <c r="NBV238" s="43"/>
      <c r="NBW238" s="43"/>
      <c r="NBX238" s="43"/>
      <c r="NBY238" s="43"/>
      <c r="NBZ238" s="43"/>
      <c r="NCA238" s="43"/>
      <c r="NCB238" s="43"/>
      <c r="NCC238" s="43"/>
      <c r="NCD238" s="43"/>
      <c r="NCE238" s="43"/>
      <c r="NCF238" s="43"/>
      <c r="NCG238" s="43"/>
      <c r="NCH238" s="43"/>
      <c r="NCI238" s="43"/>
      <c r="NCJ238" s="43"/>
      <c r="NCK238" s="43"/>
      <c r="NCL238" s="43"/>
      <c r="NCM238" s="43"/>
      <c r="NCN238" s="43"/>
      <c r="NCO238" s="43"/>
      <c r="NCP238" s="43"/>
      <c r="NCQ238" s="43"/>
      <c r="NCR238" s="43"/>
      <c r="NCS238" s="43"/>
      <c r="NCT238" s="43"/>
      <c r="NCU238" s="43"/>
      <c r="NCV238" s="43"/>
      <c r="NCW238" s="43"/>
      <c r="NCX238" s="43"/>
      <c r="NCY238" s="43"/>
      <c r="NCZ238" s="43"/>
      <c r="NDA238" s="43"/>
      <c r="NDB238" s="43"/>
      <c r="NDC238" s="43"/>
      <c r="NDD238" s="43"/>
      <c r="NDE238" s="43"/>
      <c r="NDF238" s="43"/>
      <c r="NDG238" s="43"/>
      <c r="NDH238" s="43"/>
      <c r="NDI238" s="43"/>
      <c r="NDJ238" s="43"/>
      <c r="NDK238" s="43"/>
      <c r="NDL238" s="43"/>
      <c r="NDM238" s="43"/>
      <c r="NDN238" s="43"/>
      <c r="NDO238" s="43"/>
      <c r="NDP238" s="43"/>
      <c r="NDQ238" s="43"/>
      <c r="NDR238" s="43"/>
      <c r="NDS238" s="43"/>
      <c r="NDT238" s="43"/>
      <c r="NDU238" s="43"/>
      <c r="NDV238" s="43"/>
      <c r="NDW238" s="43"/>
      <c r="NDX238" s="43"/>
      <c r="NDY238" s="43"/>
      <c r="NDZ238" s="43"/>
      <c r="NEA238" s="43"/>
      <c r="NEB238" s="43"/>
      <c r="NEC238" s="43"/>
      <c r="NED238" s="43"/>
      <c r="NEE238" s="43"/>
      <c r="NEF238" s="43"/>
      <c r="NEG238" s="43"/>
      <c r="NEH238" s="43"/>
      <c r="NEI238" s="43"/>
      <c r="NEJ238" s="43"/>
      <c r="NEK238" s="43"/>
      <c r="NEL238" s="43"/>
      <c r="NEM238" s="43"/>
      <c r="NEN238" s="43"/>
      <c r="NEO238" s="43"/>
      <c r="NEP238" s="43"/>
      <c r="NEQ238" s="43"/>
      <c r="NER238" s="43"/>
      <c r="NES238" s="43"/>
      <c r="NET238" s="43"/>
      <c r="NEU238" s="43"/>
      <c r="NEV238" s="43"/>
      <c r="NEW238" s="43"/>
      <c r="NEX238" s="43"/>
      <c r="NEY238" s="43"/>
      <c r="NEZ238" s="43"/>
      <c r="NFA238" s="43"/>
      <c r="NFB238" s="43"/>
      <c r="NFC238" s="43"/>
      <c r="NFD238" s="43"/>
      <c r="NFE238" s="43"/>
      <c r="NFF238" s="43"/>
      <c r="NFG238" s="43"/>
      <c r="NFH238" s="43"/>
      <c r="NFI238" s="43"/>
      <c r="NFJ238" s="43"/>
      <c r="NFK238" s="43"/>
      <c r="NFL238" s="43"/>
      <c r="NFM238" s="43"/>
      <c r="NFN238" s="43"/>
      <c r="NFO238" s="43"/>
      <c r="NFP238" s="43"/>
      <c r="NFQ238" s="43"/>
      <c r="NFR238" s="43"/>
      <c r="NFS238" s="43"/>
      <c r="NFT238" s="43"/>
      <c r="NFU238" s="43"/>
      <c r="NFV238" s="43"/>
      <c r="NFW238" s="43"/>
      <c r="NFX238" s="43"/>
      <c r="NFY238" s="43"/>
      <c r="NFZ238" s="43"/>
      <c r="NGA238" s="43"/>
      <c r="NGB238" s="43"/>
      <c r="NGC238" s="43"/>
      <c r="NGD238" s="43"/>
      <c r="NGE238" s="43"/>
      <c r="NGF238" s="43"/>
      <c r="NGG238" s="43"/>
      <c r="NGH238" s="43"/>
      <c r="NGI238" s="43"/>
      <c r="NGJ238" s="43"/>
      <c r="NGK238" s="43"/>
      <c r="NGL238" s="43"/>
      <c r="NGM238" s="43"/>
      <c r="NGN238" s="43"/>
      <c r="NGO238" s="43"/>
      <c r="NGP238" s="43"/>
      <c r="NGQ238" s="43"/>
      <c r="NGR238" s="43"/>
      <c r="NGS238" s="43"/>
      <c r="NGT238" s="43"/>
      <c r="NGU238" s="43"/>
      <c r="NGV238" s="43"/>
      <c r="NGW238" s="43"/>
      <c r="NGX238" s="43"/>
      <c r="NGY238" s="43"/>
      <c r="NGZ238" s="43"/>
      <c r="NHA238" s="43"/>
      <c r="NHB238" s="43"/>
      <c r="NHC238" s="43"/>
      <c r="NHD238" s="43"/>
      <c r="NHE238" s="43"/>
      <c r="NHF238" s="43"/>
      <c r="NHG238" s="43"/>
      <c r="NHH238" s="43"/>
      <c r="NHI238" s="43"/>
      <c r="NHJ238" s="43"/>
      <c r="NHK238" s="43"/>
      <c r="NHL238" s="43"/>
      <c r="NHM238" s="43"/>
      <c r="NHN238" s="43"/>
      <c r="NHO238" s="43"/>
      <c r="NHP238" s="43"/>
      <c r="NHQ238" s="43"/>
      <c r="NHR238" s="43"/>
      <c r="NHS238" s="43"/>
      <c r="NHT238" s="43"/>
      <c r="NHU238" s="43"/>
      <c r="NHV238" s="43"/>
      <c r="NHW238" s="43"/>
      <c r="NHX238" s="43"/>
      <c r="NHY238" s="43"/>
      <c r="NHZ238" s="43"/>
      <c r="NIA238" s="43"/>
      <c r="NIB238" s="43"/>
      <c r="NIC238" s="43"/>
      <c r="NID238" s="43"/>
      <c r="NIE238" s="43"/>
      <c r="NIF238" s="43"/>
      <c r="NIG238" s="43"/>
      <c r="NIH238" s="43"/>
      <c r="NII238" s="43"/>
      <c r="NIJ238" s="43"/>
      <c r="NIK238" s="43"/>
      <c r="NIL238" s="43"/>
      <c r="NIM238" s="43"/>
      <c r="NIN238" s="43"/>
      <c r="NIO238" s="43"/>
      <c r="NIP238" s="43"/>
      <c r="NIQ238" s="43"/>
      <c r="NIR238" s="43"/>
      <c r="NIS238" s="43"/>
      <c r="NIT238" s="43"/>
      <c r="NIU238" s="43"/>
      <c r="NIV238" s="43"/>
      <c r="NIW238" s="43"/>
      <c r="NIX238" s="43"/>
      <c r="NIY238" s="43"/>
      <c r="NIZ238" s="43"/>
      <c r="NJA238" s="43"/>
      <c r="NJB238" s="43"/>
      <c r="NJC238" s="43"/>
      <c r="NJD238" s="43"/>
      <c r="NJE238" s="43"/>
      <c r="NJF238" s="43"/>
      <c r="NJG238" s="43"/>
      <c r="NJH238" s="43"/>
      <c r="NJI238" s="43"/>
      <c r="NJJ238" s="43"/>
      <c r="NJK238" s="43"/>
      <c r="NJL238" s="43"/>
      <c r="NJM238" s="43"/>
      <c r="NJN238" s="43"/>
      <c r="NJO238" s="43"/>
      <c r="NJP238" s="43"/>
      <c r="NJQ238" s="43"/>
      <c r="NJR238" s="43"/>
      <c r="NJS238" s="43"/>
      <c r="NJT238" s="43"/>
      <c r="NJU238" s="43"/>
      <c r="NJV238" s="43"/>
      <c r="NJW238" s="43"/>
      <c r="NJX238" s="43"/>
      <c r="NJY238" s="43"/>
      <c r="NJZ238" s="43"/>
      <c r="NKA238" s="43"/>
      <c r="NKB238" s="43"/>
      <c r="NKC238" s="43"/>
      <c r="NKD238" s="43"/>
      <c r="NKE238" s="43"/>
      <c r="NKF238" s="43"/>
      <c r="NKG238" s="43"/>
      <c r="NKH238" s="43"/>
      <c r="NKI238" s="43"/>
      <c r="NKJ238" s="43"/>
      <c r="NKK238" s="43"/>
      <c r="NKL238" s="43"/>
      <c r="NKM238" s="43"/>
      <c r="NKN238" s="43"/>
      <c r="NKO238" s="43"/>
      <c r="NKP238" s="43"/>
      <c r="NKQ238" s="43"/>
      <c r="NKR238" s="43"/>
      <c r="NKS238" s="43"/>
      <c r="NKT238" s="43"/>
      <c r="NKU238" s="43"/>
      <c r="NKV238" s="43"/>
      <c r="NKW238" s="43"/>
      <c r="NKX238" s="43"/>
      <c r="NKY238" s="43"/>
      <c r="NKZ238" s="43"/>
      <c r="NLA238" s="43"/>
      <c r="NLB238" s="43"/>
      <c r="NLC238" s="43"/>
      <c r="NLD238" s="43"/>
      <c r="NLE238" s="43"/>
      <c r="NLF238" s="43"/>
      <c r="NLG238" s="43"/>
      <c r="NLH238" s="43"/>
      <c r="NLI238" s="43"/>
      <c r="NLJ238" s="43"/>
      <c r="NLK238" s="43"/>
      <c r="NLL238" s="43"/>
      <c r="NLM238" s="43"/>
      <c r="NLN238" s="43"/>
      <c r="NLO238" s="43"/>
      <c r="NLP238" s="43"/>
      <c r="NLQ238" s="43"/>
      <c r="NLR238" s="43"/>
      <c r="NLS238" s="43"/>
      <c r="NLT238" s="43"/>
      <c r="NLU238" s="43"/>
      <c r="NLV238" s="43"/>
      <c r="NLW238" s="43"/>
      <c r="NLX238" s="43"/>
      <c r="NLY238" s="43"/>
      <c r="NLZ238" s="43"/>
      <c r="NMA238" s="43"/>
      <c r="NMB238" s="43"/>
      <c r="NMC238" s="43"/>
      <c r="NMD238" s="43"/>
      <c r="NME238" s="43"/>
      <c r="NMF238" s="43"/>
      <c r="NMG238" s="43"/>
      <c r="NMH238" s="43"/>
      <c r="NMI238" s="43"/>
      <c r="NMJ238" s="43"/>
      <c r="NMK238" s="43"/>
      <c r="NML238" s="43"/>
      <c r="NMM238" s="43"/>
      <c r="NMN238" s="43"/>
      <c r="NMO238" s="43"/>
      <c r="NMP238" s="43"/>
      <c r="NMQ238" s="43"/>
      <c r="NMR238" s="43"/>
      <c r="NMS238" s="43"/>
      <c r="NMT238" s="43"/>
      <c r="NMU238" s="43"/>
      <c r="NMV238" s="43"/>
      <c r="NMW238" s="43"/>
      <c r="NMX238" s="43"/>
      <c r="NMY238" s="43"/>
      <c r="NMZ238" s="43"/>
      <c r="NNA238" s="43"/>
      <c r="NNB238" s="43"/>
      <c r="NNC238" s="43"/>
      <c r="NND238" s="43"/>
      <c r="NNE238" s="43"/>
      <c r="NNF238" s="43"/>
      <c r="NNG238" s="43"/>
      <c r="NNH238" s="43"/>
      <c r="NNI238" s="43"/>
      <c r="NNJ238" s="43"/>
      <c r="NNK238" s="43"/>
      <c r="NNL238" s="43"/>
      <c r="NNM238" s="43"/>
      <c r="NNN238" s="43"/>
      <c r="NNO238" s="43"/>
      <c r="NNP238" s="43"/>
      <c r="NNQ238" s="43"/>
      <c r="NNR238" s="43"/>
      <c r="NNS238" s="43"/>
      <c r="NNT238" s="43"/>
      <c r="NNU238" s="43"/>
      <c r="NNV238" s="43"/>
      <c r="NNW238" s="43"/>
      <c r="NNX238" s="43"/>
      <c r="NNY238" s="43"/>
      <c r="NNZ238" s="43"/>
      <c r="NOA238" s="43"/>
      <c r="NOB238" s="43"/>
      <c r="NOC238" s="43"/>
      <c r="NOD238" s="43"/>
      <c r="NOE238" s="43"/>
      <c r="NOF238" s="43"/>
      <c r="NOG238" s="43"/>
      <c r="NOH238" s="43"/>
      <c r="NOI238" s="43"/>
      <c r="NOJ238" s="43"/>
      <c r="NOK238" s="43"/>
      <c r="NOL238" s="43"/>
      <c r="NOM238" s="43"/>
      <c r="NON238" s="43"/>
      <c r="NOO238" s="43"/>
      <c r="NOP238" s="43"/>
      <c r="NOQ238" s="43"/>
      <c r="NOR238" s="43"/>
      <c r="NOS238" s="43"/>
      <c r="NOT238" s="43"/>
      <c r="NOU238" s="43"/>
      <c r="NOV238" s="43"/>
      <c r="NOW238" s="43"/>
      <c r="NOX238" s="43"/>
      <c r="NOY238" s="43"/>
      <c r="NOZ238" s="43"/>
      <c r="NPA238" s="43"/>
      <c r="NPB238" s="43"/>
      <c r="NPC238" s="43"/>
      <c r="NPD238" s="43"/>
      <c r="NPE238" s="43"/>
      <c r="NPF238" s="43"/>
      <c r="NPG238" s="43"/>
      <c r="NPH238" s="43"/>
      <c r="NPI238" s="43"/>
      <c r="NPJ238" s="43"/>
      <c r="NPK238" s="43"/>
      <c r="NPL238" s="43"/>
      <c r="NPM238" s="43"/>
      <c r="NPN238" s="43"/>
      <c r="NPO238" s="43"/>
      <c r="NPP238" s="43"/>
      <c r="NPQ238" s="43"/>
      <c r="NPR238" s="43"/>
      <c r="NPS238" s="43"/>
      <c r="NPT238" s="43"/>
      <c r="NPU238" s="43"/>
      <c r="NPV238" s="43"/>
      <c r="NPW238" s="43"/>
      <c r="NPX238" s="43"/>
      <c r="NPY238" s="43"/>
      <c r="NPZ238" s="43"/>
      <c r="NQA238" s="43"/>
      <c r="NQB238" s="43"/>
      <c r="NQC238" s="43"/>
      <c r="NQD238" s="43"/>
      <c r="NQE238" s="43"/>
      <c r="NQF238" s="43"/>
      <c r="NQG238" s="43"/>
      <c r="NQH238" s="43"/>
      <c r="NQI238" s="43"/>
      <c r="NQJ238" s="43"/>
      <c r="NQK238" s="43"/>
      <c r="NQL238" s="43"/>
      <c r="NQM238" s="43"/>
      <c r="NQN238" s="43"/>
      <c r="NQO238" s="43"/>
      <c r="NQP238" s="43"/>
      <c r="NQQ238" s="43"/>
      <c r="NQR238" s="43"/>
      <c r="NQS238" s="43"/>
      <c r="NQT238" s="43"/>
      <c r="NQU238" s="43"/>
      <c r="NQV238" s="43"/>
      <c r="NQW238" s="43"/>
      <c r="NQX238" s="43"/>
      <c r="NQY238" s="43"/>
      <c r="NQZ238" s="43"/>
      <c r="NRA238" s="43"/>
      <c r="NRB238" s="43"/>
      <c r="NRC238" s="43"/>
      <c r="NRD238" s="43"/>
      <c r="NRE238" s="43"/>
      <c r="NRF238" s="43"/>
      <c r="NRG238" s="43"/>
      <c r="NRH238" s="43"/>
      <c r="NRI238" s="43"/>
      <c r="NRJ238" s="43"/>
      <c r="NRK238" s="43"/>
      <c r="NRL238" s="43"/>
      <c r="NRM238" s="43"/>
      <c r="NRN238" s="43"/>
      <c r="NRO238" s="43"/>
      <c r="NRP238" s="43"/>
      <c r="NRQ238" s="43"/>
      <c r="NRR238" s="43"/>
      <c r="NRS238" s="43"/>
      <c r="NRT238" s="43"/>
      <c r="NRU238" s="43"/>
      <c r="NRV238" s="43"/>
      <c r="NRW238" s="43"/>
      <c r="NRX238" s="43"/>
      <c r="NRY238" s="43"/>
      <c r="NRZ238" s="43"/>
      <c r="NSA238" s="43"/>
      <c r="NSB238" s="43"/>
      <c r="NSC238" s="43"/>
      <c r="NSD238" s="43"/>
      <c r="NSE238" s="43"/>
      <c r="NSF238" s="43"/>
      <c r="NSG238" s="43"/>
      <c r="NSH238" s="43"/>
      <c r="NSI238" s="43"/>
      <c r="NSJ238" s="43"/>
      <c r="NSK238" s="43"/>
      <c r="NSL238" s="43"/>
      <c r="NSM238" s="43"/>
      <c r="NSN238" s="43"/>
      <c r="NSO238" s="43"/>
      <c r="NSP238" s="43"/>
      <c r="NSQ238" s="43"/>
      <c r="NSR238" s="43"/>
      <c r="NSS238" s="43"/>
      <c r="NST238" s="43"/>
      <c r="NSU238" s="43"/>
      <c r="NSV238" s="43"/>
      <c r="NSW238" s="43"/>
      <c r="NSX238" s="43"/>
      <c r="NSY238" s="43"/>
      <c r="NSZ238" s="43"/>
      <c r="NTA238" s="43"/>
      <c r="NTB238" s="43"/>
      <c r="NTC238" s="43"/>
      <c r="NTD238" s="43"/>
      <c r="NTE238" s="43"/>
      <c r="NTF238" s="43"/>
      <c r="NTG238" s="43"/>
      <c r="NTH238" s="43"/>
      <c r="NTI238" s="43"/>
      <c r="NTJ238" s="43"/>
      <c r="NTK238" s="43"/>
      <c r="NTL238" s="43"/>
      <c r="NTM238" s="43"/>
      <c r="NTN238" s="43"/>
      <c r="NTO238" s="43"/>
      <c r="NTP238" s="43"/>
      <c r="NTQ238" s="43"/>
      <c r="NTR238" s="43"/>
      <c r="NTS238" s="43"/>
      <c r="NTT238" s="43"/>
      <c r="NTU238" s="43"/>
      <c r="NTV238" s="43"/>
      <c r="NTW238" s="43"/>
      <c r="NTX238" s="43"/>
      <c r="NTY238" s="43"/>
      <c r="NTZ238" s="43"/>
      <c r="NUA238" s="43"/>
      <c r="NUB238" s="43"/>
      <c r="NUC238" s="43"/>
      <c r="NUD238" s="43"/>
      <c r="NUE238" s="43"/>
      <c r="NUF238" s="43"/>
      <c r="NUG238" s="43"/>
      <c r="NUH238" s="43"/>
      <c r="NUI238" s="43"/>
      <c r="NUJ238" s="43"/>
      <c r="NUK238" s="43"/>
      <c r="NUL238" s="43"/>
      <c r="NUM238" s="43"/>
      <c r="NUN238" s="43"/>
      <c r="NUO238" s="43"/>
      <c r="NUP238" s="43"/>
      <c r="NUQ238" s="43"/>
      <c r="NUR238" s="43"/>
      <c r="NUS238" s="43"/>
      <c r="NUT238" s="43"/>
      <c r="NUU238" s="43"/>
      <c r="NUV238" s="43"/>
      <c r="NUW238" s="43"/>
      <c r="NUX238" s="43"/>
      <c r="NUY238" s="43"/>
      <c r="NUZ238" s="43"/>
      <c r="NVA238" s="43"/>
      <c r="NVB238" s="43"/>
      <c r="NVC238" s="43"/>
      <c r="NVD238" s="43"/>
      <c r="NVE238" s="43"/>
      <c r="NVF238" s="43"/>
      <c r="NVG238" s="43"/>
      <c r="NVH238" s="43"/>
      <c r="NVI238" s="43"/>
      <c r="NVJ238" s="43"/>
      <c r="NVK238" s="43"/>
      <c r="NVL238" s="43"/>
      <c r="NVM238" s="43"/>
      <c r="NVN238" s="43"/>
      <c r="NVO238" s="43"/>
      <c r="NVP238" s="43"/>
      <c r="NVQ238" s="43"/>
      <c r="NVR238" s="43"/>
      <c r="NVS238" s="43"/>
      <c r="NVT238" s="43"/>
      <c r="NVU238" s="43"/>
      <c r="NVV238" s="43"/>
      <c r="NVW238" s="43"/>
      <c r="NVX238" s="43"/>
      <c r="NVY238" s="43"/>
      <c r="NVZ238" s="43"/>
      <c r="NWA238" s="43"/>
      <c r="NWB238" s="43"/>
      <c r="NWC238" s="43"/>
      <c r="NWD238" s="43"/>
      <c r="NWE238" s="43"/>
      <c r="NWF238" s="43"/>
      <c r="NWG238" s="43"/>
      <c r="NWH238" s="43"/>
      <c r="NWI238" s="43"/>
      <c r="NWJ238" s="43"/>
      <c r="NWK238" s="43"/>
      <c r="NWL238" s="43"/>
      <c r="NWM238" s="43"/>
      <c r="NWN238" s="43"/>
      <c r="NWO238" s="43"/>
      <c r="NWP238" s="43"/>
      <c r="NWQ238" s="43"/>
      <c r="NWR238" s="43"/>
      <c r="NWS238" s="43"/>
      <c r="NWT238" s="43"/>
      <c r="NWU238" s="43"/>
      <c r="NWV238" s="43"/>
      <c r="NWW238" s="43"/>
      <c r="NWX238" s="43"/>
      <c r="NWY238" s="43"/>
      <c r="NWZ238" s="43"/>
      <c r="NXA238" s="43"/>
      <c r="NXB238" s="43"/>
      <c r="NXC238" s="43"/>
      <c r="NXD238" s="43"/>
      <c r="NXE238" s="43"/>
      <c r="NXF238" s="43"/>
      <c r="NXG238" s="43"/>
      <c r="NXH238" s="43"/>
      <c r="NXI238" s="43"/>
      <c r="NXJ238" s="43"/>
      <c r="NXK238" s="43"/>
      <c r="NXL238" s="43"/>
      <c r="NXM238" s="43"/>
      <c r="NXN238" s="43"/>
      <c r="NXO238" s="43"/>
      <c r="NXP238" s="43"/>
      <c r="NXQ238" s="43"/>
      <c r="NXR238" s="43"/>
      <c r="NXS238" s="43"/>
      <c r="NXT238" s="43"/>
      <c r="NXU238" s="43"/>
      <c r="NXV238" s="43"/>
      <c r="NXW238" s="43"/>
      <c r="NXX238" s="43"/>
      <c r="NXY238" s="43"/>
      <c r="NXZ238" s="43"/>
      <c r="NYA238" s="43"/>
      <c r="NYB238" s="43"/>
      <c r="NYC238" s="43"/>
      <c r="NYD238" s="43"/>
      <c r="NYE238" s="43"/>
      <c r="NYF238" s="43"/>
      <c r="NYG238" s="43"/>
      <c r="NYH238" s="43"/>
      <c r="NYI238" s="43"/>
      <c r="NYJ238" s="43"/>
      <c r="NYK238" s="43"/>
      <c r="NYL238" s="43"/>
      <c r="NYM238" s="43"/>
      <c r="NYN238" s="43"/>
      <c r="NYO238" s="43"/>
      <c r="NYP238" s="43"/>
      <c r="NYQ238" s="43"/>
      <c r="NYR238" s="43"/>
      <c r="NYS238" s="43"/>
      <c r="NYT238" s="43"/>
      <c r="NYU238" s="43"/>
      <c r="NYV238" s="43"/>
      <c r="NYW238" s="43"/>
      <c r="NYX238" s="43"/>
      <c r="NYY238" s="43"/>
      <c r="NYZ238" s="43"/>
      <c r="NZA238" s="43"/>
      <c r="NZB238" s="43"/>
      <c r="NZC238" s="43"/>
      <c r="NZD238" s="43"/>
      <c r="NZE238" s="43"/>
      <c r="NZF238" s="43"/>
      <c r="NZG238" s="43"/>
      <c r="NZH238" s="43"/>
      <c r="NZI238" s="43"/>
      <c r="NZJ238" s="43"/>
      <c r="NZK238" s="43"/>
      <c r="NZL238" s="43"/>
      <c r="NZM238" s="43"/>
      <c r="NZN238" s="43"/>
      <c r="NZO238" s="43"/>
      <c r="NZP238" s="43"/>
      <c r="NZQ238" s="43"/>
      <c r="NZR238" s="43"/>
      <c r="NZS238" s="43"/>
      <c r="NZT238" s="43"/>
      <c r="NZU238" s="43"/>
      <c r="NZV238" s="43"/>
      <c r="NZW238" s="43"/>
      <c r="NZX238" s="43"/>
      <c r="NZY238" s="43"/>
      <c r="NZZ238" s="43"/>
      <c r="OAA238" s="43"/>
      <c r="OAB238" s="43"/>
      <c r="OAC238" s="43"/>
      <c r="OAD238" s="43"/>
      <c r="OAE238" s="43"/>
      <c r="OAF238" s="43"/>
      <c r="OAG238" s="43"/>
      <c r="OAH238" s="43"/>
      <c r="OAI238" s="43"/>
      <c r="OAJ238" s="43"/>
      <c r="OAK238" s="43"/>
      <c r="OAL238" s="43"/>
      <c r="OAM238" s="43"/>
      <c r="OAN238" s="43"/>
      <c r="OAO238" s="43"/>
      <c r="OAP238" s="43"/>
      <c r="OAQ238" s="43"/>
      <c r="OAR238" s="43"/>
      <c r="OAS238" s="43"/>
      <c r="OAT238" s="43"/>
      <c r="OAU238" s="43"/>
      <c r="OAV238" s="43"/>
      <c r="OAW238" s="43"/>
      <c r="OAX238" s="43"/>
      <c r="OAY238" s="43"/>
      <c r="OAZ238" s="43"/>
      <c r="OBA238" s="43"/>
      <c r="OBB238" s="43"/>
      <c r="OBC238" s="43"/>
      <c r="OBD238" s="43"/>
      <c r="OBE238" s="43"/>
      <c r="OBF238" s="43"/>
      <c r="OBG238" s="43"/>
      <c r="OBH238" s="43"/>
      <c r="OBI238" s="43"/>
      <c r="OBJ238" s="43"/>
      <c r="OBK238" s="43"/>
      <c r="OBL238" s="43"/>
      <c r="OBM238" s="43"/>
      <c r="OBN238" s="43"/>
      <c r="OBO238" s="43"/>
      <c r="OBP238" s="43"/>
      <c r="OBQ238" s="43"/>
      <c r="OBR238" s="43"/>
      <c r="OBS238" s="43"/>
      <c r="OBT238" s="43"/>
      <c r="OBU238" s="43"/>
      <c r="OBV238" s="43"/>
      <c r="OBW238" s="43"/>
      <c r="OBX238" s="43"/>
      <c r="OBY238" s="43"/>
      <c r="OBZ238" s="43"/>
      <c r="OCA238" s="43"/>
      <c r="OCB238" s="43"/>
      <c r="OCC238" s="43"/>
      <c r="OCD238" s="43"/>
      <c r="OCE238" s="43"/>
      <c r="OCF238" s="43"/>
      <c r="OCG238" s="43"/>
      <c r="OCH238" s="43"/>
      <c r="OCI238" s="43"/>
      <c r="OCJ238" s="43"/>
      <c r="OCK238" s="43"/>
      <c r="OCL238" s="43"/>
      <c r="OCM238" s="43"/>
      <c r="OCN238" s="43"/>
      <c r="OCO238" s="43"/>
      <c r="OCP238" s="43"/>
      <c r="OCQ238" s="43"/>
      <c r="OCR238" s="43"/>
      <c r="OCS238" s="43"/>
      <c r="OCT238" s="43"/>
      <c r="OCU238" s="43"/>
      <c r="OCV238" s="43"/>
      <c r="OCW238" s="43"/>
      <c r="OCX238" s="43"/>
      <c r="OCY238" s="43"/>
      <c r="OCZ238" s="43"/>
      <c r="ODA238" s="43"/>
      <c r="ODB238" s="43"/>
      <c r="ODC238" s="43"/>
      <c r="ODD238" s="43"/>
      <c r="ODE238" s="43"/>
      <c r="ODF238" s="43"/>
      <c r="ODG238" s="43"/>
      <c r="ODH238" s="43"/>
      <c r="ODI238" s="43"/>
      <c r="ODJ238" s="43"/>
      <c r="ODK238" s="43"/>
      <c r="ODL238" s="43"/>
      <c r="ODM238" s="43"/>
      <c r="ODN238" s="43"/>
      <c r="ODO238" s="43"/>
      <c r="ODP238" s="43"/>
      <c r="ODQ238" s="43"/>
      <c r="ODR238" s="43"/>
      <c r="ODS238" s="43"/>
      <c r="ODT238" s="43"/>
      <c r="ODU238" s="43"/>
      <c r="ODV238" s="43"/>
      <c r="ODW238" s="43"/>
      <c r="ODX238" s="43"/>
      <c r="ODY238" s="43"/>
      <c r="ODZ238" s="43"/>
      <c r="OEA238" s="43"/>
      <c r="OEB238" s="43"/>
      <c r="OEC238" s="43"/>
      <c r="OED238" s="43"/>
      <c r="OEE238" s="43"/>
      <c r="OEF238" s="43"/>
      <c r="OEG238" s="43"/>
      <c r="OEH238" s="43"/>
      <c r="OEI238" s="43"/>
      <c r="OEJ238" s="43"/>
      <c r="OEK238" s="43"/>
      <c r="OEL238" s="43"/>
      <c r="OEM238" s="43"/>
      <c r="OEN238" s="43"/>
      <c r="OEO238" s="43"/>
      <c r="OEP238" s="43"/>
      <c r="OEQ238" s="43"/>
      <c r="OER238" s="43"/>
      <c r="OES238" s="43"/>
      <c r="OET238" s="43"/>
      <c r="OEU238" s="43"/>
      <c r="OEV238" s="43"/>
      <c r="OEW238" s="43"/>
      <c r="OEX238" s="43"/>
      <c r="OEY238" s="43"/>
      <c r="OEZ238" s="43"/>
      <c r="OFA238" s="43"/>
      <c r="OFB238" s="43"/>
      <c r="OFC238" s="43"/>
      <c r="OFD238" s="43"/>
      <c r="OFE238" s="43"/>
      <c r="OFF238" s="43"/>
      <c r="OFG238" s="43"/>
      <c r="OFH238" s="43"/>
      <c r="OFI238" s="43"/>
      <c r="OFJ238" s="43"/>
      <c r="OFK238" s="43"/>
      <c r="OFL238" s="43"/>
      <c r="OFM238" s="43"/>
      <c r="OFN238" s="43"/>
      <c r="OFO238" s="43"/>
      <c r="OFP238" s="43"/>
      <c r="OFQ238" s="43"/>
      <c r="OFR238" s="43"/>
      <c r="OFS238" s="43"/>
      <c r="OFT238" s="43"/>
      <c r="OFU238" s="43"/>
      <c r="OFV238" s="43"/>
      <c r="OFW238" s="43"/>
      <c r="OFX238" s="43"/>
      <c r="OFY238" s="43"/>
      <c r="OFZ238" s="43"/>
      <c r="OGA238" s="43"/>
      <c r="OGB238" s="43"/>
      <c r="OGC238" s="43"/>
      <c r="OGD238" s="43"/>
      <c r="OGE238" s="43"/>
      <c r="OGF238" s="43"/>
      <c r="OGG238" s="43"/>
      <c r="OGH238" s="43"/>
      <c r="OGI238" s="43"/>
      <c r="OGJ238" s="43"/>
      <c r="OGK238" s="43"/>
      <c r="OGL238" s="43"/>
      <c r="OGM238" s="43"/>
      <c r="OGN238" s="43"/>
      <c r="OGO238" s="43"/>
      <c r="OGP238" s="43"/>
      <c r="OGQ238" s="43"/>
      <c r="OGR238" s="43"/>
      <c r="OGS238" s="43"/>
      <c r="OGT238" s="43"/>
      <c r="OGU238" s="43"/>
      <c r="OGV238" s="43"/>
      <c r="OGW238" s="43"/>
      <c r="OGX238" s="43"/>
      <c r="OGY238" s="43"/>
      <c r="OGZ238" s="43"/>
      <c r="OHA238" s="43"/>
      <c r="OHB238" s="43"/>
      <c r="OHC238" s="43"/>
      <c r="OHD238" s="43"/>
      <c r="OHE238" s="43"/>
      <c r="OHF238" s="43"/>
      <c r="OHG238" s="43"/>
      <c r="OHH238" s="43"/>
      <c r="OHI238" s="43"/>
      <c r="OHJ238" s="43"/>
      <c r="OHK238" s="43"/>
      <c r="OHL238" s="43"/>
      <c r="OHM238" s="43"/>
      <c r="OHN238" s="43"/>
      <c r="OHO238" s="43"/>
      <c r="OHP238" s="43"/>
      <c r="OHQ238" s="43"/>
      <c r="OHR238" s="43"/>
      <c r="OHS238" s="43"/>
      <c r="OHT238" s="43"/>
      <c r="OHU238" s="43"/>
      <c r="OHV238" s="43"/>
      <c r="OHW238" s="43"/>
      <c r="OHX238" s="43"/>
      <c r="OHY238" s="43"/>
      <c r="OHZ238" s="43"/>
      <c r="OIA238" s="43"/>
      <c r="OIB238" s="43"/>
      <c r="OIC238" s="43"/>
      <c r="OID238" s="43"/>
      <c r="OIE238" s="43"/>
      <c r="OIF238" s="43"/>
      <c r="OIG238" s="43"/>
      <c r="OIH238" s="43"/>
      <c r="OII238" s="43"/>
      <c r="OIJ238" s="43"/>
      <c r="OIK238" s="43"/>
      <c r="OIL238" s="43"/>
      <c r="OIM238" s="43"/>
      <c r="OIN238" s="43"/>
      <c r="OIO238" s="43"/>
      <c r="OIP238" s="43"/>
      <c r="OIQ238" s="43"/>
      <c r="OIR238" s="43"/>
      <c r="OIS238" s="43"/>
      <c r="OIT238" s="43"/>
      <c r="OIU238" s="43"/>
      <c r="OIV238" s="43"/>
      <c r="OIW238" s="43"/>
      <c r="OIX238" s="43"/>
      <c r="OIY238" s="43"/>
      <c r="OIZ238" s="43"/>
      <c r="OJA238" s="43"/>
      <c r="OJB238" s="43"/>
      <c r="OJC238" s="43"/>
      <c r="OJD238" s="43"/>
      <c r="OJE238" s="43"/>
      <c r="OJF238" s="43"/>
      <c r="OJG238" s="43"/>
      <c r="OJH238" s="43"/>
      <c r="OJI238" s="43"/>
      <c r="OJJ238" s="43"/>
      <c r="OJK238" s="43"/>
      <c r="OJL238" s="43"/>
      <c r="OJM238" s="43"/>
      <c r="OJN238" s="43"/>
      <c r="OJO238" s="43"/>
      <c r="OJP238" s="43"/>
      <c r="OJQ238" s="43"/>
      <c r="OJR238" s="43"/>
      <c r="OJS238" s="43"/>
      <c r="OJT238" s="43"/>
      <c r="OJU238" s="43"/>
      <c r="OJV238" s="43"/>
      <c r="OJW238" s="43"/>
      <c r="OJX238" s="43"/>
      <c r="OJY238" s="43"/>
      <c r="OJZ238" s="43"/>
      <c r="OKA238" s="43"/>
      <c r="OKB238" s="43"/>
      <c r="OKC238" s="43"/>
      <c r="OKD238" s="43"/>
      <c r="OKE238" s="43"/>
      <c r="OKF238" s="43"/>
      <c r="OKG238" s="43"/>
      <c r="OKH238" s="43"/>
      <c r="OKI238" s="43"/>
      <c r="OKJ238" s="43"/>
      <c r="OKK238" s="43"/>
      <c r="OKL238" s="43"/>
      <c r="OKM238" s="43"/>
      <c r="OKN238" s="43"/>
      <c r="OKO238" s="43"/>
      <c r="OKP238" s="43"/>
      <c r="OKQ238" s="43"/>
      <c r="OKR238" s="43"/>
      <c r="OKS238" s="43"/>
      <c r="OKT238" s="43"/>
      <c r="OKU238" s="43"/>
      <c r="OKV238" s="43"/>
      <c r="OKW238" s="43"/>
      <c r="OKX238" s="43"/>
      <c r="OKY238" s="43"/>
      <c r="OKZ238" s="43"/>
      <c r="OLA238" s="43"/>
      <c r="OLB238" s="43"/>
      <c r="OLC238" s="43"/>
      <c r="OLD238" s="43"/>
      <c r="OLE238" s="43"/>
      <c r="OLF238" s="43"/>
      <c r="OLG238" s="43"/>
      <c r="OLH238" s="43"/>
      <c r="OLI238" s="43"/>
      <c r="OLJ238" s="43"/>
      <c r="OLK238" s="43"/>
      <c r="OLL238" s="43"/>
      <c r="OLM238" s="43"/>
      <c r="OLN238" s="43"/>
      <c r="OLO238" s="43"/>
      <c r="OLP238" s="43"/>
      <c r="OLQ238" s="43"/>
      <c r="OLR238" s="43"/>
      <c r="OLS238" s="43"/>
      <c r="OLT238" s="43"/>
      <c r="OLU238" s="43"/>
      <c r="OLV238" s="43"/>
      <c r="OLW238" s="43"/>
      <c r="OLX238" s="43"/>
      <c r="OLY238" s="43"/>
      <c r="OLZ238" s="43"/>
      <c r="OMA238" s="43"/>
      <c r="OMB238" s="43"/>
      <c r="OMC238" s="43"/>
      <c r="OMD238" s="43"/>
      <c r="OME238" s="43"/>
      <c r="OMF238" s="43"/>
      <c r="OMG238" s="43"/>
      <c r="OMH238" s="43"/>
      <c r="OMI238" s="43"/>
      <c r="OMJ238" s="43"/>
      <c r="OMK238" s="43"/>
      <c r="OML238" s="43"/>
      <c r="OMM238" s="43"/>
      <c r="OMN238" s="43"/>
      <c r="OMO238" s="43"/>
      <c r="OMP238" s="43"/>
      <c r="OMQ238" s="43"/>
      <c r="OMR238" s="43"/>
      <c r="OMS238" s="43"/>
      <c r="OMT238" s="43"/>
      <c r="OMU238" s="43"/>
      <c r="OMV238" s="43"/>
      <c r="OMW238" s="43"/>
      <c r="OMX238" s="43"/>
      <c r="OMY238" s="43"/>
      <c r="OMZ238" s="43"/>
      <c r="ONA238" s="43"/>
      <c r="ONB238" s="43"/>
      <c r="ONC238" s="43"/>
      <c r="OND238" s="43"/>
      <c r="ONE238" s="43"/>
      <c r="ONF238" s="43"/>
      <c r="ONG238" s="43"/>
      <c r="ONH238" s="43"/>
      <c r="ONI238" s="43"/>
      <c r="ONJ238" s="43"/>
      <c r="ONK238" s="43"/>
      <c r="ONL238" s="43"/>
      <c r="ONM238" s="43"/>
      <c r="ONN238" s="43"/>
      <c r="ONO238" s="43"/>
      <c r="ONP238" s="43"/>
      <c r="ONQ238" s="43"/>
      <c r="ONR238" s="43"/>
      <c r="ONS238" s="43"/>
      <c r="ONT238" s="43"/>
      <c r="ONU238" s="43"/>
      <c r="ONV238" s="43"/>
      <c r="ONW238" s="43"/>
      <c r="ONX238" s="43"/>
      <c r="ONY238" s="43"/>
      <c r="ONZ238" s="43"/>
      <c r="OOA238" s="43"/>
      <c r="OOB238" s="43"/>
      <c r="OOC238" s="43"/>
      <c r="OOD238" s="43"/>
      <c r="OOE238" s="43"/>
      <c r="OOF238" s="43"/>
      <c r="OOG238" s="43"/>
      <c r="OOH238" s="43"/>
      <c r="OOI238" s="43"/>
      <c r="OOJ238" s="43"/>
      <c r="OOK238" s="43"/>
      <c r="OOL238" s="43"/>
      <c r="OOM238" s="43"/>
      <c r="OON238" s="43"/>
      <c r="OOO238" s="43"/>
      <c r="OOP238" s="43"/>
      <c r="OOQ238" s="43"/>
      <c r="OOR238" s="43"/>
      <c r="OOS238" s="43"/>
      <c r="OOT238" s="43"/>
      <c r="OOU238" s="43"/>
      <c r="OOV238" s="43"/>
      <c r="OOW238" s="43"/>
      <c r="OOX238" s="43"/>
      <c r="OOY238" s="43"/>
      <c r="OOZ238" s="43"/>
      <c r="OPA238" s="43"/>
      <c r="OPB238" s="43"/>
      <c r="OPC238" s="43"/>
      <c r="OPD238" s="43"/>
      <c r="OPE238" s="43"/>
      <c r="OPF238" s="43"/>
      <c r="OPG238" s="43"/>
      <c r="OPH238" s="43"/>
      <c r="OPI238" s="43"/>
      <c r="OPJ238" s="43"/>
      <c r="OPK238" s="43"/>
      <c r="OPL238" s="43"/>
      <c r="OPM238" s="43"/>
      <c r="OPN238" s="43"/>
      <c r="OPO238" s="43"/>
      <c r="OPP238" s="43"/>
      <c r="OPQ238" s="43"/>
      <c r="OPR238" s="43"/>
      <c r="OPS238" s="43"/>
      <c r="OPT238" s="43"/>
      <c r="OPU238" s="43"/>
      <c r="OPV238" s="43"/>
      <c r="OPW238" s="43"/>
      <c r="OPX238" s="43"/>
      <c r="OPY238" s="43"/>
      <c r="OPZ238" s="43"/>
      <c r="OQA238" s="43"/>
      <c r="OQB238" s="43"/>
      <c r="OQC238" s="43"/>
      <c r="OQD238" s="43"/>
      <c r="OQE238" s="43"/>
      <c r="OQF238" s="43"/>
      <c r="OQG238" s="43"/>
      <c r="OQH238" s="43"/>
      <c r="OQI238" s="43"/>
      <c r="OQJ238" s="43"/>
      <c r="OQK238" s="43"/>
      <c r="OQL238" s="43"/>
      <c r="OQM238" s="43"/>
      <c r="OQN238" s="43"/>
      <c r="OQO238" s="43"/>
      <c r="OQP238" s="43"/>
      <c r="OQQ238" s="43"/>
      <c r="OQR238" s="43"/>
      <c r="OQS238" s="43"/>
      <c r="OQT238" s="43"/>
      <c r="OQU238" s="43"/>
      <c r="OQV238" s="43"/>
      <c r="OQW238" s="43"/>
      <c r="OQX238" s="43"/>
      <c r="OQY238" s="43"/>
      <c r="OQZ238" s="43"/>
      <c r="ORA238" s="43"/>
      <c r="ORB238" s="43"/>
      <c r="ORC238" s="43"/>
      <c r="ORD238" s="43"/>
      <c r="ORE238" s="43"/>
      <c r="ORF238" s="43"/>
      <c r="ORG238" s="43"/>
      <c r="ORH238" s="43"/>
      <c r="ORI238" s="43"/>
      <c r="ORJ238" s="43"/>
      <c r="ORK238" s="43"/>
      <c r="ORL238" s="43"/>
      <c r="ORM238" s="43"/>
      <c r="ORN238" s="43"/>
      <c r="ORO238" s="43"/>
      <c r="ORP238" s="43"/>
      <c r="ORQ238" s="43"/>
      <c r="ORR238" s="43"/>
      <c r="ORS238" s="43"/>
      <c r="ORT238" s="43"/>
      <c r="ORU238" s="43"/>
      <c r="ORV238" s="43"/>
      <c r="ORW238" s="43"/>
      <c r="ORX238" s="43"/>
      <c r="ORY238" s="43"/>
      <c r="ORZ238" s="43"/>
      <c r="OSA238" s="43"/>
      <c r="OSB238" s="43"/>
      <c r="OSC238" s="43"/>
      <c r="OSD238" s="43"/>
      <c r="OSE238" s="43"/>
      <c r="OSF238" s="43"/>
      <c r="OSG238" s="43"/>
      <c r="OSH238" s="43"/>
      <c r="OSI238" s="43"/>
      <c r="OSJ238" s="43"/>
      <c r="OSK238" s="43"/>
      <c r="OSL238" s="43"/>
      <c r="OSM238" s="43"/>
      <c r="OSN238" s="43"/>
      <c r="OSO238" s="43"/>
      <c r="OSP238" s="43"/>
      <c r="OSQ238" s="43"/>
      <c r="OSR238" s="43"/>
      <c r="OSS238" s="43"/>
      <c r="OST238" s="43"/>
      <c r="OSU238" s="43"/>
      <c r="OSV238" s="43"/>
      <c r="OSW238" s="43"/>
      <c r="OSX238" s="43"/>
      <c r="OSY238" s="43"/>
      <c r="OSZ238" s="43"/>
      <c r="OTA238" s="43"/>
      <c r="OTB238" s="43"/>
      <c r="OTC238" s="43"/>
      <c r="OTD238" s="43"/>
      <c r="OTE238" s="43"/>
      <c r="OTF238" s="43"/>
      <c r="OTG238" s="43"/>
      <c r="OTH238" s="43"/>
      <c r="OTI238" s="43"/>
      <c r="OTJ238" s="43"/>
      <c r="OTK238" s="43"/>
      <c r="OTL238" s="43"/>
      <c r="OTM238" s="43"/>
      <c r="OTN238" s="43"/>
      <c r="OTO238" s="43"/>
      <c r="OTP238" s="43"/>
      <c r="OTQ238" s="43"/>
      <c r="OTR238" s="43"/>
      <c r="OTS238" s="43"/>
      <c r="OTT238" s="43"/>
      <c r="OTU238" s="43"/>
      <c r="OTV238" s="43"/>
      <c r="OTW238" s="43"/>
      <c r="OTX238" s="43"/>
      <c r="OTY238" s="43"/>
      <c r="OTZ238" s="43"/>
      <c r="OUA238" s="43"/>
      <c r="OUB238" s="43"/>
      <c r="OUC238" s="43"/>
      <c r="OUD238" s="43"/>
      <c r="OUE238" s="43"/>
      <c r="OUF238" s="43"/>
      <c r="OUG238" s="43"/>
      <c r="OUH238" s="43"/>
      <c r="OUI238" s="43"/>
      <c r="OUJ238" s="43"/>
      <c r="OUK238" s="43"/>
      <c r="OUL238" s="43"/>
      <c r="OUM238" s="43"/>
      <c r="OUN238" s="43"/>
      <c r="OUO238" s="43"/>
      <c r="OUP238" s="43"/>
      <c r="OUQ238" s="43"/>
      <c r="OUR238" s="43"/>
      <c r="OUS238" s="43"/>
      <c r="OUT238" s="43"/>
      <c r="OUU238" s="43"/>
      <c r="OUV238" s="43"/>
      <c r="OUW238" s="43"/>
      <c r="OUX238" s="43"/>
      <c r="OUY238" s="43"/>
      <c r="OUZ238" s="43"/>
      <c r="OVA238" s="43"/>
      <c r="OVB238" s="43"/>
      <c r="OVC238" s="43"/>
      <c r="OVD238" s="43"/>
      <c r="OVE238" s="43"/>
      <c r="OVF238" s="43"/>
      <c r="OVG238" s="43"/>
      <c r="OVH238" s="43"/>
      <c r="OVI238" s="43"/>
      <c r="OVJ238" s="43"/>
      <c r="OVK238" s="43"/>
      <c r="OVL238" s="43"/>
      <c r="OVM238" s="43"/>
      <c r="OVN238" s="43"/>
      <c r="OVO238" s="43"/>
      <c r="OVP238" s="43"/>
      <c r="OVQ238" s="43"/>
      <c r="OVR238" s="43"/>
      <c r="OVS238" s="43"/>
      <c r="OVT238" s="43"/>
      <c r="OVU238" s="43"/>
      <c r="OVV238" s="43"/>
      <c r="OVW238" s="43"/>
      <c r="OVX238" s="43"/>
      <c r="OVY238" s="43"/>
      <c r="OVZ238" s="43"/>
      <c r="OWA238" s="43"/>
      <c r="OWB238" s="43"/>
      <c r="OWC238" s="43"/>
      <c r="OWD238" s="43"/>
      <c r="OWE238" s="43"/>
      <c r="OWF238" s="43"/>
      <c r="OWG238" s="43"/>
      <c r="OWH238" s="43"/>
      <c r="OWI238" s="43"/>
      <c r="OWJ238" s="43"/>
      <c r="OWK238" s="43"/>
      <c r="OWL238" s="43"/>
      <c r="OWM238" s="43"/>
      <c r="OWN238" s="43"/>
      <c r="OWO238" s="43"/>
      <c r="OWP238" s="43"/>
      <c r="OWQ238" s="43"/>
      <c r="OWR238" s="43"/>
      <c r="OWS238" s="43"/>
      <c r="OWT238" s="43"/>
      <c r="OWU238" s="43"/>
      <c r="OWV238" s="43"/>
      <c r="OWW238" s="43"/>
      <c r="OWX238" s="43"/>
      <c r="OWY238" s="43"/>
      <c r="OWZ238" s="43"/>
      <c r="OXA238" s="43"/>
      <c r="OXB238" s="43"/>
      <c r="OXC238" s="43"/>
      <c r="OXD238" s="43"/>
      <c r="OXE238" s="43"/>
      <c r="OXF238" s="43"/>
      <c r="OXG238" s="43"/>
      <c r="OXH238" s="43"/>
      <c r="OXI238" s="43"/>
      <c r="OXJ238" s="43"/>
      <c r="OXK238" s="43"/>
      <c r="OXL238" s="43"/>
      <c r="OXM238" s="43"/>
      <c r="OXN238" s="43"/>
      <c r="OXO238" s="43"/>
      <c r="OXP238" s="43"/>
      <c r="OXQ238" s="43"/>
      <c r="OXR238" s="43"/>
      <c r="OXS238" s="43"/>
      <c r="OXT238" s="43"/>
      <c r="OXU238" s="43"/>
      <c r="OXV238" s="43"/>
      <c r="OXW238" s="43"/>
      <c r="OXX238" s="43"/>
      <c r="OXY238" s="43"/>
      <c r="OXZ238" s="43"/>
      <c r="OYA238" s="43"/>
      <c r="OYB238" s="43"/>
      <c r="OYC238" s="43"/>
      <c r="OYD238" s="43"/>
      <c r="OYE238" s="43"/>
      <c r="OYF238" s="43"/>
      <c r="OYG238" s="43"/>
      <c r="OYH238" s="43"/>
      <c r="OYI238" s="43"/>
      <c r="OYJ238" s="43"/>
      <c r="OYK238" s="43"/>
      <c r="OYL238" s="43"/>
      <c r="OYM238" s="43"/>
      <c r="OYN238" s="43"/>
      <c r="OYO238" s="43"/>
      <c r="OYP238" s="43"/>
      <c r="OYQ238" s="43"/>
      <c r="OYR238" s="43"/>
      <c r="OYS238" s="43"/>
      <c r="OYT238" s="43"/>
      <c r="OYU238" s="43"/>
      <c r="OYV238" s="43"/>
      <c r="OYW238" s="43"/>
      <c r="OYX238" s="43"/>
      <c r="OYY238" s="43"/>
      <c r="OYZ238" s="43"/>
      <c r="OZA238" s="43"/>
      <c r="OZB238" s="43"/>
      <c r="OZC238" s="43"/>
      <c r="OZD238" s="43"/>
      <c r="OZE238" s="43"/>
      <c r="OZF238" s="43"/>
      <c r="OZG238" s="43"/>
      <c r="OZH238" s="43"/>
      <c r="OZI238" s="43"/>
      <c r="OZJ238" s="43"/>
      <c r="OZK238" s="43"/>
      <c r="OZL238" s="43"/>
      <c r="OZM238" s="43"/>
      <c r="OZN238" s="43"/>
      <c r="OZO238" s="43"/>
      <c r="OZP238" s="43"/>
      <c r="OZQ238" s="43"/>
      <c r="OZR238" s="43"/>
      <c r="OZS238" s="43"/>
      <c r="OZT238" s="43"/>
      <c r="OZU238" s="43"/>
      <c r="OZV238" s="43"/>
      <c r="OZW238" s="43"/>
      <c r="OZX238" s="43"/>
      <c r="OZY238" s="43"/>
      <c r="OZZ238" s="43"/>
      <c r="PAA238" s="43"/>
      <c r="PAB238" s="43"/>
      <c r="PAC238" s="43"/>
      <c r="PAD238" s="43"/>
      <c r="PAE238" s="43"/>
      <c r="PAF238" s="43"/>
      <c r="PAG238" s="43"/>
      <c r="PAH238" s="43"/>
      <c r="PAI238" s="43"/>
      <c r="PAJ238" s="43"/>
      <c r="PAK238" s="43"/>
      <c r="PAL238" s="43"/>
      <c r="PAM238" s="43"/>
      <c r="PAN238" s="43"/>
      <c r="PAO238" s="43"/>
      <c r="PAP238" s="43"/>
      <c r="PAQ238" s="43"/>
      <c r="PAR238" s="43"/>
      <c r="PAS238" s="43"/>
      <c r="PAT238" s="43"/>
      <c r="PAU238" s="43"/>
      <c r="PAV238" s="43"/>
      <c r="PAW238" s="43"/>
      <c r="PAX238" s="43"/>
      <c r="PAY238" s="43"/>
      <c r="PAZ238" s="43"/>
      <c r="PBA238" s="43"/>
      <c r="PBB238" s="43"/>
      <c r="PBC238" s="43"/>
      <c r="PBD238" s="43"/>
      <c r="PBE238" s="43"/>
      <c r="PBF238" s="43"/>
      <c r="PBG238" s="43"/>
      <c r="PBH238" s="43"/>
      <c r="PBI238" s="43"/>
      <c r="PBJ238" s="43"/>
      <c r="PBK238" s="43"/>
      <c r="PBL238" s="43"/>
      <c r="PBM238" s="43"/>
      <c r="PBN238" s="43"/>
      <c r="PBO238" s="43"/>
      <c r="PBP238" s="43"/>
      <c r="PBQ238" s="43"/>
      <c r="PBR238" s="43"/>
      <c r="PBS238" s="43"/>
      <c r="PBT238" s="43"/>
      <c r="PBU238" s="43"/>
      <c r="PBV238" s="43"/>
      <c r="PBW238" s="43"/>
      <c r="PBX238" s="43"/>
      <c r="PBY238" s="43"/>
      <c r="PBZ238" s="43"/>
      <c r="PCA238" s="43"/>
      <c r="PCB238" s="43"/>
      <c r="PCC238" s="43"/>
      <c r="PCD238" s="43"/>
      <c r="PCE238" s="43"/>
      <c r="PCF238" s="43"/>
      <c r="PCG238" s="43"/>
      <c r="PCH238" s="43"/>
      <c r="PCI238" s="43"/>
      <c r="PCJ238" s="43"/>
      <c r="PCK238" s="43"/>
      <c r="PCL238" s="43"/>
      <c r="PCM238" s="43"/>
      <c r="PCN238" s="43"/>
      <c r="PCO238" s="43"/>
      <c r="PCP238" s="43"/>
      <c r="PCQ238" s="43"/>
      <c r="PCR238" s="43"/>
      <c r="PCS238" s="43"/>
      <c r="PCT238" s="43"/>
      <c r="PCU238" s="43"/>
      <c r="PCV238" s="43"/>
      <c r="PCW238" s="43"/>
      <c r="PCX238" s="43"/>
      <c r="PCY238" s="43"/>
      <c r="PCZ238" s="43"/>
      <c r="PDA238" s="43"/>
      <c r="PDB238" s="43"/>
      <c r="PDC238" s="43"/>
      <c r="PDD238" s="43"/>
      <c r="PDE238" s="43"/>
      <c r="PDF238" s="43"/>
      <c r="PDG238" s="43"/>
      <c r="PDH238" s="43"/>
      <c r="PDI238" s="43"/>
      <c r="PDJ238" s="43"/>
      <c r="PDK238" s="43"/>
      <c r="PDL238" s="43"/>
      <c r="PDM238" s="43"/>
      <c r="PDN238" s="43"/>
      <c r="PDO238" s="43"/>
      <c r="PDP238" s="43"/>
      <c r="PDQ238" s="43"/>
      <c r="PDR238" s="43"/>
      <c r="PDS238" s="43"/>
      <c r="PDT238" s="43"/>
      <c r="PDU238" s="43"/>
      <c r="PDV238" s="43"/>
      <c r="PDW238" s="43"/>
      <c r="PDX238" s="43"/>
      <c r="PDY238" s="43"/>
      <c r="PDZ238" s="43"/>
      <c r="PEA238" s="43"/>
      <c r="PEB238" s="43"/>
      <c r="PEC238" s="43"/>
      <c r="PED238" s="43"/>
      <c r="PEE238" s="43"/>
      <c r="PEF238" s="43"/>
      <c r="PEG238" s="43"/>
      <c r="PEH238" s="43"/>
      <c r="PEI238" s="43"/>
      <c r="PEJ238" s="43"/>
      <c r="PEK238" s="43"/>
      <c r="PEL238" s="43"/>
      <c r="PEM238" s="43"/>
      <c r="PEN238" s="43"/>
      <c r="PEO238" s="43"/>
      <c r="PEP238" s="43"/>
      <c r="PEQ238" s="43"/>
      <c r="PER238" s="43"/>
      <c r="PES238" s="43"/>
      <c r="PET238" s="43"/>
      <c r="PEU238" s="43"/>
      <c r="PEV238" s="43"/>
      <c r="PEW238" s="43"/>
      <c r="PEX238" s="43"/>
      <c r="PEY238" s="43"/>
      <c r="PEZ238" s="43"/>
      <c r="PFA238" s="43"/>
      <c r="PFB238" s="43"/>
      <c r="PFC238" s="43"/>
      <c r="PFD238" s="43"/>
      <c r="PFE238" s="43"/>
      <c r="PFF238" s="43"/>
      <c r="PFG238" s="43"/>
      <c r="PFH238" s="43"/>
      <c r="PFI238" s="43"/>
      <c r="PFJ238" s="43"/>
      <c r="PFK238" s="43"/>
      <c r="PFL238" s="43"/>
      <c r="PFM238" s="43"/>
      <c r="PFN238" s="43"/>
      <c r="PFO238" s="43"/>
      <c r="PFP238" s="43"/>
      <c r="PFQ238" s="43"/>
      <c r="PFR238" s="43"/>
      <c r="PFS238" s="43"/>
      <c r="PFT238" s="43"/>
      <c r="PFU238" s="43"/>
      <c r="PFV238" s="43"/>
      <c r="PFW238" s="43"/>
      <c r="PFX238" s="43"/>
      <c r="PFY238" s="43"/>
      <c r="PFZ238" s="43"/>
      <c r="PGA238" s="43"/>
      <c r="PGB238" s="43"/>
      <c r="PGC238" s="43"/>
      <c r="PGD238" s="43"/>
      <c r="PGE238" s="43"/>
      <c r="PGF238" s="43"/>
      <c r="PGG238" s="43"/>
      <c r="PGH238" s="43"/>
      <c r="PGI238" s="43"/>
      <c r="PGJ238" s="43"/>
      <c r="PGK238" s="43"/>
      <c r="PGL238" s="43"/>
      <c r="PGM238" s="43"/>
      <c r="PGN238" s="43"/>
      <c r="PGO238" s="43"/>
      <c r="PGP238" s="43"/>
      <c r="PGQ238" s="43"/>
      <c r="PGR238" s="43"/>
      <c r="PGS238" s="43"/>
      <c r="PGT238" s="43"/>
      <c r="PGU238" s="43"/>
      <c r="PGV238" s="43"/>
      <c r="PGW238" s="43"/>
      <c r="PGX238" s="43"/>
      <c r="PGY238" s="43"/>
      <c r="PGZ238" s="43"/>
      <c r="PHA238" s="43"/>
      <c r="PHB238" s="43"/>
      <c r="PHC238" s="43"/>
      <c r="PHD238" s="43"/>
      <c r="PHE238" s="43"/>
      <c r="PHF238" s="43"/>
      <c r="PHG238" s="43"/>
      <c r="PHH238" s="43"/>
      <c r="PHI238" s="43"/>
      <c r="PHJ238" s="43"/>
      <c r="PHK238" s="43"/>
      <c r="PHL238" s="43"/>
      <c r="PHM238" s="43"/>
      <c r="PHN238" s="43"/>
      <c r="PHO238" s="43"/>
      <c r="PHP238" s="43"/>
      <c r="PHQ238" s="43"/>
      <c r="PHR238" s="43"/>
      <c r="PHS238" s="43"/>
      <c r="PHT238" s="43"/>
      <c r="PHU238" s="43"/>
      <c r="PHV238" s="43"/>
      <c r="PHW238" s="43"/>
      <c r="PHX238" s="43"/>
      <c r="PHY238" s="43"/>
      <c r="PHZ238" s="43"/>
      <c r="PIA238" s="43"/>
      <c r="PIB238" s="43"/>
      <c r="PIC238" s="43"/>
      <c r="PID238" s="43"/>
      <c r="PIE238" s="43"/>
      <c r="PIF238" s="43"/>
      <c r="PIG238" s="43"/>
      <c r="PIH238" s="43"/>
      <c r="PII238" s="43"/>
      <c r="PIJ238" s="43"/>
      <c r="PIK238" s="43"/>
      <c r="PIL238" s="43"/>
      <c r="PIM238" s="43"/>
      <c r="PIN238" s="43"/>
      <c r="PIO238" s="43"/>
      <c r="PIP238" s="43"/>
      <c r="PIQ238" s="43"/>
      <c r="PIR238" s="43"/>
      <c r="PIS238" s="43"/>
      <c r="PIT238" s="43"/>
      <c r="PIU238" s="43"/>
      <c r="PIV238" s="43"/>
      <c r="PIW238" s="43"/>
      <c r="PIX238" s="43"/>
      <c r="PIY238" s="43"/>
      <c r="PIZ238" s="43"/>
      <c r="PJA238" s="43"/>
      <c r="PJB238" s="43"/>
      <c r="PJC238" s="43"/>
      <c r="PJD238" s="43"/>
      <c r="PJE238" s="43"/>
      <c r="PJF238" s="43"/>
      <c r="PJG238" s="43"/>
      <c r="PJH238" s="43"/>
      <c r="PJI238" s="43"/>
      <c r="PJJ238" s="43"/>
      <c r="PJK238" s="43"/>
      <c r="PJL238" s="43"/>
      <c r="PJM238" s="43"/>
      <c r="PJN238" s="43"/>
      <c r="PJO238" s="43"/>
      <c r="PJP238" s="43"/>
      <c r="PJQ238" s="43"/>
      <c r="PJR238" s="43"/>
      <c r="PJS238" s="43"/>
      <c r="PJT238" s="43"/>
      <c r="PJU238" s="43"/>
      <c r="PJV238" s="43"/>
      <c r="PJW238" s="43"/>
      <c r="PJX238" s="43"/>
      <c r="PJY238" s="43"/>
      <c r="PJZ238" s="43"/>
      <c r="PKA238" s="43"/>
      <c r="PKB238" s="43"/>
      <c r="PKC238" s="43"/>
      <c r="PKD238" s="43"/>
      <c r="PKE238" s="43"/>
      <c r="PKF238" s="43"/>
      <c r="PKG238" s="43"/>
      <c r="PKH238" s="43"/>
      <c r="PKI238" s="43"/>
      <c r="PKJ238" s="43"/>
      <c r="PKK238" s="43"/>
      <c r="PKL238" s="43"/>
      <c r="PKM238" s="43"/>
      <c r="PKN238" s="43"/>
      <c r="PKO238" s="43"/>
      <c r="PKP238" s="43"/>
      <c r="PKQ238" s="43"/>
      <c r="PKR238" s="43"/>
      <c r="PKS238" s="43"/>
      <c r="PKT238" s="43"/>
      <c r="PKU238" s="43"/>
      <c r="PKV238" s="43"/>
      <c r="PKW238" s="43"/>
      <c r="PKX238" s="43"/>
      <c r="PKY238" s="43"/>
      <c r="PKZ238" s="43"/>
      <c r="PLA238" s="43"/>
      <c r="PLB238" s="43"/>
      <c r="PLC238" s="43"/>
      <c r="PLD238" s="43"/>
      <c r="PLE238" s="43"/>
      <c r="PLF238" s="43"/>
      <c r="PLG238" s="43"/>
      <c r="PLH238" s="43"/>
      <c r="PLI238" s="43"/>
      <c r="PLJ238" s="43"/>
      <c r="PLK238" s="43"/>
      <c r="PLL238" s="43"/>
      <c r="PLM238" s="43"/>
      <c r="PLN238" s="43"/>
      <c r="PLO238" s="43"/>
      <c r="PLP238" s="43"/>
      <c r="PLQ238" s="43"/>
      <c r="PLR238" s="43"/>
      <c r="PLS238" s="43"/>
      <c r="PLT238" s="43"/>
      <c r="PLU238" s="43"/>
      <c r="PLV238" s="43"/>
      <c r="PLW238" s="43"/>
      <c r="PLX238" s="43"/>
      <c r="PLY238" s="43"/>
      <c r="PLZ238" s="43"/>
      <c r="PMA238" s="43"/>
      <c r="PMB238" s="43"/>
      <c r="PMC238" s="43"/>
      <c r="PMD238" s="43"/>
      <c r="PME238" s="43"/>
      <c r="PMF238" s="43"/>
      <c r="PMG238" s="43"/>
      <c r="PMH238" s="43"/>
      <c r="PMI238" s="43"/>
      <c r="PMJ238" s="43"/>
      <c r="PMK238" s="43"/>
      <c r="PML238" s="43"/>
      <c r="PMM238" s="43"/>
      <c r="PMN238" s="43"/>
      <c r="PMO238" s="43"/>
      <c r="PMP238" s="43"/>
      <c r="PMQ238" s="43"/>
      <c r="PMR238" s="43"/>
      <c r="PMS238" s="43"/>
      <c r="PMT238" s="43"/>
      <c r="PMU238" s="43"/>
      <c r="PMV238" s="43"/>
      <c r="PMW238" s="43"/>
      <c r="PMX238" s="43"/>
      <c r="PMY238" s="43"/>
      <c r="PMZ238" s="43"/>
      <c r="PNA238" s="43"/>
      <c r="PNB238" s="43"/>
      <c r="PNC238" s="43"/>
      <c r="PND238" s="43"/>
      <c r="PNE238" s="43"/>
      <c r="PNF238" s="43"/>
      <c r="PNG238" s="43"/>
      <c r="PNH238" s="43"/>
      <c r="PNI238" s="43"/>
      <c r="PNJ238" s="43"/>
      <c r="PNK238" s="43"/>
      <c r="PNL238" s="43"/>
      <c r="PNM238" s="43"/>
      <c r="PNN238" s="43"/>
      <c r="PNO238" s="43"/>
      <c r="PNP238" s="43"/>
      <c r="PNQ238" s="43"/>
      <c r="PNR238" s="43"/>
      <c r="PNS238" s="43"/>
      <c r="PNT238" s="43"/>
      <c r="PNU238" s="43"/>
      <c r="PNV238" s="43"/>
      <c r="PNW238" s="43"/>
      <c r="PNX238" s="43"/>
      <c r="PNY238" s="43"/>
      <c r="PNZ238" s="43"/>
      <c r="POA238" s="43"/>
      <c r="POB238" s="43"/>
      <c r="POC238" s="43"/>
      <c r="POD238" s="43"/>
      <c r="POE238" s="43"/>
      <c r="POF238" s="43"/>
      <c r="POG238" s="43"/>
      <c r="POH238" s="43"/>
      <c r="POI238" s="43"/>
      <c r="POJ238" s="43"/>
      <c r="POK238" s="43"/>
      <c r="POL238" s="43"/>
      <c r="POM238" s="43"/>
      <c r="PON238" s="43"/>
      <c r="POO238" s="43"/>
      <c r="POP238" s="43"/>
      <c r="POQ238" s="43"/>
      <c r="POR238" s="43"/>
      <c r="POS238" s="43"/>
      <c r="POT238" s="43"/>
      <c r="POU238" s="43"/>
      <c r="POV238" s="43"/>
      <c r="POW238" s="43"/>
      <c r="POX238" s="43"/>
      <c r="POY238" s="43"/>
      <c r="POZ238" s="43"/>
      <c r="PPA238" s="43"/>
      <c r="PPB238" s="43"/>
      <c r="PPC238" s="43"/>
      <c r="PPD238" s="43"/>
      <c r="PPE238" s="43"/>
      <c r="PPF238" s="43"/>
      <c r="PPG238" s="43"/>
      <c r="PPH238" s="43"/>
      <c r="PPI238" s="43"/>
      <c r="PPJ238" s="43"/>
      <c r="PPK238" s="43"/>
      <c r="PPL238" s="43"/>
      <c r="PPM238" s="43"/>
      <c r="PPN238" s="43"/>
      <c r="PPO238" s="43"/>
      <c r="PPP238" s="43"/>
      <c r="PPQ238" s="43"/>
      <c r="PPR238" s="43"/>
      <c r="PPS238" s="43"/>
      <c r="PPT238" s="43"/>
      <c r="PPU238" s="43"/>
      <c r="PPV238" s="43"/>
      <c r="PPW238" s="43"/>
      <c r="PPX238" s="43"/>
      <c r="PPY238" s="43"/>
      <c r="PPZ238" s="43"/>
      <c r="PQA238" s="43"/>
      <c r="PQB238" s="43"/>
      <c r="PQC238" s="43"/>
      <c r="PQD238" s="43"/>
      <c r="PQE238" s="43"/>
      <c r="PQF238" s="43"/>
      <c r="PQG238" s="43"/>
      <c r="PQH238" s="43"/>
      <c r="PQI238" s="43"/>
      <c r="PQJ238" s="43"/>
      <c r="PQK238" s="43"/>
      <c r="PQL238" s="43"/>
      <c r="PQM238" s="43"/>
      <c r="PQN238" s="43"/>
      <c r="PQO238" s="43"/>
      <c r="PQP238" s="43"/>
      <c r="PQQ238" s="43"/>
      <c r="PQR238" s="43"/>
      <c r="PQS238" s="43"/>
      <c r="PQT238" s="43"/>
      <c r="PQU238" s="43"/>
      <c r="PQV238" s="43"/>
      <c r="PQW238" s="43"/>
      <c r="PQX238" s="43"/>
      <c r="PQY238" s="43"/>
      <c r="PQZ238" s="43"/>
      <c r="PRA238" s="43"/>
      <c r="PRB238" s="43"/>
      <c r="PRC238" s="43"/>
      <c r="PRD238" s="43"/>
      <c r="PRE238" s="43"/>
      <c r="PRF238" s="43"/>
      <c r="PRG238" s="43"/>
      <c r="PRH238" s="43"/>
      <c r="PRI238" s="43"/>
      <c r="PRJ238" s="43"/>
      <c r="PRK238" s="43"/>
      <c r="PRL238" s="43"/>
      <c r="PRM238" s="43"/>
      <c r="PRN238" s="43"/>
      <c r="PRO238" s="43"/>
      <c r="PRP238" s="43"/>
      <c r="PRQ238" s="43"/>
      <c r="PRR238" s="43"/>
      <c r="PRS238" s="43"/>
      <c r="PRT238" s="43"/>
      <c r="PRU238" s="43"/>
      <c r="PRV238" s="43"/>
      <c r="PRW238" s="43"/>
      <c r="PRX238" s="43"/>
      <c r="PRY238" s="43"/>
      <c r="PRZ238" s="43"/>
      <c r="PSA238" s="43"/>
      <c r="PSB238" s="43"/>
      <c r="PSC238" s="43"/>
      <c r="PSD238" s="43"/>
      <c r="PSE238" s="43"/>
      <c r="PSF238" s="43"/>
      <c r="PSG238" s="43"/>
      <c r="PSH238" s="43"/>
      <c r="PSI238" s="43"/>
      <c r="PSJ238" s="43"/>
      <c r="PSK238" s="43"/>
      <c r="PSL238" s="43"/>
      <c r="PSM238" s="43"/>
      <c r="PSN238" s="43"/>
      <c r="PSO238" s="43"/>
      <c r="PSP238" s="43"/>
      <c r="PSQ238" s="43"/>
      <c r="PSR238" s="43"/>
      <c r="PSS238" s="43"/>
      <c r="PST238" s="43"/>
      <c r="PSU238" s="43"/>
      <c r="PSV238" s="43"/>
      <c r="PSW238" s="43"/>
      <c r="PSX238" s="43"/>
      <c r="PSY238" s="43"/>
      <c r="PSZ238" s="43"/>
      <c r="PTA238" s="43"/>
      <c r="PTB238" s="43"/>
      <c r="PTC238" s="43"/>
      <c r="PTD238" s="43"/>
      <c r="PTE238" s="43"/>
      <c r="PTF238" s="43"/>
      <c r="PTG238" s="43"/>
      <c r="PTH238" s="43"/>
      <c r="PTI238" s="43"/>
      <c r="PTJ238" s="43"/>
      <c r="PTK238" s="43"/>
      <c r="PTL238" s="43"/>
      <c r="PTM238" s="43"/>
      <c r="PTN238" s="43"/>
      <c r="PTO238" s="43"/>
      <c r="PTP238" s="43"/>
      <c r="PTQ238" s="43"/>
      <c r="PTR238" s="43"/>
      <c r="PTS238" s="43"/>
      <c r="PTT238" s="43"/>
      <c r="PTU238" s="43"/>
      <c r="PTV238" s="43"/>
      <c r="PTW238" s="43"/>
      <c r="PTX238" s="43"/>
      <c r="PTY238" s="43"/>
      <c r="PTZ238" s="43"/>
      <c r="PUA238" s="43"/>
      <c r="PUB238" s="43"/>
      <c r="PUC238" s="43"/>
      <c r="PUD238" s="43"/>
      <c r="PUE238" s="43"/>
      <c r="PUF238" s="43"/>
      <c r="PUG238" s="43"/>
      <c r="PUH238" s="43"/>
      <c r="PUI238" s="43"/>
      <c r="PUJ238" s="43"/>
      <c r="PUK238" s="43"/>
      <c r="PUL238" s="43"/>
      <c r="PUM238" s="43"/>
      <c r="PUN238" s="43"/>
      <c r="PUO238" s="43"/>
      <c r="PUP238" s="43"/>
      <c r="PUQ238" s="43"/>
      <c r="PUR238" s="43"/>
      <c r="PUS238" s="43"/>
      <c r="PUT238" s="43"/>
      <c r="PUU238" s="43"/>
      <c r="PUV238" s="43"/>
      <c r="PUW238" s="43"/>
      <c r="PUX238" s="43"/>
      <c r="PUY238" s="43"/>
      <c r="PUZ238" s="43"/>
      <c r="PVA238" s="43"/>
      <c r="PVB238" s="43"/>
      <c r="PVC238" s="43"/>
      <c r="PVD238" s="43"/>
      <c r="PVE238" s="43"/>
      <c r="PVF238" s="43"/>
      <c r="PVG238" s="43"/>
      <c r="PVH238" s="43"/>
      <c r="PVI238" s="43"/>
      <c r="PVJ238" s="43"/>
      <c r="PVK238" s="43"/>
      <c r="PVL238" s="43"/>
      <c r="PVM238" s="43"/>
      <c r="PVN238" s="43"/>
      <c r="PVO238" s="43"/>
      <c r="PVP238" s="43"/>
      <c r="PVQ238" s="43"/>
      <c r="PVR238" s="43"/>
      <c r="PVS238" s="43"/>
      <c r="PVT238" s="43"/>
      <c r="PVU238" s="43"/>
      <c r="PVV238" s="43"/>
      <c r="PVW238" s="43"/>
      <c r="PVX238" s="43"/>
      <c r="PVY238" s="43"/>
      <c r="PVZ238" s="43"/>
      <c r="PWA238" s="43"/>
      <c r="PWB238" s="43"/>
      <c r="PWC238" s="43"/>
      <c r="PWD238" s="43"/>
      <c r="PWE238" s="43"/>
      <c r="PWF238" s="43"/>
      <c r="PWG238" s="43"/>
      <c r="PWH238" s="43"/>
      <c r="PWI238" s="43"/>
      <c r="PWJ238" s="43"/>
      <c r="PWK238" s="43"/>
      <c r="PWL238" s="43"/>
      <c r="PWM238" s="43"/>
      <c r="PWN238" s="43"/>
      <c r="PWO238" s="43"/>
      <c r="PWP238" s="43"/>
      <c r="PWQ238" s="43"/>
      <c r="PWR238" s="43"/>
      <c r="PWS238" s="43"/>
      <c r="PWT238" s="43"/>
      <c r="PWU238" s="43"/>
      <c r="PWV238" s="43"/>
      <c r="PWW238" s="43"/>
      <c r="PWX238" s="43"/>
      <c r="PWY238" s="43"/>
      <c r="PWZ238" s="43"/>
      <c r="PXA238" s="43"/>
      <c r="PXB238" s="43"/>
      <c r="PXC238" s="43"/>
      <c r="PXD238" s="43"/>
      <c r="PXE238" s="43"/>
      <c r="PXF238" s="43"/>
      <c r="PXG238" s="43"/>
      <c r="PXH238" s="43"/>
      <c r="PXI238" s="43"/>
      <c r="PXJ238" s="43"/>
      <c r="PXK238" s="43"/>
      <c r="PXL238" s="43"/>
      <c r="PXM238" s="43"/>
      <c r="PXN238" s="43"/>
      <c r="PXO238" s="43"/>
      <c r="PXP238" s="43"/>
      <c r="PXQ238" s="43"/>
      <c r="PXR238" s="43"/>
      <c r="PXS238" s="43"/>
      <c r="PXT238" s="43"/>
      <c r="PXU238" s="43"/>
      <c r="PXV238" s="43"/>
      <c r="PXW238" s="43"/>
      <c r="PXX238" s="43"/>
      <c r="PXY238" s="43"/>
      <c r="PXZ238" s="43"/>
      <c r="PYA238" s="43"/>
      <c r="PYB238" s="43"/>
      <c r="PYC238" s="43"/>
      <c r="PYD238" s="43"/>
      <c r="PYE238" s="43"/>
      <c r="PYF238" s="43"/>
      <c r="PYG238" s="43"/>
      <c r="PYH238" s="43"/>
      <c r="PYI238" s="43"/>
      <c r="PYJ238" s="43"/>
      <c r="PYK238" s="43"/>
      <c r="PYL238" s="43"/>
      <c r="PYM238" s="43"/>
      <c r="PYN238" s="43"/>
      <c r="PYO238" s="43"/>
      <c r="PYP238" s="43"/>
      <c r="PYQ238" s="43"/>
      <c r="PYR238" s="43"/>
      <c r="PYS238" s="43"/>
      <c r="PYT238" s="43"/>
      <c r="PYU238" s="43"/>
      <c r="PYV238" s="43"/>
      <c r="PYW238" s="43"/>
      <c r="PYX238" s="43"/>
      <c r="PYY238" s="43"/>
      <c r="PYZ238" s="43"/>
      <c r="PZA238" s="43"/>
      <c r="PZB238" s="43"/>
      <c r="PZC238" s="43"/>
      <c r="PZD238" s="43"/>
      <c r="PZE238" s="43"/>
      <c r="PZF238" s="43"/>
      <c r="PZG238" s="43"/>
      <c r="PZH238" s="43"/>
      <c r="PZI238" s="43"/>
      <c r="PZJ238" s="43"/>
      <c r="PZK238" s="43"/>
      <c r="PZL238" s="43"/>
      <c r="PZM238" s="43"/>
      <c r="PZN238" s="43"/>
      <c r="PZO238" s="43"/>
      <c r="PZP238" s="43"/>
      <c r="PZQ238" s="43"/>
      <c r="PZR238" s="43"/>
      <c r="PZS238" s="43"/>
      <c r="PZT238" s="43"/>
      <c r="PZU238" s="43"/>
      <c r="PZV238" s="43"/>
      <c r="PZW238" s="43"/>
      <c r="PZX238" s="43"/>
      <c r="PZY238" s="43"/>
      <c r="PZZ238" s="43"/>
      <c r="QAA238" s="43"/>
      <c r="QAB238" s="43"/>
      <c r="QAC238" s="43"/>
      <c r="QAD238" s="43"/>
      <c r="QAE238" s="43"/>
      <c r="QAF238" s="43"/>
      <c r="QAG238" s="43"/>
      <c r="QAH238" s="43"/>
      <c r="QAI238" s="43"/>
      <c r="QAJ238" s="43"/>
      <c r="QAK238" s="43"/>
      <c r="QAL238" s="43"/>
      <c r="QAM238" s="43"/>
      <c r="QAN238" s="43"/>
      <c r="QAO238" s="43"/>
      <c r="QAP238" s="43"/>
      <c r="QAQ238" s="43"/>
      <c r="QAR238" s="43"/>
      <c r="QAS238" s="43"/>
      <c r="QAT238" s="43"/>
      <c r="QAU238" s="43"/>
      <c r="QAV238" s="43"/>
      <c r="QAW238" s="43"/>
      <c r="QAX238" s="43"/>
      <c r="QAY238" s="43"/>
      <c r="QAZ238" s="43"/>
      <c r="QBA238" s="43"/>
      <c r="QBB238" s="43"/>
      <c r="QBC238" s="43"/>
      <c r="QBD238" s="43"/>
      <c r="QBE238" s="43"/>
      <c r="QBF238" s="43"/>
      <c r="QBG238" s="43"/>
      <c r="QBH238" s="43"/>
      <c r="QBI238" s="43"/>
      <c r="QBJ238" s="43"/>
      <c r="QBK238" s="43"/>
      <c r="QBL238" s="43"/>
      <c r="QBM238" s="43"/>
      <c r="QBN238" s="43"/>
      <c r="QBO238" s="43"/>
      <c r="QBP238" s="43"/>
      <c r="QBQ238" s="43"/>
      <c r="QBR238" s="43"/>
      <c r="QBS238" s="43"/>
      <c r="QBT238" s="43"/>
      <c r="QBU238" s="43"/>
      <c r="QBV238" s="43"/>
      <c r="QBW238" s="43"/>
      <c r="QBX238" s="43"/>
      <c r="QBY238" s="43"/>
      <c r="QBZ238" s="43"/>
      <c r="QCA238" s="43"/>
      <c r="QCB238" s="43"/>
      <c r="QCC238" s="43"/>
      <c r="QCD238" s="43"/>
      <c r="QCE238" s="43"/>
      <c r="QCF238" s="43"/>
      <c r="QCG238" s="43"/>
      <c r="QCH238" s="43"/>
      <c r="QCI238" s="43"/>
      <c r="QCJ238" s="43"/>
      <c r="QCK238" s="43"/>
      <c r="QCL238" s="43"/>
      <c r="QCM238" s="43"/>
      <c r="QCN238" s="43"/>
      <c r="QCO238" s="43"/>
      <c r="QCP238" s="43"/>
      <c r="QCQ238" s="43"/>
      <c r="QCR238" s="43"/>
      <c r="QCS238" s="43"/>
      <c r="QCT238" s="43"/>
      <c r="QCU238" s="43"/>
      <c r="QCV238" s="43"/>
      <c r="QCW238" s="43"/>
      <c r="QCX238" s="43"/>
      <c r="QCY238" s="43"/>
      <c r="QCZ238" s="43"/>
      <c r="QDA238" s="43"/>
      <c r="QDB238" s="43"/>
      <c r="QDC238" s="43"/>
      <c r="QDD238" s="43"/>
      <c r="QDE238" s="43"/>
      <c r="QDF238" s="43"/>
      <c r="QDG238" s="43"/>
      <c r="QDH238" s="43"/>
      <c r="QDI238" s="43"/>
      <c r="QDJ238" s="43"/>
      <c r="QDK238" s="43"/>
      <c r="QDL238" s="43"/>
      <c r="QDM238" s="43"/>
      <c r="QDN238" s="43"/>
      <c r="QDO238" s="43"/>
      <c r="QDP238" s="43"/>
      <c r="QDQ238" s="43"/>
      <c r="QDR238" s="43"/>
      <c r="QDS238" s="43"/>
      <c r="QDT238" s="43"/>
      <c r="QDU238" s="43"/>
      <c r="QDV238" s="43"/>
      <c r="QDW238" s="43"/>
      <c r="QDX238" s="43"/>
      <c r="QDY238" s="43"/>
      <c r="QDZ238" s="43"/>
      <c r="QEA238" s="43"/>
      <c r="QEB238" s="43"/>
      <c r="QEC238" s="43"/>
      <c r="QED238" s="43"/>
      <c r="QEE238" s="43"/>
      <c r="QEF238" s="43"/>
      <c r="QEG238" s="43"/>
      <c r="QEH238" s="43"/>
      <c r="QEI238" s="43"/>
      <c r="QEJ238" s="43"/>
      <c r="QEK238" s="43"/>
      <c r="QEL238" s="43"/>
      <c r="QEM238" s="43"/>
      <c r="QEN238" s="43"/>
      <c r="QEO238" s="43"/>
      <c r="QEP238" s="43"/>
      <c r="QEQ238" s="43"/>
      <c r="QER238" s="43"/>
      <c r="QES238" s="43"/>
      <c r="QET238" s="43"/>
      <c r="QEU238" s="43"/>
      <c r="QEV238" s="43"/>
      <c r="QEW238" s="43"/>
      <c r="QEX238" s="43"/>
      <c r="QEY238" s="43"/>
      <c r="QEZ238" s="43"/>
      <c r="QFA238" s="43"/>
      <c r="QFB238" s="43"/>
      <c r="QFC238" s="43"/>
      <c r="QFD238" s="43"/>
      <c r="QFE238" s="43"/>
      <c r="QFF238" s="43"/>
      <c r="QFG238" s="43"/>
      <c r="QFH238" s="43"/>
      <c r="QFI238" s="43"/>
      <c r="QFJ238" s="43"/>
      <c r="QFK238" s="43"/>
      <c r="QFL238" s="43"/>
      <c r="QFM238" s="43"/>
      <c r="QFN238" s="43"/>
      <c r="QFO238" s="43"/>
      <c r="QFP238" s="43"/>
      <c r="QFQ238" s="43"/>
      <c r="QFR238" s="43"/>
      <c r="QFS238" s="43"/>
      <c r="QFT238" s="43"/>
      <c r="QFU238" s="43"/>
      <c r="QFV238" s="43"/>
      <c r="QFW238" s="43"/>
      <c r="QFX238" s="43"/>
      <c r="QFY238" s="43"/>
      <c r="QFZ238" s="43"/>
      <c r="QGA238" s="43"/>
      <c r="QGB238" s="43"/>
      <c r="QGC238" s="43"/>
      <c r="QGD238" s="43"/>
      <c r="QGE238" s="43"/>
      <c r="QGF238" s="43"/>
      <c r="QGG238" s="43"/>
      <c r="QGH238" s="43"/>
      <c r="QGI238" s="43"/>
      <c r="QGJ238" s="43"/>
      <c r="QGK238" s="43"/>
      <c r="QGL238" s="43"/>
      <c r="QGM238" s="43"/>
      <c r="QGN238" s="43"/>
      <c r="QGO238" s="43"/>
      <c r="QGP238" s="43"/>
      <c r="QGQ238" s="43"/>
      <c r="QGR238" s="43"/>
      <c r="QGS238" s="43"/>
      <c r="QGT238" s="43"/>
      <c r="QGU238" s="43"/>
      <c r="QGV238" s="43"/>
      <c r="QGW238" s="43"/>
      <c r="QGX238" s="43"/>
      <c r="QGY238" s="43"/>
      <c r="QGZ238" s="43"/>
      <c r="QHA238" s="43"/>
      <c r="QHB238" s="43"/>
      <c r="QHC238" s="43"/>
      <c r="QHD238" s="43"/>
      <c r="QHE238" s="43"/>
      <c r="QHF238" s="43"/>
      <c r="QHG238" s="43"/>
      <c r="QHH238" s="43"/>
      <c r="QHI238" s="43"/>
      <c r="QHJ238" s="43"/>
      <c r="QHK238" s="43"/>
      <c r="QHL238" s="43"/>
      <c r="QHM238" s="43"/>
      <c r="QHN238" s="43"/>
      <c r="QHO238" s="43"/>
      <c r="QHP238" s="43"/>
      <c r="QHQ238" s="43"/>
      <c r="QHR238" s="43"/>
      <c r="QHS238" s="43"/>
      <c r="QHT238" s="43"/>
      <c r="QHU238" s="43"/>
      <c r="QHV238" s="43"/>
      <c r="QHW238" s="43"/>
      <c r="QHX238" s="43"/>
      <c r="QHY238" s="43"/>
      <c r="QHZ238" s="43"/>
      <c r="QIA238" s="43"/>
      <c r="QIB238" s="43"/>
      <c r="QIC238" s="43"/>
      <c r="QID238" s="43"/>
      <c r="QIE238" s="43"/>
      <c r="QIF238" s="43"/>
      <c r="QIG238" s="43"/>
      <c r="QIH238" s="43"/>
      <c r="QII238" s="43"/>
      <c r="QIJ238" s="43"/>
      <c r="QIK238" s="43"/>
      <c r="QIL238" s="43"/>
      <c r="QIM238" s="43"/>
      <c r="QIN238" s="43"/>
      <c r="QIO238" s="43"/>
      <c r="QIP238" s="43"/>
      <c r="QIQ238" s="43"/>
      <c r="QIR238" s="43"/>
      <c r="QIS238" s="43"/>
      <c r="QIT238" s="43"/>
      <c r="QIU238" s="43"/>
      <c r="QIV238" s="43"/>
      <c r="QIW238" s="43"/>
      <c r="QIX238" s="43"/>
      <c r="QIY238" s="43"/>
      <c r="QIZ238" s="43"/>
      <c r="QJA238" s="43"/>
      <c r="QJB238" s="43"/>
      <c r="QJC238" s="43"/>
      <c r="QJD238" s="43"/>
      <c r="QJE238" s="43"/>
      <c r="QJF238" s="43"/>
      <c r="QJG238" s="43"/>
      <c r="QJH238" s="43"/>
      <c r="QJI238" s="43"/>
      <c r="QJJ238" s="43"/>
      <c r="QJK238" s="43"/>
      <c r="QJL238" s="43"/>
      <c r="QJM238" s="43"/>
      <c r="QJN238" s="43"/>
      <c r="QJO238" s="43"/>
      <c r="QJP238" s="43"/>
      <c r="QJQ238" s="43"/>
      <c r="QJR238" s="43"/>
      <c r="QJS238" s="43"/>
      <c r="QJT238" s="43"/>
      <c r="QJU238" s="43"/>
      <c r="QJV238" s="43"/>
      <c r="QJW238" s="43"/>
      <c r="QJX238" s="43"/>
      <c r="QJY238" s="43"/>
      <c r="QJZ238" s="43"/>
      <c r="QKA238" s="43"/>
      <c r="QKB238" s="43"/>
      <c r="QKC238" s="43"/>
      <c r="QKD238" s="43"/>
      <c r="QKE238" s="43"/>
      <c r="QKF238" s="43"/>
      <c r="QKG238" s="43"/>
      <c r="QKH238" s="43"/>
      <c r="QKI238" s="43"/>
      <c r="QKJ238" s="43"/>
      <c r="QKK238" s="43"/>
      <c r="QKL238" s="43"/>
      <c r="QKM238" s="43"/>
      <c r="QKN238" s="43"/>
      <c r="QKO238" s="43"/>
      <c r="QKP238" s="43"/>
      <c r="QKQ238" s="43"/>
      <c r="QKR238" s="43"/>
      <c r="QKS238" s="43"/>
      <c r="QKT238" s="43"/>
      <c r="QKU238" s="43"/>
      <c r="QKV238" s="43"/>
      <c r="QKW238" s="43"/>
      <c r="QKX238" s="43"/>
      <c r="QKY238" s="43"/>
      <c r="QKZ238" s="43"/>
      <c r="QLA238" s="43"/>
      <c r="QLB238" s="43"/>
      <c r="QLC238" s="43"/>
      <c r="QLD238" s="43"/>
      <c r="QLE238" s="43"/>
      <c r="QLF238" s="43"/>
      <c r="QLG238" s="43"/>
      <c r="QLH238" s="43"/>
      <c r="QLI238" s="43"/>
      <c r="QLJ238" s="43"/>
      <c r="QLK238" s="43"/>
      <c r="QLL238" s="43"/>
      <c r="QLM238" s="43"/>
      <c r="QLN238" s="43"/>
      <c r="QLO238" s="43"/>
      <c r="QLP238" s="43"/>
      <c r="QLQ238" s="43"/>
      <c r="QLR238" s="43"/>
      <c r="QLS238" s="43"/>
      <c r="QLT238" s="43"/>
      <c r="QLU238" s="43"/>
      <c r="QLV238" s="43"/>
      <c r="QLW238" s="43"/>
      <c r="QLX238" s="43"/>
      <c r="QLY238" s="43"/>
      <c r="QLZ238" s="43"/>
      <c r="QMA238" s="43"/>
      <c r="QMB238" s="43"/>
      <c r="QMC238" s="43"/>
      <c r="QMD238" s="43"/>
      <c r="QME238" s="43"/>
      <c r="QMF238" s="43"/>
      <c r="QMG238" s="43"/>
      <c r="QMH238" s="43"/>
      <c r="QMI238" s="43"/>
      <c r="QMJ238" s="43"/>
      <c r="QMK238" s="43"/>
      <c r="QML238" s="43"/>
      <c r="QMM238" s="43"/>
      <c r="QMN238" s="43"/>
      <c r="QMO238" s="43"/>
      <c r="QMP238" s="43"/>
      <c r="QMQ238" s="43"/>
      <c r="QMR238" s="43"/>
      <c r="QMS238" s="43"/>
      <c r="QMT238" s="43"/>
      <c r="QMU238" s="43"/>
      <c r="QMV238" s="43"/>
      <c r="QMW238" s="43"/>
      <c r="QMX238" s="43"/>
      <c r="QMY238" s="43"/>
      <c r="QMZ238" s="43"/>
      <c r="QNA238" s="43"/>
      <c r="QNB238" s="43"/>
      <c r="QNC238" s="43"/>
      <c r="QND238" s="43"/>
      <c r="QNE238" s="43"/>
      <c r="QNF238" s="43"/>
      <c r="QNG238" s="43"/>
      <c r="QNH238" s="43"/>
      <c r="QNI238" s="43"/>
      <c r="QNJ238" s="43"/>
      <c r="QNK238" s="43"/>
      <c r="QNL238" s="43"/>
      <c r="QNM238" s="43"/>
      <c r="QNN238" s="43"/>
      <c r="QNO238" s="43"/>
      <c r="QNP238" s="43"/>
      <c r="QNQ238" s="43"/>
      <c r="QNR238" s="43"/>
      <c r="QNS238" s="43"/>
      <c r="QNT238" s="43"/>
      <c r="QNU238" s="43"/>
      <c r="QNV238" s="43"/>
      <c r="QNW238" s="43"/>
      <c r="QNX238" s="43"/>
      <c r="QNY238" s="43"/>
      <c r="QNZ238" s="43"/>
      <c r="QOA238" s="43"/>
      <c r="QOB238" s="43"/>
      <c r="QOC238" s="43"/>
      <c r="QOD238" s="43"/>
      <c r="QOE238" s="43"/>
      <c r="QOF238" s="43"/>
      <c r="QOG238" s="43"/>
      <c r="QOH238" s="43"/>
      <c r="QOI238" s="43"/>
      <c r="QOJ238" s="43"/>
      <c r="QOK238" s="43"/>
      <c r="QOL238" s="43"/>
      <c r="QOM238" s="43"/>
      <c r="QON238" s="43"/>
      <c r="QOO238" s="43"/>
      <c r="QOP238" s="43"/>
      <c r="QOQ238" s="43"/>
      <c r="QOR238" s="43"/>
      <c r="QOS238" s="43"/>
      <c r="QOT238" s="43"/>
      <c r="QOU238" s="43"/>
      <c r="QOV238" s="43"/>
      <c r="QOW238" s="43"/>
      <c r="QOX238" s="43"/>
      <c r="QOY238" s="43"/>
      <c r="QOZ238" s="43"/>
      <c r="QPA238" s="43"/>
      <c r="QPB238" s="43"/>
      <c r="QPC238" s="43"/>
      <c r="QPD238" s="43"/>
      <c r="QPE238" s="43"/>
      <c r="QPF238" s="43"/>
      <c r="QPG238" s="43"/>
      <c r="QPH238" s="43"/>
      <c r="QPI238" s="43"/>
      <c r="QPJ238" s="43"/>
      <c r="QPK238" s="43"/>
      <c r="QPL238" s="43"/>
      <c r="QPM238" s="43"/>
      <c r="QPN238" s="43"/>
      <c r="QPO238" s="43"/>
      <c r="QPP238" s="43"/>
      <c r="QPQ238" s="43"/>
      <c r="QPR238" s="43"/>
      <c r="QPS238" s="43"/>
      <c r="QPT238" s="43"/>
      <c r="QPU238" s="43"/>
      <c r="QPV238" s="43"/>
      <c r="QPW238" s="43"/>
      <c r="QPX238" s="43"/>
      <c r="QPY238" s="43"/>
      <c r="QPZ238" s="43"/>
      <c r="QQA238" s="43"/>
      <c r="QQB238" s="43"/>
      <c r="QQC238" s="43"/>
      <c r="QQD238" s="43"/>
      <c r="QQE238" s="43"/>
      <c r="QQF238" s="43"/>
      <c r="QQG238" s="43"/>
      <c r="QQH238" s="43"/>
      <c r="QQI238" s="43"/>
      <c r="QQJ238" s="43"/>
      <c r="QQK238" s="43"/>
      <c r="QQL238" s="43"/>
      <c r="QQM238" s="43"/>
      <c r="QQN238" s="43"/>
      <c r="QQO238" s="43"/>
      <c r="QQP238" s="43"/>
      <c r="QQQ238" s="43"/>
      <c r="QQR238" s="43"/>
      <c r="QQS238" s="43"/>
      <c r="QQT238" s="43"/>
      <c r="QQU238" s="43"/>
      <c r="QQV238" s="43"/>
      <c r="QQW238" s="43"/>
      <c r="QQX238" s="43"/>
      <c r="QQY238" s="43"/>
      <c r="QQZ238" s="43"/>
      <c r="QRA238" s="43"/>
      <c r="QRB238" s="43"/>
      <c r="QRC238" s="43"/>
      <c r="QRD238" s="43"/>
      <c r="QRE238" s="43"/>
      <c r="QRF238" s="43"/>
      <c r="QRG238" s="43"/>
      <c r="QRH238" s="43"/>
      <c r="QRI238" s="43"/>
      <c r="QRJ238" s="43"/>
      <c r="QRK238" s="43"/>
      <c r="QRL238" s="43"/>
      <c r="QRM238" s="43"/>
      <c r="QRN238" s="43"/>
      <c r="QRO238" s="43"/>
      <c r="QRP238" s="43"/>
      <c r="QRQ238" s="43"/>
      <c r="QRR238" s="43"/>
      <c r="QRS238" s="43"/>
      <c r="QRT238" s="43"/>
      <c r="QRU238" s="43"/>
      <c r="QRV238" s="43"/>
      <c r="QRW238" s="43"/>
      <c r="QRX238" s="43"/>
      <c r="QRY238" s="43"/>
      <c r="QRZ238" s="43"/>
      <c r="QSA238" s="43"/>
      <c r="QSB238" s="43"/>
      <c r="QSC238" s="43"/>
      <c r="QSD238" s="43"/>
      <c r="QSE238" s="43"/>
      <c r="QSF238" s="43"/>
      <c r="QSG238" s="43"/>
      <c r="QSH238" s="43"/>
      <c r="QSI238" s="43"/>
      <c r="QSJ238" s="43"/>
      <c r="QSK238" s="43"/>
      <c r="QSL238" s="43"/>
      <c r="QSM238" s="43"/>
      <c r="QSN238" s="43"/>
      <c r="QSO238" s="43"/>
      <c r="QSP238" s="43"/>
      <c r="QSQ238" s="43"/>
      <c r="QSR238" s="43"/>
      <c r="QSS238" s="43"/>
      <c r="QST238" s="43"/>
      <c r="QSU238" s="43"/>
      <c r="QSV238" s="43"/>
      <c r="QSW238" s="43"/>
      <c r="QSX238" s="43"/>
      <c r="QSY238" s="43"/>
      <c r="QSZ238" s="43"/>
      <c r="QTA238" s="43"/>
      <c r="QTB238" s="43"/>
      <c r="QTC238" s="43"/>
      <c r="QTD238" s="43"/>
      <c r="QTE238" s="43"/>
      <c r="QTF238" s="43"/>
      <c r="QTG238" s="43"/>
      <c r="QTH238" s="43"/>
      <c r="QTI238" s="43"/>
      <c r="QTJ238" s="43"/>
      <c r="QTK238" s="43"/>
      <c r="QTL238" s="43"/>
      <c r="QTM238" s="43"/>
      <c r="QTN238" s="43"/>
      <c r="QTO238" s="43"/>
      <c r="QTP238" s="43"/>
      <c r="QTQ238" s="43"/>
      <c r="QTR238" s="43"/>
      <c r="QTS238" s="43"/>
      <c r="QTT238" s="43"/>
      <c r="QTU238" s="43"/>
      <c r="QTV238" s="43"/>
      <c r="QTW238" s="43"/>
      <c r="QTX238" s="43"/>
      <c r="QTY238" s="43"/>
      <c r="QTZ238" s="43"/>
      <c r="QUA238" s="43"/>
      <c r="QUB238" s="43"/>
      <c r="QUC238" s="43"/>
      <c r="QUD238" s="43"/>
      <c r="QUE238" s="43"/>
      <c r="QUF238" s="43"/>
      <c r="QUG238" s="43"/>
      <c r="QUH238" s="43"/>
      <c r="QUI238" s="43"/>
      <c r="QUJ238" s="43"/>
      <c r="QUK238" s="43"/>
      <c r="QUL238" s="43"/>
      <c r="QUM238" s="43"/>
      <c r="QUN238" s="43"/>
      <c r="QUO238" s="43"/>
      <c r="QUP238" s="43"/>
      <c r="QUQ238" s="43"/>
      <c r="QUR238" s="43"/>
      <c r="QUS238" s="43"/>
      <c r="QUT238" s="43"/>
      <c r="QUU238" s="43"/>
      <c r="QUV238" s="43"/>
      <c r="QUW238" s="43"/>
      <c r="QUX238" s="43"/>
      <c r="QUY238" s="43"/>
      <c r="QUZ238" s="43"/>
      <c r="QVA238" s="43"/>
      <c r="QVB238" s="43"/>
      <c r="QVC238" s="43"/>
      <c r="QVD238" s="43"/>
      <c r="QVE238" s="43"/>
      <c r="QVF238" s="43"/>
      <c r="QVG238" s="43"/>
      <c r="QVH238" s="43"/>
      <c r="QVI238" s="43"/>
      <c r="QVJ238" s="43"/>
      <c r="QVK238" s="43"/>
      <c r="QVL238" s="43"/>
      <c r="QVM238" s="43"/>
      <c r="QVN238" s="43"/>
      <c r="QVO238" s="43"/>
      <c r="QVP238" s="43"/>
      <c r="QVQ238" s="43"/>
      <c r="QVR238" s="43"/>
      <c r="QVS238" s="43"/>
      <c r="QVT238" s="43"/>
      <c r="QVU238" s="43"/>
      <c r="QVV238" s="43"/>
      <c r="QVW238" s="43"/>
      <c r="QVX238" s="43"/>
      <c r="QVY238" s="43"/>
      <c r="QVZ238" s="43"/>
      <c r="QWA238" s="43"/>
      <c r="QWB238" s="43"/>
      <c r="QWC238" s="43"/>
      <c r="QWD238" s="43"/>
      <c r="QWE238" s="43"/>
      <c r="QWF238" s="43"/>
      <c r="QWG238" s="43"/>
      <c r="QWH238" s="43"/>
      <c r="QWI238" s="43"/>
      <c r="QWJ238" s="43"/>
      <c r="QWK238" s="43"/>
      <c r="QWL238" s="43"/>
      <c r="QWM238" s="43"/>
      <c r="QWN238" s="43"/>
      <c r="QWO238" s="43"/>
      <c r="QWP238" s="43"/>
      <c r="QWQ238" s="43"/>
      <c r="QWR238" s="43"/>
      <c r="QWS238" s="43"/>
      <c r="QWT238" s="43"/>
      <c r="QWU238" s="43"/>
      <c r="QWV238" s="43"/>
      <c r="QWW238" s="43"/>
      <c r="QWX238" s="43"/>
      <c r="QWY238" s="43"/>
      <c r="QWZ238" s="43"/>
      <c r="QXA238" s="43"/>
      <c r="QXB238" s="43"/>
      <c r="QXC238" s="43"/>
      <c r="QXD238" s="43"/>
      <c r="QXE238" s="43"/>
      <c r="QXF238" s="43"/>
      <c r="QXG238" s="43"/>
      <c r="QXH238" s="43"/>
      <c r="QXI238" s="43"/>
      <c r="QXJ238" s="43"/>
      <c r="QXK238" s="43"/>
      <c r="QXL238" s="43"/>
      <c r="QXM238" s="43"/>
      <c r="QXN238" s="43"/>
      <c r="QXO238" s="43"/>
      <c r="QXP238" s="43"/>
      <c r="QXQ238" s="43"/>
      <c r="QXR238" s="43"/>
      <c r="QXS238" s="43"/>
      <c r="QXT238" s="43"/>
      <c r="QXU238" s="43"/>
      <c r="QXV238" s="43"/>
      <c r="QXW238" s="43"/>
      <c r="QXX238" s="43"/>
      <c r="QXY238" s="43"/>
      <c r="QXZ238" s="43"/>
      <c r="QYA238" s="43"/>
      <c r="QYB238" s="43"/>
      <c r="QYC238" s="43"/>
      <c r="QYD238" s="43"/>
      <c r="QYE238" s="43"/>
      <c r="QYF238" s="43"/>
      <c r="QYG238" s="43"/>
      <c r="QYH238" s="43"/>
      <c r="QYI238" s="43"/>
      <c r="QYJ238" s="43"/>
      <c r="QYK238" s="43"/>
      <c r="QYL238" s="43"/>
      <c r="QYM238" s="43"/>
      <c r="QYN238" s="43"/>
      <c r="QYO238" s="43"/>
      <c r="QYP238" s="43"/>
      <c r="QYQ238" s="43"/>
      <c r="QYR238" s="43"/>
      <c r="QYS238" s="43"/>
      <c r="QYT238" s="43"/>
      <c r="QYU238" s="43"/>
      <c r="QYV238" s="43"/>
      <c r="QYW238" s="43"/>
      <c r="QYX238" s="43"/>
      <c r="QYY238" s="43"/>
      <c r="QYZ238" s="43"/>
      <c r="QZA238" s="43"/>
      <c r="QZB238" s="43"/>
      <c r="QZC238" s="43"/>
      <c r="QZD238" s="43"/>
      <c r="QZE238" s="43"/>
      <c r="QZF238" s="43"/>
      <c r="QZG238" s="43"/>
      <c r="QZH238" s="43"/>
      <c r="QZI238" s="43"/>
      <c r="QZJ238" s="43"/>
      <c r="QZK238" s="43"/>
      <c r="QZL238" s="43"/>
      <c r="QZM238" s="43"/>
      <c r="QZN238" s="43"/>
      <c r="QZO238" s="43"/>
      <c r="QZP238" s="43"/>
      <c r="QZQ238" s="43"/>
      <c r="QZR238" s="43"/>
      <c r="QZS238" s="43"/>
      <c r="QZT238" s="43"/>
      <c r="QZU238" s="43"/>
      <c r="QZV238" s="43"/>
      <c r="QZW238" s="43"/>
      <c r="QZX238" s="43"/>
      <c r="QZY238" s="43"/>
      <c r="QZZ238" s="43"/>
      <c r="RAA238" s="43"/>
      <c r="RAB238" s="43"/>
      <c r="RAC238" s="43"/>
      <c r="RAD238" s="43"/>
      <c r="RAE238" s="43"/>
      <c r="RAF238" s="43"/>
      <c r="RAG238" s="43"/>
      <c r="RAH238" s="43"/>
      <c r="RAI238" s="43"/>
      <c r="RAJ238" s="43"/>
      <c r="RAK238" s="43"/>
      <c r="RAL238" s="43"/>
      <c r="RAM238" s="43"/>
      <c r="RAN238" s="43"/>
      <c r="RAO238" s="43"/>
      <c r="RAP238" s="43"/>
      <c r="RAQ238" s="43"/>
      <c r="RAR238" s="43"/>
      <c r="RAS238" s="43"/>
      <c r="RAT238" s="43"/>
      <c r="RAU238" s="43"/>
      <c r="RAV238" s="43"/>
      <c r="RAW238" s="43"/>
      <c r="RAX238" s="43"/>
      <c r="RAY238" s="43"/>
      <c r="RAZ238" s="43"/>
      <c r="RBA238" s="43"/>
      <c r="RBB238" s="43"/>
      <c r="RBC238" s="43"/>
      <c r="RBD238" s="43"/>
      <c r="RBE238" s="43"/>
      <c r="RBF238" s="43"/>
      <c r="RBG238" s="43"/>
      <c r="RBH238" s="43"/>
      <c r="RBI238" s="43"/>
      <c r="RBJ238" s="43"/>
      <c r="RBK238" s="43"/>
      <c r="RBL238" s="43"/>
      <c r="RBM238" s="43"/>
      <c r="RBN238" s="43"/>
      <c r="RBO238" s="43"/>
      <c r="RBP238" s="43"/>
      <c r="RBQ238" s="43"/>
      <c r="RBR238" s="43"/>
      <c r="RBS238" s="43"/>
      <c r="RBT238" s="43"/>
      <c r="RBU238" s="43"/>
      <c r="RBV238" s="43"/>
      <c r="RBW238" s="43"/>
      <c r="RBX238" s="43"/>
      <c r="RBY238" s="43"/>
      <c r="RBZ238" s="43"/>
      <c r="RCA238" s="43"/>
      <c r="RCB238" s="43"/>
      <c r="RCC238" s="43"/>
      <c r="RCD238" s="43"/>
      <c r="RCE238" s="43"/>
      <c r="RCF238" s="43"/>
      <c r="RCG238" s="43"/>
      <c r="RCH238" s="43"/>
      <c r="RCI238" s="43"/>
      <c r="RCJ238" s="43"/>
      <c r="RCK238" s="43"/>
      <c r="RCL238" s="43"/>
      <c r="RCM238" s="43"/>
      <c r="RCN238" s="43"/>
      <c r="RCO238" s="43"/>
      <c r="RCP238" s="43"/>
      <c r="RCQ238" s="43"/>
      <c r="RCR238" s="43"/>
      <c r="RCS238" s="43"/>
      <c r="RCT238" s="43"/>
      <c r="RCU238" s="43"/>
      <c r="RCV238" s="43"/>
      <c r="RCW238" s="43"/>
      <c r="RCX238" s="43"/>
      <c r="RCY238" s="43"/>
      <c r="RCZ238" s="43"/>
      <c r="RDA238" s="43"/>
      <c r="RDB238" s="43"/>
      <c r="RDC238" s="43"/>
      <c r="RDD238" s="43"/>
      <c r="RDE238" s="43"/>
      <c r="RDF238" s="43"/>
      <c r="RDG238" s="43"/>
      <c r="RDH238" s="43"/>
      <c r="RDI238" s="43"/>
      <c r="RDJ238" s="43"/>
      <c r="RDK238" s="43"/>
      <c r="RDL238" s="43"/>
      <c r="RDM238" s="43"/>
      <c r="RDN238" s="43"/>
      <c r="RDO238" s="43"/>
      <c r="RDP238" s="43"/>
      <c r="RDQ238" s="43"/>
      <c r="RDR238" s="43"/>
      <c r="RDS238" s="43"/>
      <c r="RDT238" s="43"/>
      <c r="RDU238" s="43"/>
      <c r="RDV238" s="43"/>
      <c r="RDW238" s="43"/>
      <c r="RDX238" s="43"/>
      <c r="RDY238" s="43"/>
      <c r="RDZ238" s="43"/>
      <c r="REA238" s="43"/>
      <c r="REB238" s="43"/>
      <c r="REC238" s="43"/>
      <c r="RED238" s="43"/>
      <c r="REE238" s="43"/>
      <c r="REF238" s="43"/>
      <c r="REG238" s="43"/>
      <c r="REH238" s="43"/>
      <c r="REI238" s="43"/>
      <c r="REJ238" s="43"/>
      <c r="REK238" s="43"/>
      <c r="REL238" s="43"/>
      <c r="REM238" s="43"/>
      <c r="REN238" s="43"/>
      <c r="REO238" s="43"/>
      <c r="REP238" s="43"/>
      <c r="REQ238" s="43"/>
      <c r="RER238" s="43"/>
      <c r="RES238" s="43"/>
      <c r="RET238" s="43"/>
      <c r="REU238" s="43"/>
      <c r="REV238" s="43"/>
      <c r="REW238" s="43"/>
      <c r="REX238" s="43"/>
      <c r="REY238" s="43"/>
      <c r="REZ238" s="43"/>
      <c r="RFA238" s="43"/>
      <c r="RFB238" s="43"/>
      <c r="RFC238" s="43"/>
      <c r="RFD238" s="43"/>
      <c r="RFE238" s="43"/>
      <c r="RFF238" s="43"/>
      <c r="RFG238" s="43"/>
      <c r="RFH238" s="43"/>
      <c r="RFI238" s="43"/>
      <c r="RFJ238" s="43"/>
      <c r="RFK238" s="43"/>
      <c r="RFL238" s="43"/>
      <c r="RFM238" s="43"/>
      <c r="RFN238" s="43"/>
      <c r="RFO238" s="43"/>
      <c r="RFP238" s="43"/>
      <c r="RFQ238" s="43"/>
      <c r="RFR238" s="43"/>
      <c r="RFS238" s="43"/>
      <c r="RFT238" s="43"/>
      <c r="RFU238" s="43"/>
      <c r="RFV238" s="43"/>
      <c r="RFW238" s="43"/>
      <c r="RFX238" s="43"/>
      <c r="RFY238" s="43"/>
      <c r="RFZ238" s="43"/>
      <c r="RGA238" s="43"/>
      <c r="RGB238" s="43"/>
      <c r="RGC238" s="43"/>
      <c r="RGD238" s="43"/>
      <c r="RGE238" s="43"/>
      <c r="RGF238" s="43"/>
      <c r="RGG238" s="43"/>
      <c r="RGH238" s="43"/>
      <c r="RGI238" s="43"/>
      <c r="RGJ238" s="43"/>
      <c r="RGK238" s="43"/>
      <c r="RGL238" s="43"/>
      <c r="RGM238" s="43"/>
      <c r="RGN238" s="43"/>
      <c r="RGO238" s="43"/>
      <c r="RGP238" s="43"/>
      <c r="RGQ238" s="43"/>
      <c r="RGR238" s="43"/>
      <c r="RGS238" s="43"/>
      <c r="RGT238" s="43"/>
      <c r="RGU238" s="43"/>
      <c r="RGV238" s="43"/>
      <c r="RGW238" s="43"/>
      <c r="RGX238" s="43"/>
      <c r="RGY238" s="43"/>
      <c r="RGZ238" s="43"/>
      <c r="RHA238" s="43"/>
      <c r="RHB238" s="43"/>
      <c r="RHC238" s="43"/>
      <c r="RHD238" s="43"/>
      <c r="RHE238" s="43"/>
      <c r="RHF238" s="43"/>
      <c r="RHG238" s="43"/>
      <c r="RHH238" s="43"/>
      <c r="RHI238" s="43"/>
      <c r="RHJ238" s="43"/>
      <c r="RHK238" s="43"/>
      <c r="RHL238" s="43"/>
      <c r="RHM238" s="43"/>
      <c r="RHN238" s="43"/>
      <c r="RHO238" s="43"/>
      <c r="RHP238" s="43"/>
      <c r="RHQ238" s="43"/>
      <c r="RHR238" s="43"/>
      <c r="RHS238" s="43"/>
      <c r="RHT238" s="43"/>
      <c r="RHU238" s="43"/>
      <c r="RHV238" s="43"/>
      <c r="RHW238" s="43"/>
      <c r="RHX238" s="43"/>
      <c r="RHY238" s="43"/>
      <c r="RHZ238" s="43"/>
      <c r="RIA238" s="43"/>
      <c r="RIB238" s="43"/>
      <c r="RIC238" s="43"/>
      <c r="RID238" s="43"/>
      <c r="RIE238" s="43"/>
      <c r="RIF238" s="43"/>
      <c r="RIG238" s="43"/>
      <c r="RIH238" s="43"/>
      <c r="RII238" s="43"/>
      <c r="RIJ238" s="43"/>
      <c r="RIK238" s="43"/>
      <c r="RIL238" s="43"/>
      <c r="RIM238" s="43"/>
      <c r="RIN238" s="43"/>
      <c r="RIO238" s="43"/>
      <c r="RIP238" s="43"/>
      <c r="RIQ238" s="43"/>
      <c r="RIR238" s="43"/>
      <c r="RIS238" s="43"/>
      <c r="RIT238" s="43"/>
      <c r="RIU238" s="43"/>
      <c r="RIV238" s="43"/>
      <c r="RIW238" s="43"/>
      <c r="RIX238" s="43"/>
      <c r="RIY238" s="43"/>
      <c r="RIZ238" s="43"/>
      <c r="RJA238" s="43"/>
      <c r="RJB238" s="43"/>
      <c r="RJC238" s="43"/>
      <c r="RJD238" s="43"/>
      <c r="RJE238" s="43"/>
      <c r="RJF238" s="43"/>
      <c r="RJG238" s="43"/>
      <c r="RJH238" s="43"/>
      <c r="RJI238" s="43"/>
      <c r="RJJ238" s="43"/>
      <c r="RJK238" s="43"/>
      <c r="RJL238" s="43"/>
      <c r="RJM238" s="43"/>
      <c r="RJN238" s="43"/>
      <c r="RJO238" s="43"/>
      <c r="RJP238" s="43"/>
      <c r="RJQ238" s="43"/>
      <c r="RJR238" s="43"/>
      <c r="RJS238" s="43"/>
      <c r="RJT238" s="43"/>
      <c r="RJU238" s="43"/>
      <c r="RJV238" s="43"/>
      <c r="RJW238" s="43"/>
      <c r="RJX238" s="43"/>
      <c r="RJY238" s="43"/>
      <c r="RJZ238" s="43"/>
      <c r="RKA238" s="43"/>
      <c r="RKB238" s="43"/>
      <c r="RKC238" s="43"/>
      <c r="RKD238" s="43"/>
      <c r="RKE238" s="43"/>
      <c r="RKF238" s="43"/>
      <c r="RKG238" s="43"/>
      <c r="RKH238" s="43"/>
      <c r="RKI238" s="43"/>
      <c r="RKJ238" s="43"/>
      <c r="RKK238" s="43"/>
      <c r="RKL238" s="43"/>
      <c r="RKM238" s="43"/>
      <c r="RKN238" s="43"/>
      <c r="RKO238" s="43"/>
      <c r="RKP238" s="43"/>
      <c r="RKQ238" s="43"/>
      <c r="RKR238" s="43"/>
      <c r="RKS238" s="43"/>
      <c r="RKT238" s="43"/>
      <c r="RKU238" s="43"/>
      <c r="RKV238" s="43"/>
      <c r="RKW238" s="43"/>
      <c r="RKX238" s="43"/>
      <c r="RKY238" s="43"/>
      <c r="RKZ238" s="43"/>
      <c r="RLA238" s="43"/>
      <c r="RLB238" s="43"/>
      <c r="RLC238" s="43"/>
      <c r="RLD238" s="43"/>
      <c r="RLE238" s="43"/>
      <c r="RLF238" s="43"/>
      <c r="RLG238" s="43"/>
      <c r="RLH238" s="43"/>
      <c r="RLI238" s="43"/>
      <c r="RLJ238" s="43"/>
      <c r="RLK238" s="43"/>
      <c r="RLL238" s="43"/>
      <c r="RLM238" s="43"/>
      <c r="RLN238" s="43"/>
      <c r="RLO238" s="43"/>
      <c r="RLP238" s="43"/>
      <c r="RLQ238" s="43"/>
      <c r="RLR238" s="43"/>
      <c r="RLS238" s="43"/>
      <c r="RLT238" s="43"/>
      <c r="RLU238" s="43"/>
      <c r="RLV238" s="43"/>
      <c r="RLW238" s="43"/>
      <c r="RLX238" s="43"/>
      <c r="RLY238" s="43"/>
      <c r="RLZ238" s="43"/>
      <c r="RMA238" s="43"/>
      <c r="RMB238" s="43"/>
      <c r="RMC238" s="43"/>
      <c r="RMD238" s="43"/>
      <c r="RME238" s="43"/>
      <c r="RMF238" s="43"/>
      <c r="RMG238" s="43"/>
      <c r="RMH238" s="43"/>
      <c r="RMI238" s="43"/>
      <c r="RMJ238" s="43"/>
      <c r="RMK238" s="43"/>
      <c r="RML238" s="43"/>
      <c r="RMM238" s="43"/>
      <c r="RMN238" s="43"/>
      <c r="RMO238" s="43"/>
      <c r="RMP238" s="43"/>
      <c r="RMQ238" s="43"/>
      <c r="RMR238" s="43"/>
      <c r="RMS238" s="43"/>
      <c r="RMT238" s="43"/>
      <c r="RMU238" s="43"/>
      <c r="RMV238" s="43"/>
      <c r="RMW238" s="43"/>
      <c r="RMX238" s="43"/>
      <c r="RMY238" s="43"/>
      <c r="RMZ238" s="43"/>
      <c r="RNA238" s="43"/>
      <c r="RNB238" s="43"/>
      <c r="RNC238" s="43"/>
      <c r="RND238" s="43"/>
      <c r="RNE238" s="43"/>
      <c r="RNF238" s="43"/>
      <c r="RNG238" s="43"/>
      <c r="RNH238" s="43"/>
      <c r="RNI238" s="43"/>
      <c r="RNJ238" s="43"/>
      <c r="RNK238" s="43"/>
      <c r="RNL238" s="43"/>
      <c r="RNM238" s="43"/>
      <c r="RNN238" s="43"/>
      <c r="RNO238" s="43"/>
      <c r="RNP238" s="43"/>
      <c r="RNQ238" s="43"/>
      <c r="RNR238" s="43"/>
      <c r="RNS238" s="43"/>
      <c r="RNT238" s="43"/>
      <c r="RNU238" s="43"/>
      <c r="RNV238" s="43"/>
      <c r="RNW238" s="43"/>
      <c r="RNX238" s="43"/>
      <c r="RNY238" s="43"/>
      <c r="RNZ238" s="43"/>
      <c r="ROA238" s="43"/>
      <c r="ROB238" s="43"/>
      <c r="ROC238" s="43"/>
      <c r="ROD238" s="43"/>
      <c r="ROE238" s="43"/>
      <c r="ROF238" s="43"/>
      <c r="ROG238" s="43"/>
      <c r="ROH238" s="43"/>
      <c r="ROI238" s="43"/>
      <c r="ROJ238" s="43"/>
      <c r="ROK238" s="43"/>
      <c r="ROL238" s="43"/>
      <c r="ROM238" s="43"/>
      <c r="RON238" s="43"/>
      <c r="ROO238" s="43"/>
      <c r="ROP238" s="43"/>
      <c r="ROQ238" s="43"/>
      <c r="ROR238" s="43"/>
      <c r="ROS238" s="43"/>
      <c r="ROT238" s="43"/>
      <c r="ROU238" s="43"/>
      <c r="ROV238" s="43"/>
      <c r="ROW238" s="43"/>
      <c r="ROX238" s="43"/>
      <c r="ROY238" s="43"/>
      <c r="ROZ238" s="43"/>
      <c r="RPA238" s="43"/>
      <c r="RPB238" s="43"/>
      <c r="RPC238" s="43"/>
      <c r="RPD238" s="43"/>
      <c r="RPE238" s="43"/>
      <c r="RPF238" s="43"/>
      <c r="RPG238" s="43"/>
      <c r="RPH238" s="43"/>
      <c r="RPI238" s="43"/>
      <c r="RPJ238" s="43"/>
      <c r="RPK238" s="43"/>
      <c r="RPL238" s="43"/>
      <c r="RPM238" s="43"/>
      <c r="RPN238" s="43"/>
      <c r="RPO238" s="43"/>
      <c r="RPP238" s="43"/>
      <c r="RPQ238" s="43"/>
      <c r="RPR238" s="43"/>
      <c r="RPS238" s="43"/>
      <c r="RPT238" s="43"/>
      <c r="RPU238" s="43"/>
      <c r="RPV238" s="43"/>
      <c r="RPW238" s="43"/>
      <c r="RPX238" s="43"/>
      <c r="RPY238" s="43"/>
      <c r="RPZ238" s="43"/>
      <c r="RQA238" s="43"/>
      <c r="RQB238" s="43"/>
      <c r="RQC238" s="43"/>
      <c r="RQD238" s="43"/>
      <c r="RQE238" s="43"/>
      <c r="RQF238" s="43"/>
      <c r="RQG238" s="43"/>
      <c r="RQH238" s="43"/>
      <c r="RQI238" s="43"/>
      <c r="RQJ238" s="43"/>
      <c r="RQK238" s="43"/>
      <c r="RQL238" s="43"/>
      <c r="RQM238" s="43"/>
      <c r="RQN238" s="43"/>
      <c r="RQO238" s="43"/>
      <c r="RQP238" s="43"/>
      <c r="RQQ238" s="43"/>
      <c r="RQR238" s="43"/>
      <c r="RQS238" s="43"/>
      <c r="RQT238" s="43"/>
      <c r="RQU238" s="43"/>
      <c r="RQV238" s="43"/>
      <c r="RQW238" s="43"/>
      <c r="RQX238" s="43"/>
      <c r="RQY238" s="43"/>
      <c r="RQZ238" s="43"/>
      <c r="RRA238" s="43"/>
      <c r="RRB238" s="43"/>
      <c r="RRC238" s="43"/>
      <c r="RRD238" s="43"/>
      <c r="RRE238" s="43"/>
      <c r="RRF238" s="43"/>
      <c r="RRG238" s="43"/>
      <c r="RRH238" s="43"/>
      <c r="RRI238" s="43"/>
      <c r="RRJ238" s="43"/>
      <c r="RRK238" s="43"/>
      <c r="RRL238" s="43"/>
      <c r="RRM238" s="43"/>
      <c r="RRN238" s="43"/>
      <c r="RRO238" s="43"/>
      <c r="RRP238" s="43"/>
      <c r="RRQ238" s="43"/>
      <c r="RRR238" s="43"/>
      <c r="RRS238" s="43"/>
      <c r="RRT238" s="43"/>
      <c r="RRU238" s="43"/>
      <c r="RRV238" s="43"/>
      <c r="RRW238" s="43"/>
      <c r="RRX238" s="43"/>
      <c r="RRY238" s="43"/>
      <c r="RRZ238" s="43"/>
      <c r="RSA238" s="43"/>
      <c r="RSB238" s="43"/>
      <c r="RSC238" s="43"/>
      <c r="RSD238" s="43"/>
      <c r="RSE238" s="43"/>
      <c r="RSF238" s="43"/>
      <c r="RSG238" s="43"/>
      <c r="RSH238" s="43"/>
      <c r="RSI238" s="43"/>
      <c r="RSJ238" s="43"/>
      <c r="RSK238" s="43"/>
      <c r="RSL238" s="43"/>
      <c r="RSM238" s="43"/>
      <c r="RSN238" s="43"/>
      <c r="RSO238" s="43"/>
      <c r="RSP238" s="43"/>
      <c r="RSQ238" s="43"/>
      <c r="RSR238" s="43"/>
      <c r="RSS238" s="43"/>
      <c r="RST238" s="43"/>
      <c r="RSU238" s="43"/>
      <c r="RSV238" s="43"/>
      <c r="RSW238" s="43"/>
      <c r="RSX238" s="43"/>
      <c r="RSY238" s="43"/>
      <c r="RSZ238" s="43"/>
      <c r="RTA238" s="43"/>
      <c r="RTB238" s="43"/>
      <c r="RTC238" s="43"/>
      <c r="RTD238" s="43"/>
      <c r="RTE238" s="43"/>
      <c r="RTF238" s="43"/>
      <c r="RTG238" s="43"/>
      <c r="RTH238" s="43"/>
      <c r="RTI238" s="43"/>
      <c r="RTJ238" s="43"/>
      <c r="RTK238" s="43"/>
      <c r="RTL238" s="43"/>
      <c r="RTM238" s="43"/>
      <c r="RTN238" s="43"/>
      <c r="RTO238" s="43"/>
      <c r="RTP238" s="43"/>
      <c r="RTQ238" s="43"/>
      <c r="RTR238" s="43"/>
      <c r="RTS238" s="43"/>
      <c r="RTT238" s="43"/>
      <c r="RTU238" s="43"/>
      <c r="RTV238" s="43"/>
      <c r="RTW238" s="43"/>
      <c r="RTX238" s="43"/>
      <c r="RTY238" s="43"/>
      <c r="RTZ238" s="43"/>
      <c r="RUA238" s="43"/>
      <c r="RUB238" s="43"/>
      <c r="RUC238" s="43"/>
      <c r="RUD238" s="43"/>
      <c r="RUE238" s="43"/>
      <c r="RUF238" s="43"/>
      <c r="RUG238" s="43"/>
      <c r="RUH238" s="43"/>
      <c r="RUI238" s="43"/>
      <c r="RUJ238" s="43"/>
      <c r="RUK238" s="43"/>
      <c r="RUL238" s="43"/>
      <c r="RUM238" s="43"/>
      <c r="RUN238" s="43"/>
      <c r="RUO238" s="43"/>
      <c r="RUP238" s="43"/>
      <c r="RUQ238" s="43"/>
      <c r="RUR238" s="43"/>
      <c r="RUS238" s="43"/>
      <c r="RUT238" s="43"/>
      <c r="RUU238" s="43"/>
      <c r="RUV238" s="43"/>
      <c r="RUW238" s="43"/>
      <c r="RUX238" s="43"/>
      <c r="RUY238" s="43"/>
      <c r="RUZ238" s="43"/>
      <c r="RVA238" s="43"/>
      <c r="RVB238" s="43"/>
      <c r="RVC238" s="43"/>
      <c r="RVD238" s="43"/>
      <c r="RVE238" s="43"/>
      <c r="RVF238" s="43"/>
      <c r="RVG238" s="43"/>
      <c r="RVH238" s="43"/>
      <c r="RVI238" s="43"/>
      <c r="RVJ238" s="43"/>
      <c r="RVK238" s="43"/>
      <c r="RVL238" s="43"/>
      <c r="RVM238" s="43"/>
      <c r="RVN238" s="43"/>
      <c r="RVO238" s="43"/>
      <c r="RVP238" s="43"/>
      <c r="RVQ238" s="43"/>
      <c r="RVR238" s="43"/>
      <c r="RVS238" s="43"/>
      <c r="RVT238" s="43"/>
      <c r="RVU238" s="43"/>
      <c r="RVV238" s="43"/>
      <c r="RVW238" s="43"/>
      <c r="RVX238" s="43"/>
      <c r="RVY238" s="43"/>
      <c r="RVZ238" s="43"/>
      <c r="RWA238" s="43"/>
      <c r="RWB238" s="43"/>
      <c r="RWC238" s="43"/>
      <c r="RWD238" s="43"/>
      <c r="RWE238" s="43"/>
      <c r="RWF238" s="43"/>
      <c r="RWG238" s="43"/>
      <c r="RWH238" s="43"/>
      <c r="RWI238" s="43"/>
      <c r="RWJ238" s="43"/>
      <c r="RWK238" s="43"/>
      <c r="RWL238" s="43"/>
      <c r="RWM238" s="43"/>
      <c r="RWN238" s="43"/>
      <c r="RWO238" s="43"/>
      <c r="RWP238" s="43"/>
      <c r="RWQ238" s="43"/>
      <c r="RWR238" s="43"/>
      <c r="RWS238" s="43"/>
      <c r="RWT238" s="43"/>
      <c r="RWU238" s="43"/>
      <c r="RWV238" s="43"/>
      <c r="RWW238" s="43"/>
      <c r="RWX238" s="43"/>
      <c r="RWY238" s="43"/>
      <c r="RWZ238" s="43"/>
      <c r="RXA238" s="43"/>
      <c r="RXB238" s="43"/>
      <c r="RXC238" s="43"/>
      <c r="RXD238" s="43"/>
      <c r="RXE238" s="43"/>
      <c r="RXF238" s="43"/>
      <c r="RXG238" s="43"/>
      <c r="RXH238" s="43"/>
      <c r="RXI238" s="43"/>
      <c r="RXJ238" s="43"/>
      <c r="RXK238" s="43"/>
      <c r="RXL238" s="43"/>
      <c r="RXM238" s="43"/>
      <c r="RXN238" s="43"/>
      <c r="RXO238" s="43"/>
      <c r="RXP238" s="43"/>
      <c r="RXQ238" s="43"/>
      <c r="RXR238" s="43"/>
      <c r="RXS238" s="43"/>
      <c r="RXT238" s="43"/>
      <c r="RXU238" s="43"/>
      <c r="RXV238" s="43"/>
      <c r="RXW238" s="43"/>
      <c r="RXX238" s="43"/>
      <c r="RXY238" s="43"/>
      <c r="RXZ238" s="43"/>
      <c r="RYA238" s="43"/>
      <c r="RYB238" s="43"/>
      <c r="RYC238" s="43"/>
      <c r="RYD238" s="43"/>
      <c r="RYE238" s="43"/>
      <c r="RYF238" s="43"/>
      <c r="RYG238" s="43"/>
      <c r="RYH238" s="43"/>
      <c r="RYI238" s="43"/>
      <c r="RYJ238" s="43"/>
      <c r="RYK238" s="43"/>
      <c r="RYL238" s="43"/>
      <c r="RYM238" s="43"/>
      <c r="RYN238" s="43"/>
      <c r="RYO238" s="43"/>
      <c r="RYP238" s="43"/>
      <c r="RYQ238" s="43"/>
      <c r="RYR238" s="43"/>
      <c r="RYS238" s="43"/>
      <c r="RYT238" s="43"/>
      <c r="RYU238" s="43"/>
      <c r="RYV238" s="43"/>
      <c r="RYW238" s="43"/>
      <c r="RYX238" s="43"/>
      <c r="RYY238" s="43"/>
      <c r="RYZ238" s="43"/>
      <c r="RZA238" s="43"/>
      <c r="RZB238" s="43"/>
      <c r="RZC238" s="43"/>
      <c r="RZD238" s="43"/>
      <c r="RZE238" s="43"/>
      <c r="RZF238" s="43"/>
      <c r="RZG238" s="43"/>
      <c r="RZH238" s="43"/>
      <c r="RZI238" s="43"/>
      <c r="RZJ238" s="43"/>
      <c r="RZK238" s="43"/>
      <c r="RZL238" s="43"/>
      <c r="RZM238" s="43"/>
      <c r="RZN238" s="43"/>
      <c r="RZO238" s="43"/>
      <c r="RZP238" s="43"/>
      <c r="RZQ238" s="43"/>
      <c r="RZR238" s="43"/>
      <c r="RZS238" s="43"/>
      <c r="RZT238" s="43"/>
      <c r="RZU238" s="43"/>
      <c r="RZV238" s="43"/>
      <c r="RZW238" s="43"/>
      <c r="RZX238" s="43"/>
      <c r="RZY238" s="43"/>
      <c r="RZZ238" s="43"/>
      <c r="SAA238" s="43"/>
      <c r="SAB238" s="43"/>
      <c r="SAC238" s="43"/>
      <c r="SAD238" s="43"/>
      <c r="SAE238" s="43"/>
      <c r="SAF238" s="43"/>
      <c r="SAG238" s="43"/>
      <c r="SAH238" s="43"/>
      <c r="SAI238" s="43"/>
      <c r="SAJ238" s="43"/>
      <c r="SAK238" s="43"/>
      <c r="SAL238" s="43"/>
      <c r="SAM238" s="43"/>
      <c r="SAN238" s="43"/>
      <c r="SAO238" s="43"/>
      <c r="SAP238" s="43"/>
      <c r="SAQ238" s="43"/>
      <c r="SAR238" s="43"/>
      <c r="SAS238" s="43"/>
      <c r="SAT238" s="43"/>
      <c r="SAU238" s="43"/>
      <c r="SAV238" s="43"/>
      <c r="SAW238" s="43"/>
      <c r="SAX238" s="43"/>
      <c r="SAY238" s="43"/>
      <c r="SAZ238" s="43"/>
      <c r="SBA238" s="43"/>
      <c r="SBB238" s="43"/>
      <c r="SBC238" s="43"/>
      <c r="SBD238" s="43"/>
      <c r="SBE238" s="43"/>
      <c r="SBF238" s="43"/>
      <c r="SBG238" s="43"/>
      <c r="SBH238" s="43"/>
      <c r="SBI238" s="43"/>
      <c r="SBJ238" s="43"/>
      <c r="SBK238" s="43"/>
      <c r="SBL238" s="43"/>
      <c r="SBM238" s="43"/>
      <c r="SBN238" s="43"/>
      <c r="SBO238" s="43"/>
      <c r="SBP238" s="43"/>
      <c r="SBQ238" s="43"/>
      <c r="SBR238" s="43"/>
      <c r="SBS238" s="43"/>
      <c r="SBT238" s="43"/>
      <c r="SBU238" s="43"/>
      <c r="SBV238" s="43"/>
      <c r="SBW238" s="43"/>
      <c r="SBX238" s="43"/>
      <c r="SBY238" s="43"/>
      <c r="SBZ238" s="43"/>
      <c r="SCA238" s="43"/>
      <c r="SCB238" s="43"/>
      <c r="SCC238" s="43"/>
      <c r="SCD238" s="43"/>
      <c r="SCE238" s="43"/>
      <c r="SCF238" s="43"/>
      <c r="SCG238" s="43"/>
      <c r="SCH238" s="43"/>
      <c r="SCI238" s="43"/>
      <c r="SCJ238" s="43"/>
      <c r="SCK238" s="43"/>
      <c r="SCL238" s="43"/>
      <c r="SCM238" s="43"/>
      <c r="SCN238" s="43"/>
      <c r="SCO238" s="43"/>
      <c r="SCP238" s="43"/>
      <c r="SCQ238" s="43"/>
      <c r="SCR238" s="43"/>
      <c r="SCS238" s="43"/>
      <c r="SCT238" s="43"/>
      <c r="SCU238" s="43"/>
      <c r="SCV238" s="43"/>
      <c r="SCW238" s="43"/>
      <c r="SCX238" s="43"/>
      <c r="SCY238" s="43"/>
      <c r="SCZ238" s="43"/>
      <c r="SDA238" s="43"/>
      <c r="SDB238" s="43"/>
      <c r="SDC238" s="43"/>
      <c r="SDD238" s="43"/>
      <c r="SDE238" s="43"/>
      <c r="SDF238" s="43"/>
      <c r="SDG238" s="43"/>
      <c r="SDH238" s="43"/>
      <c r="SDI238" s="43"/>
      <c r="SDJ238" s="43"/>
      <c r="SDK238" s="43"/>
      <c r="SDL238" s="43"/>
      <c r="SDM238" s="43"/>
      <c r="SDN238" s="43"/>
      <c r="SDO238" s="43"/>
      <c r="SDP238" s="43"/>
      <c r="SDQ238" s="43"/>
      <c r="SDR238" s="43"/>
      <c r="SDS238" s="43"/>
      <c r="SDT238" s="43"/>
      <c r="SDU238" s="43"/>
      <c r="SDV238" s="43"/>
      <c r="SDW238" s="43"/>
      <c r="SDX238" s="43"/>
      <c r="SDY238" s="43"/>
      <c r="SDZ238" s="43"/>
      <c r="SEA238" s="43"/>
      <c r="SEB238" s="43"/>
      <c r="SEC238" s="43"/>
      <c r="SED238" s="43"/>
      <c r="SEE238" s="43"/>
      <c r="SEF238" s="43"/>
      <c r="SEG238" s="43"/>
      <c r="SEH238" s="43"/>
      <c r="SEI238" s="43"/>
      <c r="SEJ238" s="43"/>
      <c r="SEK238" s="43"/>
      <c r="SEL238" s="43"/>
      <c r="SEM238" s="43"/>
      <c r="SEN238" s="43"/>
      <c r="SEO238" s="43"/>
      <c r="SEP238" s="43"/>
      <c r="SEQ238" s="43"/>
      <c r="SER238" s="43"/>
      <c r="SES238" s="43"/>
      <c r="SET238" s="43"/>
      <c r="SEU238" s="43"/>
      <c r="SEV238" s="43"/>
      <c r="SEW238" s="43"/>
      <c r="SEX238" s="43"/>
      <c r="SEY238" s="43"/>
      <c r="SEZ238" s="43"/>
      <c r="SFA238" s="43"/>
      <c r="SFB238" s="43"/>
      <c r="SFC238" s="43"/>
      <c r="SFD238" s="43"/>
      <c r="SFE238" s="43"/>
      <c r="SFF238" s="43"/>
      <c r="SFG238" s="43"/>
      <c r="SFH238" s="43"/>
      <c r="SFI238" s="43"/>
      <c r="SFJ238" s="43"/>
      <c r="SFK238" s="43"/>
      <c r="SFL238" s="43"/>
      <c r="SFM238" s="43"/>
      <c r="SFN238" s="43"/>
      <c r="SFO238" s="43"/>
      <c r="SFP238" s="43"/>
      <c r="SFQ238" s="43"/>
      <c r="SFR238" s="43"/>
      <c r="SFS238" s="43"/>
      <c r="SFT238" s="43"/>
      <c r="SFU238" s="43"/>
      <c r="SFV238" s="43"/>
      <c r="SFW238" s="43"/>
      <c r="SFX238" s="43"/>
      <c r="SFY238" s="43"/>
      <c r="SFZ238" s="43"/>
      <c r="SGA238" s="43"/>
      <c r="SGB238" s="43"/>
      <c r="SGC238" s="43"/>
      <c r="SGD238" s="43"/>
      <c r="SGE238" s="43"/>
      <c r="SGF238" s="43"/>
      <c r="SGG238" s="43"/>
      <c r="SGH238" s="43"/>
      <c r="SGI238" s="43"/>
      <c r="SGJ238" s="43"/>
      <c r="SGK238" s="43"/>
      <c r="SGL238" s="43"/>
      <c r="SGM238" s="43"/>
      <c r="SGN238" s="43"/>
      <c r="SGO238" s="43"/>
      <c r="SGP238" s="43"/>
      <c r="SGQ238" s="43"/>
      <c r="SGR238" s="43"/>
      <c r="SGS238" s="43"/>
      <c r="SGT238" s="43"/>
      <c r="SGU238" s="43"/>
      <c r="SGV238" s="43"/>
      <c r="SGW238" s="43"/>
      <c r="SGX238" s="43"/>
      <c r="SGY238" s="43"/>
      <c r="SGZ238" s="43"/>
      <c r="SHA238" s="43"/>
      <c r="SHB238" s="43"/>
      <c r="SHC238" s="43"/>
      <c r="SHD238" s="43"/>
      <c r="SHE238" s="43"/>
      <c r="SHF238" s="43"/>
      <c r="SHG238" s="43"/>
      <c r="SHH238" s="43"/>
      <c r="SHI238" s="43"/>
      <c r="SHJ238" s="43"/>
      <c r="SHK238" s="43"/>
      <c r="SHL238" s="43"/>
      <c r="SHM238" s="43"/>
      <c r="SHN238" s="43"/>
      <c r="SHO238" s="43"/>
      <c r="SHP238" s="43"/>
      <c r="SHQ238" s="43"/>
      <c r="SHR238" s="43"/>
      <c r="SHS238" s="43"/>
      <c r="SHT238" s="43"/>
      <c r="SHU238" s="43"/>
      <c r="SHV238" s="43"/>
      <c r="SHW238" s="43"/>
      <c r="SHX238" s="43"/>
      <c r="SHY238" s="43"/>
      <c r="SHZ238" s="43"/>
      <c r="SIA238" s="43"/>
      <c r="SIB238" s="43"/>
      <c r="SIC238" s="43"/>
      <c r="SID238" s="43"/>
      <c r="SIE238" s="43"/>
      <c r="SIF238" s="43"/>
      <c r="SIG238" s="43"/>
      <c r="SIH238" s="43"/>
      <c r="SII238" s="43"/>
      <c r="SIJ238" s="43"/>
      <c r="SIK238" s="43"/>
      <c r="SIL238" s="43"/>
      <c r="SIM238" s="43"/>
      <c r="SIN238" s="43"/>
      <c r="SIO238" s="43"/>
      <c r="SIP238" s="43"/>
      <c r="SIQ238" s="43"/>
      <c r="SIR238" s="43"/>
      <c r="SIS238" s="43"/>
      <c r="SIT238" s="43"/>
      <c r="SIU238" s="43"/>
      <c r="SIV238" s="43"/>
      <c r="SIW238" s="43"/>
      <c r="SIX238" s="43"/>
      <c r="SIY238" s="43"/>
      <c r="SIZ238" s="43"/>
      <c r="SJA238" s="43"/>
      <c r="SJB238" s="43"/>
      <c r="SJC238" s="43"/>
      <c r="SJD238" s="43"/>
      <c r="SJE238" s="43"/>
      <c r="SJF238" s="43"/>
      <c r="SJG238" s="43"/>
      <c r="SJH238" s="43"/>
      <c r="SJI238" s="43"/>
      <c r="SJJ238" s="43"/>
      <c r="SJK238" s="43"/>
      <c r="SJL238" s="43"/>
      <c r="SJM238" s="43"/>
      <c r="SJN238" s="43"/>
      <c r="SJO238" s="43"/>
      <c r="SJP238" s="43"/>
      <c r="SJQ238" s="43"/>
      <c r="SJR238" s="43"/>
      <c r="SJS238" s="43"/>
      <c r="SJT238" s="43"/>
      <c r="SJU238" s="43"/>
      <c r="SJV238" s="43"/>
      <c r="SJW238" s="43"/>
      <c r="SJX238" s="43"/>
      <c r="SJY238" s="43"/>
      <c r="SJZ238" s="43"/>
      <c r="SKA238" s="43"/>
      <c r="SKB238" s="43"/>
      <c r="SKC238" s="43"/>
      <c r="SKD238" s="43"/>
      <c r="SKE238" s="43"/>
      <c r="SKF238" s="43"/>
      <c r="SKG238" s="43"/>
      <c r="SKH238" s="43"/>
      <c r="SKI238" s="43"/>
      <c r="SKJ238" s="43"/>
      <c r="SKK238" s="43"/>
      <c r="SKL238" s="43"/>
      <c r="SKM238" s="43"/>
      <c r="SKN238" s="43"/>
      <c r="SKO238" s="43"/>
      <c r="SKP238" s="43"/>
      <c r="SKQ238" s="43"/>
      <c r="SKR238" s="43"/>
      <c r="SKS238" s="43"/>
      <c r="SKT238" s="43"/>
      <c r="SKU238" s="43"/>
      <c r="SKV238" s="43"/>
      <c r="SKW238" s="43"/>
      <c r="SKX238" s="43"/>
      <c r="SKY238" s="43"/>
      <c r="SKZ238" s="43"/>
      <c r="SLA238" s="43"/>
      <c r="SLB238" s="43"/>
      <c r="SLC238" s="43"/>
      <c r="SLD238" s="43"/>
      <c r="SLE238" s="43"/>
      <c r="SLF238" s="43"/>
      <c r="SLG238" s="43"/>
      <c r="SLH238" s="43"/>
      <c r="SLI238" s="43"/>
      <c r="SLJ238" s="43"/>
      <c r="SLK238" s="43"/>
      <c r="SLL238" s="43"/>
      <c r="SLM238" s="43"/>
      <c r="SLN238" s="43"/>
      <c r="SLO238" s="43"/>
      <c r="SLP238" s="43"/>
      <c r="SLQ238" s="43"/>
      <c r="SLR238" s="43"/>
      <c r="SLS238" s="43"/>
      <c r="SLT238" s="43"/>
      <c r="SLU238" s="43"/>
      <c r="SLV238" s="43"/>
      <c r="SLW238" s="43"/>
      <c r="SLX238" s="43"/>
      <c r="SLY238" s="43"/>
      <c r="SLZ238" s="43"/>
      <c r="SMA238" s="43"/>
      <c r="SMB238" s="43"/>
      <c r="SMC238" s="43"/>
      <c r="SMD238" s="43"/>
      <c r="SME238" s="43"/>
      <c r="SMF238" s="43"/>
      <c r="SMG238" s="43"/>
      <c r="SMH238" s="43"/>
      <c r="SMI238" s="43"/>
      <c r="SMJ238" s="43"/>
      <c r="SMK238" s="43"/>
      <c r="SML238" s="43"/>
      <c r="SMM238" s="43"/>
      <c r="SMN238" s="43"/>
      <c r="SMO238" s="43"/>
      <c r="SMP238" s="43"/>
      <c r="SMQ238" s="43"/>
      <c r="SMR238" s="43"/>
      <c r="SMS238" s="43"/>
      <c r="SMT238" s="43"/>
      <c r="SMU238" s="43"/>
      <c r="SMV238" s="43"/>
      <c r="SMW238" s="43"/>
      <c r="SMX238" s="43"/>
      <c r="SMY238" s="43"/>
      <c r="SMZ238" s="43"/>
      <c r="SNA238" s="43"/>
      <c r="SNB238" s="43"/>
      <c r="SNC238" s="43"/>
      <c r="SND238" s="43"/>
      <c r="SNE238" s="43"/>
      <c r="SNF238" s="43"/>
      <c r="SNG238" s="43"/>
      <c r="SNH238" s="43"/>
      <c r="SNI238" s="43"/>
      <c r="SNJ238" s="43"/>
      <c r="SNK238" s="43"/>
      <c r="SNL238" s="43"/>
      <c r="SNM238" s="43"/>
      <c r="SNN238" s="43"/>
      <c r="SNO238" s="43"/>
      <c r="SNP238" s="43"/>
      <c r="SNQ238" s="43"/>
      <c r="SNR238" s="43"/>
      <c r="SNS238" s="43"/>
      <c r="SNT238" s="43"/>
      <c r="SNU238" s="43"/>
      <c r="SNV238" s="43"/>
      <c r="SNW238" s="43"/>
      <c r="SNX238" s="43"/>
      <c r="SNY238" s="43"/>
      <c r="SNZ238" s="43"/>
      <c r="SOA238" s="43"/>
      <c r="SOB238" s="43"/>
      <c r="SOC238" s="43"/>
      <c r="SOD238" s="43"/>
      <c r="SOE238" s="43"/>
      <c r="SOF238" s="43"/>
      <c r="SOG238" s="43"/>
      <c r="SOH238" s="43"/>
      <c r="SOI238" s="43"/>
      <c r="SOJ238" s="43"/>
      <c r="SOK238" s="43"/>
      <c r="SOL238" s="43"/>
      <c r="SOM238" s="43"/>
      <c r="SON238" s="43"/>
      <c r="SOO238" s="43"/>
      <c r="SOP238" s="43"/>
      <c r="SOQ238" s="43"/>
      <c r="SOR238" s="43"/>
      <c r="SOS238" s="43"/>
      <c r="SOT238" s="43"/>
      <c r="SOU238" s="43"/>
      <c r="SOV238" s="43"/>
      <c r="SOW238" s="43"/>
      <c r="SOX238" s="43"/>
      <c r="SOY238" s="43"/>
      <c r="SOZ238" s="43"/>
      <c r="SPA238" s="43"/>
      <c r="SPB238" s="43"/>
      <c r="SPC238" s="43"/>
      <c r="SPD238" s="43"/>
      <c r="SPE238" s="43"/>
      <c r="SPF238" s="43"/>
      <c r="SPG238" s="43"/>
      <c r="SPH238" s="43"/>
      <c r="SPI238" s="43"/>
      <c r="SPJ238" s="43"/>
      <c r="SPK238" s="43"/>
      <c r="SPL238" s="43"/>
      <c r="SPM238" s="43"/>
      <c r="SPN238" s="43"/>
      <c r="SPO238" s="43"/>
      <c r="SPP238" s="43"/>
      <c r="SPQ238" s="43"/>
      <c r="SPR238" s="43"/>
      <c r="SPS238" s="43"/>
      <c r="SPT238" s="43"/>
      <c r="SPU238" s="43"/>
      <c r="SPV238" s="43"/>
      <c r="SPW238" s="43"/>
      <c r="SPX238" s="43"/>
      <c r="SPY238" s="43"/>
      <c r="SPZ238" s="43"/>
      <c r="SQA238" s="43"/>
      <c r="SQB238" s="43"/>
      <c r="SQC238" s="43"/>
      <c r="SQD238" s="43"/>
      <c r="SQE238" s="43"/>
      <c r="SQF238" s="43"/>
      <c r="SQG238" s="43"/>
      <c r="SQH238" s="43"/>
      <c r="SQI238" s="43"/>
      <c r="SQJ238" s="43"/>
      <c r="SQK238" s="43"/>
      <c r="SQL238" s="43"/>
      <c r="SQM238" s="43"/>
      <c r="SQN238" s="43"/>
      <c r="SQO238" s="43"/>
      <c r="SQP238" s="43"/>
      <c r="SQQ238" s="43"/>
      <c r="SQR238" s="43"/>
      <c r="SQS238" s="43"/>
      <c r="SQT238" s="43"/>
      <c r="SQU238" s="43"/>
      <c r="SQV238" s="43"/>
      <c r="SQW238" s="43"/>
      <c r="SQX238" s="43"/>
      <c r="SQY238" s="43"/>
      <c r="SQZ238" s="43"/>
      <c r="SRA238" s="43"/>
      <c r="SRB238" s="43"/>
      <c r="SRC238" s="43"/>
      <c r="SRD238" s="43"/>
      <c r="SRE238" s="43"/>
      <c r="SRF238" s="43"/>
      <c r="SRG238" s="43"/>
      <c r="SRH238" s="43"/>
      <c r="SRI238" s="43"/>
      <c r="SRJ238" s="43"/>
      <c r="SRK238" s="43"/>
      <c r="SRL238" s="43"/>
      <c r="SRM238" s="43"/>
      <c r="SRN238" s="43"/>
      <c r="SRO238" s="43"/>
      <c r="SRP238" s="43"/>
      <c r="SRQ238" s="43"/>
      <c r="SRR238" s="43"/>
      <c r="SRS238" s="43"/>
      <c r="SRT238" s="43"/>
      <c r="SRU238" s="43"/>
      <c r="SRV238" s="43"/>
      <c r="SRW238" s="43"/>
      <c r="SRX238" s="43"/>
      <c r="SRY238" s="43"/>
      <c r="SRZ238" s="43"/>
      <c r="SSA238" s="43"/>
      <c r="SSB238" s="43"/>
      <c r="SSC238" s="43"/>
      <c r="SSD238" s="43"/>
      <c r="SSE238" s="43"/>
      <c r="SSF238" s="43"/>
      <c r="SSG238" s="43"/>
      <c r="SSH238" s="43"/>
      <c r="SSI238" s="43"/>
      <c r="SSJ238" s="43"/>
      <c r="SSK238" s="43"/>
      <c r="SSL238" s="43"/>
      <c r="SSM238" s="43"/>
      <c r="SSN238" s="43"/>
      <c r="SSO238" s="43"/>
      <c r="SSP238" s="43"/>
      <c r="SSQ238" s="43"/>
      <c r="SSR238" s="43"/>
      <c r="SSS238" s="43"/>
      <c r="SST238" s="43"/>
      <c r="SSU238" s="43"/>
      <c r="SSV238" s="43"/>
      <c r="SSW238" s="43"/>
      <c r="SSX238" s="43"/>
      <c r="SSY238" s="43"/>
      <c r="SSZ238" s="43"/>
      <c r="STA238" s="43"/>
      <c r="STB238" s="43"/>
      <c r="STC238" s="43"/>
      <c r="STD238" s="43"/>
      <c r="STE238" s="43"/>
      <c r="STF238" s="43"/>
      <c r="STG238" s="43"/>
      <c r="STH238" s="43"/>
      <c r="STI238" s="43"/>
      <c r="STJ238" s="43"/>
      <c r="STK238" s="43"/>
      <c r="STL238" s="43"/>
      <c r="STM238" s="43"/>
      <c r="STN238" s="43"/>
      <c r="STO238" s="43"/>
      <c r="STP238" s="43"/>
      <c r="STQ238" s="43"/>
      <c r="STR238" s="43"/>
      <c r="STS238" s="43"/>
      <c r="STT238" s="43"/>
      <c r="STU238" s="43"/>
      <c r="STV238" s="43"/>
      <c r="STW238" s="43"/>
      <c r="STX238" s="43"/>
      <c r="STY238" s="43"/>
      <c r="STZ238" s="43"/>
      <c r="SUA238" s="43"/>
      <c r="SUB238" s="43"/>
      <c r="SUC238" s="43"/>
      <c r="SUD238" s="43"/>
      <c r="SUE238" s="43"/>
      <c r="SUF238" s="43"/>
      <c r="SUG238" s="43"/>
      <c r="SUH238" s="43"/>
      <c r="SUI238" s="43"/>
      <c r="SUJ238" s="43"/>
      <c r="SUK238" s="43"/>
      <c r="SUL238" s="43"/>
      <c r="SUM238" s="43"/>
      <c r="SUN238" s="43"/>
      <c r="SUO238" s="43"/>
      <c r="SUP238" s="43"/>
      <c r="SUQ238" s="43"/>
      <c r="SUR238" s="43"/>
      <c r="SUS238" s="43"/>
      <c r="SUT238" s="43"/>
      <c r="SUU238" s="43"/>
      <c r="SUV238" s="43"/>
      <c r="SUW238" s="43"/>
      <c r="SUX238" s="43"/>
      <c r="SUY238" s="43"/>
      <c r="SUZ238" s="43"/>
      <c r="SVA238" s="43"/>
      <c r="SVB238" s="43"/>
      <c r="SVC238" s="43"/>
      <c r="SVD238" s="43"/>
      <c r="SVE238" s="43"/>
      <c r="SVF238" s="43"/>
      <c r="SVG238" s="43"/>
      <c r="SVH238" s="43"/>
      <c r="SVI238" s="43"/>
      <c r="SVJ238" s="43"/>
      <c r="SVK238" s="43"/>
      <c r="SVL238" s="43"/>
      <c r="SVM238" s="43"/>
      <c r="SVN238" s="43"/>
      <c r="SVO238" s="43"/>
      <c r="SVP238" s="43"/>
      <c r="SVQ238" s="43"/>
      <c r="SVR238" s="43"/>
      <c r="SVS238" s="43"/>
      <c r="SVT238" s="43"/>
      <c r="SVU238" s="43"/>
      <c r="SVV238" s="43"/>
      <c r="SVW238" s="43"/>
      <c r="SVX238" s="43"/>
      <c r="SVY238" s="43"/>
      <c r="SVZ238" s="43"/>
      <c r="SWA238" s="43"/>
      <c r="SWB238" s="43"/>
      <c r="SWC238" s="43"/>
      <c r="SWD238" s="43"/>
      <c r="SWE238" s="43"/>
      <c r="SWF238" s="43"/>
      <c r="SWG238" s="43"/>
      <c r="SWH238" s="43"/>
      <c r="SWI238" s="43"/>
      <c r="SWJ238" s="43"/>
      <c r="SWK238" s="43"/>
      <c r="SWL238" s="43"/>
      <c r="SWM238" s="43"/>
      <c r="SWN238" s="43"/>
      <c r="SWO238" s="43"/>
      <c r="SWP238" s="43"/>
      <c r="SWQ238" s="43"/>
      <c r="SWR238" s="43"/>
      <c r="SWS238" s="43"/>
      <c r="SWT238" s="43"/>
      <c r="SWU238" s="43"/>
      <c r="SWV238" s="43"/>
      <c r="SWW238" s="43"/>
      <c r="SWX238" s="43"/>
      <c r="SWY238" s="43"/>
      <c r="SWZ238" s="43"/>
      <c r="SXA238" s="43"/>
      <c r="SXB238" s="43"/>
      <c r="SXC238" s="43"/>
      <c r="SXD238" s="43"/>
      <c r="SXE238" s="43"/>
      <c r="SXF238" s="43"/>
      <c r="SXG238" s="43"/>
      <c r="SXH238" s="43"/>
      <c r="SXI238" s="43"/>
      <c r="SXJ238" s="43"/>
      <c r="SXK238" s="43"/>
      <c r="SXL238" s="43"/>
      <c r="SXM238" s="43"/>
      <c r="SXN238" s="43"/>
      <c r="SXO238" s="43"/>
      <c r="SXP238" s="43"/>
      <c r="SXQ238" s="43"/>
      <c r="SXR238" s="43"/>
      <c r="SXS238" s="43"/>
      <c r="SXT238" s="43"/>
      <c r="SXU238" s="43"/>
      <c r="SXV238" s="43"/>
      <c r="SXW238" s="43"/>
      <c r="SXX238" s="43"/>
      <c r="SXY238" s="43"/>
      <c r="SXZ238" s="43"/>
      <c r="SYA238" s="43"/>
      <c r="SYB238" s="43"/>
      <c r="SYC238" s="43"/>
      <c r="SYD238" s="43"/>
      <c r="SYE238" s="43"/>
      <c r="SYF238" s="43"/>
      <c r="SYG238" s="43"/>
      <c r="SYH238" s="43"/>
      <c r="SYI238" s="43"/>
      <c r="SYJ238" s="43"/>
      <c r="SYK238" s="43"/>
      <c r="SYL238" s="43"/>
      <c r="SYM238" s="43"/>
      <c r="SYN238" s="43"/>
      <c r="SYO238" s="43"/>
      <c r="SYP238" s="43"/>
      <c r="SYQ238" s="43"/>
      <c r="SYR238" s="43"/>
      <c r="SYS238" s="43"/>
      <c r="SYT238" s="43"/>
      <c r="SYU238" s="43"/>
      <c r="SYV238" s="43"/>
      <c r="SYW238" s="43"/>
      <c r="SYX238" s="43"/>
      <c r="SYY238" s="43"/>
      <c r="SYZ238" s="43"/>
      <c r="SZA238" s="43"/>
      <c r="SZB238" s="43"/>
      <c r="SZC238" s="43"/>
      <c r="SZD238" s="43"/>
      <c r="SZE238" s="43"/>
      <c r="SZF238" s="43"/>
      <c r="SZG238" s="43"/>
      <c r="SZH238" s="43"/>
      <c r="SZI238" s="43"/>
      <c r="SZJ238" s="43"/>
      <c r="SZK238" s="43"/>
      <c r="SZL238" s="43"/>
      <c r="SZM238" s="43"/>
      <c r="SZN238" s="43"/>
      <c r="SZO238" s="43"/>
      <c r="SZP238" s="43"/>
      <c r="SZQ238" s="43"/>
      <c r="SZR238" s="43"/>
      <c r="SZS238" s="43"/>
      <c r="SZT238" s="43"/>
      <c r="SZU238" s="43"/>
      <c r="SZV238" s="43"/>
      <c r="SZW238" s="43"/>
      <c r="SZX238" s="43"/>
      <c r="SZY238" s="43"/>
      <c r="SZZ238" s="43"/>
      <c r="TAA238" s="43"/>
      <c r="TAB238" s="43"/>
      <c r="TAC238" s="43"/>
      <c r="TAD238" s="43"/>
      <c r="TAE238" s="43"/>
      <c r="TAF238" s="43"/>
      <c r="TAG238" s="43"/>
      <c r="TAH238" s="43"/>
      <c r="TAI238" s="43"/>
      <c r="TAJ238" s="43"/>
      <c r="TAK238" s="43"/>
      <c r="TAL238" s="43"/>
      <c r="TAM238" s="43"/>
      <c r="TAN238" s="43"/>
      <c r="TAO238" s="43"/>
      <c r="TAP238" s="43"/>
      <c r="TAQ238" s="43"/>
      <c r="TAR238" s="43"/>
      <c r="TAS238" s="43"/>
      <c r="TAT238" s="43"/>
      <c r="TAU238" s="43"/>
      <c r="TAV238" s="43"/>
      <c r="TAW238" s="43"/>
      <c r="TAX238" s="43"/>
      <c r="TAY238" s="43"/>
      <c r="TAZ238" s="43"/>
      <c r="TBA238" s="43"/>
      <c r="TBB238" s="43"/>
      <c r="TBC238" s="43"/>
      <c r="TBD238" s="43"/>
      <c r="TBE238" s="43"/>
      <c r="TBF238" s="43"/>
      <c r="TBG238" s="43"/>
      <c r="TBH238" s="43"/>
      <c r="TBI238" s="43"/>
      <c r="TBJ238" s="43"/>
      <c r="TBK238" s="43"/>
      <c r="TBL238" s="43"/>
      <c r="TBM238" s="43"/>
      <c r="TBN238" s="43"/>
      <c r="TBO238" s="43"/>
      <c r="TBP238" s="43"/>
      <c r="TBQ238" s="43"/>
      <c r="TBR238" s="43"/>
      <c r="TBS238" s="43"/>
      <c r="TBT238" s="43"/>
      <c r="TBU238" s="43"/>
      <c r="TBV238" s="43"/>
      <c r="TBW238" s="43"/>
      <c r="TBX238" s="43"/>
      <c r="TBY238" s="43"/>
      <c r="TBZ238" s="43"/>
      <c r="TCA238" s="43"/>
      <c r="TCB238" s="43"/>
      <c r="TCC238" s="43"/>
      <c r="TCD238" s="43"/>
      <c r="TCE238" s="43"/>
      <c r="TCF238" s="43"/>
      <c r="TCG238" s="43"/>
      <c r="TCH238" s="43"/>
      <c r="TCI238" s="43"/>
      <c r="TCJ238" s="43"/>
      <c r="TCK238" s="43"/>
      <c r="TCL238" s="43"/>
      <c r="TCM238" s="43"/>
      <c r="TCN238" s="43"/>
      <c r="TCO238" s="43"/>
      <c r="TCP238" s="43"/>
      <c r="TCQ238" s="43"/>
      <c r="TCR238" s="43"/>
      <c r="TCS238" s="43"/>
      <c r="TCT238" s="43"/>
      <c r="TCU238" s="43"/>
      <c r="TCV238" s="43"/>
      <c r="TCW238" s="43"/>
      <c r="TCX238" s="43"/>
      <c r="TCY238" s="43"/>
      <c r="TCZ238" s="43"/>
      <c r="TDA238" s="43"/>
      <c r="TDB238" s="43"/>
      <c r="TDC238" s="43"/>
      <c r="TDD238" s="43"/>
      <c r="TDE238" s="43"/>
      <c r="TDF238" s="43"/>
      <c r="TDG238" s="43"/>
      <c r="TDH238" s="43"/>
      <c r="TDI238" s="43"/>
      <c r="TDJ238" s="43"/>
      <c r="TDK238" s="43"/>
      <c r="TDL238" s="43"/>
      <c r="TDM238" s="43"/>
      <c r="TDN238" s="43"/>
      <c r="TDO238" s="43"/>
      <c r="TDP238" s="43"/>
      <c r="TDQ238" s="43"/>
      <c r="TDR238" s="43"/>
      <c r="TDS238" s="43"/>
      <c r="TDT238" s="43"/>
      <c r="TDU238" s="43"/>
      <c r="TDV238" s="43"/>
      <c r="TDW238" s="43"/>
      <c r="TDX238" s="43"/>
      <c r="TDY238" s="43"/>
      <c r="TDZ238" s="43"/>
      <c r="TEA238" s="43"/>
      <c r="TEB238" s="43"/>
      <c r="TEC238" s="43"/>
      <c r="TED238" s="43"/>
      <c r="TEE238" s="43"/>
      <c r="TEF238" s="43"/>
      <c r="TEG238" s="43"/>
      <c r="TEH238" s="43"/>
      <c r="TEI238" s="43"/>
      <c r="TEJ238" s="43"/>
      <c r="TEK238" s="43"/>
      <c r="TEL238" s="43"/>
      <c r="TEM238" s="43"/>
      <c r="TEN238" s="43"/>
      <c r="TEO238" s="43"/>
      <c r="TEP238" s="43"/>
      <c r="TEQ238" s="43"/>
      <c r="TER238" s="43"/>
      <c r="TES238" s="43"/>
      <c r="TET238" s="43"/>
      <c r="TEU238" s="43"/>
      <c r="TEV238" s="43"/>
      <c r="TEW238" s="43"/>
      <c r="TEX238" s="43"/>
      <c r="TEY238" s="43"/>
      <c r="TEZ238" s="43"/>
      <c r="TFA238" s="43"/>
      <c r="TFB238" s="43"/>
      <c r="TFC238" s="43"/>
      <c r="TFD238" s="43"/>
      <c r="TFE238" s="43"/>
      <c r="TFF238" s="43"/>
      <c r="TFG238" s="43"/>
      <c r="TFH238" s="43"/>
      <c r="TFI238" s="43"/>
      <c r="TFJ238" s="43"/>
      <c r="TFK238" s="43"/>
      <c r="TFL238" s="43"/>
      <c r="TFM238" s="43"/>
      <c r="TFN238" s="43"/>
      <c r="TFO238" s="43"/>
      <c r="TFP238" s="43"/>
      <c r="TFQ238" s="43"/>
      <c r="TFR238" s="43"/>
      <c r="TFS238" s="43"/>
      <c r="TFT238" s="43"/>
      <c r="TFU238" s="43"/>
      <c r="TFV238" s="43"/>
      <c r="TFW238" s="43"/>
      <c r="TFX238" s="43"/>
      <c r="TFY238" s="43"/>
      <c r="TFZ238" s="43"/>
      <c r="TGA238" s="43"/>
      <c r="TGB238" s="43"/>
      <c r="TGC238" s="43"/>
      <c r="TGD238" s="43"/>
      <c r="TGE238" s="43"/>
      <c r="TGF238" s="43"/>
      <c r="TGG238" s="43"/>
      <c r="TGH238" s="43"/>
      <c r="TGI238" s="43"/>
      <c r="TGJ238" s="43"/>
      <c r="TGK238" s="43"/>
      <c r="TGL238" s="43"/>
      <c r="TGM238" s="43"/>
      <c r="TGN238" s="43"/>
      <c r="TGO238" s="43"/>
      <c r="TGP238" s="43"/>
      <c r="TGQ238" s="43"/>
      <c r="TGR238" s="43"/>
      <c r="TGS238" s="43"/>
      <c r="TGT238" s="43"/>
      <c r="TGU238" s="43"/>
      <c r="TGV238" s="43"/>
      <c r="TGW238" s="43"/>
      <c r="TGX238" s="43"/>
      <c r="TGY238" s="43"/>
      <c r="TGZ238" s="43"/>
      <c r="THA238" s="43"/>
      <c r="THB238" s="43"/>
      <c r="THC238" s="43"/>
      <c r="THD238" s="43"/>
      <c r="THE238" s="43"/>
      <c r="THF238" s="43"/>
      <c r="THG238" s="43"/>
      <c r="THH238" s="43"/>
      <c r="THI238" s="43"/>
      <c r="THJ238" s="43"/>
      <c r="THK238" s="43"/>
      <c r="THL238" s="43"/>
      <c r="THM238" s="43"/>
      <c r="THN238" s="43"/>
      <c r="THO238" s="43"/>
      <c r="THP238" s="43"/>
      <c r="THQ238" s="43"/>
      <c r="THR238" s="43"/>
      <c r="THS238" s="43"/>
      <c r="THT238" s="43"/>
      <c r="THU238" s="43"/>
      <c r="THV238" s="43"/>
      <c r="THW238" s="43"/>
      <c r="THX238" s="43"/>
      <c r="THY238" s="43"/>
      <c r="THZ238" s="43"/>
      <c r="TIA238" s="43"/>
      <c r="TIB238" s="43"/>
      <c r="TIC238" s="43"/>
      <c r="TID238" s="43"/>
      <c r="TIE238" s="43"/>
      <c r="TIF238" s="43"/>
      <c r="TIG238" s="43"/>
      <c r="TIH238" s="43"/>
      <c r="TII238" s="43"/>
      <c r="TIJ238" s="43"/>
      <c r="TIK238" s="43"/>
      <c r="TIL238" s="43"/>
      <c r="TIM238" s="43"/>
      <c r="TIN238" s="43"/>
      <c r="TIO238" s="43"/>
      <c r="TIP238" s="43"/>
      <c r="TIQ238" s="43"/>
      <c r="TIR238" s="43"/>
      <c r="TIS238" s="43"/>
      <c r="TIT238" s="43"/>
      <c r="TIU238" s="43"/>
      <c r="TIV238" s="43"/>
      <c r="TIW238" s="43"/>
      <c r="TIX238" s="43"/>
      <c r="TIY238" s="43"/>
      <c r="TIZ238" s="43"/>
      <c r="TJA238" s="43"/>
      <c r="TJB238" s="43"/>
      <c r="TJC238" s="43"/>
      <c r="TJD238" s="43"/>
      <c r="TJE238" s="43"/>
      <c r="TJF238" s="43"/>
      <c r="TJG238" s="43"/>
      <c r="TJH238" s="43"/>
      <c r="TJI238" s="43"/>
      <c r="TJJ238" s="43"/>
      <c r="TJK238" s="43"/>
      <c r="TJL238" s="43"/>
      <c r="TJM238" s="43"/>
      <c r="TJN238" s="43"/>
      <c r="TJO238" s="43"/>
      <c r="TJP238" s="43"/>
      <c r="TJQ238" s="43"/>
      <c r="TJR238" s="43"/>
      <c r="TJS238" s="43"/>
      <c r="TJT238" s="43"/>
      <c r="TJU238" s="43"/>
      <c r="TJV238" s="43"/>
      <c r="TJW238" s="43"/>
      <c r="TJX238" s="43"/>
      <c r="TJY238" s="43"/>
      <c r="TJZ238" s="43"/>
      <c r="TKA238" s="43"/>
      <c r="TKB238" s="43"/>
      <c r="TKC238" s="43"/>
      <c r="TKD238" s="43"/>
      <c r="TKE238" s="43"/>
      <c r="TKF238" s="43"/>
      <c r="TKG238" s="43"/>
      <c r="TKH238" s="43"/>
      <c r="TKI238" s="43"/>
      <c r="TKJ238" s="43"/>
      <c r="TKK238" s="43"/>
      <c r="TKL238" s="43"/>
      <c r="TKM238" s="43"/>
      <c r="TKN238" s="43"/>
      <c r="TKO238" s="43"/>
      <c r="TKP238" s="43"/>
      <c r="TKQ238" s="43"/>
      <c r="TKR238" s="43"/>
      <c r="TKS238" s="43"/>
      <c r="TKT238" s="43"/>
      <c r="TKU238" s="43"/>
      <c r="TKV238" s="43"/>
      <c r="TKW238" s="43"/>
      <c r="TKX238" s="43"/>
      <c r="TKY238" s="43"/>
      <c r="TKZ238" s="43"/>
      <c r="TLA238" s="43"/>
      <c r="TLB238" s="43"/>
      <c r="TLC238" s="43"/>
      <c r="TLD238" s="43"/>
      <c r="TLE238" s="43"/>
      <c r="TLF238" s="43"/>
      <c r="TLG238" s="43"/>
      <c r="TLH238" s="43"/>
      <c r="TLI238" s="43"/>
      <c r="TLJ238" s="43"/>
      <c r="TLK238" s="43"/>
      <c r="TLL238" s="43"/>
      <c r="TLM238" s="43"/>
      <c r="TLN238" s="43"/>
      <c r="TLO238" s="43"/>
      <c r="TLP238" s="43"/>
      <c r="TLQ238" s="43"/>
      <c r="TLR238" s="43"/>
      <c r="TLS238" s="43"/>
      <c r="TLT238" s="43"/>
      <c r="TLU238" s="43"/>
      <c r="TLV238" s="43"/>
      <c r="TLW238" s="43"/>
      <c r="TLX238" s="43"/>
      <c r="TLY238" s="43"/>
      <c r="TLZ238" s="43"/>
      <c r="TMA238" s="43"/>
      <c r="TMB238" s="43"/>
      <c r="TMC238" s="43"/>
      <c r="TMD238" s="43"/>
      <c r="TME238" s="43"/>
      <c r="TMF238" s="43"/>
      <c r="TMG238" s="43"/>
      <c r="TMH238" s="43"/>
      <c r="TMI238" s="43"/>
      <c r="TMJ238" s="43"/>
      <c r="TMK238" s="43"/>
      <c r="TML238" s="43"/>
      <c r="TMM238" s="43"/>
      <c r="TMN238" s="43"/>
      <c r="TMO238" s="43"/>
      <c r="TMP238" s="43"/>
      <c r="TMQ238" s="43"/>
      <c r="TMR238" s="43"/>
      <c r="TMS238" s="43"/>
      <c r="TMT238" s="43"/>
      <c r="TMU238" s="43"/>
      <c r="TMV238" s="43"/>
      <c r="TMW238" s="43"/>
      <c r="TMX238" s="43"/>
      <c r="TMY238" s="43"/>
      <c r="TMZ238" s="43"/>
      <c r="TNA238" s="43"/>
      <c r="TNB238" s="43"/>
      <c r="TNC238" s="43"/>
      <c r="TND238" s="43"/>
      <c r="TNE238" s="43"/>
      <c r="TNF238" s="43"/>
      <c r="TNG238" s="43"/>
      <c r="TNH238" s="43"/>
      <c r="TNI238" s="43"/>
      <c r="TNJ238" s="43"/>
      <c r="TNK238" s="43"/>
      <c r="TNL238" s="43"/>
      <c r="TNM238" s="43"/>
      <c r="TNN238" s="43"/>
      <c r="TNO238" s="43"/>
      <c r="TNP238" s="43"/>
      <c r="TNQ238" s="43"/>
      <c r="TNR238" s="43"/>
      <c r="TNS238" s="43"/>
      <c r="TNT238" s="43"/>
      <c r="TNU238" s="43"/>
      <c r="TNV238" s="43"/>
      <c r="TNW238" s="43"/>
      <c r="TNX238" s="43"/>
      <c r="TNY238" s="43"/>
      <c r="TNZ238" s="43"/>
      <c r="TOA238" s="43"/>
      <c r="TOB238" s="43"/>
      <c r="TOC238" s="43"/>
      <c r="TOD238" s="43"/>
      <c r="TOE238" s="43"/>
      <c r="TOF238" s="43"/>
      <c r="TOG238" s="43"/>
      <c r="TOH238" s="43"/>
      <c r="TOI238" s="43"/>
      <c r="TOJ238" s="43"/>
      <c r="TOK238" s="43"/>
      <c r="TOL238" s="43"/>
      <c r="TOM238" s="43"/>
      <c r="TON238" s="43"/>
      <c r="TOO238" s="43"/>
      <c r="TOP238" s="43"/>
      <c r="TOQ238" s="43"/>
      <c r="TOR238" s="43"/>
      <c r="TOS238" s="43"/>
      <c r="TOT238" s="43"/>
      <c r="TOU238" s="43"/>
      <c r="TOV238" s="43"/>
      <c r="TOW238" s="43"/>
      <c r="TOX238" s="43"/>
      <c r="TOY238" s="43"/>
      <c r="TOZ238" s="43"/>
      <c r="TPA238" s="43"/>
      <c r="TPB238" s="43"/>
      <c r="TPC238" s="43"/>
      <c r="TPD238" s="43"/>
      <c r="TPE238" s="43"/>
      <c r="TPF238" s="43"/>
      <c r="TPG238" s="43"/>
      <c r="TPH238" s="43"/>
      <c r="TPI238" s="43"/>
      <c r="TPJ238" s="43"/>
      <c r="TPK238" s="43"/>
      <c r="TPL238" s="43"/>
      <c r="TPM238" s="43"/>
      <c r="TPN238" s="43"/>
      <c r="TPO238" s="43"/>
      <c r="TPP238" s="43"/>
      <c r="TPQ238" s="43"/>
      <c r="TPR238" s="43"/>
      <c r="TPS238" s="43"/>
      <c r="TPT238" s="43"/>
      <c r="TPU238" s="43"/>
      <c r="TPV238" s="43"/>
      <c r="TPW238" s="43"/>
      <c r="TPX238" s="43"/>
      <c r="TPY238" s="43"/>
      <c r="TPZ238" s="43"/>
      <c r="TQA238" s="43"/>
      <c r="TQB238" s="43"/>
      <c r="TQC238" s="43"/>
      <c r="TQD238" s="43"/>
      <c r="TQE238" s="43"/>
      <c r="TQF238" s="43"/>
      <c r="TQG238" s="43"/>
      <c r="TQH238" s="43"/>
      <c r="TQI238" s="43"/>
      <c r="TQJ238" s="43"/>
      <c r="TQK238" s="43"/>
      <c r="TQL238" s="43"/>
      <c r="TQM238" s="43"/>
      <c r="TQN238" s="43"/>
      <c r="TQO238" s="43"/>
      <c r="TQP238" s="43"/>
      <c r="TQQ238" s="43"/>
      <c r="TQR238" s="43"/>
      <c r="TQS238" s="43"/>
      <c r="TQT238" s="43"/>
      <c r="TQU238" s="43"/>
      <c r="TQV238" s="43"/>
      <c r="TQW238" s="43"/>
      <c r="TQX238" s="43"/>
      <c r="TQY238" s="43"/>
      <c r="TQZ238" s="43"/>
      <c r="TRA238" s="43"/>
      <c r="TRB238" s="43"/>
      <c r="TRC238" s="43"/>
      <c r="TRD238" s="43"/>
      <c r="TRE238" s="43"/>
      <c r="TRF238" s="43"/>
      <c r="TRG238" s="43"/>
      <c r="TRH238" s="43"/>
      <c r="TRI238" s="43"/>
      <c r="TRJ238" s="43"/>
      <c r="TRK238" s="43"/>
      <c r="TRL238" s="43"/>
      <c r="TRM238" s="43"/>
      <c r="TRN238" s="43"/>
      <c r="TRO238" s="43"/>
      <c r="TRP238" s="43"/>
      <c r="TRQ238" s="43"/>
      <c r="TRR238" s="43"/>
      <c r="TRS238" s="43"/>
      <c r="TRT238" s="43"/>
      <c r="TRU238" s="43"/>
      <c r="TRV238" s="43"/>
      <c r="TRW238" s="43"/>
      <c r="TRX238" s="43"/>
      <c r="TRY238" s="43"/>
      <c r="TRZ238" s="43"/>
      <c r="TSA238" s="43"/>
      <c r="TSB238" s="43"/>
      <c r="TSC238" s="43"/>
      <c r="TSD238" s="43"/>
      <c r="TSE238" s="43"/>
      <c r="TSF238" s="43"/>
      <c r="TSG238" s="43"/>
      <c r="TSH238" s="43"/>
      <c r="TSI238" s="43"/>
      <c r="TSJ238" s="43"/>
      <c r="TSK238" s="43"/>
      <c r="TSL238" s="43"/>
      <c r="TSM238" s="43"/>
      <c r="TSN238" s="43"/>
      <c r="TSO238" s="43"/>
      <c r="TSP238" s="43"/>
      <c r="TSQ238" s="43"/>
      <c r="TSR238" s="43"/>
      <c r="TSS238" s="43"/>
      <c r="TST238" s="43"/>
      <c r="TSU238" s="43"/>
      <c r="TSV238" s="43"/>
      <c r="TSW238" s="43"/>
      <c r="TSX238" s="43"/>
      <c r="TSY238" s="43"/>
      <c r="TSZ238" s="43"/>
      <c r="TTA238" s="43"/>
      <c r="TTB238" s="43"/>
      <c r="TTC238" s="43"/>
      <c r="TTD238" s="43"/>
      <c r="TTE238" s="43"/>
      <c r="TTF238" s="43"/>
      <c r="TTG238" s="43"/>
      <c r="TTH238" s="43"/>
      <c r="TTI238" s="43"/>
      <c r="TTJ238" s="43"/>
      <c r="TTK238" s="43"/>
      <c r="TTL238" s="43"/>
      <c r="TTM238" s="43"/>
      <c r="TTN238" s="43"/>
      <c r="TTO238" s="43"/>
      <c r="TTP238" s="43"/>
      <c r="TTQ238" s="43"/>
      <c r="TTR238" s="43"/>
      <c r="TTS238" s="43"/>
      <c r="TTT238" s="43"/>
      <c r="TTU238" s="43"/>
      <c r="TTV238" s="43"/>
      <c r="TTW238" s="43"/>
      <c r="TTX238" s="43"/>
      <c r="TTY238" s="43"/>
      <c r="TTZ238" s="43"/>
      <c r="TUA238" s="43"/>
      <c r="TUB238" s="43"/>
      <c r="TUC238" s="43"/>
      <c r="TUD238" s="43"/>
      <c r="TUE238" s="43"/>
      <c r="TUF238" s="43"/>
      <c r="TUG238" s="43"/>
      <c r="TUH238" s="43"/>
      <c r="TUI238" s="43"/>
      <c r="TUJ238" s="43"/>
      <c r="TUK238" s="43"/>
      <c r="TUL238" s="43"/>
      <c r="TUM238" s="43"/>
      <c r="TUN238" s="43"/>
      <c r="TUO238" s="43"/>
      <c r="TUP238" s="43"/>
      <c r="TUQ238" s="43"/>
      <c r="TUR238" s="43"/>
      <c r="TUS238" s="43"/>
      <c r="TUT238" s="43"/>
      <c r="TUU238" s="43"/>
      <c r="TUV238" s="43"/>
      <c r="TUW238" s="43"/>
      <c r="TUX238" s="43"/>
      <c r="TUY238" s="43"/>
      <c r="TUZ238" s="43"/>
      <c r="TVA238" s="43"/>
      <c r="TVB238" s="43"/>
      <c r="TVC238" s="43"/>
      <c r="TVD238" s="43"/>
      <c r="TVE238" s="43"/>
      <c r="TVF238" s="43"/>
      <c r="TVG238" s="43"/>
      <c r="TVH238" s="43"/>
      <c r="TVI238" s="43"/>
      <c r="TVJ238" s="43"/>
      <c r="TVK238" s="43"/>
      <c r="TVL238" s="43"/>
      <c r="TVM238" s="43"/>
      <c r="TVN238" s="43"/>
      <c r="TVO238" s="43"/>
      <c r="TVP238" s="43"/>
      <c r="TVQ238" s="43"/>
      <c r="TVR238" s="43"/>
      <c r="TVS238" s="43"/>
      <c r="TVT238" s="43"/>
      <c r="TVU238" s="43"/>
      <c r="TVV238" s="43"/>
      <c r="TVW238" s="43"/>
      <c r="TVX238" s="43"/>
      <c r="TVY238" s="43"/>
      <c r="TVZ238" s="43"/>
      <c r="TWA238" s="43"/>
      <c r="TWB238" s="43"/>
      <c r="TWC238" s="43"/>
      <c r="TWD238" s="43"/>
      <c r="TWE238" s="43"/>
      <c r="TWF238" s="43"/>
      <c r="TWG238" s="43"/>
      <c r="TWH238" s="43"/>
      <c r="TWI238" s="43"/>
      <c r="TWJ238" s="43"/>
      <c r="TWK238" s="43"/>
      <c r="TWL238" s="43"/>
      <c r="TWM238" s="43"/>
      <c r="TWN238" s="43"/>
      <c r="TWO238" s="43"/>
      <c r="TWP238" s="43"/>
      <c r="TWQ238" s="43"/>
      <c r="TWR238" s="43"/>
      <c r="TWS238" s="43"/>
      <c r="TWT238" s="43"/>
      <c r="TWU238" s="43"/>
      <c r="TWV238" s="43"/>
      <c r="TWW238" s="43"/>
      <c r="TWX238" s="43"/>
      <c r="TWY238" s="43"/>
      <c r="TWZ238" s="43"/>
      <c r="TXA238" s="43"/>
      <c r="TXB238" s="43"/>
      <c r="TXC238" s="43"/>
      <c r="TXD238" s="43"/>
      <c r="TXE238" s="43"/>
      <c r="TXF238" s="43"/>
      <c r="TXG238" s="43"/>
      <c r="TXH238" s="43"/>
      <c r="TXI238" s="43"/>
      <c r="TXJ238" s="43"/>
      <c r="TXK238" s="43"/>
      <c r="TXL238" s="43"/>
      <c r="TXM238" s="43"/>
      <c r="TXN238" s="43"/>
      <c r="TXO238" s="43"/>
      <c r="TXP238" s="43"/>
      <c r="TXQ238" s="43"/>
      <c r="TXR238" s="43"/>
      <c r="TXS238" s="43"/>
      <c r="TXT238" s="43"/>
      <c r="TXU238" s="43"/>
      <c r="TXV238" s="43"/>
      <c r="TXW238" s="43"/>
      <c r="TXX238" s="43"/>
      <c r="TXY238" s="43"/>
      <c r="TXZ238" s="43"/>
      <c r="TYA238" s="43"/>
      <c r="TYB238" s="43"/>
      <c r="TYC238" s="43"/>
      <c r="TYD238" s="43"/>
      <c r="TYE238" s="43"/>
      <c r="TYF238" s="43"/>
      <c r="TYG238" s="43"/>
      <c r="TYH238" s="43"/>
      <c r="TYI238" s="43"/>
      <c r="TYJ238" s="43"/>
      <c r="TYK238" s="43"/>
      <c r="TYL238" s="43"/>
      <c r="TYM238" s="43"/>
      <c r="TYN238" s="43"/>
      <c r="TYO238" s="43"/>
      <c r="TYP238" s="43"/>
      <c r="TYQ238" s="43"/>
      <c r="TYR238" s="43"/>
      <c r="TYS238" s="43"/>
      <c r="TYT238" s="43"/>
      <c r="TYU238" s="43"/>
      <c r="TYV238" s="43"/>
      <c r="TYW238" s="43"/>
      <c r="TYX238" s="43"/>
      <c r="TYY238" s="43"/>
      <c r="TYZ238" s="43"/>
      <c r="TZA238" s="43"/>
      <c r="TZB238" s="43"/>
      <c r="TZC238" s="43"/>
      <c r="TZD238" s="43"/>
      <c r="TZE238" s="43"/>
      <c r="TZF238" s="43"/>
      <c r="TZG238" s="43"/>
      <c r="TZH238" s="43"/>
      <c r="TZI238" s="43"/>
      <c r="TZJ238" s="43"/>
      <c r="TZK238" s="43"/>
      <c r="TZL238" s="43"/>
      <c r="TZM238" s="43"/>
      <c r="TZN238" s="43"/>
      <c r="TZO238" s="43"/>
      <c r="TZP238" s="43"/>
      <c r="TZQ238" s="43"/>
      <c r="TZR238" s="43"/>
      <c r="TZS238" s="43"/>
      <c r="TZT238" s="43"/>
      <c r="TZU238" s="43"/>
      <c r="TZV238" s="43"/>
      <c r="TZW238" s="43"/>
      <c r="TZX238" s="43"/>
      <c r="TZY238" s="43"/>
      <c r="TZZ238" s="43"/>
      <c r="UAA238" s="43"/>
      <c r="UAB238" s="43"/>
      <c r="UAC238" s="43"/>
      <c r="UAD238" s="43"/>
      <c r="UAE238" s="43"/>
      <c r="UAF238" s="43"/>
      <c r="UAG238" s="43"/>
      <c r="UAH238" s="43"/>
      <c r="UAI238" s="43"/>
      <c r="UAJ238" s="43"/>
      <c r="UAK238" s="43"/>
      <c r="UAL238" s="43"/>
      <c r="UAM238" s="43"/>
      <c r="UAN238" s="43"/>
      <c r="UAO238" s="43"/>
      <c r="UAP238" s="43"/>
      <c r="UAQ238" s="43"/>
      <c r="UAR238" s="43"/>
      <c r="UAS238" s="43"/>
      <c r="UAT238" s="43"/>
      <c r="UAU238" s="43"/>
      <c r="UAV238" s="43"/>
      <c r="UAW238" s="43"/>
      <c r="UAX238" s="43"/>
      <c r="UAY238" s="43"/>
      <c r="UAZ238" s="43"/>
      <c r="UBA238" s="43"/>
      <c r="UBB238" s="43"/>
      <c r="UBC238" s="43"/>
      <c r="UBD238" s="43"/>
      <c r="UBE238" s="43"/>
      <c r="UBF238" s="43"/>
      <c r="UBG238" s="43"/>
      <c r="UBH238" s="43"/>
      <c r="UBI238" s="43"/>
      <c r="UBJ238" s="43"/>
      <c r="UBK238" s="43"/>
      <c r="UBL238" s="43"/>
      <c r="UBM238" s="43"/>
      <c r="UBN238" s="43"/>
      <c r="UBO238" s="43"/>
      <c r="UBP238" s="43"/>
      <c r="UBQ238" s="43"/>
      <c r="UBR238" s="43"/>
      <c r="UBS238" s="43"/>
      <c r="UBT238" s="43"/>
      <c r="UBU238" s="43"/>
      <c r="UBV238" s="43"/>
      <c r="UBW238" s="43"/>
      <c r="UBX238" s="43"/>
      <c r="UBY238" s="43"/>
      <c r="UBZ238" s="43"/>
      <c r="UCA238" s="43"/>
      <c r="UCB238" s="43"/>
      <c r="UCC238" s="43"/>
      <c r="UCD238" s="43"/>
      <c r="UCE238" s="43"/>
      <c r="UCF238" s="43"/>
      <c r="UCG238" s="43"/>
      <c r="UCH238" s="43"/>
      <c r="UCI238" s="43"/>
      <c r="UCJ238" s="43"/>
      <c r="UCK238" s="43"/>
      <c r="UCL238" s="43"/>
      <c r="UCM238" s="43"/>
      <c r="UCN238" s="43"/>
      <c r="UCO238" s="43"/>
      <c r="UCP238" s="43"/>
      <c r="UCQ238" s="43"/>
      <c r="UCR238" s="43"/>
      <c r="UCS238" s="43"/>
      <c r="UCT238" s="43"/>
      <c r="UCU238" s="43"/>
      <c r="UCV238" s="43"/>
      <c r="UCW238" s="43"/>
      <c r="UCX238" s="43"/>
      <c r="UCY238" s="43"/>
      <c r="UCZ238" s="43"/>
      <c r="UDA238" s="43"/>
      <c r="UDB238" s="43"/>
      <c r="UDC238" s="43"/>
      <c r="UDD238" s="43"/>
      <c r="UDE238" s="43"/>
      <c r="UDF238" s="43"/>
      <c r="UDG238" s="43"/>
      <c r="UDH238" s="43"/>
      <c r="UDI238" s="43"/>
      <c r="UDJ238" s="43"/>
      <c r="UDK238" s="43"/>
      <c r="UDL238" s="43"/>
      <c r="UDM238" s="43"/>
      <c r="UDN238" s="43"/>
      <c r="UDO238" s="43"/>
      <c r="UDP238" s="43"/>
      <c r="UDQ238" s="43"/>
      <c r="UDR238" s="43"/>
      <c r="UDS238" s="43"/>
      <c r="UDT238" s="43"/>
      <c r="UDU238" s="43"/>
      <c r="UDV238" s="43"/>
      <c r="UDW238" s="43"/>
      <c r="UDX238" s="43"/>
      <c r="UDY238" s="43"/>
      <c r="UDZ238" s="43"/>
      <c r="UEA238" s="43"/>
      <c r="UEB238" s="43"/>
      <c r="UEC238" s="43"/>
      <c r="UED238" s="43"/>
      <c r="UEE238" s="43"/>
      <c r="UEF238" s="43"/>
      <c r="UEG238" s="43"/>
      <c r="UEH238" s="43"/>
      <c r="UEI238" s="43"/>
      <c r="UEJ238" s="43"/>
      <c r="UEK238" s="43"/>
      <c r="UEL238" s="43"/>
      <c r="UEM238" s="43"/>
      <c r="UEN238" s="43"/>
      <c r="UEO238" s="43"/>
      <c r="UEP238" s="43"/>
      <c r="UEQ238" s="43"/>
      <c r="UER238" s="43"/>
      <c r="UES238" s="43"/>
      <c r="UET238" s="43"/>
      <c r="UEU238" s="43"/>
      <c r="UEV238" s="43"/>
      <c r="UEW238" s="43"/>
      <c r="UEX238" s="43"/>
      <c r="UEY238" s="43"/>
      <c r="UEZ238" s="43"/>
      <c r="UFA238" s="43"/>
      <c r="UFB238" s="43"/>
      <c r="UFC238" s="43"/>
      <c r="UFD238" s="43"/>
      <c r="UFE238" s="43"/>
      <c r="UFF238" s="43"/>
      <c r="UFG238" s="43"/>
      <c r="UFH238" s="43"/>
      <c r="UFI238" s="43"/>
      <c r="UFJ238" s="43"/>
      <c r="UFK238" s="43"/>
      <c r="UFL238" s="43"/>
      <c r="UFM238" s="43"/>
      <c r="UFN238" s="43"/>
      <c r="UFO238" s="43"/>
      <c r="UFP238" s="43"/>
      <c r="UFQ238" s="43"/>
      <c r="UFR238" s="43"/>
      <c r="UFS238" s="43"/>
      <c r="UFT238" s="43"/>
      <c r="UFU238" s="43"/>
      <c r="UFV238" s="43"/>
      <c r="UFW238" s="43"/>
      <c r="UFX238" s="43"/>
      <c r="UFY238" s="43"/>
      <c r="UFZ238" s="43"/>
      <c r="UGA238" s="43"/>
      <c r="UGB238" s="43"/>
      <c r="UGC238" s="43"/>
      <c r="UGD238" s="43"/>
      <c r="UGE238" s="43"/>
      <c r="UGF238" s="43"/>
      <c r="UGG238" s="43"/>
      <c r="UGH238" s="43"/>
      <c r="UGI238" s="43"/>
      <c r="UGJ238" s="43"/>
      <c r="UGK238" s="43"/>
      <c r="UGL238" s="43"/>
      <c r="UGM238" s="43"/>
      <c r="UGN238" s="43"/>
      <c r="UGO238" s="43"/>
      <c r="UGP238" s="43"/>
      <c r="UGQ238" s="43"/>
      <c r="UGR238" s="43"/>
      <c r="UGS238" s="43"/>
      <c r="UGT238" s="43"/>
      <c r="UGU238" s="43"/>
      <c r="UGV238" s="43"/>
      <c r="UGW238" s="43"/>
      <c r="UGX238" s="43"/>
      <c r="UGY238" s="43"/>
      <c r="UGZ238" s="43"/>
      <c r="UHA238" s="43"/>
      <c r="UHB238" s="43"/>
      <c r="UHC238" s="43"/>
      <c r="UHD238" s="43"/>
      <c r="UHE238" s="43"/>
      <c r="UHF238" s="43"/>
      <c r="UHG238" s="43"/>
      <c r="UHH238" s="43"/>
      <c r="UHI238" s="43"/>
      <c r="UHJ238" s="43"/>
      <c r="UHK238" s="43"/>
      <c r="UHL238" s="43"/>
      <c r="UHM238" s="43"/>
      <c r="UHN238" s="43"/>
      <c r="UHO238" s="43"/>
      <c r="UHP238" s="43"/>
      <c r="UHQ238" s="43"/>
      <c r="UHR238" s="43"/>
      <c r="UHS238" s="43"/>
      <c r="UHT238" s="43"/>
      <c r="UHU238" s="43"/>
      <c r="UHV238" s="43"/>
      <c r="UHW238" s="43"/>
      <c r="UHX238" s="43"/>
      <c r="UHY238" s="43"/>
      <c r="UHZ238" s="43"/>
      <c r="UIA238" s="43"/>
      <c r="UIB238" s="43"/>
      <c r="UIC238" s="43"/>
      <c r="UID238" s="43"/>
      <c r="UIE238" s="43"/>
      <c r="UIF238" s="43"/>
      <c r="UIG238" s="43"/>
      <c r="UIH238" s="43"/>
      <c r="UII238" s="43"/>
      <c r="UIJ238" s="43"/>
      <c r="UIK238" s="43"/>
      <c r="UIL238" s="43"/>
      <c r="UIM238" s="43"/>
      <c r="UIN238" s="43"/>
      <c r="UIO238" s="43"/>
      <c r="UIP238" s="43"/>
      <c r="UIQ238" s="43"/>
      <c r="UIR238" s="43"/>
      <c r="UIS238" s="43"/>
      <c r="UIT238" s="43"/>
      <c r="UIU238" s="43"/>
      <c r="UIV238" s="43"/>
      <c r="UIW238" s="43"/>
      <c r="UIX238" s="43"/>
      <c r="UIY238" s="43"/>
      <c r="UIZ238" s="43"/>
      <c r="UJA238" s="43"/>
      <c r="UJB238" s="43"/>
      <c r="UJC238" s="43"/>
      <c r="UJD238" s="43"/>
      <c r="UJE238" s="43"/>
      <c r="UJF238" s="43"/>
      <c r="UJG238" s="43"/>
      <c r="UJH238" s="43"/>
      <c r="UJI238" s="43"/>
      <c r="UJJ238" s="43"/>
      <c r="UJK238" s="43"/>
      <c r="UJL238" s="43"/>
      <c r="UJM238" s="43"/>
      <c r="UJN238" s="43"/>
      <c r="UJO238" s="43"/>
      <c r="UJP238" s="43"/>
      <c r="UJQ238" s="43"/>
      <c r="UJR238" s="43"/>
      <c r="UJS238" s="43"/>
      <c r="UJT238" s="43"/>
      <c r="UJU238" s="43"/>
      <c r="UJV238" s="43"/>
      <c r="UJW238" s="43"/>
      <c r="UJX238" s="43"/>
      <c r="UJY238" s="43"/>
      <c r="UJZ238" s="43"/>
      <c r="UKA238" s="43"/>
      <c r="UKB238" s="43"/>
      <c r="UKC238" s="43"/>
      <c r="UKD238" s="43"/>
      <c r="UKE238" s="43"/>
      <c r="UKF238" s="43"/>
      <c r="UKG238" s="43"/>
      <c r="UKH238" s="43"/>
      <c r="UKI238" s="43"/>
      <c r="UKJ238" s="43"/>
      <c r="UKK238" s="43"/>
      <c r="UKL238" s="43"/>
      <c r="UKM238" s="43"/>
      <c r="UKN238" s="43"/>
      <c r="UKO238" s="43"/>
      <c r="UKP238" s="43"/>
      <c r="UKQ238" s="43"/>
      <c r="UKR238" s="43"/>
      <c r="UKS238" s="43"/>
      <c r="UKT238" s="43"/>
      <c r="UKU238" s="43"/>
      <c r="UKV238" s="43"/>
      <c r="UKW238" s="43"/>
      <c r="UKX238" s="43"/>
      <c r="UKY238" s="43"/>
      <c r="UKZ238" s="43"/>
      <c r="ULA238" s="43"/>
      <c r="ULB238" s="43"/>
      <c r="ULC238" s="43"/>
      <c r="ULD238" s="43"/>
      <c r="ULE238" s="43"/>
      <c r="ULF238" s="43"/>
      <c r="ULG238" s="43"/>
      <c r="ULH238" s="43"/>
      <c r="ULI238" s="43"/>
      <c r="ULJ238" s="43"/>
      <c r="ULK238" s="43"/>
      <c r="ULL238" s="43"/>
      <c r="ULM238" s="43"/>
      <c r="ULN238" s="43"/>
      <c r="ULO238" s="43"/>
      <c r="ULP238" s="43"/>
      <c r="ULQ238" s="43"/>
      <c r="ULR238" s="43"/>
      <c r="ULS238" s="43"/>
      <c r="ULT238" s="43"/>
      <c r="ULU238" s="43"/>
      <c r="ULV238" s="43"/>
      <c r="ULW238" s="43"/>
      <c r="ULX238" s="43"/>
      <c r="ULY238" s="43"/>
      <c r="ULZ238" s="43"/>
      <c r="UMA238" s="43"/>
      <c r="UMB238" s="43"/>
      <c r="UMC238" s="43"/>
      <c r="UMD238" s="43"/>
      <c r="UME238" s="43"/>
      <c r="UMF238" s="43"/>
      <c r="UMG238" s="43"/>
      <c r="UMH238" s="43"/>
      <c r="UMI238" s="43"/>
      <c r="UMJ238" s="43"/>
      <c r="UMK238" s="43"/>
      <c r="UML238" s="43"/>
      <c r="UMM238" s="43"/>
      <c r="UMN238" s="43"/>
      <c r="UMO238" s="43"/>
      <c r="UMP238" s="43"/>
      <c r="UMQ238" s="43"/>
      <c r="UMR238" s="43"/>
      <c r="UMS238" s="43"/>
      <c r="UMT238" s="43"/>
      <c r="UMU238" s="43"/>
      <c r="UMV238" s="43"/>
      <c r="UMW238" s="43"/>
      <c r="UMX238" s="43"/>
      <c r="UMY238" s="43"/>
      <c r="UMZ238" s="43"/>
      <c r="UNA238" s="43"/>
      <c r="UNB238" s="43"/>
      <c r="UNC238" s="43"/>
      <c r="UND238" s="43"/>
      <c r="UNE238" s="43"/>
      <c r="UNF238" s="43"/>
      <c r="UNG238" s="43"/>
      <c r="UNH238" s="43"/>
      <c r="UNI238" s="43"/>
      <c r="UNJ238" s="43"/>
      <c r="UNK238" s="43"/>
      <c r="UNL238" s="43"/>
      <c r="UNM238" s="43"/>
      <c r="UNN238" s="43"/>
      <c r="UNO238" s="43"/>
      <c r="UNP238" s="43"/>
      <c r="UNQ238" s="43"/>
      <c r="UNR238" s="43"/>
      <c r="UNS238" s="43"/>
      <c r="UNT238" s="43"/>
      <c r="UNU238" s="43"/>
      <c r="UNV238" s="43"/>
      <c r="UNW238" s="43"/>
      <c r="UNX238" s="43"/>
      <c r="UNY238" s="43"/>
      <c r="UNZ238" s="43"/>
      <c r="UOA238" s="43"/>
      <c r="UOB238" s="43"/>
      <c r="UOC238" s="43"/>
      <c r="UOD238" s="43"/>
      <c r="UOE238" s="43"/>
      <c r="UOF238" s="43"/>
      <c r="UOG238" s="43"/>
      <c r="UOH238" s="43"/>
      <c r="UOI238" s="43"/>
      <c r="UOJ238" s="43"/>
      <c r="UOK238" s="43"/>
      <c r="UOL238" s="43"/>
      <c r="UOM238" s="43"/>
      <c r="UON238" s="43"/>
      <c r="UOO238" s="43"/>
      <c r="UOP238" s="43"/>
      <c r="UOQ238" s="43"/>
      <c r="UOR238" s="43"/>
      <c r="UOS238" s="43"/>
      <c r="UOT238" s="43"/>
      <c r="UOU238" s="43"/>
      <c r="UOV238" s="43"/>
      <c r="UOW238" s="43"/>
      <c r="UOX238" s="43"/>
      <c r="UOY238" s="43"/>
      <c r="UOZ238" s="43"/>
      <c r="UPA238" s="43"/>
      <c r="UPB238" s="43"/>
      <c r="UPC238" s="43"/>
      <c r="UPD238" s="43"/>
      <c r="UPE238" s="43"/>
      <c r="UPF238" s="43"/>
      <c r="UPG238" s="43"/>
      <c r="UPH238" s="43"/>
      <c r="UPI238" s="43"/>
      <c r="UPJ238" s="43"/>
      <c r="UPK238" s="43"/>
      <c r="UPL238" s="43"/>
      <c r="UPM238" s="43"/>
      <c r="UPN238" s="43"/>
      <c r="UPO238" s="43"/>
      <c r="UPP238" s="43"/>
      <c r="UPQ238" s="43"/>
      <c r="UPR238" s="43"/>
      <c r="UPS238" s="43"/>
      <c r="UPT238" s="43"/>
      <c r="UPU238" s="43"/>
      <c r="UPV238" s="43"/>
      <c r="UPW238" s="43"/>
      <c r="UPX238" s="43"/>
      <c r="UPY238" s="43"/>
      <c r="UPZ238" s="43"/>
      <c r="UQA238" s="43"/>
      <c r="UQB238" s="43"/>
      <c r="UQC238" s="43"/>
      <c r="UQD238" s="43"/>
      <c r="UQE238" s="43"/>
      <c r="UQF238" s="43"/>
      <c r="UQG238" s="43"/>
      <c r="UQH238" s="43"/>
      <c r="UQI238" s="43"/>
      <c r="UQJ238" s="43"/>
      <c r="UQK238" s="43"/>
      <c r="UQL238" s="43"/>
      <c r="UQM238" s="43"/>
      <c r="UQN238" s="43"/>
      <c r="UQO238" s="43"/>
      <c r="UQP238" s="43"/>
      <c r="UQQ238" s="43"/>
      <c r="UQR238" s="43"/>
      <c r="UQS238" s="43"/>
      <c r="UQT238" s="43"/>
      <c r="UQU238" s="43"/>
      <c r="UQV238" s="43"/>
      <c r="UQW238" s="43"/>
      <c r="UQX238" s="43"/>
      <c r="UQY238" s="43"/>
      <c r="UQZ238" s="43"/>
      <c r="URA238" s="43"/>
      <c r="URB238" s="43"/>
      <c r="URC238" s="43"/>
      <c r="URD238" s="43"/>
      <c r="URE238" s="43"/>
      <c r="URF238" s="43"/>
      <c r="URG238" s="43"/>
      <c r="URH238" s="43"/>
      <c r="URI238" s="43"/>
      <c r="URJ238" s="43"/>
      <c r="URK238" s="43"/>
      <c r="URL238" s="43"/>
      <c r="URM238" s="43"/>
      <c r="URN238" s="43"/>
      <c r="URO238" s="43"/>
      <c r="URP238" s="43"/>
      <c r="URQ238" s="43"/>
      <c r="URR238" s="43"/>
      <c r="URS238" s="43"/>
      <c r="URT238" s="43"/>
      <c r="URU238" s="43"/>
      <c r="URV238" s="43"/>
      <c r="URW238" s="43"/>
      <c r="URX238" s="43"/>
      <c r="URY238" s="43"/>
      <c r="URZ238" s="43"/>
      <c r="USA238" s="43"/>
      <c r="USB238" s="43"/>
      <c r="USC238" s="43"/>
      <c r="USD238" s="43"/>
      <c r="USE238" s="43"/>
      <c r="USF238" s="43"/>
      <c r="USG238" s="43"/>
      <c r="USH238" s="43"/>
      <c r="USI238" s="43"/>
      <c r="USJ238" s="43"/>
      <c r="USK238" s="43"/>
      <c r="USL238" s="43"/>
      <c r="USM238" s="43"/>
      <c r="USN238" s="43"/>
      <c r="USO238" s="43"/>
      <c r="USP238" s="43"/>
      <c r="USQ238" s="43"/>
      <c r="USR238" s="43"/>
      <c r="USS238" s="43"/>
      <c r="UST238" s="43"/>
      <c r="USU238" s="43"/>
      <c r="USV238" s="43"/>
      <c r="USW238" s="43"/>
      <c r="USX238" s="43"/>
      <c r="USY238" s="43"/>
      <c r="USZ238" s="43"/>
      <c r="UTA238" s="43"/>
      <c r="UTB238" s="43"/>
      <c r="UTC238" s="43"/>
      <c r="UTD238" s="43"/>
      <c r="UTE238" s="43"/>
      <c r="UTF238" s="43"/>
      <c r="UTG238" s="43"/>
      <c r="UTH238" s="43"/>
      <c r="UTI238" s="43"/>
      <c r="UTJ238" s="43"/>
      <c r="UTK238" s="43"/>
      <c r="UTL238" s="43"/>
      <c r="UTM238" s="43"/>
      <c r="UTN238" s="43"/>
      <c r="UTO238" s="43"/>
      <c r="UTP238" s="43"/>
      <c r="UTQ238" s="43"/>
      <c r="UTR238" s="43"/>
      <c r="UTS238" s="43"/>
      <c r="UTT238" s="43"/>
      <c r="UTU238" s="43"/>
      <c r="UTV238" s="43"/>
      <c r="UTW238" s="43"/>
      <c r="UTX238" s="43"/>
      <c r="UTY238" s="43"/>
      <c r="UTZ238" s="43"/>
      <c r="UUA238" s="43"/>
      <c r="UUB238" s="43"/>
      <c r="UUC238" s="43"/>
      <c r="UUD238" s="43"/>
      <c r="UUE238" s="43"/>
      <c r="UUF238" s="43"/>
      <c r="UUG238" s="43"/>
      <c r="UUH238" s="43"/>
      <c r="UUI238" s="43"/>
      <c r="UUJ238" s="43"/>
      <c r="UUK238" s="43"/>
      <c r="UUL238" s="43"/>
      <c r="UUM238" s="43"/>
      <c r="UUN238" s="43"/>
      <c r="UUO238" s="43"/>
      <c r="UUP238" s="43"/>
      <c r="UUQ238" s="43"/>
      <c r="UUR238" s="43"/>
      <c r="UUS238" s="43"/>
      <c r="UUT238" s="43"/>
      <c r="UUU238" s="43"/>
      <c r="UUV238" s="43"/>
      <c r="UUW238" s="43"/>
      <c r="UUX238" s="43"/>
      <c r="UUY238" s="43"/>
      <c r="UUZ238" s="43"/>
      <c r="UVA238" s="43"/>
      <c r="UVB238" s="43"/>
      <c r="UVC238" s="43"/>
      <c r="UVD238" s="43"/>
      <c r="UVE238" s="43"/>
      <c r="UVF238" s="43"/>
      <c r="UVG238" s="43"/>
      <c r="UVH238" s="43"/>
      <c r="UVI238" s="43"/>
      <c r="UVJ238" s="43"/>
      <c r="UVK238" s="43"/>
      <c r="UVL238" s="43"/>
      <c r="UVM238" s="43"/>
      <c r="UVN238" s="43"/>
      <c r="UVO238" s="43"/>
      <c r="UVP238" s="43"/>
      <c r="UVQ238" s="43"/>
      <c r="UVR238" s="43"/>
      <c r="UVS238" s="43"/>
      <c r="UVT238" s="43"/>
      <c r="UVU238" s="43"/>
      <c r="UVV238" s="43"/>
      <c r="UVW238" s="43"/>
      <c r="UVX238" s="43"/>
      <c r="UVY238" s="43"/>
      <c r="UVZ238" s="43"/>
      <c r="UWA238" s="43"/>
      <c r="UWB238" s="43"/>
      <c r="UWC238" s="43"/>
      <c r="UWD238" s="43"/>
      <c r="UWE238" s="43"/>
      <c r="UWF238" s="43"/>
      <c r="UWG238" s="43"/>
      <c r="UWH238" s="43"/>
      <c r="UWI238" s="43"/>
      <c r="UWJ238" s="43"/>
      <c r="UWK238" s="43"/>
      <c r="UWL238" s="43"/>
      <c r="UWM238" s="43"/>
      <c r="UWN238" s="43"/>
      <c r="UWO238" s="43"/>
      <c r="UWP238" s="43"/>
      <c r="UWQ238" s="43"/>
      <c r="UWR238" s="43"/>
      <c r="UWS238" s="43"/>
      <c r="UWT238" s="43"/>
      <c r="UWU238" s="43"/>
      <c r="UWV238" s="43"/>
      <c r="UWW238" s="43"/>
      <c r="UWX238" s="43"/>
      <c r="UWY238" s="43"/>
      <c r="UWZ238" s="43"/>
      <c r="UXA238" s="43"/>
      <c r="UXB238" s="43"/>
      <c r="UXC238" s="43"/>
      <c r="UXD238" s="43"/>
      <c r="UXE238" s="43"/>
      <c r="UXF238" s="43"/>
      <c r="UXG238" s="43"/>
      <c r="UXH238" s="43"/>
      <c r="UXI238" s="43"/>
      <c r="UXJ238" s="43"/>
      <c r="UXK238" s="43"/>
      <c r="UXL238" s="43"/>
      <c r="UXM238" s="43"/>
      <c r="UXN238" s="43"/>
      <c r="UXO238" s="43"/>
      <c r="UXP238" s="43"/>
      <c r="UXQ238" s="43"/>
      <c r="UXR238" s="43"/>
      <c r="UXS238" s="43"/>
      <c r="UXT238" s="43"/>
      <c r="UXU238" s="43"/>
      <c r="UXV238" s="43"/>
      <c r="UXW238" s="43"/>
      <c r="UXX238" s="43"/>
      <c r="UXY238" s="43"/>
      <c r="UXZ238" s="43"/>
      <c r="UYA238" s="43"/>
      <c r="UYB238" s="43"/>
      <c r="UYC238" s="43"/>
      <c r="UYD238" s="43"/>
      <c r="UYE238" s="43"/>
      <c r="UYF238" s="43"/>
      <c r="UYG238" s="43"/>
      <c r="UYH238" s="43"/>
      <c r="UYI238" s="43"/>
      <c r="UYJ238" s="43"/>
      <c r="UYK238" s="43"/>
      <c r="UYL238" s="43"/>
      <c r="UYM238" s="43"/>
      <c r="UYN238" s="43"/>
      <c r="UYO238" s="43"/>
      <c r="UYP238" s="43"/>
      <c r="UYQ238" s="43"/>
      <c r="UYR238" s="43"/>
      <c r="UYS238" s="43"/>
      <c r="UYT238" s="43"/>
      <c r="UYU238" s="43"/>
      <c r="UYV238" s="43"/>
      <c r="UYW238" s="43"/>
      <c r="UYX238" s="43"/>
      <c r="UYY238" s="43"/>
      <c r="UYZ238" s="43"/>
      <c r="UZA238" s="43"/>
      <c r="UZB238" s="43"/>
      <c r="UZC238" s="43"/>
      <c r="UZD238" s="43"/>
      <c r="UZE238" s="43"/>
      <c r="UZF238" s="43"/>
      <c r="UZG238" s="43"/>
      <c r="UZH238" s="43"/>
      <c r="UZI238" s="43"/>
      <c r="UZJ238" s="43"/>
      <c r="UZK238" s="43"/>
      <c r="UZL238" s="43"/>
      <c r="UZM238" s="43"/>
      <c r="UZN238" s="43"/>
      <c r="UZO238" s="43"/>
      <c r="UZP238" s="43"/>
      <c r="UZQ238" s="43"/>
      <c r="UZR238" s="43"/>
      <c r="UZS238" s="43"/>
      <c r="UZT238" s="43"/>
      <c r="UZU238" s="43"/>
      <c r="UZV238" s="43"/>
      <c r="UZW238" s="43"/>
      <c r="UZX238" s="43"/>
      <c r="UZY238" s="43"/>
      <c r="UZZ238" s="43"/>
      <c r="VAA238" s="43"/>
      <c r="VAB238" s="43"/>
      <c r="VAC238" s="43"/>
      <c r="VAD238" s="43"/>
      <c r="VAE238" s="43"/>
      <c r="VAF238" s="43"/>
      <c r="VAG238" s="43"/>
      <c r="VAH238" s="43"/>
      <c r="VAI238" s="43"/>
      <c r="VAJ238" s="43"/>
      <c r="VAK238" s="43"/>
      <c r="VAL238" s="43"/>
      <c r="VAM238" s="43"/>
      <c r="VAN238" s="43"/>
      <c r="VAO238" s="43"/>
      <c r="VAP238" s="43"/>
      <c r="VAQ238" s="43"/>
      <c r="VAR238" s="43"/>
      <c r="VAS238" s="43"/>
      <c r="VAT238" s="43"/>
      <c r="VAU238" s="43"/>
      <c r="VAV238" s="43"/>
      <c r="VAW238" s="43"/>
      <c r="VAX238" s="43"/>
      <c r="VAY238" s="43"/>
      <c r="VAZ238" s="43"/>
      <c r="VBA238" s="43"/>
      <c r="VBB238" s="43"/>
      <c r="VBC238" s="43"/>
      <c r="VBD238" s="43"/>
      <c r="VBE238" s="43"/>
      <c r="VBF238" s="43"/>
      <c r="VBG238" s="43"/>
      <c r="VBH238" s="43"/>
      <c r="VBI238" s="43"/>
      <c r="VBJ238" s="43"/>
      <c r="VBK238" s="43"/>
      <c r="VBL238" s="43"/>
      <c r="VBM238" s="43"/>
      <c r="VBN238" s="43"/>
      <c r="VBO238" s="43"/>
      <c r="VBP238" s="43"/>
      <c r="VBQ238" s="43"/>
      <c r="VBR238" s="43"/>
      <c r="VBS238" s="43"/>
      <c r="VBT238" s="43"/>
      <c r="VBU238" s="43"/>
      <c r="VBV238" s="43"/>
      <c r="VBW238" s="43"/>
      <c r="VBX238" s="43"/>
      <c r="VBY238" s="43"/>
      <c r="VBZ238" s="43"/>
      <c r="VCA238" s="43"/>
      <c r="VCB238" s="43"/>
      <c r="VCC238" s="43"/>
      <c r="VCD238" s="43"/>
      <c r="VCE238" s="43"/>
      <c r="VCF238" s="43"/>
      <c r="VCG238" s="43"/>
      <c r="VCH238" s="43"/>
      <c r="VCI238" s="43"/>
      <c r="VCJ238" s="43"/>
      <c r="VCK238" s="43"/>
      <c r="VCL238" s="43"/>
      <c r="VCM238" s="43"/>
      <c r="VCN238" s="43"/>
      <c r="VCO238" s="43"/>
      <c r="VCP238" s="43"/>
      <c r="VCQ238" s="43"/>
      <c r="VCR238" s="43"/>
      <c r="VCS238" s="43"/>
      <c r="VCT238" s="43"/>
      <c r="VCU238" s="43"/>
      <c r="VCV238" s="43"/>
      <c r="VCW238" s="43"/>
      <c r="VCX238" s="43"/>
      <c r="VCY238" s="43"/>
      <c r="VCZ238" s="43"/>
      <c r="VDA238" s="43"/>
      <c r="VDB238" s="43"/>
      <c r="VDC238" s="43"/>
      <c r="VDD238" s="43"/>
      <c r="VDE238" s="43"/>
      <c r="VDF238" s="43"/>
      <c r="VDG238" s="43"/>
      <c r="VDH238" s="43"/>
      <c r="VDI238" s="43"/>
      <c r="VDJ238" s="43"/>
      <c r="VDK238" s="43"/>
      <c r="VDL238" s="43"/>
      <c r="VDM238" s="43"/>
      <c r="VDN238" s="43"/>
      <c r="VDO238" s="43"/>
      <c r="VDP238" s="43"/>
      <c r="VDQ238" s="43"/>
      <c r="VDR238" s="43"/>
      <c r="VDS238" s="43"/>
      <c r="VDT238" s="43"/>
      <c r="VDU238" s="43"/>
      <c r="VDV238" s="43"/>
      <c r="VDW238" s="43"/>
      <c r="VDX238" s="43"/>
      <c r="VDY238" s="43"/>
      <c r="VDZ238" s="43"/>
      <c r="VEA238" s="43"/>
      <c r="VEB238" s="43"/>
      <c r="VEC238" s="43"/>
      <c r="VED238" s="43"/>
      <c r="VEE238" s="43"/>
      <c r="VEF238" s="43"/>
      <c r="VEG238" s="43"/>
      <c r="VEH238" s="43"/>
      <c r="VEI238" s="43"/>
      <c r="VEJ238" s="43"/>
      <c r="VEK238" s="43"/>
      <c r="VEL238" s="43"/>
      <c r="VEM238" s="43"/>
      <c r="VEN238" s="43"/>
      <c r="VEO238" s="43"/>
      <c r="VEP238" s="43"/>
      <c r="VEQ238" s="43"/>
      <c r="VER238" s="43"/>
      <c r="VES238" s="43"/>
      <c r="VET238" s="43"/>
      <c r="VEU238" s="43"/>
      <c r="VEV238" s="43"/>
      <c r="VEW238" s="43"/>
      <c r="VEX238" s="43"/>
      <c r="VEY238" s="43"/>
      <c r="VEZ238" s="43"/>
      <c r="VFA238" s="43"/>
      <c r="VFB238" s="43"/>
      <c r="VFC238" s="43"/>
      <c r="VFD238" s="43"/>
      <c r="VFE238" s="43"/>
      <c r="VFF238" s="43"/>
      <c r="VFG238" s="43"/>
      <c r="VFH238" s="43"/>
      <c r="VFI238" s="43"/>
      <c r="VFJ238" s="43"/>
      <c r="VFK238" s="43"/>
      <c r="VFL238" s="43"/>
      <c r="VFM238" s="43"/>
      <c r="VFN238" s="43"/>
      <c r="VFO238" s="43"/>
      <c r="VFP238" s="43"/>
      <c r="VFQ238" s="43"/>
      <c r="VFR238" s="43"/>
      <c r="VFS238" s="43"/>
      <c r="VFT238" s="43"/>
      <c r="VFU238" s="43"/>
      <c r="VFV238" s="43"/>
      <c r="VFW238" s="43"/>
      <c r="VFX238" s="43"/>
      <c r="VFY238" s="43"/>
      <c r="VFZ238" s="43"/>
      <c r="VGA238" s="43"/>
      <c r="VGB238" s="43"/>
      <c r="VGC238" s="43"/>
      <c r="VGD238" s="43"/>
      <c r="VGE238" s="43"/>
      <c r="VGF238" s="43"/>
      <c r="VGG238" s="43"/>
      <c r="VGH238" s="43"/>
      <c r="VGI238" s="43"/>
      <c r="VGJ238" s="43"/>
      <c r="VGK238" s="43"/>
      <c r="VGL238" s="43"/>
      <c r="VGM238" s="43"/>
      <c r="VGN238" s="43"/>
      <c r="VGO238" s="43"/>
      <c r="VGP238" s="43"/>
      <c r="VGQ238" s="43"/>
      <c r="VGR238" s="43"/>
      <c r="VGS238" s="43"/>
      <c r="VGT238" s="43"/>
      <c r="VGU238" s="43"/>
      <c r="VGV238" s="43"/>
      <c r="VGW238" s="43"/>
      <c r="VGX238" s="43"/>
      <c r="VGY238" s="43"/>
      <c r="VGZ238" s="43"/>
      <c r="VHA238" s="43"/>
      <c r="VHB238" s="43"/>
      <c r="VHC238" s="43"/>
      <c r="VHD238" s="43"/>
      <c r="VHE238" s="43"/>
      <c r="VHF238" s="43"/>
      <c r="VHG238" s="43"/>
      <c r="VHH238" s="43"/>
      <c r="VHI238" s="43"/>
      <c r="VHJ238" s="43"/>
      <c r="VHK238" s="43"/>
      <c r="VHL238" s="43"/>
      <c r="VHM238" s="43"/>
      <c r="VHN238" s="43"/>
      <c r="VHO238" s="43"/>
      <c r="VHP238" s="43"/>
      <c r="VHQ238" s="43"/>
      <c r="VHR238" s="43"/>
      <c r="VHS238" s="43"/>
      <c r="VHT238" s="43"/>
      <c r="VHU238" s="43"/>
      <c r="VHV238" s="43"/>
      <c r="VHW238" s="43"/>
      <c r="VHX238" s="43"/>
      <c r="VHY238" s="43"/>
      <c r="VHZ238" s="43"/>
      <c r="VIA238" s="43"/>
      <c r="VIB238" s="43"/>
      <c r="VIC238" s="43"/>
      <c r="VID238" s="43"/>
      <c r="VIE238" s="43"/>
      <c r="VIF238" s="43"/>
      <c r="VIG238" s="43"/>
      <c r="VIH238" s="43"/>
      <c r="VII238" s="43"/>
      <c r="VIJ238" s="43"/>
      <c r="VIK238" s="43"/>
      <c r="VIL238" s="43"/>
      <c r="VIM238" s="43"/>
      <c r="VIN238" s="43"/>
      <c r="VIO238" s="43"/>
      <c r="VIP238" s="43"/>
      <c r="VIQ238" s="43"/>
      <c r="VIR238" s="43"/>
      <c r="VIS238" s="43"/>
      <c r="VIT238" s="43"/>
      <c r="VIU238" s="43"/>
      <c r="VIV238" s="43"/>
      <c r="VIW238" s="43"/>
      <c r="VIX238" s="43"/>
      <c r="VIY238" s="43"/>
      <c r="VIZ238" s="43"/>
      <c r="VJA238" s="43"/>
      <c r="VJB238" s="43"/>
      <c r="VJC238" s="43"/>
      <c r="VJD238" s="43"/>
      <c r="VJE238" s="43"/>
      <c r="VJF238" s="43"/>
      <c r="VJG238" s="43"/>
      <c r="VJH238" s="43"/>
      <c r="VJI238" s="43"/>
      <c r="VJJ238" s="43"/>
      <c r="VJK238" s="43"/>
      <c r="VJL238" s="43"/>
      <c r="VJM238" s="43"/>
      <c r="VJN238" s="43"/>
      <c r="VJO238" s="43"/>
      <c r="VJP238" s="43"/>
      <c r="VJQ238" s="43"/>
      <c r="VJR238" s="43"/>
      <c r="VJS238" s="43"/>
      <c r="VJT238" s="43"/>
      <c r="VJU238" s="43"/>
      <c r="VJV238" s="43"/>
      <c r="VJW238" s="43"/>
      <c r="VJX238" s="43"/>
      <c r="VJY238" s="43"/>
      <c r="VJZ238" s="43"/>
      <c r="VKA238" s="43"/>
      <c r="VKB238" s="43"/>
      <c r="VKC238" s="43"/>
      <c r="VKD238" s="43"/>
      <c r="VKE238" s="43"/>
      <c r="VKF238" s="43"/>
      <c r="VKG238" s="43"/>
      <c r="VKH238" s="43"/>
      <c r="VKI238" s="43"/>
      <c r="VKJ238" s="43"/>
      <c r="VKK238" s="43"/>
      <c r="VKL238" s="43"/>
      <c r="VKM238" s="43"/>
      <c r="VKN238" s="43"/>
      <c r="VKO238" s="43"/>
      <c r="VKP238" s="43"/>
      <c r="VKQ238" s="43"/>
      <c r="VKR238" s="43"/>
      <c r="VKS238" s="43"/>
      <c r="VKT238" s="43"/>
      <c r="VKU238" s="43"/>
      <c r="VKV238" s="43"/>
      <c r="VKW238" s="43"/>
      <c r="VKX238" s="43"/>
      <c r="VKY238" s="43"/>
      <c r="VKZ238" s="43"/>
      <c r="VLA238" s="43"/>
      <c r="VLB238" s="43"/>
      <c r="VLC238" s="43"/>
      <c r="VLD238" s="43"/>
      <c r="VLE238" s="43"/>
      <c r="VLF238" s="43"/>
      <c r="VLG238" s="43"/>
      <c r="VLH238" s="43"/>
      <c r="VLI238" s="43"/>
      <c r="VLJ238" s="43"/>
      <c r="VLK238" s="43"/>
      <c r="VLL238" s="43"/>
      <c r="VLM238" s="43"/>
      <c r="VLN238" s="43"/>
      <c r="VLO238" s="43"/>
      <c r="VLP238" s="43"/>
      <c r="VLQ238" s="43"/>
      <c r="VLR238" s="43"/>
      <c r="VLS238" s="43"/>
      <c r="VLT238" s="43"/>
      <c r="VLU238" s="43"/>
      <c r="VLV238" s="43"/>
      <c r="VLW238" s="43"/>
      <c r="VLX238" s="43"/>
      <c r="VLY238" s="43"/>
      <c r="VLZ238" s="43"/>
      <c r="VMA238" s="43"/>
      <c r="VMB238" s="43"/>
      <c r="VMC238" s="43"/>
      <c r="VMD238" s="43"/>
      <c r="VME238" s="43"/>
      <c r="VMF238" s="43"/>
      <c r="VMG238" s="43"/>
      <c r="VMH238" s="43"/>
      <c r="VMI238" s="43"/>
      <c r="VMJ238" s="43"/>
      <c r="VMK238" s="43"/>
      <c r="VML238" s="43"/>
      <c r="VMM238" s="43"/>
      <c r="VMN238" s="43"/>
      <c r="VMO238" s="43"/>
      <c r="VMP238" s="43"/>
      <c r="VMQ238" s="43"/>
      <c r="VMR238" s="43"/>
      <c r="VMS238" s="43"/>
      <c r="VMT238" s="43"/>
      <c r="VMU238" s="43"/>
      <c r="VMV238" s="43"/>
      <c r="VMW238" s="43"/>
      <c r="VMX238" s="43"/>
      <c r="VMY238" s="43"/>
      <c r="VMZ238" s="43"/>
      <c r="VNA238" s="43"/>
      <c r="VNB238" s="43"/>
      <c r="VNC238" s="43"/>
      <c r="VND238" s="43"/>
      <c r="VNE238" s="43"/>
      <c r="VNF238" s="43"/>
      <c r="VNG238" s="43"/>
      <c r="VNH238" s="43"/>
      <c r="VNI238" s="43"/>
      <c r="VNJ238" s="43"/>
      <c r="VNK238" s="43"/>
      <c r="VNL238" s="43"/>
      <c r="VNM238" s="43"/>
      <c r="VNN238" s="43"/>
      <c r="VNO238" s="43"/>
      <c r="VNP238" s="43"/>
      <c r="VNQ238" s="43"/>
      <c r="VNR238" s="43"/>
      <c r="VNS238" s="43"/>
      <c r="VNT238" s="43"/>
      <c r="VNU238" s="43"/>
      <c r="VNV238" s="43"/>
      <c r="VNW238" s="43"/>
      <c r="VNX238" s="43"/>
      <c r="VNY238" s="43"/>
      <c r="VNZ238" s="43"/>
      <c r="VOA238" s="43"/>
      <c r="VOB238" s="43"/>
      <c r="VOC238" s="43"/>
      <c r="VOD238" s="43"/>
      <c r="VOE238" s="43"/>
      <c r="VOF238" s="43"/>
      <c r="VOG238" s="43"/>
      <c r="VOH238" s="43"/>
      <c r="VOI238" s="43"/>
      <c r="VOJ238" s="43"/>
      <c r="VOK238" s="43"/>
      <c r="VOL238" s="43"/>
      <c r="VOM238" s="43"/>
      <c r="VON238" s="43"/>
      <c r="VOO238" s="43"/>
      <c r="VOP238" s="43"/>
      <c r="VOQ238" s="43"/>
      <c r="VOR238" s="43"/>
      <c r="VOS238" s="43"/>
      <c r="VOT238" s="43"/>
      <c r="VOU238" s="43"/>
      <c r="VOV238" s="43"/>
      <c r="VOW238" s="43"/>
      <c r="VOX238" s="43"/>
      <c r="VOY238" s="43"/>
      <c r="VOZ238" s="43"/>
      <c r="VPA238" s="43"/>
      <c r="VPB238" s="43"/>
      <c r="VPC238" s="43"/>
      <c r="VPD238" s="43"/>
      <c r="VPE238" s="43"/>
      <c r="VPF238" s="43"/>
      <c r="VPG238" s="43"/>
      <c r="VPH238" s="43"/>
      <c r="VPI238" s="43"/>
      <c r="VPJ238" s="43"/>
      <c r="VPK238" s="43"/>
      <c r="VPL238" s="43"/>
      <c r="VPM238" s="43"/>
      <c r="VPN238" s="43"/>
      <c r="VPO238" s="43"/>
      <c r="VPP238" s="43"/>
      <c r="VPQ238" s="43"/>
      <c r="VPR238" s="43"/>
      <c r="VPS238" s="43"/>
      <c r="VPT238" s="43"/>
      <c r="VPU238" s="43"/>
      <c r="VPV238" s="43"/>
      <c r="VPW238" s="43"/>
      <c r="VPX238" s="43"/>
      <c r="VPY238" s="43"/>
      <c r="VPZ238" s="43"/>
      <c r="VQA238" s="43"/>
      <c r="VQB238" s="43"/>
      <c r="VQC238" s="43"/>
      <c r="VQD238" s="43"/>
      <c r="VQE238" s="43"/>
      <c r="VQF238" s="43"/>
      <c r="VQG238" s="43"/>
      <c r="VQH238" s="43"/>
      <c r="VQI238" s="43"/>
      <c r="VQJ238" s="43"/>
      <c r="VQK238" s="43"/>
      <c r="VQL238" s="43"/>
      <c r="VQM238" s="43"/>
      <c r="VQN238" s="43"/>
      <c r="VQO238" s="43"/>
      <c r="VQP238" s="43"/>
      <c r="VQQ238" s="43"/>
      <c r="VQR238" s="43"/>
      <c r="VQS238" s="43"/>
      <c r="VQT238" s="43"/>
      <c r="VQU238" s="43"/>
      <c r="VQV238" s="43"/>
      <c r="VQW238" s="43"/>
      <c r="VQX238" s="43"/>
      <c r="VQY238" s="43"/>
      <c r="VQZ238" s="43"/>
      <c r="VRA238" s="43"/>
      <c r="VRB238" s="43"/>
      <c r="VRC238" s="43"/>
      <c r="VRD238" s="43"/>
      <c r="VRE238" s="43"/>
      <c r="VRF238" s="43"/>
      <c r="VRG238" s="43"/>
      <c r="VRH238" s="43"/>
      <c r="VRI238" s="43"/>
      <c r="VRJ238" s="43"/>
      <c r="VRK238" s="43"/>
      <c r="VRL238" s="43"/>
      <c r="VRM238" s="43"/>
      <c r="VRN238" s="43"/>
      <c r="VRO238" s="43"/>
      <c r="VRP238" s="43"/>
      <c r="VRQ238" s="43"/>
      <c r="VRR238" s="43"/>
      <c r="VRS238" s="43"/>
      <c r="VRT238" s="43"/>
      <c r="VRU238" s="43"/>
      <c r="VRV238" s="43"/>
      <c r="VRW238" s="43"/>
      <c r="VRX238" s="43"/>
      <c r="VRY238" s="43"/>
      <c r="VRZ238" s="43"/>
      <c r="VSA238" s="43"/>
      <c r="VSB238" s="43"/>
      <c r="VSC238" s="43"/>
      <c r="VSD238" s="43"/>
      <c r="VSE238" s="43"/>
      <c r="VSF238" s="43"/>
      <c r="VSG238" s="43"/>
      <c r="VSH238" s="43"/>
      <c r="VSI238" s="43"/>
      <c r="VSJ238" s="43"/>
      <c r="VSK238" s="43"/>
      <c r="VSL238" s="43"/>
      <c r="VSM238" s="43"/>
      <c r="VSN238" s="43"/>
      <c r="VSO238" s="43"/>
      <c r="VSP238" s="43"/>
      <c r="VSQ238" s="43"/>
      <c r="VSR238" s="43"/>
      <c r="VSS238" s="43"/>
      <c r="VST238" s="43"/>
      <c r="VSU238" s="43"/>
      <c r="VSV238" s="43"/>
      <c r="VSW238" s="43"/>
      <c r="VSX238" s="43"/>
      <c r="VSY238" s="43"/>
      <c r="VSZ238" s="43"/>
      <c r="VTA238" s="43"/>
      <c r="VTB238" s="43"/>
      <c r="VTC238" s="43"/>
      <c r="VTD238" s="43"/>
      <c r="VTE238" s="43"/>
      <c r="VTF238" s="43"/>
      <c r="VTG238" s="43"/>
      <c r="VTH238" s="43"/>
      <c r="VTI238" s="43"/>
      <c r="VTJ238" s="43"/>
      <c r="VTK238" s="43"/>
      <c r="VTL238" s="43"/>
      <c r="VTM238" s="43"/>
      <c r="VTN238" s="43"/>
      <c r="VTO238" s="43"/>
      <c r="VTP238" s="43"/>
      <c r="VTQ238" s="43"/>
      <c r="VTR238" s="43"/>
      <c r="VTS238" s="43"/>
      <c r="VTT238" s="43"/>
      <c r="VTU238" s="43"/>
      <c r="VTV238" s="43"/>
      <c r="VTW238" s="43"/>
      <c r="VTX238" s="43"/>
      <c r="VTY238" s="43"/>
      <c r="VTZ238" s="43"/>
      <c r="VUA238" s="43"/>
      <c r="VUB238" s="43"/>
      <c r="VUC238" s="43"/>
      <c r="VUD238" s="43"/>
      <c r="VUE238" s="43"/>
      <c r="VUF238" s="43"/>
      <c r="VUG238" s="43"/>
      <c r="VUH238" s="43"/>
      <c r="VUI238" s="43"/>
      <c r="VUJ238" s="43"/>
      <c r="VUK238" s="43"/>
      <c r="VUL238" s="43"/>
      <c r="VUM238" s="43"/>
      <c r="VUN238" s="43"/>
      <c r="VUO238" s="43"/>
      <c r="VUP238" s="43"/>
      <c r="VUQ238" s="43"/>
      <c r="VUR238" s="43"/>
      <c r="VUS238" s="43"/>
      <c r="VUT238" s="43"/>
      <c r="VUU238" s="43"/>
      <c r="VUV238" s="43"/>
      <c r="VUW238" s="43"/>
      <c r="VUX238" s="43"/>
      <c r="VUY238" s="43"/>
      <c r="VUZ238" s="43"/>
      <c r="VVA238" s="43"/>
      <c r="VVB238" s="43"/>
      <c r="VVC238" s="43"/>
      <c r="VVD238" s="43"/>
      <c r="VVE238" s="43"/>
      <c r="VVF238" s="43"/>
      <c r="VVG238" s="43"/>
      <c r="VVH238" s="43"/>
      <c r="VVI238" s="43"/>
      <c r="VVJ238" s="43"/>
      <c r="VVK238" s="43"/>
      <c r="VVL238" s="43"/>
      <c r="VVM238" s="43"/>
      <c r="VVN238" s="43"/>
      <c r="VVO238" s="43"/>
      <c r="VVP238" s="43"/>
      <c r="VVQ238" s="43"/>
      <c r="VVR238" s="43"/>
      <c r="VVS238" s="43"/>
      <c r="VVT238" s="43"/>
      <c r="VVU238" s="43"/>
      <c r="VVV238" s="43"/>
      <c r="VVW238" s="43"/>
      <c r="VVX238" s="43"/>
      <c r="VVY238" s="43"/>
      <c r="VVZ238" s="43"/>
      <c r="VWA238" s="43"/>
      <c r="VWB238" s="43"/>
      <c r="VWC238" s="43"/>
      <c r="VWD238" s="43"/>
      <c r="VWE238" s="43"/>
      <c r="VWF238" s="43"/>
      <c r="VWG238" s="43"/>
      <c r="VWH238" s="43"/>
      <c r="VWI238" s="43"/>
      <c r="VWJ238" s="43"/>
      <c r="VWK238" s="43"/>
      <c r="VWL238" s="43"/>
      <c r="VWM238" s="43"/>
      <c r="VWN238" s="43"/>
      <c r="VWO238" s="43"/>
      <c r="VWP238" s="43"/>
      <c r="VWQ238" s="43"/>
      <c r="VWR238" s="43"/>
      <c r="VWS238" s="43"/>
      <c r="VWT238" s="43"/>
      <c r="VWU238" s="43"/>
      <c r="VWV238" s="43"/>
      <c r="VWW238" s="43"/>
      <c r="VWX238" s="43"/>
      <c r="VWY238" s="43"/>
      <c r="VWZ238" s="43"/>
      <c r="VXA238" s="43"/>
      <c r="VXB238" s="43"/>
      <c r="VXC238" s="43"/>
      <c r="VXD238" s="43"/>
      <c r="VXE238" s="43"/>
      <c r="VXF238" s="43"/>
      <c r="VXG238" s="43"/>
      <c r="VXH238" s="43"/>
      <c r="VXI238" s="43"/>
      <c r="VXJ238" s="43"/>
      <c r="VXK238" s="43"/>
      <c r="VXL238" s="43"/>
      <c r="VXM238" s="43"/>
      <c r="VXN238" s="43"/>
      <c r="VXO238" s="43"/>
      <c r="VXP238" s="43"/>
      <c r="VXQ238" s="43"/>
      <c r="VXR238" s="43"/>
      <c r="VXS238" s="43"/>
      <c r="VXT238" s="43"/>
      <c r="VXU238" s="43"/>
      <c r="VXV238" s="43"/>
      <c r="VXW238" s="43"/>
      <c r="VXX238" s="43"/>
      <c r="VXY238" s="43"/>
      <c r="VXZ238" s="43"/>
      <c r="VYA238" s="43"/>
      <c r="VYB238" s="43"/>
      <c r="VYC238" s="43"/>
      <c r="VYD238" s="43"/>
      <c r="VYE238" s="43"/>
      <c r="VYF238" s="43"/>
      <c r="VYG238" s="43"/>
      <c r="VYH238" s="43"/>
      <c r="VYI238" s="43"/>
      <c r="VYJ238" s="43"/>
      <c r="VYK238" s="43"/>
      <c r="VYL238" s="43"/>
      <c r="VYM238" s="43"/>
      <c r="VYN238" s="43"/>
      <c r="VYO238" s="43"/>
      <c r="VYP238" s="43"/>
      <c r="VYQ238" s="43"/>
      <c r="VYR238" s="43"/>
      <c r="VYS238" s="43"/>
      <c r="VYT238" s="43"/>
      <c r="VYU238" s="43"/>
      <c r="VYV238" s="43"/>
      <c r="VYW238" s="43"/>
      <c r="VYX238" s="43"/>
      <c r="VYY238" s="43"/>
      <c r="VYZ238" s="43"/>
      <c r="VZA238" s="43"/>
      <c r="VZB238" s="43"/>
      <c r="VZC238" s="43"/>
      <c r="VZD238" s="43"/>
      <c r="VZE238" s="43"/>
      <c r="VZF238" s="43"/>
      <c r="VZG238" s="43"/>
      <c r="VZH238" s="43"/>
      <c r="VZI238" s="43"/>
      <c r="VZJ238" s="43"/>
      <c r="VZK238" s="43"/>
      <c r="VZL238" s="43"/>
      <c r="VZM238" s="43"/>
      <c r="VZN238" s="43"/>
      <c r="VZO238" s="43"/>
      <c r="VZP238" s="43"/>
      <c r="VZQ238" s="43"/>
      <c r="VZR238" s="43"/>
      <c r="VZS238" s="43"/>
      <c r="VZT238" s="43"/>
      <c r="VZU238" s="43"/>
      <c r="VZV238" s="43"/>
      <c r="VZW238" s="43"/>
      <c r="VZX238" s="43"/>
      <c r="VZY238" s="43"/>
      <c r="VZZ238" s="43"/>
      <c r="WAA238" s="43"/>
      <c r="WAB238" s="43"/>
      <c r="WAC238" s="43"/>
      <c r="WAD238" s="43"/>
      <c r="WAE238" s="43"/>
      <c r="WAF238" s="43"/>
      <c r="WAG238" s="43"/>
      <c r="WAH238" s="43"/>
      <c r="WAI238" s="43"/>
      <c r="WAJ238" s="43"/>
      <c r="WAK238" s="43"/>
      <c r="WAL238" s="43"/>
      <c r="WAM238" s="43"/>
      <c r="WAN238" s="43"/>
      <c r="WAO238" s="43"/>
      <c r="WAP238" s="43"/>
      <c r="WAQ238" s="43"/>
      <c r="WAR238" s="43"/>
      <c r="WAS238" s="43"/>
      <c r="WAT238" s="43"/>
      <c r="WAU238" s="43"/>
      <c r="WAV238" s="43"/>
      <c r="WAW238" s="43"/>
      <c r="WAX238" s="43"/>
      <c r="WAY238" s="43"/>
      <c r="WAZ238" s="43"/>
      <c r="WBA238" s="43"/>
      <c r="WBB238" s="43"/>
      <c r="WBC238" s="43"/>
      <c r="WBD238" s="43"/>
      <c r="WBE238" s="43"/>
      <c r="WBF238" s="43"/>
      <c r="WBG238" s="43"/>
      <c r="WBH238" s="43"/>
      <c r="WBI238" s="43"/>
      <c r="WBJ238" s="43"/>
      <c r="WBK238" s="43"/>
      <c r="WBL238" s="43"/>
      <c r="WBM238" s="43"/>
      <c r="WBN238" s="43"/>
      <c r="WBO238" s="43"/>
      <c r="WBP238" s="43"/>
      <c r="WBQ238" s="43"/>
      <c r="WBR238" s="43"/>
      <c r="WBS238" s="43"/>
      <c r="WBT238" s="43"/>
      <c r="WBU238" s="43"/>
      <c r="WBV238" s="43"/>
      <c r="WBW238" s="43"/>
      <c r="WBX238" s="43"/>
      <c r="WBY238" s="43"/>
      <c r="WBZ238" s="43"/>
      <c r="WCA238" s="43"/>
      <c r="WCB238" s="43"/>
      <c r="WCC238" s="43"/>
      <c r="WCD238" s="43"/>
      <c r="WCE238" s="43"/>
      <c r="WCF238" s="43"/>
      <c r="WCG238" s="43"/>
      <c r="WCH238" s="43"/>
      <c r="WCI238" s="43"/>
      <c r="WCJ238" s="43"/>
      <c r="WCK238" s="43"/>
      <c r="WCL238" s="43"/>
      <c r="WCM238" s="43"/>
      <c r="WCN238" s="43"/>
      <c r="WCO238" s="43"/>
      <c r="WCP238" s="43"/>
      <c r="WCQ238" s="43"/>
      <c r="WCR238" s="43"/>
      <c r="WCS238" s="43"/>
      <c r="WCT238" s="43"/>
      <c r="WCU238" s="43"/>
      <c r="WCV238" s="43"/>
      <c r="WCW238" s="43"/>
      <c r="WCX238" s="43"/>
      <c r="WCY238" s="43"/>
      <c r="WCZ238" s="43"/>
      <c r="WDA238" s="43"/>
      <c r="WDB238" s="43"/>
      <c r="WDC238" s="43"/>
      <c r="WDD238" s="43"/>
      <c r="WDE238" s="43"/>
      <c r="WDF238" s="43"/>
      <c r="WDG238" s="43"/>
      <c r="WDH238" s="43"/>
      <c r="WDI238" s="43"/>
      <c r="WDJ238" s="43"/>
      <c r="WDK238" s="43"/>
      <c r="WDL238" s="43"/>
      <c r="WDM238" s="43"/>
      <c r="WDN238" s="43"/>
      <c r="WDO238" s="43"/>
      <c r="WDP238" s="43"/>
      <c r="WDQ238" s="43"/>
      <c r="WDR238" s="43"/>
      <c r="WDS238" s="43"/>
      <c r="WDT238" s="43"/>
      <c r="WDU238" s="43"/>
      <c r="WDV238" s="43"/>
      <c r="WDW238" s="43"/>
      <c r="WDX238" s="43"/>
      <c r="WDY238" s="43"/>
      <c r="WDZ238" s="43"/>
      <c r="WEA238" s="43"/>
      <c r="WEB238" s="43"/>
      <c r="WEC238" s="43"/>
      <c r="WED238" s="43"/>
      <c r="WEE238" s="43"/>
      <c r="WEF238" s="43"/>
      <c r="WEG238" s="43"/>
      <c r="WEH238" s="43"/>
      <c r="WEI238" s="43"/>
      <c r="WEJ238" s="43"/>
      <c r="WEK238" s="43"/>
      <c r="WEL238" s="43"/>
      <c r="WEM238" s="43"/>
      <c r="WEN238" s="43"/>
      <c r="WEO238" s="43"/>
      <c r="WEP238" s="43"/>
      <c r="WEQ238" s="43"/>
      <c r="WER238" s="43"/>
      <c r="WES238" s="43"/>
      <c r="WET238" s="43"/>
      <c r="WEU238" s="43"/>
      <c r="WEV238" s="43"/>
      <c r="WEW238" s="43"/>
      <c r="WEX238" s="43"/>
      <c r="WEY238" s="43"/>
      <c r="WEZ238" s="43"/>
      <c r="WFA238" s="43"/>
      <c r="WFB238" s="43"/>
      <c r="WFC238" s="43"/>
      <c r="WFD238" s="43"/>
      <c r="WFE238" s="43"/>
      <c r="WFF238" s="43"/>
      <c r="WFG238" s="43"/>
      <c r="WFH238" s="43"/>
      <c r="WFI238" s="43"/>
      <c r="WFJ238" s="43"/>
      <c r="WFK238" s="43"/>
      <c r="WFL238" s="43"/>
      <c r="WFM238" s="43"/>
      <c r="WFN238" s="43"/>
      <c r="WFO238" s="43"/>
      <c r="WFP238" s="43"/>
      <c r="WFQ238" s="43"/>
      <c r="WFR238" s="43"/>
      <c r="WFS238" s="43"/>
      <c r="WFT238" s="43"/>
      <c r="WFU238" s="43"/>
      <c r="WFV238" s="43"/>
      <c r="WFW238" s="43"/>
      <c r="WFX238" s="43"/>
      <c r="WFY238" s="43"/>
      <c r="WFZ238" s="43"/>
      <c r="WGA238" s="43"/>
      <c r="WGB238" s="43"/>
      <c r="WGC238" s="43"/>
      <c r="WGD238" s="43"/>
      <c r="WGE238" s="43"/>
      <c r="WGF238" s="43"/>
      <c r="WGG238" s="43"/>
      <c r="WGH238" s="43"/>
      <c r="WGI238" s="43"/>
      <c r="WGJ238" s="43"/>
      <c r="WGK238" s="43"/>
      <c r="WGL238" s="43"/>
      <c r="WGM238" s="43"/>
      <c r="WGN238" s="43"/>
      <c r="WGO238" s="43"/>
      <c r="WGP238" s="43"/>
      <c r="WGQ238" s="43"/>
      <c r="WGR238" s="43"/>
      <c r="WGS238" s="43"/>
      <c r="WGT238" s="43"/>
      <c r="WGU238" s="43"/>
      <c r="WGV238" s="43"/>
      <c r="WGW238" s="43"/>
      <c r="WGX238" s="43"/>
      <c r="WGY238" s="43"/>
      <c r="WGZ238" s="43"/>
      <c r="WHA238" s="43"/>
      <c r="WHB238" s="43"/>
      <c r="WHC238" s="43"/>
      <c r="WHD238" s="43"/>
      <c r="WHE238" s="43"/>
      <c r="WHF238" s="43"/>
      <c r="WHG238" s="43"/>
      <c r="WHH238" s="43"/>
      <c r="WHI238" s="43"/>
      <c r="WHJ238" s="43"/>
      <c r="WHK238" s="43"/>
      <c r="WHL238" s="43"/>
      <c r="WHM238" s="43"/>
      <c r="WHN238" s="43"/>
      <c r="WHO238" s="43"/>
      <c r="WHP238" s="43"/>
      <c r="WHQ238" s="43"/>
      <c r="WHR238" s="43"/>
      <c r="WHS238" s="43"/>
      <c r="WHT238" s="43"/>
      <c r="WHU238" s="43"/>
      <c r="WHV238" s="43"/>
      <c r="WHW238" s="43"/>
      <c r="WHX238" s="43"/>
      <c r="WHY238" s="43"/>
      <c r="WHZ238" s="43"/>
      <c r="WIA238" s="43"/>
      <c r="WIB238" s="43"/>
      <c r="WIC238" s="43"/>
      <c r="WID238" s="43"/>
      <c r="WIE238" s="43"/>
      <c r="WIF238" s="43"/>
      <c r="WIG238" s="43"/>
      <c r="WIH238" s="43"/>
      <c r="WII238" s="43"/>
      <c r="WIJ238" s="43"/>
      <c r="WIK238" s="43"/>
      <c r="WIL238" s="43"/>
      <c r="WIM238" s="43"/>
      <c r="WIN238" s="43"/>
      <c r="WIO238" s="43"/>
      <c r="WIP238" s="43"/>
      <c r="WIQ238" s="43"/>
      <c r="WIR238" s="43"/>
      <c r="WIS238" s="43"/>
      <c r="WIT238" s="43"/>
      <c r="WIU238" s="43"/>
      <c r="WIV238" s="43"/>
      <c r="WIW238" s="43"/>
      <c r="WIX238" s="43"/>
      <c r="WIY238" s="43"/>
      <c r="WIZ238" s="43"/>
      <c r="WJA238" s="43"/>
      <c r="WJB238" s="43"/>
      <c r="WJC238" s="43"/>
      <c r="WJD238" s="43"/>
      <c r="WJE238" s="43"/>
      <c r="WJF238" s="43"/>
      <c r="WJG238" s="43"/>
      <c r="WJH238" s="43"/>
      <c r="WJI238" s="43"/>
      <c r="WJJ238" s="43"/>
      <c r="WJK238" s="43"/>
      <c r="WJL238" s="43"/>
      <c r="WJM238" s="43"/>
      <c r="WJN238" s="43"/>
      <c r="WJO238" s="43"/>
      <c r="WJP238" s="43"/>
      <c r="WJQ238" s="43"/>
      <c r="WJR238" s="43"/>
      <c r="WJS238" s="43"/>
      <c r="WJT238" s="43"/>
      <c r="WJU238" s="43"/>
      <c r="WJV238" s="43"/>
      <c r="WJW238" s="43"/>
      <c r="WJX238" s="43"/>
      <c r="WJY238" s="43"/>
      <c r="WJZ238" s="43"/>
      <c r="WKA238" s="43"/>
      <c r="WKB238" s="43"/>
      <c r="WKC238" s="43"/>
      <c r="WKD238" s="43"/>
      <c r="WKE238" s="43"/>
      <c r="WKF238" s="43"/>
      <c r="WKG238" s="43"/>
      <c r="WKH238" s="43"/>
      <c r="WKI238" s="43"/>
      <c r="WKJ238" s="43"/>
      <c r="WKK238" s="43"/>
      <c r="WKL238" s="43"/>
      <c r="WKM238" s="43"/>
      <c r="WKN238" s="43"/>
      <c r="WKO238" s="43"/>
      <c r="WKP238" s="43"/>
      <c r="WKQ238" s="43"/>
      <c r="WKR238" s="43"/>
      <c r="WKS238" s="43"/>
      <c r="WKT238" s="43"/>
      <c r="WKU238" s="43"/>
      <c r="WKV238" s="43"/>
      <c r="WKW238" s="43"/>
      <c r="WKX238" s="43"/>
      <c r="WKY238" s="43"/>
      <c r="WKZ238" s="43"/>
      <c r="WLA238" s="43"/>
      <c r="WLB238" s="43"/>
      <c r="WLC238" s="43"/>
      <c r="WLD238" s="43"/>
      <c r="WLE238" s="43"/>
      <c r="WLF238" s="43"/>
      <c r="WLG238" s="43"/>
      <c r="WLH238" s="43"/>
      <c r="WLI238" s="43"/>
      <c r="WLJ238" s="43"/>
      <c r="WLK238" s="43"/>
      <c r="WLL238" s="43"/>
      <c r="WLM238" s="43"/>
      <c r="WLN238" s="43"/>
      <c r="WLO238" s="43"/>
      <c r="WLP238" s="43"/>
      <c r="WLQ238" s="43"/>
      <c r="WLR238" s="43"/>
      <c r="WLS238" s="43"/>
      <c r="WLT238" s="43"/>
      <c r="WLU238" s="43"/>
      <c r="WLV238" s="43"/>
      <c r="WLW238" s="43"/>
      <c r="WLX238" s="43"/>
      <c r="WLY238" s="43"/>
      <c r="WLZ238" s="43"/>
      <c r="WMA238" s="43"/>
      <c r="WMB238" s="43"/>
      <c r="WMC238" s="43"/>
      <c r="WMD238" s="43"/>
      <c r="WME238" s="43"/>
      <c r="WMF238" s="43"/>
      <c r="WMG238" s="43"/>
      <c r="WMH238" s="43"/>
      <c r="WMI238" s="43"/>
      <c r="WMJ238" s="43"/>
      <c r="WMK238" s="43"/>
      <c r="WML238" s="43"/>
      <c r="WMM238" s="43"/>
      <c r="WMN238" s="43"/>
      <c r="WMO238" s="43"/>
      <c r="WMP238" s="43"/>
      <c r="WMQ238" s="43"/>
      <c r="WMR238" s="43"/>
      <c r="WMS238" s="43"/>
      <c r="WMT238" s="43"/>
      <c r="WMU238" s="43"/>
      <c r="WMV238" s="43"/>
      <c r="WMW238" s="43"/>
      <c r="WMX238" s="43"/>
      <c r="WMY238" s="43"/>
      <c r="WMZ238" s="43"/>
      <c r="WNA238" s="43"/>
      <c r="WNB238" s="43"/>
      <c r="WNC238" s="43"/>
      <c r="WND238" s="43"/>
      <c r="WNE238" s="43"/>
      <c r="WNF238" s="43"/>
      <c r="WNG238" s="43"/>
      <c r="WNH238" s="43"/>
      <c r="WNI238" s="43"/>
      <c r="WNJ238" s="43"/>
      <c r="WNK238" s="43"/>
      <c r="WNL238" s="43"/>
      <c r="WNM238" s="43"/>
      <c r="WNN238" s="43"/>
      <c r="WNO238" s="43"/>
      <c r="WNP238" s="43"/>
      <c r="WNQ238" s="43"/>
      <c r="WNR238" s="43"/>
      <c r="WNS238" s="43"/>
      <c r="WNT238" s="43"/>
      <c r="WNU238" s="43"/>
      <c r="WNV238" s="43"/>
      <c r="WNW238" s="43"/>
      <c r="WNX238" s="43"/>
      <c r="WNY238" s="43"/>
      <c r="WNZ238" s="43"/>
      <c r="WOA238" s="43"/>
      <c r="WOB238" s="43"/>
      <c r="WOC238" s="43"/>
      <c r="WOD238" s="43"/>
      <c r="WOE238" s="43"/>
      <c r="WOF238" s="43"/>
      <c r="WOG238" s="43"/>
      <c r="WOH238" s="43"/>
      <c r="WOI238" s="43"/>
      <c r="WOJ238" s="43"/>
      <c r="WOK238" s="43"/>
      <c r="WOL238" s="43"/>
      <c r="WOM238" s="43"/>
      <c r="WON238" s="43"/>
      <c r="WOO238" s="43"/>
      <c r="WOP238" s="43"/>
      <c r="WOQ238" s="43"/>
      <c r="WOR238" s="43"/>
      <c r="WOS238" s="43"/>
      <c r="WOT238" s="43"/>
      <c r="WOU238" s="43"/>
      <c r="WOV238" s="43"/>
      <c r="WOW238" s="43"/>
      <c r="WOX238" s="43"/>
      <c r="WOY238" s="43"/>
      <c r="WOZ238" s="43"/>
      <c r="WPA238" s="43"/>
      <c r="WPB238" s="43"/>
      <c r="WPC238" s="43"/>
      <c r="WPD238" s="43"/>
      <c r="WPE238" s="43"/>
      <c r="WPF238" s="43"/>
      <c r="WPG238" s="43"/>
      <c r="WPH238" s="43"/>
      <c r="WPI238" s="43"/>
      <c r="WPJ238" s="43"/>
      <c r="WPK238" s="43"/>
      <c r="WPL238" s="43"/>
      <c r="WPM238" s="43"/>
      <c r="WPN238" s="43"/>
      <c r="WPO238" s="43"/>
      <c r="WPP238" s="43"/>
      <c r="WPQ238" s="43"/>
      <c r="WPR238" s="43"/>
      <c r="WPS238" s="43"/>
      <c r="WPT238" s="43"/>
      <c r="WPU238" s="43"/>
      <c r="WPV238" s="43"/>
      <c r="WPW238" s="43"/>
      <c r="WPX238" s="43"/>
      <c r="WPY238" s="43"/>
      <c r="WPZ238" s="43"/>
      <c r="WQA238" s="43"/>
      <c r="WQB238" s="43"/>
      <c r="WQC238" s="43"/>
      <c r="WQD238" s="43"/>
      <c r="WQE238" s="43"/>
      <c r="WQF238" s="43"/>
      <c r="WQG238" s="43"/>
      <c r="WQH238" s="43"/>
      <c r="WQI238" s="43"/>
      <c r="WQJ238" s="43"/>
      <c r="WQK238" s="43"/>
      <c r="WQL238" s="43"/>
      <c r="WQM238" s="43"/>
      <c r="WQN238" s="43"/>
      <c r="WQO238" s="43"/>
      <c r="WQP238" s="43"/>
      <c r="WQQ238" s="43"/>
      <c r="WQR238" s="43"/>
      <c r="WQS238" s="43"/>
      <c r="WQT238" s="43"/>
      <c r="WQU238" s="43"/>
      <c r="WQV238" s="43"/>
      <c r="WQW238" s="43"/>
      <c r="WQX238" s="43"/>
      <c r="WQY238" s="43"/>
      <c r="WQZ238" s="43"/>
      <c r="WRA238" s="43"/>
      <c r="WRB238" s="43"/>
      <c r="WRC238" s="43"/>
      <c r="WRD238" s="43"/>
      <c r="WRE238" s="43"/>
      <c r="WRF238" s="43"/>
      <c r="WRG238" s="43"/>
      <c r="WRH238" s="43"/>
      <c r="WRI238" s="43"/>
      <c r="WRJ238" s="43"/>
      <c r="WRK238" s="43"/>
      <c r="WRL238" s="43"/>
      <c r="WRM238" s="43"/>
      <c r="WRN238" s="43"/>
      <c r="WRO238" s="43"/>
      <c r="WRP238" s="43"/>
      <c r="WRQ238" s="43"/>
      <c r="WRR238" s="43"/>
      <c r="WRS238" s="43"/>
      <c r="WRT238" s="43"/>
      <c r="WRU238" s="43"/>
      <c r="WRV238" s="43"/>
      <c r="WRW238" s="43"/>
      <c r="WRX238" s="43"/>
      <c r="WRY238" s="43"/>
      <c r="WRZ238" s="43"/>
      <c r="WSA238" s="43"/>
      <c r="WSB238" s="43"/>
      <c r="WSC238" s="43"/>
      <c r="WSD238" s="43"/>
      <c r="WSE238" s="43"/>
      <c r="WSF238" s="43"/>
      <c r="WSG238" s="43"/>
      <c r="WSH238" s="43"/>
      <c r="WSI238" s="43"/>
      <c r="WSJ238" s="43"/>
      <c r="WSK238" s="43"/>
      <c r="WSL238" s="43"/>
      <c r="WSM238" s="43"/>
      <c r="WSN238" s="43"/>
      <c r="WSO238" s="43"/>
      <c r="WSP238" s="43"/>
      <c r="WSQ238" s="43"/>
      <c r="WSR238" s="43"/>
      <c r="WSS238" s="43"/>
      <c r="WST238" s="43"/>
      <c r="WSU238" s="43"/>
      <c r="WSV238" s="43"/>
      <c r="WSW238" s="43"/>
      <c r="WSX238" s="43"/>
      <c r="WSY238" s="43"/>
      <c r="WSZ238" s="43"/>
      <c r="WTA238" s="43"/>
      <c r="WTB238" s="43"/>
      <c r="WTC238" s="43"/>
      <c r="WTD238" s="43"/>
      <c r="WTE238" s="43"/>
      <c r="WTF238" s="43"/>
      <c r="WTG238" s="43"/>
      <c r="WTH238" s="43"/>
      <c r="WTI238" s="43"/>
      <c r="WTJ238" s="43"/>
      <c r="WTK238" s="43"/>
      <c r="WTL238" s="43"/>
      <c r="WTM238" s="43"/>
      <c r="WTN238" s="43"/>
      <c r="WTO238" s="43"/>
      <c r="WTP238" s="43"/>
      <c r="WTQ238" s="43"/>
      <c r="WTR238" s="43"/>
      <c r="WTS238" s="43"/>
      <c r="WTT238" s="43"/>
      <c r="WTU238" s="43"/>
      <c r="WTV238" s="43"/>
      <c r="WTW238" s="43"/>
      <c r="WTX238" s="43"/>
      <c r="WTY238" s="43"/>
      <c r="WTZ238" s="43"/>
      <c r="WUA238" s="43"/>
      <c r="WUB238" s="43"/>
      <c r="WUC238" s="43"/>
      <c r="WUD238" s="43"/>
      <c r="WUE238" s="43"/>
      <c r="WUF238" s="43"/>
      <c r="WUG238" s="43"/>
      <c r="WUH238" s="43"/>
      <c r="WUI238" s="43"/>
      <c r="WUJ238" s="43"/>
      <c r="WUK238" s="43"/>
      <c r="WUL238" s="43"/>
      <c r="WUM238" s="43"/>
      <c r="WUN238" s="43"/>
      <c r="WUO238" s="43"/>
      <c r="WUP238" s="43"/>
      <c r="WUQ238" s="43"/>
      <c r="WUR238" s="43"/>
      <c r="WUS238" s="43"/>
    </row>
    <row r="239" spans="1:16113" s="43" customFormat="1" x14ac:dyDescent="0.2">
      <c r="A239" s="663" t="s">
        <v>603</v>
      </c>
      <c r="B239" s="546" t="s">
        <v>530</v>
      </c>
      <c r="C239" s="664" t="s">
        <v>199</v>
      </c>
      <c r="D239" s="645">
        <v>176</v>
      </c>
      <c r="E239" s="665">
        <v>176</v>
      </c>
      <c r="F239" s="665">
        <v>176</v>
      </c>
      <c r="G239" s="665">
        <v>163</v>
      </c>
      <c r="H239" s="666">
        <v>151</v>
      </c>
      <c r="I239" s="667">
        <f t="shared" si="228"/>
        <v>0.92613636363636365</v>
      </c>
      <c r="J239" s="668">
        <f t="shared" si="229"/>
        <v>0.92613636363636365</v>
      </c>
      <c r="K239" s="645">
        <v>197</v>
      </c>
      <c r="L239" s="665">
        <v>196</v>
      </c>
      <c r="M239" s="665">
        <v>196</v>
      </c>
      <c r="N239" s="665">
        <v>186</v>
      </c>
      <c r="O239" s="666">
        <v>159</v>
      </c>
      <c r="P239" s="667">
        <f t="shared" si="250"/>
        <v>0.94897959183673475</v>
      </c>
      <c r="Q239" s="668">
        <f t="shared" si="251"/>
        <v>0.94897959183673475</v>
      </c>
      <c r="R239" s="645">
        <v>189</v>
      </c>
      <c r="S239" s="665">
        <v>189</v>
      </c>
      <c r="T239" s="665">
        <v>189</v>
      </c>
      <c r="U239" s="665">
        <v>163</v>
      </c>
      <c r="V239" s="666">
        <v>136</v>
      </c>
      <c r="W239" s="667">
        <f t="shared" si="226"/>
        <v>0.86243386243386244</v>
      </c>
      <c r="X239" s="668">
        <f t="shared" si="227"/>
        <v>0.86243386243386244</v>
      </c>
      <c r="Y239" s="645">
        <v>138</v>
      </c>
      <c r="Z239" s="665">
        <v>137</v>
      </c>
      <c r="AA239" s="665">
        <v>120</v>
      </c>
      <c r="AB239" s="665">
        <v>119</v>
      </c>
      <c r="AC239" s="666">
        <v>105</v>
      </c>
      <c r="AD239" s="667">
        <f>AB239/Z239</f>
        <v>0.86861313868613144</v>
      </c>
      <c r="AE239" s="668">
        <f>AB239/AA239</f>
        <v>0.9916666666666667</v>
      </c>
      <c r="AF239" s="645">
        <v>113</v>
      </c>
      <c r="AG239" s="665">
        <v>113</v>
      </c>
      <c r="AH239" s="665">
        <v>98</v>
      </c>
      <c r="AI239" s="665">
        <v>96</v>
      </c>
      <c r="AJ239" s="666">
        <v>79</v>
      </c>
      <c r="AK239" s="667">
        <f>AI239/AG239</f>
        <v>0.84955752212389379</v>
      </c>
      <c r="AL239" s="668">
        <f>AI239/AH239</f>
        <v>0.97959183673469385</v>
      </c>
      <c r="AM239" s="645">
        <v>104</v>
      </c>
      <c r="AN239" s="665">
        <v>104</v>
      </c>
      <c r="AO239" s="665">
        <v>95</v>
      </c>
      <c r="AP239" s="665">
        <v>93</v>
      </c>
      <c r="AQ239" s="666">
        <v>76</v>
      </c>
      <c r="AR239" s="667">
        <f>AP239/AN239</f>
        <v>0.89423076923076927</v>
      </c>
      <c r="AS239" s="668">
        <f>AP239/AO239</f>
        <v>0.97894736842105268</v>
      </c>
      <c r="AT239" s="645">
        <v>193</v>
      </c>
      <c r="AU239" s="665">
        <v>190</v>
      </c>
      <c r="AV239" s="665">
        <v>163</v>
      </c>
      <c r="AW239" s="665">
        <v>162</v>
      </c>
      <c r="AX239" s="666">
        <v>129</v>
      </c>
      <c r="AY239" s="667">
        <f>AW239/AU239</f>
        <v>0.85263157894736841</v>
      </c>
      <c r="AZ239" s="668">
        <f>AW239/AV239</f>
        <v>0.99386503067484666</v>
      </c>
      <c r="BA239" s="645">
        <v>173</v>
      </c>
      <c r="BB239" s="665">
        <v>170</v>
      </c>
      <c r="BC239" s="665">
        <v>168</v>
      </c>
      <c r="BD239" s="665">
        <v>137</v>
      </c>
      <c r="BE239" s="666">
        <v>111</v>
      </c>
      <c r="BF239" s="667">
        <f>BD239/BB239</f>
        <v>0.80588235294117649</v>
      </c>
      <c r="BG239" s="668">
        <f>BD239/BC239</f>
        <v>0.81547619047619047</v>
      </c>
      <c r="BH239" s="645">
        <v>170</v>
      </c>
      <c r="BI239" s="665">
        <v>167</v>
      </c>
      <c r="BJ239" s="665">
        <v>167</v>
      </c>
      <c r="BK239" s="665">
        <v>137</v>
      </c>
      <c r="BL239" s="666">
        <v>106</v>
      </c>
      <c r="BM239" s="667">
        <f>BK239/BI239</f>
        <v>0.82035928143712578</v>
      </c>
      <c r="BN239" s="668">
        <f>BK239/BJ239</f>
        <v>0.82035928143712578</v>
      </c>
      <c r="BO239" s="645">
        <v>143</v>
      </c>
      <c r="BP239" s="665">
        <v>142</v>
      </c>
      <c r="BQ239" s="665">
        <v>142</v>
      </c>
      <c r="BR239" s="665">
        <v>101</v>
      </c>
      <c r="BS239" s="666">
        <v>75</v>
      </c>
      <c r="BT239" s="667">
        <f>BR239/BP239</f>
        <v>0.71126760563380287</v>
      </c>
      <c r="BU239" s="668">
        <f>BR239/BQ239</f>
        <v>0.71126760563380287</v>
      </c>
      <c r="BV239" s="645">
        <v>157</v>
      </c>
      <c r="BW239" s="665">
        <v>155</v>
      </c>
      <c r="BX239" s="665">
        <v>106</v>
      </c>
      <c r="BY239" s="665">
        <v>106</v>
      </c>
      <c r="BZ239" s="666">
        <v>106</v>
      </c>
      <c r="CA239" s="667">
        <f>BY239/BW239</f>
        <v>0.68387096774193545</v>
      </c>
      <c r="CB239" s="668">
        <f>BY239/BX239</f>
        <v>1</v>
      </c>
      <c r="CC239" s="645">
        <v>90</v>
      </c>
      <c r="CD239" s="665">
        <v>88</v>
      </c>
      <c r="CE239" s="665">
        <v>83</v>
      </c>
      <c r="CF239" s="665">
        <v>82</v>
      </c>
      <c r="CG239" s="666">
        <v>66</v>
      </c>
      <c r="CH239" s="667">
        <f>CF239/CD239</f>
        <v>0.93181818181818177</v>
      </c>
      <c r="CI239" s="668">
        <f>CF239/CE239</f>
        <v>0.98795180722891562</v>
      </c>
      <c r="CJ239" s="130"/>
      <c r="CK239" s="130"/>
      <c r="CL239" s="130"/>
      <c r="CM239" s="130"/>
      <c r="CN239" s="130"/>
      <c r="CO239" s="130"/>
      <c r="CP239" s="130"/>
      <c r="CQ239" s="130"/>
      <c r="CR239" s="130"/>
      <c r="CS239" s="130"/>
      <c r="CT239" s="130"/>
      <c r="CU239" s="130"/>
      <c r="CV239" s="130"/>
      <c r="CW239" s="130"/>
      <c r="CX239" s="130"/>
      <c r="CY239" s="130"/>
      <c r="CZ239" s="130"/>
      <c r="DA239" s="130"/>
      <c r="DB239" s="130"/>
      <c r="DC239" s="130"/>
      <c r="DD239" s="130"/>
      <c r="DE239" s="130"/>
      <c r="DF239" s="130"/>
      <c r="DG239" s="130"/>
      <c r="DH239" s="130"/>
      <c r="DI239" s="130"/>
      <c r="DJ239" s="130"/>
      <c r="DK239" s="130"/>
      <c r="DL239" s="130"/>
      <c r="DM239" s="130"/>
      <c r="DN239" s="130"/>
      <c r="DO239" s="130"/>
      <c r="DP239" s="130"/>
      <c r="DQ239" s="130"/>
      <c r="DR239" s="130"/>
      <c r="DS239" s="130"/>
      <c r="DT239" s="130"/>
      <c r="DU239" s="130"/>
      <c r="DV239" s="130"/>
      <c r="DW239" s="130"/>
      <c r="DX239" s="130"/>
      <c r="DY239" s="130"/>
      <c r="DZ239" s="130"/>
      <c r="EA239" s="130"/>
      <c r="EB239" s="130"/>
      <c r="EC239" s="130"/>
      <c r="ED239" s="130"/>
      <c r="EE239" s="130"/>
      <c r="EF239" s="130"/>
      <c r="EG239" s="130"/>
      <c r="EH239" s="130"/>
      <c r="EI239" s="130"/>
      <c r="EJ239" s="130"/>
      <c r="EK239" s="130"/>
      <c r="EL239" s="130"/>
      <c r="EM239" s="130"/>
      <c r="EN239" s="130"/>
      <c r="EO239" s="130"/>
      <c r="EP239" s="130"/>
      <c r="EQ239" s="130"/>
      <c r="ER239" s="130"/>
      <c r="ES239" s="130"/>
      <c r="ET239" s="130"/>
      <c r="EU239" s="130"/>
      <c r="EV239" s="130"/>
      <c r="EW239" s="130"/>
      <c r="EX239" s="130"/>
      <c r="EY239" s="130"/>
      <c r="EZ239" s="130"/>
      <c r="FA239" s="130"/>
      <c r="FB239" s="130"/>
      <c r="FC239" s="130"/>
      <c r="FD239" s="130"/>
      <c r="FE239" s="130"/>
      <c r="FF239" s="130"/>
      <c r="FG239" s="130"/>
      <c r="FH239" s="130"/>
      <c r="FI239" s="130"/>
      <c r="FJ239" s="130"/>
      <c r="FK239" s="130"/>
      <c r="FL239" s="130"/>
      <c r="FM239" s="130"/>
      <c r="FN239" s="130"/>
      <c r="FO239" s="130"/>
      <c r="FP239" s="130"/>
      <c r="FQ239" s="130"/>
      <c r="FR239" s="130"/>
      <c r="FS239" s="130"/>
      <c r="FT239" s="130"/>
      <c r="FU239" s="130"/>
      <c r="FV239" s="130"/>
      <c r="FW239" s="130"/>
      <c r="FX239" s="130"/>
      <c r="FY239" s="130"/>
      <c r="FZ239" s="130"/>
      <c r="GA239" s="130"/>
      <c r="GB239" s="130"/>
      <c r="GC239" s="130"/>
      <c r="GD239" s="130"/>
      <c r="GE239" s="130"/>
      <c r="GF239" s="130"/>
      <c r="GG239" s="130"/>
      <c r="GH239" s="130"/>
      <c r="GI239" s="130"/>
      <c r="GJ239" s="130"/>
      <c r="GK239" s="130"/>
      <c r="GL239" s="130"/>
      <c r="GM239" s="130"/>
      <c r="GN239" s="130"/>
      <c r="GO239" s="130"/>
      <c r="GP239" s="130"/>
      <c r="GQ239" s="130"/>
      <c r="GR239" s="130"/>
      <c r="GS239" s="130"/>
      <c r="GT239" s="130"/>
      <c r="GU239" s="130"/>
      <c r="GV239" s="130"/>
      <c r="GW239" s="130"/>
      <c r="GX239" s="130"/>
      <c r="GY239" s="130"/>
      <c r="GZ239" s="130"/>
      <c r="HA239" s="130"/>
      <c r="HB239" s="130"/>
      <c r="HC239" s="130"/>
      <c r="HD239" s="130"/>
      <c r="HE239" s="130"/>
      <c r="HF239" s="130"/>
      <c r="HG239" s="130"/>
      <c r="HH239" s="130"/>
      <c r="HI239" s="130"/>
      <c r="HJ239" s="130"/>
      <c r="HK239" s="130"/>
      <c r="HL239" s="130"/>
      <c r="HM239" s="130"/>
      <c r="HN239" s="130"/>
      <c r="HO239" s="130"/>
      <c r="HP239" s="130"/>
      <c r="HQ239" s="130"/>
      <c r="HR239" s="130"/>
      <c r="HS239" s="130"/>
      <c r="HT239" s="130"/>
      <c r="HU239" s="130"/>
      <c r="HV239" s="130"/>
      <c r="HW239" s="130"/>
      <c r="HX239" s="130"/>
      <c r="HY239" s="130"/>
      <c r="HZ239" s="130"/>
      <c r="IA239" s="130"/>
      <c r="IB239" s="130"/>
      <c r="IC239" s="130"/>
      <c r="ID239" s="130"/>
      <c r="IE239" s="130"/>
      <c r="IF239" s="130"/>
      <c r="IG239" s="130"/>
      <c r="IH239" s="130"/>
      <c r="II239" s="130"/>
      <c r="IJ239" s="130"/>
      <c r="IK239" s="130"/>
      <c r="IL239" s="130"/>
      <c r="IM239" s="130"/>
      <c r="IN239" s="130"/>
      <c r="IO239" s="130"/>
      <c r="IP239" s="130"/>
      <c r="IQ239" s="130"/>
      <c r="IR239" s="130"/>
      <c r="IS239" s="130"/>
      <c r="IT239" s="130"/>
      <c r="IU239" s="130"/>
      <c r="IV239" s="130"/>
      <c r="IW239" s="130"/>
      <c r="IX239" s="130"/>
      <c r="IY239" s="130"/>
      <c r="IZ239" s="130"/>
      <c r="JA239" s="130"/>
      <c r="JB239" s="130"/>
      <c r="JC239" s="130"/>
      <c r="JD239" s="130"/>
      <c r="JE239" s="130"/>
      <c r="JF239" s="130"/>
      <c r="JG239" s="130"/>
      <c r="JH239" s="130"/>
      <c r="JI239" s="130"/>
      <c r="JJ239" s="130"/>
      <c r="JK239" s="130"/>
      <c r="JL239" s="130"/>
      <c r="JM239" s="130"/>
      <c r="JN239" s="130"/>
      <c r="JO239" s="130"/>
      <c r="JP239" s="130"/>
      <c r="JQ239" s="130"/>
      <c r="JR239" s="130"/>
      <c r="JS239" s="130"/>
      <c r="JT239" s="130"/>
      <c r="JU239" s="130"/>
      <c r="JV239" s="130"/>
      <c r="JW239" s="130"/>
      <c r="JX239" s="130"/>
      <c r="JY239" s="130"/>
      <c r="JZ239" s="130"/>
      <c r="KA239" s="130"/>
      <c r="KB239" s="130"/>
      <c r="KC239" s="130"/>
      <c r="KD239" s="130"/>
      <c r="KE239" s="130"/>
      <c r="KF239" s="130"/>
      <c r="KG239" s="130"/>
      <c r="KH239" s="130"/>
      <c r="KI239" s="130"/>
      <c r="KJ239" s="130"/>
      <c r="KK239" s="130"/>
      <c r="KL239" s="130"/>
      <c r="KM239" s="130"/>
      <c r="KN239" s="130"/>
      <c r="KO239" s="130"/>
      <c r="KP239" s="130"/>
      <c r="KQ239" s="130"/>
      <c r="KR239" s="130"/>
      <c r="KS239" s="130"/>
      <c r="KT239" s="130"/>
      <c r="KU239" s="130"/>
      <c r="KV239" s="130"/>
      <c r="KW239" s="130"/>
      <c r="KX239" s="130"/>
      <c r="KY239" s="130"/>
      <c r="KZ239" s="130"/>
      <c r="LA239" s="130"/>
      <c r="LB239" s="130"/>
      <c r="LC239" s="130"/>
      <c r="LD239" s="130"/>
      <c r="LE239" s="130"/>
      <c r="LF239" s="130"/>
      <c r="LG239" s="130"/>
      <c r="LH239" s="130"/>
      <c r="LI239" s="130"/>
      <c r="LJ239" s="130"/>
      <c r="LK239" s="130"/>
      <c r="LL239" s="130"/>
      <c r="LM239" s="130"/>
      <c r="LN239" s="130"/>
      <c r="LO239" s="130"/>
      <c r="LP239" s="130"/>
      <c r="LQ239" s="130"/>
      <c r="LR239" s="130"/>
      <c r="LS239" s="130"/>
      <c r="LT239" s="130"/>
      <c r="LU239" s="130"/>
      <c r="LV239" s="130"/>
      <c r="LW239" s="130"/>
      <c r="LX239" s="130"/>
      <c r="LY239" s="130"/>
      <c r="LZ239" s="130"/>
      <c r="MA239" s="130"/>
      <c r="MB239" s="130"/>
      <c r="MC239" s="130"/>
      <c r="MD239" s="130"/>
      <c r="ME239" s="130"/>
      <c r="MF239" s="130"/>
      <c r="MG239" s="130"/>
      <c r="MH239" s="130"/>
      <c r="MI239" s="130"/>
      <c r="MJ239" s="130"/>
      <c r="MK239" s="130"/>
      <c r="ML239" s="130"/>
      <c r="MM239" s="130"/>
      <c r="MN239" s="130"/>
      <c r="MO239" s="130"/>
      <c r="MP239" s="130"/>
      <c r="MQ239" s="130"/>
      <c r="MR239" s="130"/>
      <c r="MS239" s="130"/>
      <c r="MT239" s="130"/>
      <c r="MU239" s="130"/>
      <c r="MV239" s="130"/>
      <c r="MW239" s="130"/>
      <c r="MX239" s="130"/>
      <c r="MY239" s="130"/>
      <c r="MZ239" s="130"/>
      <c r="NA239" s="130"/>
      <c r="NB239" s="130"/>
      <c r="NC239" s="130"/>
      <c r="ND239" s="130"/>
      <c r="NE239" s="130"/>
      <c r="NF239" s="130"/>
      <c r="NG239" s="130"/>
      <c r="NH239" s="130"/>
      <c r="NI239" s="130"/>
      <c r="NJ239" s="130"/>
      <c r="NK239" s="130"/>
      <c r="NL239" s="130"/>
      <c r="NM239" s="130"/>
      <c r="NN239" s="130"/>
      <c r="NO239" s="130"/>
      <c r="NP239" s="130"/>
      <c r="NQ239" s="130"/>
      <c r="NR239" s="130"/>
      <c r="NS239" s="130"/>
      <c r="NT239" s="130"/>
      <c r="NU239" s="130"/>
      <c r="NV239" s="130"/>
      <c r="NW239" s="130"/>
      <c r="NX239" s="130"/>
      <c r="NY239" s="130"/>
      <c r="NZ239" s="130"/>
      <c r="OA239" s="130"/>
      <c r="OB239" s="130"/>
      <c r="OC239" s="130"/>
      <c r="OD239" s="130"/>
      <c r="OE239" s="130"/>
      <c r="OF239" s="130"/>
      <c r="OG239" s="130"/>
      <c r="OH239" s="130"/>
      <c r="OI239" s="130"/>
      <c r="OJ239" s="130"/>
      <c r="OK239" s="130"/>
      <c r="OL239" s="130"/>
      <c r="OM239" s="130"/>
      <c r="ON239" s="130"/>
      <c r="OO239" s="130"/>
      <c r="OP239" s="130"/>
      <c r="OQ239" s="130"/>
      <c r="OR239" s="130"/>
      <c r="OS239" s="130"/>
      <c r="OT239" s="130"/>
      <c r="OU239" s="130"/>
      <c r="OV239" s="130"/>
      <c r="OW239" s="130"/>
      <c r="OX239" s="130"/>
      <c r="OY239" s="130"/>
      <c r="OZ239" s="130"/>
      <c r="PA239" s="130"/>
      <c r="PB239" s="130"/>
      <c r="PC239" s="130"/>
      <c r="PD239" s="130"/>
      <c r="PE239" s="130"/>
      <c r="PF239" s="130"/>
      <c r="PG239" s="130"/>
      <c r="PH239" s="130"/>
      <c r="PI239" s="130"/>
      <c r="PJ239" s="130"/>
      <c r="PK239" s="130"/>
      <c r="PL239" s="130"/>
      <c r="PM239" s="130"/>
      <c r="PN239" s="130"/>
      <c r="PO239" s="130"/>
      <c r="PP239" s="130"/>
      <c r="PQ239" s="130"/>
      <c r="PR239" s="130"/>
      <c r="PS239" s="130"/>
      <c r="PT239" s="130"/>
      <c r="PU239" s="130"/>
      <c r="PV239" s="130"/>
      <c r="PW239" s="130"/>
      <c r="PX239" s="130"/>
      <c r="PY239" s="130"/>
      <c r="PZ239" s="130"/>
      <c r="QA239" s="130"/>
      <c r="QB239" s="130"/>
      <c r="QC239" s="130"/>
      <c r="QD239" s="130"/>
      <c r="QE239" s="130"/>
      <c r="QF239" s="130"/>
      <c r="QG239" s="130"/>
      <c r="QH239" s="130"/>
      <c r="QI239" s="130"/>
      <c r="QJ239" s="130"/>
      <c r="QK239" s="130"/>
      <c r="QL239" s="130"/>
      <c r="QM239" s="130"/>
      <c r="QN239" s="130"/>
      <c r="QO239" s="130"/>
      <c r="QP239" s="130"/>
      <c r="QQ239" s="130"/>
      <c r="QR239" s="130"/>
      <c r="QS239" s="130"/>
      <c r="QT239" s="130"/>
      <c r="QU239" s="130"/>
      <c r="QV239" s="130"/>
      <c r="QW239" s="130"/>
      <c r="QX239" s="130"/>
      <c r="QY239" s="130"/>
      <c r="QZ239" s="130"/>
      <c r="RA239" s="130"/>
      <c r="RB239" s="130"/>
      <c r="RC239" s="130"/>
      <c r="RD239" s="130"/>
      <c r="RE239" s="130"/>
      <c r="RF239" s="130"/>
      <c r="RG239" s="130"/>
      <c r="RH239" s="130"/>
      <c r="RI239" s="130"/>
      <c r="RJ239" s="130"/>
      <c r="RK239" s="130"/>
      <c r="RL239" s="130"/>
      <c r="RM239" s="130"/>
      <c r="RN239" s="130"/>
      <c r="RO239" s="130"/>
      <c r="RP239" s="130"/>
      <c r="RQ239" s="130"/>
      <c r="RR239" s="130"/>
      <c r="RS239" s="130"/>
      <c r="RT239" s="130"/>
      <c r="RU239" s="130"/>
      <c r="RV239" s="130"/>
      <c r="RW239" s="130"/>
      <c r="RX239" s="130"/>
      <c r="RY239" s="130"/>
      <c r="RZ239" s="130"/>
      <c r="SA239" s="130"/>
      <c r="SB239" s="130"/>
      <c r="SC239" s="130"/>
      <c r="SD239" s="130"/>
      <c r="SE239" s="130"/>
      <c r="SF239" s="130"/>
      <c r="SG239" s="130"/>
      <c r="SH239" s="130"/>
      <c r="SI239" s="130"/>
      <c r="SJ239" s="130"/>
      <c r="SK239" s="130"/>
      <c r="SL239" s="130"/>
      <c r="SM239" s="130"/>
      <c r="SN239" s="130"/>
      <c r="SO239" s="130"/>
      <c r="SP239" s="130"/>
      <c r="SQ239" s="130"/>
      <c r="SR239" s="130"/>
      <c r="SS239" s="130"/>
      <c r="ST239" s="130"/>
      <c r="SU239" s="130"/>
      <c r="SV239" s="130"/>
      <c r="SW239" s="130"/>
      <c r="SX239" s="130"/>
      <c r="SY239" s="130"/>
      <c r="SZ239" s="130"/>
      <c r="TA239" s="130"/>
      <c r="TB239" s="130"/>
      <c r="TC239" s="130"/>
      <c r="TD239" s="130"/>
      <c r="TE239" s="130"/>
      <c r="TF239" s="130"/>
      <c r="TG239" s="130"/>
      <c r="TH239" s="130"/>
      <c r="TI239" s="130"/>
      <c r="TJ239" s="130"/>
      <c r="TK239" s="130"/>
      <c r="TL239" s="130"/>
      <c r="TM239" s="130"/>
      <c r="TN239" s="130"/>
      <c r="TO239" s="130"/>
      <c r="TP239" s="130"/>
      <c r="TQ239" s="130"/>
      <c r="TR239" s="130"/>
      <c r="TS239" s="130"/>
      <c r="TT239" s="130"/>
      <c r="TU239" s="130"/>
      <c r="TV239" s="130"/>
      <c r="TW239" s="130"/>
      <c r="TX239" s="130"/>
      <c r="TY239" s="130"/>
      <c r="TZ239" s="130"/>
      <c r="UA239" s="130"/>
      <c r="UB239" s="130"/>
      <c r="UC239" s="130"/>
      <c r="UD239" s="130"/>
      <c r="UE239" s="130"/>
      <c r="UF239" s="130"/>
      <c r="UG239" s="130"/>
      <c r="UH239" s="130"/>
      <c r="UI239" s="130"/>
      <c r="UJ239" s="130"/>
      <c r="UK239" s="130"/>
      <c r="UL239" s="130"/>
      <c r="UM239" s="130"/>
      <c r="UN239" s="130"/>
      <c r="UO239" s="130"/>
      <c r="UP239" s="130"/>
      <c r="UQ239" s="130"/>
      <c r="UR239" s="130"/>
      <c r="US239" s="130"/>
      <c r="UT239" s="130"/>
      <c r="UU239" s="130"/>
      <c r="UV239" s="130"/>
      <c r="UW239" s="130"/>
      <c r="UX239" s="130"/>
      <c r="UY239" s="130"/>
      <c r="UZ239" s="130"/>
      <c r="VA239" s="130"/>
      <c r="VB239" s="130"/>
      <c r="VC239" s="130"/>
      <c r="VD239" s="130"/>
      <c r="VE239" s="130"/>
      <c r="VF239" s="130"/>
      <c r="VG239" s="130"/>
      <c r="VH239" s="130"/>
      <c r="VI239" s="130"/>
      <c r="VJ239" s="130"/>
      <c r="VK239" s="130"/>
      <c r="VL239" s="130"/>
      <c r="VM239" s="130"/>
      <c r="VN239" s="130"/>
      <c r="VO239" s="130"/>
      <c r="VP239" s="130"/>
      <c r="VQ239" s="130"/>
      <c r="VR239" s="130"/>
      <c r="VS239" s="130"/>
      <c r="VT239" s="130"/>
      <c r="VU239" s="130"/>
      <c r="VV239" s="130"/>
      <c r="VW239" s="130"/>
      <c r="VX239" s="130"/>
      <c r="VY239" s="130"/>
      <c r="VZ239" s="130"/>
      <c r="WA239" s="130"/>
      <c r="WB239" s="130"/>
      <c r="WC239" s="130"/>
      <c r="WD239" s="130"/>
      <c r="WE239" s="130"/>
      <c r="WF239" s="130"/>
      <c r="WG239" s="130"/>
      <c r="WH239" s="130"/>
      <c r="WI239" s="130"/>
      <c r="WJ239" s="130"/>
      <c r="WK239" s="130"/>
      <c r="WL239" s="130"/>
      <c r="WM239" s="130"/>
      <c r="WN239" s="130"/>
      <c r="WO239" s="130"/>
      <c r="WP239" s="130"/>
      <c r="WQ239" s="130"/>
      <c r="WR239" s="130"/>
      <c r="WS239" s="130"/>
      <c r="WT239" s="130"/>
      <c r="WU239" s="130"/>
      <c r="WV239" s="130"/>
      <c r="WW239" s="130"/>
      <c r="WX239" s="130"/>
      <c r="WY239" s="130"/>
      <c r="WZ239" s="130"/>
      <c r="XA239" s="130"/>
      <c r="XB239" s="130"/>
      <c r="XC239" s="130"/>
      <c r="XD239" s="130"/>
      <c r="XE239" s="130"/>
      <c r="XF239" s="130"/>
      <c r="XG239" s="130"/>
      <c r="XH239" s="130"/>
      <c r="XI239" s="130"/>
      <c r="XJ239" s="130"/>
      <c r="XK239" s="130"/>
      <c r="XL239" s="130"/>
      <c r="XM239" s="130"/>
      <c r="XN239" s="130"/>
      <c r="XO239" s="130"/>
      <c r="XP239" s="130"/>
      <c r="XQ239" s="130"/>
      <c r="XR239" s="130"/>
      <c r="XS239" s="130"/>
      <c r="XT239" s="130"/>
      <c r="XU239" s="130"/>
      <c r="XV239" s="130"/>
      <c r="XW239" s="130"/>
      <c r="XX239" s="130"/>
      <c r="XY239" s="130"/>
      <c r="XZ239" s="130"/>
      <c r="YA239" s="130"/>
      <c r="YB239" s="130"/>
      <c r="YC239" s="130"/>
      <c r="YD239" s="130"/>
      <c r="YE239" s="130"/>
      <c r="YF239" s="130"/>
      <c r="YG239" s="130"/>
      <c r="YH239" s="130"/>
      <c r="YI239" s="130"/>
      <c r="YJ239" s="130"/>
      <c r="YK239" s="130"/>
      <c r="YL239" s="130"/>
      <c r="YM239" s="130"/>
      <c r="YN239" s="130"/>
      <c r="YO239" s="130"/>
      <c r="YP239" s="130"/>
      <c r="YQ239" s="130"/>
      <c r="YR239" s="130"/>
      <c r="YS239" s="130"/>
      <c r="YT239" s="130"/>
      <c r="YU239" s="130"/>
      <c r="YV239" s="130"/>
      <c r="YW239" s="130"/>
      <c r="YX239" s="130"/>
      <c r="YY239" s="130"/>
      <c r="YZ239" s="130"/>
      <c r="ZA239" s="130"/>
      <c r="ZB239" s="130"/>
      <c r="ZC239" s="130"/>
      <c r="ZD239" s="130"/>
      <c r="ZE239" s="130"/>
      <c r="ZF239" s="130"/>
      <c r="ZG239" s="130"/>
      <c r="ZH239" s="130"/>
      <c r="ZI239" s="130"/>
      <c r="ZJ239" s="130"/>
      <c r="ZK239" s="130"/>
      <c r="ZL239" s="130"/>
      <c r="ZM239" s="130"/>
      <c r="ZN239" s="130"/>
      <c r="ZO239" s="130"/>
      <c r="ZP239" s="130"/>
      <c r="ZQ239" s="130"/>
      <c r="ZR239" s="130"/>
      <c r="ZS239" s="130"/>
      <c r="ZT239" s="130"/>
      <c r="ZU239" s="130"/>
      <c r="ZV239" s="130"/>
      <c r="ZW239" s="130"/>
      <c r="ZX239" s="130"/>
      <c r="ZY239" s="130"/>
      <c r="ZZ239" s="130"/>
      <c r="AAA239" s="130"/>
      <c r="AAB239" s="130"/>
      <c r="AAC239" s="130"/>
      <c r="AAD239" s="130"/>
      <c r="AAE239" s="130"/>
      <c r="AAF239" s="130"/>
      <c r="AAG239" s="130"/>
      <c r="AAH239" s="130"/>
      <c r="AAI239" s="130"/>
      <c r="AAJ239" s="130"/>
      <c r="AAK239" s="130"/>
      <c r="AAL239" s="130"/>
      <c r="AAM239" s="130"/>
      <c r="AAN239" s="130"/>
      <c r="AAO239" s="130"/>
      <c r="AAP239" s="130"/>
      <c r="AAQ239" s="130"/>
      <c r="AAR239" s="130"/>
      <c r="AAS239" s="130"/>
      <c r="AAT239" s="130"/>
      <c r="AAU239" s="130"/>
      <c r="AAV239" s="130"/>
      <c r="AAW239" s="130"/>
      <c r="AAX239" s="130"/>
      <c r="AAY239" s="130"/>
      <c r="AAZ239" s="130"/>
      <c r="ABA239" s="130"/>
      <c r="ABB239" s="130"/>
      <c r="ABC239" s="130"/>
      <c r="ABD239" s="130"/>
      <c r="ABE239" s="130"/>
      <c r="ABF239" s="130"/>
      <c r="ABG239" s="130"/>
      <c r="ABH239" s="130"/>
      <c r="ABI239" s="130"/>
      <c r="ABJ239" s="130"/>
      <c r="ABK239" s="130"/>
      <c r="ABL239" s="130"/>
      <c r="ABM239" s="130"/>
      <c r="ABN239" s="130"/>
      <c r="ABO239" s="130"/>
      <c r="ABP239" s="130"/>
      <c r="ABQ239" s="130"/>
      <c r="ABR239" s="130"/>
      <c r="ABS239" s="130"/>
      <c r="ABT239" s="130"/>
      <c r="ABU239" s="130"/>
      <c r="ABV239" s="130"/>
      <c r="ABW239" s="130"/>
      <c r="ABX239" s="130"/>
      <c r="ABY239" s="130"/>
      <c r="ABZ239" s="130"/>
      <c r="ACA239" s="130"/>
      <c r="ACB239" s="130"/>
      <c r="ACC239" s="130"/>
      <c r="ACD239" s="130"/>
      <c r="ACE239" s="130"/>
      <c r="ACF239" s="130"/>
      <c r="ACG239" s="130"/>
      <c r="ACH239" s="130"/>
      <c r="ACI239" s="130"/>
      <c r="ACJ239" s="130"/>
      <c r="ACK239" s="130"/>
      <c r="ACL239" s="130"/>
      <c r="ACM239" s="130"/>
      <c r="ACN239" s="130"/>
      <c r="ACO239" s="130"/>
      <c r="ACP239" s="130"/>
      <c r="ACQ239" s="130"/>
      <c r="ACR239" s="130"/>
      <c r="ACS239" s="130"/>
      <c r="ACT239" s="130"/>
      <c r="ACU239" s="130"/>
      <c r="ACV239" s="130"/>
      <c r="ACW239" s="130"/>
      <c r="ACX239" s="130"/>
      <c r="ACY239" s="130"/>
      <c r="ACZ239" s="130"/>
      <c r="ADA239" s="130"/>
      <c r="ADB239" s="130"/>
      <c r="ADC239" s="130"/>
      <c r="ADD239" s="130"/>
      <c r="ADE239" s="130"/>
      <c r="ADF239" s="130"/>
      <c r="ADG239" s="130"/>
      <c r="ADH239" s="130"/>
      <c r="ADI239" s="130"/>
      <c r="ADJ239" s="130"/>
      <c r="ADK239" s="130"/>
      <c r="ADL239" s="130"/>
      <c r="ADM239" s="130"/>
      <c r="ADN239" s="130"/>
      <c r="ADO239" s="130"/>
      <c r="ADP239" s="130"/>
      <c r="ADQ239" s="130"/>
      <c r="ADR239" s="130"/>
      <c r="ADS239" s="130"/>
      <c r="ADT239" s="130"/>
      <c r="ADU239" s="130"/>
      <c r="ADV239" s="130"/>
      <c r="ADW239" s="130"/>
      <c r="ADX239" s="130"/>
      <c r="ADY239" s="130"/>
      <c r="ADZ239" s="130"/>
      <c r="AEA239" s="130"/>
      <c r="AEB239" s="130"/>
      <c r="AEC239" s="130"/>
      <c r="AED239" s="130"/>
      <c r="AEE239" s="130"/>
      <c r="AEF239" s="130"/>
      <c r="AEG239" s="130"/>
      <c r="AEH239" s="130"/>
      <c r="AEI239" s="130"/>
      <c r="AEJ239" s="130"/>
      <c r="AEK239" s="130"/>
      <c r="AEL239" s="130"/>
      <c r="AEM239" s="130"/>
      <c r="AEN239" s="130"/>
      <c r="AEO239" s="130"/>
      <c r="AEP239" s="130"/>
      <c r="AEQ239" s="130"/>
      <c r="AER239" s="130"/>
      <c r="AES239" s="130"/>
      <c r="AET239" s="130"/>
      <c r="AEU239" s="130"/>
      <c r="AEV239" s="130"/>
      <c r="AEW239" s="130"/>
      <c r="AEX239" s="130"/>
      <c r="AEY239" s="130"/>
      <c r="AEZ239" s="130"/>
      <c r="AFA239" s="130"/>
      <c r="AFB239" s="130"/>
      <c r="AFC239" s="130"/>
      <c r="AFD239" s="130"/>
      <c r="AFE239" s="130"/>
      <c r="AFF239" s="130"/>
      <c r="AFG239" s="130"/>
      <c r="AFH239" s="130"/>
      <c r="AFI239" s="130"/>
      <c r="AFJ239" s="130"/>
      <c r="AFK239" s="130"/>
      <c r="AFL239" s="130"/>
      <c r="AFM239" s="130"/>
      <c r="AFN239" s="130"/>
      <c r="AFO239" s="130"/>
      <c r="AFP239" s="130"/>
      <c r="AFQ239" s="130"/>
      <c r="AFR239" s="130"/>
      <c r="AFS239" s="130"/>
      <c r="AFT239" s="130"/>
      <c r="AFU239" s="130"/>
      <c r="AFV239" s="130"/>
      <c r="AFW239" s="130"/>
      <c r="AFX239" s="130"/>
      <c r="AFY239" s="130"/>
      <c r="AFZ239" s="130"/>
      <c r="AGA239" s="130"/>
      <c r="AGB239" s="130"/>
      <c r="AGC239" s="130"/>
      <c r="AGD239" s="130"/>
      <c r="AGE239" s="130"/>
      <c r="AGF239" s="130"/>
      <c r="AGG239" s="130"/>
      <c r="AGH239" s="130"/>
      <c r="AGI239" s="130"/>
      <c r="AGJ239" s="130"/>
      <c r="AGK239" s="130"/>
      <c r="AGL239" s="130"/>
      <c r="AGM239" s="130"/>
      <c r="AGN239" s="130"/>
      <c r="AGO239" s="130"/>
      <c r="AGP239" s="130"/>
      <c r="AGQ239" s="130"/>
      <c r="AGR239" s="130"/>
      <c r="AGS239" s="130"/>
      <c r="AGT239" s="130"/>
      <c r="AGU239" s="130"/>
      <c r="AGV239" s="130"/>
      <c r="AGW239" s="130"/>
      <c r="AGX239" s="130"/>
      <c r="AGY239" s="130"/>
      <c r="AGZ239" s="130"/>
      <c r="AHA239" s="130"/>
      <c r="AHB239" s="130"/>
      <c r="AHC239" s="130"/>
      <c r="AHD239" s="130"/>
      <c r="AHE239" s="130"/>
      <c r="AHF239" s="130"/>
      <c r="AHG239" s="130"/>
      <c r="AHH239" s="130"/>
      <c r="AHI239" s="130"/>
      <c r="AHJ239" s="130"/>
      <c r="AHK239" s="130"/>
      <c r="AHL239" s="130"/>
      <c r="AHM239" s="130"/>
      <c r="AHN239" s="130"/>
      <c r="AHO239" s="130"/>
      <c r="AHP239" s="130"/>
      <c r="AHQ239" s="130"/>
      <c r="AHR239" s="130"/>
      <c r="AHS239" s="130"/>
      <c r="AHT239" s="130"/>
      <c r="AHU239" s="130"/>
      <c r="AHV239" s="130"/>
      <c r="AHW239" s="130"/>
      <c r="AHX239" s="130"/>
      <c r="AHY239" s="130"/>
      <c r="AHZ239" s="130"/>
      <c r="AIA239" s="130"/>
      <c r="AIB239" s="130"/>
      <c r="AIC239" s="130"/>
      <c r="AID239" s="130"/>
      <c r="AIE239" s="130"/>
      <c r="AIF239" s="130"/>
      <c r="AIG239" s="130"/>
      <c r="AIH239" s="130"/>
      <c r="AII239" s="130"/>
      <c r="AIJ239" s="130"/>
      <c r="AIK239" s="130"/>
      <c r="AIL239" s="130"/>
      <c r="AIM239" s="130"/>
      <c r="AIN239" s="130"/>
      <c r="AIO239" s="130"/>
      <c r="AIP239" s="130"/>
      <c r="AIQ239" s="130"/>
      <c r="AIR239" s="130"/>
      <c r="AIS239" s="130"/>
      <c r="AIT239" s="130"/>
      <c r="AIU239" s="130"/>
      <c r="AIV239" s="130"/>
      <c r="AIW239" s="130"/>
      <c r="AIX239" s="130"/>
      <c r="AIY239" s="130"/>
      <c r="AIZ239" s="130"/>
      <c r="AJA239" s="130"/>
      <c r="AJB239" s="130"/>
      <c r="AJC239" s="130"/>
      <c r="AJD239" s="130"/>
      <c r="AJE239" s="130"/>
      <c r="AJF239" s="130"/>
      <c r="AJG239" s="130"/>
      <c r="AJH239" s="130"/>
      <c r="AJI239" s="130"/>
      <c r="AJJ239" s="130"/>
      <c r="AJK239" s="130"/>
      <c r="AJL239" s="130"/>
      <c r="AJM239" s="130"/>
      <c r="AJN239" s="130"/>
      <c r="AJO239" s="130"/>
      <c r="AJP239" s="130"/>
      <c r="AJQ239" s="130"/>
      <c r="AJR239" s="130"/>
      <c r="AJS239" s="130"/>
      <c r="AJT239" s="130"/>
      <c r="AJU239" s="130"/>
      <c r="AJV239" s="130"/>
      <c r="AJW239" s="130"/>
      <c r="AJX239" s="130"/>
      <c r="AJY239" s="130"/>
      <c r="AJZ239" s="130"/>
      <c r="AKA239" s="130"/>
      <c r="AKB239" s="130"/>
      <c r="AKC239" s="130"/>
      <c r="AKD239" s="130"/>
      <c r="AKE239" s="130"/>
      <c r="AKF239" s="130"/>
      <c r="AKG239" s="130"/>
      <c r="AKH239" s="130"/>
      <c r="AKI239" s="130"/>
      <c r="AKJ239" s="130"/>
      <c r="AKK239" s="130"/>
      <c r="AKL239" s="130"/>
      <c r="AKM239" s="130"/>
      <c r="AKN239" s="130"/>
      <c r="AKO239" s="130"/>
      <c r="AKP239" s="130"/>
      <c r="AKQ239" s="130"/>
      <c r="AKR239" s="130"/>
      <c r="AKS239" s="130"/>
      <c r="AKT239" s="130"/>
      <c r="AKU239" s="130"/>
      <c r="AKV239" s="130"/>
      <c r="AKW239" s="130"/>
      <c r="AKX239" s="130"/>
      <c r="AKY239" s="130"/>
      <c r="AKZ239" s="130"/>
      <c r="ALA239" s="130"/>
      <c r="ALB239" s="130"/>
      <c r="ALC239" s="130"/>
      <c r="ALD239" s="130"/>
      <c r="ALE239" s="130"/>
      <c r="ALF239" s="130"/>
      <c r="ALG239" s="130"/>
      <c r="ALH239" s="130"/>
      <c r="ALI239" s="130"/>
      <c r="ALJ239" s="130"/>
      <c r="ALK239" s="130"/>
      <c r="ALL239" s="130"/>
      <c r="ALM239" s="130"/>
      <c r="ALN239" s="130"/>
      <c r="ALO239" s="130"/>
      <c r="ALP239" s="130"/>
      <c r="ALQ239" s="130"/>
      <c r="ALR239" s="130"/>
      <c r="ALS239" s="130"/>
      <c r="ALT239" s="130"/>
      <c r="ALU239" s="130"/>
      <c r="ALV239" s="130"/>
      <c r="ALW239" s="130"/>
      <c r="ALX239" s="130"/>
      <c r="ALY239" s="130"/>
      <c r="ALZ239" s="130"/>
      <c r="AMA239" s="130"/>
      <c r="AMB239" s="130"/>
      <c r="AMC239" s="130"/>
      <c r="AMD239" s="130"/>
      <c r="AME239" s="130"/>
      <c r="AMF239" s="130"/>
      <c r="AMG239" s="130"/>
      <c r="AMH239" s="130"/>
      <c r="AMI239" s="130"/>
      <c r="AMJ239" s="130"/>
      <c r="AMK239" s="130"/>
      <c r="AML239" s="130"/>
      <c r="AMM239" s="130"/>
      <c r="AMN239" s="130"/>
      <c r="AMO239" s="130"/>
      <c r="AMP239" s="130"/>
      <c r="AMQ239" s="130"/>
      <c r="AMR239" s="130"/>
      <c r="AMS239" s="130"/>
      <c r="AMT239" s="130"/>
      <c r="AMU239" s="130"/>
      <c r="AMV239" s="130"/>
      <c r="AMW239" s="130"/>
      <c r="AMX239" s="130"/>
      <c r="AMY239" s="130"/>
      <c r="AMZ239" s="130"/>
      <c r="ANA239" s="130"/>
      <c r="ANB239" s="130"/>
      <c r="ANC239" s="130"/>
      <c r="AND239" s="130"/>
      <c r="ANE239" s="130"/>
      <c r="ANF239" s="130"/>
      <c r="ANG239" s="130"/>
      <c r="ANH239" s="130"/>
      <c r="ANI239" s="130"/>
      <c r="ANJ239" s="130"/>
      <c r="ANK239" s="130"/>
      <c r="ANL239" s="130"/>
      <c r="ANM239" s="130"/>
      <c r="ANN239" s="130"/>
      <c r="ANO239" s="130"/>
      <c r="ANP239" s="130"/>
      <c r="ANQ239" s="130"/>
      <c r="ANR239" s="130"/>
      <c r="ANS239" s="130"/>
      <c r="ANT239" s="130"/>
      <c r="ANU239" s="130"/>
      <c r="ANV239" s="130"/>
      <c r="ANW239" s="130"/>
      <c r="ANX239" s="130"/>
      <c r="ANY239" s="130"/>
      <c r="ANZ239" s="130"/>
      <c r="AOA239" s="130"/>
      <c r="AOB239" s="130"/>
      <c r="AOC239" s="130"/>
      <c r="AOD239" s="130"/>
      <c r="AOE239" s="130"/>
      <c r="AOF239" s="130"/>
      <c r="AOG239" s="130"/>
      <c r="AOH239" s="130"/>
      <c r="AOI239" s="130"/>
      <c r="AOJ239" s="130"/>
      <c r="AOK239" s="130"/>
      <c r="AOL239" s="130"/>
      <c r="AOM239" s="130"/>
      <c r="AON239" s="130"/>
      <c r="AOO239" s="130"/>
      <c r="AOP239" s="130"/>
      <c r="AOQ239" s="130"/>
      <c r="AOR239" s="130"/>
      <c r="AOS239" s="130"/>
      <c r="AOT239" s="130"/>
      <c r="AOU239" s="130"/>
      <c r="AOV239" s="130"/>
      <c r="AOW239" s="130"/>
      <c r="AOX239" s="130"/>
      <c r="AOY239" s="130"/>
      <c r="AOZ239" s="130"/>
      <c r="APA239" s="130"/>
      <c r="APB239" s="130"/>
      <c r="APC239" s="130"/>
      <c r="APD239" s="130"/>
      <c r="APE239" s="130"/>
      <c r="APF239" s="130"/>
      <c r="APG239" s="130"/>
      <c r="APH239" s="130"/>
      <c r="API239" s="130"/>
      <c r="APJ239" s="130"/>
      <c r="APK239" s="130"/>
      <c r="APL239" s="130"/>
      <c r="APM239" s="130"/>
      <c r="APN239" s="130"/>
      <c r="APO239" s="130"/>
      <c r="APP239" s="130"/>
      <c r="APQ239" s="130"/>
      <c r="APR239" s="130"/>
      <c r="APS239" s="130"/>
      <c r="APT239" s="130"/>
      <c r="APU239" s="130"/>
      <c r="APV239" s="130"/>
      <c r="APW239" s="130"/>
      <c r="APX239" s="130"/>
      <c r="APY239" s="130"/>
      <c r="APZ239" s="130"/>
      <c r="AQA239" s="130"/>
      <c r="AQB239" s="130"/>
      <c r="AQC239" s="130"/>
      <c r="AQD239" s="130"/>
      <c r="AQE239" s="130"/>
      <c r="AQF239" s="130"/>
      <c r="AQG239" s="130"/>
      <c r="AQH239" s="130"/>
      <c r="AQI239" s="130"/>
      <c r="AQJ239" s="130"/>
      <c r="AQK239" s="130"/>
      <c r="AQL239" s="130"/>
      <c r="AQM239" s="130"/>
      <c r="AQN239" s="130"/>
      <c r="AQO239" s="130"/>
      <c r="AQP239" s="130"/>
      <c r="AQQ239" s="130"/>
      <c r="AQR239" s="130"/>
      <c r="AQS239" s="130"/>
      <c r="AQT239" s="130"/>
      <c r="AQU239" s="130"/>
      <c r="AQV239" s="130"/>
      <c r="AQW239" s="130"/>
      <c r="AQX239" s="130"/>
      <c r="AQY239" s="130"/>
      <c r="AQZ239" s="130"/>
      <c r="ARA239" s="130"/>
      <c r="ARB239" s="130"/>
      <c r="ARC239" s="130"/>
      <c r="ARD239" s="130"/>
      <c r="ARE239" s="130"/>
      <c r="ARF239" s="130"/>
      <c r="ARG239" s="130"/>
      <c r="ARH239" s="130"/>
      <c r="ARI239" s="130"/>
      <c r="ARJ239" s="130"/>
      <c r="ARK239" s="130"/>
      <c r="ARL239" s="130"/>
      <c r="ARM239" s="130"/>
      <c r="ARN239" s="130"/>
      <c r="ARO239" s="130"/>
      <c r="ARP239" s="130"/>
      <c r="ARQ239" s="130"/>
      <c r="ARR239" s="130"/>
      <c r="ARS239" s="130"/>
      <c r="ART239" s="130"/>
      <c r="ARU239" s="130"/>
      <c r="ARV239" s="130"/>
      <c r="ARW239" s="130"/>
      <c r="ARX239" s="130"/>
      <c r="ARY239" s="130"/>
      <c r="ARZ239" s="130"/>
      <c r="ASA239" s="130"/>
      <c r="ASB239" s="130"/>
      <c r="ASC239" s="130"/>
      <c r="ASD239" s="130"/>
      <c r="ASE239" s="130"/>
      <c r="ASF239" s="130"/>
      <c r="ASG239" s="130"/>
      <c r="ASH239" s="130"/>
      <c r="ASI239" s="130"/>
      <c r="ASJ239" s="130"/>
      <c r="ASK239" s="130"/>
      <c r="ASL239" s="130"/>
      <c r="ASM239" s="130"/>
      <c r="ASN239" s="130"/>
      <c r="ASO239" s="130"/>
      <c r="ASP239" s="130"/>
      <c r="ASQ239" s="130"/>
      <c r="ASR239" s="130"/>
      <c r="ASS239" s="130"/>
      <c r="AST239" s="130"/>
      <c r="ASU239" s="130"/>
      <c r="ASV239" s="130"/>
      <c r="ASW239" s="130"/>
      <c r="ASX239" s="130"/>
      <c r="ASY239" s="130"/>
      <c r="ASZ239" s="130"/>
      <c r="ATA239" s="130"/>
      <c r="ATB239" s="130"/>
      <c r="ATC239" s="130"/>
      <c r="ATD239" s="130"/>
      <c r="ATE239" s="130"/>
      <c r="ATF239" s="130"/>
      <c r="ATG239" s="130"/>
      <c r="ATH239" s="130"/>
      <c r="ATI239" s="130"/>
      <c r="ATJ239" s="130"/>
      <c r="ATK239" s="130"/>
      <c r="ATL239" s="130"/>
      <c r="ATM239" s="130"/>
      <c r="ATN239" s="130"/>
      <c r="ATO239" s="130"/>
      <c r="ATP239" s="130"/>
      <c r="ATQ239" s="130"/>
      <c r="ATR239" s="130"/>
      <c r="ATS239" s="130"/>
      <c r="ATT239" s="130"/>
      <c r="ATU239" s="130"/>
      <c r="ATV239" s="130"/>
      <c r="ATW239" s="130"/>
      <c r="ATX239" s="130"/>
      <c r="ATY239" s="130"/>
      <c r="ATZ239" s="130"/>
      <c r="AUA239" s="130"/>
      <c r="AUB239" s="130"/>
      <c r="AUC239" s="130"/>
      <c r="AUD239" s="130"/>
      <c r="AUE239" s="130"/>
      <c r="AUF239" s="130"/>
      <c r="AUG239" s="130"/>
      <c r="AUH239" s="130"/>
      <c r="AUI239" s="130"/>
      <c r="AUJ239" s="130"/>
      <c r="AUK239" s="130"/>
      <c r="AUL239" s="130"/>
      <c r="AUM239" s="130"/>
      <c r="AUN239" s="130"/>
      <c r="AUO239" s="130"/>
      <c r="AUP239" s="130"/>
      <c r="AUQ239" s="130"/>
      <c r="AUR239" s="130"/>
      <c r="AUS239" s="130"/>
      <c r="AUT239" s="130"/>
      <c r="AUU239" s="130"/>
      <c r="AUV239" s="130"/>
      <c r="AUW239" s="130"/>
      <c r="AUX239" s="130"/>
      <c r="AUY239" s="130"/>
      <c r="AUZ239" s="130"/>
      <c r="AVA239" s="130"/>
      <c r="AVB239" s="130"/>
      <c r="AVC239" s="130"/>
      <c r="AVD239" s="130"/>
      <c r="AVE239" s="130"/>
      <c r="AVF239" s="130"/>
      <c r="AVG239" s="130"/>
      <c r="AVH239" s="130"/>
      <c r="AVI239" s="130"/>
      <c r="AVJ239" s="130"/>
      <c r="AVK239" s="130"/>
      <c r="AVL239" s="130"/>
      <c r="AVM239" s="130"/>
      <c r="AVN239" s="130"/>
      <c r="AVO239" s="130"/>
      <c r="AVP239" s="130"/>
      <c r="AVQ239" s="130"/>
      <c r="AVR239" s="130"/>
      <c r="AVS239" s="130"/>
      <c r="AVT239" s="130"/>
      <c r="AVU239" s="130"/>
      <c r="AVV239" s="130"/>
      <c r="AVW239" s="130"/>
      <c r="AVX239" s="130"/>
      <c r="AVY239" s="130"/>
      <c r="AVZ239" s="130"/>
      <c r="AWA239" s="130"/>
      <c r="AWB239" s="130"/>
      <c r="AWC239" s="130"/>
      <c r="AWD239" s="130"/>
      <c r="AWE239" s="130"/>
      <c r="AWF239" s="130"/>
      <c r="AWG239" s="130"/>
      <c r="AWH239" s="130"/>
      <c r="AWI239" s="130"/>
      <c r="AWJ239" s="130"/>
      <c r="AWK239" s="130"/>
      <c r="AWL239" s="130"/>
      <c r="AWM239" s="130"/>
      <c r="AWN239" s="130"/>
      <c r="AWO239" s="130"/>
      <c r="AWP239" s="130"/>
      <c r="AWQ239" s="130"/>
      <c r="AWR239" s="130"/>
      <c r="AWS239" s="130"/>
      <c r="AWT239" s="130"/>
      <c r="AWU239" s="130"/>
      <c r="AWV239" s="130"/>
      <c r="AWW239" s="130"/>
      <c r="AWX239" s="130"/>
      <c r="AWY239" s="130"/>
      <c r="AWZ239" s="130"/>
      <c r="AXA239" s="130"/>
      <c r="AXB239" s="130"/>
      <c r="AXC239" s="130"/>
      <c r="AXD239" s="130"/>
      <c r="AXE239" s="130"/>
      <c r="AXF239" s="130"/>
      <c r="AXG239" s="130"/>
      <c r="AXH239" s="130"/>
      <c r="AXI239" s="130"/>
      <c r="AXJ239" s="130"/>
      <c r="AXK239" s="130"/>
      <c r="AXL239" s="130"/>
      <c r="AXM239" s="130"/>
      <c r="AXN239" s="130"/>
      <c r="AXO239" s="130"/>
      <c r="AXP239" s="130"/>
      <c r="AXQ239" s="130"/>
      <c r="AXR239" s="130"/>
      <c r="AXS239" s="130"/>
      <c r="AXT239" s="130"/>
      <c r="AXU239" s="130"/>
      <c r="AXV239" s="130"/>
      <c r="AXW239" s="130"/>
      <c r="AXX239" s="130"/>
      <c r="AXY239" s="130"/>
      <c r="AXZ239" s="130"/>
      <c r="AYA239" s="130"/>
      <c r="AYB239" s="130"/>
      <c r="AYC239" s="130"/>
      <c r="AYD239" s="130"/>
      <c r="AYE239" s="130"/>
      <c r="AYF239" s="130"/>
      <c r="AYG239" s="130"/>
      <c r="AYH239" s="130"/>
      <c r="AYI239" s="130"/>
      <c r="AYJ239" s="130"/>
      <c r="AYK239" s="130"/>
      <c r="AYL239" s="130"/>
      <c r="AYM239" s="130"/>
      <c r="AYN239" s="130"/>
      <c r="AYO239" s="130"/>
      <c r="AYP239" s="130"/>
      <c r="AYQ239" s="130"/>
      <c r="AYR239" s="130"/>
      <c r="AYS239" s="130"/>
      <c r="AYT239" s="130"/>
      <c r="AYU239" s="130"/>
      <c r="AYV239" s="130"/>
      <c r="AYW239" s="130"/>
      <c r="AYX239" s="130"/>
      <c r="AYY239" s="130"/>
      <c r="AYZ239" s="130"/>
      <c r="AZA239" s="130"/>
      <c r="AZB239" s="130"/>
      <c r="AZC239" s="130"/>
      <c r="AZD239" s="130"/>
      <c r="AZE239" s="130"/>
      <c r="AZF239" s="130"/>
      <c r="AZG239" s="130"/>
      <c r="AZH239" s="130"/>
      <c r="AZI239" s="130"/>
      <c r="AZJ239" s="130"/>
      <c r="AZK239" s="130"/>
      <c r="AZL239" s="130"/>
      <c r="AZM239" s="130"/>
      <c r="AZN239" s="130"/>
      <c r="AZO239" s="130"/>
      <c r="AZP239" s="130"/>
      <c r="AZQ239" s="130"/>
      <c r="AZR239" s="130"/>
      <c r="AZS239" s="130"/>
      <c r="AZT239" s="130"/>
      <c r="AZU239" s="130"/>
      <c r="AZV239" s="130"/>
      <c r="AZW239" s="130"/>
      <c r="AZX239" s="130"/>
      <c r="AZY239" s="130"/>
      <c r="AZZ239" s="130"/>
      <c r="BAA239" s="130"/>
      <c r="BAB239" s="130"/>
      <c r="BAC239" s="130"/>
      <c r="BAD239" s="130"/>
      <c r="BAE239" s="130"/>
      <c r="BAF239" s="130"/>
      <c r="BAG239" s="130"/>
      <c r="BAH239" s="130"/>
      <c r="BAI239" s="130"/>
      <c r="BAJ239" s="130"/>
      <c r="BAK239" s="130"/>
      <c r="BAL239" s="130"/>
      <c r="BAM239" s="130"/>
      <c r="BAN239" s="130"/>
      <c r="BAO239" s="130"/>
      <c r="BAP239" s="130"/>
      <c r="BAQ239" s="130"/>
      <c r="BAR239" s="130"/>
      <c r="BAS239" s="130"/>
      <c r="BAT239" s="130"/>
      <c r="BAU239" s="130"/>
      <c r="BAV239" s="130"/>
      <c r="BAW239" s="130"/>
      <c r="BAX239" s="130"/>
      <c r="BAY239" s="130"/>
      <c r="BAZ239" s="130"/>
      <c r="BBA239" s="130"/>
      <c r="BBB239" s="130"/>
      <c r="BBC239" s="130"/>
      <c r="BBD239" s="130"/>
      <c r="BBE239" s="130"/>
      <c r="BBF239" s="130"/>
      <c r="BBG239" s="130"/>
      <c r="BBH239" s="130"/>
      <c r="BBI239" s="130"/>
      <c r="BBJ239" s="130"/>
      <c r="BBK239" s="130"/>
      <c r="BBL239" s="130"/>
      <c r="BBM239" s="130"/>
      <c r="BBN239" s="130"/>
      <c r="BBO239" s="130"/>
      <c r="BBP239" s="130"/>
      <c r="BBQ239" s="130"/>
      <c r="BBR239" s="130"/>
      <c r="BBS239" s="130"/>
      <c r="BBT239" s="130"/>
      <c r="BBU239" s="130"/>
      <c r="BBV239" s="130"/>
      <c r="BBW239" s="130"/>
      <c r="BBX239" s="130"/>
      <c r="BBY239" s="130"/>
      <c r="BBZ239" s="130"/>
      <c r="BCA239" s="130"/>
      <c r="BCB239" s="130"/>
      <c r="BCC239" s="130"/>
      <c r="BCD239" s="130"/>
      <c r="BCE239" s="130"/>
      <c r="BCF239" s="130"/>
      <c r="BCG239" s="130"/>
      <c r="BCH239" s="130"/>
      <c r="BCI239" s="130"/>
      <c r="BCJ239" s="130"/>
      <c r="BCK239" s="130"/>
      <c r="BCL239" s="130"/>
      <c r="BCM239" s="130"/>
      <c r="BCN239" s="130"/>
      <c r="BCO239" s="130"/>
      <c r="BCP239" s="130"/>
      <c r="BCQ239" s="130"/>
      <c r="BCR239" s="130"/>
      <c r="BCS239" s="130"/>
      <c r="BCT239" s="130"/>
      <c r="BCU239" s="130"/>
      <c r="BCV239" s="130"/>
      <c r="BCW239" s="130"/>
      <c r="BCX239" s="130"/>
      <c r="BCY239" s="130"/>
      <c r="BCZ239" s="130"/>
      <c r="BDA239" s="130"/>
      <c r="BDB239" s="130"/>
      <c r="BDC239" s="130"/>
      <c r="BDD239" s="130"/>
      <c r="BDE239" s="130"/>
      <c r="BDF239" s="130"/>
      <c r="BDG239" s="130"/>
      <c r="BDH239" s="130"/>
      <c r="BDI239" s="130"/>
      <c r="BDJ239" s="130"/>
      <c r="BDK239" s="130"/>
      <c r="BDL239" s="130"/>
      <c r="BDM239" s="130"/>
      <c r="BDN239" s="130"/>
      <c r="BDO239" s="130"/>
      <c r="BDP239" s="130"/>
      <c r="BDQ239" s="130"/>
      <c r="BDR239" s="130"/>
      <c r="BDS239" s="130"/>
      <c r="BDT239" s="130"/>
      <c r="BDU239" s="130"/>
      <c r="BDV239" s="130"/>
      <c r="BDW239" s="130"/>
      <c r="BDX239" s="130"/>
      <c r="BDY239" s="130"/>
      <c r="BDZ239" s="130"/>
      <c r="BEA239" s="130"/>
      <c r="BEB239" s="130"/>
      <c r="BEC239" s="130"/>
      <c r="BED239" s="130"/>
      <c r="BEE239" s="130"/>
      <c r="BEF239" s="130"/>
      <c r="BEG239" s="130"/>
      <c r="BEH239" s="130"/>
      <c r="BEI239" s="130"/>
      <c r="BEJ239" s="130"/>
      <c r="BEK239" s="130"/>
      <c r="BEL239" s="130"/>
      <c r="BEM239" s="130"/>
      <c r="BEN239" s="130"/>
      <c r="BEO239" s="130"/>
      <c r="BEP239" s="130"/>
      <c r="BEQ239" s="130"/>
      <c r="BER239" s="130"/>
      <c r="BES239" s="130"/>
      <c r="BET239" s="130"/>
      <c r="BEU239" s="130"/>
      <c r="BEV239" s="130"/>
      <c r="BEW239" s="130"/>
      <c r="BEX239" s="130"/>
      <c r="BEY239" s="130"/>
      <c r="BEZ239" s="130"/>
      <c r="BFA239" s="130"/>
      <c r="BFB239" s="130"/>
      <c r="BFC239" s="130"/>
      <c r="BFD239" s="130"/>
      <c r="BFE239" s="130"/>
      <c r="BFF239" s="130"/>
      <c r="BFG239" s="130"/>
      <c r="BFH239" s="130"/>
      <c r="BFI239" s="130"/>
      <c r="BFJ239" s="130"/>
      <c r="BFK239" s="130"/>
      <c r="BFL239" s="130"/>
      <c r="BFM239" s="130"/>
      <c r="BFN239" s="130"/>
      <c r="BFO239" s="130"/>
      <c r="BFP239" s="130"/>
      <c r="BFQ239" s="130"/>
      <c r="BFR239" s="130"/>
      <c r="BFS239" s="130"/>
      <c r="BFT239" s="130"/>
      <c r="BFU239" s="130"/>
      <c r="BFV239" s="130"/>
      <c r="BFW239" s="130"/>
      <c r="BFX239" s="130"/>
      <c r="BFY239" s="130"/>
      <c r="BFZ239" s="130"/>
      <c r="BGA239" s="130"/>
      <c r="BGB239" s="130"/>
      <c r="BGC239" s="130"/>
      <c r="BGD239" s="130"/>
      <c r="BGE239" s="130"/>
      <c r="BGF239" s="130"/>
      <c r="BGG239" s="130"/>
      <c r="BGH239" s="130"/>
      <c r="BGI239" s="130"/>
      <c r="BGJ239" s="130"/>
      <c r="BGK239" s="130"/>
      <c r="BGL239" s="130"/>
      <c r="BGM239" s="130"/>
      <c r="BGN239" s="130"/>
      <c r="BGO239" s="130"/>
      <c r="BGP239" s="130"/>
      <c r="BGQ239" s="130"/>
      <c r="BGR239" s="130"/>
      <c r="BGS239" s="130"/>
      <c r="BGT239" s="130"/>
      <c r="BGU239" s="130"/>
      <c r="BGV239" s="130"/>
      <c r="BGW239" s="130"/>
      <c r="BGX239" s="130"/>
      <c r="BGY239" s="130"/>
      <c r="BGZ239" s="130"/>
      <c r="BHA239" s="130"/>
      <c r="BHB239" s="130"/>
      <c r="BHC239" s="130"/>
      <c r="BHD239" s="130"/>
      <c r="BHE239" s="130"/>
      <c r="BHF239" s="130"/>
      <c r="BHG239" s="130"/>
      <c r="BHH239" s="130"/>
      <c r="BHI239" s="130"/>
      <c r="BHJ239" s="130"/>
      <c r="BHK239" s="130"/>
      <c r="BHL239" s="130"/>
      <c r="BHM239" s="130"/>
      <c r="BHN239" s="130"/>
      <c r="BHO239" s="130"/>
      <c r="BHP239" s="130"/>
      <c r="BHQ239" s="130"/>
      <c r="BHR239" s="130"/>
      <c r="BHS239" s="130"/>
      <c r="BHT239" s="130"/>
      <c r="BHU239" s="130"/>
      <c r="BHV239" s="130"/>
      <c r="BHW239" s="130"/>
      <c r="BHX239" s="130"/>
      <c r="BHY239" s="130"/>
      <c r="BHZ239" s="130"/>
      <c r="BIA239" s="130"/>
      <c r="BIB239" s="130"/>
      <c r="BIC239" s="130"/>
      <c r="BID239" s="130"/>
      <c r="BIE239" s="130"/>
      <c r="BIF239" s="130"/>
      <c r="BIG239" s="130"/>
      <c r="BIH239" s="130"/>
      <c r="BII239" s="130"/>
      <c r="BIJ239" s="130"/>
      <c r="BIK239" s="130"/>
      <c r="BIL239" s="130"/>
      <c r="BIM239" s="130"/>
      <c r="BIN239" s="130"/>
      <c r="BIO239" s="130"/>
      <c r="BIP239" s="130"/>
      <c r="BIQ239" s="130"/>
      <c r="BIR239" s="130"/>
      <c r="BIS239" s="130"/>
      <c r="BIT239" s="130"/>
      <c r="BIU239" s="130"/>
      <c r="BIV239" s="130"/>
      <c r="BIW239" s="130"/>
      <c r="BIX239" s="130"/>
      <c r="BIY239" s="130"/>
      <c r="BIZ239" s="130"/>
      <c r="BJA239" s="130"/>
      <c r="BJB239" s="130"/>
      <c r="BJC239" s="130"/>
      <c r="BJD239" s="130"/>
      <c r="BJE239" s="130"/>
      <c r="BJF239" s="130"/>
      <c r="BJG239" s="130"/>
      <c r="BJH239" s="130"/>
      <c r="BJI239" s="130"/>
      <c r="BJJ239" s="130"/>
      <c r="BJK239" s="130"/>
      <c r="BJL239" s="130"/>
      <c r="BJM239" s="130"/>
      <c r="BJN239" s="130"/>
      <c r="BJO239" s="130"/>
      <c r="BJP239" s="130"/>
      <c r="BJQ239" s="130"/>
      <c r="BJR239" s="130"/>
      <c r="BJS239" s="130"/>
      <c r="BJT239" s="130"/>
      <c r="BJU239" s="130"/>
      <c r="BJV239" s="130"/>
      <c r="BJW239" s="130"/>
      <c r="BJX239" s="130"/>
      <c r="BJY239" s="130"/>
      <c r="BJZ239" s="130"/>
      <c r="BKA239" s="130"/>
      <c r="BKB239" s="130"/>
      <c r="BKC239" s="130"/>
      <c r="BKD239" s="130"/>
      <c r="BKE239" s="130"/>
      <c r="BKF239" s="130"/>
      <c r="BKG239" s="130"/>
      <c r="BKH239" s="130"/>
      <c r="BKI239" s="130"/>
      <c r="BKJ239" s="130"/>
      <c r="BKK239" s="130"/>
      <c r="BKL239" s="130"/>
      <c r="BKM239" s="130"/>
      <c r="BKN239" s="130"/>
      <c r="BKO239" s="130"/>
      <c r="BKP239" s="130"/>
      <c r="BKQ239" s="130"/>
      <c r="BKR239" s="130"/>
      <c r="BKS239" s="130"/>
      <c r="BKT239" s="130"/>
      <c r="BKU239" s="130"/>
      <c r="BKV239" s="130"/>
      <c r="BKW239" s="130"/>
      <c r="BKX239" s="130"/>
      <c r="BKY239" s="130"/>
      <c r="BKZ239" s="130"/>
      <c r="BLA239" s="130"/>
      <c r="BLB239" s="130"/>
      <c r="BLC239" s="130"/>
      <c r="BLD239" s="130"/>
      <c r="BLE239" s="130"/>
      <c r="BLF239" s="130"/>
      <c r="BLG239" s="130"/>
      <c r="BLH239" s="130"/>
      <c r="BLI239" s="130"/>
      <c r="BLJ239" s="130"/>
      <c r="BLK239" s="130"/>
      <c r="BLL239" s="130"/>
      <c r="BLM239" s="130"/>
      <c r="BLN239" s="130"/>
      <c r="BLO239" s="130"/>
      <c r="BLP239" s="130"/>
      <c r="BLQ239" s="130"/>
      <c r="BLR239" s="130"/>
      <c r="BLS239" s="130"/>
      <c r="BLT239" s="130"/>
      <c r="BLU239" s="130"/>
      <c r="BLV239" s="130"/>
      <c r="BLW239" s="130"/>
      <c r="BLX239" s="130"/>
      <c r="BLY239" s="130"/>
      <c r="BLZ239" s="130"/>
      <c r="BMA239" s="130"/>
      <c r="BMB239" s="130"/>
      <c r="BMC239" s="130"/>
      <c r="BMD239" s="130"/>
      <c r="BME239" s="130"/>
      <c r="BMF239" s="130"/>
      <c r="BMG239" s="130"/>
      <c r="BMH239" s="130"/>
      <c r="BMI239" s="130"/>
      <c r="BMJ239" s="130"/>
      <c r="BMK239" s="130"/>
      <c r="BML239" s="130"/>
      <c r="BMM239" s="130"/>
      <c r="BMN239" s="130"/>
      <c r="BMO239" s="130"/>
      <c r="BMP239" s="130"/>
      <c r="BMQ239" s="130"/>
      <c r="BMR239" s="130"/>
      <c r="BMS239" s="130"/>
      <c r="BMT239" s="130"/>
      <c r="BMU239" s="130"/>
      <c r="BMV239" s="130"/>
      <c r="BMW239" s="130"/>
      <c r="BMX239" s="130"/>
      <c r="BMY239" s="130"/>
      <c r="BMZ239" s="130"/>
      <c r="BNA239" s="130"/>
      <c r="BNB239" s="130"/>
      <c r="BNC239" s="130"/>
      <c r="BND239" s="130"/>
      <c r="BNE239" s="130"/>
      <c r="BNF239" s="130"/>
      <c r="BNG239" s="130"/>
      <c r="BNH239" s="130"/>
      <c r="BNI239" s="130"/>
      <c r="BNJ239" s="130"/>
      <c r="BNK239" s="130"/>
      <c r="BNL239" s="130"/>
      <c r="BNM239" s="130"/>
      <c r="BNN239" s="130"/>
      <c r="BNO239" s="130"/>
      <c r="BNP239" s="130"/>
      <c r="BNQ239" s="130"/>
      <c r="BNR239" s="130"/>
      <c r="BNS239" s="130"/>
      <c r="BNT239" s="130"/>
      <c r="BNU239" s="130"/>
      <c r="BNV239" s="130"/>
      <c r="BNW239" s="130"/>
      <c r="BNX239" s="130"/>
      <c r="BNY239" s="130"/>
      <c r="BNZ239" s="130"/>
      <c r="BOA239" s="130"/>
      <c r="BOB239" s="130"/>
      <c r="BOC239" s="130"/>
      <c r="BOD239" s="130"/>
      <c r="BOE239" s="130"/>
      <c r="BOF239" s="130"/>
      <c r="BOG239" s="130"/>
      <c r="BOH239" s="130"/>
      <c r="BOI239" s="130"/>
      <c r="BOJ239" s="130"/>
      <c r="BOK239" s="130"/>
      <c r="BOL239" s="130"/>
      <c r="BOM239" s="130"/>
      <c r="BON239" s="130"/>
      <c r="BOO239" s="130"/>
      <c r="BOP239" s="130"/>
      <c r="BOQ239" s="130"/>
      <c r="BOR239" s="130"/>
      <c r="BOS239" s="130"/>
      <c r="BOT239" s="130"/>
      <c r="BOU239" s="130"/>
      <c r="BOV239" s="130"/>
      <c r="BOW239" s="130"/>
      <c r="BOX239" s="130"/>
      <c r="BOY239" s="130"/>
      <c r="BOZ239" s="130"/>
      <c r="BPA239" s="130"/>
      <c r="BPB239" s="130"/>
      <c r="BPC239" s="130"/>
      <c r="BPD239" s="130"/>
      <c r="BPE239" s="130"/>
      <c r="BPF239" s="130"/>
      <c r="BPG239" s="130"/>
      <c r="BPH239" s="130"/>
      <c r="BPI239" s="130"/>
      <c r="BPJ239" s="130"/>
      <c r="BPK239" s="130"/>
      <c r="BPL239" s="130"/>
      <c r="BPM239" s="130"/>
      <c r="BPN239" s="130"/>
      <c r="BPO239" s="130"/>
      <c r="BPP239" s="130"/>
      <c r="BPQ239" s="130"/>
      <c r="BPR239" s="130"/>
      <c r="BPS239" s="130"/>
      <c r="BPT239" s="130"/>
      <c r="BPU239" s="130"/>
      <c r="BPV239" s="130"/>
      <c r="BPW239" s="130"/>
      <c r="BPX239" s="130"/>
      <c r="BPY239" s="130"/>
      <c r="BPZ239" s="130"/>
      <c r="BQA239" s="130"/>
      <c r="BQB239" s="130"/>
      <c r="BQC239" s="130"/>
      <c r="BQD239" s="130"/>
      <c r="BQE239" s="130"/>
      <c r="BQF239" s="130"/>
      <c r="BQG239" s="130"/>
      <c r="BQH239" s="130"/>
      <c r="BQI239" s="130"/>
      <c r="BQJ239" s="130"/>
      <c r="BQK239" s="130"/>
      <c r="BQL239" s="130"/>
      <c r="BQM239" s="130"/>
      <c r="BQN239" s="130"/>
      <c r="BQO239" s="130"/>
      <c r="BQP239" s="130"/>
      <c r="BQQ239" s="130"/>
      <c r="BQR239" s="130"/>
      <c r="BQS239" s="130"/>
      <c r="BQT239" s="130"/>
      <c r="BQU239" s="130"/>
      <c r="BQV239" s="130"/>
      <c r="BQW239" s="130"/>
      <c r="BQX239" s="130"/>
      <c r="BQY239" s="130"/>
      <c r="BQZ239" s="130"/>
      <c r="BRA239" s="130"/>
      <c r="BRB239" s="130"/>
      <c r="BRC239" s="130"/>
      <c r="BRD239" s="130"/>
      <c r="BRE239" s="130"/>
      <c r="BRF239" s="130"/>
      <c r="BRG239" s="130"/>
      <c r="BRH239" s="130"/>
      <c r="BRI239" s="130"/>
      <c r="BRJ239" s="130"/>
      <c r="BRK239" s="130"/>
      <c r="BRL239" s="130"/>
      <c r="BRM239" s="130"/>
      <c r="BRN239" s="130"/>
      <c r="BRO239" s="130"/>
      <c r="BRP239" s="130"/>
      <c r="BRQ239" s="130"/>
      <c r="BRR239" s="130"/>
      <c r="BRS239" s="130"/>
      <c r="BRT239" s="130"/>
      <c r="BRU239" s="130"/>
      <c r="BRV239" s="130"/>
      <c r="BRW239" s="130"/>
      <c r="BRX239" s="130"/>
      <c r="BRY239" s="130"/>
      <c r="BRZ239" s="130"/>
      <c r="BSA239" s="130"/>
      <c r="BSB239" s="130"/>
      <c r="BSC239" s="130"/>
      <c r="BSD239" s="130"/>
      <c r="BSE239" s="130"/>
      <c r="BSF239" s="130"/>
      <c r="BSG239" s="130"/>
      <c r="BSH239" s="130"/>
      <c r="BSI239" s="130"/>
      <c r="BSJ239" s="130"/>
      <c r="BSK239" s="130"/>
      <c r="BSL239" s="130"/>
      <c r="BSM239" s="130"/>
      <c r="BSN239" s="130"/>
      <c r="BSO239" s="130"/>
      <c r="BSP239" s="130"/>
      <c r="BSQ239" s="130"/>
      <c r="BSR239" s="130"/>
      <c r="BSS239" s="130"/>
      <c r="BST239" s="130"/>
      <c r="BSU239" s="130"/>
      <c r="BSV239" s="130"/>
      <c r="BSW239" s="130"/>
      <c r="BSX239" s="130"/>
      <c r="BSY239" s="130"/>
      <c r="BSZ239" s="130"/>
      <c r="BTA239" s="130"/>
      <c r="BTB239" s="130"/>
      <c r="BTC239" s="130"/>
      <c r="BTD239" s="130"/>
      <c r="BTE239" s="130"/>
      <c r="BTF239" s="130"/>
      <c r="BTG239" s="130"/>
      <c r="BTH239" s="130"/>
      <c r="BTI239" s="130"/>
      <c r="BTJ239" s="130"/>
      <c r="BTK239" s="130"/>
      <c r="BTL239" s="130"/>
      <c r="BTM239" s="130"/>
      <c r="BTN239" s="130"/>
      <c r="BTO239" s="130"/>
      <c r="BTP239" s="130"/>
      <c r="BTQ239" s="130"/>
      <c r="BTR239" s="130"/>
      <c r="BTS239" s="130"/>
      <c r="BTT239" s="130"/>
      <c r="BTU239" s="130"/>
      <c r="BTV239" s="130"/>
      <c r="BTW239" s="130"/>
      <c r="BTX239" s="130"/>
      <c r="BTY239" s="130"/>
      <c r="BTZ239" s="130"/>
      <c r="BUA239" s="130"/>
      <c r="BUB239" s="130"/>
      <c r="BUC239" s="130"/>
      <c r="BUD239" s="130"/>
      <c r="BUE239" s="130"/>
      <c r="BUF239" s="130"/>
      <c r="BUG239" s="130"/>
      <c r="BUH239" s="130"/>
      <c r="BUI239" s="130"/>
      <c r="BUJ239" s="130"/>
      <c r="BUK239" s="130"/>
      <c r="BUL239" s="130"/>
      <c r="BUM239" s="130"/>
      <c r="BUN239" s="130"/>
      <c r="BUO239" s="130"/>
      <c r="BUP239" s="130"/>
      <c r="BUQ239" s="130"/>
      <c r="BUR239" s="130"/>
      <c r="BUS239" s="130"/>
      <c r="BUT239" s="130"/>
      <c r="BUU239" s="130"/>
      <c r="BUV239" s="130"/>
      <c r="BUW239" s="130"/>
      <c r="BUX239" s="130"/>
      <c r="BUY239" s="130"/>
      <c r="BUZ239" s="130"/>
      <c r="BVA239" s="130"/>
      <c r="BVB239" s="130"/>
      <c r="BVC239" s="130"/>
      <c r="BVD239" s="130"/>
      <c r="BVE239" s="130"/>
      <c r="BVF239" s="130"/>
      <c r="BVG239" s="130"/>
      <c r="BVH239" s="130"/>
      <c r="BVI239" s="130"/>
      <c r="BVJ239" s="130"/>
      <c r="BVK239" s="130"/>
      <c r="BVL239" s="130"/>
      <c r="BVM239" s="130"/>
      <c r="BVN239" s="130"/>
      <c r="BVO239" s="130"/>
      <c r="BVP239" s="130"/>
      <c r="BVQ239" s="130"/>
      <c r="BVR239" s="130"/>
      <c r="BVS239" s="130"/>
      <c r="BVT239" s="130"/>
      <c r="BVU239" s="130"/>
      <c r="BVV239" s="130"/>
      <c r="BVW239" s="130"/>
      <c r="BVX239" s="130"/>
      <c r="BVY239" s="130"/>
      <c r="BVZ239" s="130"/>
      <c r="BWA239" s="130"/>
      <c r="BWB239" s="130"/>
      <c r="BWC239" s="130"/>
      <c r="BWD239" s="130"/>
      <c r="BWE239" s="130"/>
      <c r="BWF239" s="130"/>
      <c r="BWG239" s="130"/>
      <c r="BWH239" s="130"/>
      <c r="BWI239" s="130"/>
      <c r="BWJ239" s="130"/>
      <c r="BWK239" s="130"/>
      <c r="BWL239" s="130"/>
      <c r="BWM239" s="130"/>
      <c r="BWN239" s="130"/>
      <c r="BWO239" s="130"/>
      <c r="BWP239" s="130"/>
      <c r="BWQ239" s="130"/>
      <c r="BWR239" s="130"/>
      <c r="BWS239" s="130"/>
      <c r="BWT239" s="130"/>
      <c r="BWU239" s="130"/>
      <c r="BWV239" s="130"/>
      <c r="BWW239" s="130"/>
      <c r="BWX239" s="130"/>
      <c r="BWY239" s="130"/>
      <c r="BWZ239" s="130"/>
      <c r="BXA239" s="130"/>
      <c r="BXB239" s="130"/>
      <c r="BXC239" s="130"/>
      <c r="BXD239" s="130"/>
      <c r="BXE239" s="130"/>
      <c r="BXF239" s="130"/>
      <c r="BXG239" s="130"/>
      <c r="BXH239" s="130"/>
      <c r="BXI239" s="130"/>
      <c r="BXJ239" s="130"/>
      <c r="BXK239" s="130"/>
      <c r="BXL239" s="130"/>
      <c r="BXM239" s="130"/>
      <c r="BXN239" s="130"/>
      <c r="BXO239" s="130"/>
      <c r="BXP239" s="130"/>
      <c r="BXQ239" s="130"/>
      <c r="BXR239" s="130"/>
      <c r="BXS239" s="130"/>
      <c r="BXT239" s="130"/>
      <c r="BXU239" s="130"/>
      <c r="BXV239" s="130"/>
      <c r="BXW239" s="130"/>
      <c r="BXX239" s="130"/>
      <c r="BXY239" s="130"/>
      <c r="BXZ239" s="130"/>
      <c r="BYA239" s="130"/>
      <c r="BYB239" s="130"/>
      <c r="BYC239" s="130"/>
      <c r="BYD239" s="130"/>
      <c r="BYE239" s="130"/>
      <c r="BYF239" s="130"/>
      <c r="BYG239" s="130"/>
      <c r="BYH239" s="130"/>
      <c r="BYI239" s="130"/>
      <c r="BYJ239" s="130"/>
      <c r="BYK239" s="130"/>
      <c r="BYL239" s="130"/>
      <c r="BYM239" s="130"/>
      <c r="BYN239" s="130"/>
      <c r="BYO239" s="130"/>
      <c r="BYP239" s="130"/>
      <c r="BYQ239" s="130"/>
      <c r="BYR239" s="130"/>
      <c r="BYS239" s="130"/>
      <c r="BYT239" s="130"/>
      <c r="BYU239" s="130"/>
      <c r="BYV239" s="130"/>
      <c r="BYW239" s="130"/>
      <c r="BYX239" s="130"/>
      <c r="BYY239" s="130"/>
      <c r="BYZ239" s="130"/>
      <c r="BZA239" s="130"/>
      <c r="BZB239" s="130"/>
      <c r="BZC239" s="130"/>
      <c r="BZD239" s="130"/>
      <c r="BZE239" s="130"/>
      <c r="BZF239" s="130"/>
      <c r="BZG239" s="130"/>
      <c r="BZH239" s="130"/>
      <c r="BZI239" s="130"/>
      <c r="BZJ239" s="130"/>
      <c r="BZK239" s="130"/>
      <c r="BZL239" s="130"/>
      <c r="BZM239" s="130"/>
      <c r="BZN239" s="130"/>
      <c r="BZO239" s="130"/>
      <c r="BZP239" s="130"/>
      <c r="BZQ239" s="130"/>
      <c r="BZR239" s="130"/>
      <c r="BZS239" s="130"/>
      <c r="BZT239" s="130"/>
      <c r="BZU239" s="130"/>
      <c r="BZV239" s="130"/>
      <c r="BZW239" s="130"/>
      <c r="BZX239" s="130"/>
      <c r="BZY239" s="130"/>
      <c r="BZZ239" s="130"/>
      <c r="CAA239" s="130"/>
      <c r="CAB239" s="130"/>
      <c r="CAC239" s="130"/>
      <c r="CAD239" s="130"/>
      <c r="CAE239" s="130"/>
      <c r="CAF239" s="130"/>
      <c r="CAG239" s="130"/>
      <c r="CAH239" s="130"/>
      <c r="CAI239" s="130"/>
      <c r="CAJ239" s="130"/>
      <c r="CAK239" s="130"/>
      <c r="CAL239" s="130"/>
      <c r="CAM239" s="130"/>
      <c r="CAN239" s="130"/>
      <c r="CAO239" s="130"/>
      <c r="CAP239" s="130"/>
      <c r="CAQ239" s="130"/>
      <c r="CAR239" s="130"/>
      <c r="CAS239" s="130"/>
      <c r="CAT239" s="130"/>
      <c r="CAU239" s="130"/>
      <c r="CAV239" s="130"/>
      <c r="CAW239" s="130"/>
      <c r="CAX239" s="130"/>
      <c r="CAY239" s="130"/>
      <c r="CAZ239" s="130"/>
      <c r="CBA239" s="130"/>
      <c r="CBB239" s="130"/>
      <c r="CBC239" s="130"/>
      <c r="CBD239" s="130"/>
      <c r="CBE239" s="130"/>
      <c r="CBF239" s="130"/>
      <c r="CBG239" s="130"/>
      <c r="CBH239" s="130"/>
      <c r="CBI239" s="130"/>
      <c r="CBJ239" s="130"/>
      <c r="CBK239" s="130"/>
      <c r="CBL239" s="130"/>
      <c r="CBM239" s="130"/>
      <c r="CBN239" s="130"/>
      <c r="CBO239" s="130"/>
      <c r="CBP239" s="130"/>
      <c r="CBQ239" s="130"/>
      <c r="CBR239" s="130"/>
      <c r="CBS239" s="130"/>
      <c r="CBT239" s="130"/>
      <c r="CBU239" s="130"/>
      <c r="CBV239" s="130"/>
      <c r="CBW239" s="130"/>
      <c r="CBX239" s="130"/>
      <c r="CBY239" s="130"/>
      <c r="CBZ239" s="130"/>
      <c r="CCA239" s="130"/>
      <c r="CCB239" s="130"/>
      <c r="CCC239" s="130"/>
      <c r="CCD239" s="130"/>
      <c r="CCE239" s="130"/>
      <c r="CCF239" s="130"/>
      <c r="CCG239" s="130"/>
      <c r="CCH239" s="130"/>
      <c r="CCI239" s="130"/>
      <c r="CCJ239" s="130"/>
      <c r="CCK239" s="130"/>
      <c r="CCL239" s="130"/>
      <c r="CCM239" s="130"/>
      <c r="CCN239" s="130"/>
      <c r="CCO239" s="130"/>
      <c r="CCP239" s="130"/>
      <c r="CCQ239" s="130"/>
      <c r="CCR239" s="130"/>
      <c r="CCS239" s="130"/>
      <c r="CCT239" s="130"/>
      <c r="CCU239" s="130"/>
      <c r="CCV239" s="130"/>
      <c r="CCW239" s="130"/>
      <c r="CCX239" s="130"/>
      <c r="CCY239" s="130"/>
      <c r="CCZ239" s="130"/>
      <c r="CDA239" s="130"/>
      <c r="CDB239" s="130"/>
      <c r="CDC239" s="130"/>
      <c r="CDD239" s="130"/>
      <c r="CDE239" s="130"/>
      <c r="CDF239" s="130"/>
      <c r="CDG239" s="130"/>
      <c r="CDH239" s="130"/>
      <c r="CDI239" s="130"/>
      <c r="CDJ239" s="130"/>
      <c r="CDK239" s="130"/>
      <c r="CDL239" s="130"/>
      <c r="CDM239" s="130"/>
      <c r="CDN239" s="130"/>
      <c r="CDO239" s="130"/>
      <c r="CDP239" s="130"/>
      <c r="CDQ239" s="130"/>
      <c r="CDR239" s="130"/>
      <c r="CDS239" s="130"/>
      <c r="CDT239" s="130"/>
      <c r="CDU239" s="130"/>
      <c r="CDV239" s="130"/>
      <c r="CDW239" s="130"/>
      <c r="CDX239" s="130"/>
      <c r="CDY239" s="130"/>
      <c r="CDZ239" s="130"/>
      <c r="CEA239" s="130"/>
      <c r="CEB239" s="130"/>
      <c r="CEC239" s="130"/>
      <c r="CED239" s="130"/>
      <c r="CEE239" s="130"/>
      <c r="CEF239" s="130"/>
      <c r="CEG239" s="130"/>
      <c r="CEH239" s="130"/>
      <c r="CEI239" s="130"/>
      <c r="CEJ239" s="130"/>
      <c r="CEK239" s="130"/>
      <c r="CEL239" s="130"/>
      <c r="CEM239" s="130"/>
      <c r="CEN239" s="130"/>
      <c r="CEO239" s="130"/>
      <c r="CEP239" s="130"/>
      <c r="CEQ239" s="130"/>
      <c r="CER239" s="130"/>
      <c r="CES239" s="130"/>
      <c r="CET239" s="130"/>
      <c r="CEU239" s="130"/>
      <c r="CEV239" s="130"/>
      <c r="CEW239" s="130"/>
      <c r="CEX239" s="130"/>
      <c r="CEY239" s="130"/>
      <c r="CEZ239" s="130"/>
      <c r="CFA239" s="130"/>
      <c r="CFB239" s="130"/>
      <c r="CFC239" s="130"/>
      <c r="CFD239" s="130"/>
      <c r="CFE239" s="130"/>
      <c r="CFF239" s="130"/>
      <c r="CFG239" s="130"/>
      <c r="CFH239" s="130"/>
      <c r="CFI239" s="130"/>
      <c r="CFJ239" s="130"/>
      <c r="CFK239" s="130"/>
      <c r="CFL239" s="130"/>
      <c r="CFM239" s="130"/>
      <c r="CFN239" s="130"/>
      <c r="CFO239" s="130"/>
      <c r="CFP239" s="130"/>
      <c r="CFQ239" s="130"/>
      <c r="CFR239" s="130"/>
      <c r="CFS239" s="130"/>
      <c r="CFT239" s="130"/>
      <c r="CFU239" s="130"/>
      <c r="CFV239" s="130"/>
      <c r="CFW239" s="130"/>
      <c r="CFX239" s="130"/>
      <c r="CFY239" s="130"/>
      <c r="CFZ239" s="130"/>
      <c r="CGA239" s="130"/>
      <c r="CGB239" s="130"/>
      <c r="CGC239" s="130"/>
      <c r="CGD239" s="130"/>
      <c r="CGE239" s="130"/>
      <c r="CGF239" s="130"/>
      <c r="CGG239" s="130"/>
      <c r="CGH239" s="130"/>
      <c r="CGI239" s="130"/>
      <c r="CGJ239" s="130"/>
      <c r="CGK239" s="130"/>
      <c r="CGL239" s="130"/>
      <c r="CGM239" s="130"/>
      <c r="CGN239" s="130"/>
      <c r="CGO239" s="130"/>
      <c r="CGP239" s="130"/>
      <c r="CGQ239" s="130"/>
      <c r="CGR239" s="130"/>
      <c r="CGS239" s="130"/>
      <c r="CGT239" s="130"/>
      <c r="CGU239" s="130"/>
      <c r="CGV239" s="130"/>
      <c r="CGW239" s="130"/>
      <c r="CGX239" s="130"/>
      <c r="CGY239" s="130"/>
      <c r="CGZ239" s="130"/>
      <c r="CHA239" s="130"/>
      <c r="CHB239" s="130"/>
      <c r="CHC239" s="130"/>
      <c r="CHD239" s="130"/>
      <c r="CHE239" s="130"/>
      <c r="CHF239" s="130"/>
      <c r="CHG239" s="130"/>
      <c r="CHH239" s="130"/>
      <c r="CHI239" s="130"/>
      <c r="CHJ239" s="130"/>
      <c r="CHK239" s="130"/>
      <c r="CHL239" s="130"/>
      <c r="CHM239" s="130"/>
      <c r="CHN239" s="130"/>
      <c r="CHO239" s="130"/>
      <c r="CHP239" s="130"/>
      <c r="CHQ239" s="130"/>
      <c r="CHR239" s="130"/>
      <c r="CHS239" s="130"/>
      <c r="CHT239" s="130"/>
      <c r="CHU239" s="130"/>
      <c r="CHV239" s="130"/>
      <c r="CHW239" s="130"/>
      <c r="CHX239" s="130"/>
      <c r="CHY239" s="130"/>
      <c r="CHZ239" s="130"/>
      <c r="CIA239" s="130"/>
      <c r="CIB239" s="130"/>
      <c r="CIC239" s="130"/>
      <c r="CID239" s="130"/>
      <c r="CIE239" s="130"/>
      <c r="CIF239" s="130"/>
      <c r="CIG239" s="130"/>
      <c r="CIH239" s="130"/>
      <c r="CII239" s="130"/>
      <c r="CIJ239" s="130"/>
      <c r="CIK239" s="130"/>
      <c r="CIL239" s="130"/>
      <c r="CIM239" s="130"/>
      <c r="CIN239" s="130"/>
      <c r="CIO239" s="130"/>
      <c r="CIP239" s="130"/>
      <c r="CIQ239" s="130"/>
      <c r="CIR239" s="130"/>
      <c r="CIS239" s="130"/>
      <c r="CIT239" s="130"/>
      <c r="CIU239" s="130"/>
      <c r="CIV239" s="130"/>
      <c r="CIW239" s="130"/>
      <c r="CIX239" s="130"/>
      <c r="CIY239" s="130"/>
      <c r="CIZ239" s="130"/>
      <c r="CJA239" s="130"/>
      <c r="CJB239" s="130"/>
      <c r="CJC239" s="130"/>
      <c r="CJD239" s="130"/>
      <c r="CJE239" s="130"/>
      <c r="CJF239" s="130"/>
      <c r="CJG239" s="130"/>
      <c r="CJH239" s="130"/>
      <c r="CJI239" s="130"/>
      <c r="CJJ239" s="130"/>
      <c r="CJK239" s="130"/>
      <c r="CJL239" s="130"/>
      <c r="CJM239" s="130"/>
      <c r="CJN239" s="130"/>
      <c r="CJO239" s="130"/>
      <c r="CJP239" s="130"/>
      <c r="CJQ239" s="130"/>
      <c r="CJR239" s="130"/>
      <c r="CJS239" s="130"/>
      <c r="CJT239" s="130"/>
      <c r="CJU239" s="130"/>
      <c r="CJV239" s="130"/>
      <c r="CJW239" s="130"/>
      <c r="CJX239" s="130"/>
      <c r="CJY239" s="130"/>
      <c r="CJZ239" s="130"/>
      <c r="CKA239" s="130"/>
      <c r="CKB239" s="130"/>
      <c r="CKC239" s="130"/>
      <c r="CKD239" s="130"/>
      <c r="CKE239" s="130"/>
      <c r="CKF239" s="130"/>
      <c r="CKG239" s="130"/>
      <c r="CKH239" s="130"/>
      <c r="CKI239" s="130"/>
      <c r="CKJ239" s="130"/>
      <c r="CKK239" s="130"/>
      <c r="CKL239" s="130"/>
      <c r="CKM239" s="130"/>
      <c r="CKN239" s="130"/>
      <c r="CKO239" s="130"/>
      <c r="CKP239" s="130"/>
      <c r="CKQ239" s="130"/>
      <c r="CKR239" s="130"/>
      <c r="CKS239" s="130"/>
      <c r="CKT239" s="130"/>
      <c r="CKU239" s="130"/>
      <c r="CKV239" s="130"/>
      <c r="CKW239" s="130"/>
      <c r="CKX239" s="130"/>
      <c r="CKY239" s="130"/>
      <c r="CKZ239" s="130"/>
      <c r="CLA239" s="130"/>
      <c r="CLB239" s="130"/>
      <c r="CLC239" s="130"/>
      <c r="CLD239" s="130"/>
      <c r="CLE239" s="130"/>
      <c r="CLF239" s="130"/>
      <c r="CLG239" s="130"/>
      <c r="CLH239" s="130"/>
      <c r="CLI239" s="130"/>
      <c r="CLJ239" s="130"/>
      <c r="CLK239" s="130"/>
      <c r="CLL239" s="130"/>
      <c r="CLM239" s="130"/>
      <c r="CLN239" s="130"/>
      <c r="CLO239" s="130"/>
      <c r="CLP239" s="130"/>
      <c r="CLQ239" s="130"/>
      <c r="CLR239" s="130"/>
      <c r="CLS239" s="130"/>
      <c r="CLT239" s="130"/>
      <c r="CLU239" s="130"/>
      <c r="CLV239" s="130"/>
      <c r="CLW239" s="130"/>
      <c r="CLX239" s="130"/>
      <c r="CLY239" s="130"/>
      <c r="CLZ239" s="130"/>
      <c r="CMA239" s="130"/>
      <c r="CMB239" s="130"/>
      <c r="CMC239" s="130"/>
      <c r="CMD239" s="130"/>
      <c r="CME239" s="130"/>
      <c r="CMF239" s="130"/>
      <c r="CMG239" s="130"/>
      <c r="CMH239" s="130"/>
      <c r="CMI239" s="130"/>
      <c r="CMJ239" s="130"/>
      <c r="CMK239" s="130"/>
      <c r="CML239" s="130"/>
      <c r="CMM239" s="130"/>
      <c r="CMN239" s="130"/>
      <c r="CMO239" s="130"/>
      <c r="CMP239" s="130"/>
      <c r="CMQ239" s="130"/>
      <c r="CMR239" s="130"/>
      <c r="CMS239" s="130"/>
      <c r="CMT239" s="130"/>
      <c r="CMU239" s="130"/>
      <c r="CMV239" s="130"/>
      <c r="CMW239" s="130"/>
      <c r="CMX239" s="130"/>
      <c r="CMY239" s="130"/>
      <c r="CMZ239" s="130"/>
      <c r="CNA239" s="130"/>
      <c r="CNB239" s="130"/>
      <c r="CNC239" s="130"/>
      <c r="CND239" s="130"/>
      <c r="CNE239" s="130"/>
      <c r="CNF239" s="130"/>
      <c r="CNG239" s="130"/>
      <c r="CNH239" s="130"/>
      <c r="CNI239" s="130"/>
      <c r="CNJ239" s="130"/>
      <c r="CNK239" s="130"/>
      <c r="CNL239" s="130"/>
      <c r="CNM239" s="130"/>
      <c r="CNN239" s="130"/>
      <c r="CNO239" s="130"/>
      <c r="CNP239" s="130"/>
      <c r="CNQ239" s="130"/>
      <c r="CNR239" s="130"/>
      <c r="CNS239" s="130"/>
      <c r="CNT239" s="130"/>
      <c r="CNU239" s="130"/>
      <c r="CNV239" s="130"/>
      <c r="CNW239" s="130"/>
      <c r="CNX239" s="130"/>
      <c r="CNY239" s="130"/>
      <c r="CNZ239" s="130"/>
      <c r="COA239" s="130"/>
      <c r="COB239" s="130"/>
      <c r="COC239" s="130"/>
      <c r="COD239" s="130"/>
      <c r="COE239" s="130"/>
      <c r="COF239" s="130"/>
      <c r="COG239" s="130"/>
      <c r="COH239" s="130"/>
      <c r="COI239" s="130"/>
      <c r="COJ239" s="130"/>
      <c r="COK239" s="130"/>
      <c r="COL239" s="130"/>
      <c r="COM239" s="130"/>
      <c r="CON239" s="130"/>
      <c r="COO239" s="130"/>
      <c r="COP239" s="130"/>
      <c r="COQ239" s="130"/>
      <c r="COR239" s="130"/>
      <c r="COS239" s="130"/>
      <c r="COT239" s="130"/>
      <c r="COU239" s="130"/>
      <c r="COV239" s="130"/>
      <c r="COW239" s="130"/>
      <c r="COX239" s="130"/>
      <c r="COY239" s="130"/>
      <c r="COZ239" s="130"/>
      <c r="CPA239" s="130"/>
      <c r="CPB239" s="130"/>
      <c r="CPC239" s="130"/>
      <c r="CPD239" s="130"/>
      <c r="CPE239" s="130"/>
      <c r="CPF239" s="130"/>
      <c r="CPG239" s="130"/>
      <c r="CPH239" s="130"/>
      <c r="CPI239" s="130"/>
      <c r="CPJ239" s="130"/>
      <c r="CPK239" s="130"/>
      <c r="CPL239" s="130"/>
      <c r="CPM239" s="130"/>
      <c r="CPN239" s="130"/>
      <c r="CPO239" s="130"/>
      <c r="CPP239" s="130"/>
      <c r="CPQ239" s="130"/>
      <c r="CPR239" s="130"/>
      <c r="CPS239" s="130"/>
      <c r="CPT239" s="130"/>
      <c r="CPU239" s="130"/>
      <c r="CPV239" s="130"/>
      <c r="CPW239" s="130"/>
      <c r="CPX239" s="130"/>
      <c r="CPY239" s="130"/>
      <c r="CPZ239" s="130"/>
      <c r="CQA239" s="130"/>
      <c r="CQB239" s="130"/>
      <c r="CQC239" s="130"/>
      <c r="CQD239" s="130"/>
      <c r="CQE239" s="130"/>
      <c r="CQF239" s="130"/>
      <c r="CQG239" s="130"/>
      <c r="CQH239" s="130"/>
      <c r="CQI239" s="130"/>
      <c r="CQJ239" s="130"/>
      <c r="CQK239" s="130"/>
      <c r="CQL239" s="130"/>
      <c r="CQM239" s="130"/>
      <c r="CQN239" s="130"/>
      <c r="CQO239" s="130"/>
      <c r="CQP239" s="130"/>
      <c r="CQQ239" s="130"/>
      <c r="CQR239" s="130"/>
      <c r="CQS239" s="130"/>
      <c r="CQT239" s="130"/>
      <c r="CQU239" s="130"/>
      <c r="CQV239" s="130"/>
      <c r="CQW239" s="130"/>
      <c r="CQX239" s="130"/>
      <c r="CQY239" s="130"/>
      <c r="CQZ239" s="130"/>
      <c r="CRA239" s="130"/>
      <c r="CRB239" s="130"/>
      <c r="CRC239" s="130"/>
      <c r="CRD239" s="130"/>
      <c r="CRE239" s="130"/>
      <c r="CRF239" s="130"/>
      <c r="CRG239" s="130"/>
      <c r="CRH239" s="130"/>
      <c r="CRI239" s="130"/>
      <c r="CRJ239" s="130"/>
      <c r="CRK239" s="130"/>
      <c r="CRL239" s="130"/>
      <c r="CRM239" s="130"/>
      <c r="CRN239" s="130"/>
      <c r="CRO239" s="130"/>
      <c r="CRP239" s="130"/>
      <c r="CRQ239" s="130"/>
      <c r="CRR239" s="130"/>
      <c r="CRS239" s="130"/>
      <c r="CRT239" s="130"/>
      <c r="CRU239" s="130"/>
      <c r="CRV239" s="130"/>
      <c r="CRW239" s="130"/>
      <c r="CRX239" s="130"/>
      <c r="CRY239" s="130"/>
      <c r="CRZ239" s="130"/>
      <c r="CSA239" s="130"/>
      <c r="CSB239" s="130"/>
      <c r="CSC239" s="130"/>
      <c r="CSD239" s="130"/>
      <c r="CSE239" s="130"/>
      <c r="CSF239" s="130"/>
      <c r="CSG239" s="130"/>
      <c r="CSH239" s="130"/>
      <c r="CSI239" s="130"/>
      <c r="CSJ239" s="130"/>
      <c r="CSK239" s="130"/>
      <c r="CSL239" s="130"/>
      <c r="CSM239" s="130"/>
      <c r="CSN239" s="130"/>
      <c r="CSO239" s="130"/>
      <c r="CSP239" s="130"/>
      <c r="CSQ239" s="130"/>
      <c r="CSR239" s="130"/>
      <c r="CSS239" s="130"/>
      <c r="CST239" s="130"/>
      <c r="CSU239" s="130"/>
      <c r="CSV239" s="130"/>
      <c r="CSW239" s="130"/>
      <c r="CSX239" s="130"/>
      <c r="CSY239" s="130"/>
      <c r="CSZ239" s="130"/>
      <c r="CTA239" s="130"/>
      <c r="CTB239" s="130"/>
      <c r="CTC239" s="130"/>
      <c r="CTD239" s="130"/>
      <c r="CTE239" s="130"/>
      <c r="CTF239" s="130"/>
      <c r="CTG239" s="130"/>
      <c r="CTH239" s="130"/>
      <c r="CTI239" s="130"/>
      <c r="CTJ239" s="130"/>
      <c r="CTK239" s="130"/>
      <c r="CTL239" s="130"/>
      <c r="CTM239" s="130"/>
      <c r="CTN239" s="130"/>
      <c r="CTO239" s="130"/>
      <c r="CTP239" s="130"/>
      <c r="CTQ239" s="130"/>
      <c r="CTR239" s="130"/>
      <c r="CTS239" s="130"/>
      <c r="CTT239" s="130"/>
      <c r="CTU239" s="130"/>
      <c r="CTV239" s="130"/>
      <c r="CTW239" s="130"/>
      <c r="CTX239" s="130"/>
      <c r="CTY239" s="130"/>
      <c r="CTZ239" s="130"/>
      <c r="CUA239" s="130"/>
      <c r="CUB239" s="130"/>
      <c r="CUC239" s="130"/>
      <c r="CUD239" s="130"/>
      <c r="CUE239" s="130"/>
      <c r="CUF239" s="130"/>
      <c r="CUG239" s="130"/>
      <c r="CUH239" s="130"/>
      <c r="CUI239" s="130"/>
      <c r="CUJ239" s="130"/>
      <c r="CUK239" s="130"/>
      <c r="CUL239" s="130"/>
      <c r="CUM239" s="130"/>
      <c r="CUN239" s="130"/>
      <c r="CUO239" s="130"/>
      <c r="CUP239" s="130"/>
      <c r="CUQ239" s="130"/>
      <c r="CUR239" s="130"/>
      <c r="CUS239" s="130"/>
      <c r="CUT239" s="130"/>
      <c r="CUU239" s="130"/>
      <c r="CUV239" s="130"/>
      <c r="CUW239" s="130"/>
      <c r="CUX239" s="130"/>
      <c r="CUY239" s="130"/>
      <c r="CUZ239" s="130"/>
      <c r="CVA239" s="130"/>
      <c r="CVB239" s="130"/>
      <c r="CVC239" s="130"/>
      <c r="CVD239" s="130"/>
      <c r="CVE239" s="130"/>
      <c r="CVF239" s="130"/>
      <c r="CVG239" s="130"/>
      <c r="CVH239" s="130"/>
      <c r="CVI239" s="130"/>
      <c r="CVJ239" s="130"/>
      <c r="CVK239" s="130"/>
      <c r="CVL239" s="130"/>
      <c r="CVM239" s="130"/>
      <c r="CVN239" s="130"/>
      <c r="CVO239" s="130"/>
      <c r="CVP239" s="130"/>
      <c r="CVQ239" s="130"/>
      <c r="CVR239" s="130"/>
      <c r="CVS239" s="130"/>
      <c r="CVT239" s="130"/>
      <c r="CVU239" s="130"/>
      <c r="CVV239" s="130"/>
      <c r="CVW239" s="130"/>
      <c r="CVX239" s="130"/>
      <c r="CVY239" s="130"/>
      <c r="CVZ239" s="130"/>
      <c r="CWA239" s="130"/>
      <c r="CWB239" s="130"/>
      <c r="CWC239" s="130"/>
      <c r="CWD239" s="130"/>
      <c r="CWE239" s="130"/>
      <c r="CWF239" s="130"/>
      <c r="CWG239" s="130"/>
      <c r="CWH239" s="130"/>
      <c r="CWI239" s="130"/>
      <c r="CWJ239" s="130"/>
      <c r="CWK239" s="130"/>
      <c r="CWL239" s="130"/>
      <c r="CWM239" s="130"/>
      <c r="CWN239" s="130"/>
      <c r="CWO239" s="130"/>
      <c r="CWP239" s="130"/>
      <c r="CWQ239" s="130"/>
      <c r="CWR239" s="130"/>
      <c r="CWS239" s="130"/>
      <c r="CWT239" s="130"/>
      <c r="CWU239" s="130"/>
      <c r="CWV239" s="130"/>
      <c r="CWW239" s="130"/>
      <c r="CWX239" s="130"/>
      <c r="CWY239" s="130"/>
      <c r="CWZ239" s="130"/>
      <c r="CXA239" s="130"/>
      <c r="CXB239" s="130"/>
      <c r="CXC239" s="130"/>
      <c r="CXD239" s="130"/>
      <c r="CXE239" s="130"/>
      <c r="CXF239" s="130"/>
      <c r="CXG239" s="130"/>
      <c r="CXH239" s="130"/>
      <c r="CXI239" s="130"/>
      <c r="CXJ239" s="130"/>
      <c r="CXK239" s="130"/>
      <c r="CXL239" s="130"/>
      <c r="CXM239" s="130"/>
      <c r="CXN239" s="130"/>
      <c r="CXO239" s="130"/>
      <c r="CXP239" s="130"/>
      <c r="CXQ239" s="130"/>
      <c r="CXR239" s="130"/>
      <c r="CXS239" s="130"/>
      <c r="CXT239" s="130"/>
      <c r="CXU239" s="130"/>
      <c r="CXV239" s="130"/>
      <c r="CXW239" s="130"/>
      <c r="CXX239" s="130"/>
      <c r="CXY239" s="130"/>
      <c r="CXZ239" s="130"/>
      <c r="CYA239" s="130"/>
      <c r="CYB239" s="130"/>
      <c r="CYC239" s="130"/>
      <c r="CYD239" s="130"/>
      <c r="CYE239" s="130"/>
      <c r="CYF239" s="130"/>
      <c r="CYG239" s="130"/>
      <c r="CYH239" s="130"/>
      <c r="CYI239" s="130"/>
      <c r="CYJ239" s="130"/>
      <c r="CYK239" s="130"/>
      <c r="CYL239" s="130"/>
      <c r="CYM239" s="130"/>
      <c r="CYN239" s="130"/>
      <c r="CYO239" s="130"/>
      <c r="CYP239" s="130"/>
      <c r="CYQ239" s="130"/>
      <c r="CYR239" s="130"/>
      <c r="CYS239" s="130"/>
      <c r="CYT239" s="130"/>
      <c r="CYU239" s="130"/>
      <c r="CYV239" s="130"/>
      <c r="CYW239" s="130"/>
      <c r="CYX239" s="130"/>
      <c r="CYY239" s="130"/>
      <c r="CYZ239" s="130"/>
      <c r="CZA239" s="130"/>
      <c r="CZB239" s="130"/>
      <c r="CZC239" s="130"/>
      <c r="CZD239" s="130"/>
      <c r="CZE239" s="130"/>
      <c r="CZF239" s="130"/>
      <c r="CZG239" s="130"/>
      <c r="CZH239" s="130"/>
      <c r="CZI239" s="130"/>
      <c r="CZJ239" s="130"/>
      <c r="CZK239" s="130"/>
      <c r="CZL239" s="130"/>
      <c r="CZM239" s="130"/>
      <c r="CZN239" s="130"/>
      <c r="CZO239" s="130"/>
      <c r="CZP239" s="130"/>
      <c r="CZQ239" s="130"/>
      <c r="CZR239" s="130"/>
      <c r="CZS239" s="130"/>
      <c r="CZT239" s="130"/>
      <c r="CZU239" s="130"/>
      <c r="CZV239" s="130"/>
      <c r="CZW239" s="130"/>
      <c r="CZX239" s="130"/>
      <c r="CZY239" s="130"/>
      <c r="CZZ239" s="130"/>
      <c r="DAA239" s="130"/>
      <c r="DAB239" s="130"/>
      <c r="DAC239" s="130"/>
      <c r="DAD239" s="130"/>
      <c r="DAE239" s="130"/>
      <c r="DAF239" s="130"/>
      <c r="DAG239" s="130"/>
      <c r="DAH239" s="130"/>
      <c r="DAI239" s="130"/>
      <c r="DAJ239" s="130"/>
      <c r="DAK239" s="130"/>
      <c r="DAL239" s="130"/>
      <c r="DAM239" s="130"/>
      <c r="DAN239" s="130"/>
      <c r="DAO239" s="130"/>
      <c r="DAP239" s="130"/>
      <c r="DAQ239" s="130"/>
      <c r="DAR239" s="130"/>
      <c r="DAS239" s="130"/>
      <c r="DAT239" s="130"/>
      <c r="DAU239" s="130"/>
      <c r="DAV239" s="130"/>
      <c r="DAW239" s="130"/>
      <c r="DAX239" s="130"/>
      <c r="DAY239" s="130"/>
      <c r="DAZ239" s="130"/>
      <c r="DBA239" s="130"/>
      <c r="DBB239" s="130"/>
      <c r="DBC239" s="130"/>
      <c r="DBD239" s="130"/>
      <c r="DBE239" s="130"/>
      <c r="DBF239" s="130"/>
      <c r="DBG239" s="130"/>
      <c r="DBH239" s="130"/>
      <c r="DBI239" s="130"/>
      <c r="DBJ239" s="130"/>
      <c r="DBK239" s="130"/>
      <c r="DBL239" s="130"/>
      <c r="DBM239" s="130"/>
      <c r="DBN239" s="130"/>
      <c r="DBO239" s="130"/>
      <c r="DBP239" s="130"/>
      <c r="DBQ239" s="130"/>
      <c r="DBR239" s="130"/>
      <c r="DBS239" s="130"/>
      <c r="DBT239" s="130"/>
      <c r="DBU239" s="130"/>
      <c r="DBV239" s="130"/>
      <c r="DBW239" s="130"/>
      <c r="DBX239" s="130"/>
      <c r="DBY239" s="130"/>
      <c r="DBZ239" s="130"/>
      <c r="DCA239" s="130"/>
      <c r="DCB239" s="130"/>
      <c r="DCC239" s="130"/>
      <c r="DCD239" s="130"/>
      <c r="DCE239" s="130"/>
      <c r="DCF239" s="130"/>
      <c r="DCG239" s="130"/>
      <c r="DCH239" s="130"/>
      <c r="DCI239" s="130"/>
      <c r="DCJ239" s="130"/>
      <c r="DCK239" s="130"/>
      <c r="DCL239" s="130"/>
      <c r="DCM239" s="130"/>
      <c r="DCN239" s="130"/>
      <c r="DCO239" s="130"/>
      <c r="DCP239" s="130"/>
      <c r="DCQ239" s="130"/>
      <c r="DCR239" s="130"/>
      <c r="DCS239" s="130"/>
      <c r="DCT239" s="130"/>
      <c r="DCU239" s="130"/>
      <c r="DCV239" s="130"/>
      <c r="DCW239" s="130"/>
      <c r="DCX239" s="130"/>
      <c r="DCY239" s="130"/>
      <c r="DCZ239" s="130"/>
      <c r="DDA239" s="130"/>
      <c r="DDB239" s="130"/>
      <c r="DDC239" s="130"/>
      <c r="DDD239" s="130"/>
      <c r="DDE239" s="130"/>
      <c r="DDF239" s="130"/>
      <c r="DDG239" s="130"/>
      <c r="DDH239" s="130"/>
      <c r="DDI239" s="130"/>
      <c r="DDJ239" s="130"/>
      <c r="DDK239" s="130"/>
      <c r="DDL239" s="130"/>
      <c r="DDM239" s="130"/>
      <c r="DDN239" s="130"/>
      <c r="DDO239" s="130"/>
      <c r="DDP239" s="130"/>
      <c r="DDQ239" s="130"/>
      <c r="DDR239" s="130"/>
      <c r="DDS239" s="130"/>
      <c r="DDT239" s="130"/>
      <c r="DDU239" s="130"/>
      <c r="DDV239" s="130"/>
      <c r="DDW239" s="130"/>
      <c r="DDX239" s="130"/>
      <c r="DDY239" s="130"/>
      <c r="DDZ239" s="130"/>
      <c r="DEA239" s="130"/>
      <c r="DEB239" s="130"/>
      <c r="DEC239" s="130"/>
      <c r="DED239" s="130"/>
      <c r="DEE239" s="130"/>
      <c r="DEF239" s="130"/>
      <c r="DEG239" s="130"/>
      <c r="DEH239" s="130"/>
      <c r="DEI239" s="130"/>
      <c r="DEJ239" s="130"/>
      <c r="DEK239" s="130"/>
      <c r="DEL239" s="130"/>
      <c r="DEM239" s="130"/>
      <c r="DEN239" s="130"/>
      <c r="DEO239" s="130"/>
      <c r="DEP239" s="130"/>
      <c r="DEQ239" s="130"/>
      <c r="DER239" s="130"/>
      <c r="DES239" s="130"/>
      <c r="DET239" s="130"/>
      <c r="DEU239" s="130"/>
      <c r="DEV239" s="130"/>
      <c r="DEW239" s="130"/>
      <c r="DEX239" s="130"/>
      <c r="DEY239" s="130"/>
      <c r="DEZ239" s="130"/>
      <c r="DFA239" s="130"/>
      <c r="DFB239" s="130"/>
      <c r="DFC239" s="130"/>
      <c r="DFD239" s="130"/>
      <c r="DFE239" s="130"/>
      <c r="DFF239" s="130"/>
      <c r="DFG239" s="130"/>
      <c r="DFH239" s="130"/>
      <c r="DFI239" s="130"/>
      <c r="DFJ239" s="130"/>
      <c r="DFK239" s="130"/>
      <c r="DFL239" s="130"/>
      <c r="DFM239" s="130"/>
      <c r="DFN239" s="130"/>
      <c r="DFO239" s="130"/>
      <c r="DFP239" s="130"/>
      <c r="DFQ239" s="130"/>
      <c r="DFR239" s="130"/>
      <c r="DFS239" s="130"/>
      <c r="DFT239" s="130"/>
      <c r="DFU239" s="130"/>
      <c r="DFV239" s="130"/>
      <c r="DFW239" s="130"/>
      <c r="DFX239" s="130"/>
      <c r="DFY239" s="130"/>
      <c r="DFZ239" s="130"/>
      <c r="DGA239" s="130"/>
      <c r="DGB239" s="130"/>
      <c r="DGC239" s="130"/>
      <c r="DGD239" s="130"/>
      <c r="DGE239" s="130"/>
      <c r="DGF239" s="130"/>
      <c r="DGG239" s="130"/>
      <c r="DGH239" s="130"/>
      <c r="DGI239" s="130"/>
      <c r="DGJ239" s="130"/>
      <c r="DGK239" s="130"/>
      <c r="DGL239" s="130"/>
      <c r="DGM239" s="130"/>
      <c r="DGN239" s="130"/>
      <c r="DGO239" s="130"/>
      <c r="DGP239" s="130"/>
      <c r="DGQ239" s="130"/>
      <c r="DGR239" s="130"/>
      <c r="DGS239" s="130"/>
      <c r="DGT239" s="130"/>
      <c r="DGU239" s="130"/>
      <c r="DGV239" s="130"/>
      <c r="DGW239" s="130"/>
      <c r="DGX239" s="130"/>
      <c r="DGY239" s="130"/>
      <c r="DGZ239" s="130"/>
      <c r="DHA239" s="130"/>
      <c r="DHB239" s="130"/>
      <c r="DHC239" s="130"/>
      <c r="DHD239" s="130"/>
      <c r="DHE239" s="130"/>
      <c r="DHF239" s="130"/>
      <c r="DHG239" s="130"/>
      <c r="DHH239" s="130"/>
      <c r="DHI239" s="130"/>
      <c r="DHJ239" s="130"/>
      <c r="DHK239" s="130"/>
      <c r="DHL239" s="130"/>
      <c r="DHM239" s="130"/>
      <c r="DHN239" s="130"/>
      <c r="DHO239" s="130"/>
      <c r="DHP239" s="130"/>
      <c r="DHQ239" s="130"/>
      <c r="DHR239" s="130"/>
      <c r="DHS239" s="130"/>
      <c r="DHT239" s="130"/>
      <c r="DHU239" s="130"/>
      <c r="DHV239" s="130"/>
      <c r="DHW239" s="130"/>
      <c r="DHX239" s="130"/>
      <c r="DHY239" s="130"/>
      <c r="DHZ239" s="130"/>
      <c r="DIA239" s="130"/>
      <c r="DIB239" s="130"/>
      <c r="DIC239" s="130"/>
      <c r="DID239" s="130"/>
      <c r="DIE239" s="130"/>
      <c r="DIF239" s="130"/>
      <c r="DIG239" s="130"/>
      <c r="DIH239" s="130"/>
      <c r="DII239" s="130"/>
      <c r="DIJ239" s="130"/>
      <c r="DIK239" s="130"/>
      <c r="DIL239" s="130"/>
      <c r="DIM239" s="130"/>
      <c r="DIN239" s="130"/>
      <c r="DIO239" s="130"/>
      <c r="DIP239" s="130"/>
      <c r="DIQ239" s="130"/>
      <c r="DIR239" s="130"/>
      <c r="DIS239" s="130"/>
      <c r="DIT239" s="130"/>
      <c r="DIU239" s="130"/>
      <c r="DIV239" s="130"/>
      <c r="DIW239" s="130"/>
      <c r="DIX239" s="130"/>
      <c r="DIY239" s="130"/>
      <c r="DIZ239" s="130"/>
      <c r="DJA239" s="130"/>
      <c r="DJB239" s="130"/>
      <c r="DJC239" s="130"/>
      <c r="DJD239" s="130"/>
      <c r="DJE239" s="130"/>
      <c r="DJF239" s="130"/>
      <c r="DJG239" s="130"/>
      <c r="DJH239" s="130"/>
      <c r="DJI239" s="130"/>
      <c r="DJJ239" s="130"/>
      <c r="DJK239" s="130"/>
      <c r="DJL239" s="130"/>
      <c r="DJM239" s="130"/>
      <c r="DJN239" s="130"/>
      <c r="DJO239" s="130"/>
      <c r="DJP239" s="130"/>
      <c r="DJQ239" s="130"/>
      <c r="DJR239" s="130"/>
      <c r="DJS239" s="130"/>
      <c r="DJT239" s="130"/>
      <c r="DJU239" s="130"/>
      <c r="DJV239" s="130"/>
      <c r="DJW239" s="130"/>
      <c r="DJX239" s="130"/>
      <c r="DJY239" s="130"/>
      <c r="DJZ239" s="130"/>
      <c r="DKA239" s="130"/>
      <c r="DKB239" s="130"/>
      <c r="DKC239" s="130"/>
      <c r="DKD239" s="130"/>
      <c r="DKE239" s="130"/>
      <c r="DKF239" s="130"/>
      <c r="DKG239" s="130"/>
      <c r="DKH239" s="130"/>
      <c r="DKI239" s="130"/>
      <c r="DKJ239" s="130"/>
      <c r="DKK239" s="130"/>
      <c r="DKL239" s="130"/>
      <c r="DKM239" s="130"/>
      <c r="DKN239" s="130"/>
      <c r="DKO239" s="130"/>
      <c r="DKP239" s="130"/>
      <c r="DKQ239" s="130"/>
      <c r="DKR239" s="130"/>
      <c r="DKS239" s="130"/>
      <c r="DKT239" s="130"/>
      <c r="DKU239" s="130"/>
      <c r="DKV239" s="130"/>
      <c r="DKW239" s="130"/>
      <c r="DKX239" s="130"/>
      <c r="DKY239" s="130"/>
      <c r="DKZ239" s="130"/>
      <c r="DLA239" s="130"/>
      <c r="DLB239" s="130"/>
      <c r="DLC239" s="130"/>
      <c r="DLD239" s="130"/>
      <c r="DLE239" s="130"/>
      <c r="DLF239" s="130"/>
      <c r="DLG239" s="130"/>
      <c r="DLH239" s="130"/>
      <c r="DLI239" s="130"/>
      <c r="DLJ239" s="130"/>
      <c r="DLK239" s="130"/>
      <c r="DLL239" s="130"/>
      <c r="DLM239" s="130"/>
      <c r="DLN239" s="130"/>
      <c r="DLO239" s="130"/>
      <c r="DLP239" s="130"/>
      <c r="DLQ239" s="130"/>
      <c r="DLR239" s="130"/>
      <c r="DLS239" s="130"/>
      <c r="DLT239" s="130"/>
      <c r="DLU239" s="130"/>
      <c r="DLV239" s="130"/>
      <c r="DLW239" s="130"/>
      <c r="DLX239" s="130"/>
      <c r="DLY239" s="130"/>
      <c r="DLZ239" s="130"/>
      <c r="DMA239" s="130"/>
      <c r="DMB239" s="130"/>
      <c r="DMC239" s="130"/>
      <c r="DMD239" s="130"/>
      <c r="DME239" s="130"/>
      <c r="DMF239" s="130"/>
      <c r="DMG239" s="130"/>
      <c r="DMH239" s="130"/>
      <c r="DMI239" s="130"/>
      <c r="DMJ239" s="130"/>
      <c r="DMK239" s="130"/>
      <c r="DML239" s="130"/>
      <c r="DMM239" s="130"/>
      <c r="DMN239" s="130"/>
      <c r="DMO239" s="130"/>
      <c r="DMP239" s="130"/>
      <c r="DMQ239" s="130"/>
      <c r="DMR239" s="130"/>
      <c r="DMS239" s="130"/>
      <c r="DMT239" s="130"/>
      <c r="DMU239" s="130"/>
      <c r="DMV239" s="130"/>
      <c r="DMW239" s="130"/>
      <c r="DMX239" s="130"/>
      <c r="DMY239" s="130"/>
      <c r="DMZ239" s="130"/>
      <c r="DNA239" s="130"/>
      <c r="DNB239" s="130"/>
      <c r="DNC239" s="130"/>
      <c r="DND239" s="130"/>
      <c r="DNE239" s="130"/>
      <c r="DNF239" s="130"/>
      <c r="DNG239" s="130"/>
      <c r="DNH239" s="130"/>
      <c r="DNI239" s="130"/>
      <c r="DNJ239" s="130"/>
      <c r="DNK239" s="130"/>
      <c r="DNL239" s="130"/>
      <c r="DNM239" s="130"/>
      <c r="DNN239" s="130"/>
      <c r="DNO239" s="130"/>
      <c r="DNP239" s="130"/>
      <c r="DNQ239" s="130"/>
      <c r="DNR239" s="130"/>
      <c r="DNS239" s="130"/>
      <c r="DNT239" s="130"/>
      <c r="DNU239" s="130"/>
      <c r="DNV239" s="130"/>
      <c r="DNW239" s="130"/>
      <c r="DNX239" s="130"/>
      <c r="DNY239" s="130"/>
      <c r="DNZ239" s="130"/>
      <c r="DOA239" s="130"/>
      <c r="DOB239" s="130"/>
      <c r="DOC239" s="130"/>
      <c r="DOD239" s="130"/>
      <c r="DOE239" s="130"/>
      <c r="DOF239" s="130"/>
      <c r="DOG239" s="130"/>
      <c r="DOH239" s="130"/>
      <c r="DOI239" s="130"/>
      <c r="DOJ239" s="130"/>
      <c r="DOK239" s="130"/>
      <c r="DOL239" s="130"/>
      <c r="DOM239" s="130"/>
      <c r="DON239" s="130"/>
      <c r="DOO239" s="130"/>
      <c r="DOP239" s="130"/>
      <c r="DOQ239" s="130"/>
      <c r="DOR239" s="130"/>
      <c r="DOS239" s="130"/>
      <c r="DOT239" s="130"/>
      <c r="DOU239" s="130"/>
      <c r="DOV239" s="130"/>
      <c r="DOW239" s="130"/>
      <c r="DOX239" s="130"/>
      <c r="DOY239" s="130"/>
      <c r="DOZ239" s="130"/>
      <c r="DPA239" s="130"/>
      <c r="DPB239" s="130"/>
      <c r="DPC239" s="130"/>
      <c r="DPD239" s="130"/>
      <c r="DPE239" s="130"/>
      <c r="DPF239" s="130"/>
      <c r="DPG239" s="130"/>
      <c r="DPH239" s="130"/>
      <c r="DPI239" s="130"/>
      <c r="DPJ239" s="130"/>
      <c r="DPK239" s="130"/>
      <c r="DPL239" s="130"/>
      <c r="DPM239" s="130"/>
      <c r="DPN239" s="130"/>
      <c r="DPO239" s="130"/>
      <c r="DPP239" s="130"/>
      <c r="DPQ239" s="130"/>
      <c r="DPR239" s="130"/>
      <c r="DPS239" s="130"/>
      <c r="DPT239" s="130"/>
      <c r="DPU239" s="130"/>
      <c r="DPV239" s="130"/>
      <c r="DPW239" s="130"/>
      <c r="DPX239" s="130"/>
      <c r="DPY239" s="130"/>
      <c r="DPZ239" s="130"/>
      <c r="DQA239" s="130"/>
      <c r="DQB239" s="130"/>
      <c r="DQC239" s="130"/>
      <c r="DQD239" s="130"/>
      <c r="DQE239" s="130"/>
      <c r="DQF239" s="130"/>
      <c r="DQG239" s="130"/>
      <c r="DQH239" s="130"/>
      <c r="DQI239" s="130"/>
      <c r="DQJ239" s="130"/>
      <c r="DQK239" s="130"/>
      <c r="DQL239" s="130"/>
      <c r="DQM239" s="130"/>
      <c r="DQN239" s="130"/>
      <c r="DQO239" s="130"/>
      <c r="DQP239" s="130"/>
      <c r="DQQ239" s="130"/>
      <c r="DQR239" s="130"/>
      <c r="DQS239" s="130"/>
      <c r="DQT239" s="130"/>
      <c r="DQU239" s="130"/>
      <c r="DQV239" s="130"/>
      <c r="DQW239" s="130"/>
      <c r="DQX239" s="130"/>
      <c r="DQY239" s="130"/>
      <c r="DQZ239" s="130"/>
      <c r="DRA239" s="130"/>
      <c r="DRB239" s="130"/>
      <c r="DRC239" s="130"/>
      <c r="DRD239" s="130"/>
      <c r="DRE239" s="130"/>
      <c r="DRF239" s="130"/>
      <c r="DRG239" s="130"/>
      <c r="DRH239" s="130"/>
      <c r="DRI239" s="130"/>
      <c r="DRJ239" s="130"/>
      <c r="DRK239" s="130"/>
      <c r="DRL239" s="130"/>
      <c r="DRM239" s="130"/>
      <c r="DRN239" s="130"/>
      <c r="DRO239" s="130"/>
      <c r="DRP239" s="130"/>
      <c r="DRQ239" s="130"/>
      <c r="DRR239" s="130"/>
      <c r="DRS239" s="130"/>
      <c r="DRT239" s="130"/>
      <c r="DRU239" s="130"/>
      <c r="DRV239" s="130"/>
      <c r="DRW239" s="130"/>
      <c r="DRX239" s="130"/>
      <c r="DRY239" s="130"/>
      <c r="DRZ239" s="130"/>
      <c r="DSA239" s="130"/>
      <c r="DSB239" s="130"/>
      <c r="DSC239" s="130"/>
      <c r="DSD239" s="130"/>
      <c r="DSE239" s="130"/>
      <c r="DSF239" s="130"/>
      <c r="DSG239" s="130"/>
      <c r="DSH239" s="130"/>
      <c r="DSI239" s="130"/>
      <c r="DSJ239" s="130"/>
      <c r="DSK239" s="130"/>
      <c r="DSL239" s="130"/>
      <c r="DSM239" s="130"/>
      <c r="DSN239" s="130"/>
      <c r="DSO239" s="130"/>
      <c r="DSP239" s="130"/>
      <c r="DSQ239" s="130"/>
      <c r="DSR239" s="130"/>
      <c r="DSS239" s="130"/>
      <c r="DST239" s="130"/>
      <c r="DSU239" s="130"/>
      <c r="DSV239" s="130"/>
      <c r="DSW239" s="130"/>
      <c r="DSX239" s="130"/>
      <c r="DSY239" s="130"/>
      <c r="DSZ239" s="130"/>
      <c r="DTA239" s="130"/>
      <c r="DTB239" s="130"/>
      <c r="DTC239" s="130"/>
      <c r="DTD239" s="130"/>
      <c r="DTE239" s="130"/>
      <c r="DTF239" s="130"/>
      <c r="DTG239" s="130"/>
      <c r="DTH239" s="130"/>
      <c r="DTI239" s="130"/>
      <c r="DTJ239" s="130"/>
      <c r="DTK239" s="130"/>
      <c r="DTL239" s="130"/>
      <c r="DTM239" s="130"/>
      <c r="DTN239" s="130"/>
      <c r="DTO239" s="130"/>
      <c r="DTP239" s="130"/>
      <c r="DTQ239" s="130"/>
      <c r="DTR239" s="130"/>
      <c r="DTS239" s="130"/>
      <c r="DTT239" s="130"/>
      <c r="DTU239" s="130"/>
      <c r="DTV239" s="130"/>
      <c r="DTW239" s="130"/>
      <c r="DTX239" s="130"/>
      <c r="DTY239" s="130"/>
      <c r="DTZ239" s="130"/>
      <c r="DUA239" s="130"/>
      <c r="DUB239" s="130"/>
      <c r="DUC239" s="130"/>
      <c r="DUD239" s="130"/>
      <c r="DUE239" s="130"/>
      <c r="DUF239" s="130"/>
      <c r="DUG239" s="130"/>
      <c r="DUH239" s="130"/>
      <c r="DUI239" s="130"/>
      <c r="DUJ239" s="130"/>
      <c r="DUK239" s="130"/>
      <c r="DUL239" s="130"/>
      <c r="DUM239" s="130"/>
      <c r="DUN239" s="130"/>
      <c r="DUO239" s="130"/>
      <c r="DUP239" s="130"/>
      <c r="DUQ239" s="130"/>
      <c r="DUR239" s="130"/>
      <c r="DUS239" s="130"/>
      <c r="DUT239" s="130"/>
      <c r="DUU239" s="130"/>
      <c r="DUV239" s="130"/>
      <c r="DUW239" s="130"/>
      <c r="DUX239" s="130"/>
      <c r="DUY239" s="130"/>
      <c r="DUZ239" s="130"/>
      <c r="DVA239" s="130"/>
      <c r="DVB239" s="130"/>
      <c r="DVC239" s="130"/>
      <c r="DVD239" s="130"/>
      <c r="DVE239" s="130"/>
      <c r="DVF239" s="130"/>
      <c r="DVG239" s="130"/>
      <c r="DVH239" s="130"/>
      <c r="DVI239" s="130"/>
      <c r="DVJ239" s="130"/>
      <c r="DVK239" s="130"/>
      <c r="DVL239" s="130"/>
      <c r="DVM239" s="130"/>
      <c r="DVN239" s="130"/>
      <c r="DVO239" s="130"/>
      <c r="DVP239" s="130"/>
      <c r="DVQ239" s="130"/>
      <c r="DVR239" s="130"/>
      <c r="DVS239" s="130"/>
      <c r="DVT239" s="130"/>
      <c r="DVU239" s="130"/>
      <c r="DVV239" s="130"/>
      <c r="DVW239" s="130"/>
      <c r="DVX239" s="130"/>
      <c r="DVY239" s="130"/>
      <c r="DVZ239" s="130"/>
      <c r="DWA239" s="130"/>
      <c r="DWB239" s="130"/>
      <c r="DWC239" s="130"/>
      <c r="DWD239" s="130"/>
      <c r="DWE239" s="130"/>
      <c r="DWF239" s="130"/>
      <c r="DWG239" s="130"/>
      <c r="DWH239" s="130"/>
      <c r="DWI239" s="130"/>
      <c r="DWJ239" s="130"/>
      <c r="DWK239" s="130"/>
      <c r="DWL239" s="130"/>
      <c r="DWM239" s="130"/>
      <c r="DWN239" s="130"/>
      <c r="DWO239" s="130"/>
      <c r="DWP239" s="130"/>
      <c r="DWQ239" s="130"/>
      <c r="DWR239" s="130"/>
      <c r="DWS239" s="130"/>
      <c r="DWT239" s="130"/>
      <c r="DWU239" s="130"/>
      <c r="DWV239" s="130"/>
      <c r="DWW239" s="130"/>
      <c r="DWX239" s="130"/>
      <c r="DWY239" s="130"/>
      <c r="DWZ239" s="130"/>
      <c r="DXA239" s="130"/>
      <c r="DXB239" s="130"/>
      <c r="DXC239" s="130"/>
      <c r="DXD239" s="130"/>
      <c r="DXE239" s="130"/>
      <c r="DXF239" s="130"/>
      <c r="DXG239" s="130"/>
      <c r="DXH239" s="130"/>
      <c r="DXI239" s="130"/>
      <c r="DXJ239" s="130"/>
      <c r="DXK239" s="130"/>
      <c r="DXL239" s="130"/>
      <c r="DXM239" s="130"/>
      <c r="DXN239" s="130"/>
      <c r="DXO239" s="130"/>
      <c r="DXP239" s="130"/>
      <c r="DXQ239" s="130"/>
      <c r="DXR239" s="130"/>
      <c r="DXS239" s="130"/>
      <c r="DXT239" s="130"/>
      <c r="DXU239" s="130"/>
      <c r="DXV239" s="130"/>
      <c r="DXW239" s="130"/>
      <c r="DXX239" s="130"/>
      <c r="DXY239" s="130"/>
      <c r="DXZ239" s="130"/>
      <c r="DYA239" s="130"/>
      <c r="DYB239" s="130"/>
      <c r="DYC239" s="130"/>
      <c r="DYD239" s="130"/>
      <c r="DYE239" s="130"/>
      <c r="DYF239" s="130"/>
      <c r="DYG239" s="130"/>
      <c r="DYH239" s="130"/>
      <c r="DYI239" s="130"/>
      <c r="DYJ239" s="130"/>
      <c r="DYK239" s="130"/>
      <c r="DYL239" s="130"/>
      <c r="DYM239" s="130"/>
      <c r="DYN239" s="130"/>
      <c r="DYO239" s="130"/>
      <c r="DYP239" s="130"/>
      <c r="DYQ239" s="130"/>
      <c r="DYR239" s="130"/>
      <c r="DYS239" s="130"/>
      <c r="DYT239" s="130"/>
      <c r="DYU239" s="130"/>
      <c r="DYV239" s="130"/>
      <c r="DYW239" s="130"/>
      <c r="DYX239" s="130"/>
      <c r="DYY239" s="130"/>
      <c r="DYZ239" s="130"/>
      <c r="DZA239" s="130"/>
      <c r="DZB239" s="130"/>
      <c r="DZC239" s="130"/>
      <c r="DZD239" s="130"/>
      <c r="DZE239" s="130"/>
      <c r="DZF239" s="130"/>
      <c r="DZG239" s="130"/>
      <c r="DZH239" s="130"/>
      <c r="DZI239" s="130"/>
      <c r="DZJ239" s="130"/>
      <c r="DZK239" s="130"/>
      <c r="DZL239" s="130"/>
      <c r="DZM239" s="130"/>
      <c r="DZN239" s="130"/>
      <c r="DZO239" s="130"/>
      <c r="DZP239" s="130"/>
      <c r="DZQ239" s="130"/>
      <c r="DZR239" s="130"/>
      <c r="DZS239" s="130"/>
      <c r="DZT239" s="130"/>
      <c r="DZU239" s="130"/>
      <c r="DZV239" s="130"/>
      <c r="DZW239" s="130"/>
      <c r="DZX239" s="130"/>
      <c r="DZY239" s="130"/>
      <c r="DZZ239" s="130"/>
      <c r="EAA239" s="130"/>
      <c r="EAB239" s="130"/>
      <c r="EAC239" s="130"/>
      <c r="EAD239" s="130"/>
      <c r="EAE239" s="130"/>
      <c r="EAF239" s="130"/>
      <c r="EAG239" s="130"/>
      <c r="EAH239" s="130"/>
      <c r="EAI239" s="130"/>
      <c r="EAJ239" s="130"/>
      <c r="EAK239" s="130"/>
      <c r="EAL239" s="130"/>
      <c r="EAM239" s="130"/>
      <c r="EAN239" s="130"/>
      <c r="EAO239" s="130"/>
      <c r="EAP239" s="130"/>
      <c r="EAQ239" s="130"/>
      <c r="EAR239" s="130"/>
      <c r="EAS239" s="130"/>
      <c r="EAT239" s="130"/>
      <c r="EAU239" s="130"/>
      <c r="EAV239" s="130"/>
      <c r="EAW239" s="130"/>
      <c r="EAX239" s="130"/>
      <c r="EAY239" s="130"/>
      <c r="EAZ239" s="130"/>
      <c r="EBA239" s="130"/>
      <c r="EBB239" s="130"/>
      <c r="EBC239" s="130"/>
      <c r="EBD239" s="130"/>
      <c r="EBE239" s="130"/>
      <c r="EBF239" s="130"/>
      <c r="EBG239" s="130"/>
      <c r="EBH239" s="130"/>
      <c r="EBI239" s="130"/>
      <c r="EBJ239" s="130"/>
      <c r="EBK239" s="130"/>
      <c r="EBL239" s="130"/>
      <c r="EBM239" s="130"/>
      <c r="EBN239" s="130"/>
      <c r="EBO239" s="130"/>
      <c r="EBP239" s="130"/>
      <c r="EBQ239" s="130"/>
      <c r="EBR239" s="130"/>
      <c r="EBS239" s="130"/>
      <c r="EBT239" s="130"/>
      <c r="EBU239" s="130"/>
      <c r="EBV239" s="130"/>
      <c r="EBW239" s="130"/>
      <c r="EBX239" s="130"/>
      <c r="EBY239" s="130"/>
      <c r="EBZ239" s="130"/>
      <c r="ECA239" s="130"/>
      <c r="ECB239" s="130"/>
      <c r="ECC239" s="130"/>
      <c r="ECD239" s="130"/>
      <c r="ECE239" s="130"/>
      <c r="ECF239" s="130"/>
      <c r="ECG239" s="130"/>
      <c r="ECH239" s="130"/>
      <c r="ECI239" s="130"/>
      <c r="ECJ239" s="130"/>
      <c r="ECK239" s="130"/>
      <c r="ECL239" s="130"/>
      <c r="ECM239" s="130"/>
      <c r="ECN239" s="130"/>
      <c r="ECO239" s="130"/>
      <c r="ECP239" s="130"/>
      <c r="ECQ239" s="130"/>
      <c r="ECR239" s="130"/>
      <c r="ECS239" s="130"/>
      <c r="ECT239" s="130"/>
      <c r="ECU239" s="130"/>
      <c r="ECV239" s="130"/>
      <c r="ECW239" s="130"/>
      <c r="ECX239" s="130"/>
      <c r="ECY239" s="130"/>
      <c r="ECZ239" s="130"/>
      <c r="EDA239" s="130"/>
      <c r="EDB239" s="130"/>
      <c r="EDC239" s="130"/>
      <c r="EDD239" s="130"/>
      <c r="EDE239" s="130"/>
      <c r="EDF239" s="130"/>
      <c r="EDG239" s="130"/>
      <c r="EDH239" s="130"/>
      <c r="EDI239" s="130"/>
      <c r="EDJ239" s="130"/>
      <c r="EDK239" s="130"/>
      <c r="EDL239" s="130"/>
      <c r="EDM239" s="130"/>
      <c r="EDN239" s="130"/>
      <c r="EDO239" s="130"/>
      <c r="EDP239" s="130"/>
      <c r="EDQ239" s="130"/>
      <c r="EDR239" s="130"/>
      <c r="EDS239" s="130"/>
      <c r="EDT239" s="130"/>
      <c r="EDU239" s="130"/>
      <c r="EDV239" s="130"/>
      <c r="EDW239" s="130"/>
      <c r="EDX239" s="130"/>
      <c r="EDY239" s="130"/>
      <c r="EDZ239" s="130"/>
      <c r="EEA239" s="130"/>
      <c r="EEB239" s="130"/>
      <c r="EEC239" s="130"/>
      <c r="EED239" s="130"/>
      <c r="EEE239" s="130"/>
      <c r="EEF239" s="130"/>
      <c r="EEG239" s="130"/>
      <c r="EEH239" s="130"/>
      <c r="EEI239" s="130"/>
      <c r="EEJ239" s="130"/>
      <c r="EEK239" s="130"/>
      <c r="EEL239" s="130"/>
      <c r="EEM239" s="130"/>
      <c r="EEN239" s="130"/>
      <c r="EEO239" s="130"/>
      <c r="EEP239" s="130"/>
      <c r="EEQ239" s="130"/>
      <c r="EER239" s="130"/>
      <c r="EES239" s="130"/>
      <c r="EET239" s="130"/>
      <c r="EEU239" s="130"/>
      <c r="EEV239" s="130"/>
      <c r="EEW239" s="130"/>
      <c r="EEX239" s="130"/>
      <c r="EEY239" s="130"/>
      <c r="EEZ239" s="130"/>
      <c r="EFA239" s="130"/>
      <c r="EFB239" s="130"/>
      <c r="EFC239" s="130"/>
      <c r="EFD239" s="130"/>
      <c r="EFE239" s="130"/>
      <c r="EFF239" s="130"/>
      <c r="EFG239" s="130"/>
      <c r="EFH239" s="130"/>
      <c r="EFI239" s="130"/>
      <c r="EFJ239" s="130"/>
      <c r="EFK239" s="130"/>
      <c r="EFL239" s="130"/>
      <c r="EFM239" s="130"/>
      <c r="EFN239" s="130"/>
      <c r="EFO239" s="130"/>
      <c r="EFP239" s="130"/>
      <c r="EFQ239" s="130"/>
      <c r="EFR239" s="130"/>
      <c r="EFS239" s="130"/>
      <c r="EFT239" s="130"/>
      <c r="EFU239" s="130"/>
      <c r="EFV239" s="130"/>
      <c r="EFW239" s="130"/>
      <c r="EFX239" s="130"/>
      <c r="EFY239" s="130"/>
      <c r="EFZ239" s="130"/>
      <c r="EGA239" s="130"/>
      <c r="EGB239" s="130"/>
      <c r="EGC239" s="130"/>
      <c r="EGD239" s="130"/>
      <c r="EGE239" s="130"/>
      <c r="EGF239" s="130"/>
      <c r="EGG239" s="130"/>
      <c r="EGH239" s="130"/>
      <c r="EGI239" s="130"/>
      <c r="EGJ239" s="130"/>
      <c r="EGK239" s="130"/>
      <c r="EGL239" s="130"/>
      <c r="EGM239" s="130"/>
      <c r="EGN239" s="130"/>
      <c r="EGO239" s="130"/>
      <c r="EGP239" s="130"/>
      <c r="EGQ239" s="130"/>
      <c r="EGR239" s="130"/>
      <c r="EGS239" s="130"/>
      <c r="EGT239" s="130"/>
      <c r="EGU239" s="130"/>
      <c r="EGV239" s="130"/>
      <c r="EGW239" s="130"/>
      <c r="EGX239" s="130"/>
      <c r="EGY239" s="130"/>
      <c r="EGZ239" s="130"/>
      <c r="EHA239" s="130"/>
      <c r="EHB239" s="130"/>
      <c r="EHC239" s="130"/>
      <c r="EHD239" s="130"/>
      <c r="EHE239" s="130"/>
      <c r="EHF239" s="130"/>
      <c r="EHG239" s="130"/>
      <c r="EHH239" s="130"/>
      <c r="EHI239" s="130"/>
      <c r="EHJ239" s="130"/>
      <c r="EHK239" s="130"/>
      <c r="EHL239" s="130"/>
      <c r="EHM239" s="130"/>
      <c r="EHN239" s="130"/>
      <c r="EHO239" s="130"/>
      <c r="EHP239" s="130"/>
      <c r="EHQ239" s="130"/>
      <c r="EHR239" s="130"/>
      <c r="EHS239" s="130"/>
      <c r="EHT239" s="130"/>
      <c r="EHU239" s="130"/>
      <c r="EHV239" s="130"/>
      <c r="EHW239" s="130"/>
      <c r="EHX239" s="130"/>
      <c r="EHY239" s="130"/>
      <c r="EHZ239" s="130"/>
      <c r="EIA239" s="130"/>
      <c r="EIB239" s="130"/>
      <c r="EIC239" s="130"/>
      <c r="EID239" s="130"/>
      <c r="EIE239" s="130"/>
      <c r="EIF239" s="130"/>
      <c r="EIG239" s="130"/>
      <c r="EIH239" s="130"/>
      <c r="EII239" s="130"/>
      <c r="EIJ239" s="130"/>
      <c r="EIK239" s="130"/>
      <c r="EIL239" s="130"/>
      <c r="EIM239" s="130"/>
      <c r="EIN239" s="130"/>
      <c r="EIO239" s="130"/>
      <c r="EIP239" s="130"/>
      <c r="EIQ239" s="130"/>
      <c r="EIR239" s="130"/>
      <c r="EIS239" s="130"/>
      <c r="EIT239" s="130"/>
      <c r="EIU239" s="130"/>
      <c r="EIV239" s="130"/>
      <c r="EIW239" s="130"/>
      <c r="EIX239" s="130"/>
      <c r="EIY239" s="130"/>
      <c r="EIZ239" s="130"/>
      <c r="EJA239" s="130"/>
      <c r="EJB239" s="130"/>
      <c r="EJC239" s="130"/>
      <c r="EJD239" s="130"/>
      <c r="EJE239" s="130"/>
      <c r="EJF239" s="130"/>
      <c r="EJG239" s="130"/>
      <c r="EJH239" s="130"/>
      <c r="EJI239" s="130"/>
      <c r="EJJ239" s="130"/>
      <c r="EJK239" s="130"/>
      <c r="EJL239" s="130"/>
      <c r="EJM239" s="130"/>
      <c r="EJN239" s="130"/>
      <c r="EJO239" s="130"/>
      <c r="EJP239" s="130"/>
      <c r="EJQ239" s="130"/>
      <c r="EJR239" s="130"/>
      <c r="EJS239" s="130"/>
      <c r="EJT239" s="130"/>
      <c r="EJU239" s="130"/>
      <c r="EJV239" s="130"/>
      <c r="EJW239" s="130"/>
      <c r="EJX239" s="130"/>
      <c r="EJY239" s="130"/>
      <c r="EJZ239" s="130"/>
      <c r="EKA239" s="130"/>
      <c r="EKB239" s="130"/>
      <c r="EKC239" s="130"/>
      <c r="EKD239" s="130"/>
      <c r="EKE239" s="130"/>
      <c r="EKF239" s="130"/>
      <c r="EKG239" s="130"/>
      <c r="EKH239" s="130"/>
      <c r="EKI239" s="130"/>
      <c r="EKJ239" s="130"/>
      <c r="EKK239" s="130"/>
      <c r="EKL239" s="130"/>
      <c r="EKM239" s="130"/>
      <c r="EKN239" s="130"/>
      <c r="EKO239" s="130"/>
      <c r="EKP239" s="130"/>
      <c r="EKQ239" s="130"/>
      <c r="EKR239" s="130"/>
      <c r="EKS239" s="130"/>
      <c r="EKT239" s="130"/>
      <c r="EKU239" s="130"/>
      <c r="EKV239" s="130"/>
      <c r="EKW239" s="130"/>
      <c r="EKX239" s="130"/>
      <c r="EKY239" s="130"/>
      <c r="EKZ239" s="130"/>
      <c r="ELA239" s="130"/>
      <c r="ELB239" s="130"/>
      <c r="ELC239" s="130"/>
      <c r="ELD239" s="130"/>
      <c r="ELE239" s="130"/>
      <c r="ELF239" s="130"/>
      <c r="ELG239" s="130"/>
      <c r="ELH239" s="130"/>
      <c r="ELI239" s="130"/>
      <c r="ELJ239" s="130"/>
      <c r="ELK239" s="130"/>
      <c r="ELL239" s="130"/>
      <c r="ELM239" s="130"/>
      <c r="ELN239" s="130"/>
      <c r="ELO239" s="130"/>
      <c r="ELP239" s="130"/>
      <c r="ELQ239" s="130"/>
      <c r="ELR239" s="130"/>
      <c r="ELS239" s="130"/>
      <c r="ELT239" s="130"/>
      <c r="ELU239" s="130"/>
      <c r="ELV239" s="130"/>
      <c r="ELW239" s="130"/>
      <c r="ELX239" s="130"/>
      <c r="ELY239" s="130"/>
      <c r="ELZ239" s="130"/>
      <c r="EMA239" s="130"/>
      <c r="EMB239" s="130"/>
      <c r="EMC239" s="130"/>
      <c r="EMD239" s="130"/>
      <c r="EME239" s="130"/>
      <c r="EMF239" s="130"/>
      <c r="EMG239" s="130"/>
      <c r="EMH239" s="130"/>
      <c r="EMI239" s="130"/>
      <c r="EMJ239" s="130"/>
      <c r="EMK239" s="130"/>
      <c r="EML239" s="130"/>
      <c r="EMM239" s="130"/>
      <c r="EMN239" s="130"/>
      <c r="EMO239" s="130"/>
      <c r="EMP239" s="130"/>
      <c r="EMQ239" s="130"/>
      <c r="EMR239" s="130"/>
      <c r="EMS239" s="130"/>
      <c r="EMT239" s="130"/>
      <c r="EMU239" s="130"/>
      <c r="EMV239" s="130"/>
      <c r="EMW239" s="130"/>
      <c r="EMX239" s="130"/>
      <c r="EMY239" s="130"/>
      <c r="EMZ239" s="130"/>
      <c r="ENA239" s="130"/>
      <c r="ENB239" s="130"/>
      <c r="ENC239" s="130"/>
      <c r="END239" s="130"/>
      <c r="ENE239" s="130"/>
      <c r="ENF239" s="130"/>
      <c r="ENG239" s="130"/>
      <c r="ENH239" s="130"/>
      <c r="ENI239" s="130"/>
      <c r="ENJ239" s="130"/>
      <c r="ENK239" s="130"/>
      <c r="ENL239" s="130"/>
      <c r="ENM239" s="130"/>
      <c r="ENN239" s="130"/>
      <c r="ENO239" s="130"/>
      <c r="ENP239" s="130"/>
      <c r="ENQ239" s="130"/>
      <c r="ENR239" s="130"/>
      <c r="ENS239" s="130"/>
      <c r="ENT239" s="130"/>
      <c r="ENU239" s="130"/>
      <c r="ENV239" s="130"/>
      <c r="ENW239" s="130"/>
      <c r="ENX239" s="130"/>
      <c r="ENY239" s="130"/>
      <c r="ENZ239" s="130"/>
      <c r="EOA239" s="130"/>
      <c r="EOB239" s="130"/>
      <c r="EOC239" s="130"/>
      <c r="EOD239" s="130"/>
      <c r="EOE239" s="130"/>
      <c r="EOF239" s="130"/>
      <c r="EOG239" s="130"/>
      <c r="EOH239" s="130"/>
      <c r="EOI239" s="130"/>
      <c r="EOJ239" s="130"/>
      <c r="EOK239" s="130"/>
      <c r="EOL239" s="130"/>
      <c r="EOM239" s="130"/>
      <c r="EON239" s="130"/>
      <c r="EOO239" s="130"/>
      <c r="EOP239" s="130"/>
      <c r="EOQ239" s="130"/>
      <c r="EOR239" s="130"/>
      <c r="EOS239" s="130"/>
      <c r="EOT239" s="130"/>
      <c r="EOU239" s="130"/>
      <c r="EOV239" s="130"/>
      <c r="EOW239" s="130"/>
      <c r="EOX239" s="130"/>
      <c r="EOY239" s="130"/>
      <c r="EOZ239" s="130"/>
      <c r="EPA239" s="130"/>
      <c r="EPB239" s="130"/>
      <c r="EPC239" s="130"/>
      <c r="EPD239" s="130"/>
      <c r="EPE239" s="130"/>
      <c r="EPF239" s="130"/>
      <c r="EPG239" s="130"/>
      <c r="EPH239" s="130"/>
      <c r="EPI239" s="130"/>
      <c r="EPJ239" s="130"/>
      <c r="EPK239" s="130"/>
      <c r="EPL239" s="130"/>
      <c r="EPM239" s="130"/>
      <c r="EPN239" s="130"/>
      <c r="EPO239" s="130"/>
      <c r="EPP239" s="130"/>
      <c r="EPQ239" s="130"/>
      <c r="EPR239" s="130"/>
      <c r="EPS239" s="130"/>
      <c r="EPT239" s="130"/>
      <c r="EPU239" s="130"/>
      <c r="EPV239" s="130"/>
      <c r="EPW239" s="130"/>
      <c r="EPX239" s="130"/>
      <c r="EPY239" s="130"/>
      <c r="EPZ239" s="130"/>
      <c r="EQA239" s="130"/>
      <c r="EQB239" s="130"/>
      <c r="EQC239" s="130"/>
      <c r="EQD239" s="130"/>
      <c r="EQE239" s="130"/>
      <c r="EQF239" s="130"/>
      <c r="EQG239" s="130"/>
      <c r="EQH239" s="130"/>
      <c r="EQI239" s="130"/>
      <c r="EQJ239" s="130"/>
      <c r="EQK239" s="130"/>
      <c r="EQL239" s="130"/>
      <c r="EQM239" s="130"/>
      <c r="EQN239" s="130"/>
      <c r="EQO239" s="130"/>
      <c r="EQP239" s="130"/>
      <c r="EQQ239" s="130"/>
      <c r="EQR239" s="130"/>
      <c r="EQS239" s="130"/>
      <c r="EQT239" s="130"/>
      <c r="EQU239" s="130"/>
      <c r="EQV239" s="130"/>
      <c r="EQW239" s="130"/>
      <c r="EQX239" s="130"/>
      <c r="EQY239" s="130"/>
      <c r="EQZ239" s="130"/>
      <c r="ERA239" s="130"/>
      <c r="ERB239" s="130"/>
      <c r="ERC239" s="130"/>
      <c r="ERD239" s="130"/>
      <c r="ERE239" s="130"/>
      <c r="ERF239" s="130"/>
      <c r="ERG239" s="130"/>
      <c r="ERH239" s="130"/>
      <c r="ERI239" s="130"/>
      <c r="ERJ239" s="130"/>
      <c r="ERK239" s="130"/>
      <c r="ERL239" s="130"/>
      <c r="ERM239" s="130"/>
      <c r="ERN239" s="130"/>
      <c r="ERO239" s="130"/>
      <c r="ERP239" s="130"/>
      <c r="ERQ239" s="130"/>
      <c r="ERR239" s="130"/>
      <c r="ERS239" s="130"/>
      <c r="ERT239" s="130"/>
      <c r="ERU239" s="130"/>
      <c r="ERV239" s="130"/>
      <c r="ERW239" s="130"/>
      <c r="ERX239" s="130"/>
      <c r="ERY239" s="130"/>
      <c r="ERZ239" s="130"/>
      <c r="ESA239" s="130"/>
      <c r="ESB239" s="130"/>
      <c r="ESC239" s="130"/>
      <c r="ESD239" s="130"/>
      <c r="ESE239" s="130"/>
      <c r="ESF239" s="130"/>
      <c r="ESG239" s="130"/>
      <c r="ESH239" s="130"/>
      <c r="ESI239" s="130"/>
      <c r="ESJ239" s="130"/>
      <c r="ESK239" s="130"/>
      <c r="ESL239" s="130"/>
      <c r="ESM239" s="130"/>
      <c r="ESN239" s="130"/>
      <c r="ESO239" s="130"/>
      <c r="ESP239" s="130"/>
      <c r="ESQ239" s="130"/>
      <c r="ESR239" s="130"/>
      <c r="ESS239" s="130"/>
      <c r="EST239" s="130"/>
      <c r="ESU239" s="130"/>
      <c r="ESV239" s="130"/>
      <c r="ESW239" s="130"/>
      <c r="ESX239" s="130"/>
      <c r="ESY239" s="130"/>
      <c r="ESZ239" s="130"/>
      <c r="ETA239" s="130"/>
      <c r="ETB239" s="130"/>
      <c r="ETC239" s="130"/>
      <c r="ETD239" s="130"/>
      <c r="ETE239" s="130"/>
      <c r="ETF239" s="130"/>
      <c r="ETG239" s="130"/>
      <c r="ETH239" s="130"/>
      <c r="ETI239" s="130"/>
      <c r="ETJ239" s="130"/>
      <c r="ETK239" s="130"/>
      <c r="ETL239" s="130"/>
      <c r="ETM239" s="130"/>
      <c r="ETN239" s="130"/>
      <c r="ETO239" s="130"/>
      <c r="ETP239" s="130"/>
      <c r="ETQ239" s="130"/>
      <c r="ETR239" s="130"/>
      <c r="ETS239" s="130"/>
      <c r="ETT239" s="130"/>
      <c r="ETU239" s="130"/>
      <c r="ETV239" s="130"/>
      <c r="ETW239" s="130"/>
      <c r="ETX239" s="130"/>
      <c r="ETY239" s="130"/>
      <c r="ETZ239" s="130"/>
      <c r="EUA239" s="130"/>
      <c r="EUB239" s="130"/>
      <c r="EUC239" s="130"/>
      <c r="EUD239" s="130"/>
      <c r="EUE239" s="130"/>
      <c r="EUF239" s="130"/>
      <c r="EUG239" s="130"/>
      <c r="EUH239" s="130"/>
      <c r="EUI239" s="130"/>
      <c r="EUJ239" s="130"/>
      <c r="EUK239" s="130"/>
      <c r="EUL239" s="130"/>
      <c r="EUM239" s="130"/>
      <c r="EUN239" s="130"/>
      <c r="EUO239" s="130"/>
      <c r="EUP239" s="130"/>
      <c r="EUQ239" s="130"/>
      <c r="EUR239" s="130"/>
      <c r="EUS239" s="130"/>
      <c r="EUT239" s="130"/>
      <c r="EUU239" s="130"/>
      <c r="EUV239" s="130"/>
      <c r="EUW239" s="130"/>
      <c r="EUX239" s="130"/>
      <c r="EUY239" s="130"/>
      <c r="EUZ239" s="130"/>
      <c r="EVA239" s="130"/>
      <c r="EVB239" s="130"/>
      <c r="EVC239" s="130"/>
      <c r="EVD239" s="130"/>
      <c r="EVE239" s="130"/>
      <c r="EVF239" s="130"/>
      <c r="EVG239" s="130"/>
      <c r="EVH239" s="130"/>
      <c r="EVI239" s="130"/>
      <c r="EVJ239" s="130"/>
      <c r="EVK239" s="130"/>
      <c r="EVL239" s="130"/>
      <c r="EVM239" s="130"/>
      <c r="EVN239" s="130"/>
      <c r="EVO239" s="130"/>
      <c r="EVP239" s="130"/>
      <c r="EVQ239" s="130"/>
      <c r="EVR239" s="130"/>
      <c r="EVS239" s="130"/>
      <c r="EVT239" s="130"/>
      <c r="EVU239" s="130"/>
      <c r="EVV239" s="130"/>
      <c r="EVW239" s="130"/>
      <c r="EVX239" s="130"/>
      <c r="EVY239" s="130"/>
      <c r="EVZ239" s="130"/>
      <c r="EWA239" s="130"/>
      <c r="EWB239" s="130"/>
      <c r="EWC239" s="130"/>
      <c r="EWD239" s="130"/>
      <c r="EWE239" s="130"/>
      <c r="EWF239" s="130"/>
      <c r="EWG239" s="130"/>
      <c r="EWH239" s="130"/>
      <c r="EWI239" s="130"/>
      <c r="EWJ239" s="130"/>
      <c r="EWK239" s="130"/>
      <c r="EWL239" s="130"/>
      <c r="EWM239" s="130"/>
      <c r="EWN239" s="130"/>
      <c r="EWO239" s="130"/>
      <c r="EWP239" s="130"/>
      <c r="EWQ239" s="130"/>
      <c r="EWR239" s="130"/>
      <c r="EWS239" s="130"/>
      <c r="EWT239" s="130"/>
      <c r="EWU239" s="130"/>
      <c r="EWV239" s="130"/>
      <c r="EWW239" s="130"/>
      <c r="EWX239" s="130"/>
      <c r="EWY239" s="130"/>
      <c r="EWZ239" s="130"/>
      <c r="EXA239" s="130"/>
      <c r="EXB239" s="130"/>
      <c r="EXC239" s="130"/>
      <c r="EXD239" s="130"/>
      <c r="EXE239" s="130"/>
      <c r="EXF239" s="130"/>
      <c r="EXG239" s="130"/>
      <c r="EXH239" s="130"/>
      <c r="EXI239" s="130"/>
      <c r="EXJ239" s="130"/>
      <c r="EXK239" s="130"/>
      <c r="EXL239" s="130"/>
      <c r="EXM239" s="130"/>
      <c r="EXN239" s="130"/>
      <c r="EXO239" s="130"/>
      <c r="EXP239" s="130"/>
      <c r="EXQ239" s="130"/>
      <c r="EXR239" s="130"/>
      <c r="EXS239" s="130"/>
      <c r="EXT239" s="130"/>
      <c r="EXU239" s="130"/>
      <c r="EXV239" s="130"/>
      <c r="EXW239" s="130"/>
      <c r="EXX239" s="130"/>
      <c r="EXY239" s="130"/>
      <c r="EXZ239" s="130"/>
      <c r="EYA239" s="130"/>
      <c r="EYB239" s="130"/>
      <c r="EYC239" s="130"/>
      <c r="EYD239" s="130"/>
      <c r="EYE239" s="130"/>
      <c r="EYF239" s="130"/>
      <c r="EYG239" s="130"/>
      <c r="EYH239" s="130"/>
      <c r="EYI239" s="130"/>
      <c r="EYJ239" s="130"/>
      <c r="EYK239" s="130"/>
      <c r="EYL239" s="130"/>
      <c r="EYM239" s="130"/>
      <c r="EYN239" s="130"/>
      <c r="EYO239" s="130"/>
      <c r="EYP239" s="130"/>
      <c r="EYQ239" s="130"/>
      <c r="EYR239" s="130"/>
      <c r="EYS239" s="130"/>
      <c r="EYT239" s="130"/>
      <c r="EYU239" s="130"/>
      <c r="EYV239" s="130"/>
      <c r="EYW239" s="130"/>
      <c r="EYX239" s="130"/>
      <c r="EYY239" s="130"/>
      <c r="EYZ239" s="130"/>
      <c r="EZA239" s="130"/>
      <c r="EZB239" s="130"/>
      <c r="EZC239" s="130"/>
      <c r="EZD239" s="130"/>
      <c r="EZE239" s="130"/>
      <c r="EZF239" s="130"/>
      <c r="EZG239" s="130"/>
      <c r="EZH239" s="130"/>
      <c r="EZI239" s="130"/>
      <c r="EZJ239" s="130"/>
      <c r="EZK239" s="130"/>
      <c r="EZL239" s="130"/>
      <c r="EZM239" s="130"/>
      <c r="EZN239" s="130"/>
      <c r="EZO239" s="130"/>
      <c r="EZP239" s="130"/>
      <c r="EZQ239" s="130"/>
      <c r="EZR239" s="130"/>
      <c r="EZS239" s="130"/>
      <c r="EZT239" s="130"/>
      <c r="EZU239" s="130"/>
      <c r="EZV239" s="130"/>
      <c r="EZW239" s="130"/>
      <c r="EZX239" s="130"/>
      <c r="EZY239" s="130"/>
      <c r="EZZ239" s="130"/>
      <c r="FAA239" s="130"/>
      <c r="FAB239" s="130"/>
      <c r="FAC239" s="130"/>
      <c r="FAD239" s="130"/>
      <c r="FAE239" s="130"/>
      <c r="FAF239" s="130"/>
      <c r="FAG239" s="130"/>
      <c r="FAH239" s="130"/>
      <c r="FAI239" s="130"/>
      <c r="FAJ239" s="130"/>
      <c r="FAK239" s="130"/>
      <c r="FAL239" s="130"/>
      <c r="FAM239" s="130"/>
      <c r="FAN239" s="130"/>
      <c r="FAO239" s="130"/>
      <c r="FAP239" s="130"/>
      <c r="FAQ239" s="130"/>
      <c r="FAR239" s="130"/>
      <c r="FAS239" s="130"/>
      <c r="FAT239" s="130"/>
      <c r="FAU239" s="130"/>
      <c r="FAV239" s="130"/>
      <c r="FAW239" s="130"/>
      <c r="FAX239" s="130"/>
      <c r="FAY239" s="130"/>
      <c r="FAZ239" s="130"/>
      <c r="FBA239" s="130"/>
      <c r="FBB239" s="130"/>
      <c r="FBC239" s="130"/>
      <c r="FBD239" s="130"/>
      <c r="FBE239" s="130"/>
      <c r="FBF239" s="130"/>
      <c r="FBG239" s="130"/>
      <c r="FBH239" s="130"/>
      <c r="FBI239" s="130"/>
      <c r="FBJ239" s="130"/>
      <c r="FBK239" s="130"/>
      <c r="FBL239" s="130"/>
      <c r="FBM239" s="130"/>
      <c r="FBN239" s="130"/>
      <c r="FBO239" s="130"/>
      <c r="FBP239" s="130"/>
      <c r="FBQ239" s="130"/>
      <c r="FBR239" s="130"/>
      <c r="FBS239" s="130"/>
      <c r="FBT239" s="130"/>
      <c r="FBU239" s="130"/>
      <c r="FBV239" s="130"/>
      <c r="FBW239" s="130"/>
      <c r="FBX239" s="130"/>
      <c r="FBY239" s="130"/>
      <c r="FBZ239" s="130"/>
      <c r="FCA239" s="130"/>
      <c r="FCB239" s="130"/>
      <c r="FCC239" s="130"/>
      <c r="FCD239" s="130"/>
      <c r="FCE239" s="130"/>
      <c r="FCF239" s="130"/>
      <c r="FCG239" s="130"/>
      <c r="FCH239" s="130"/>
      <c r="FCI239" s="130"/>
      <c r="FCJ239" s="130"/>
      <c r="FCK239" s="130"/>
      <c r="FCL239" s="130"/>
      <c r="FCM239" s="130"/>
      <c r="FCN239" s="130"/>
      <c r="FCO239" s="130"/>
      <c r="FCP239" s="130"/>
      <c r="FCQ239" s="130"/>
      <c r="FCR239" s="130"/>
      <c r="FCS239" s="130"/>
      <c r="FCT239" s="130"/>
      <c r="FCU239" s="130"/>
      <c r="FCV239" s="130"/>
      <c r="FCW239" s="130"/>
      <c r="FCX239" s="130"/>
      <c r="FCY239" s="130"/>
      <c r="FCZ239" s="130"/>
      <c r="FDA239" s="130"/>
      <c r="FDB239" s="130"/>
      <c r="FDC239" s="130"/>
      <c r="FDD239" s="130"/>
      <c r="FDE239" s="130"/>
      <c r="FDF239" s="130"/>
      <c r="FDG239" s="130"/>
      <c r="FDH239" s="130"/>
      <c r="FDI239" s="130"/>
      <c r="FDJ239" s="130"/>
      <c r="FDK239" s="130"/>
      <c r="FDL239" s="130"/>
      <c r="FDM239" s="130"/>
      <c r="FDN239" s="130"/>
      <c r="FDO239" s="130"/>
      <c r="FDP239" s="130"/>
      <c r="FDQ239" s="130"/>
      <c r="FDR239" s="130"/>
      <c r="FDS239" s="130"/>
      <c r="FDT239" s="130"/>
      <c r="FDU239" s="130"/>
      <c r="FDV239" s="130"/>
      <c r="FDW239" s="130"/>
      <c r="FDX239" s="130"/>
      <c r="FDY239" s="130"/>
      <c r="FDZ239" s="130"/>
      <c r="FEA239" s="130"/>
      <c r="FEB239" s="130"/>
      <c r="FEC239" s="130"/>
      <c r="FED239" s="130"/>
      <c r="FEE239" s="130"/>
      <c r="FEF239" s="130"/>
      <c r="FEG239" s="130"/>
      <c r="FEH239" s="130"/>
      <c r="FEI239" s="130"/>
      <c r="FEJ239" s="130"/>
      <c r="FEK239" s="130"/>
      <c r="FEL239" s="130"/>
      <c r="FEM239" s="130"/>
      <c r="FEN239" s="130"/>
      <c r="FEO239" s="130"/>
      <c r="FEP239" s="130"/>
      <c r="FEQ239" s="130"/>
      <c r="FER239" s="130"/>
      <c r="FES239" s="130"/>
      <c r="FET239" s="130"/>
      <c r="FEU239" s="130"/>
      <c r="FEV239" s="130"/>
      <c r="FEW239" s="130"/>
      <c r="FEX239" s="130"/>
      <c r="FEY239" s="130"/>
      <c r="FEZ239" s="130"/>
      <c r="FFA239" s="130"/>
      <c r="FFB239" s="130"/>
      <c r="FFC239" s="130"/>
      <c r="FFD239" s="130"/>
      <c r="FFE239" s="130"/>
      <c r="FFF239" s="130"/>
      <c r="FFG239" s="130"/>
      <c r="FFH239" s="130"/>
      <c r="FFI239" s="130"/>
      <c r="FFJ239" s="130"/>
      <c r="FFK239" s="130"/>
      <c r="FFL239" s="130"/>
      <c r="FFM239" s="130"/>
      <c r="FFN239" s="130"/>
      <c r="FFO239" s="130"/>
      <c r="FFP239" s="130"/>
      <c r="FFQ239" s="130"/>
      <c r="FFR239" s="130"/>
      <c r="FFS239" s="130"/>
      <c r="FFT239" s="130"/>
      <c r="FFU239" s="130"/>
      <c r="FFV239" s="130"/>
      <c r="FFW239" s="130"/>
      <c r="FFX239" s="130"/>
      <c r="FFY239" s="130"/>
      <c r="FFZ239" s="130"/>
      <c r="FGA239" s="130"/>
      <c r="FGB239" s="130"/>
      <c r="FGC239" s="130"/>
      <c r="FGD239" s="130"/>
      <c r="FGE239" s="130"/>
      <c r="FGF239" s="130"/>
      <c r="FGG239" s="130"/>
      <c r="FGH239" s="130"/>
      <c r="FGI239" s="130"/>
      <c r="FGJ239" s="130"/>
      <c r="FGK239" s="130"/>
      <c r="FGL239" s="130"/>
      <c r="FGM239" s="130"/>
      <c r="FGN239" s="130"/>
      <c r="FGO239" s="130"/>
      <c r="FGP239" s="130"/>
      <c r="FGQ239" s="130"/>
      <c r="FGR239" s="130"/>
      <c r="FGS239" s="130"/>
      <c r="FGT239" s="130"/>
      <c r="FGU239" s="130"/>
      <c r="FGV239" s="130"/>
      <c r="FGW239" s="130"/>
      <c r="FGX239" s="130"/>
      <c r="FGY239" s="130"/>
      <c r="FGZ239" s="130"/>
      <c r="FHA239" s="130"/>
      <c r="FHB239" s="130"/>
      <c r="FHC239" s="130"/>
      <c r="FHD239" s="130"/>
      <c r="FHE239" s="130"/>
      <c r="FHF239" s="130"/>
      <c r="FHG239" s="130"/>
      <c r="FHH239" s="130"/>
      <c r="FHI239" s="130"/>
      <c r="FHJ239" s="130"/>
      <c r="FHK239" s="130"/>
      <c r="FHL239" s="130"/>
      <c r="FHM239" s="130"/>
      <c r="FHN239" s="130"/>
      <c r="FHO239" s="130"/>
      <c r="FHP239" s="130"/>
      <c r="FHQ239" s="130"/>
      <c r="FHR239" s="130"/>
      <c r="FHS239" s="130"/>
      <c r="FHT239" s="130"/>
      <c r="FHU239" s="130"/>
      <c r="FHV239" s="130"/>
      <c r="FHW239" s="130"/>
      <c r="FHX239" s="130"/>
      <c r="FHY239" s="130"/>
      <c r="FHZ239" s="130"/>
      <c r="FIA239" s="130"/>
      <c r="FIB239" s="130"/>
      <c r="FIC239" s="130"/>
      <c r="FID239" s="130"/>
      <c r="FIE239" s="130"/>
      <c r="FIF239" s="130"/>
      <c r="FIG239" s="130"/>
      <c r="FIH239" s="130"/>
      <c r="FII239" s="130"/>
      <c r="FIJ239" s="130"/>
      <c r="FIK239" s="130"/>
      <c r="FIL239" s="130"/>
      <c r="FIM239" s="130"/>
      <c r="FIN239" s="130"/>
      <c r="FIO239" s="130"/>
      <c r="FIP239" s="130"/>
      <c r="FIQ239" s="130"/>
      <c r="FIR239" s="130"/>
      <c r="FIS239" s="130"/>
      <c r="FIT239" s="130"/>
      <c r="FIU239" s="130"/>
      <c r="FIV239" s="130"/>
      <c r="FIW239" s="130"/>
      <c r="FIX239" s="130"/>
      <c r="FIY239" s="130"/>
      <c r="FIZ239" s="130"/>
      <c r="FJA239" s="130"/>
      <c r="FJB239" s="130"/>
      <c r="FJC239" s="130"/>
      <c r="FJD239" s="130"/>
      <c r="FJE239" s="130"/>
      <c r="FJF239" s="130"/>
      <c r="FJG239" s="130"/>
      <c r="FJH239" s="130"/>
      <c r="FJI239" s="130"/>
      <c r="FJJ239" s="130"/>
      <c r="FJK239" s="130"/>
      <c r="FJL239" s="130"/>
      <c r="FJM239" s="130"/>
      <c r="FJN239" s="130"/>
      <c r="FJO239" s="130"/>
      <c r="FJP239" s="130"/>
      <c r="FJQ239" s="130"/>
      <c r="FJR239" s="130"/>
      <c r="FJS239" s="130"/>
      <c r="FJT239" s="130"/>
      <c r="FJU239" s="130"/>
      <c r="FJV239" s="130"/>
      <c r="FJW239" s="130"/>
      <c r="FJX239" s="130"/>
      <c r="FJY239" s="130"/>
      <c r="FJZ239" s="130"/>
      <c r="FKA239" s="130"/>
      <c r="FKB239" s="130"/>
      <c r="FKC239" s="130"/>
      <c r="FKD239" s="130"/>
      <c r="FKE239" s="130"/>
      <c r="FKF239" s="130"/>
      <c r="FKG239" s="130"/>
      <c r="FKH239" s="130"/>
      <c r="FKI239" s="130"/>
      <c r="FKJ239" s="130"/>
      <c r="FKK239" s="130"/>
      <c r="FKL239" s="130"/>
      <c r="FKM239" s="130"/>
      <c r="FKN239" s="130"/>
      <c r="FKO239" s="130"/>
      <c r="FKP239" s="130"/>
      <c r="FKQ239" s="130"/>
      <c r="FKR239" s="130"/>
      <c r="FKS239" s="130"/>
      <c r="FKT239" s="130"/>
      <c r="FKU239" s="130"/>
      <c r="FKV239" s="130"/>
      <c r="FKW239" s="130"/>
      <c r="FKX239" s="130"/>
      <c r="FKY239" s="130"/>
      <c r="FKZ239" s="130"/>
      <c r="FLA239" s="130"/>
      <c r="FLB239" s="130"/>
      <c r="FLC239" s="130"/>
      <c r="FLD239" s="130"/>
      <c r="FLE239" s="130"/>
      <c r="FLF239" s="130"/>
      <c r="FLG239" s="130"/>
      <c r="FLH239" s="130"/>
      <c r="FLI239" s="130"/>
      <c r="FLJ239" s="130"/>
      <c r="FLK239" s="130"/>
      <c r="FLL239" s="130"/>
      <c r="FLM239" s="130"/>
      <c r="FLN239" s="130"/>
      <c r="FLO239" s="130"/>
      <c r="FLP239" s="130"/>
      <c r="FLQ239" s="130"/>
      <c r="FLR239" s="130"/>
      <c r="FLS239" s="130"/>
      <c r="FLT239" s="130"/>
      <c r="FLU239" s="130"/>
      <c r="FLV239" s="130"/>
      <c r="FLW239" s="130"/>
      <c r="FLX239" s="130"/>
      <c r="FLY239" s="130"/>
      <c r="FLZ239" s="130"/>
      <c r="FMA239" s="130"/>
      <c r="FMB239" s="130"/>
      <c r="FMC239" s="130"/>
      <c r="FMD239" s="130"/>
      <c r="FME239" s="130"/>
      <c r="FMF239" s="130"/>
      <c r="FMG239" s="130"/>
      <c r="FMH239" s="130"/>
      <c r="FMI239" s="130"/>
      <c r="FMJ239" s="130"/>
      <c r="FMK239" s="130"/>
      <c r="FML239" s="130"/>
      <c r="FMM239" s="130"/>
      <c r="FMN239" s="130"/>
      <c r="FMO239" s="130"/>
      <c r="FMP239" s="130"/>
      <c r="FMQ239" s="130"/>
      <c r="FMR239" s="130"/>
      <c r="FMS239" s="130"/>
      <c r="FMT239" s="130"/>
      <c r="FMU239" s="130"/>
      <c r="FMV239" s="130"/>
      <c r="FMW239" s="130"/>
      <c r="FMX239" s="130"/>
      <c r="FMY239" s="130"/>
      <c r="FMZ239" s="130"/>
      <c r="FNA239" s="130"/>
      <c r="FNB239" s="130"/>
      <c r="FNC239" s="130"/>
      <c r="FND239" s="130"/>
      <c r="FNE239" s="130"/>
      <c r="FNF239" s="130"/>
      <c r="FNG239" s="130"/>
      <c r="FNH239" s="130"/>
      <c r="FNI239" s="130"/>
      <c r="FNJ239" s="130"/>
      <c r="FNK239" s="130"/>
      <c r="FNL239" s="130"/>
      <c r="FNM239" s="130"/>
      <c r="FNN239" s="130"/>
      <c r="FNO239" s="130"/>
      <c r="FNP239" s="130"/>
      <c r="FNQ239" s="130"/>
      <c r="FNR239" s="130"/>
      <c r="FNS239" s="130"/>
      <c r="FNT239" s="130"/>
      <c r="FNU239" s="130"/>
      <c r="FNV239" s="130"/>
      <c r="FNW239" s="130"/>
      <c r="FNX239" s="130"/>
      <c r="FNY239" s="130"/>
      <c r="FNZ239" s="130"/>
      <c r="FOA239" s="130"/>
      <c r="FOB239" s="130"/>
      <c r="FOC239" s="130"/>
      <c r="FOD239" s="130"/>
      <c r="FOE239" s="130"/>
      <c r="FOF239" s="130"/>
      <c r="FOG239" s="130"/>
      <c r="FOH239" s="130"/>
      <c r="FOI239" s="130"/>
      <c r="FOJ239" s="130"/>
      <c r="FOK239" s="130"/>
      <c r="FOL239" s="130"/>
      <c r="FOM239" s="130"/>
      <c r="FON239" s="130"/>
      <c r="FOO239" s="130"/>
      <c r="FOP239" s="130"/>
      <c r="FOQ239" s="130"/>
      <c r="FOR239" s="130"/>
      <c r="FOS239" s="130"/>
      <c r="FOT239" s="130"/>
      <c r="FOU239" s="130"/>
      <c r="FOV239" s="130"/>
      <c r="FOW239" s="130"/>
      <c r="FOX239" s="130"/>
      <c r="FOY239" s="130"/>
      <c r="FOZ239" s="130"/>
      <c r="FPA239" s="130"/>
      <c r="FPB239" s="130"/>
      <c r="FPC239" s="130"/>
      <c r="FPD239" s="130"/>
      <c r="FPE239" s="130"/>
      <c r="FPF239" s="130"/>
      <c r="FPG239" s="130"/>
      <c r="FPH239" s="130"/>
      <c r="FPI239" s="130"/>
      <c r="FPJ239" s="130"/>
      <c r="FPK239" s="130"/>
      <c r="FPL239" s="130"/>
      <c r="FPM239" s="130"/>
      <c r="FPN239" s="130"/>
      <c r="FPO239" s="130"/>
      <c r="FPP239" s="130"/>
      <c r="FPQ239" s="130"/>
      <c r="FPR239" s="130"/>
      <c r="FPS239" s="130"/>
      <c r="FPT239" s="130"/>
      <c r="FPU239" s="130"/>
      <c r="FPV239" s="130"/>
      <c r="FPW239" s="130"/>
      <c r="FPX239" s="130"/>
      <c r="FPY239" s="130"/>
      <c r="FPZ239" s="130"/>
      <c r="FQA239" s="130"/>
      <c r="FQB239" s="130"/>
      <c r="FQC239" s="130"/>
      <c r="FQD239" s="130"/>
      <c r="FQE239" s="130"/>
      <c r="FQF239" s="130"/>
      <c r="FQG239" s="130"/>
      <c r="FQH239" s="130"/>
      <c r="FQI239" s="130"/>
      <c r="FQJ239" s="130"/>
      <c r="FQK239" s="130"/>
      <c r="FQL239" s="130"/>
      <c r="FQM239" s="130"/>
      <c r="FQN239" s="130"/>
      <c r="FQO239" s="130"/>
      <c r="FQP239" s="130"/>
      <c r="FQQ239" s="130"/>
      <c r="FQR239" s="130"/>
      <c r="FQS239" s="130"/>
      <c r="FQT239" s="130"/>
      <c r="FQU239" s="130"/>
      <c r="FQV239" s="130"/>
      <c r="FQW239" s="130"/>
      <c r="FQX239" s="130"/>
      <c r="FQY239" s="130"/>
      <c r="FQZ239" s="130"/>
      <c r="FRA239" s="130"/>
      <c r="FRB239" s="130"/>
      <c r="FRC239" s="130"/>
      <c r="FRD239" s="130"/>
      <c r="FRE239" s="130"/>
      <c r="FRF239" s="130"/>
      <c r="FRG239" s="130"/>
      <c r="FRH239" s="130"/>
      <c r="FRI239" s="130"/>
      <c r="FRJ239" s="130"/>
      <c r="FRK239" s="130"/>
      <c r="FRL239" s="130"/>
      <c r="FRM239" s="130"/>
      <c r="FRN239" s="130"/>
      <c r="FRO239" s="130"/>
      <c r="FRP239" s="130"/>
      <c r="FRQ239" s="130"/>
      <c r="FRR239" s="130"/>
      <c r="FRS239" s="130"/>
      <c r="FRT239" s="130"/>
      <c r="FRU239" s="130"/>
      <c r="FRV239" s="130"/>
      <c r="FRW239" s="130"/>
      <c r="FRX239" s="130"/>
      <c r="FRY239" s="130"/>
      <c r="FRZ239" s="130"/>
      <c r="FSA239" s="130"/>
      <c r="FSB239" s="130"/>
      <c r="FSC239" s="130"/>
      <c r="FSD239" s="130"/>
      <c r="FSE239" s="130"/>
      <c r="FSF239" s="130"/>
      <c r="FSG239" s="130"/>
      <c r="FSH239" s="130"/>
      <c r="FSI239" s="130"/>
      <c r="FSJ239" s="130"/>
      <c r="FSK239" s="130"/>
      <c r="FSL239" s="130"/>
      <c r="FSM239" s="130"/>
      <c r="FSN239" s="130"/>
      <c r="FSO239" s="130"/>
      <c r="FSP239" s="130"/>
      <c r="FSQ239" s="130"/>
      <c r="FSR239" s="130"/>
      <c r="FSS239" s="130"/>
      <c r="FST239" s="130"/>
      <c r="FSU239" s="130"/>
      <c r="FSV239" s="130"/>
      <c r="FSW239" s="130"/>
      <c r="FSX239" s="130"/>
      <c r="FSY239" s="130"/>
      <c r="FSZ239" s="130"/>
      <c r="FTA239" s="130"/>
      <c r="FTB239" s="130"/>
      <c r="FTC239" s="130"/>
      <c r="FTD239" s="130"/>
      <c r="FTE239" s="130"/>
      <c r="FTF239" s="130"/>
      <c r="FTG239" s="130"/>
      <c r="FTH239" s="130"/>
      <c r="FTI239" s="130"/>
      <c r="FTJ239" s="130"/>
      <c r="FTK239" s="130"/>
      <c r="FTL239" s="130"/>
      <c r="FTM239" s="130"/>
      <c r="FTN239" s="130"/>
      <c r="FTO239" s="130"/>
      <c r="FTP239" s="130"/>
      <c r="FTQ239" s="130"/>
      <c r="FTR239" s="130"/>
      <c r="FTS239" s="130"/>
      <c r="FTT239" s="130"/>
      <c r="FTU239" s="130"/>
      <c r="FTV239" s="130"/>
      <c r="FTW239" s="130"/>
      <c r="FTX239" s="130"/>
      <c r="FTY239" s="130"/>
      <c r="FTZ239" s="130"/>
      <c r="FUA239" s="130"/>
      <c r="FUB239" s="130"/>
      <c r="FUC239" s="130"/>
      <c r="FUD239" s="130"/>
      <c r="FUE239" s="130"/>
      <c r="FUF239" s="130"/>
      <c r="FUG239" s="130"/>
      <c r="FUH239" s="130"/>
      <c r="FUI239" s="130"/>
      <c r="FUJ239" s="130"/>
      <c r="FUK239" s="130"/>
      <c r="FUL239" s="130"/>
      <c r="FUM239" s="130"/>
      <c r="FUN239" s="130"/>
      <c r="FUO239" s="130"/>
      <c r="FUP239" s="130"/>
      <c r="FUQ239" s="130"/>
      <c r="FUR239" s="130"/>
      <c r="FUS239" s="130"/>
      <c r="FUT239" s="130"/>
      <c r="FUU239" s="130"/>
      <c r="FUV239" s="130"/>
      <c r="FUW239" s="130"/>
      <c r="FUX239" s="130"/>
      <c r="FUY239" s="130"/>
      <c r="FUZ239" s="130"/>
      <c r="FVA239" s="130"/>
      <c r="FVB239" s="130"/>
      <c r="FVC239" s="130"/>
      <c r="FVD239" s="130"/>
      <c r="FVE239" s="130"/>
      <c r="FVF239" s="130"/>
      <c r="FVG239" s="130"/>
      <c r="FVH239" s="130"/>
      <c r="FVI239" s="130"/>
      <c r="FVJ239" s="130"/>
      <c r="FVK239" s="130"/>
      <c r="FVL239" s="130"/>
      <c r="FVM239" s="130"/>
      <c r="FVN239" s="130"/>
      <c r="FVO239" s="130"/>
      <c r="FVP239" s="130"/>
      <c r="FVQ239" s="130"/>
      <c r="FVR239" s="130"/>
      <c r="FVS239" s="130"/>
      <c r="FVT239" s="130"/>
      <c r="FVU239" s="130"/>
      <c r="FVV239" s="130"/>
      <c r="FVW239" s="130"/>
      <c r="FVX239" s="130"/>
      <c r="FVY239" s="130"/>
      <c r="FVZ239" s="130"/>
      <c r="FWA239" s="130"/>
      <c r="FWB239" s="130"/>
      <c r="FWC239" s="130"/>
      <c r="FWD239" s="130"/>
      <c r="FWE239" s="130"/>
      <c r="FWF239" s="130"/>
      <c r="FWG239" s="130"/>
      <c r="FWH239" s="130"/>
      <c r="FWI239" s="130"/>
      <c r="FWJ239" s="130"/>
      <c r="FWK239" s="130"/>
      <c r="FWL239" s="130"/>
      <c r="FWM239" s="130"/>
      <c r="FWN239" s="130"/>
      <c r="FWO239" s="130"/>
      <c r="FWP239" s="130"/>
      <c r="FWQ239" s="130"/>
      <c r="FWR239" s="130"/>
      <c r="FWS239" s="130"/>
      <c r="FWT239" s="130"/>
      <c r="FWU239" s="130"/>
      <c r="FWV239" s="130"/>
      <c r="FWW239" s="130"/>
      <c r="FWX239" s="130"/>
      <c r="FWY239" s="130"/>
      <c r="FWZ239" s="130"/>
      <c r="FXA239" s="130"/>
      <c r="FXB239" s="130"/>
      <c r="FXC239" s="130"/>
      <c r="FXD239" s="130"/>
      <c r="FXE239" s="130"/>
      <c r="FXF239" s="130"/>
      <c r="FXG239" s="130"/>
      <c r="FXH239" s="130"/>
      <c r="FXI239" s="130"/>
      <c r="FXJ239" s="130"/>
      <c r="FXK239" s="130"/>
      <c r="FXL239" s="130"/>
      <c r="FXM239" s="130"/>
      <c r="FXN239" s="130"/>
      <c r="FXO239" s="130"/>
      <c r="FXP239" s="130"/>
      <c r="FXQ239" s="130"/>
      <c r="FXR239" s="130"/>
      <c r="FXS239" s="130"/>
      <c r="FXT239" s="130"/>
      <c r="FXU239" s="130"/>
      <c r="FXV239" s="130"/>
      <c r="FXW239" s="130"/>
      <c r="FXX239" s="130"/>
      <c r="FXY239" s="130"/>
      <c r="FXZ239" s="130"/>
      <c r="FYA239" s="130"/>
      <c r="FYB239" s="130"/>
      <c r="FYC239" s="130"/>
      <c r="FYD239" s="130"/>
      <c r="FYE239" s="130"/>
      <c r="FYF239" s="130"/>
      <c r="FYG239" s="130"/>
      <c r="FYH239" s="130"/>
      <c r="FYI239" s="130"/>
      <c r="FYJ239" s="130"/>
      <c r="FYK239" s="130"/>
      <c r="FYL239" s="130"/>
      <c r="FYM239" s="130"/>
      <c r="FYN239" s="130"/>
      <c r="FYO239" s="130"/>
      <c r="FYP239" s="130"/>
      <c r="FYQ239" s="130"/>
      <c r="FYR239" s="130"/>
      <c r="FYS239" s="130"/>
      <c r="FYT239" s="130"/>
      <c r="FYU239" s="130"/>
      <c r="FYV239" s="130"/>
      <c r="FYW239" s="130"/>
      <c r="FYX239" s="130"/>
      <c r="FYY239" s="130"/>
      <c r="FYZ239" s="130"/>
      <c r="FZA239" s="130"/>
      <c r="FZB239" s="130"/>
      <c r="FZC239" s="130"/>
      <c r="FZD239" s="130"/>
      <c r="FZE239" s="130"/>
      <c r="FZF239" s="130"/>
      <c r="FZG239" s="130"/>
      <c r="FZH239" s="130"/>
      <c r="FZI239" s="130"/>
      <c r="FZJ239" s="130"/>
      <c r="FZK239" s="130"/>
      <c r="FZL239" s="130"/>
      <c r="FZM239" s="130"/>
      <c r="FZN239" s="130"/>
      <c r="FZO239" s="130"/>
      <c r="FZP239" s="130"/>
      <c r="FZQ239" s="130"/>
      <c r="FZR239" s="130"/>
      <c r="FZS239" s="130"/>
      <c r="FZT239" s="130"/>
      <c r="FZU239" s="130"/>
      <c r="FZV239" s="130"/>
      <c r="FZW239" s="130"/>
      <c r="FZX239" s="130"/>
      <c r="FZY239" s="130"/>
      <c r="FZZ239" s="130"/>
      <c r="GAA239" s="130"/>
      <c r="GAB239" s="130"/>
      <c r="GAC239" s="130"/>
      <c r="GAD239" s="130"/>
      <c r="GAE239" s="130"/>
      <c r="GAF239" s="130"/>
      <c r="GAG239" s="130"/>
      <c r="GAH239" s="130"/>
      <c r="GAI239" s="130"/>
      <c r="GAJ239" s="130"/>
      <c r="GAK239" s="130"/>
      <c r="GAL239" s="130"/>
      <c r="GAM239" s="130"/>
      <c r="GAN239" s="130"/>
      <c r="GAO239" s="130"/>
      <c r="GAP239" s="130"/>
      <c r="GAQ239" s="130"/>
      <c r="GAR239" s="130"/>
      <c r="GAS239" s="130"/>
      <c r="GAT239" s="130"/>
      <c r="GAU239" s="130"/>
      <c r="GAV239" s="130"/>
      <c r="GAW239" s="130"/>
      <c r="GAX239" s="130"/>
      <c r="GAY239" s="130"/>
      <c r="GAZ239" s="130"/>
      <c r="GBA239" s="130"/>
      <c r="GBB239" s="130"/>
      <c r="GBC239" s="130"/>
      <c r="GBD239" s="130"/>
      <c r="GBE239" s="130"/>
      <c r="GBF239" s="130"/>
      <c r="GBG239" s="130"/>
      <c r="GBH239" s="130"/>
      <c r="GBI239" s="130"/>
      <c r="GBJ239" s="130"/>
      <c r="GBK239" s="130"/>
      <c r="GBL239" s="130"/>
      <c r="GBM239" s="130"/>
      <c r="GBN239" s="130"/>
      <c r="GBO239" s="130"/>
      <c r="GBP239" s="130"/>
      <c r="GBQ239" s="130"/>
      <c r="GBR239" s="130"/>
      <c r="GBS239" s="130"/>
      <c r="GBT239" s="130"/>
      <c r="GBU239" s="130"/>
      <c r="GBV239" s="130"/>
      <c r="GBW239" s="130"/>
      <c r="GBX239" s="130"/>
      <c r="GBY239" s="130"/>
      <c r="GBZ239" s="130"/>
      <c r="GCA239" s="130"/>
      <c r="GCB239" s="130"/>
      <c r="GCC239" s="130"/>
      <c r="GCD239" s="130"/>
      <c r="GCE239" s="130"/>
      <c r="GCF239" s="130"/>
      <c r="GCG239" s="130"/>
      <c r="GCH239" s="130"/>
      <c r="GCI239" s="130"/>
      <c r="GCJ239" s="130"/>
      <c r="GCK239" s="130"/>
      <c r="GCL239" s="130"/>
      <c r="GCM239" s="130"/>
      <c r="GCN239" s="130"/>
      <c r="GCO239" s="130"/>
      <c r="GCP239" s="130"/>
      <c r="GCQ239" s="130"/>
      <c r="GCR239" s="130"/>
      <c r="GCS239" s="130"/>
      <c r="GCT239" s="130"/>
      <c r="GCU239" s="130"/>
      <c r="GCV239" s="130"/>
      <c r="GCW239" s="130"/>
      <c r="GCX239" s="130"/>
      <c r="GCY239" s="130"/>
      <c r="GCZ239" s="130"/>
      <c r="GDA239" s="130"/>
      <c r="GDB239" s="130"/>
      <c r="GDC239" s="130"/>
      <c r="GDD239" s="130"/>
      <c r="GDE239" s="130"/>
      <c r="GDF239" s="130"/>
      <c r="GDG239" s="130"/>
      <c r="GDH239" s="130"/>
      <c r="GDI239" s="130"/>
      <c r="GDJ239" s="130"/>
      <c r="GDK239" s="130"/>
      <c r="GDL239" s="130"/>
      <c r="GDM239" s="130"/>
      <c r="GDN239" s="130"/>
      <c r="GDO239" s="130"/>
      <c r="GDP239" s="130"/>
      <c r="GDQ239" s="130"/>
      <c r="GDR239" s="130"/>
      <c r="GDS239" s="130"/>
      <c r="GDT239" s="130"/>
      <c r="GDU239" s="130"/>
      <c r="GDV239" s="130"/>
      <c r="GDW239" s="130"/>
      <c r="GDX239" s="130"/>
      <c r="GDY239" s="130"/>
      <c r="GDZ239" s="130"/>
      <c r="GEA239" s="130"/>
      <c r="GEB239" s="130"/>
      <c r="GEC239" s="130"/>
      <c r="GED239" s="130"/>
      <c r="GEE239" s="130"/>
      <c r="GEF239" s="130"/>
      <c r="GEG239" s="130"/>
      <c r="GEH239" s="130"/>
      <c r="GEI239" s="130"/>
      <c r="GEJ239" s="130"/>
      <c r="GEK239" s="130"/>
      <c r="GEL239" s="130"/>
      <c r="GEM239" s="130"/>
      <c r="GEN239" s="130"/>
      <c r="GEO239" s="130"/>
      <c r="GEP239" s="130"/>
      <c r="GEQ239" s="130"/>
      <c r="GER239" s="130"/>
      <c r="GES239" s="130"/>
      <c r="GET239" s="130"/>
      <c r="GEU239" s="130"/>
      <c r="GEV239" s="130"/>
      <c r="GEW239" s="130"/>
      <c r="GEX239" s="130"/>
      <c r="GEY239" s="130"/>
      <c r="GEZ239" s="130"/>
      <c r="GFA239" s="130"/>
      <c r="GFB239" s="130"/>
      <c r="GFC239" s="130"/>
      <c r="GFD239" s="130"/>
      <c r="GFE239" s="130"/>
      <c r="GFF239" s="130"/>
      <c r="GFG239" s="130"/>
      <c r="GFH239" s="130"/>
      <c r="GFI239" s="130"/>
      <c r="GFJ239" s="130"/>
      <c r="GFK239" s="130"/>
      <c r="GFL239" s="130"/>
      <c r="GFM239" s="130"/>
      <c r="GFN239" s="130"/>
      <c r="GFO239" s="130"/>
      <c r="GFP239" s="130"/>
      <c r="GFQ239" s="130"/>
      <c r="GFR239" s="130"/>
      <c r="GFS239" s="130"/>
      <c r="GFT239" s="130"/>
      <c r="GFU239" s="130"/>
      <c r="GFV239" s="130"/>
      <c r="GFW239" s="130"/>
      <c r="GFX239" s="130"/>
      <c r="GFY239" s="130"/>
      <c r="GFZ239" s="130"/>
      <c r="GGA239" s="130"/>
      <c r="GGB239" s="130"/>
      <c r="GGC239" s="130"/>
      <c r="GGD239" s="130"/>
      <c r="GGE239" s="130"/>
      <c r="GGF239" s="130"/>
      <c r="GGG239" s="130"/>
      <c r="GGH239" s="130"/>
      <c r="GGI239" s="130"/>
      <c r="GGJ239" s="130"/>
      <c r="GGK239" s="130"/>
      <c r="GGL239" s="130"/>
      <c r="GGM239" s="130"/>
      <c r="GGN239" s="130"/>
      <c r="GGO239" s="130"/>
      <c r="GGP239" s="130"/>
      <c r="GGQ239" s="130"/>
      <c r="GGR239" s="130"/>
      <c r="GGS239" s="130"/>
      <c r="GGT239" s="130"/>
      <c r="GGU239" s="130"/>
      <c r="GGV239" s="130"/>
      <c r="GGW239" s="130"/>
      <c r="GGX239" s="130"/>
      <c r="GGY239" s="130"/>
      <c r="GGZ239" s="130"/>
      <c r="GHA239" s="130"/>
      <c r="GHB239" s="130"/>
      <c r="GHC239" s="130"/>
      <c r="GHD239" s="130"/>
      <c r="GHE239" s="130"/>
      <c r="GHF239" s="130"/>
      <c r="GHG239" s="130"/>
      <c r="GHH239" s="130"/>
      <c r="GHI239" s="130"/>
      <c r="GHJ239" s="130"/>
      <c r="GHK239" s="130"/>
      <c r="GHL239" s="130"/>
      <c r="GHM239" s="130"/>
      <c r="GHN239" s="130"/>
      <c r="GHO239" s="130"/>
      <c r="GHP239" s="130"/>
      <c r="GHQ239" s="130"/>
      <c r="GHR239" s="130"/>
      <c r="GHS239" s="130"/>
      <c r="GHT239" s="130"/>
      <c r="GHU239" s="130"/>
      <c r="GHV239" s="130"/>
      <c r="GHW239" s="130"/>
      <c r="GHX239" s="130"/>
      <c r="GHY239" s="130"/>
      <c r="GHZ239" s="130"/>
      <c r="GIA239" s="130"/>
      <c r="GIB239" s="130"/>
      <c r="GIC239" s="130"/>
      <c r="GID239" s="130"/>
      <c r="GIE239" s="130"/>
      <c r="GIF239" s="130"/>
      <c r="GIG239" s="130"/>
      <c r="GIH239" s="130"/>
      <c r="GII239" s="130"/>
      <c r="GIJ239" s="130"/>
      <c r="GIK239" s="130"/>
      <c r="GIL239" s="130"/>
      <c r="GIM239" s="130"/>
      <c r="GIN239" s="130"/>
      <c r="GIO239" s="130"/>
      <c r="GIP239" s="130"/>
      <c r="GIQ239" s="130"/>
      <c r="GIR239" s="130"/>
      <c r="GIS239" s="130"/>
      <c r="GIT239" s="130"/>
      <c r="GIU239" s="130"/>
      <c r="GIV239" s="130"/>
      <c r="GIW239" s="130"/>
      <c r="GIX239" s="130"/>
      <c r="GIY239" s="130"/>
      <c r="GIZ239" s="130"/>
      <c r="GJA239" s="130"/>
      <c r="GJB239" s="130"/>
      <c r="GJC239" s="130"/>
      <c r="GJD239" s="130"/>
      <c r="GJE239" s="130"/>
      <c r="GJF239" s="130"/>
      <c r="GJG239" s="130"/>
      <c r="GJH239" s="130"/>
      <c r="GJI239" s="130"/>
      <c r="GJJ239" s="130"/>
      <c r="GJK239" s="130"/>
      <c r="GJL239" s="130"/>
      <c r="GJM239" s="130"/>
      <c r="GJN239" s="130"/>
      <c r="GJO239" s="130"/>
      <c r="GJP239" s="130"/>
      <c r="GJQ239" s="130"/>
      <c r="GJR239" s="130"/>
      <c r="GJS239" s="130"/>
      <c r="GJT239" s="130"/>
      <c r="GJU239" s="130"/>
      <c r="GJV239" s="130"/>
      <c r="GJW239" s="130"/>
      <c r="GJX239" s="130"/>
      <c r="GJY239" s="130"/>
      <c r="GJZ239" s="130"/>
      <c r="GKA239" s="130"/>
      <c r="GKB239" s="130"/>
      <c r="GKC239" s="130"/>
      <c r="GKD239" s="130"/>
      <c r="GKE239" s="130"/>
      <c r="GKF239" s="130"/>
      <c r="GKG239" s="130"/>
      <c r="GKH239" s="130"/>
      <c r="GKI239" s="130"/>
      <c r="GKJ239" s="130"/>
      <c r="GKK239" s="130"/>
      <c r="GKL239" s="130"/>
      <c r="GKM239" s="130"/>
      <c r="GKN239" s="130"/>
      <c r="GKO239" s="130"/>
      <c r="GKP239" s="130"/>
      <c r="GKQ239" s="130"/>
      <c r="GKR239" s="130"/>
      <c r="GKS239" s="130"/>
      <c r="GKT239" s="130"/>
      <c r="GKU239" s="130"/>
      <c r="GKV239" s="130"/>
      <c r="GKW239" s="130"/>
      <c r="GKX239" s="130"/>
      <c r="GKY239" s="130"/>
      <c r="GKZ239" s="130"/>
      <c r="GLA239" s="130"/>
      <c r="GLB239" s="130"/>
      <c r="GLC239" s="130"/>
      <c r="GLD239" s="130"/>
      <c r="GLE239" s="130"/>
      <c r="GLF239" s="130"/>
      <c r="GLG239" s="130"/>
      <c r="GLH239" s="130"/>
      <c r="GLI239" s="130"/>
      <c r="GLJ239" s="130"/>
      <c r="GLK239" s="130"/>
      <c r="GLL239" s="130"/>
      <c r="GLM239" s="130"/>
      <c r="GLN239" s="130"/>
      <c r="GLO239" s="130"/>
      <c r="GLP239" s="130"/>
      <c r="GLQ239" s="130"/>
      <c r="GLR239" s="130"/>
      <c r="GLS239" s="130"/>
      <c r="GLT239" s="130"/>
      <c r="GLU239" s="130"/>
      <c r="GLV239" s="130"/>
      <c r="GLW239" s="130"/>
      <c r="GLX239" s="130"/>
      <c r="GLY239" s="130"/>
      <c r="GLZ239" s="130"/>
      <c r="GMA239" s="130"/>
      <c r="GMB239" s="130"/>
      <c r="GMC239" s="130"/>
      <c r="GMD239" s="130"/>
      <c r="GME239" s="130"/>
      <c r="GMF239" s="130"/>
      <c r="GMG239" s="130"/>
      <c r="GMH239" s="130"/>
      <c r="GMI239" s="130"/>
      <c r="GMJ239" s="130"/>
      <c r="GMK239" s="130"/>
      <c r="GML239" s="130"/>
      <c r="GMM239" s="130"/>
      <c r="GMN239" s="130"/>
      <c r="GMO239" s="130"/>
      <c r="GMP239" s="130"/>
      <c r="GMQ239" s="130"/>
      <c r="GMR239" s="130"/>
      <c r="GMS239" s="130"/>
      <c r="GMT239" s="130"/>
      <c r="GMU239" s="130"/>
      <c r="GMV239" s="130"/>
      <c r="GMW239" s="130"/>
      <c r="GMX239" s="130"/>
      <c r="GMY239" s="130"/>
      <c r="GMZ239" s="130"/>
      <c r="GNA239" s="130"/>
      <c r="GNB239" s="130"/>
      <c r="GNC239" s="130"/>
      <c r="GND239" s="130"/>
      <c r="GNE239" s="130"/>
      <c r="GNF239" s="130"/>
      <c r="GNG239" s="130"/>
      <c r="GNH239" s="130"/>
      <c r="GNI239" s="130"/>
      <c r="GNJ239" s="130"/>
      <c r="GNK239" s="130"/>
      <c r="GNL239" s="130"/>
      <c r="GNM239" s="130"/>
      <c r="GNN239" s="130"/>
      <c r="GNO239" s="130"/>
      <c r="GNP239" s="130"/>
      <c r="GNQ239" s="130"/>
      <c r="GNR239" s="130"/>
      <c r="GNS239" s="130"/>
      <c r="GNT239" s="130"/>
      <c r="GNU239" s="130"/>
      <c r="GNV239" s="130"/>
      <c r="GNW239" s="130"/>
      <c r="GNX239" s="130"/>
      <c r="GNY239" s="130"/>
      <c r="GNZ239" s="130"/>
      <c r="GOA239" s="130"/>
      <c r="GOB239" s="130"/>
      <c r="GOC239" s="130"/>
      <c r="GOD239" s="130"/>
      <c r="GOE239" s="130"/>
      <c r="GOF239" s="130"/>
      <c r="GOG239" s="130"/>
      <c r="GOH239" s="130"/>
      <c r="GOI239" s="130"/>
      <c r="GOJ239" s="130"/>
      <c r="GOK239" s="130"/>
      <c r="GOL239" s="130"/>
      <c r="GOM239" s="130"/>
      <c r="GON239" s="130"/>
      <c r="GOO239" s="130"/>
      <c r="GOP239" s="130"/>
      <c r="GOQ239" s="130"/>
      <c r="GOR239" s="130"/>
      <c r="GOS239" s="130"/>
      <c r="GOT239" s="130"/>
      <c r="GOU239" s="130"/>
      <c r="GOV239" s="130"/>
      <c r="GOW239" s="130"/>
      <c r="GOX239" s="130"/>
      <c r="GOY239" s="130"/>
      <c r="GOZ239" s="130"/>
      <c r="GPA239" s="130"/>
      <c r="GPB239" s="130"/>
      <c r="GPC239" s="130"/>
      <c r="GPD239" s="130"/>
      <c r="GPE239" s="130"/>
      <c r="GPF239" s="130"/>
      <c r="GPG239" s="130"/>
      <c r="GPH239" s="130"/>
      <c r="GPI239" s="130"/>
      <c r="GPJ239" s="130"/>
      <c r="GPK239" s="130"/>
      <c r="GPL239" s="130"/>
      <c r="GPM239" s="130"/>
      <c r="GPN239" s="130"/>
      <c r="GPO239" s="130"/>
      <c r="GPP239" s="130"/>
      <c r="GPQ239" s="130"/>
      <c r="GPR239" s="130"/>
      <c r="GPS239" s="130"/>
      <c r="GPT239" s="130"/>
      <c r="GPU239" s="130"/>
      <c r="GPV239" s="130"/>
      <c r="GPW239" s="130"/>
      <c r="GPX239" s="130"/>
      <c r="GPY239" s="130"/>
      <c r="GPZ239" s="130"/>
      <c r="GQA239" s="130"/>
      <c r="GQB239" s="130"/>
      <c r="GQC239" s="130"/>
      <c r="GQD239" s="130"/>
      <c r="GQE239" s="130"/>
      <c r="GQF239" s="130"/>
      <c r="GQG239" s="130"/>
      <c r="GQH239" s="130"/>
      <c r="GQI239" s="130"/>
      <c r="GQJ239" s="130"/>
      <c r="GQK239" s="130"/>
      <c r="GQL239" s="130"/>
      <c r="GQM239" s="130"/>
      <c r="GQN239" s="130"/>
      <c r="GQO239" s="130"/>
      <c r="GQP239" s="130"/>
      <c r="GQQ239" s="130"/>
      <c r="GQR239" s="130"/>
      <c r="GQS239" s="130"/>
      <c r="GQT239" s="130"/>
      <c r="GQU239" s="130"/>
      <c r="GQV239" s="130"/>
      <c r="GQW239" s="130"/>
      <c r="GQX239" s="130"/>
      <c r="GQY239" s="130"/>
      <c r="GQZ239" s="130"/>
      <c r="GRA239" s="130"/>
      <c r="GRB239" s="130"/>
      <c r="GRC239" s="130"/>
      <c r="GRD239" s="130"/>
      <c r="GRE239" s="130"/>
      <c r="GRF239" s="130"/>
      <c r="GRG239" s="130"/>
      <c r="GRH239" s="130"/>
      <c r="GRI239" s="130"/>
      <c r="GRJ239" s="130"/>
      <c r="GRK239" s="130"/>
      <c r="GRL239" s="130"/>
      <c r="GRM239" s="130"/>
      <c r="GRN239" s="130"/>
      <c r="GRO239" s="130"/>
      <c r="GRP239" s="130"/>
      <c r="GRQ239" s="130"/>
      <c r="GRR239" s="130"/>
      <c r="GRS239" s="130"/>
      <c r="GRT239" s="130"/>
      <c r="GRU239" s="130"/>
      <c r="GRV239" s="130"/>
      <c r="GRW239" s="130"/>
      <c r="GRX239" s="130"/>
      <c r="GRY239" s="130"/>
      <c r="GRZ239" s="130"/>
      <c r="GSA239" s="130"/>
      <c r="GSB239" s="130"/>
      <c r="GSC239" s="130"/>
      <c r="GSD239" s="130"/>
      <c r="GSE239" s="130"/>
      <c r="GSF239" s="130"/>
      <c r="GSG239" s="130"/>
      <c r="GSH239" s="130"/>
      <c r="GSI239" s="130"/>
      <c r="GSJ239" s="130"/>
      <c r="GSK239" s="130"/>
      <c r="GSL239" s="130"/>
      <c r="GSM239" s="130"/>
      <c r="GSN239" s="130"/>
      <c r="GSO239" s="130"/>
      <c r="GSP239" s="130"/>
      <c r="GSQ239" s="130"/>
      <c r="GSR239" s="130"/>
      <c r="GSS239" s="130"/>
      <c r="GST239" s="130"/>
      <c r="GSU239" s="130"/>
      <c r="GSV239" s="130"/>
      <c r="GSW239" s="130"/>
      <c r="GSX239" s="130"/>
      <c r="GSY239" s="130"/>
      <c r="GSZ239" s="130"/>
      <c r="GTA239" s="130"/>
      <c r="GTB239" s="130"/>
      <c r="GTC239" s="130"/>
      <c r="GTD239" s="130"/>
      <c r="GTE239" s="130"/>
      <c r="GTF239" s="130"/>
      <c r="GTG239" s="130"/>
      <c r="GTH239" s="130"/>
      <c r="GTI239" s="130"/>
      <c r="GTJ239" s="130"/>
      <c r="GTK239" s="130"/>
      <c r="GTL239" s="130"/>
      <c r="GTM239" s="130"/>
      <c r="GTN239" s="130"/>
      <c r="GTO239" s="130"/>
      <c r="GTP239" s="130"/>
      <c r="GTQ239" s="130"/>
      <c r="GTR239" s="130"/>
      <c r="GTS239" s="130"/>
      <c r="GTT239" s="130"/>
      <c r="GTU239" s="130"/>
      <c r="GTV239" s="130"/>
      <c r="GTW239" s="130"/>
      <c r="GTX239" s="130"/>
      <c r="GTY239" s="130"/>
      <c r="GTZ239" s="130"/>
      <c r="GUA239" s="130"/>
      <c r="GUB239" s="130"/>
      <c r="GUC239" s="130"/>
      <c r="GUD239" s="130"/>
      <c r="GUE239" s="130"/>
      <c r="GUF239" s="130"/>
      <c r="GUG239" s="130"/>
      <c r="GUH239" s="130"/>
      <c r="GUI239" s="130"/>
      <c r="GUJ239" s="130"/>
      <c r="GUK239" s="130"/>
      <c r="GUL239" s="130"/>
      <c r="GUM239" s="130"/>
      <c r="GUN239" s="130"/>
      <c r="GUO239" s="130"/>
      <c r="GUP239" s="130"/>
      <c r="GUQ239" s="130"/>
      <c r="GUR239" s="130"/>
      <c r="GUS239" s="130"/>
      <c r="GUT239" s="130"/>
      <c r="GUU239" s="130"/>
      <c r="GUV239" s="130"/>
      <c r="GUW239" s="130"/>
      <c r="GUX239" s="130"/>
      <c r="GUY239" s="130"/>
      <c r="GUZ239" s="130"/>
      <c r="GVA239" s="130"/>
      <c r="GVB239" s="130"/>
      <c r="GVC239" s="130"/>
      <c r="GVD239" s="130"/>
      <c r="GVE239" s="130"/>
      <c r="GVF239" s="130"/>
      <c r="GVG239" s="130"/>
      <c r="GVH239" s="130"/>
      <c r="GVI239" s="130"/>
      <c r="GVJ239" s="130"/>
      <c r="GVK239" s="130"/>
      <c r="GVL239" s="130"/>
      <c r="GVM239" s="130"/>
      <c r="GVN239" s="130"/>
      <c r="GVO239" s="130"/>
      <c r="GVP239" s="130"/>
      <c r="GVQ239" s="130"/>
      <c r="GVR239" s="130"/>
      <c r="GVS239" s="130"/>
      <c r="GVT239" s="130"/>
      <c r="GVU239" s="130"/>
      <c r="GVV239" s="130"/>
      <c r="GVW239" s="130"/>
      <c r="GVX239" s="130"/>
      <c r="GVY239" s="130"/>
      <c r="GVZ239" s="130"/>
      <c r="GWA239" s="130"/>
      <c r="GWB239" s="130"/>
      <c r="GWC239" s="130"/>
      <c r="GWD239" s="130"/>
      <c r="GWE239" s="130"/>
      <c r="GWF239" s="130"/>
      <c r="GWG239" s="130"/>
      <c r="GWH239" s="130"/>
      <c r="GWI239" s="130"/>
      <c r="GWJ239" s="130"/>
      <c r="GWK239" s="130"/>
      <c r="GWL239" s="130"/>
      <c r="GWM239" s="130"/>
      <c r="GWN239" s="130"/>
      <c r="GWO239" s="130"/>
      <c r="GWP239" s="130"/>
      <c r="GWQ239" s="130"/>
      <c r="GWR239" s="130"/>
      <c r="GWS239" s="130"/>
      <c r="GWT239" s="130"/>
      <c r="GWU239" s="130"/>
      <c r="GWV239" s="130"/>
      <c r="GWW239" s="130"/>
      <c r="GWX239" s="130"/>
      <c r="GWY239" s="130"/>
      <c r="GWZ239" s="130"/>
      <c r="GXA239" s="130"/>
      <c r="GXB239" s="130"/>
      <c r="GXC239" s="130"/>
      <c r="GXD239" s="130"/>
      <c r="GXE239" s="130"/>
      <c r="GXF239" s="130"/>
      <c r="GXG239" s="130"/>
      <c r="GXH239" s="130"/>
      <c r="GXI239" s="130"/>
      <c r="GXJ239" s="130"/>
      <c r="GXK239" s="130"/>
      <c r="GXL239" s="130"/>
      <c r="GXM239" s="130"/>
      <c r="GXN239" s="130"/>
      <c r="GXO239" s="130"/>
      <c r="GXP239" s="130"/>
      <c r="GXQ239" s="130"/>
      <c r="GXR239" s="130"/>
      <c r="GXS239" s="130"/>
      <c r="GXT239" s="130"/>
      <c r="GXU239" s="130"/>
      <c r="GXV239" s="130"/>
      <c r="GXW239" s="130"/>
      <c r="GXX239" s="130"/>
      <c r="GXY239" s="130"/>
      <c r="GXZ239" s="130"/>
      <c r="GYA239" s="130"/>
      <c r="GYB239" s="130"/>
      <c r="GYC239" s="130"/>
      <c r="GYD239" s="130"/>
      <c r="GYE239" s="130"/>
      <c r="GYF239" s="130"/>
      <c r="GYG239" s="130"/>
      <c r="GYH239" s="130"/>
      <c r="GYI239" s="130"/>
      <c r="GYJ239" s="130"/>
      <c r="GYK239" s="130"/>
      <c r="GYL239" s="130"/>
      <c r="GYM239" s="130"/>
      <c r="GYN239" s="130"/>
      <c r="GYO239" s="130"/>
      <c r="GYP239" s="130"/>
      <c r="GYQ239" s="130"/>
      <c r="GYR239" s="130"/>
      <c r="GYS239" s="130"/>
      <c r="GYT239" s="130"/>
      <c r="GYU239" s="130"/>
      <c r="GYV239" s="130"/>
      <c r="GYW239" s="130"/>
      <c r="GYX239" s="130"/>
      <c r="GYY239" s="130"/>
      <c r="GYZ239" s="130"/>
      <c r="GZA239" s="130"/>
      <c r="GZB239" s="130"/>
      <c r="GZC239" s="130"/>
      <c r="GZD239" s="130"/>
      <c r="GZE239" s="130"/>
      <c r="GZF239" s="130"/>
      <c r="GZG239" s="130"/>
      <c r="GZH239" s="130"/>
      <c r="GZI239" s="130"/>
      <c r="GZJ239" s="130"/>
      <c r="GZK239" s="130"/>
      <c r="GZL239" s="130"/>
      <c r="GZM239" s="130"/>
      <c r="GZN239" s="130"/>
      <c r="GZO239" s="130"/>
      <c r="GZP239" s="130"/>
      <c r="GZQ239" s="130"/>
      <c r="GZR239" s="130"/>
      <c r="GZS239" s="130"/>
      <c r="GZT239" s="130"/>
      <c r="GZU239" s="130"/>
      <c r="GZV239" s="130"/>
      <c r="GZW239" s="130"/>
      <c r="GZX239" s="130"/>
      <c r="GZY239" s="130"/>
      <c r="GZZ239" s="130"/>
      <c r="HAA239" s="130"/>
      <c r="HAB239" s="130"/>
      <c r="HAC239" s="130"/>
      <c r="HAD239" s="130"/>
      <c r="HAE239" s="130"/>
      <c r="HAF239" s="130"/>
      <c r="HAG239" s="130"/>
      <c r="HAH239" s="130"/>
      <c r="HAI239" s="130"/>
      <c r="HAJ239" s="130"/>
      <c r="HAK239" s="130"/>
      <c r="HAL239" s="130"/>
      <c r="HAM239" s="130"/>
      <c r="HAN239" s="130"/>
      <c r="HAO239" s="130"/>
      <c r="HAP239" s="130"/>
      <c r="HAQ239" s="130"/>
      <c r="HAR239" s="130"/>
      <c r="HAS239" s="130"/>
      <c r="HAT239" s="130"/>
      <c r="HAU239" s="130"/>
      <c r="HAV239" s="130"/>
      <c r="HAW239" s="130"/>
      <c r="HAX239" s="130"/>
      <c r="HAY239" s="130"/>
      <c r="HAZ239" s="130"/>
      <c r="HBA239" s="130"/>
      <c r="HBB239" s="130"/>
      <c r="HBC239" s="130"/>
      <c r="HBD239" s="130"/>
      <c r="HBE239" s="130"/>
      <c r="HBF239" s="130"/>
      <c r="HBG239" s="130"/>
      <c r="HBH239" s="130"/>
      <c r="HBI239" s="130"/>
      <c r="HBJ239" s="130"/>
      <c r="HBK239" s="130"/>
      <c r="HBL239" s="130"/>
      <c r="HBM239" s="130"/>
      <c r="HBN239" s="130"/>
      <c r="HBO239" s="130"/>
      <c r="HBP239" s="130"/>
      <c r="HBQ239" s="130"/>
      <c r="HBR239" s="130"/>
      <c r="HBS239" s="130"/>
      <c r="HBT239" s="130"/>
      <c r="HBU239" s="130"/>
      <c r="HBV239" s="130"/>
      <c r="HBW239" s="130"/>
      <c r="HBX239" s="130"/>
      <c r="HBY239" s="130"/>
      <c r="HBZ239" s="130"/>
      <c r="HCA239" s="130"/>
      <c r="HCB239" s="130"/>
      <c r="HCC239" s="130"/>
      <c r="HCD239" s="130"/>
      <c r="HCE239" s="130"/>
      <c r="HCF239" s="130"/>
      <c r="HCG239" s="130"/>
      <c r="HCH239" s="130"/>
      <c r="HCI239" s="130"/>
      <c r="HCJ239" s="130"/>
      <c r="HCK239" s="130"/>
      <c r="HCL239" s="130"/>
      <c r="HCM239" s="130"/>
      <c r="HCN239" s="130"/>
      <c r="HCO239" s="130"/>
      <c r="HCP239" s="130"/>
      <c r="HCQ239" s="130"/>
      <c r="HCR239" s="130"/>
      <c r="HCS239" s="130"/>
      <c r="HCT239" s="130"/>
      <c r="HCU239" s="130"/>
      <c r="HCV239" s="130"/>
      <c r="HCW239" s="130"/>
      <c r="HCX239" s="130"/>
      <c r="HCY239" s="130"/>
      <c r="HCZ239" s="130"/>
      <c r="HDA239" s="130"/>
      <c r="HDB239" s="130"/>
      <c r="HDC239" s="130"/>
      <c r="HDD239" s="130"/>
      <c r="HDE239" s="130"/>
      <c r="HDF239" s="130"/>
      <c r="HDG239" s="130"/>
      <c r="HDH239" s="130"/>
      <c r="HDI239" s="130"/>
      <c r="HDJ239" s="130"/>
      <c r="HDK239" s="130"/>
      <c r="HDL239" s="130"/>
      <c r="HDM239" s="130"/>
      <c r="HDN239" s="130"/>
      <c r="HDO239" s="130"/>
      <c r="HDP239" s="130"/>
      <c r="HDQ239" s="130"/>
      <c r="HDR239" s="130"/>
      <c r="HDS239" s="130"/>
      <c r="HDT239" s="130"/>
      <c r="HDU239" s="130"/>
      <c r="HDV239" s="130"/>
      <c r="HDW239" s="130"/>
      <c r="HDX239" s="130"/>
      <c r="HDY239" s="130"/>
      <c r="HDZ239" s="130"/>
      <c r="HEA239" s="130"/>
      <c r="HEB239" s="130"/>
      <c r="HEC239" s="130"/>
      <c r="HED239" s="130"/>
      <c r="HEE239" s="130"/>
      <c r="HEF239" s="130"/>
      <c r="HEG239" s="130"/>
      <c r="HEH239" s="130"/>
      <c r="HEI239" s="130"/>
      <c r="HEJ239" s="130"/>
      <c r="HEK239" s="130"/>
      <c r="HEL239" s="130"/>
      <c r="HEM239" s="130"/>
      <c r="HEN239" s="130"/>
      <c r="HEO239" s="130"/>
      <c r="HEP239" s="130"/>
      <c r="HEQ239" s="130"/>
      <c r="HER239" s="130"/>
      <c r="HES239" s="130"/>
      <c r="HET239" s="130"/>
      <c r="HEU239" s="130"/>
      <c r="HEV239" s="130"/>
      <c r="HEW239" s="130"/>
      <c r="HEX239" s="130"/>
      <c r="HEY239" s="130"/>
      <c r="HEZ239" s="130"/>
      <c r="HFA239" s="130"/>
      <c r="HFB239" s="130"/>
      <c r="HFC239" s="130"/>
      <c r="HFD239" s="130"/>
      <c r="HFE239" s="130"/>
      <c r="HFF239" s="130"/>
      <c r="HFG239" s="130"/>
      <c r="HFH239" s="130"/>
      <c r="HFI239" s="130"/>
      <c r="HFJ239" s="130"/>
      <c r="HFK239" s="130"/>
      <c r="HFL239" s="130"/>
      <c r="HFM239" s="130"/>
      <c r="HFN239" s="130"/>
      <c r="HFO239" s="130"/>
      <c r="HFP239" s="130"/>
      <c r="HFQ239" s="130"/>
      <c r="HFR239" s="130"/>
      <c r="HFS239" s="130"/>
      <c r="HFT239" s="130"/>
      <c r="HFU239" s="130"/>
      <c r="HFV239" s="130"/>
      <c r="HFW239" s="130"/>
      <c r="HFX239" s="130"/>
      <c r="HFY239" s="130"/>
      <c r="HFZ239" s="130"/>
      <c r="HGA239" s="130"/>
      <c r="HGB239" s="130"/>
      <c r="HGC239" s="130"/>
      <c r="HGD239" s="130"/>
      <c r="HGE239" s="130"/>
      <c r="HGF239" s="130"/>
      <c r="HGG239" s="130"/>
      <c r="HGH239" s="130"/>
      <c r="HGI239" s="130"/>
      <c r="HGJ239" s="130"/>
      <c r="HGK239" s="130"/>
      <c r="HGL239" s="130"/>
      <c r="HGM239" s="130"/>
      <c r="HGN239" s="130"/>
      <c r="HGO239" s="130"/>
      <c r="HGP239" s="130"/>
      <c r="HGQ239" s="130"/>
      <c r="HGR239" s="130"/>
      <c r="HGS239" s="130"/>
      <c r="HGT239" s="130"/>
      <c r="HGU239" s="130"/>
      <c r="HGV239" s="130"/>
      <c r="HGW239" s="130"/>
      <c r="HGX239" s="130"/>
      <c r="HGY239" s="130"/>
      <c r="HGZ239" s="130"/>
      <c r="HHA239" s="130"/>
      <c r="HHB239" s="130"/>
      <c r="HHC239" s="130"/>
      <c r="HHD239" s="130"/>
      <c r="HHE239" s="130"/>
      <c r="HHF239" s="130"/>
      <c r="HHG239" s="130"/>
      <c r="HHH239" s="130"/>
      <c r="HHI239" s="130"/>
      <c r="HHJ239" s="130"/>
      <c r="HHK239" s="130"/>
      <c r="HHL239" s="130"/>
      <c r="HHM239" s="130"/>
      <c r="HHN239" s="130"/>
      <c r="HHO239" s="130"/>
      <c r="HHP239" s="130"/>
      <c r="HHQ239" s="130"/>
      <c r="HHR239" s="130"/>
      <c r="HHS239" s="130"/>
      <c r="HHT239" s="130"/>
      <c r="HHU239" s="130"/>
      <c r="HHV239" s="130"/>
      <c r="HHW239" s="130"/>
      <c r="HHX239" s="130"/>
      <c r="HHY239" s="130"/>
      <c r="HHZ239" s="130"/>
      <c r="HIA239" s="130"/>
      <c r="HIB239" s="130"/>
      <c r="HIC239" s="130"/>
      <c r="HID239" s="130"/>
      <c r="HIE239" s="130"/>
      <c r="HIF239" s="130"/>
      <c r="HIG239" s="130"/>
      <c r="HIH239" s="130"/>
      <c r="HII239" s="130"/>
      <c r="HIJ239" s="130"/>
      <c r="HIK239" s="130"/>
      <c r="HIL239" s="130"/>
      <c r="HIM239" s="130"/>
      <c r="HIN239" s="130"/>
      <c r="HIO239" s="130"/>
      <c r="HIP239" s="130"/>
      <c r="HIQ239" s="130"/>
      <c r="HIR239" s="130"/>
      <c r="HIS239" s="130"/>
      <c r="HIT239" s="130"/>
      <c r="HIU239" s="130"/>
      <c r="HIV239" s="130"/>
      <c r="HIW239" s="130"/>
      <c r="HIX239" s="130"/>
      <c r="HIY239" s="130"/>
      <c r="HIZ239" s="130"/>
      <c r="HJA239" s="130"/>
      <c r="HJB239" s="130"/>
      <c r="HJC239" s="130"/>
      <c r="HJD239" s="130"/>
      <c r="HJE239" s="130"/>
      <c r="HJF239" s="130"/>
      <c r="HJG239" s="130"/>
      <c r="HJH239" s="130"/>
      <c r="HJI239" s="130"/>
      <c r="HJJ239" s="130"/>
      <c r="HJK239" s="130"/>
      <c r="HJL239" s="130"/>
      <c r="HJM239" s="130"/>
      <c r="HJN239" s="130"/>
      <c r="HJO239" s="130"/>
      <c r="HJP239" s="130"/>
      <c r="HJQ239" s="130"/>
      <c r="HJR239" s="130"/>
      <c r="HJS239" s="130"/>
      <c r="HJT239" s="130"/>
      <c r="HJU239" s="130"/>
      <c r="HJV239" s="130"/>
      <c r="HJW239" s="130"/>
      <c r="HJX239" s="130"/>
      <c r="HJY239" s="130"/>
      <c r="HJZ239" s="130"/>
      <c r="HKA239" s="130"/>
      <c r="HKB239" s="130"/>
      <c r="HKC239" s="130"/>
      <c r="HKD239" s="130"/>
      <c r="HKE239" s="130"/>
      <c r="HKF239" s="130"/>
      <c r="HKG239" s="130"/>
      <c r="HKH239" s="130"/>
      <c r="HKI239" s="130"/>
      <c r="HKJ239" s="130"/>
      <c r="HKK239" s="130"/>
      <c r="HKL239" s="130"/>
      <c r="HKM239" s="130"/>
      <c r="HKN239" s="130"/>
      <c r="HKO239" s="130"/>
      <c r="HKP239" s="130"/>
      <c r="HKQ239" s="130"/>
      <c r="HKR239" s="130"/>
      <c r="HKS239" s="130"/>
      <c r="HKT239" s="130"/>
      <c r="HKU239" s="130"/>
      <c r="HKV239" s="130"/>
      <c r="HKW239" s="130"/>
      <c r="HKX239" s="130"/>
      <c r="HKY239" s="130"/>
      <c r="HKZ239" s="130"/>
      <c r="HLA239" s="130"/>
      <c r="HLB239" s="130"/>
      <c r="HLC239" s="130"/>
      <c r="HLD239" s="130"/>
      <c r="HLE239" s="130"/>
      <c r="HLF239" s="130"/>
      <c r="HLG239" s="130"/>
      <c r="HLH239" s="130"/>
      <c r="HLI239" s="130"/>
      <c r="HLJ239" s="130"/>
      <c r="HLK239" s="130"/>
      <c r="HLL239" s="130"/>
      <c r="HLM239" s="130"/>
      <c r="HLN239" s="130"/>
      <c r="HLO239" s="130"/>
      <c r="HLP239" s="130"/>
      <c r="HLQ239" s="130"/>
      <c r="HLR239" s="130"/>
      <c r="HLS239" s="130"/>
      <c r="HLT239" s="130"/>
      <c r="HLU239" s="130"/>
      <c r="HLV239" s="130"/>
      <c r="HLW239" s="130"/>
      <c r="HLX239" s="130"/>
      <c r="HLY239" s="130"/>
      <c r="HLZ239" s="130"/>
      <c r="HMA239" s="130"/>
      <c r="HMB239" s="130"/>
      <c r="HMC239" s="130"/>
      <c r="HMD239" s="130"/>
      <c r="HME239" s="130"/>
      <c r="HMF239" s="130"/>
      <c r="HMG239" s="130"/>
      <c r="HMH239" s="130"/>
      <c r="HMI239" s="130"/>
      <c r="HMJ239" s="130"/>
      <c r="HMK239" s="130"/>
      <c r="HML239" s="130"/>
      <c r="HMM239" s="130"/>
      <c r="HMN239" s="130"/>
      <c r="HMO239" s="130"/>
      <c r="HMP239" s="130"/>
      <c r="HMQ239" s="130"/>
      <c r="HMR239" s="130"/>
      <c r="HMS239" s="130"/>
      <c r="HMT239" s="130"/>
      <c r="HMU239" s="130"/>
      <c r="HMV239" s="130"/>
      <c r="HMW239" s="130"/>
      <c r="HMX239" s="130"/>
      <c r="HMY239" s="130"/>
      <c r="HMZ239" s="130"/>
      <c r="HNA239" s="130"/>
      <c r="HNB239" s="130"/>
      <c r="HNC239" s="130"/>
      <c r="HND239" s="130"/>
      <c r="HNE239" s="130"/>
      <c r="HNF239" s="130"/>
      <c r="HNG239" s="130"/>
      <c r="HNH239" s="130"/>
      <c r="HNI239" s="130"/>
      <c r="HNJ239" s="130"/>
      <c r="HNK239" s="130"/>
      <c r="HNL239" s="130"/>
      <c r="HNM239" s="130"/>
      <c r="HNN239" s="130"/>
      <c r="HNO239" s="130"/>
      <c r="HNP239" s="130"/>
      <c r="HNQ239" s="130"/>
      <c r="HNR239" s="130"/>
      <c r="HNS239" s="130"/>
      <c r="HNT239" s="130"/>
      <c r="HNU239" s="130"/>
      <c r="HNV239" s="130"/>
      <c r="HNW239" s="130"/>
      <c r="HNX239" s="130"/>
      <c r="HNY239" s="130"/>
      <c r="HNZ239" s="130"/>
      <c r="HOA239" s="130"/>
      <c r="HOB239" s="130"/>
      <c r="HOC239" s="130"/>
      <c r="HOD239" s="130"/>
      <c r="HOE239" s="130"/>
      <c r="HOF239" s="130"/>
      <c r="HOG239" s="130"/>
      <c r="HOH239" s="130"/>
      <c r="HOI239" s="130"/>
      <c r="HOJ239" s="130"/>
      <c r="HOK239" s="130"/>
      <c r="HOL239" s="130"/>
      <c r="HOM239" s="130"/>
      <c r="HON239" s="130"/>
      <c r="HOO239" s="130"/>
      <c r="HOP239" s="130"/>
      <c r="HOQ239" s="130"/>
      <c r="HOR239" s="130"/>
      <c r="HOS239" s="130"/>
      <c r="HOT239" s="130"/>
      <c r="HOU239" s="130"/>
      <c r="HOV239" s="130"/>
      <c r="HOW239" s="130"/>
      <c r="HOX239" s="130"/>
      <c r="HOY239" s="130"/>
      <c r="HOZ239" s="130"/>
      <c r="HPA239" s="130"/>
      <c r="HPB239" s="130"/>
      <c r="HPC239" s="130"/>
      <c r="HPD239" s="130"/>
      <c r="HPE239" s="130"/>
      <c r="HPF239" s="130"/>
      <c r="HPG239" s="130"/>
      <c r="HPH239" s="130"/>
      <c r="HPI239" s="130"/>
      <c r="HPJ239" s="130"/>
      <c r="HPK239" s="130"/>
      <c r="HPL239" s="130"/>
      <c r="HPM239" s="130"/>
      <c r="HPN239" s="130"/>
      <c r="HPO239" s="130"/>
      <c r="HPP239" s="130"/>
      <c r="HPQ239" s="130"/>
      <c r="HPR239" s="130"/>
      <c r="HPS239" s="130"/>
      <c r="HPT239" s="130"/>
      <c r="HPU239" s="130"/>
      <c r="HPV239" s="130"/>
      <c r="HPW239" s="130"/>
      <c r="HPX239" s="130"/>
      <c r="HPY239" s="130"/>
      <c r="HPZ239" s="130"/>
      <c r="HQA239" s="130"/>
      <c r="HQB239" s="130"/>
      <c r="HQC239" s="130"/>
      <c r="HQD239" s="130"/>
      <c r="HQE239" s="130"/>
      <c r="HQF239" s="130"/>
      <c r="HQG239" s="130"/>
      <c r="HQH239" s="130"/>
      <c r="HQI239" s="130"/>
      <c r="HQJ239" s="130"/>
      <c r="HQK239" s="130"/>
      <c r="HQL239" s="130"/>
      <c r="HQM239" s="130"/>
      <c r="HQN239" s="130"/>
      <c r="HQO239" s="130"/>
      <c r="HQP239" s="130"/>
      <c r="HQQ239" s="130"/>
      <c r="HQR239" s="130"/>
      <c r="HQS239" s="130"/>
      <c r="HQT239" s="130"/>
      <c r="HQU239" s="130"/>
      <c r="HQV239" s="130"/>
      <c r="HQW239" s="130"/>
      <c r="HQX239" s="130"/>
      <c r="HQY239" s="130"/>
      <c r="HQZ239" s="130"/>
      <c r="HRA239" s="130"/>
      <c r="HRB239" s="130"/>
      <c r="HRC239" s="130"/>
      <c r="HRD239" s="130"/>
      <c r="HRE239" s="130"/>
      <c r="HRF239" s="130"/>
      <c r="HRG239" s="130"/>
      <c r="HRH239" s="130"/>
      <c r="HRI239" s="130"/>
      <c r="HRJ239" s="130"/>
      <c r="HRK239" s="130"/>
      <c r="HRL239" s="130"/>
      <c r="HRM239" s="130"/>
      <c r="HRN239" s="130"/>
      <c r="HRO239" s="130"/>
      <c r="HRP239" s="130"/>
      <c r="HRQ239" s="130"/>
      <c r="HRR239" s="130"/>
      <c r="HRS239" s="130"/>
      <c r="HRT239" s="130"/>
      <c r="HRU239" s="130"/>
      <c r="HRV239" s="130"/>
      <c r="HRW239" s="130"/>
      <c r="HRX239" s="130"/>
      <c r="HRY239" s="130"/>
      <c r="HRZ239" s="130"/>
      <c r="HSA239" s="130"/>
      <c r="HSB239" s="130"/>
      <c r="HSC239" s="130"/>
      <c r="HSD239" s="130"/>
      <c r="HSE239" s="130"/>
      <c r="HSF239" s="130"/>
      <c r="HSG239" s="130"/>
      <c r="HSH239" s="130"/>
      <c r="HSI239" s="130"/>
      <c r="HSJ239" s="130"/>
      <c r="HSK239" s="130"/>
      <c r="HSL239" s="130"/>
      <c r="HSM239" s="130"/>
      <c r="HSN239" s="130"/>
      <c r="HSO239" s="130"/>
      <c r="HSP239" s="130"/>
      <c r="HSQ239" s="130"/>
      <c r="HSR239" s="130"/>
      <c r="HSS239" s="130"/>
      <c r="HST239" s="130"/>
      <c r="HSU239" s="130"/>
      <c r="HSV239" s="130"/>
      <c r="HSW239" s="130"/>
      <c r="HSX239" s="130"/>
      <c r="HSY239" s="130"/>
      <c r="HSZ239" s="130"/>
      <c r="HTA239" s="130"/>
      <c r="HTB239" s="130"/>
      <c r="HTC239" s="130"/>
      <c r="HTD239" s="130"/>
      <c r="HTE239" s="130"/>
      <c r="HTF239" s="130"/>
      <c r="HTG239" s="130"/>
      <c r="HTH239" s="130"/>
      <c r="HTI239" s="130"/>
      <c r="HTJ239" s="130"/>
      <c r="HTK239" s="130"/>
      <c r="HTL239" s="130"/>
      <c r="HTM239" s="130"/>
      <c r="HTN239" s="130"/>
      <c r="HTO239" s="130"/>
      <c r="HTP239" s="130"/>
      <c r="HTQ239" s="130"/>
      <c r="HTR239" s="130"/>
      <c r="HTS239" s="130"/>
      <c r="HTT239" s="130"/>
      <c r="HTU239" s="130"/>
      <c r="HTV239" s="130"/>
      <c r="HTW239" s="130"/>
      <c r="HTX239" s="130"/>
      <c r="HTY239" s="130"/>
      <c r="HTZ239" s="130"/>
      <c r="HUA239" s="130"/>
      <c r="HUB239" s="130"/>
      <c r="HUC239" s="130"/>
      <c r="HUD239" s="130"/>
      <c r="HUE239" s="130"/>
      <c r="HUF239" s="130"/>
      <c r="HUG239" s="130"/>
      <c r="HUH239" s="130"/>
      <c r="HUI239" s="130"/>
      <c r="HUJ239" s="130"/>
      <c r="HUK239" s="130"/>
      <c r="HUL239" s="130"/>
      <c r="HUM239" s="130"/>
      <c r="HUN239" s="130"/>
      <c r="HUO239" s="130"/>
      <c r="HUP239" s="130"/>
      <c r="HUQ239" s="130"/>
      <c r="HUR239" s="130"/>
      <c r="HUS239" s="130"/>
      <c r="HUT239" s="130"/>
      <c r="HUU239" s="130"/>
      <c r="HUV239" s="130"/>
      <c r="HUW239" s="130"/>
      <c r="HUX239" s="130"/>
      <c r="HUY239" s="130"/>
      <c r="HUZ239" s="130"/>
      <c r="HVA239" s="130"/>
      <c r="HVB239" s="130"/>
      <c r="HVC239" s="130"/>
      <c r="HVD239" s="130"/>
      <c r="HVE239" s="130"/>
      <c r="HVF239" s="130"/>
      <c r="HVG239" s="130"/>
      <c r="HVH239" s="130"/>
      <c r="HVI239" s="130"/>
      <c r="HVJ239" s="130"/>
      <c r="HVK239" s="130"/>
      <c r="HVL239" s="130"/>
      <c r="HVM239" s="130"/>
      <c r="HVN239" s="130"/>
      <c r="HVO239" s="130"/>
      <c r="HVP239" s="130"/>
      <c r="HVQ239" s="130"/>
      <c r="HVR239" s="130"/>
      <c r="HVS239" s="130"/>
      <c r="HVT239" s="130"/>
      <c r="HVU239" s="130"/>
      <c r="HVV239" s="130"/>
      <c r="HVW239" s="130"/>
      <c r="HVX239" s="130"/>
      <c r="HVY239" s="130"/>
      <c r="HVZ239" s="130"/>
      <c r="HWA239" s="130"/>
      <c r="HWB239" s="130"/>
      <c r="HWC239" s="130"/>
      <c r="HWD239" s="130"/>
      <c r="HWE239" s="130"/>
      <c r="HWF239" s="130"/>
      <c r="HWG239" s="130"/>
      <c r="HWH239" s="130"/>
      <c r="HWI239" s="130"/>
      <c r="HWJ239" s="130"/>
      <c r="HWK239" s="130"/>
      <c r="HWL239" s="130"/>
      <c r="HWM239" s="130"/>
      <c r="HWN239" s="130"/>
      <c r="HWO239" s="130"/>
      <c r="HWP239" s="130"/>
      <c r="HWQ239" s="130"/>
      <c r="HWR239" s="130"/>
      <c r="HWS239" s="130"/>
      <c r="HWT239" s="130"/>
      <c r="HWU239" s="130"/>
      <c r="HWV239" s="130"/>
      <c r="HWW239" s="130"/>
      <c r="HWX239" s="130"/>
      <c r="HWY239" s="130"/>
      <c r="HWZ239" s="130"/>
      <c r="HXA239" s="130"/>
      <c r="HXB239" s="130"/>
      <c r="HXC239" s="130"/>
      <c r="HXD239" s="130"/>
      <c r="HXE239" s="130"/>
      <c r="HXF239" s="130"/>
      <c r="HXG239" s="130"/>
      <c r="HXH239" s="130"/>
      <c r="HXI239" s="130"/>
      <c r="HXJ239" s="130"/>
      <c r="HXK239" s="130"/>
      <c r="HXL239" s="130"/>
      <c r="HXM239" s="130"/>
      <c r="HXN239" s="130"/>
      <c r="HXO239" s="130"/>
      <c r="HXP239" s="130"/>
      <c r="HXQ239" s="130"/>
      <c r="HXR239" s="130"/>
      <c r="HXS239" s="130"/>
      <c r="HXT239" s="130"/>
      <c r="HXU239" s="130"/>
      <c r="HXV239" s="130"/>
      <c r="HXW239" s="130"/>
      <c r="HXX239" s="130"/>
      <c r="HXY239" s="130"/>
      <c r="HXZ239" s="130"/>
      <c r="HYA239" s="130"/>
      <c r="HYB239" s="130"/>
      <c r="HYC239" s="130"/>
      <c r="HYD239" s="130"/>
      <c r="HYE239" s="130"/>
      <c r="HYF239" s="130"/>
      <c r="HYG239" s="130"/>
      <c r="HYH239" s="130"/>
      <c r="HYI239" s="130"/>
      <c r="HYJ239" s="130"/>
      <c r="HYK239" s="130"/>
      <c r="HYL239" s="130"/>
      <c r="HYM239" s="130"/>
      <c r="HYN239" s="130"/>
      <c r="HYO239" s="130"/>
      <c r="HYP239" s="130"/>
      <c r="HYQ239" s="130"/>
      <c r="HYR239" s="130"/>
      <c r="HYS239" s="130"/>
      <c r="HYT239" s="130"/>
      <c r="HYU239" s="130"/>
      <c r="HYV239" s="130"/>
      <c r="HYW239" s="130"/>
      <c r="HYX239" s="130"/>
      <c r="HYY239" s="130"/>
      <c r="HYZ239" s="130"/>
      <c r="HZA239" s="130"/>
      <c r="HZB239" s="130"/>
      <c r="HZC239" s="130"/>
      <c r="HZD239" s="130"/>
      <c r="HZE239" s="130"/>
      <c r="HZF239" s="130"/>
      <c r="HZG239" s="130"/>
      <c r="HZH239" s="130"/>
      <c r="HZI239" s="130"/>
      <c r="HZJ239" s="130"/>
      <c r="HZK239" s="130"/>
      <c r="HZL239" s="130"/>
      <c r="HZM239" s="130"/>
      <c r="HZN239" s="130"/>
      <c r="HZO239" s="130"/>
      <c r="HZP239" s="130"/>
      <c r="HZQ239" s="130"/>
      <c r="HZR239" s="130"/>
      <c r="HZS239" s="130"/>
      <c r="HZT239" s="130"/>
      <c r="HZU239" s="130"/>
      <c r="HZV239" s="130"/>
      <c r="HZW239" s="130"/>
      <c r="HZX239" s="130"/>
      <c r="HZY239" s="130"/>
      <c r="HZZ239" s="130"/>
      <c r="IAA239" s="130"/>
      <c r="IAB239" s="130"/>
      <c r="IAC239" s="130"/>
      <c r="IAD239" s="130"/>
      <c r="IAE239" s="130"/>
      <c r="IAF239" s="130"/>
      <c r="IAG239" s="130"/>
      <c r="IAH239" s="130"/>
      <c r="IAI239" s="130"/>
      <c r="IAJ239" s="130"/>
      <c r="IAK239" s="130"/>
      <c r="IAL239" s="130"/>
      <c r="IAM239" s="130"/>
      <c r="IAN239" s="130"/>
      <c r="IAO239" s="130"/>
      <c r="IAP239" s="130"/>
      <c r="IAQ239" s="130"/>
      <c r="IAR239" s="130"/>
      <c r="IAS239" s="130"/>
      <c r="IAT239" s="130"/>
      <c r="IAU239" s="130"/>
      <c r="IAV239" s="130"/>
      <c r="IAW239" s="130"/>
      <c r="IAX239" s="130"/>
      <c r="IAY239" s="130"/>
      <c r="IAZ239" s="130"/>
      <c r="IBA239" s="130"/>
      <c r="IBB239" s="130"/>
      <c r="IBC239" s="130"/>
      <c r="IBD239" s="130"/>
      <c r="IBE239" s="130"/>
      <c r="IBF239" s="130"/>
      <c r="IBG239" s="130"/>
      <c r="IBH239" s="130"/>
      <c r="IBI239" s="130"/>
      <c r="IBJ239" s="130"/>
      <c r="IBK239" s="130"/>
      <c r="IBL239" s="130"/>
      <c r="IBM239" s="130"/>
      <c r="IBN239" s="130"/>
      <c r="IBO239" s="130"/>
      <c r="IBP239" s="130"/>
      <c r="IBQ239" s="130"/>
      <c r="IBR239" s="130"/>
      <c r="IBS239" s="130"/>
      <c r="IBT239" s="130"/>
      <c r="IBU239" s="130"/>
      <c r="IBV239" s="130"/>
      <c r="IBW239" s="130"/>
      <c r="IBX239" s="130"/>
      <c r="IBY239" s="130"/>
      <c r="IBZ239" s="130"/>
      <c r="ICA239" s="130"/>
      <c r="ICB239" s="130"/>
      <c r="ICC239" s="130"/>
      <c r="ICD239" s="130"/>
      <c r="ICE239" s="130"/>
      <c r="ICF239" s="130"/>
      <c r="ICG239" s="130"/>
      <c r="ICH239" s="130"/>
      <c r="ICI239" s="130"/>
      <c r="ICJ239" s="130"/>
      <c r="ICK239" s="130"/>
      <c r="ICL239" s="130"/>
      <c r="ICM239" s="130"/>
      <c r="ICN239" s="130"/>
      <c r="ICO239" s="130"/>
      <c r="ICP239" s="130"/>
      <c r="ICQ239" s="130"/>
      <c r="ICR239" s="130"/>
      <c r="ICS239" s="130"/>
      <c r="ICT239" s="130"/>
      <c r="ICU239" s="130"/>
      <c r="ICV239" s="130"/>
      <c r="ICW239" s="130"/>
      <c r="ICX239" s="130"/>
      <c r="ICY239" s="130"/>
      <c r="ICZ239" s="130"/>
      <c r="IDA239" s="130"/>
      <c r="IDB239" s="130"/>
      <c r="IDC239" s="130"/>
      <c r="IDD239" s="130"/>
      <c r="IDE239" s="130"/>
      <c r="IDF239" s="130"/>
      <c r="IDG239" s="130"/>
      <c r="IDH239" s="130"/>
      <c r="IDI239" s="130"/>
      <c r="IDJ239" s="130"/>
      <c r="IDK239" s="130"/>
      <c r="IDL239" s="130"/>
      <c r="IDM239" s="130"/>
      <c r="IDN239" s="130"/>
      <c r="IDO239" s="130"/>
      <c r="IDP239" s="130"/>
      <c r="IDQ239" s="130"/>
      <c r="IDR239" s="130"/>
      <c r="IDS239" s="130"/>
      <c r="IDT239" s="130"/>
      <c r="IDU239" s="130"/>
      <c r="IDV239" s="130"/>
      <c r="IDW239" s="130"/>
      <c r="IDX239" s="130"/>
      <c r="IDY239" s="130"/>
      <c r="IDZ239" s="130"/>
      <c r="IEA239" s="130"/>
      <c r="IEB239" s="130"/>
      <c r="IEC239" s="130"/>
      <c r="IED239" s="130"/>
      <c r="IEE239" s="130"/>
      <c r="IEF239" s="130"/>
      <c r="IEG239" s="130"/>
      <c r="IEH239" s="130"/>
      <c r="IEI239" s="130"/>
      <c r="IEJ239" s="130"/>
      <c r="IEK239" s="130"/>
      <c r="IEL239" s="130"/>
      <c r="IEM239" s="130"/>
      <c r="IEN239" s="130"/>
      <c r="IEO239" s="130"/>
      <c r="IEP239" s="130"/>
      <c r="IEQ239" s="130"/>
      <c r="IER239" s="130"/>
      <c r="IES239" s="130"/>
      <c r="IET239" s="130"/>
      <c r="IEU239" s="130"/>
      <c r="IEV239" s="130"/>
      <c r="IEW239" s="130"/>
      <c r="IEX239" s="130"/>
      <c r="IEY239" s="130"/>
      <c r="IEZ239" s="130"/>
      <c r="IFA239" s="130"/>
      <c r="IFB239" s="130"/>
      <c r="IFC239" s="130"/>
      <c r="IFD239" s="130"/>
      <c r="IFE239" s="130"/>
      <c r="IFF239" s="130"/>
      <c r="IFG239" s="130"/>
      <c r="IFH239" s="130"/>
      <c r="IFI239" s="130"/>
      <c r="IFJ239" s="130"/>
      <c r="IFK239" s="130"/>
      <c r="IFL239" s="130"/>
      <c r="IFM239" s="130"/>
      <c r="IFN239" s="130"/>
      <c r="IFO239" s="130"/>
      <c r="IFP239" s="130"/>
      <c r="IFQ239" s="130"/>
      <c r="IFR239" s="130"/>
      <c r="IFS239" s="130"/>
      <c r="IFT239" s="130"/>
      <c r="IFU239" s="130"/>
      <c r="IFV239" s="130"/>
      <c r="IFW239" s="130"/>
      <c r="IFX239" s="130"/>
      <c r="IFY239" s="130"/>
      <c r="IFZ239" s="130"/>
      <c r="IGA239" s="130"/>
      <c r="IGB239" s="130"/>
      <c r="IGC239" s="130"/>
      <c r="IGD239" s="130"/>
      <c r="IGE239" s="130"/>
      <c r="IGF239" s="130"/>
      <c r="IGG239" s="130"/>
      <c r="IGH239" s="130"/>
      <c r="IGI239" s="130"/>
      <c r="IGJ239" s="130"/>
      <c r="IGK239" s="130"/>
      <c r="IGL239" s="130"/>
      <c r="IGM239" s="130"/>
      <c r="IGN239" s="130"/>
      <c r="IGO239" s="130"/>
      <c r="IGP239" s="130"/>
      <c r="IGQ239" s="130"/>
      <c r="IGR239" s="130"/>
      <c r="IGS239" s="130"/>
      <c r="IGT239" s="130"/>
      <c r="IGU239" s="130"/>
      <c r="IGV239" s="130"/>
      <c r="IGW239" s="130"/>
      <c r="IGX239" s="130"/>
      <c r="IGY239" s="130"/>
      <c r="IGZ239" s="130"/>
      <c r="IHA239" s="130"/>
      <c r="IHB239" s="130"/>
      <c r="IHC239" s="130"/>
      <c r="IHD239" s="130"/>
      <c r="IHE239" s="130"/>
      <c r="IHF239" s="130"/>
      <c r="IHG239" s="130"/>
      <c r="IHH239" s="130"/>
      <c r="IHI239" s="130"/>
      <c r="IHJ239" s="130"/>
      <c r="IHK239" s="130"/>
      <c r="IHL239" s="130"/>
      <c r="IHM239" s="130"/>
      <c r="IHN239" s="130"/>
      <c r="IHO239" s="130"/>
      <c r="IHP239" s="130"/>
      <c r="IHQ239" s="130"/>
      <c r="IHR239" s="130"/>
      <c r="IHS239" s="130"/>
      <c r="IHT239" s="130"/>
      <c r="IHU239" s="130"/>
      <c r="IHV239" s="130"/>
      <c r="IHW239" s="130"/>
      <c r="IHX239" s="130"/>
      <c r="IHY239" s="130"/>
      <c r="IHZ239" s="130"/>
      <c r="IIA239" s="130"/>
      <c r="IIB239" s="130"/>
      <c r="IIC239" s="130"/>
      <c r="IID239" s="130"/>
      <c r="IIE239" s="130"/>
      <c r="IIF239" s="130"/>
      <c r="IIG239" s="130"/>
      <c r="IIH239" s="130"/>
      <c r="III239" s="130"/>
      <c r="IIJ239" s="130"/>
      <c r="IIK239" s="130"/>
      <c r="IIL239" s="130"/>
      <c r="IIM239" s="130"/>
      <c r="IIN239" s="130"/>
      <c r="IIO239" s="130"/>
      <c r="IIP239" s="130"/>
      <c r="IIQ239" s="130"/>
      <c r="IIR239" s="130"/>
      <c r="IIS239" s="130"/>
      <c r="IIT239" s="130"/>
      <c r="IIU239" s="130"/>
      <c r="IIV239" s="130"/>
      <c r="IIW239" s="130"/>
      <c r="IIX239" s="130"/>
      <c r="IIY239" s="130"/>
      <c r="IIZ239" s="130"/>
      <c r="IJA239" s="130"/>
      <c r="IJB239" s="130"/>
      <c r="IJC239" s="130"/>
      <c r="IJD239" s="130"/>
      <c r="IJE239" s="130"/>
      <c r="IJF239" s="130"/>
      <c r="IJG239" s="130"/>
      <c r="IJH239" s="130"/>
      <c r="IJI239" s="130"/>
      <c r="IJJ239" s="130"/>
      <c r="IJK239" s="130"/>
      <c r="IJL239" s="130"/>
      <c r="IJM239" s="130"/>
      <c r="IJN239" s="130"/>
      <c r="IJO239" s="130"/>
      <c r="IJP239" s="130"/>
      <c r="IJQ239" s="130"/>
      <c r="IJR239" s="130"/>
      <c r="IJS239" s="130"/>
      <c r="IJT239" s="130"/>
      <c r="IJU239" s="130"/>
      <c r="IJV239" s="130"/>
      <c r="IJW239" s="130"/>
      <c r="IJX239" s="130"/>
      <c r="IJY239" s="130"/>
      <c r="IJZ239" s="130"/>
      <c r="IKA239" s="130"/>
      <c r="IKB239" s="130"/>
      <c r="IKC239" s="130"/>
      <c r="IKD239" s="130"/>
      <c r="IKE239" s="130"/>
      <c r="IKF239" s="130"/>
      <c r="IKG239" s="130"/>
      <c r="IKH239" s="130"/>
      <c r="IKI239" s="130"/>
      <c r="IKJ239" s="130"/>
      <c r="IKK239" s="130"/>
      <c r="IKL239" s="130"/>
      <c r="IKM239" s="130"/>
      <c r="IKN239" s="130"/>
      <c r="IKO239" s="130"/>
      <c r="IKP239" s="130"/>
      <c r="IKQ239" s="130"/>
      <c r="IKR239" s="130"/>
      <c r="IKS239" s="130"/>
      <c r="IKT239" s="130"/>
      <c r="IKU239" s="130"/>
      <c r="IKV239" s="130"/>
      <c r="IKW239" s="130"/>
      <c r="IKX239" s="130"/>
      <c r="IKY239" s="130"/>
      <c r="IKZ239" s="130"/>
      <c r="ILA239" s="130"/>
      <c r="ILB239" s="130"/>
      <c r="ILC239" s="130"/>
      <c r="ILD239" s="130"/>
      <c r="ILE239" s="130"/>
      <c r="ILF239" s="130"/>
      <c r="ILG239" s="130"/>
      <c r="ILH239" s="130"/>
      <c r="ILI239" s="130"/>
      <c r="ILJ239" s="130"/>
      <c r="ILK239" s="130"/>
      <c r="ILL239" s="130"/>
      <c r="ILM239" s="130"/>
      <c r="ILN239" s="130"/>
      <c r="ILO239" s="130"/>
      <c r="ILP239" s="130"/>
      <c r="ILQ239" s="130"/>
      <c r="ILR239" s="130"/>
      <c r="ILS239" s="130"/>
      <c r="ILT239" s="130"/>
      <c r="ILU239" s="130"/>
      <c r="ILV239" s="130"/>
      <c r="ILW239" s="130"/>
      <c r="ILX239" s="130"/>
      <c r="ILY239" s="130"/>
      <c r="ILZ239" s="130"/>
      <c r="IMA239" s="130"/>
      <c r="IMB239" s="130"/>
      <c r="IMC239" s="130"/>
      <c r="IMD239" s="130"/>
      <c r="IME239" s="130"/>
      <c r="IMF239" s="130"/>
      <c r="IMG239" s="130"/>
      <c r="IMH239" s="130"/>
      <c r="IMI239" s="130"/>
      <c r="IMJ239" s="130"/>
      <c r="IMK239" s="130"/>
      <c r="IML239" s="130"/>
      <c r="IMM239" s="130"/>
      <c r="IMN239" s="130"/>
      <c r="IMO239" s="130"/>
      <c r="IMP239" s="130"/>
      <c r="IMQ239" s="130"/>
      <c r="IMR239" s="130"/>
      <c r="IMS239" s="130"/>
      <c r="IMT239" s="130"/>
      <c r="IMU239" s="130"/>
      <c r="IMV239" s="130"/>
      <c r="IMW239" s="130"/>
      <c r="IMX239" s="130"/>
      <c r="IMY239" s="130"/>
      <c r="IMZ239" s="130"/>
      <c r="INA239" s="130"/>
      <c r="INB239" s="130"/>
      <c r="INC239" s="130"/>
      <c r="IND239" s="130"/>
      <c r="INE239" s="130"/>
      <c r="INF239" s="130"/>
      <c r="ING239" s="130"/>
      <c r="INH239" s="130"/>
      <c r="INI239" s="130"/>
      <c r="INJ239" s="130"/>
      <c r="INK239" s="130"/>
      <c r="INL239" s="130"/>
      <c r="INM239" s="130"/>
      <c r="INN239" s="130"/>
      <c r="INO239" s="130"/>
      <c r="INP239" s="130"/>
      <c r="INQ239" s="130"/>
      <c r="INR239" s="130"/>
      <c r="INS239" s="130"/>
      <c r="INT239" s="130"/>
      <c r="INU239" s="130"/>
      <c r="INV239" s="130"/>
      <c r="INW239" s="130"/>
      <c r="INX239" s="130"/>
      <c r="INY239" s="130"/>
      <c r="INZ239" s="130"/>
      <c r="IOA239" s="130"/>
      <c r="IOB239" s="130"/>
      <c r="IOC239" s="130"/>
      <c r="IOD239" s="130"/>
      <c r="IOE239" s="130"/>
      <c r="IOF239" s="130"/>
      <c r="IOG239" s="130"/>
      <c r="IOH239" s="130"/>
      <c r="IOI239" s="130"/>
      <c r="IOJ239" s="130"/>
      <c r="IOK239" s="130"/>
      <c r="IOL239" s="130"/>
      <c r="IOM239" s="130"/>
      <c r="ION239" s="130"/>
      <c r="IOO239" s="130"/>
      <c r="IOP239" s="130"/>
      <c r="IOQ239" s="130"/>
      <c r="IOR239" s="130"/>
      <c r="IOS239" s="130"/>
      <c r="IOT239" s="130"/>
      <c r="IOU239" s="130"/>
      <c r="IOV239" s="130"/>
      <c r="IOW239" s="130"/>
      <c r="IOX239" s="130"/>
      <c r="IOY239" s="130"/>
      <c r="IOZ239" s="130"/>
      <c r="IPA239" s="130"/>
      <c r="IPB239" s="130"/>
      <c r="IPC239" s="130"/>
      <c r="IPD239" s="130"/>
      <c r="IPE239" s="130"/>
      <c r="IPF239" s="130"/>
      <c r="IPG239" s="130"/>
      <c r="IPH239" s="130"/>
      <c r="IPI239" s="130"/>
      <c r="IPJ239" s="130"/>
      <c r="IPK239" s="130"/>
      <c r="IPL239" s="130"/>
      <c r="IPM239" s="130"/>
      <c r="IPN239" s="130"/>
      <c r="IPO239" s="130"/>
      <c r="IPP239" s="130"/>
      <c r="IPQ239" s="130"/>
      <c r="IPR239" s="130"/>
      <c r="IPS239" s="130"/>
      <c r="IPT239" s="130"/>
      <c r="IPU239" s="130"/>
      <c r="IPV239" s="130"/>
      <c r="IPW239" s="130"/>
      <c r="IPX239" s="130"/>
      <c r="IPY239" s="130"/>
      <c r="IPZ239" s="130"/>
      <c r="IQA239" s="130"/>
      <c r="IQB239" s="130"/>
      <c r="IQC239" s="130"/>
      <c r="IQD239" s="130"/>
      <c r="IQE239" s="130"/>
      <c r="IQF239" s="130"/>
      <c r="IQG239" s="130"/>
      <c r="IQH239" s="130"/>
      <c r="IQI239" s="130"/>
      <c r="IQJ239" s="130"/>
      <c r="IQK239" s="130"/>
      <c r="IQL239" s="130"/>
      <c r="IQM239" s="130"/>
      <c r="IQN239" s="130"/>
      <c r="IQO239" s="130"/>
      <c r="IQP239" s="130"/>
      <c r="IQQ239" s="130"/>
      <c r="IQR239" s="130"/>
      <c r="IQS239" s="130"/>
      <c r="IQT239" s="130"/>
      <c r="IQU239" s="130"/>
      <c r="IQV239" s="130"/>
      <c r="IQW239" s="130"/>
      <c r="IQX239" s="130"/>
      <c r="IQY239" s="130"/>
      <c r="IQZ239" s="130"/>
      <c r="IRA239" s="130"/>
      <c r="IRB239" s="130"/>
      <c r="IRC239" s="130"/>
      <c r="IRD239" s="130"/>
      <c r="IRE239" s="130"/>
      <c r="IRF239" s="130"/>
      <c r="IRG239" s="130"/>
      <c r="IRH239" s="130"/>
      <c r="IRI239" s="130"/>
      <c r="IRJ239" s="130"/>
      <c r="IRK239" s="130"/>
      <c r="IRL239" s="130"/>
      <c r="IRM239" s="130"/>
      <c r="IRN239" s="130"/>
      <c r="IRO239" s="130"/>
      <c r="IRP239" s="130"/>
      <c r="IRQ239" s="130"/>
      <c r="IRR239" s="130"/>
      <c r="IRS239" s="130"/>
      <c r="IRT239" s="130"/>
      <c r="IRU239" s="130"/>
      <c r="IRV239" s="130"/>
      <c r="IRW239" s="130"/>
      <c r="IRX239" s="130"/>
      <c r="IRY239" s="130"/>
      <c r="IRZ239" s="130"/>
      <c r="ISA239" s="130"/>
      <c r="ISB239" s="130"/>
      <c r="ISC239" s="130"/>
      <c r="ISD239" s="130"/>
      <c r="ISE239" s="130"/>
      <c r="ISF239" s="130"/>
      <c r="ISG239" s="130"/>
      <c r="ISH239" s="130"/>
      <c r="ISI239" s="130"/>
      <c r="ISJ239" s="130"/>
      <c r="ISK239" s="130"/>
      <c r="ISL239" s="130"/>
      <c r="ISM239" s="130"/>
      <c r="ISN239" s="130"/>
      <c r="ISO239" s="130"/>
      <c r="ISP239" s="130"/>
      <c r="ISQ239" s="130"/>
      <c r="ISR239" s="130"/>
      <c r="ISS239" s="130"/>
      <c r="IST239" s="130"/>
      <c r="ISU239" s="130"/>
      <c r="ISV239" s="130"/>
      <c r="ISW239" s="130"/>
      <c r="ISX239" s="130"/>
      <c r="ISY239" s="130"/>
      <c r="ISZ239" s="130"/>
      <c r="ITA239" s="130"/>
      <c r="ITB239" s="130"/>
      <c r="ITC239" s="130"/>
      <c r="ITD239" s="130"/>
      <c r="ITE239" s="130"/>
      <c r="ITF239" s="130"/>
      <c r="ITG239" s="130"/>
      <c r="ITH239" s="130"/>
      <c r="ITI239" s="130"/>
      <c r="ITJ239" s="130"/>
      <c r="ITK239" s="130"/>
      <c r="ITL239" s="130"/>
      <c r="ITM239" s="130"/>
      <c r="ITN239" s="130"/>
      <c r="ITO239" s="130"/>
      <c r="ITP239" s="130"/>
      <c r="ITQ239" s="130"/>
      <c r="ITR239" s="130"/>
      <c r="ITS239" s="130"/>
      <c r="ITT239" s="130"/>
      <c r="ITU239" s="130"/>
      <c r="ITV239" s="130"/>
      <c r="ITW239" s="130"/>
      <c r="ITX239" s="130"/>
      <c r="ITY239" s="130"/>
      <c r="ITZ239" s="130"/>
      <c r="IUA239" s="130"/>
      <c r="IUB239" s="130"/>
      <c r="IUC239" s="130"/>
      <c r="IUD239" s="130"/>
      <c r="IUE239" s="130"/>
      <c r="IUF239" s="130"/>
      <c r="IUG239" s="130"/>
      <c r="IUH239" s="130"/>
      <c r="IUI239" s="130"/>
      <c r="IUJ239" s="130"/>
      <c r="IUK239" s="130"/>
      <c r="IUL239" s="130"/>
      <c r="IUM239" s="130"/>
      <c r="IUN239" s="130"/>
      <c r="IUO239" s="130"/>
      <c r="IUP239" s="130"/>
      <c r="IUQ239" s="130"/>
      <c r="IUR239" s="130"/>
      <c r="IUS239" s="130"/>
      <c r="IUT239" s="130"/>
      <c r="IUU239" s="130"/>
      <c r="IUV239" s="130"/>
      <c r="IUW239" s="130"/>
      <c r="IUX239" s="130"/>
      <c r="IUY239" s="130"/>
      <c r="IUZ239" s="130"/>
      <c r="IVA239" s="130"/>
      <c r="IVB239" s="130"/>
      <c r="IVC239" s="130"/>
      <c r="IVD239" s="130"/>
      <c r="IVE239" s="130"/>
      <c r="IVF239" s="130"/>
      <c r="IVG239" s="130"/>
      <c r="IVH239" s="130"/>
      <c r="IVI239" s="130"/>
      <c r="IVJ239" s="130"/>
      <c r="IVK239" s="130"/>
      <c r="IVL239" s="130"/>
      <c r="IVM239" s="130"/>
      <c r="IVN239" s="130"/>
      <c r="IVO239" s="130"/>
      <c r="IVP239" s="130"/>
      <c r="IVQ239" s="130"/>
      <c r="IVR239" s="130"/>
      <c r="IVS239" s="130"/>
      <c r="IVT239" s="130"/>
      <c r="IVU239" s="130"/>
      <c r="IVV239" s="130"/>
      <c r="IVW239" s="130"/>
      <c r="IVX239" s="130"/>
      <c r="IVY239" s="130"/>
      <c r="IVZ239" s="130"/>
      <c r="IWA239" s="130"/>
      <c r="IWB239" s="130"/>
      <c r="IWC239" s="130"/>
      <c r="IWD239" s="130"/>
      <c r="IWE239" s="130"/>
      <c r="IWF239" s="130"/>
      <c r="IWG239" s="130"/>
      <c r="IWH239" s="130"/>
      <c r="IWI239" s="130"/>
      <c r="IWJ239" s="130"/>
      <c r="IWK239" s="130"/>
      <c r="IWL239" s="130"/>
      <c r="IWM239" s="130"/>
      <c r="IWN239" s="130"/>
      <c r="IWO239" s="130"/>
      <c r="IWP239" s="130"/>
      <c r="IWQ239" s="130"/>
      <c r="IWR239" s="130"/>
      <c r="IWS239" s="130"/>
      <c r="IWT239" s="130"/>
      <c r="IWU239" s="130"/>
      <c r="IWV239" s="130"/>
      <c r="IWW239" s="130"/>
      <c r="IWX239" s="130"/>
      <c r="IWY239" s="130"/>
      <c r="IWZ239" s="130"/>
      <c r="IXA239" s="130"/>
      <c r="IXB239" s="130"/>
      <c r="IXC239" s="130"/>
      <c r="IXD239" s="130"/>
      <c r="IXE239" s="130"/>
      <c r="IXF239" s="130"/>
      <c r="IXG239" s="130"/>
      <c r="IXH239" s="130"/>
      <c r="IXI239" s="130"/>
      <c r="IXJ239" s="130"/>
      <c r="IXK239" s="130"/>
      <c r="IXL239" s="130"/>
      <c r="IXM239" s="130"/>
      <c r="IXN239" s="130"/>
      <c r="IXO239" s="130"/>
      <c r="IXP239" s="130"/>
      <c r="IXQ239" s="130"/>
      <c r="IXR239" s="130"/>
      <c r="IXS239" s="130"/>
      <c r="IXT239" s="130"/>
      <c r="IXU239" s="130"/>
      <c r="IXV239" s="130"/>
      <c r="IXW239" s="130"/>
      <c r="IXX239" s="130"/>
      <c r="IXY239" s="130"/>
      <c r="IXZ239" s="130"/>
      <c r="IYA239" s="130"/>
      <c r="IYB239" s="130"/>
      <c r="IYC239" s="130"/>
      <c r="IYD239" s="130"/>
      <c r="IYE239" s="130"/>
      <c r="IYF239" s="130"/>
      <c r="IYG239" s="130"/>
      <c r="IYH239" s="130"/>
      <c r="IYI239" s="130"/>
      <c r="IYJ239" s="130"/>
      <c r="IYK239" s="130"/>
      <c r="IYL239" s="130"/>
      <c r="IYM239" s="130"/>
      <c r="IYN239" s="130"/>
      <c r="IYO239" s="130"/>
      <c r="IYP239" s="130"/>
      <c r="IYQ239" s="130"/>
      <c r="IYR239" s="130"/>
      <c r="IYS239" s="130"/>
      <c r="IYT239" s="130"/>
      <c r="IYU239" s="130"/>
      <c r="IYV239" s="130"/>
      <c r="IYW239" s="130"/>
      <c r="IYX239" s="130"/>
      <c r="IYY239" s="130"/>
      <c r="IYZ239" s="130"/>
      <c r="IZA239" s="130"/>
      <c r="IZB239" s="130"/>
      <c r="IZC239" s="130"/>
      <c r="IZD239" s="130"/>
      <c r="IZE239" s="130"/>
      <c r="IZF239" s="130"/>
      <c r="IZG239" s="130"/>
      <c r="IZH239" s="130"/>
      <c r="IZI239" s="130"/>
      <c r="IZJ239" s="130"/>
      <c r="IZK239" s="130"/>
      <c r="IZL239" s="130"/>
      <c r="IZM239" s="130"/>
      <c r="IZN239" s="130"/>
      <c r="IZO239" s="130"/>
      <c r="IZP239" s="130"/>
      <c r="IZQ239" s="130"/>
      <c r="IZR239" s="130"/>
      <c r="IZS239" s="130"/>
      <c r="IZT239" s="130"/>
      <c r="IZU239" s="130"/>
      <c r="IZV239" s="130"/>
      <c r="IZW239" s="130"/>
      <c r="IZX239" s="130"/>
      <c r="IZY239" s="130"/>
      <c r="IZZ239" s="130"/>
      <c r="JAA239" s="130"/>
      <c r="JAB239" s="130"/>
      <c r="JAC239" s="130"/>
      <c r="JAD239" s="130"/>
      <c r="JAE239" s="130"/>
      <c r="JAF239" s="130"/>
      <c r="JAG239" s="130"/>
      <c r="JAH239" s="130"/>
      <c r="JAI239" s="130"/>
      <c r="JAJ239" s="130"/>
      <c r="JAK239" s="130"/>
      <c r="JAL239" s="130"/>
      <c r="JAM239" s="130"/>
      <c r="JAN239" s="130"/>
      <c r="JAO239" s="130"/>
      <c r="JAP239" s="130"/>
      <c r="JAQ239" s="130"/>
      <c r="JAR239" s="130"/>
      <c r="JAS239" s="130"/>
      <c r="JAT239" s="130"/>
      <c r="JAU239" s="130"/>
      <c r="JAV239" s="130"/>
      <c r="JAW239" s="130"/>
      <c r="JAX239" s="130"/>
      <c r="JAY239" s="130"/>
      <c r="JAZ239" s="130"/>
      <c r="JBA239" s="130"/>
      <c r="JBB239" s="130"/>
      <c r="JBC239" s="130"/>
      <c r="JBD239" s="130"/>
      <c r="JBE239" s="130"/>
      <c r="JBF239" s="130"/>
      <c r="JBG239" s="130"/>
      <c r="JBH239" s="130"/>
      <c r="JBI239" s="130"/>
      <c r="JBJ239" s="130"/>
      <c r="JBK239" s="130"/>
      <c r="JBL239" s="130"/>
      <c r="JBM239" s="130"/>
      <c r="JBN239" s="130"/>
      <c r="JBO239" s="130"/>
      <c r="JBP239" s="130"/>
      <c r="JBQ239" s="130"/>
      <c r="JBR239" s="130"/>
      <c r="JBS239" s="130"/>
      <c r="JBT239" s="130"/>
      <c r="JBU239" s="130"/>
      <c r="JBV239" s="130"/>
      <c r="JBW239" s="130"/>
      <c r="JBX239" s="130"/>
      <c r="JBY239" s="130"/>
      <c r="JBZ239" s="130"/>
      <c r="JCA239" s="130"/>
      <c r="JCB239" s="130"/>
      <c r="JCC239" s="130"/>
      <c r="JCD239" s="130"/>
      <c r="JCE239" s="130"/>
      <c r="JCF239" s="130"/>
      <c r="JCG239" s="130"/>
      <c r="JCH239" s="130"/>
      <c r="JCI239" s="130"/>
      <c r="JCJ239" s="130"/>
      <c r="JCK239" s="130"/>
      <c r="JCL239" s="130"/>
      <c r="JCM239" s="130"/>
      <c r="JCN239" s="130"/>
      <c r="JCO239" s="130"/>
      <c r="JCP239" s="130"/>
      <c r="JCQ239" s="130"/>
      <c r="JCR239" s="130"/>
      <c r="JCS239" s="130"/>
      <c r="JCT239" s="130"/>
      <c r="JCU239" s="130"/>
      <c r="JCV239" s="130"/>
      <c r="JCW239" s="130"/>
      <c r="JCX239" s="130"/>
      <c r="JCY239" s="130"/>
      <c r="JCZ239" s="130"/>
      <c r="JDA239" s="130"/>
      <c r="JDB239" s="130"/>
      <c r="JDC239" s="130"/>
      <c r="JDD239" s="130"/>
      <c r="JDE239" s="130"/>
      <c r="JDF239" s="130"/>
      <c r="JDG239" s="130"/>
      <c r="JDH239" s="130"/>
      <c r="JDI239" s="130"/>
      <c r="JDJ239" s="130"/>
      <c r="JDK239" s="130"/>
      <c r="JDL239" s="130"/>
      <c r="JDM239" s="130"/>
      <c r="JDN239" s="130"/>
      <c r="JDO239" s="130"/>
      <c r="JDP239" s="130"/>
      <c r="JDQ239" s="130"/>
      <c r="JDR239" s="130"/>
      <c r="JDS239" s="130"/>
      <c r="JDT239" s="130"/>
      <c r="JDU239" s="130"/>
      <c r="JDV239" s="130"/>
      <c r="JDW239" s="130"/>
      <c r="JDX239" s="130"/>
      <c r="JDY239" s="130"/>
      <c r="JDZ239" s="130"/>
      <c r="JEA239" s="130"/>
      <c r="JEB239" s="130"/>
      <c r="JEC239" s="130"/>
      <c r="JED239" s="130"/>
      <c r="JEE239" s="130"/>
      <c r="JEF239" s="130"/>
      <c r="JEG239" s="130"/>
      <c r="JEH239" s="130"/>
      <c r="JEI239" s="130"/>
      <c r="JEJ239" s="130"/>
      <c r="JEK239" s="130"/>
      <c r="JEL239" s="130"/>
      <c r="JEM239" s="130"/>
      <c r="JEN239" s="130"/>
      <c r="JEO239" s="130"/>
      <c r="JEP239" s="130"/>
      <c r="JEQ239" s="130"/>
      <c r="JER239" s="130"/>
      <c r="JES239" s="130"/>
      <c r="JET239" s="130"/>
      <c r="JEU239" s="130"/>
      <c r="JEV239" s="130"/>
      <c r="JEW239" s="130"/>
      <c r="JEX239" s="130"/>
      <c r="JEY239" s="130"/>
      <c r="JEZ239" s="130"/>
      <c r="JFA239" s="130"/>
      <c r="JFB239" s="130"/>
      <c r="JFC239" s="130"/>
      <c r="JFD239" s="130"/>
      <c r="JFE239" s="130"/>
      <c r="JFF239" s="130"/>
      <c r="JFG239" s="130"/>
      <c r="JFH239" s="130"/>
      <c r="JFI239" s="130"/>
      <c r="JFJ239" s="130"/>
      <c r="JFK239" s="130"/>
      <c r="JFL239" s="130"/>
      <c r="JFM239" s="130"/>
      <c r="JFN239" s="130"/>
      <c r="JFO239" s="130"/>
      <c r="JFP239" s="130"/>
      <c r="JFQ239" s="130"/>
      <c r="JFR239" s="130"/>
      <c r="JFS239" s="130"/>
      <c r="JFT239" s="130"/>
      <c r="JFU239" s="130"/>
      <c r="JFV239" s="130"/>
      <c r="JFW239" s="130"/>
      <c r="JFX239" s="130"/>
      <c r="JFY239" s="130"/>
      <c r="JFZ239" s="130"/>
      <c r="JGA239" s="130"/>
      <c r="JGB239" s="130"/>
      <c r="JGC239" s="130"/>
      <c r="JGD239" s="130"/>
      <c r="JGE239" s="130"/>
      <c r="JGF239" s="130"/>
      <c r="JGG239" s="130"/>
      <c r="JGH239" s="130"/>
      <c r="JGI239" s="130"/>
      <c r="JGJ239" s="130"/>
      <c r="JGK239" s="130"/>
      <c r="JGL239" s="130"/>
      <c r="JGM239" s="130"/>
      <c r="JGN239" s="130"/>
      <c r="JGO239" s="130"/>
      <c r="JGP239" s="130"/>
      <c r="JGQ239" s="130"/>
      <c r="JGR239" s="130"/>
      <c r="JGS239" s="130"/>
      <c r="JGT239" s="130"/>
      <c r="JGU239" s="130"/>
      <c r="JGV239" s="130"/>
      <c r="JGW239" s="130"/>
      <c r="JGX239" s="130"/>
      <c r="JGY239" s="130"/>
      <c r="JGZ239" s="130"/>
      <c r="JHA239" s="130"/>
      <c r="JHB239" s="130"/>
      <c r="JHC239" s="130"/>
      <c r="JHD239" s="130"/>
      <c r="JHE239" s="130"/>
      <c r="JHF239" s="130"/>
      <c r="JHG239" s="130"/>
      <c r="JHH239" s="130"/>
      <c r="JHI239" s="130"/>
      <c r="JHJ239" s="130"/>
      <c r="JHK239" s="130"/>
      <c r="JHL239" s="130"/>
      <c r="JHM239" s="130"/>
      <c r="JHN239" s="130"/>
      <c r="JHO239" s="130"/>
      <c r="JHP239" s="130"/>
      <c r="JHQ239" s="130"/>
      <c r="JHR239" s="130"/>
      <c r="JHS239" s="130"/>
      <c r="JHT239" s="130"/>
      <c r="JHU239" s="130"/>
      <c r="JHV239" s="130"/>
      <c r="JHW239" s="130"/>
      <c r="JHX239" s="130"/>
      <c r="JHY239" s="130"/>
      <c r="JHZ239" s="130"/>
      <c r="JIA239" s="130"/>
      <c r="JIB239" s="130"/>
      <c r="JIC239" s="130"/>
      <c r="JID239" s="130"/>
      <c r="JIE239" s="130"/>
      <c r="JIF239" s="130"/>
      <c r="JIG239" s="130"/>
      <c r="JIH239" s="130"/>
      <c r="JII239" s="130"/>
      <c r="JIJ239" s="130"/>
      <c r="JIK239" s="130"/>
      <c r="JIL239" s="130"/>
      <c r="JIM239" s="130"/>
      <c r="JIN239" s="130"/>
      <c r="JIO239" s="130"/>
      <c r="JIP239" s="130"/>
      <c r="JIQ239" s="130"/>
      <c r="JIR239" s="130"/>
      <c r="JIS239" s="130"/>
      <c r="JIT239" s="130"/>
      <c r="JIU239" s="130"/>
      <c r="JIV239" s="130"/>
      <c r="JIW239" s="130"/>
      <c r="JIX239" s="130"/>
      <c r="JIY239" s="130"/>
      <c r="JIZ239" s="130"/>
      <c r="JJA239" s="130"/>
      <c r="JJB239" s="130"/>
      <c r="JJC239" s="130"/>
      <c r="JJD239" s="130"/>
      <c r="JJE239" s="130"/>
      <c r="JJF239" s="130"/>
      <c r="JJG239" s="130"/>
      <c r="JJH239" s="130"/>
      <c r="JJI239" s="130"/>
      <c r="JJJ239" s="130"/>
      <c r="JJK239" s="130"/>
      <c r="JJL239" s="130"/>
      <c r="JJM239" s="130"/>
      <c r="JJN239" s="130"/>
      <c r="JJO239" s="130"/>
      <c r="JJP239" s="130"/>
      <c r="JJQ239" s="130"/>
      <c r="JJR239" s="130"/>
      <c r="JJS239" s="130"/>
      <c r="JJT239" s="130"/>
      <c r="JJU239" s="130"/>
      <c r="JJV239" s="130"/>
      <c r="JJW239" s="130"/>
      <c r="JJX239" s="130"/>
      <c r="JJY239" s="130"/>
      <c r="JJZ239" s="130"/>
      <c r="JKA239" s="130"/>
      <c r="JKB239" s="130"/>
      <c r="JKC239" s="130"/>
      <c r="JKD239" s="130"/>
      <c r="JKE239" s="130"/>
      <c r="JKF239" s="130"/>
      <c r="JKG239" s="130"/>
      <c r="JKH239" s="130"/>
      <c r="JKI239" s="130"/>
      <c r="JKJ239" s="130"/>
      <c r="JKK239" s="130"/>
      <c r="JKL239" s="130"/>
      <c r="JKM239" s="130"/>
      <c r="JKN239" s="130"/>
      <c r="JKO239" s="130"/>
      <c r="JKP239" s="130"/>
      <c r="JKQ239" s="130"/>
      <c r="JKR239" s="130"/>
      <c r="JKS239" s="130"/>
      <c r="JKT239" s="130"/>
      <c r="JKU239" s="130"/>
      <c r="JKV239" s="130"/>
      <c r="JKW239" s="130"/>
      <c r="JKX239" s="130"/>
      <c r="JKY239" s="130"/>
      <c r="JKZ239" s="130"/>
      <c r="JLA239" s="130"/>
      <c r="JLB239" s="130"/>
      <c r="JLC239" s="130"/>
      <c r="JLD239" s="130"/>
      <c r="JLE239" s="130"/>
      <c r="JLF239" s="130"/>
      <c r="JLG239" s="130"/>
      <c r="JLH239" s="130"/>
      <c r="JLI239" s="130"/>
      <c r="JLJ239" s="130"/>
      <c r="JLK239" s="130"/>
      <c r="JLL239" s="130"/>
      <c r="JLM239" s="130"/>
      <c r="JLN239" s="130"/>
      <c r="JLO239" s="130"/>
      <c r="JLP239" s="130"/>
      <c r="JLQ239" s="130"/>
      <c r="JLR239" s="130"/>
      <c r="JLS239" s="130"/>
      <c r="JLT239" s="130"/>
      <c r="JLU239" s="130"/>
      <c r="JLV239" s="130"/>
      <c r="JLW239" s="130"/>
      <c r="JLX239" s="130"/>
      <c r="JLY239" s="130"/>
      <c r="JLZ239" s="130"/>
      <c r="JMA239" s="130"/>
      <c r="JMB239" s="130"/>
      <c r="JMC239" s="130"/>
      <c r="JMD239" s="130"/>
      <c r="JME239" s="130"/>
      <c r="JMF239" s="130"/>
      <c r="JMG239" s="130"/>
      <c r="JMH239" s="130"/>
      <c r="JMI239" s="130"/>
      <c r="JMJ239" s="130"/>
      <c r="JMK239" s="130"/>
      <c r="JML239" s="130"/>
      <c r="JMM239" s="130"/>
      <c r="JMN239" s="130"/>
      <c r="JMO239" s="130"/>
      <c r="JMP239" s="130"/>
      <c r="JMQ239" s="130"/>
      <c r="JMR239" s="130"/>
      <c r="JMS239" s="130"/>
      <c r="JMT239" s="130"/>
      <c r="JMU239" s="130"/>
      <c r="JMV239" s="130"/>
      <c r="JMW239" s="130"/>
      <c r="JMX239" s="130"/>
      <c r="JMY239" s="130"/>
      <c r="JMZ239" s="130"/>
      <c r="JNA239" s="130"/>
      <c r="JNB239" s="130"/>
      <c r="JNC239" s="130"/>
      <c r="JND239" s="130"/>
      <c r="JNE239" s="130"/>
      <c r="JNF239" s="130"/>
      <c r="JNG239" s="130"/>
      <c r="JNH239" s="130"/>
      <c r="JNI239" s="130"/>
      <c r="JNJ239" s="130"/>
      <c r="JNK239" s="130"/>
      <c r="JNL239" s="130"/>
      <c r="JNM239" s="130"/>
      <c r="JNN239" s="130"/>
      <c r="JNO239" s="130"/>
      <c r="JNP239" s="130"/>
      <c r="JNQ239" s="130"/>
      <c r="JNR239" s="130"/>
      <c r="JNS239" s="130"/>
      <c r="JNT239" s="130"/>
      <c r="JNU239" s="130"/>
      <c r="JNV239" s="130"/>
      <c r="JNW239" s="130"/>
      <c r="JNX239" s="130"/>
      <c r="JNY239" s="130"/>
      <c r="JNZ239" s="130"/>
      <c r="JOA239" s="130"/>
      <c r="JOB239" s="130"/>
      <c r="JOC239" s="130"/>
      <c r="JOD239" s="130"/>
      <c r="JOE239" s="130"/>
      <c r="JOF239" s="130"/>
      <c r="JOG239" s="130"/>
      <c r="JOH239" s="130"/>
      <c r="JOI239" s="130"/>
      <c r="JOJ239" s="130"/>
      <c r="JOK239" s="130"/>
      <c r="JOL239" s="130"/>
      <c r="JOM239" s="130"/>
      <c r="JON239" s="130"/>
      <c r="JOO239" s="130"/>
      <c r="JOP239" s="130"/>
      <c r="JOQ239" s="130"/>
      <c r="JOR239" s="130"/>
      <c r="JOS239" s="130"/>
      <c r="JOT239" s="130"/>
      <c r="JOU239" s="130"/>
      <c r="JOV239" s="130"/>
      <c r="JOW239" s="130"/>
      <c r="JOX239" s="130"/>
      <c r="JOY239" s="130"/>
      <c r="JOZ239" s="130"/>
      <c r="JPA239" s="130"/>
      <c r="JPB239" s="130"/>
      <c r="JPC239" s="130"/>
      <c r="JPD239" s="130"/>
      <c r="JPE239" s="130"/>
      <c r="JPF239" s="130"/>
      <c r="JPG239" s="130"/>
      <c r="JPH239" s="130"/>
      <c r="JPI239" s="130"/>
      <c r="JPJ239" s="130"/>
      <c r="JPK239" s="130"/>
      <c r="JPL239" s="130"/>
      <c r="JPM239" s="130"/>
      <c r="JPN239" s="130"/>
      <c r="JPO239" s="130"/>
      <c r="JPP239" s="130"/>
      <c r="JPQ239" s="130"/>
      <c r="JPR239" s="130"/>
      <c r="JPS239" s="130"/>
      <c r="JPT239" s="130"/>
      <c r="JPU239" s="130"/>
      <c r="JPV239" s="130"/>
      <c r="JPW239" s="130"/>
      <c r="JPX239" s="130"/>
      <c r="JPY239" s="130"/>
      <c r="JPZ239" s="130"/>
      <c r="JQA239" s="130"/>
      <c r="JQB239" s="130"/>
      <c r="JQC239" s="130"/>
      <c r="JQD239" s="130"/>
      <c r="JQE239" s="130"/>
      <c r="JQF239" s="130"/>
      <c r="JQG239" s="130"/>
      <c r="JQH239" s="130"/>
      <c r="JQI239" s="130"/>
      <c r="JQJ239" s="130"/>
      <c r="JQK239" s="130"/>
      <c r="JQL239" s="130"/>
      <c r="JQM239" s="130"/>
      <c r="JQN239" s="130"/>
      <c r="JQO239" s="130"/>
      <c r="JQP239" s="130"/>
      <c r="JQQ239" s="130"/>
      <c r="JQR239" s="130"/>
      <c r="JQS239" s="130"/>
      <c r="JQT239" s="130"/>
      <c r="JQU239" s="130"/>
      <c r="JQV239" s="130"/>
      <c r="JQW239" s="130"/>
      <c r="JQX239" s="130"/>
      <c r="JQY239" s="130"/>
      <c r="JQZ239" s="130"/>
      <c r="JRA239" s="130"/>
      <c r="JRB239" s="130"/>
      <c r="JRC239" s="130"/>
      <c r="JRD239" s="130"/>
      <c r="JRE239" s="130"/>
      <c r="JRF239" s="130"/>
      <c r="JRG239" s="130"/>
      <c r="JRH239" s="130"/>
      <c r="JRI239" s="130"/>
      <c r="JRJ239" s="130"/>
      <c r="JRK239" s="130"/>
      <c r="JRL239" s="130"/>
      <c r="JRM239" s="130"/>
      <c r="JRN239" s="130"/>
      <c r="JRO239" s="130"/>
      <c r="JRP239" s="130"/>
      <c r="JRQ239" s="130"/>
      <c r="JRR239" s="130"/>
      <c r="JRS239" s="130"/>
      <c r="JRT239" s="130"/>
      <c r="JRU239" s="130"/>
      <c r="JRV239" s="130"/>
      <c r="JRW239" s="130"/>
      <c r="JRX239" s="130"/>
      <c r="JRY239" s="130"/>
      <c r="JRZ239" s="130"/>
      <c r="JSA239" s="130"/>
      <c r="JSB239" s="130"/>
      <c r="JSC239" s="130"/>
      <c r="JSD239" s="130"/>
      <c r="JSE239" s="130"/>
      <c r="JSF239" s="130"/>
      <c r="JSG239" s="130"/>
      <c r="JSH239" s="130"/>
      <c r="JSI239" s="130"/>
      <c r="JSJ239" s="130"/>
      <c r="JSK239" s="130"/>
      <c r="JSL239" s="130"/>
      <c r="JSM239" s="130"/>
      <c r="JSN239" s="130"/>
      <c r="JSO239" s="130"/>
      <c r="JSP239" s="130"/>
      <c r="JSQ239" s="130"/>
      <c r="JSR239" s="130"/>
      <c r="JSS239" s="130"/>
      <c r="JST239" s="130"/>
      <c r="JSU239" s="130"/>
      <c r="JSV239" s="130"/>
      <c r="JSW239" s="130"/>
      <c r="JSX239" s="130"/>
      <c r="JSY239" s="130"/>
      <c r="JSZ239" s="130"/>
      <c r="JTA239" s="130"/>
      <c r="JTB239" s="130"/>
      <c r="JTC239" s="130"/>
      <c r="JTD239" s="130"/>
      <c r="JTE239" s="130"/>
      <c r="JTF239" s="130"/>
      <c r="JTG239" s="130"/>
      <c r="JTH239" s="130"/>
      <c r="JTI239" s="130"/>
      <c r="JTJ239" s="130"/>
      <c r="JTK239" s="130"/>
      <c r="JTL239" s="130"/>
      <c r="JTM239" s="130"/>
      <c r="JTN239" s="130"/>
      <c r="JTO239" s="130"/>
      <c r="JTP239" s="130"/>
      <c r="JTQ239" s="130"/>
      <c r="JTR239" s="130"/>
      <c r="JTS239" s="130"/>
      <c r="JTT239" s="130"/>
      <c r="JTU239" s="130"/>
      <c r="JTV239" s="130"/>
      <c r="JTW239" s="130"/>
      <c r="JTX239" s="130"/>
      <c r="JTY239" s="130"/>
      <c r="JTZ239" s="130"/>
      <c r="JUA239" s="130"/>
      <c r="JUB239" s="130"/>
      <c r="JUC239" s="130"/>
      <c r="JUD239" s="130"/>
      <c r="JUE239" s="130"/>
      <c r="JUF239" s="130"/>
      <c r="JUG239" s="130"/>
      <c r="JUH239" s="130"/>
      <c r="JUI239" s="130"/>
      <c r="JUJ239" s="130"/>
      <c r="JUK239" s="130"/>
      <c r="JUL239" s="130"/>
      <c r="JUM239" s="130"/>
      <c r="JUN239" s="130"/>
      <c r="JUO239" s="130"/>
      <c r="JUP239" s="130"/>
      <c r="JUQ239" s="130"/>
      <c r="JUR239" s="130"/>
      <c r="JUS239" s="130"/>
      <c r="JUT239" s="130"/>
      <c r="JUU239" s="130"/>
      <c r="JUV239" s="130"/>
      <c r="JUW239" s="130"/>
      <c r="JUX239" s="130"/>
      <c r="JUY239" s="130"/>
      <c r="JUZ239" s="130"/>
      <c r="JVA239" s="130"/>
      <c r="JVB239" s="130"/>
      <c r="JVC239" s="130"/>
      <c r="JVD239" s="130"/>
      <c r="JVE239" s="130"/>
      <c r="JVF239" s="130"/>
      <c r="JVG239" s="130"/>
      <c r="JVH239" s="130"/>
      <c r="JVI239" s="130"/>
      <c r="JVJ239" s="130"/>
      <c r="JVK239" s="130"/>
      <c r="JVL239" s="130"/>
      <c r="JVM239" s="130"/>
      <c r="JVN239" s="130"/>
      <c r="JVO239" s="130"/>
      <c r="JVP239" s="130"/>
      <c r="JVQ239" s="130"/>
      <c r="JVR239" s="130"/>
      <c r="JVS239" s="130"/>
      <c r="JVT239" s="130"/>
      <c r="JVU239" s="130"/>
      <c r="JVV239" s="130"/>
      <c r="JVW239" s="130"/>
      <c r="JVX239" s="130"/>
      <c r="JVY239" s="130"/>
      <c r="JVZ239" s="130"/>
      <c r="JWA239" s="130"/>
      <c r="JWB239" s="130"/>
      <c r="JWC239" s="130"/>
      <c r="JWD239" s="130"/>
      <c r="JWE239" s="130"/>
      <c r="JWF239" s="130"/>
      <c r="JWG239" s="130"/>
      <c r="JWH239" s="130"/>
      <c r="JWI239" s="130"/>
      <c r="JWJ239" s="130"/>
      <c r="JWK239" s="130"/>
      <c r="JWL239" s="130"/>
      <c r="JWM239" s="130"/>
      <c r="JWN239" s="130"/>
      <c r="JWO239" s="130"/>
      <c r="JWP239" s="130"/>
      <c r="JWQ239" s="130"/>
      <c r="JWR239" s="130"/>
      <c r="JWS239" s="130"/>
      <c r="JWT239" s="130"/>
      <c r="JWU239" s="130"/>
      <c r="JWV239" s="130"/>
      <c r="JWW239" s="130"/>
      <c r="JWX239" s="130"/>
      <c r="JWY239" s="130"/>
      <c r="JWZ239" s="130"/>
      <c r="JXA239" s="130"/>
      <c r="JXB239" s="130"/>
      <c r="JXC239" s="130"/>
      <c r="JXD239" s="130"/>
      <c r="JXE239" s="130"/>
      <c r="JXF239" s="130"/>
      <c r="JXG239" s="130"/>
      <c r="JXH239" s="130"/>
      <c r="JXI239" s="130"/>
      <c r="JXJ239" s="130"/>
      <c r="JXK239" s="130"/>
      <c r="JXL239" s="130"/>
      <c r="JXM239" s="130"/>
      <c r="JXN239" s="130"/>
      <c r="JXO239" s="130"/>
      <c r="JXP239" s="130"/>
      <c r="JXQ239" s="130"/>
      <c r="JXR239" s="130"/>
      <c r="JXS239" s="130"/>
      <c r="JXT239" s="130"/>
      <c r="JXU239" s="130"/>
      <c r="JXV239" s="130"/>
      <c r="JXW239" s="130"/>
      <c r="JXX239" s="130"/>
      <c r="JXY239" s="130"/>
      <c r="JXZ239" s="130"/>
      <c r="JYA239" s="130"/>
      <c r="JYB239" s="130"/>
      <c r="JYC239" s="130"/>
      <c r="JYD239" s="130"/>
      <c r="JYE239" s="130"/>
      <c r="JYF239" s="130"/>
      <c r="JYG239" s="130"/>
      <c r="JYH239" s="130"/>
      <c r="JYI239" s="130"/>
      <c r="JYJ239" s="130"/>
      <c r="JYK239" s="130"/>
      <c r="JYL239" s="130"/>
      <c r="JYM239" s="130"/>
      <c r="JYN239" s="130"/>
      <c r="JYO239" s="130"/>
      <c r="JYP239" s="130"/>
      <c r="JYQ239" s="130"/>
      <c r="JYR239" s="130"/>
      <c r="JYS239" s="130"/>
      <c r="JYT239" s="130"/>
      <c r="JYU239" s="130"/>
      <c r="JYV239" s="130"/>
      <c r="JYW239" s="130"/>
      <c r="JYX239" s="130"/>
      <c r="JYY239" s="130"/>
      <c r="JYZ239" s="130"/>
      <c r="JZA239" s="130"/>
      <c r="JZB239" s="130"/>
      <c r="JZC239" s="130"/>
      <c r="JZD239" s="130"/>
      <c r="JZE239" s="130"/>
      <c r="JZF239" s="130"/>
      <c r="JZG239" s="130"/>
      <c r="JZH239" s="130"/>
      <c r="JZI239" s="130"/>
      <c r="JZJ239" s="130"/>
      <c r="JZK239" s="130"/>
      <c r="JZL239" s="130"/>
      <c r="JZM239" s="130"/>
      <c r="JZN239" s="130"/>
      <c r="JZO239" s="130"/>
      <c r="JZP239" s="130"/>
      <c r="JZQ239" s="130"/>
      <c r="JZR239" s="130"/>
      <c r="JZS239" s="130"/>
      <c r="JZT239" s="130"/>
      <c r="JZU239" s="130"/>
      <c r="JZV239" s="130"/>
      <c r="JZW239" s="130"/>
      <c r="JZX239" s="130"/>
      <c r="JZY239" s="130"/>
      <c r="JZZ239" s="130"/>
      <c r="KAA239" s="130"/>
      <c r="KAB239" s="130"/>
      <c r="KAC239" s="130"/>
      <c r="KAD239" s="130"/>
      <c r="KAE239" s="130"/>
      <c r="KAF239" s="130"/>
      <c r="KAG239" s="130"/>
      <c r="KAH239" s="130"/>
      <c r="KAI239" s="130"/>
      <c r="KAJ239" s="130"/>
      <c r="KAK239" s="130"/>
      <c r="KAL239" s="130"/>
      <c r="KAM239" s="130"/>
      <c r="KAN239" s="130"/>
      <c r="KAO239" s="130"/>
      <c r="KAP239" s="130"/>
      <c r="KAQ239" s="130"/>
      <c r="KAR239" s="130"/>
      <c r="KAS239" s="130"/>
      <c r="KAT239" s="130"/>
      <c r="KAU239" s="130"/>
      <c r="KAV239" s="130"/>
      <c r="KAW239" s="130"/>
      <c r="KAX239" s="130"/>
      <c r="KAY239" s="130"/>
      <c r="KAZ239" s="130"/>
      <c r="KBA239" s="130"/>
      <c r="KBB239" s="130"/>
      <c r="KBC239" s="130"/>
      <c r="KBD239" s="130"/>
      <c r="KBE239" s="130"/>
      <c r="KBF239" s="130"/>
      <c r="KBG239" s="130"/>
      <c r="KBH239" s="130"/>
      <c r="KBI239" s="130"/>
      <c r="KBJ239" s="130"/>
      <c r="KBK239" s="130"/>
      <c r="KBL239" s="130"/>
      <c r="KBM239" s="130"/>
      <c r="KBN239" s="130"/>
      <c r="KBO239" s="130"/>
      <c r="KBP239" s="130"/>
      <c r="KBQ239" s="130"/>
      <c r="KBR239" s="130"/>
      <c r="KBS239" s="130"/>
      <c r="KBT239" s="130"/>
      <c r="KBU239" s="130"/>
      <c r="KBV239" s="130"/>
      <c r="KBW239" s="130"/>
      <c r="KBX239" s="130"/>
      <c r="KBY239" s="130"/>
      <c r="KBZ239" s="130"/>
      <c r="KCA239" s="130"/>
      <c r="KCB239" s="130"/>
      <c r="KCC239" s="130"/>
      <c r="KCD239" s="130"/>
      <c r="KCE239" s="130"/>
      <c r="KCF239" s="130"/>
      <c r="KCG239" s="130"/>
      <c r="KCH239" s="130"/>
      <c r="KCI239" s="130"/>
      <c r="KCJ239" s="130"/>
      <c r="KCK239" s="130"/>
      <c r="KCL239" s="130"/>
      <c r="KCM239" s="130"/>
      <c r="KCN239" s="130"/>
      <c r="KCO239" s="130"/>
      <c r="KCP239" s="130"/>
      <c r="KCQ239" s="130"/>
      <c r="KCR239" s="130"/>
      <c r="KCS239" s="130"/>
      <c r="KCT239" s="130"/>
      <c r="KCU239" s="130"/>
      <c r="KCV239" s="130"/>
      <c r="KCW239" s="130"/>
      <c r="KCX239" s="130"/>
      <c r="KCY239" s="130"/>
      <c r="KCZ239" s="130"/>
      <c r="KDA239" s="130"/>
      <c r="KDB239" s="130"/>
      <c r="KDC239" s="130"/>
      <c r="KDD239" s="130"/>
      <c r="KDE239" s="130"/>
      <c r="KDF239" s="130"/>
      <c r="KDG239" s="130"/>
      <c r="KDH239" s="130"/>
      <c r="KDI239" s="130"/>
      <c r="KDJ239" s="130"/>
      <c r="KDK239" s="130"/>
      <c r="KDL239" s="130"/>
      <c r="KDM239" s="130"/>
      <c r="KDN239" s="130"/>
      <c r="KDO239" s="130"/>
      <c r="KDP239" s="130"/>
      <c r="KDQ239" s="130"/>
      <c r="KDR239" s="130"/>
      <c r="KDS239" s="130"/>
      <c r="KDT239" s="130"/>
      <c r="KDU239" s="130"/>
      <c r="KDV239" s="130"/>
      <c r="KDW239" s="130"/>
      <c r="KDX239" s="130"/>
      <c r="KDY239" s="130"/>
      <c r="KDZ239" s="130"/>
      <c r="KEA239" s="130"/>
      <c r="KEB239" s="130"/>
      <c r="KEC239" s="130"/>
      <c r="KED239" s="130"/>
      <c r="KEE239" s="130"/>
      <c r="KEF239" s="130"/>
      <c r="KEG239" s="130"/>
      <c r="KEH239" s="130"/>
      <c r="KEI239" s="130"/>
      <c r="KEJ239" s="130"/>
      <c r="KEK239" s="130"/>
      <c r="KEL239" s="130"/>
      <c r="KEM239" s="130"/>
      <c r="KEN239" s="130"/>
      <c r="KEO239" s="130"/>
      <c r="KEP239" s="130"/>
      <c r="KEQ239" s="130"/>
      <c r="KER239" s="130"/>
      <c r="KES239" s="130"/>
      <c r="KET239" s="130"/>
      <c r="KEU239" s="130"/>
      <c r="KEV239" s="130"/>
      <c r="KEW239" s="130"/>
      <c r="KEX239" s="130"/>
      <c r="KEY239" s="130"/>
      <c r="KEZ239" s="130"/>
      <c r="KFA239" s="130"/>
      <c r="KFB239" s="130"/>
      <c r="KFC239" s="130"/>
      <c r="KFD239" s="130"/>
      <c r="KFE239" s="130"/>
      <c r="KFF239" s="130"/>
      <c r="KFG239" s="130"/>
      <c r="KFH239" s="130"/>
      <c r="KFI239" s="130"/>
      <c r="KFJ239" s="130"/>
      <c r="KFK239" s="130"/>
      <c r="KFL239" s="130"/>
      <c r="KFM239" s="130"/>
      <c r="KFN239" s="130"/>
      <c r="KFO239" s="130"/>
      <c r="KFP239" s="130"/>
      <c r="KFQ239" s="130"/>
      <c r="KFR239" s="130"/>
      <c r="KFS239" s="130"/>
      <c r="KFT239" s="130"/>
      <c r="KFU239" s="130"/>
      <c r="KFV239" s="130"/>
      <c r="KFW239" s="130"/>
      <c r="KFX239" s="130"/>
      <c r="KFY239" s="130"/>
      <c r="KFZ239" s="130"/>
      <c r="KGA239" s="130"/>
      <c r="KGB239" s="130"/>
      <c r="KGC239" s="130"/>
      <c r="KGD239" s="130"/>
      <c r="KGE239" s="130"/>
      <c r="KGF239" s="130"/>
      <c r="KGG239" s="130"/>
      <c r="KGH239" s="130"/>
      <c r="KGI239" s="130"/>
      <c r="KGJ239" s="130"/>
      <c r="KGK239" s="130"/>
      <c r="KGL239" s="130"/>
      <c r="KGM239" s="130"/>
      <c r="KGN239" s="130"/>
      <c r="KGO239" s="130"/>
      <c r="KGP239" s="130"/>
      <c r="KGQ239" s="130"/>
      <c r="KGR239" s="130"/>
      <c r="KGS239" s="130"/>
      <c r="KGT239" s="130"/>
      <c r="KGU239" s="130"/>
      <c r="KGV239" s="130"/>
      <c r="KGW239" s="130"/>
      <c r="KGX239" s="130"/>
      <c r="KGY239" s="130"/>
      <c r="KGZ239" s="130"/>
      <c r="KHA239" s="130"/>
      <c r="KHB239" s="130"/>
      <c r="KHC239" s="130"/>
      <c r="KHD239" s="130"/>
      <c r="KHE239" s="130"/>
      <c r="KHF239" s="130"/>
      <c r="KHG239" s="130"/>
      <c r="KHH239" s="130"/>
      <c r="KHI239" s="130"/>
      <c r="KHJ239" s="130"/>
      <c r="KHK239" s="130"/>
      <c r="KHL239" s="130"/>
      <c r="KHM239" s="130"/>
      <c r="KHN239" s="130"/>
      <c r="KHO239" s="130"/>
      <c r="KHP239" s="130"/>
      <c r="KHQ239" s="130"/>
      <c r="KHR239" s="130"/>
      <c r="KHS239" s="130"/>
      <c r="KHT239" s="130"/>
      <c r="KHU239" s="130"/>
      <c r="KHV239" s="130"/>
      <c r="KHW239" s="130"/>
      <c r="KHX239" s="130"/>
      <c r="KHY239" s="130"/>
      <c r="KHZ239" s="130"/>
      <c r="KIA239" s="130"/>
      <c r="KIB239" s="130"/>
      <c r="KIC239" s="130"/>
      <c r="KID239" s="130"/>
      <c r="KIE239" s="130"/>
      <c r="KIF239" s="130"/>
      <c r="KIG239" s="130"/>
      <c r="KIH239" s="130"/>
      <c r="KII239" s="130"/>
      <c r="KIJ239" s="130"/>
      <c r="KIK239" s="130"/>
      <c r="KIL239" s="130"/>
      <c r="KIM239" s="130"/>
      <c r="KIN239" s="130"/>
      <c r="KIO239" s="130"/>
      <c r="KIP239" s="130"/>
      <c r="KIQ239" s="130"/>
      <c r="KIR239" s="130"/>
      <c r="KIS239" s="130"/>
      <c r="KIT239" s="130"/>
      <c r="KIU239" s="130"/>
      <c r="KIV239" s="130"/>
      <c r="KIW239" s="130"/>
      <c r="KIX239" s="130"/>
      <c r="KIY239" s="130"/>
      <c r="KIZ239" s="130"/>
      <c r="KJA239" s="130"/>
      <c r="KJB239" s="130"/>
      <c r="KJC239" s="130"/>
      <c r="KJD239" s="130"/>
      <c r="KJE239" s="130"/>
      <c r="KJF239" s="130"/>
      <c r="KJG239" s="130"/>
      <c r="KJH239" s="130"/>
      <c r="KJI239" s="130"/>
      <c r="KJJ239" s="130"/>
      <c r="KJK239" s="130"/>
      <c r="KJL239" s="130"/>
      <c r="KJM239" s="130"/>
      <c r="KJN239" s="130"/>
      <c r="KJO239" s="130"/>
      <c r="KJP239" s="130"/>
      <c r="KJQ239" s="130"/>
      <c r="KJR239" s="130"/>
      <c r="KJS239" s="130"/>
      <c r="KJT239" s="130"/>
      <c r="KJU239" s="130"/>
      <c r="KJV239" s="130"/>
      <c r="KJW239" s="130"/>
      <c r="KJX239" s="130"/>
      <c r="KJY239" s="130"/>
      <c r="KJZ239" s="130"/>
      <c r="KKA239" s="130"/>
      <c r="KKB239" s="130"/>
      <c r="KKC239" s="130"/>
      <c r="KKD239" s="130"/>
      <c r="KKE239" s="130"/>
      <c r="KKF239" s="130"/>
      <c r="KKG239" s="130"/>
      <c r="KKH239" s="130"/>
      <c r="KKI239" s="130"/>
      <c r="KKJ239" s="130"/>
      <c r="KKK239" s="130"/>
      <c r="KKL239" s="130"/>
      <c r="KKM239" s="130"/>
      <c r="KKN239" s="130"/>
      <c r="KKO239" s="130"/>
      <c r="KKP239" s="130"/>
      <c r="KKQ239" s="130"/>
      <c r="KKR239" s="130"/>
      <c r="KKS239" s="130"/>
      <c r="KKT239" s="130"/>
      <c r="KKU239" s="130"/>
      <c r="KKV239" s="130"/>
      <c r="KKW239" s="130"/>
      <c r="KKX239" s="130"/>
      <c r="KKY239" s="130"/>
      <c r="KKZ239" s="130"/>
      <c r="KLA239" s="130"/>
      <c r="KLB239" s="130"/>
      <c r="KLC239" s="130"/>
      <c r="KLD239" s="130"/>
      <c r="KLE239" s="130"/>
      <c r="KLF239" s="130"/>
      <c r="KLG239" s="130"/>
      <c r="KLH239" s="130"/>
      <c r="KLI239" s="130"/>
      <c r="KLJ239" s="130"/>
      <c r="KLK239" s="130"/>
      <c r="KLL239" s="130"/>
      <c r="KLM239" s="130"/>
      <c r="KLN239" s="130"/>
      <c r="KLO239" s="130"/>
      <c r="KLP239" s="130"/>
      <c r="KLQ239" s="130"/>
      <c r="KLR239" s="130"/>
      <c r="KLS239" s="130"/>
      <c r="KLT239" s="130"/>
      <c r="KLU239" s="130"/>
      <c r="KLV239" s="130"/>
      <c r="KLW239" s="130"/>
      <c r="KLX239" s="130"/>
      <c r="KLY239" s="130"/>
      <c r="KLZ239" s="130"/>
      <c r="KMA239" s="130"/>
      <c r="KMB239" s="130"/>
      <c r="KMC239" s="130"/>
      <c r="KMD239" s="130"/>
      <c r="KME239" s="130"/>
      <c r="KMF239" s="130"/>
      <c r="KMG239" s="130"/>
      <c r="KMH239" s="130"/>
      <c r="KMI239" s="130"/>
      <c r="KMJ239" s="130"/>
      <c r="KMK239" s="130"/>
      <c r="KML239" s="130"/>
      <c r="KMM239" s="130"/>
      <c r="KMN239" s="130"/>
      <c r="KMO239" s="130"/>
      <c r="KMP239" s="130"/>
      <c r="KMQ239" s="130"/>
      <c r="KMR239" s="130"/>
      <c r="KMS239" s="130"/>
      <c r="KMT239" s="130"/>
      <c r="KMU239" s="130"/>
      <c r="KMV239" s="130"/>
      <c r="KMW239" s="130"/>
      <c r="KMX239" s="130"/>
      <c r="KMY239" s="130"/>
      <c r="KMZ239" s="130"/>
      <c r="KNA239" s="130"/>
      <c r="KNB239" s="130"/>
      <c r="KNC239" s="130"/>
      <c r="KND239" s="130"/>
      <c r="KNE239" s="130"/>
      <c r="KNF239" s="130"/>
      <c r="KNG239" s="130"/>
      <c r="KNH239" s="130"/>
      <c r="KNI239" s="130"/>
      <c r="KNJ239" s="130"/>
      <c r="KNK239" s="130"/>
      <c r="KNL239" s="130"/>
      <c r="KNM239" s="130"/>
      <c r="KNN239" s="130"/>
      <c r="KNO239" s="130"/>
      <c r="KNP239" s="130"/>
      <c r="KNQ239" s="130"/>
      <c r="KNR239" s="130"/>
      <c r="KNS239" s="130"/>
      <c r="KNT239" s="130"/>
      <c r="KNU239" s="130"/>
      <c r="KNV239" s="130"/>
      <c r="KNW239" s="130"/>
      <c r="KNX239" s="130"/>
      <c r="KNY239" s="130"/>
      <c r="KNZ239" s="130"/>
      <c r="KOA239" s="130"/>
      <c r="KOB239" s="130"/>
      <c r="KOC239" s="130"/>
      <c r="KOD239" s="130"/>
      <c r="KOE239" s="130"/>
      <c r="KOF239" s="130"/>
      <c r="KOG239" s="130"/>
      <c r="KOH239" s="130"/>
      <c r="KOI239" s="130"/>
      <c r="KOJ239" s="130"/>
      <c r="KOK239" s="130"/>
      <c r="KOL239" s="130"/>
      <c r="KOM239" s="130"/>
      <c r="KON239" s="130"/>
      <c r="KOO239" s="130"/>
      <c r="KOP239" s="130"/>
      <c r="KOQ239" s="130"/>
      <c r="KOR239" s="130"/>
      <c r="KOS239" s="130"/>
      <c r="KOT239" s="130"/>
      <c r="KOU239" s="130"/>
      <c r="KOV239" s="130"/>
      <c r="KOW239" s="130"/>
      <c r="KOX239" s="130"/>
      <c r="KOY239" s="130"/>
      <c r="KOZ239" s="130"/>
      <c r="KPA239" s="130"/>
      <c r="KPB239" s="130"/>
      <c r="KPC239" s="130"/>
      <c r="KPD239" s="130"/>
      <c r="KPE239" s="130"/>
      <c r="KPF239" s="130"/>
      <c r="KPG239" s="130"/>
      <c r="KPH239" s="130"/>
      <c r="KPI239" s="130"/>
      <c r="KPJ239" s="130"/>
      <c r="KPK239" s="130"/>
      <c r="KPL239" s="130"/>
      <c r="KPM239" s="130"/>
      <c r="KPN239" s="130"/>
      <c r="KPO239" s="130"/>
      <c r="KPP239" s="130"/>
      <c r="KPQ239" s="130"/>
      <c r="KPR239" s="130"/>
      <c r="KPS239" s="130"/>
      <c r="KPT239" s="130"/>
      <c r="KPU239" s="130"/>
      <c r="KPV239" s="130"/>
      <c r="KPW239" s="130"/>
      <c r="KPX239" s="130"/>
      <c r="KPY239" s="130"/>
      <c r="KPZ239" s="130"/>
      <c r="KQA239" s="130"/>
      <c r="KQB239" s="130"/>
      <c r="KQC239" s="130"/>
      <c r="KQD239" s="130"/>
      <c r="KQE239" s="130"/>
      <c r="KQF239" s="130"/>
      <c r="KQG239" s="130"/>
      <c r="KQH239" s="130"/>
      <c r="KQI239" s="130"/>
      <c r="KQJ239" s="130"/>
      <c r="KQK239" s="130"/>
      <c r="KQL239" s="130"/>
      <c r="KQM239" s="130"/>
      <c r="KQN239" s="130"/>
      <c r="KQO239" s="130"/>
      <c r="KQP239" s="130"/>
      <c r="KQQ239" s="130"/>
      <c r="KQR239" s="130"/>
      <c r="KQS239" s="130"/>
      <c r="KQT239" s="130"/>
      <c r="KQU239" s="130"/>
      <c r="KQV239" s="130"/>
      <c r="KQW239" s="130"/>
      <c r="KQX239" s="130"/>
      <c r="KQY239" s="130"/>
      <c r="KQZ239" s="130"/>
      <c r="KRA239" s="130"/>
      <c r="KRB239" s="130"/>
      <c r="KRC239" s="130"/>
      <c r="KRD239" s="130"/>
      <c r="KRE239" s="130"/>
      <c r="KRF239" s="130"/>
      <c r="KRG239" s="130"/>
      <c r="KRH239" s="130"/>
      <c r="KRI239" s="130"/>
      <c r="KRJ239" s="130"/>
      <c r="KRK239" s="130"/>
      <c r="KRL239" s="130"/>
      <c r="KRM239" s="130"/>
      <c r="KRN239" s="130"/>
      <c r="KRO239" s="130"/>
      <c r="KRP239" s="130"/>
      <c r="KRQ239" s="130"/>
      <c r="KRR239" s="130"/>
      <c r="KRS239" s="130"/>
      <c r="KRT239" s="130"/>
      <c r="KRU239" s="130"/>
      <c r="KRV239" s="130"/>
      <c r="KRW239" s="130"/>
      <c r="KRX239" s="130"/>
      <c r="KRY239" s="130"/>
      <c r="KRZ239" s="130"/>
      <c r="KSA239" s="130"/>
      <c r="KSB239" s="130"/>
      <c r="KSC239" s="130"/>
      <c r="KSD239" s="130"/>
      <c r="KSE239" s="130"/>
      <c r="KSF239" s="130"/>
      <c r="KSG239" s="130"/>
      <c r="KSH239" s="130"/>
      <c r="KSI239" s="130"/>
      <c r="KSJ239" s="130"/>
      <c r="KSK239" s="130"/>
      <c r="KSL239" s="130"/>
      <c r="KSM239" s="130"/>
      <c r="KSN239" s="130"/>
      <c r="KSO239" s="130"/>
      <c r="KSP239" s="130"/>
      <c r="KSQ239" s="130"/>
      <c r="KSR239" s="130"/>
      <c r="KSS239" s="130"/>
      <c r="KST239" s="130"/>
      <c r="KSU239" s="130"/>
      <c r="KSV239" s="130"/>
      <c r="KSW239" s="130"/>
      <c r="KSX239" s="130"/>
      <c r="KSY239" s="130"/>
      <c r="KSZ239" s="130"/>
      <c r="KTA239" s="130"/>
      <c r="KTB239" s="130"/>
      <c r="KTC239" s="130"/>
      <c r="KTD239" s="130"/>
      <c r="KTE239" s="130"/>
      <c r="KTF239" s="130"/>
      <c r="KTG239" s="130"/>
      <c r="KTH239" s="130"/>
      <c r="KTI239" s="130"/>
      <c r="KTJ239" s="130"/>
      <c r="KTK239" s="130"/>
      <c r="KTL239" s="130"/>
      <c r="KTM239" s="130"/>
      <c r="KTN239" s="130"/>
      <c r="KTO239" s="130"/>
      <c r="KTP239" s="130"/>
      <c r="KTQ239" s="130"/>
      <c r="KTR239" s="130"/>
      <c r="KTS239" s="130"/>
      <c r="KTT239" s="130"/>
      <c r="KTU239" s="130"/>
      <c r="KTV239" s="130"/>
      <c r="KTW239" s="130"/>
      <c r="KTX239" s="130"/>
      <c r="KTY239" s="130"/>
      <c r="KTZ239" s="130"/>
      <c r="KUA239" s="130"/>
      <c r="KUB239" s="130"/>
      <c r="KUC239" s="130"/>
      <c r="KUD239" s="130"/>
      <c r="KUE239" s="130"/>
      <c r="KUF239" s="130"/>
      <c r="KUG239" s="130"/>
      <c r="KUH239" s="130"/>
      <c r="KUI239" s="130"/>
      <c r="KUJ239" s="130"/>
      <c r="KUK239" s="130"/>
      <c r="KUL239" s="130"/>
      <c r="KUM239" s="130"/>
      <c r="KUN239" s="130"/>
      <c r="KUO239" s="130"/>
      <c r="KUP239" s="130"/>
      <c r="KUQ239" s="130"/>
      <c r="KUR239" s="130"/>
      <c r="KUS239" s="130"/>
      <c r="KUT239" s="130"/>
      <c r="KUU239" s="130"/>
      <c r="KUV239" s="130"/>
      <c r="KUW239" s="130"/>
      <c r="KUX239" s="130"/>
      <c r="KUY239" s="130"/>
      <c r="KUZ239" s="130"/>
      <c r="KVA239" s="130"/>
      <c r="KVB239" s="130"/>
      <c r="KVC239" s="130"/>
      <c r="KVD239" s="130"/>
      <c r="KVE239" s="130"/>
      <c r="KVF239" s="130"/>
      <c r="KVG239" s="130"/>
      <c r="KVH239" s="130"/>
      <c r="KVI239" s="130"/>
      <c r="KVJ239" s="130"/>
      <c r="KVK239" s="130"/>
      <c r="KVL239" s="130"/>
      <c r="KVM239" s="130"/>
      <c r="KVN239" s="130"/>
      <c r="KVO239" s="130"/>
      <c r="KVP239" s="130"/>
      <c r="KVQ239" s="130"/>
      <c r="KVR239" s="130"/>
      <c r="KVS239" s="130"/>
      <c r="KVT239" s="130"/>
      <c r="KVU239" s="130"/>
      <c r="KVV239" s="130"/>
      <c r="KVW239" s="130"/>
      <c r="KVX239" s="130"/>
      <c r="KVY239" s="130"/>
      <c r="KVZ239" s="130"/>
      <c r="KWA239" s="130"/>
      <c r="KWB239" s="130"/>
      <c r="KWC239" s="130"/>
      <c r="KWD239" s="130"/>
      <c r="KWE239" s="130"/>
      <c r="KWF239" s="130"/>
      <c r="KWG239" s="130"/>
      <c r="KWH239" s="130"/>
      <c r="KWI239" s="130"/>
      <c r="KWJ239" s="130"/>
      <c r="KWK239" s="130"/>
      <c r="KWL239" s="130"/>
      <c r="KWM239" s="130"/>
      <c r="KWN239" s="130"/>
      <c r="KWO239" s="130"/>
      <c r="KWP239" s="130"/>
      <c r="KWQ239" s="130"/>
      <c r="KWR239" s="130"/>
      <c r="KWS239" s="130"/>
      <c r="KWT239" s="130"/>
      <c r="KWU239" s="130"/>
      <c r="KWV239" s="130"/>
      <c r="KWW239" s="130"/>
      <c r="KWX239" s="130"/>
      <c r="KWY239" s="130"/>
      <c r="KWZ239" s="130"/>
      <c r="KXA239" s="130"/>
      <c r="KXB239" s="130"/>
      <c r="KXC239" s="130"/>
      <c r="KXD239" s="130"/>
      <c r="KXE239" s="130"/>
      <c r="KXF239" s="130"/>
      <c r="KXG239" s="130"/>
      <c r="KXH239" s="130"/>
      <c r="KXI239" s="130"/>
      <c r="KXJ239" s="130"/>
      <c r="KXK239" s="130"/>
      <c r="KXL239" s="130"/>
      <c r="KXM239" s="130"/>
      <c r="KXN239" s="130"/>
      <c r="KXO239" s="130"/>
      <c r="KXP239" s="130"/>
      <c r="KXQ239" s="130"/>
      <c r="KXR239" s="130"/>
      <c r="KXS239" s="130"/>
      <c r="KXT239" s="130"/>
      <c r="KXU239" s="130"/>
      <c r="KXV239" s="130"/>
      <c r="KXW239" s="130"/>
      <c r="KXX239" s="130"/>
      <c r="KXY239" s="130"/>
      <c r="KXZ239" s="130"/>
      <c r="KYA239" s="130"/>
      <c r="KYB239" s="130"/>
      <c r="KYC239" s="130"/>
      <c r="KYD239" s="130"/>
      <c r="KYE239" s="130"/>
      <c r="KYF239" s="130"/>
      <c r="KYG239" s="130"/>
      <c r="KYH239" s="130"/>
      <c r="KYI239" s="130"/>
      <c r="KYJ239" s="130"/>
      <c r="KYK239" s="130"/>
      <c r="KYL239" s="130"/>
      <c r="KYM239" s="130"/>
      <c r="KYN239" s="130"/>
      <c r="KYO239" s="130"/>
      <c r="KYP239" s="130"/>
      <c r="KYQ239" s="130"/>
      <c r="KYR239" s="130"/>
      <c r="KYS239" s="130"/>
      <c r="KYT239" s="130"/>
      <c r="KYU239" s="130"/>
      <c r="KYV239" s="130"/>
      <c r="KYW239" s="130"/>
      <c r="KYX239" s="130"/>
      <c r="KYY239" s="130"/>
      <c r="KYZ239" s="130"/>
      <c r="KZA239" s="130"/>
      <c r="KZB239" s="130"/>
      <c r="KZC239" s="130"/>
      <c r="KZD239" s="130"/>
      <c r="KZE239" s="130"/>
      <c r="KZF239" s="130"/>
      <c r="KZG239" s="130"/>
      <c r="KZH239" s="130"/>
      <c r="KZI239" s="130"/>
      <c r="KZJ239" s="130"/>
      <c r="KZK239" s="130"/>
      <c r="KZL239" s="130"/>
      <c r="KZM239" s="130"/>
      <c r="KZN239" s="130"/>
      <c r="KZO239" s="130"/>
      <c r="KZP239" s="130"/>
      <c r="KZQ239" s="130"/>
      <c r="KZR239" s="130"/>
      <c r="KZS239" s="130"/>
      <c r="KZT239" s="130"/>
      <c r="KZU239" s="130"/>
      <c r="KZV239" s="130"/>
      <c r="KZW239" s="130"/>
      <c r="KZX239" s="130"/>
      <c r="KZY239" s="130"/>
      <c r="KZZ239" s="130"/>
      <c r="LAA239" s="130"/>
      <c r="LAB239" s="130"/>
      <c r="LAC239" s="130"/>
      <c r="LAD239" s="130"/>
      <c r="LAE239" s="130"/>
      <c r="LAF239" s="130"/>
      <c r="LAG239" s="130"/>
      <c r="LAH239" s="130"/>
      <c r="LAI239" s="130"/>
      <c r="LAJ239" s="130"/>
      <c r="LAK239" s="130"/>
      <c r="LAL239" s="130"/>
      <c r="LAM239" s="130"/>
      <c r="LAN239" s="130"/>
      <c r="LAO239" s="130"/>
      <c r="LAP239" s="130"/>
      <c r="LAQ239" s="130"/>
      <c r="LAR239" s="130"/>
      <c r="LAS239" s="130"/>
      <c r="LAT239" s="130"/>
      <c r="LAU239" s="130"/>
      <c r="LAV239" s="130"/>
      <c r="LAW239" s="130"/>
      <c r="LAX239" s="130"/>
      <c r="LAY239" s="130"/>
      <c r="LAZ239" s="130"/>
      <c r="LBA239" s="130"/>
      <c r="LBB239" s="130"/>
      <c r="LBC239" s="130"/>
      <c r="LBD239" s="130"/>
      <c r="LBE239" s="130"/>
      <c r="LBF239" s="130"/>
      <c r="LBG239" s="130"/>
      <c r="LBH239" s="130"/>
      <c r="LBI239" s="130"/>
      <c r="LBJ239" s="130"/>
      <c r="LBK239" s="130"/>
      <c r="LBL239" s="130"/>
      <c r="LBM239" s="130"/>
      <c r="LBN239" s="130"/>
      <c r="LBO239" s="130"/>
      <c r="LBP239" s="130"/>
      <c r="LBQ239" s="130"/>
      <c r="LBR239" s="130"/>
      <c r="LBS239" s="130"/>
      <c r="LBT239" s="130"/>
      <c r="LBU239" s="130"/>
      <c r="LBV239" s="130"/>
      <c r="LBW239" s="130"/>
      <c r="LBX239" s="130"/>
      <c r="LBY239" s="130"/>
      <c r="LBZ239" s="130"/>
      <c r="LCA239" s="130"/>
      <c r="LCB239" s="130"/>
      <c r="LCC239" s="130"/>
      <c r="LCD239" s="130"/>
      <c r="LCE239" s="130"/>
      <c r="LCF239" s="130"/>
      <c r="LCG239" s="130"/>
      <c r="LCH239" s="130"/>
      <c r="LCI239" s="130"/>
      <c r="LCJ239" s="130"/>
      <c r="LCK239" s="130"/>
      <c r="LCL239" s="130"/>
      <c r="LCM239" s="130"/>
      <c r="LCN239" s="130"/>
      <c r="LCO239" s="130"/>
      <c r="LCP239" s="130"/>
      <c r="LCQ239" s="130"/>
      <c r="LCR239" s="130"/>
      <c r="LCS239" s="130"/>
      <c r="LCT239" s="130"/>
      <c r="LCU239" s="130"/>
      <c r="LCV239" s="130"/>
      <c r="LCW239" s="130"/>
      <c r="LCX239" s="130"/>
      <c r="LCY239" s="130"/>
      <c r="LCZ239" s="130"/>
      <c r="LDA239" s="130"/>
      <c r="LDB239" s="130"/>
      <c r="LDC239" s="130"/>
      <c r="LDD239" s="130"/>
      <c r="LDE239" s="130"/>
      <c r="LDF239" s="130"/>
      <c r="LDG239" s="130"/>
      <c r="LDH239" s="130"/>
      <c r="LDI239" s="130"/>
      <c r="LDJ239" s="130"/>
      <c r="LDK239" s="130"/>
      <c r="LDL239" s="130"/>
      <c r="LDM239" s="130"/>
      <c r="LDN239" s="130"/>
      <c r="LDO239" s="130"/>
      <c r="LDP239" s="130"/>
      <c r="LDQ239" s="130"/>
      <c r="LDR239" s="130"/>
      <c r="LDS239" s="130"/>
      <c r="LDT239" s="130"/>
      <c r="LDU239" s="130"/>
      <c r="LDV239" s="130"/>
      <c r="LDW239" s="130"/>
      <c r="LDX239" s="130"/>
      <c r="LDY239" s="130"/>
      <c r="LDZ239" s="130"/>
      <c r="LEA239" s="130"/>
      <c r="LEB239" s="130"/>
      <c r="LEC239" s="130"/>
      <c r="LED239" s="130"/>
      <c r="LEE239" s="130"/>
      <c r="LEF239" s="130"/>
      <c r="LEG239" s="130"/>
      <c r="LEH239" s="130"/>
      <c r="LEI239" s="130"/>
      <c r="LEJ239" s="130"/>
      <c r="LEK239" s="130"/>
      <c r="LEL239" s="130"/>
      <c r="LEM239" s="130"/>
      <c r="LEN239" s="130"/>
      <c r="LEO239" s="130"/>
      <c r="LEP239" s="130"/>
      <c r="LEQ239" s="130"/>
      <c r="LER239" s="130"/>
      <c r="LES239" s="130"/>
      <c r="LET239" s="130"/>
      <c r="LEU239" s="130"/>
      <c r="LEV239" s="130"/>
      <c r="LEW239" s="130"/>
      <c r="LEX239" s="130"/>
      <c r="LEY239" s="130"/>
      <c r="LEZ239" s="130"/>
      <c r="LFA239" s="130"/>
      <c r="LFB239" s="130"/>
      <c r="LFC239" s="130"/>
      <c r="LFD239" s="130"/>
      <c r="LFE239" s="130"/>
      <c r="LFF239" s="130"/>
      <c r="LFG239" s="130"/>
      <c r="LFH239" s="130"/>
      <c r="LFI239" s="130"/>
      <c r="LFJ239" s="130"/>
      <c r="LFK239" s="130"/>
      <c r="LFL239" s="130"/>
      <c r="LFM239" s="130"/>
      <c r="LFN239" s="130"/>
      <c r="LFO239" s="130"/>
      <c r="LFP239" s="130"/>
      <c r="LFQ239" s="130"/>
      <c r="LFR239" s="130"/>
      <c r="LFS239" s="130"/>
      <c r="LFT239" s="130"/>
      <c r="LFU239" s="130"/>
      <c r="LFV239" s="130"/>
      <c r="LFW239" s="130"/>
      <c r="LFX239" s="130"/>
      <c r="LFY239" s="130"/>
      <c r="LFZ239" s="130"/>
      <c r="LGA239" s="130"/>
      <c r="LGB239" s="130"/>
      <c r="LGC239" s="130"/>
      <c r="LGD239" s="130"/>
      <c r="LGE239" s="130"/>
      <c r="LGF239" s="130"/>
      <c r="LGG239" s="130"/>
      <c r="LGH239" s="130"/>
      <c r="LGI239" s="130"/>
      <c r="LGJ239" s="130"/>
      <c r="LGK239" s="130"/>
      <c r="LGL239" s="130"/>
      <c r="LGM239" s="130"/>
      <c r="LGN239" s="130"/>
      <c r="LGO239" s="130"/>
      <c r="LGP239" s="130"/>
      <c r="LGQ239" s="130"/>
      <c r="LGR239" s="130"/>
      <c r="LGS239" s="130"/>
      <c r="LGT239" s="130"/>
      <c r="LGU239" s="130"/>
      <c r="LGV239" s="130"/>
      <c r="LGW239" s="130"/>
      <c r="LGX239" s="130"/>
      <c r="LGY239" s="130"/>
      <c r="LGZ239" s="130"/>
      <c r="LHA239" s="130"/>
      <c r="LHB239" s="130"/>
      <c r="LHC239" s="130"/>
      <c r="LHD239" s="130"/>
      <c r="LHE239" s="130"/>
      <c r="LHF239" s="130"/>
      <c r="LHG239" s="130"/>
      <c r="LHH239" s="130"/>
      <c r="LHI239" s="130"/>
      <c r="LHJ239" s="130"/>
      <c r="LHK239" s="130"/>
      <c r="LHL239" s="130"/>
      <c r="LHM239" s="130"/>
      <c r="LHN239" s="130"/>
      <c r="LHO239" s="130"/>
      <c r="LHP239" s="130"/>
      <c r="LHQ239" s="130"/>
      <c r="LHR239" s="130"/>
      <c r="LHS239" s="130"/>
      <c r="LHT239" s="130"/>
      <c r="LHU239" s="130"/>
      <c r="LHV239" s="130"/>
      <c r="LHW239" s="130"/>
      <c r="LHX239" s="130"/>
      <c r="LHY239" s="130"/>
      <c r="LHZ239" s="130"/>
      <c r="LIA239" s="130"/>
      <c r="LIB239" s="130"/>
      <c r="LIC239" s="130"/>
      <c r="LID239" s="130"/>
      <c r="LIE239" s="130"/>
      <c r="LIF239" s="130"/>
      <c r="LIG239" s="130"/>
      <c r="LIH239" s="130"/>
      <c r="LII239" s="130"/>
      <c r="LIJ239" s="130"/>
      <c r="LIK239" s="130"/>
      <c r="LIL239" s="130"/>
      <c r="LIM239" s="130"/>
      <c r="LIN239" s="130"/>
      <c r="LIO239" s="130"/>
      <c r="LIP239" s="130"/>
      <c r="LIQ239" s="130"/>
      <c r="LIR239" s="130"/>
      <c r="LIS239" s="130"/>
      <c r="LIT239" s="130"/>
      <c r="LIU239" s="130"/>
      <c r="LIV239" s="130"/>
      <c r="LIW239" s="130"/>
      <c r="LIX239" s="130"/>
      <c r="LIY239" s="130"/>
      <c r="LIZ239" s="130"/>
      <c r="LJA239" s="130"/>
      <c r="LJB239" s="130"/>
      <c r="LJC239" s="130"/>
      <c r="LJD239" s="130"/>
      <c r="LJE239" s="130"/>
      <c r="LJF239" s="130"/>
      <c r="LJG239" s="130"/>
      <c r="LJH239" s="130"/>
      <c r="LJI239" s="130"/>
      <c r="LJJ239" s="130"/>
      <c r="LJK239" s="130"/>
      <c r="LJL239" s="130"/>
      <c r="LJM239" s="130"/>
      <c r="LJN239" s="130"/>
      <c r="LJO239" s="130"/>
      <c r="LJP239" s="130"/>
      <c r="LJQ239" s="130"/>
      <c r="LJR239" s="130"/>
      <c r="LJS239" s="130"/>
      <c r="LJT239" s="130"/>
      <c r="LJU239" s="130"/>
      <c r="LJV239" s="130"/>
      <c r="LJW239" s="130"/>
      <c r="LJX239" s="130"/>
      <c r="LJY239" s="130"/>
      <c r="LJZ239" s="130"/>
      <c r="LKA239" s="130"/>
      <c r="LKB239" s="130"/>
      <c r="LKC239" s="130"/>
      <c r="LKD239" s="130"/>
      <c r="LKE239" s="130"/>
      <c r="LKF239" s="130"/>
      <c r="LKG239" s="130"/>
      <c r="LKH239" s="130"/>
      <c r="LKI239" s="130"/>
      <c r="LKJ239" s="130"/>
      <c r="LKK239" s="130"/>
      <c r="LKL239" s="130"/>
      <c r="LKM239" s="130"/>
      <c r="LKN239" s="130"/>
      <c r="LKO239" s="130"/>
      <c r="LKP239" s="130"/>
      <c r="LKQ239" s="130"/>
      <c r="LKR239" s="130"/>
      <c r="LKS239" s="130"/>
      <c r="LKT239" s="130"/>
      <c r="LKU239" s="130"/>
      <c r="LKV239" s="130"/>
      <c r="LKW239" s="130"/>
      <c r="LKX239" s="130"/>
      <c r="LKY239" s="130"/>
      <c r="LKZ239" s="130"/>
      <c r="LLA239" s="130"/>
      <c r="LLB239" s="130"/>
      <c r="LLC239" s="130"/>
      <c r="LLD239" s="130"/>
      <c r="LLE239" s="130"/>
      <c r="LLF239" s="130"/>
      <c r="LLG239" s="130"/>
      <c r="LLH239" s="130"/>
      <c r="LLI239" s="130"/>
      <c r="LLJ239" s="130"/>
      <c r="LLK239" s="130"/>
      <c r="LLL239" s="130"/>
      <c r="LLM239" s="130"/>
      <c r="LLN239" s="130"/>
      <c r="LLO239" s="130"/>
      <c r="LLP239" s="130"/>
      <c r="LLQ239" s="130"/>
      <c r="LLR239" s="130"/>
      <c r="LLS239" s="130"/>
      <c r="LLT239" s="130"/>
      <c r="LLU239" s="130"/>
      <c r="LLV239" s="130"/>
      <c r="LLW239" s="130"/>
      <c r="LLX239" s="130"/>
      <c r="LLY239" s="130"/>
      <c r="LLZ239" s="130"/>
      <c r="LMA239" s="130"/>
      <c r="LMB239" s="130"/>
      <c r="LMC239" s="130"/>
      <c r="LMD239" s="130"/>
      <c r="LME239" s="130"/>
      <c r="LMF239" s="130"/>
      <c r="LMG239" s="130"/>
      <c r="LMH239" s="130"/>
      <c r="LMI239" s="130"/>
      <c r="LMJ239" s="130"/>
      <c r="LMK239" s="130"/>
      <c r="LML239" s="130"/>
      <c r="LMM239" s="130"/>
      <c r="LMN239" s="130"/>
      <c r="LMO239" s="130"/>
      <c r="LMP239" s="130"/>
      <c r="LMQ239" s="130"/>
      <c r="LMR239" s="130"/>
      <c r="LMS239" s="130"/>
      <c r="LMT239" s="130"/>
      <c r="LMU239" s="130"/>
      <c r="LMV239" s="130"/>
      <c r="LMW239" s="130"/>
      <c r="LMX239" s="130"/>
      <c r="LMY239" s="130"/>
      <c r="LMZ239" s="130"/>
      <c r="LNA239" s="130"/>
      <c r="LNB239" s="130"/>
      <c r="LNC239" s="130"/>
      <c r="LND239" s="130"/>
      <c r="LNE239" s="130"/>
      <c r="LNF239" s="130"/>
      <c r="LNG239" s="130"/>
      <c r="LNH239" s="130"/>
      <c r="LNI239" s="130"/>
      <c r="LNJ239" s="130"/>
      <c r="LNK239" s="130"/>
      <c r="LNL239" s="130"/>
      <c r="LNM239" s="130"/>
      <c r="LNN239" s="130"/>
      <c r="LNO239" s="130"/>
      <c r="LNP239" s="130"/>
      <c r="LNQ239" s="130"/>
      <c r="LNR239" s="130"/>
      <c r="LNS239" s="130"/>
      <c r="LNT239" s="130"/>
      <c r="LNU239" s="130"/>
      <c r="LNV239" s="130"/>
      <c r="LNW239" s="130"/>
      <c r="LNX239" s="130"/>
      <c r="LNY239" s="130"/>
      <c r="LNZ239" s="130"/>
      <c r="LOA239" s="130"/>
      <c r="LOB239" s="130"/>
      <c r="LOC239" s="130"/>
      <c r="LOD239" s="130"/>
      <c r="LOE239" s="130"/>
      <c r="LOF239" s="130"/>
      <c r="LOG239" s="130"/>
      <c r="LOH239" s="130"/>
      <c r="LOI239" s="130"/>
      <c r="LOJ239" s="130"/>
      <c r="LOK239" s="130"/>
      <c r="LOL239" s="130"/>
      <c r="LOM239" s="130"/>
      <c r="LON239" s="130"/>
      <c r="LOO239" s="130"/>
      <c r="LOP239" s="130"/>
      <c r="LOQ239" s="130"/>
      <c r="LOR239" s="130"/>
      <c r="LOS239" s="130"/>
      <c r="LOT239" s="130"/>
      <c r="LOU239" s="130"/>
      <c r="LOV239" s="130"/>
      <c r="LOW239" s="130"/>
      <c r="LOX239" s="130"/>
      <c r="LOY239" s="130"/>
      <c r="LOZ239" s="130"/>
      <c r="LPA239" s="130"/>
      <c r="LPB239" s="130"/>
      <c r="LPC239" s="130"/>
      <c r="LPD239" s="130"/>
      <c r="LPE239" s="130"/>
      <c r="LPF239" s="130"/>
      <c r="LPG239" s="130"/>
      <c r="LPH239" s="130"/>
      <c r="LPI239" s="130"/>
      <c r="LPJ239" s="130"/>
      <c r="LPK239" s="130"/>
      <c r="LPL239" s="130"/>
      <c r="LPM239" s="130"/>
      <c r="LPN239" s="130"/>
      <c r="LPO239" s="130"/>
      <c r="LPP239" s="130"/>
      <c r="LPQ239" s="130"/>
      <c r="LPR239" s="130"/>
      <c r="LPS239" s="130"/>
      <c r="LPT239" s="130"/>
      <c r="LPU239" s="130"/>
      <c r="LPV239" s="130"/>
      <c r="LPW239" s="130"/>
      <c r="LPX239" s="130"/>
      <c r="LPY239" s="130"/>
      <c r="LPZ239" s="130"/>
      <c r="LQA239" s="130"/>
      <c r="LQB239" s="130"/>
      <c r="LQC239" s="130"/>
      <c r="LQD239" s="130"/>
      <c r="LQE239" s="130"/>
      <c r="LQF239" s="130"/>
      <c r="LQG239" s="130"/>
      <c r="LQH239" s="130"/>
      <c r="LQI239" s="130"/>
      <c r="LQJ239" s="130"/>
      <c r="LQK239" s="130"/>
      <c r="LQL239" s="130"/>
      <c r="LQM239" s="130"/>
      <c r="LQN239" s="130"/>
      <c r="LQO239" s="130"/>
      <c r="LQP239" s="130"/>
      <c r="LQQ239" s="130"/>
      <c r="LQR239" s="130"/>
      <c r="LQS239" s="130"/>
      <c r="LQT239" s="130"/>
      <c r="LQU239" s="130"/>
      <c r="LQV239" s="130"/>
      <c r="LQW239" s="130"/>
      <c r="LQX239" s="130"/>
      <c r="LQY239" s="130"/>
      <c r="LQZ239" s="130"/>
      <c r="LRA239" s="130"/>
      <c r="LRB239" s="130"/>
      <c r="LRC239" s="130"/>
      <c r="LRD239" s="130"/>
      <c r="LRE239" s="130"/>
      <c r="LRF239" s="130"/>
      <c r="LRG239" s="130"/>
      <c r="LRH239" s="130"/>
      <c r="LRI239" s="130"/>
      <c r="LRJ239" s="130"/>
      <c r="LRK239" s="130"/>
      <c r="LRL239" s="130"/>
      <c r="LRM239" s="130"/>
      <c r="LRN239" s="130"/>
      <c r="LRO239" s="130"/>
      <c r="LRP239" s="130"/>
      <c r="LRQ239" s="130"/>
      <c r="LRR239" s="130"/>
      <c r="LRS239" s="130"/>
      <c r="LRT239" s="130"/>
      <c r="LRU239" s="130"/>
      <c r="LRV239" s="130"/>
      <c r="LRW239" s="130"/>
      <c r="LRX239" s="130"/>
      <c r="LRY239" s="130"/>
      <c r="LRZ239" s="130"/>
      <c r="LSA239" s="130"/>
      <c r="LSB239" s="130"/>
      <c r="LSC239" s="130"/>
      <c r="LSD239" s="130"/>
      <c r="LSE239" s="130"/>
      <c r="LSF239" s="130"/>
      <c r="LSG239" s="130"/>
      <c r="LSH239" s="130"/>
      <c r="LSI239" s="130"/>
      <c r="LSJ239" s="130"/>
      <c r="LSK239" s="130"/>
      <c r="LSL239" s="130"/>
      <c r="LSM239" s="130"/>
      <c r="LSN239" s="130"/>
      <c r="LSO239" s="130"/>
      <c r="LSP239" s="130"/>
      <c r="LSQ239" s="130"/>
      <c r="LSR239" s="130"/>
      <c r="LSS239" s="130"/>
      <c r="LST239" s="130"/>
      <c r="LSU239" s="130"/>
      <c r="LSV239" s="130"/>
      <c r="LSW239" s="130"/>
      <c r="LSX239" s="130"/>
      <c r="LSY239" s="130"/>
      <c r="LSZ239" s="130"/>
      <c r="LTA239" s="130"/>
      <c r="LTB239" s="130"/>
      <c r="LTC239" s="130"/>
      <c r="LTD239" s="130"/>
      <c r="LTE239" s="130"/>
      <c r="LTF239" s="130"/>
      <c r="LTG239" s="130"/>
      <c r="LTH239" s="130"/>
      <c r="LTI239" s="130"/>
      <c r="LTJ239" s="130"/>
      <c r="LTK239" s="130"/>
      <c r="LTL239" s="130"/>
      <c r="LTM239" s="130"/>
      <c r="LTN239" s="130"/>
      <c r="LTO239" s="130"/>
      <c r="LTP239" s="130"/>
      <c r="LTQ239" s="130"/>
      <c r="LTR239" s="130"/>
      <c r="LTS239" s="130"/>
      <c r="LTT239" s="130"/>
      <c r="LTU239" s="130"/>
      <c r="LTV239" s="130"/>
      <c r="LTW239" s="130"/>
      <c r="LTX239" s="130"/>
      <c r="LTY239" s="130"/>
      <c r="LTZ239" s="130"/>
      <c r="LUA239" s="130"/>
      <c r="LUB239" s="130"/>
      <c r="LUC239" s="130"/>
      <c r="LUD239" s="130"/>
      <c r="LUE239" s="130"/>
      <c r="LUF239" s="130"/>
      <c r="LUG239" s="130"/>
      <c r="LUH239" s="130"/>
      <c r="LUI239" s="130"/>
      <c r="LUJ239" s="130"/>
      <c r="LUK239" s="130"/>
      <c r="LUL239" s="130"/>
      <c r="LUM239" s="130"/>
      <c r="LUN239" s="130"/>
      <c r="LUO239" s="130"/>
      <c r="LUP239" s="130"/>
      <c r="LUQ239" s="130"/>
      <c r="LUR239" s="130"/>
      <c r="LUS239" s="130"/>
      <c r="LUT239" s="130"/>
      <c r="LUU239" s="130"/>
      <c r="LUV239" s="130"/>
      <c r="LUW239" s="130"/>
      <c r="LUX239" s="130"/>
      <c r="LUY239" s="130"/>
      <c r="LUZ239" s="130"/>
      <c r="LVA239" s="130"/>
      <c r="LVB239" s="130"/>
      <c r="LVC239" s="130"/>
      <c r="LVD239" s="130"/>
      <c r="LVE239" s="130"/>
      <c r="LVF239" s="130"/>
      <c r="LVG239" s="130"/>
      <c r="LVH239" s="130"/>
      <c r="LVI239" s="130"/>
      <c r="LVJ239" s="130"/>
      <c r="LVK239" s="130"/>
      <c r="LVL239" s="130"/>
      <c r="LVM239" s="130"/>
      <c r="LVN239" s="130"/>
      <c r="LVO239" s="130"/>
      <c r="LVP239" s="130"/>
      <c r="LVQ239" s="130"/>
      <c r="LVR239" s="130"/>
      <c r="LVS239" s="130"/>
      <c r="LVT239" s="130"/>
      <c r="LVU239" s="130"/>
      <c r="LVV239" s="130"/>
      <c r="LVW239" s="130"/>
      <c r="LVX239" s="130"/>
      <c r="LVY239" s="130"/>
      <c r="LVZ239" s="130"/>
      <c r="LWA239" s="130"/>
      <c r="LWB239" s="130"/>
      <c r="LWC239" s="130"/>
      <c r="LWD239" s="130"/>
      <c r="LWE239" s="130"/>
      <c r="LWF239" s="130"/>
      <c r="LWG239" s="130"/>
      <c r="LWH239" s="130"/>
      <c r="LWI239" s="130"/>
      <c r="LWJ239" s="130"/>
      <c r="LWK239" s="130"/>
      <c r="LWL239" s="130"/>
      <c r="LWM239" s="130"/>
      <c r="LWN239" s="130"/>
      <c r="LWO239" s="130"/>
      <c r="LWP239" s="130"/>
      <c r="LWQ239" s="130"/>
      <c r="LWR239" s="130"/>
      <c r="LWS239" s="130"/>
      <c r="LWT239" s="130"/>
      <c r="LWU239" s="130"/>
      <c r="LWV239" s="130"/>
      <c r="LWW239" s="130"/>
      <c r="LWX239" s="130"/>
      <c r="LWY239" s="130"/>
      <c r="LWZ239" s="130"/>
      <c r="LXA239" s="130"/>
      <c r="LXB239" s="130"/>
      <c r="LXC239" s="130"/>
      <c r="LXD239" s="130"/>
      <c r="LXE239" s="130"/>
      <c r="LXF239" s="130"/>
      <c r="LXG239" s="130"/>
      <c r="LXH239" s="130"/>
      <c r="LXI239" s="130"/>
      <c r="LXJ239" s="130"/>
      <c r="LXK239" s="130"/>
      <c r="LXL239" s="130"/>
      <c r="LXM239" s="130"/>
      <c r="LXN239" s="130"/>
      <c r="LXO239" s="130"/>
      <c r="LXP239" s="130"/>
      <c r="LXQ239" s="130"/>
      <c r="LXR239" s="130"/>
      <c r="LXS239" s="130"/>
      <c r="LXT239" s="130"/>
      <c r="LXU239" s="130"/>
      <c r="LXV239" s="130"/>
      <c r="LXW239" s="130"/>
      <c r="LXX239" s="130"/>
      <c r="LXY239" s="130"/>
      <c r="LXZ239" s="130"/>
      <c r="LYA239" s="130"/>
      <c r="LYB239" s="130"/>
      <c r="LYC239" s="130"/>
      <c r="LYD239" s="130"/>
      <c r="LYE239" s="130"/>
      <c r="LYF239" s="130"/>
      <c r="LYG239" s="130"/>
      <c r="LYH239" s="130"/>
      <c r="LYI239" s="130"/>
      <c r="LYJ239" s="130"/>
      <c r="LYK239" s="130"/>
      <c r="LYL239" s="130"/>
      <c r="LYM239" s="130"/>
      <c r="LYN239" s="130"/>
      <c r="LYO239" s="130"/>
      <c r="LYP239" s="130"/>
      <c r="LYQ239" s="130"/>
      <c r="LYR239" s="130"/>
      <c r="LYS239" s="130"/>
      <c r="LYT239" s="130"/>
      <c r="LYU239" s="130"/>
      <c r="LYV239" s="130"/>
      <c r="LYW239" s="130"/>
      <c r="LYX239" s="130"/>
      <c r="LYY239" s="130"/>
      <c r="LYZ239" s="130"/>
      <c r="LZA239" s="130"/>
      <c r="LZB239" s="130"/>
      <c r="LZC239" s="130"/>
      <c r="LZD239" s="130"/>
      <c r="LZE239" s="130"/>
      <c r="LZF239" s="130"/>
      <c r="LZG239" s="130"/>
      <c r="LZH239" s="130"/>
      <c r="LZI239" s="130"/>
      <c r="LZJ239" s="130"/>
      <c r="LZK239" s="130"/>
      <c r="LZL239" s="130"/>
      <c r="LZM239" s="130"/>
      <c r="LZN239" s="130"/>
      <c r="LZO239" s="130"/>
      <c r="LZP239" s="130"/>
      <c r="LZQ239" s="130"/>
      <c r="LZR239" s="130"/>
      <c r="LZS239" s="130"/>
      <c r="LZT239" s="130"/>
      <c r="LZU239" s="130"/>
      <c r="LZV239" s="130"/>
      <c r="LZW239" s="130"/>
      <c r="LZX239" s="130"/>
      <c r="LZY239" s="130"/>
      <c r="LZZ239" s="130"/>
      <c r="MAA239" s="130"/>
      <c r="MAB239" s="130"/>
      <c r="MAC239" s="130"/>
      <c r="MAD239" s="130"/>
      <c r="MAE239" s="130"/>
      <c r="MAF239" s="130"/>
      <c r="MAG239" s="130"/>
      <c r="MAH239" s="130"/>
      <c r="MAI239" s="130"/>
      <c r="MAJ239" s="130"/>
      <c r="MAK239" s="130"/>
      <c r="MAL239" s="130"/>
      <c r="MAM239" s="130"/>
      <c r="MAN239" s="130"/>
      <c r="MAO239" s="130"/>
      <c r="MAP239" s="130"/>
      <c r="MAQ239" s="130"/>
      <c r="MAR239" s="130"/>
      <c r="MAS239" s="130"/>
      <c r="MAT239" s="130"/>
      <c r="MAU239" s="130"/>
      <c r="MAV239" s="130"/>
      <c r="MAW239" s="130"/>
      <c r="MAX239" s="130"/>
      <c r="MAY239" s="130"/>
      <c r="MAZ239" s="130"/>
      <c r="MBA239" s="130"/>
      <c r="MBB239" s="130"/>
      <c r="MBC239" s="130"/>
      <c r="MBD239" s="130"/>
      <c r="MBE239" s="130"/>
      <c r="MBF239" s="130"/>
      <c r="MBG239" s="130"/>
      <c r="MBH239" s="130"/>
      <c r="MBI239" s="130"/>
      <c r="MBJ239" s="130"/>
      <c r="MBK239" s="130"/>
      <c r="MBL239" s="130"/>
      <c r="MBM239" s="130"/>
      <c r="MBN239" s="130"/>
      <c r="MBO239" s="130"/>
      <c r="MBP239" s="130"/>
      <c r="MBQ239" s="130"/>
      <c r="MBR239" s="130"/>
      <c r="MBS239" s="130"/>
      <c r="MBT239" s="130"/>
      <c r="MBU239" s="130"/>
      <c r="MBV239" s="130"/>
      <c r="MBW239" s="130"/>
      <c r="MBX239" s="130"/>
      <c r="MBY239" s="130"/>
      <c r="MBZ239" s="130"/>
      <c r="MCA239" s="130"/>
      <c r="MCB239" s="130"/>
      <c r="MCC239" s="130"/>
      <c r="MCD239" s="130"/>
      <c r="MCE239" s="130"/>
      <c r="MCF239" s="130"/>
      <c r="MCG239" s="130"/>
      <c r="MCH239" s="130"/>
      <c r="MCI239" s="130"/>
      <c r="MCJ239" s="130"/>
      <c r="MCK239" s="130"/>
      <c r="MCL239" s="130"/>
      <c r="MCM239" s="130"/>
      <c r="MCN239" s="130"/>
      <c r="MCO239" s="130"/>
      <c r="MCP239" s="130"/>
      <c r="MCQ239" s="130"/>
      <c r="MCR239" s="130"/>
      <c r="MCS239" s="130"/>
      <c r="MCT239" s="130"/>
      <c r="MCU239" s="130"/>
      <c r="MCV239" s="130"/>
      <c r="MCW239" s="130"/>
      <c r="MCX239" s="130"/>
      <c r="MCY239" s="130"/>
      <c r="MCZ239" s="130"/>
      <c r="MDA239" s="130"/>
      <c r="MDB239" s="130"/>
      <c r="MDC239" s="130"/>
      <c r="MDD239" s="130"/>
      <c r="MDE239" s="130"/>
      <c r="MDF239" s="130"/>
      <c r="MDG239" s="130"/>
      <c r="MDH239" s="130"/>
      <c r="MDI239" s="130"/>
      <c r="MDJ239" s="130"/>
      <c r="MDK239" s="130"/>
      <c r="MDL239" s="130"/>
      <c r="MDM239" s="130"/>
      <c r="MDN239" s="130"/>
      <c r="MDO239" s="130"/>
      <c r="MDP239" s="130"/>
      <c r="MDQ239" s="130"/>
      <c r="MDR239" s="130"/>
      <c r="MDS239" s="130"/>
      <c r="MDT239" s="130"/>
      <c r="MDU239" s="130"/>
      <c r="MDV239" s="130"/>
      <c r="MDW239" s="130"/>
      <c r="MDX239" s="130"/>
      <c r="MDY239" s="130"/>
      <c r="MDZ239" s="130"/>
      <c r="MEA239" s="130"/>
      <c r="MEB239" s="130"/>
      <c r="MEC239" s="130"/>
      <c r="MED239" s="130"/>
      <c r="MEE239" s="130"/>
      <c r="MEF239" s="130"/>
      <c r="MEG239" s="130"/>
      <c r="MEH239" s="130"/>
      <c r="MEI239" s="130"/>
      <c r="MEJ239" s="130"/>
      <c r="MEK239" s="130"/>
      <c r="MEL239" s="130"/>
      <c r="MEM239" s="130"/>
      <c r="MEN239" s="130"/>
      <c r="MEO239" s="130"/>
      <c r="MEP239" s="130"/>
      <c r="MEQ239" s="130"/>
      <c r="MER239" s="130"/>
      <c r="MES239" s="130"/>
      <c r="MET239" s="130"/>
      <c r="MEU239" s="130"/>
      <c r="MEV239" s="130"/>
      <c r="MEW239" s="130"/>
      <c r="MEX239" s="130"/>
      <c r="MEY239" s="130"/>
      <c r="MEZ239" s="130"/>
      <c r="MFA239" s="130"/>
      <c r="MFB239" s="130"/>
      <c r="MFC239" s="130"/>
      <c r="MFD239" s="130"/>
      <c r="MFE239" s="130"/>
      <c r="MFF239" s="130"/>
      <c r="MFG239" s="130"/>
      <c r="MFH239" s="130"/>
      <c r="MFI239" s="130"/>
      <c r="MFJ239" s="130"/>
      <c r="MFK239" s="130"/>
      <c r="MFL239" s="130"/>
      <c r="MFM239" s="130"/>
      <c r="MFN239" s="130"/>
      <c r="MFO239" s="130"/>
      <c r="MFP239" s="130"/>
      <c r="MFQ239" s="130"/>
      <c r="MFR239" s="130"/>
      <c r="MFS239" s="130"/>
      <c r="MFT239" s="130"/>
      <c r="MFU239" s="130"/>
      <c r="MFV239" s="130"/>
      <c r="MFW239" s="130"/>
      <c r="MFX239" s="130"/>
      <c r="MFY239" s="130"/>
      <c r="MFZ239" s="130"/>
      <c r="MGA239" s="130"/>
      <c r="MGB239" s="130"/>
      <c r="MGC239" s="130"/>
      <c r="MGD239" s="130"/>
      <c r="MGE239" s="130"/>
      <c r="MGF239" s="130"/>
      <c r="MGG239" s="130"/>
      <c r="MGH239" s="130"/>
      <c r="MGI239" s="130"/>
      <c r="MGJ239" s="130"/>
      <c r="MGK239" s="130"/>
      <c r="MGL239" s="130"/>
      <c r="MGM239" s="130"/>
      <c r="MGN239" s="130"/>
      <c r="MGO239" s="130"/>
      <c r="MGP239" s="130"/>
      <c r="MGQ239" s="130"/>
      <c r="MGR239" s="130"/>
      <c r="MGS239" s="130"/>
      <c r="MGT239" s="130"/>
      <c r="MGU239" s="130"/>
      <c r="MGV239" s="130"/>
      <c r="MGW239" s="130"/>
      <c r="MGX239" s="130"/>
      <c r="MGY239" s="130"/>
      <c r="MGZ239" s="130"/>
      <c r="MHA239" s="130"/>
      <c r="MHB239" s="130"/>
      <c r="MHC239" s="130"/>
      <c r="MHD239" s="130"/>
      <c r="MHE239" s="130"/>
      <c r="MHF239" s="130"/>
      <c r="MHG239" s="130"/>
      <c r="MHH239" s="130"/>
      <c r="MHI239" s="130"/>
      <c r="MHJ239" s="130"/>
      <c r="MHK239" s="130"/>
      <c r="MHL239" s="130"/>
      <c r="MHM239" s="130"/>
      <c r="MHN239" s="130"/>
      <c r="MHO239" s="130"/>
      <c r="MHP239" s="130"/>
      <c r="MHQ239" s="130"/>
      <c r="MHR239" s="130"/>
      <c r="MHS239" s="130"/>
      <c r="MHT239" s="130"/>
      <c r="MHU239" s="130"/>
      <c r="MHV239" s="130"/>
      <c r="MHW239" s="130"/>
      <c r="MHX239" s="130"/>
      <c r="MHY239" s="130"/>
      <c r="MHZ239" s="130"/>
      <c r="MIA239" s="130"/>
      <c r="MIB239" s="130"/>
      <c r="MIC239" s="130"/>
      <c r="MID239" s="130"/>
      <c r="MIE239" s="130"/>
      <c r="MIF239" s="130"/>
      <c r="MIG239" s="130"/>
      <c r="MIH239" s="130"/>
      <c r="MII239" s="130"/>
      <c r="MIJ239" s="130"/>
      <c r="MIK239" s="130"/>
      <c r="MIL239" s="130"/>
      <c r="MIM239" s="130"/>
      <c r="MIN239" s="130"/>
      <c r="MIO239" s="130"/>
      <c r="MIP239" s="130"/>
      <c r="MIQ239" s="130"/>
      <c r="MIR239" s="130"/>
      <c r="MIS239" s="130"/>
      <c r="MIT239" s="130"/>
      <c r="MIU239" s="130"/>
      <c r="MIV239" s="130"/>
      <c r="MIW239" s="130"/>
      <c r="MIX239" s="130"/>
      <c r="MIY239" s="130"/>
      <c r="MIZ239" s="130"/>
      <c r="MJA239" s="130"/>
      <c r="MJB239" s="130"/>
      <c r="MJC239" s="130"/>
      <c r="MJD239" s="130"/>
      <c r="MJE239" s="130"/>
      <c r="MJF239" s="130"/>
      <c r="MJG239" s="130"/>
      <c r="MJH239" s="130"/>
      <c r="MJI239" s="130"/>
      <c r="MJJ239" s="130"/>
      <c r="MJK239" s="130"/>
      <c r="MJL239" s="130"/>
      <c r="MJM239" s="130"/>
      <c r="MJN239" s="130"/>
      <c r="MJO239" s="130"/>
      <c r="MJP239" s="130"/>
      <c r="MJQ239" s="130"/>
      <c r="MJR239" s="130"/>
      <c r="MJS239" s="130"/>
      <c r="MJT239" s="130"/>
      <c r="MJU239" s="130"/>
      <c r="MJV239" s="130"/>
      <c r="MJW239" s="130"/>
      <c r="MJX239" s="130"/>
      <c r="MJY239" s="130"/>
      <c r="MJZ239" s="130"/>
      <c r="MKA239" s="130"/>
      <c r="MKB239" s="130"/>
      <c r="MKC239" s="130"/>
      <c r="MKD239" s="130"/>
      <c r="MKE239" s="130"/>
      <c r="MKF239" s="130"/>
      <c r="MKG239" s="130"/>
      <c r="MKH239" s="130"/>
      <c r="MKI239" s="130"/>
      <c r="MKJ239" s="130"/>
      <c r="MKK239" s="130"/>
      <c r="MKL239" s="130"/>
      <c r="MKM239" s="130"/>
      <c r="MKN239" s="130"/>
      <c r="MKO239" s="130"/>
      <c r="MKP239" s="130"/>
      <c r="MKQ239" s="130"/>
      <c r="MKR239" s="130"/>
      <c r="MKS239" s="130"/>
      <c r="MKT239" s="130"/>
      <c r="MKU239" s="130"/>
      <c r="MKV239" s="130"/>
      <c r="MKW239" s="130"/>
      <c r="MKX239" s="130"/>
      <c r="MKY239" s="130"/>
      <c r="MKZ239" s="130"/>
      <c r="MLA239" s="130"/>
      <c r="MLB239" s="130"/>
      <c r="MLC239" s="130"/>
      <c r="MLD239" s="130"/>
      <c r="MLE239" s="130"/>
      <c r="MLF239" s="130"/>
      <c r="MLG239" s="130"/>
      <c r="MLH239" s="130"/>
      <c r="MLI239" s="130"/>
      <c r="MLJ239" s="130"/>
      <c r="MLK239" s="130"/>
      <c r="MLL239" s="130"/>
      <c r="MLM239" s="130"/>
      <c r="MLN239" s="130"/>
      <c r="MLO239" s="130"/>
      <c r="MLP239" s="130"/>
      <c r="MLQ239" s="130"/>
      <c r="MLR239" s="130"/>
      <c r="MLS239" s="130"/>
      <c r="MLT239" s="130"/>
      <c r="MLU239" s="130"/>
      <c r="MLV239" s="130"/>
      <c r="MLW239" s="130"/>
      <c r="MLX239" s="130"/>
      <c r="MLY239" s="130"/>
      <c r="MLZ239" s="130"/>
      <c r="MMA239" s="130"/>
      <c r="MMB239" s="130"/>
      <c r="MMC239" s="130"/>
      <c r="MMD239" s="130"/>
      <c r="MME239" s="130"/>
      <c r="MMF239" s="130"/>
      <c r="MMG239" s="130"/>
      <c r="MMH239" s="130"/>
      <c r="MMI239" s="130"/>
      <c r="MMJ239" s="130"/>
      <c r="MMK239" s="130"/>
      <c r="MML239" s="130"/>
      <c r="MMM239" s="130"/>
      <c r="MMN239" s="130"/>
      <c r="MMO239" s="130"/>
      <c r="MMP239" s="130"/>
      <c r="MMQ239" s="130"/>
      <c r="MMR239" s="130"/>
      <c r="MMS239" s="130"/>
      <c r="MMT239" s="130"/>
      <c r="MMU239" s="130"/>
      <c r="MMV239" s="130"/>
      <c r="MMW239" s="130"/>
      <c r="MMX239" s="130"/>
      <c r="MMY239" s="130"/>
      <c r="MMZ239" s="130"/>
      <c r="MNA239" s="130"/>
      <c r="MNB239" s="130"/>
      <c r="MNC239" s="130"/>
      <c r="MND239" s="130"/>
      <c r="MNE239" s="130"/>
      <c r="MNF239" s="130"/>
      <c r="MNG239" s="130"/>
      <c r="MNH239" s="130"/>
      <c r="MNI239" s="130"/>
      <c r="MNJ239" s="130"/>
      <c r="MNK239" s="130"/>
      <c r="MNL239" s="130"/>
      <c r="MNM239" s="130"/>
      <c r="MNN239" s="130"/>
      <c r="MNO239" s="130"/>
      <c r="MNP239" s="130"/>
      <c r="MNQ239" s="130"/>
      <c r="MNR239" s="130"/>
      <c r="MNS239" s="130"/>
      <c r="MNT239" s="130"/>
      <c r="MNU239" s="130"/>
      <c r="MNV239" s="130"/>
      <c r="MNW239" s="130"/>
      <c r="MNX239" s="130"/>
      <c r="MNY239" s="130"/>
      <c r="MNZ239" s="130"/>
      <c r="MOA239" s="130"/>
      <c r="MOB239" s="130"/>
      <c r="MOC239" s="130"/>
      <c r="MOD239" s="130"/>
      <c r="MOE239" s="130"/>
      <c r="MOF239" s="130"/>
      <c r="MOG239" s="130"/>
      <c r="MOH239" s="130"/>
      <c r="MOI239" s="130"/>
      <c r="MOJ239" s="130"/>
      <c r="MOK239" s="130"/>
      <c r="MOL239" s="130"/>
      <c r="MOM239" s="130"/>
      <c r="MON239" s="130"/>
      <c r="MOO239" s="130"/>
      <c r="MOP239" s="130"/>
      <c r="MOQ239" s="130"/>
      <c r="MOR239" s="130"/>
      <c r="MOS239" s="130"/>
      <c r="MOT239" s="130"/>
      <c r="MOU239" s="130"/>
      <c r="MOV239" s="130"/>
      <c r="MOW239" s="130"/>
      <c r="MOX239" s="130"/>
      <c r="MOY239" s="130"/>
      <c r="MOZ239" s="130"/>
      <c r="MPA239" s="130"/>
      <c r="MPB239" s="130"/>
      <c r="MPC239" s="130"/>
      <c r="MPD239" s="130"/>
      <c r="MPE239" s="130"/>
      <c r="MPF239" s="130"/>
      <c r="MPG239" s="130"/>
      <c r="MPH239" s="130"/>
      <c r="MPI239" s="130"/>
      <c r="MPJ239" s="130"/>
      <c r="MPK239" s="130"/>
      <c r="MPL239" s="130"/>
      <c r="MPM239" s="130"/>
      <c r="MPN239" s="130"/>
      <c r="MPO239" s="130"/>
      <c r="MPP239" s="130"/>
      <c r="MPQ239" s="130"/>
      <c r="MPR239" s="130"/>
      <c r="MPS239" s="130"/>
      <c r="MPT239" s="130"/>
      <c r="MPU239" s="130"/>
      <c r="MPV239" s="130"/>
      <c r="MPW239" s="130"/>
      <c r="MPX239" s="130"/>
      <c r="MPY239" s="130"/>
      <c r="MPZ239" s="130"/>
      <c r="MQA239" s="130"/>
      <c r="MQB239" s="130"/>
      <c r="MQC239" s="130"/>
      <c r="MQD239" s="130"/>
      <c r="MQE239" s="130"/>
      <c r="MQF239" s="130"/>
      <c r="MQG239" s="130"/>
      <c r="MQH239" s="130"/>
      <c r="MQI239" s="130"/>
      <c r="MQJ239" s="130"/>
      <c r="MQK239" s="130"/>
      <c r="MQL239" s="130"/>
      <c r="MQM239" s="130"/>
      <c r="MQN239" s="130"/>
      <c r="MQO239" s="130"/>
      <c r="MQP239" s="130"/>
      <c r="MQQ239" s="130"/>
      <c r="MQR239" s="130"/>
      <c r="MQS239" s="130"/>
      <c r="MQT239" s="130"/>
      <c r="MQU239" s="130"/>
      <c r="MQV239" s="130"/>
      <c r="MQW239" s="130"/>
      <c r="MQX239" s="130"/>
      <c r="MQY239" s="130"/>
      <c r="MQZ239" s="130"/>
      <c r="MRA239" s="130"/>
      <c r="MRB239" s="130"/>
      <c r="MRC239" s="130"/>
      <c r="MRD239" s="130"/>
      <c r="MRE239" s="130"/>
      <c r="MRF239" s="130"/>
      <c r="MRG239" s="130"/>
      <c r="MRH239" s="130"/>
      <c r="MRI239" s="130"/>
      <c r="MRJ239" s="130"/>
      <c r="MRK239" s="130"/>
      <c r="MRL239" s="130"/>
      <c r="MRM239" s="130"/>
      <c r="MRN239" s="130"/>
      <c r="MRO239" s="130"/>
      <c r="MRP239" s="130"/>
      <c r="MRQ239" s="130"/>
      <c r="MRR239" s="130"/>
      <c r="MRS239" s="130"/>
      <c r="MRT239" s="130"/>
      <c r="MRU239" s="130"/>
      <c r="MRV239" s="130"/>
      <c r="MRW239" s="130"/>
      <c r="MRX239" s="130"/>
      <c r="MRY239" s="130"/>
      <c r="MRZ239" s="130"/>
      <c r="MSA239" s="130"/>
      <c r="MSB239" s="130"/>
      <c r="MSC239" s="130"/>
      <c r="MSD239" s="130"/>
      <c r="MSE239" s="130"/>
      <c r="MSF239" s="130"/>
      <c r="MSG239" s="130"/>
      <c r="MSH239" s="130"/>
      <c r="MSI239" s="130"/>
      <c r="MSJ239" s="130"/>
      <c r="MSK239" s="130"/>
      <c r="MSL239" s="130"/>
      <c r="MSM239" s="130"/>
      <c r="MSN239" s="130"/>
      <c r="MSO239" s="130"/>
      <c r="MSP239" s="130"/>
      <c r="MSQ239" s="130"/>
      <c r="MSR239" s="130"/>
      <c r="MSS239" s="130"/>
      <c r="MST239" s="130"/>
      <c r="MSU239" s="130"/>
      <c r="MSV239" s="130"/>
      <c r="MSW239" s="130"/>
      <c r="MSX239" s="130"/>
      <c r="MSY239" s="130"/>
      <c r="MSZ239" s="130"/>
      <c r="MTA239" s="130"/>
      <c r="MTB239" s="130"/>
      <c r="MTC239" s="130"/>
      <c r="MTD239" s="130"/>
      <c r="MTE239" s="130"/>
      <c r="MTF239" s="130"/>
      <c r="MTG239" s="130"/>
      <c r="MTH239" s="130"/>
      <c r="MTI239" s="130"/>
      <c r="MTJ239" s="130"/>
      <c r="MTK239" s="130"/>
      <c r="MTL239" s="130"/>
      <c r="MTM239" s="130"/>
      <c r="MTN239" s="130"/>
      <c r="MTO239" s="130"/>
      <c r="MTP239" s="130"/>
      <c r="MTQ239" s="130"/>
      <c r="MTR239" s="130"/>
      <c r="MTS239" s="130"/>
      <c r="MTT239" s="130"/>
      <c r="MTU239" s="130"/>
      <c r="MTV239" s="130"/>
      <c r="MTW239" s="130"/>
      <c r="MTX239" s="130"/>
      <c r="MTY239" s="130"/>
      <c r="MTZ239" s="130"/>
      <c r="MUA239" s="130"/>
      <c r="MUB239" s="130"/>
      <c r="MUC239" s="130"/>
      <c r="MUD239" s="130"/>
      <c r="MUE239" s="130"/>
      <c r="MUF239" s="130"/>
      <c r="MUG239" s="130"/>
      <c r="MUH239" s="130"/>
      <c r="MUI239" s="130"/>
      <c r="MUJ239" s="130"/>
      <c r="MUK239" s="130"/>
      <c r="MUL239" s="130"/>
      <c r="MUM239" s="130"/>
      <c r="MUN239" s="130"/>
      <c r="MUO239" s="130"/>
      <c r="MUP239" s="130"/>
      <c r="MUQ239" s="130"/>
      <c r="MUR239" s="130"/>
      <c r="MUS239" s="130"/>
      <c r="MUT239" s="130"/>
      <c r="MUU239" s="130"/>
      <c r="MUV239" s="130"/>
      <c r="MUW239" s="130"/>
      <c r="MUX239" s="130"/>
      <c r="MUY239" s="130"/>
      <c r="MUZ239" s="130"/>
      <c r="MVA239" s="130"/>
      <c r="MVB239" s="130"/>
      <c r="MVC239" s="130"/>
      <c r="MVD239" s="130"/>
      <c r="MVE239" s="130"/>
      <c r="MVF239" s="130"/>
      <c r="MVG239" s="130"/>
      <c r="MVH239" s="130"/>
      <c r="MVI239" s="130"/>
      <c r="MVJ239" s="130"/>
      <c r="MVK239" s="130"/>
      <c r="MVL239" s="130"/>
      <c r="MVM239" s="130"/>
      <c r="MVN239" s="130"/>
      <c r="MVO239" s="130"/>
      <c r="MVP239" s="130"/>
      <c r="MVQ239" s="130"/>
      <c r="MVR239" s="130"/>
      <c r="MVS239" s="130"/>
      <c r="MVT239" s="130"/>
      <c r="MVU239" s="130"/>
      <c r="MVV239" s="130"/>
      <c r="MVW239" s="130"/>
      <c r="MVX239" s="130"/>
      <c r="MVY239" s="130"/>
      <c r="MVZ239" s="130"/>
      <c r="MWA239" s="130"/>
      <c r="MWB239" s="130"/>
      <c r="MWC239" s="130"/>
      <c r="MWD239" s="130"/>
      <c r="MWE239" s="130"/>
      <c r="MWF239" s="130"/>
      <c r="MWG239" s="130"/>
      <c r="MWH239" s="130"/>
      <c r="MWI239" s="130"/>
      <c r="MWJ239" s="130"/>
      <c r="MWK239" s="130"/>
      <c r="MWL239" s="130"/>
      <c r="MWM239" s="130"/>
      <c r="MWN239" s="130"/>
      <c r="MWO239" s="130"/>
      <c r="MWP239" s="130"/>
      <c r="MWQ239" s="130"/>
      <c r="MWR239" s="130"/>
      <c r="MWS239" s="130"/>
      <c r="MWT239" s="130"/>
      <c r="MWU239" s="130"/>
      <c r="MWV239" s="130"/>
      <c r="MWW239" s="130"/>
      <c r="MWX239" s="130"/>
      <c r="MWY239" s="130"/>
      <c r="MWZ239" s="130"/>
      <c r="MXA239" s="130"/>
      <c r="MXB239" s="130"/>
      <c r="MXC239" s="130"/>
      <c r="MXD239" s="130"/>
      <c r="MXE239" s="130"/>
      <c r="MXF239" s="130"/>
      <c r="MXG239" s="130"/>
      <c r="MXH239" s="130"/>
      <c r="MXI239" s="130"/>
      <c r="MXJ239" s="130"/>
      <c r="MXK239" s="130"/>
      <c r="MXL239" s="130"/>
      <c r="MXM239" s="130"/>
      <c r="MXN239" s="130"/>
      <c r="MXO239" s="130"/>
      <c r="MXP239" s="130"/>
      <c r="MXQ239" s="130"/>
      <c r="MXR239" s="130"/>
      <c r="MXS239" s="130"/>
      <c r="MXT239" s="130"/>
      <c r="MXU239" s="130"/>
      <c r="MXV239" s="130"/>
      <c r="MXW239" s="130"/>
      <c r="MXX239" s="130"/>
      <c r="MXY239" s="130"/>
      <c r="MXZ239" s="130"/>
      <c r="MYA239" s="130"/>
      <c r="MYB239" s="130"/>
      <c r="MYC239" s="130"/>
      <c r="MYD239" s="130"/>
      <c r="MYE239" s="130"/>
      <c r="MYF239" s="130"/>
      <c r="MYG239" s="130"/>
      <c r="MYH239" s="130"/>
      <c r="MYI239" s="130"/>
      <c r="MYJ239" s="130"/>
      <c r="MYK239" s="130"/>
      <c r="MYL239" s="130"/>
      <c r="MYM239" s="130"/>
      <c r="MYN239" s="130"/>
      <c r="MYO239" s="130"/>
      <c r="MYP239" s="130"/>
      <c r="MYQ239" s="130"/>
      <c r="MYR239" s="130"/>
      <c r="MYS239" s="130"/>
      <c r="MYT239" s="130"/>
      <c r="MYU239" s="130"/>
      <c r="MYV239" s="130"/>
      <c r="MYW239" s="130"/>
      <c r="MYX239" s="130"/>
      <c r="MYY239" s="130"/>
      <c r="MYZ239" s="130"/>
      <c r="MZA239" s="130"/>
      <c r="MZB239" s="130"/>
      <c r="MZC239" s="130"/>
      <c r="MZD239" s="130"/>
      <c r="MZE239" s="130"/>
      <c r="MZF239" s="130"/>
      <c r="MZG239" s="130"/>
      <c r="MZH239" s="130"/>
      <c r="MZI239" s="130"/>
      <c r="MZJ239" s="130"/>
      <c r="MZK239" s="130"/>
      <c r="MZL239" s="130"/>
      <c r="MZM239" s="130"/>
      <c r="MZN239" s="130"/>
      <c r="MZO239" s="130"/>
      <c r="MZP239" s="130"/>
      <c r="MZQ239" s="130"/>
      <c r="MZR239" s="130"/>
      <c r="MZS239" s="130"/>
      <c r="MZT239" s="130"/>
      <c r="MZU239" s="130"/>
      <c r="MZV239" s="130"/>
      <c r="MZW239" s="130"/>
      <c r="MZX239" s="130"/>
      <c r="MZY239" s="130"/>
      <c r="MZZ239" s="130"/>
      <c r="NAA239" s="130"/>
      <c r="NAB239" s="130"/>
      <c r="NAC239" s="130"/>
      <c r="NAD239" s="130"/>
      <c r="NAE239" s="130"/>
      <c r="NAF239" s="130"/>
      <c r="NAG239" s="130"/>
      <c r="NAH239" s="130"/>
      <c r="NAI239" s="130"/>
      <c r="NAJ239" s="130"/>
      <c r="NAK239" s="130"/>
      <c r="NAL239" s="130"/>
      <c r="NAM239" s="130"/>
      <c r="NAN239" s="130"/>
      <c r="NAO239" s="130"/>
      <c r="NAP239" s="130"/>
      <c r="NAQ239" s="130"/>
      <c r="NAR239" s="130"/>
      <c r="NAS239" s="130"/>
      <c r="NAT239" s="130"/>
      <c r="NAU239" s="130"/>
      <c r="NAV239" s="130"/>
      <c r="NAW239" s="130"/>
      <c r="NAX239" s="130"/>
      <c r="NAY239" s="130"/>
      <c r="NAZ239" s="130"/>
      <c r="NBA239" s="130"/>
      <c r="NBB239" s="130"/>
      <c r="NBC239" s="130"/>
      <c r="NBD239" s="130"/>
      <c r="NBE239" s="130"/>
      <c r="NBF239" s="130"/>
      <c r="NBG239" s="130"/>
      <c r="NBH239" s="130"/>
      <c r="NBI239" s="130"/>
      <c r="NBJ239" s="130"/>
      <c r="NBK239" s="130"/>
      <c r="NBL239" s="130"/>
      <c r="NBM239" s="130"/>
      <c r="NBN239" s="130"/>
      <c r="NBO239" s="130"/>
      <c r="NBP239" s="130"/>
      <c r="NBQ239" s="130"/>
      <c r="NBR239" s="130"/>
      <c r="NBS239" s="130"/>
      <c r="NBT239" s="130"/>
      <c r="NBU239" s="130"/>
      <c r="NBV239" s="130"/>
      <c r="NBW239" s="130"/>
      <c r="NBX239" s="130"/>
      <c r="NBY239" s="130"/>
      <c r="NBZ239" s="130"/>
      <c r="NCA239" s="130"/>
      <c r="NCB239" s="130"/>
      <c r="NCC239" s="130"/>
      <c r="NCD239" s="130"/>
      <c r="NCE239" s="130"/>
      <c r="NCF239" s="130"/>
      <c r="NCG239" s="130"/>
      <c r="NCH239" s="130"/>
      <c r="NCI239" s="130"/>
      <c r="NCJ239" s="130"/>
      <c r="NCK239" s="130"/>
      <c r="NCL239" s="130"/>
      <c r="NCM239" s="130"/>
      <c r="NCN239" s="130"/>
      <c r="NCO239" s="130"/>
      <c r="NCP239" s="130"/>
      <c r="NCQ239" s="130"/>
      <c r="NCR239" s="130"/>
      <c r="NCS239" s="130"/>
      <c r="NCT239" s="130"/>
      <c r="NCU239" s="130"/>
      <c r="NCV239" s="130"/>
      <c r="NCW239" s="130"/>
      <c r="NCX239" s="130"/>
      <c r="NCY239" s="130"/>
      <c r="NCZ239" s="130"/>
      <c r="NDA239" s="130"/>
      <c r="NDB239" s="130"/>
      <c r="NDC239" s="130"/>
      <c r="NDD239" s="130"/>
      <c r="NDE239" s="130"/>
      <c r="NDF239" s="130"/>
      <c r="NDG239" s="130"/>
      <c r="NDH239" s="130"/>
      <c r="NDI239" s="130"/>
      <c r="NDJ239" s="130"/>
      <c r="NDK239" s="130"/>
      <c r="NDL239" s="130"/>
      <c r="NDM239" s="130"/>
      <c r="NDN239" s="130"/>
      <c r="NDO239" s="130"/>
      <c r="NDP239" s="130"/>
      <c r="NDQ239" s="130"/>
      <c r="NDR239" s="130"/>
      <c r="NDS239" s="130"/>
      <c r="NDT239" s="130"/>
      <c r="NDU239" s="130"/>
      <c r="NDV239" s="130"/>
      <c r="NDW239" s="130"/>
      <c r="NDX239" s="130"/>
      <c r="NDY239" s="130"/>
      <c r="NDZ239" s="130"/>
      <c r="NEA239" s="130"/>
      <c r="NEB239" s="130"/>
      <c r="NEC239" s="130"/>
      <c r="NED239" s="130"/>
      <c r="NEE239" s="130"/>
      <c r="NEF239" s="130"/>
      <c r="NEG239" s="130"/>
      <c r="NEH239" s="130"/>
      <c r="NEI239" s="130"/>
      <c r="NEJ239" s="130"/>
      <c r="NEK239" s="130"/>
      <c r="NEL239" s="130"/>
      <c r="NEM239" s="130"/>
      <c r="NEN239" s="130"/>
      <c r="NEO239" s="130"/>
      <c r="NEP239" s="130"/>
      <c r="NEQ239" s="130"/>
      <c r="NER239" s="130"/>
      <c r="NES239" s="130"/>
      <c r="NET239" s="130"/>
      <c r="NEU239" s="130"/>
      <c r="NEV239" s="130"/>
      <c r="NEW239" s="130"/>
      <c r="NEX239" s="130"/>
      <c r="NEY239" s="130"/>
      <c r="NEZ239" s="130"/>
      <c r="NFA239" s="130"/>
      <c r="NFB239" s="130"/>
      <c r="NFC239" s="130"/>
      <c r="NFD239" s="130"/>
      <c r="NFE239" s="130"/>
      <c r="NFF239" s="130"/>
      <c r="NFG239" s="130"/>
      <c r="NFH239" s="130"/>
      <c r="NFI239" s="130"/>
      <c r="NFJ239" s="130"/>
      <c r="NFK239" s="130"/>
      <c r="NFL239" s="130"/>
      <c r="NFM239" s="130"/>
      <c r="NFN239" s="130"/>
      <c r="NFO239" s="130"/>
      <c r="NFP239" s="130"/>
      <c r="NFQ239" s="130"/>
      <c r="NFR239" s="130"/>
      <c r="NFS239" s="130"/>
      <c r="NFT239" s="130"/>
      <c r="NFU239" s="130"/>
      <c r="NFV239" s="130"/>
      <c r="NFW239" s="130"/>
      <c r="NFX239" s="130"/>
      <c r="NFY239" s="130"/>
      <c r="NFZ239" s="130"/>
      <c r="NGA239" s="130"/>
      <c r="NGB239" s="130"/>
      <c r="NGC239" s="130"/>
      <c r="NGD239" s="130"/>
      <c r="NGE239" s="130"/>
      <c r="NGF239" s="130"/>
      <c r="NGG239" s="130"/>
      <c r="NGH239" s="130"/>
      <c r="NGI239" s="130"/>
      <c r="NGJ239" s="130"/>
      <c r="NGK239" s="130"/>
      <c r="NGL239" s="130"/>
      <c r="NGM239" s="130"/>
      <c r="NGN239" s="130"/>
      <c r="NGO239" s="130"/>
      <c r="NGP239" s="130"/>
      <c r="NGQ239" s="130"/>
      <c r="NGR239" s="130"/>
      <c r="NGS239" s="130"/>
      <c r="NGT239" s="130"/>
      <c r="NGU239" s="130"/>
      <c r="NGV239" s="130"/>
      <c r="NGW239" s="130"/>
      <c r="NGX239" s="130"/>
      <c r="NGY239" s="130"/>
      <c r="NGZ239" s="130"/>
      <c r="NHA239" s="130"/>
      <c r="NHB239" s="130"/>
      <c r="NHC239" s="130"/>
      <c r="NHD239" s="130"/>
      <c r="NHE239" s="130"/>
      <c r="NHF239" s="130"/>
      <c r="NHG239" s="130"/>
      <c r="NHH239" s="130"/>
      <c r="NHI239" s="130"/>
      <c r="NHJ239" s="130"/>
      <c r="NHK239" s="130"/>
      <c r="NHL239" s="130"/>
      <c r="NHM239" s="130"/>
      <c r="NHN239" s="130"/>
      <c r="NHO239" s="130"/>
      <c r="NHP239" s="130"/>
      <c r="NHQ239" s="130"/>
      <c r="NHR239" s="130"/>
      <c r="NHS239" s="130"/>
      <c r="NHT239" s="130"/>
      <c r="NHU239" s="130"/>
      <c r="NHV239" s="130"/>
      <c r="NHW239" s="130"/>
      <c r="NHX239" s="130"/>
      <c r="NHY239" s="130"/>
      <c r="NHZ239" s="130"/>
      <c r="NIA239" s="130"/>
      <c r="NIB239" s="130"/>
      <c r="NIC239" s="130"/>
      <c r="NID239" s="130"/>
      <c r="NIE239" s="130"/>
      <c r="NIF239" s="130"/>
      <c r="NIG239" s="130"/>
      <c r="NIH239" s="130"/>
      <c r="NII239" s="130"/>
      <c r="NIJ239" s="130"/>
      <c r="NIK239" s="130"/>
      <c r="NIL239" s="130"/>
      <c r="NIM239" s="130"/>
      <c r="NIN239" s="130"/>
      <c r="NIO239" s="130"/>
      <c r="NIP239" s="130"/>
      <c r="NIQ239" s="130"/>
      <c r="NIR239" s="130"/>
      <c r="NIS239" s="130"/>
      <c r="NIT239" s="130"/>
      <c r="NIU239" s="130"/>
      <c r="NIV239" s="130"/>
      <c r="NIW239" s="130"/>
      <c r="NIX239" s="130"/>
      <c r="NIY239" s="130"/>
      <c r="NIZ239" s="130"/>
      <c r="NJA239" s="130"/>
      <c r="NJB239" s="130"/>
      <c r="NJC239" s="130"/>
      <c r="NJD239" s="130"/>
      <c r="NJE239" s="130"/>
      <c r="NJF239" s="130"/>
      <c r="NJG239" s="130"/>
      <c r="NJH239" s="130"/>
      <c r="NJI239" s="130"/>
      <c r="NJJ239" s="130"/>
      <c r="NJK239" s="130"/>
      <c r="NJL239" s="130"/>
      <c r="NJM239" s="130"/>
      <c r="NJN239" s="130"/>
      <c r="NJO239" s="130"/>
      <c r="NJP239" s="130"/>
      <c r="NJQ239" s="130"/>
      <c r="NJR239" s="130"/>
      <c r="NJS239" s="130"/>
      <c r="NJT239" s="130"/>
      <c r="NJU239" s="130"/>
      <c r="NJV239" s="130"/>
      <c r="NJW239" s="130"/>
      <c r="NJX239" s="130"/>
      <c r="NJY239" s="130"/>
      <c r="NJZ239" s="130"/>
      <c r="NKA239" s="130"/>
      <c r="NKB239" s="130"/>
      <c r="NKC239" s="130"/>
      <c r="NKD239" s="130"/>
      <c r="NKE239" s="130"/>
      <c r="NKF239" s="130"/>
      <c r="NKG239" s="130"/>
      <c r="NKH239" s="130"/>
      <c r="NKI239" s="130"/>
      <c r="NKJ239" s="130"/>
      <c r="NKK239" s="130"/>
      <c r="NKL239" s="130"/>
      <c r="NKM239" s="130"/>
      <c r="NKN239" s="130"/>
      <c r="NKO239" s="130"/>
      <c r="NKP239" s="130"/>
      <c r="NKQ239" s="130"/>
      <c r="NKR239" s="130"/>
      <c r="NKS239" s="130"/>
      <c r="NKT239" s="130"/>
      <c r="NKU239" s="130"/>
      <c r="NKV239" s="130"/>
      <c r="NKW239" s="130"/>
      <c r="NKX239" s="130"/>
      <c r="NKY239" s="130"/>
      <c r="NKZ239" s="130"/>
      <c r="NLA239" s="130"/>
      <c r="NLB239" s="130"/>
      <c r="NLC239" s="130"/>
      <c r="NLD239" s="130"/>
      <c r="NLE239" s="130"/>
      <c r="NLF239" s="130"/>
      <c r="NLG239" s="130"/>
      <c r="NLH239" s="130"/>
      <c r="NLI239" s="130"/>
      <c r="NLJ239" s="130"/>
      <c r="NLK239" s="130"/>
      <c r="NLL239" s="130"/>
      <c r="NLM239" s="130"/>
      <c r="NLN239" s="130"/>
      <c r="NLO239" s="130"/>
      <c r="NLP239" s="130"/>
      <c r="NLQ239" s="130"/>
      <c r="NLR239" s="130"/>
      <c r="NLS239" s="130"/>
      <c r="NLT239" s="130"/>
      <c r="NLU239" s="130"/>
      <c r="NLV239" s="130"/>
      <c r="NLW239" s="130"/>
      <c r="NLX239" s="130"/>
      <c r="NLY239" s="130"/>
      <c r="NLZ239" s="130"/>
      <c r="NMA239" s="130"/>
      <c r="NMB239" s="130"/>
      <c r="NMC239" s="130"/>
      <c r="NMD239" s="130"/>
      <c r="NME239" s="130"/>
      <c r="NMF239" s="130"/>
      <c r="NMG239" s="130"/>
      <c r="NMH239" s="130"/>
      <c r="NMI239" s="130"/>
      <c r="NMJ239" s="130"/>
      <c r="NMK239" s="130"/>
      <c r="NML239" s="130"/>
      <c r="NMM239" s="130"/>
      <c r="NMN239" s="130"/>
      <c r="NMO239" s="130"/>
      <c r="NMP239" s="130"/>
      <c r="NMQ239" s="130"/>
      <c r="NMR239" s="130"/>
      <c r="NMS239" s="130"/>
      <c r="NMT239" s="130"/>
      <c r="NMU239" s="130"/>
      <c r="NMV239" s="130"/>
      <c r="NMW239" s="130"/>
      <c r="NMX239" s="130"/>
      <c r="NMY239" s="130"/>
      <c r="NMZ239" s="130"/>
      <c r="NNA239" s="130"/>
      <c r="NNB239" s="130"/>
      <c r="NNC239" s="130"/>
      <c r="NND239" s="130"/>
      <c r="NNE239" s="130"/>
      <c r="NNF239" s="130"/>
      <c r="NNG239" s="130"/>
      <c r="NNH239" s="130"/>
      <c r="NNI239" s="130"/>
      <c r="NNJ239" s="130"/>
      <c r="NNK239" s="130"/>
      <c r="NNL239" s="130"/>
      <c r="NNM239" s="130"/>
      <c r="NNN239" s="130"/>
      <c r="NNO239" s="130"/>
      <c r="NNP239" s="130"/>
      <c r="NNQ239" s="130"/>
      <c r="NNR239" s="130"/>
      <c r="NNS239" s="130"/>
      <c r="NNT239" s="130"/>
      <c r="NNU239" s="130"/>
      <c r="NNV239" s="130"/>
      <c r="NNW239" s="130"/>
      <c r="NNX239" s="130"/>
      <c r="NNY239" s="130"/>
      <c r="NNZ239" s="130"/>
      <c r="NOA239" s="130"/>
      <c r="NOB239" s="130"/>
      <c r="NOC239" s="130"/>
      <c r="NOD239" s="130"/>
      <c r="NOE239" s="130"/>
      <c r="NOF239" s="130"/>
      <c r="NOG239" s="130"/>
      <c r="NOH239" s="130"/>
      <c r="NOI239" s="130"/>
      <c r="NOJ239" s="130"/>
      <c r="NOK239" s="130"/>
      <c r="NOL239" s="130"/>
      <c r="NOM239" s="130"/>
      <c r="NON239" s="130"/>
      <c r="NOO239" s="130"/>
      <c r="NOP239" s="130"/>
      <c r="NOQ239" s="130"/>
      <c r="NOR239" s="130"/>
      <c r="NOS239" s="130"/>
      <c r="NOT239" s="130"/>
      <c r="NOU239" s="130"/>
      <c r="NOV239" s="130"/>
      <c r="NOW239" s="130"/>
      <c r="NOX239" s="130"/>
      <c r="NOY239" s="130"/>
      <c r="NOZ239" s="130"/>
      <c r="NPA239" s="130"/>
      <c r="NPB239" s="130"/>
      <c r="NPC239" s="130"/>
      <c r="NPD239" s="130"/>
      <c r="NPE239" s="130"/>
      <c r="NPF239" s="130"/>
      <c r="NPG239" s="130"/>
      <c r="NPH239" s="130"/>
      <c r="NPI239" s="130"/>
      <c r="NPJ239" s="130"/>
      <c r="NPK239" s="130"/>
      <c r="NPL239" s="130"/>
      <c r="NPM239" s="130"/>
      <c r="NPN239" s="130"/>
      <c r="NPO239" s="130"/>
      <c r="NPP239" s="130"/>
      <c r="NPQ239" s="130"/>
      <c r="NPR239" s="130"/>
      <c r="NPS239" s="130"/>
      <c r="NPT239" s="130"/>
      <c r="NPU239" s="130"/>
      <c r="NPV239" s="130"/>
      <c r="NPW239" s="130"/>
      <c r="NPX239" s="130"/>
      <c r="NPY239" s="130"/>
      <c r="NPZ239" s="130"/>
      <c r="NQA239" s="130"/>
      <c r="NQB239" s="130"/>
      <c r="NQC239" s="130"/>
      <c r="NQD239" s="130"/>
      <c r="NQE239" s="130"/>
      <c r="NQF239" s="130"/>
      <c r="NQG239" s="130"/>
      <c r="NQH239" s="130"/>
      <c r="NQI239" s="130"/>
      <c r="NQJ239" s="130"/>
      <c r="NQK239" s="130"/>
      <c r="NQL239" s="130"/>
      <c r="NQM239" s="130"/>
      <c r="NQN239" s="130"/>
      <c r="NQO239" s="130"/>
      <c r="NQP239" s="130"/>
      <c r="NQQ239" s="130"/>
      <c r="NQR239" s="130"/>
      <c r="NQS239" s="130"/>
      <c r="NQT239" s="130"/>
      <c r="NQU239" s="130"/>
      <c r="NQV239" s="130"/>
      <c r="NQW239" s="130"/>
      <c r="NQX239" s="130"/>
      <c r="NQY239" s="130"/>
      <c r="NQZ239" s="130"/>
      <c r="NRA239" s="130"/>
      <c r="NRB239" s="130"/>
      <c r="NRC239" s="130"/>
      <c r="NRD239" s="130"/>
      <c r="NRE239" s="130"/>
      <c r="NRF239" s="130"/>
      <c r="NRG239" s="130"/>
      <c r="NRH239" s="130"/>
      <c r="NRI239" s="130"/>
      <c r="NRJ239" s="130"/>
      <c r="NRK239" s="130"/>
      <c r="NRL239" s="130"/>
      <c r="NRM239" s="130"/>
      <c r="NRN239" s="130"/>
      <c r="NRO239" s="130"/>
      <c r="NRP239" s="130"/>
      <c r="NRQ239" s="130"/>
      <c r="NRR239" s="130"/>
      <c r="NRS239" s="130"/>
      <c r="NRT239" s="130"/>
      <c r="NRU239" s="130"/>
      <c r="NRV239" s="130"/>
      <c r="NRW239" s="130"/>
      <c r="NRX239" s="130"/>
      <c r="NRY239" s="130"/>
      <c r="NRZ239" s="130"/>
      <c r="NSA239" s="130"/>
      <c r="NSB239" s="130"/>
      <c r="NSC239" s="130"/>
      <c r="NSD239" s="130"/>
      <c r="NSE239" s="130"/>
      <c r="NSF239" s="130"/>
      <c r="NSG239" s="130"/>
      <c r="NSH239" s="130"/>
      <c r="NSI239" s="130"/>
      <c r="NSJ239" s="130"/>
      <c r="NSK239" s="130"/>
      <c r="NSL239" s="130"/>
      <c r="NSM239" s="130"/>
      <c r="NSN239" s="130"/>
      <c r="NSO239" s="130"/>
      <c r="NSP239" s="130"/>
      <c r="NSQ239" s="130"/>
      <c r="NSR239" s="130"/>
      <c r="NSS239" s="130"/>
      <c r="NST239" s="130"/>
      <c r="NSU239" s="130"/>
      <c r="NSV239" s="130"/>
      <c r="NSW239" s="130"/>
      <c r="NSX239" s="130"/>
      <c r="NSY239" s="130"/>
      <c r="NSZ239" s="130"/>
      <c r="NTA239" s="130"/>
      <c r="NTB239" s="130"/>
      <c r="NTC239" s="130"/>
      <c r="NTD239" s="130"/>
      <c r="NTE239" s="130"/>
      <c r="NTF239" s="130"/>
      <c r="NTG239" s="130"/>
      <c r="NTH239" s="130"/>
      <c r="NTI239" s="130"/>
      <c r="NTJ239" s="130"/>
      <c r="NTK239" s="130"/>
      <c r="NTL239" s="130"/>
      <c r="NTM239" s="130"/>
      <c r="NTN239" s="130"/>
      <c r="NTO239" s="130"/>
      <c r="NTP239" s="130"/>
      <c r="NTQ239" s="130"/>
      <c r="NTR239" s="130"/>
      <c r="NTS239" s="130"/>
      <c r="NTT239" s="130"/>
      <c r="NTU239" s="130"/>
      <c r="NTV239" s="130"/>
      <c r="NTW239" s="130"/>
      <c r="NTX239" s="130"/>
      <c r="NTY239" s="130"/>
      <c r="NTZ239" s="130"/>
      <c r="NUA239" s="130"/>
      <c r="NUB239" s="130"/>
      <c r="NUC239" s="130"/>
      <c r="NUD239" s="130"/>
      <c r="NUE239" s="130"/>
      <c r="NUF239" s="130"/>
      <c r="NUG239" s="130"/>
      <c r="NUH239" s="130"/>
      <c r="NUI239" s="130"/>
      <c r="NUJ239" s="130"/>
      <c r="NUK239" s="130"/>
      <c r="NUL239" s="130"/>
      <c r="NUM239" s="130"/>
      <c r="NUN239" s="130"/>
      <c r="NUO239" s="130"/>
      <c r="NUP239" s="130"/>
      <c r="NUQ239" s="130"/>
      <c r="NUR239" s="130"/>
      <c r="NUS239" s="130"/>
      <c r="NUT239" s="130"/>
      <c r="NUU239" s="130"/>
      <c r="NUV239" s="130"/>
      <c r="NUW239" s="130"/>
      <c r="NUX239" s="130"/>
      <c r="NUY239" s="130"/>
      <c r="NUZ239" s="130"/>
      <c r="NVA239" s="130"/>
      <c r="NVB239" s="130"/>
      <c r="NVC239" s="130"/>
      <c r="NVD239" s="130"/>
      <c r="NVE239" s="130"/>
      <c r="NVF239" s="130"/>
      <c r="NVG239" s="130"/>
      <c r="NVH239" s="130"/>
      <c r="NVI239" s="130"/>
      <c r="NVJ239" s="130"/>
      <c r="NVK239" s="130"/>
      <c r="NVL239" s="130"/>
      <c r="NVM239" s="130"/>
      <c r="NVN239" s="130"/>
      <c r="NVO239" s="130"/>
      <c r="NVP239" s="130"/>
      <c r="NVQ239" s="130"/>
      <c r="NVR239" s="130"/>
      <c r="NVS239" s="130"/>
      <c r="NVT239" s="130"/>
      <c r="NVU239" s="130"/>
      <c r="NVV239" s="130"/>
      <c r="NVW239" s="130"/>
      <c r="NVX239" s="130"/>
      <c r="NVY239" s="130"/>
      <c r="NVZ239" s="130"/>
      <c r="NWA239" s="130"/>
      <c r="NWB239" s="130"/>
      <c r="NWC239" s="130"/>
      <c r="NWD239" s="130"/>
      <c r="NWE239" s="130"/>
      <c r="NWF239" s="130"/>
      <c r="NWG239" s="130"/>
      <c r="NWH239" s="130"/>
      <c r="NWI239" s="130"/>
      <c r="NWJ239" s="130"/>
      <c r="NWK239" s="130"/>
      <c r="NWL239" s="130"/>
      <c r="NWM239" s="130"/>
      <c r="NWN239" s="130"/>
      <c r="NWO239" s="130"/>
      <c r="NWP239" s="130"/>
      <c r="NWQ239" s="130"/>
      <c r="NWR239" s="130"/>
      <c r="NWS239" s="130"/>
      <c r="NWT239" s="130"/>
      <c r="NWU239" s="130"/>
      <c r="NWV239" s="130"/>
      <c r="NWW239" s="130"/>
      <c r="NWX239" s="130"/>
      <c r="NWY239" s="130"/>
      <c r="NWZ239" s="130"/>
      <c r="NXA239" s="130"/>
      <c r="NXB239" s="130"/>
      <c r="NXC239" s="130"/>
      <c r="NXD239" s="130"/>
      <c r="NXE239" s="130"/>
      <c r="NXF239" s="130"/>
      <c r="NXG239" s="130"/>
      <c r="NXH239" s="130"/>
      <c r="NXI239" s="130"/>
      <c r="NXJ239" s="130"/>
      <c r="NXK239" s="130"/>
      <c r="NXL239" s="130"/>
      <c r="NXM239" s="130"/>
      <c r="NXN239" s="130"/>
      <c r="NXO239" s="130"/>
      <c r="NXP239" s="130"/>
      <c r="NXQ239" s="130"/>
      <c r="NXR239" s="130"/>
      <c r="NXS239" s="130"/>
      <c r="NXT239" s="130"/>
      <c r="NXU239" s="130"/>
      <c r="NXV239" s="130"/>
      <c r="NXW239" s="130"/>
      <c r="NXX239" s="130"/>
      <c r="NXY239" s="130"/>
      <c r="NXZ239" s="130"/>
      <c r="NYA239" s="130"/>
      <c r="NYB239" s="130"/>
      <c r="NYC239" s="130"/>
      <c r="NYD239" s="130"/>
      <c r="NYE239" s="130"/>
      <c r="NYF239" s="130"/>
      <c r="NYG239" s="130"/>
      <c r="NYH239" s="130"/>
      <c r="NYI239" s="130"/>
      <c r="NYJ239" s="130"/>
      <c r="NYK239" s="130"/>
      <c r="NYL239" s="130"/>
      <c r="NYM239" s="130"/>
      <c r="NYN239" s="130"/>
      <c r="NYO239" s="130"/>
      <c r="NYP239" s="130"/>
      <c r="NYQ239" s="130"/>
      <c r="NYR239" s="130"/>
      <c r="NYS239" s="130"/>
      <c r="NYT239" s="130"/>
      <c r="NYU239" s="130"/>
      <c r="NYV239" s="130"/>
      <c r="NYW239" s="130"/>
      <c r="NYX239" s="130"/>
      <c r="NYY239" s="130"/>
      <c r="NYZ239" s="130"/>
      <c r="NZA239" s="130"/>
      <c r="NZB239" s="130"/>
      <c r="NZC239" s="130"/>
      <c r="NZD239" s="130"/>
      <c r="NZE239" s="130"/>
      <c r="NZF239" s="130"/>
      <c r="NZG239" s="130"/>
      <c r="NZH239" s="130"/>
      <c r="NZI239" s="130"/>
      <c r="NZJ239" s="130"/>
      <c r="NZK239" s="130"/>
      <c r="NZL239" s="130"/>
      <c r="NZM239" s="130"/>
      <c r="NZN239" s="130"/>
      <c r="NZO239" s="130"/>
      <c r="NZP239" s="130"/>
      <c r="NZQ239" s="130"/>
      <c r="NZR239" s="130"/>
      <c r="NZS239" s="130"/>
      <c r="NZT239" s="130"/>
      <c r="NZU239" s="130"/>
      <c r="NZV239" s="130"/>
      <c r="NZW239" s="130"/>
      <c r="NZX239" s="130"/>
      <c r="NZY239" s="130"/>
      <c r="NZZ239" s="130"/>
      <c r="OAA239" s="130"/>
      <c r="OAB239" s="130"/>
      <c r="OAC239" s="130"/>
      <c r="OAD239" s="130"/>
      <c r="OAE239" s="130"/>
      <c r="OAF239" s="130"/>
      <c r="OAG239" s="130"/>
      <c r="OAH239" s="130"/>
      <c r="OAI239" s="130"/>
      <c r="OAJ239" s="130"/>
      <c r="OAK239" s="130"/>
      <c r="OAL239" s="130"/>
      <c r="OAM239" s="130"/>
      <c r="OAN239" s="130"/>
      <c r="OAO239" s="130"/>
      <c r="OAP239" s="130"/>
      <c r="OAQ239" s="130"/>
      <c r="OAR239" s="130"/>
      <c r="OAS239" s="130"/>
      <c r="OAT239" s="130"/>
      <c r="OAU239" s="130"/>
      <c r="OAV239" s="130"/>
      <c r="OAW239" s="130"/>
      <c r="OAX239" s="130"/>
      <c r="OAY239" s="130"/>
      <c r="OAZ239" s="130"/>
      <c r="OBA239" s="130"/>
      <c r="OBB239" s="130"/>
      <c r="OBC239" s="130"/>
      <c r="OBD239" s="130"/>
      <c r="OBE239" s="130"/>
      <c r="OBF239" s="130"/>
      <c r="OBG239" s="130"/>
      <c r="OBH239" s="130"/>
      <c r="OBI239" s="130"/>
      <c r="OBJ239" s="130"/>
      <c r="OBK239" s="130"/>
      <c r="OBL239" s="130"/>
      <c r="OBM239" s="130"/>
      <c r="OBN239" s="130"/>
      <c r="OBO239" s="130"/>
      <c r="OBP239" s="130"/>
      <c r="OBQ239" s="130"/>
      <c r="OBR239" s="130"/>
      <c r="OBS239" s="130"/>
      <c r="OBT239" s="130"/>
      <c r="OBU239" s="130"/>
      <c r="OBV239" s="130"/>
      <c r="OBW239" s="130"/>
      <c r="OBX239" s="130"/>
      <c r="OBY239" s="130"/>
      <c r="OBZ239" s="130"/>
      <c r="OCA239" s="130"/>
      <c r="OCB239" s="130"/>
      <c r="OCC239" s="130"/>
      <c r="OCD239" s="130"/>
      <c r="OCE239" s="130"/>
      <c r="OCF239" s="130"/>
      <c r="OCG239" s="130"/>
      <c r="OCH239" s="130"/>
      <c r="OCI239" s="130"/>
      <c r="OCJ239" s="130"/>
      <c r="OCK239" s="130"/>
      <c r="OCL239" s="130"/>
      <c r="OCM239" s="130"/>
      <c r="OCN239" s="130"/>
      <c r="OCO239" s="130"/>
      <c r="OCP239" s="130"/>
      <c r="OCQ239" s="130"/>
      <c r="OCR239" s="130"/>
      <c r="OCS239" s="130"/>
      <c r="OCT239" s="130"/>
      <c r="OCU239" s="130"/>
      <c r="OCV239" s="130"/>
      <c r="OCW239" s="130"/>
      <c r="OCX239" s="130"/>
      <c r="OCY239" s="130"/>
      <c r="OCZ239" s="130"/>
      <c r="ODA239" s="130"/>
      <c r="ODB239" s="130"/>
      <c r="ODC239" s="130"/>
      <c r="ODD239" s="130"/>
      <c r="ODE239" s="130"/>
      <c r="ODF239" s="130"/>
      <c r="ODG239" s="130"/>
      <c r="ODH239" s="130"/>
      <c r="ODI239" s="130"/>
      <c r="ODJ239" s="130"/>
      <c r="ODK239" s="130"/>
      <c r="ODL239" s="130"/>
      <c r="ODM239" s="130"/>
      <c r="ODN239" s="130"/>
      <c r="ODO239" s="130"/>
      <c r="ODP239" s="130"/>
      <c r="ODQ239" s="130"/>
      <c r="ODR239" s="130"/>
      <c r="ODS239" s="130"/>
      <c r="ODT239" s="130"/>
      <c r="ODU239" s="130"/>
      <c r="ODV239" s="130"/>
      <c r="ODW239" s="130"/>
      <c r="ODX239" s="130"/>
      <c r="ODY239" s="130"/>
      <c r="ODZ239" s="130"/>
      <c r="OEA239" s="130"/>
      <c r="OEB239" s="130"/>
      <c r="OEC239" s="130"/>
      <c r="OED239" s="130"/>
      <c r="OEE239" s="130"/>
      <c r="OEF239" s="130"/>
      <c r="OEG239" s="130"/>
      <c r="OEH239" s="130"/>
      <c r="OEI239" s="130"/>
      <c r="OEJ239" s="130"/>
      <c r="OEK239" s="130"/>
      <c r="OEL239" s="130"/>
      <c r="OEM239" s="130"/>
      <c r="OEN239" s="130"/>
      <c r="OEO239" s="130"/>
      <c r="OEP239" s="130"/>
      <c r="OEQ239" s="130"/>
      <c r="OER239" s="130"/>
      <c r="OES239" s="130"/>
      <c r="OET239" s="130"/>
      <c r="OEU239" s="130"/>
      <c r="OEV239" s="130"/>
      <c r="OEW239" s="130"/>
      <c r="OEX239" s="130"/>
      <c r="OEY239" s="130"/>
      <c r="OEZ239" s="130"/>
      <c r="OFA239" s="130"/>
      <c r="OFB239" s="130"/>
      <c r="OFC239" s="130"/>
      <c r="OFD239" s="130"/>
      <c r="OFE239" s="130"/>
      <c r="OFF239" s="130"/>
      <c r="OFG239" s="130"/>
      <c r="OFH239" s="130"/>
      <c r="OFI239" s="130"/>
      <c r="OFJ239" s="130"/>
      <c r="OFK239" s="130"/>
      <c r="OFL239" s="130"/>
      <c r="OFM239" s="130"/>
      <c r="OFN239" s="130"/>
      <c r="OFO239" s="130"/>
      <c r="OFP239" s="130"/>
      <c r="OFQ239" s="130"/>
      <c r="OFR239" s="130"/>
      <c r="OFS239" s="130"/>
      <c r="OFT239" s="130"/>
      <c r="OFU239" s="130"/>
      <c r="OFV239" s="130"/>
      <c r="OFW239" s="130"/>
      <c r="OFX239" s="130"/>
      <c r="OFY239" s="130"/>
      <c r="OFZ239" s="130"/>
      <c r="OGA239" s="130"/>
      <c r="OGB239" s="130"/>
      <c r="OGC239" s="130"/>
      <c r="OGD239" s="130"/>
      <c r="OGE239" s="130"/>
      <c r="OGF239" s="130"/>
      <c r="OGG239" s="130"/>
      <c r="OGH239" s="130"/>
      <c r="OGI239" s="130"/>
      <c r="OGJ239" s="130"/>
      <c r="OGK239" s="130"/>
      <c r="OGL239" s="130"/>
      <c r="OGM239" s="130"/>
      <c r="OGN239" s="130"/>
      <c r="OGO239" s="130"/>
      <c r="OGP239" s="130"/>
      <c r="OGQ239" s="130"/>
      <c r="OGR239" s="130"/>
      <c r="OGS239" s="130"/>
      <c r="OGT239" s="130"/>
      <c r="OGU239" s="130"/>
      <c r="OGV239" s="130"/>
      <c r="OGW239" s="130"/>
      <c r="OGX239" s="130"/>
      <c r="OGY239" s="130"/>
      <c r="OGZ239" s="130"/>
      <c r="OHA239" s="130"/>
      <c r="OHB239" s="130"/>
      <c r="OHC239" s="130"/>
      <c r="OHD239" s="130"/>
      <c r="OHE239" s="130"/>
      <c r="OHF239" s="130"/>
      <c r="OHG239" s="130"/>
      <c r="OHH239" s="130"/>
      <c r="OHI239" s="130"/>
      <c r="OHJ239" s="130"/>
      <c r="OHK239" s="130"/>
      <c r="OHL239" s="130"/>
      <c r="OHM239" s="130"/>
      <c r="OHN239" s="130"/>
      <c r="OHO239" s="130"/>
      <c r="OHP239" s="130"/>
      <c r="OHQ239" s="130"/>
      <c r="OHR239" s="130"/>
      <c r="OHS239" s="130"/>
      <c r="OHT239" s="130"/>
      <c r="OHU239" s="130"/>
      <c r="OHV239" s="130"/>
      <c r="OHW239" s="130"/>
      <c r="OHX239" s="130"/>
      <c r="OHY239" s="130"/>
      <c r="OHZ239" s="130"/>
      <c r="OIA239" s="130"/>
      <c r="OIB239" s="130"/>
      <c r="OIC239" s="130"/>
      <c r="OID239" s="130"/>
      <c r="OIE239" s="130"/>
      <c r="OIF239" s="130"/>
      <c r="OIG239" s="130"/>
      <c r="OIH239" s="130"/>
      <c r="OII239" s="130"/>
      <c r="OIJ239" s="130"/>
      <c r="OIK239" s="130"/>
      <c r="OIL239" s="130"/>
      <c r="OIM239" s="130"/>
      <c r="OIN239" s="130"/>
      <c r="OIO239" s="130"/>
      <c r="OIP239" s="130"/>
      <c r="OIQ239" s="130"/>
      <c r="OIR239" s="130"/>
      <c r="OIS239" s="130"/>
      <c r="OIT239" s="130"/>
      <c r="OIU239" s="130"/>
      <c r="OIV239" s="130"/>
      <c r="OIW239" s="130"/>
      <c r="OIX239" s="130"/>
      <c r="OIY239" s="130"/>
      <c r="OIZ239" s="130"/>
      <c r="OJA239" s="130"/>
      <c r="OJB239" s="130"/>
      <c r="OJC239" s="130"/>
      <c r="OJD239" s="130"/>
      <c r="OJE239" s="130"/>
      <c r="OJF239" s="130"/>
      <c r="OJG239" s="130"/>
      <c r="OJH239" s="130"/>
      <c r="OJI239" s="130"/>
      <c r="OJJ239" s="130"/>
      <c r="OJK239" s="130"/>
      <c r="OJL239" s="130"/>
      <c r="OJM239" s="130"/>
      <c r="OJN239" s="130"/>
      <c r="OJO239" s="130"/>
      <c r="OJP239" s="130"/>
      <c r="OJQ239" s="130"/>
      <c r="OJR239" s="130"/>
      <c r="OJS239" s="130"/>
      <c r="OJT239" s="130"/>
      <c r="OJU239" s="130"/>
      <c r="OJV239" s="130"/>
      <c r="OJW239" s="130"/>
      <c r="OJX239" s="130"/>
      <c r="OJY239" s="130"/>
      <c r="OJZ239" s="130"/>
      <c r="OKA239" s="130"/>
      <c r="OKB239" s="130"/>
      <c r="OKC239" s="130"/>
      <c r="OKD239" s="130"/>
      <c r="OKE239" s="130"/>
      <c r="OKF239" s="130"/>
      <c r="OKG239" s="130"/>
      <c r="OKH239" s="130"/>
      <c r="OKI239" s="130"/>
      <c r="OKJ239" s="130"/>
      <c r="OKK239" s="130"/>
      <c r="OKL239" s="130"/>
      <c r="OKM239" s="130"/>
      <c r="OKN239" s="130"/>
      <c r="OKO239" s="130"/>
      <c r="OKP239" s="130"/>
      <c r="OKQ239" s="130"/>
      <c r="OKR239" s="130"/>
      <c r="OKS239" s="130"/>
      <c r="OKT239" s="130"/>
      <c r="OKU239" s="130"/>
      <c r="OKV239" s="130"/>
      <c r="OKW239" s="130"/>
      <c r="OKX239" s="130"/>
      <c r="OKY239" s="130"/>
      <c r="OKZ239" s="130"/>
      <c r="OLA239" s="130"/>
      <c r="OLB239" s="130"/>
      <c r="OLC239" s="130"/>
      <c r="OLD239" s="130"/>
      <c r="OLE239" s="130"/>
      <c r="OLF239" s="130"/>
      <c r="OLG239" s="130"/>
      <c r="OLH239" s="130"/>
      <c r="OLI239" s="130"/>
      <c r="OLJ239" s="130"/>
      <c r="OLK239" s="130"/>
      <c r="OLL239" s="130"/>
      <c r="OLM239" s="130"/>
      <c r="OLN239" s="130"/>
      <c r="OLO239" s="130"/>
      <c r="OLP239" s="130"/>
      <c r="OLQ239" s="130"/>
      <c r="OLR239" s="130"/>
      <c r="OLS239" s="130"/>
      <c r="OLT239" s="130"/>
      <c r="OLU239" s="130"/>
      <c r="OLV239" s="130"/>
      <c r="OLW239" s="130"/>
      <c r="OLX239" s="130"/>
      <c r="OLY239" s="130"/>
      <c r="OLZ239" s="130"/>
      <c r="OMA239" s="130"/>
      <c r="OMB239" s="130"/>
      <c r="OMC239" s="130"/>
      <c r="OMD239" s="130"/>
      <c r="OME239" s="130"/>
      <c r="OMF239" s="130"/>
      <c r="OMG239" s="130"/>
      <c r="OMH239" s="130"/>
      <c r="OMI239" s="130"/>
      <c r="OMJ239" s="130"/>
      <c r="OMK239" s="130"/>
      <c r="OML239" s="130"/>
      <c r="OMM239" s="130"/>
      <c r="OMN239" s="130"/>
      <c r="OMO239" s="130"/>
      <c r="OMP239" s="130"/>
      <c r="OMQ239" s="130"/>
      <c r="OMR239" s="130"/>
      <c r="OMS239" s="130"/>
      <c r="OMT239" s="130"/>
      <c r="OMU239" s="130"/>
      <c r="OMV239" s="130"/>
      <c r="OMW239" s="130"/>
      <c r="OMX239" s="130"/>
      <c r="OMY239" s="130"/>
      <c r="OMZ239" s="130"/>
      <c r="ONA239" s="130"/>
      <c r="ONB239" s="130"/>
      <c r="ONC239" s="130"/>
      <c r="OND239" s="130"/>
      <c r="ONE239" s="130"/>
      <c r="ONF239" s="130"/>
      <c r="ONG239" s="130"/>
      <c r="ONH239" s="130"/>
      <c r="ONI239" s="130"/>
      <c r="ONJ239" s="130"/>
      <c r="ONK239" s="130"/>
      <c r="ONL239" s="130"/>
      <c r="ONM239" s="130"/>
      <c r="ONN239" s="130"/>
      <c r="ONO239" s="130"/>
      <c r="ONP239" s="130"/>
      <c r="ONQ239" s="130"/>
      <c r="ONR239" s="130"/>
      <c r="ONS239" s="130"/>
      <c r="ONT239" s="130"/>
      <c r="ONU239" s="130"/>
      <c r="ONV239" s="130"/>
      <c r="ONW239" s="130"/>
      <c r="ONX239" s="130"/>
      <c r="ONY239" s="130"/>
      <c r="ONZ239" s="130"/>
      <c r="OOA239" s="130"/>
      <c r="OOB239" s="130"/>
      <c r="OOC239" s="130"/>
      <c r="OOD239" s="130"/>
      <c r="OOE239" s="130"/>
      <c r="OOF239" s="130"/>
      <c r="OOG239" s="130"/>
      <c r="OOH239" s="130"/>
      <c r="OOI239" s="130"/>
      <c r="OOJ239" s="130"/>
      <c r="OOK239" s="130"/>
      <c r="OOL239" s="130"/>
      <c r="OOM239" s="130"/>
      <c r="OON239" s="130"/>
      <c r="OOO239" s="130"/>
      <c r="OOP239" s="130"/>
      <c r="OOQ239" s="130"/>
      <c r="OOR239" s="130"/>
      <c r="OOS239" s="130"/>
      <c r="OOT239" s="130"/>
      <c r="OOU239" s="130"/>
      <c r="OOV239" s="130"/>
      <c r="OOW239" s="130"/>
      <c r="OOX239" s="130"/>
      <c r="OOY239" s="130"/>
      <c r="OOZ239" s="130"/>
      <c r="OPA239" s="130"/>
      <c r="OPB239" s="130"/>
      <c r="OPC239" s="130"/>
      <c r="OPD239" s="130"/>
      <c r="OPE239" s="130"/>
      <c r="OPF239" s="130"/>
      <c r="OPG239" s="130"/>
      <c r="OPH239" s="130"/>
      <c r="OPI239" s="130"/>
      <c r="OPJ239" s="130"/>
      <c r="OPK239" s="130"/>
      <c r="OPL239" s="130"/>
      <c r="OPM239" s="130"/>
      <c r="OPN239" s="130"/>
      <c r="OPO239" s="130"/>
      <c r="OPP239" s="130"/>
      <c r="OPQ239" s="130"/>
      <c r="OPR239" s="130"/>
      <c r="OPS239" s="130"/>
      <c r="OPT239" s="130"/>
      <c r="OPU239" s="130"/>
      <c r="OPV239" s="130"/>
      <c r="OPW239" s="130"/>
      <c r="OPX239" s="130"/>
      <c r="OPY239" s="130"/>
      <c r="OPZ239" s="130"/>
      <c r="OQA239" s="130"/>
      <c r="OQB239" s="130"/>
      <c r="OQC239" s="130"/>
      <c r="OQD239" s="130"/>
      <c r="OQE239" s="130"/>
      <c r="OQF239" s="130"/>
      <c r="OQG239" s="130"/>
      <c r="OQH239" s="130"/>
      <c r="OQI239" s="130"/>
      <c r="OQJ239" s="130"/>
      <c r="OQK239" s="130"/>
      <c r="OQL239" s="130"/>
      <c r="OQM239" s="130"/>
      <c r="OQN239" s="130"/>
      <c r="OQO239" s="130"/>
      <c r="OQP239" s="130"/>
      <c r="OQQ239" s="130"/>
      <c r="OQR239" s="130"/>
      <c r="OQS239" s="130"/>
      <c r="OQT239" s="130"/>
      <c r="OQU239" s="130"/>
      <c r="OQV239" s="130"/>
      <c r="OQW239" s="130"/>
      <c r="OQX239" s="130"/>
      <c r="OQY239" s="130"/>
      <c r="OQZ239" s="130"/>
      <c r="ORA239" s="130"/>
      <c r="ORB239" s="130"/>
      <c r="ORC239" s="130"/>
      <c r="ORD239" s="130"/>
      <c r="ORE239" s="130"/>
      <c r="ORF239" s="130"/>
      <c r="ORG239" s="130"/>
      <c r="ORH239" s="130"/>
      <c r="ORI239" s="130"/>
      <c r="ORJ239" s="130"/>
      <c r="ORK239" s="130"/>
      <c r="ORL239" s="130"/>
      <c r="ORM239" s="130"/>
      <c r="ORN239" s="130"/>
      <c r="ORO239" s="130"/>
      <c r="ORP239" s="130"/>
      <c r="ORQ239" s="130"/>
      <c r="ORR239" s="130"/>
      <c r="ORS239" s="130"/>
      <c r="ORT239" s="130"/>
      <c r="ORU239" s="130"/>
      <c r="ORV239" s="130"/>
      <c r="ORW239" s="130"/>
      <c r="ORX239" s="130"/>
      <c r="ORY239" s="130"/>
      <c r="ORZ239" s="130"/>
      <c r="OSA239" s="130"/>
      <c r="OSB239" s="130"/>
      <c r="OSC239" s="130"/>
      <c r="OSD239" s="130"/>
      <c r="OSE239" s="130"/>
      <c r="OSF239" s="130"/>
      <c r="OSG239" s="130"/>
      <c r="OSH239" s="130"/>
      <c r="OSI239" s="130"/>
      <c r="OSJ239" s="130"/>
      <c r="OSK239" s="130"/>
      <c r="OSL239" s="130"/>
      <c r="OSM239" s="130"/>
      <c r="OSN239" s="130"/>
      <c r="OSO239" s="130"/>
      <c r="OSP239" s="130"/>
      <c r="OSQ239" s="130"/>
      <c r="OSR239" s="130"/>
      <c r="OSS239" s="130"/>
      <c r="OST239" s="130"/>
      <c r="OSU239" s="130"/>
      <c r="OSV239" s="130"/>
      <c r="OSW239" s="130"/>
      <c r="OSX239" s="130"/>
      <c r="OSY239" s="130"/>
      <c r="OSZ239" s="130"/>
      <c r="OTA239" s="130"/>
      <c r="OTB239" s="130"/>
      <c r="OTC239" s="130"/>
      <c r="OTD239" s="130"/>
      <c r="OTE239" s="130"/>
      <c r="OTF239" s="130"/>
      <c r="OTG239" s="130"/>
      <c r="OTH239" s="130"/>
      <c r="OTI239" s="130"/>
      <c r="OTJ239" s="130"/>
      <c r="OTK239" s="130"/>
      <c r="OTL239" s="130"/>
      <c r="OTM239" s="130"/>
      <c r="OTN239" s="130"/>
      <c r="OTO239" s="130"/>
      <c r="OTP239" s="130"/>
      <c r="OTQ239" s="130"/>
      <c r="OTR239" s="130"/>
      <c r="OTS239" s="130"/>
      <c r="OTT239" s="130"/>
      <c r="OTU239" s="130"/>
      <c r="OTV239" s="130"/>
      <c r="OTW239" s="130"/>
      <c r="OTX239" s="130"/>
      <c r="OTY239" s="130"/>
      <c r="OTZ239" s="130"/>
      <c r="OUA239" s="130"/>
      <c r="OUB239" s="130"/>
      <c r="OUC239" s="130"/>
      <c r="OUD239" s="130"/>
      <c r="OUE239" s="130"/>
      <c r="OUF239" s="130"/>
      <c r="OUG239" s="130"/>
      <c r="OUH239" s="130"/>
      <c r="OUI239" s="130"/>
      <c r="OUJ239" s="130"/>
      <c r="OUK239" s="130"/>
      <c r="OUL239" s="130"/>
      <c r="OUM239" s="130"/>
      <c r="OUN239" s="130"/>
      <c r="OUO239" s="130"/>
      <c r="OUP239" s="130"/>
      <c r="OUQ239" s="130"/>
      <c r="OUR239" s="130"/>
      <c r="OUS239" s="130"/>
      <c r="OUT239" s="130"/>
      <c r="OUU239" s="130"/>
      <c r="OUV239" s="130"/>
      <c r="OUW239" s="130"/>
      <c r="OUX239" s="130"/>
      <c r="OUY239" s="130"/>
      <c r="OUZ239" s="130"/>
      <c r="OVA239" s="130"/>
      <c r="OVB239" s="130"/>
      <c r="OVC239" s="130"/>
      <c r="OVD239" s="130"/>
      <c r="OVE239" s="130"/>
      <c r="OVF239" s="130"/>
      <c r="OVG239" s="130"/>
      <c r="OVH239" s="130"/>
      <c r="OVI239" s="130"/>
      <c r="OVJ239" s="130"/>
      <c r="OVK239" s="130"/>
      <c r="OVL239" s="130"/>
      <c r="OVM239" s="130"/>
      <c r="OVN239" s="130"/>
      <c r="OVO239" s="130"/>
      <c r="OVP239" s="130"/>
      <c r="OVQ239" s="130"/>
      <c r="OVR239" s="130"/>
      <c r="OVS239" s="130"/>
      <c r="OVT239" s="130"/>
      <c r="OVU239" s="130"/>
      <c r="OVV239" s="130"/>
      <c r="OVW239" s="130"/>
      <c r="OVX239" s="130"/>
      <c r="OVY239" s="130"/>
      <c r="OVZ239" s="130"/>
      <c r="OWA239" s="130"/>
      <c r="OWB239" s="130"/>
      <c r="OWC239" s="130"/>
      <c r="OWD239" s="130"/>
      <c r="OWE239" s="130"/>
      <c r="OWF239" s="130"/>
      <c r="OWG239" s="130"/>
      <c r="OWH239" s="130"/>
      <c r="OWI239" s="130"/>
      <c r="OWJ239" s="130"/>
      <c r="OWK239" s="130"/>
      <c r="OWL239" s="130"/>
      <c r="OWM239" s="130"/>
      <c r="OWN239" s="130"/>
      <c r="OWO239" s="130"/>
      <c r="OWP239" s="130"/>
      <c r="OWQ239" s="130"/>
      <c r="OWR239" s="130"/>
      <c r="OWS239" s="130"/>
      <c r="OWT239" s="130"/>
      <c r="OWU239" s="130"/>
      <c r="OWV239" s="130"/>
      <c r="OWW239" s="130"/>
      <c r="OWX239" s="130"/>
      <c r="OWY239" s="130"/>
      <c r="OWZ239" s="130"/>
      <c r="OXA239" s="130"/>
      <c r="OXB239" s="130"/>
      <c r="OXC239" s="130"/>
      <c r="OXD239" s="130"/>
      <c r="OXE239" s="130"/>
      <c r="OXF239" s="130"/>
      <c r="OXG239" s="130"/>
      <c r="OXH239" s="130"/>
      <c r="OXI239" s="130"/>
      <c r="OXJ239" s="130"/>
      <c r="OXK239" s="130"/>
      <c r="OXL239" s="130"/>
      <c r="OXM239" s="130"/>
      <c r="OXN239" s="130"/>
      <c r="OXO239" s="130"/>
      <c r="OXP239" s="130"/>
      <c r="OXQ239" s="130"/>
      <c r="OXR239" s="130"/>
      <c r="OXS239" s="130"/>
      <c r="OXT239" s="130"/>
      <c r="OXU239" s="130"/>
      <c r="OXV239" s="130"/>
      <c r="OXW239" s="130"/>
      <c r="OXX239" s="130"/>
      <c r="OXY239" s="130"/>
      <c r="OXZ239" s="130"/>
      <c r="OYA239" s="130"/>
      <c r="OYB239" s="130"/>
      <c r="OYC239" s="130"/>
      <c r="OYD239" s="130"/>
      <c r="OYE239" s="130"/>
      <c r="OYF239" s="130"/>
      <c r="OYG239" s="130"/>
      <c r="OYH239" s="130"/>
      <c r="OYI239" s="130"/>
      <c r="OYJ239" s="130"/>
      <c r="OYK239" s="130"/>
      <c r="OYL239" s="130"/>
      <c r="OYM239" s="130"/>
      <c r="OYN239" s="130"/>
      <c r="OYO239" s="130"/>
      <c r="OYP239" s="130"/>
      <c r="OYQ239" s="130"/>
      <c r="OYR239" s="130"/>
      <c r="OYS239" s="130"/>
      <c r="OYT239" s="130"/>
      <c r="OYU239" s="130"/>
      <c r="OYV239" s="130"/>
      <c r="OYW239" s="130"/>
      <c r="OYX239" s="130"/>
      <c r="OYY239" s="130"/>
      <c r="OYZ239" s="130"/>
      <c r="OZA239" s="130"/>
      <c r="OZB239" s="130"/>
      <c r="OZC239" s="130"/>
      <c r="OZD239" s="130"/>
      <c r="OZE239" s="130"/>
      <c r="OZF239" s="130"/>
      <c r="OZG239" s="130"/>
      <c r="OZH239" s="130"/>
      <c r="OZI239" s="130"/>
      <c r="OZJ239" s="130"/>
      <c r="OZK239" s="130"/>
      <c r="OZL239" s="130"/>
      <c r="OZM239" s="130"/>
      <c r="OZN239" s="130"/>
      <c r="OZO239" s="130"/>
      <c r="OZP239" s="130"/>
      <c r="OZQ239" s="130"/>
      <c r="OZR239" s="130"/>
      <c r="OZS239" s="130"/>
      <c r="OZT239" s="130"/>
      <c r="OZU239" s="130"/>
      <c r="OZV239" s="130"/>
      <c r="OZW239" s="130"/>
      <c r="OZX239" s="130"/>
      <c r="OZY239" s="130"/>
      <c r="OZZ239" s="130"/>
      <c r="PAA239" s="130"/>
      <c r="PAB239" s="130"/>
      <c r="PAC239" s="130"/>
      <c r="PAD239" s="130"/>
      <c r="PAE239" s="130"/>
      <c r="PAF239" s="130"/>
      <c r="PAG239" s="130"/>
      <c r="PAH239" s="130"/>
      <c r="PAI239" s="130"/>
      <c r="PAJ239" s="130"/>
      <c r="PAK239" s="130"/>
      <c r="PAL239" s="130"/>
      <c r="PAM239" s="130"/>
      <c r="PAN239" s="130"/>
      <c r="PAO239" s="130"/>
      <c r="PAP239" s="130"/>
      <c r="PAQ239" s="130"/>
      <c r="PAR239" s="130"/>
      <c r="PAS239" s="130"/>
      <c r="PAT239" s="130"/>
      <c r="PAU239" s="130"/>
      <c r="PAV239" s="130"/>
      <c r="PAW239" s="130"/>
      <c r="PAX239" s="130"/>
      <c r="PAY239" s="130"/>
      <c r="PAZ239" s="130"/>
      <c r="PBA239" s="130"/>
      <c r="PBB239" s="130"/>
      <c r="PBC239" s="130"/>
      <c r="PBD239" s="130"/>
      <c r="PBE239" s="130"/>
      <c r="PBF239" s="130"/>
      <c r="PBG239" s="130"/>
      <c r="PBH239" s="130"/>
      <c r="PBI239" s="130"/>
      <c r="PBJ239" s="130"/>
      <c r="PBK239" s="130"/>
      <c r="PBL239" s="130"/>
      <c r="PBM239" s="130"/>
      <c r="PBN239" s="130"/>
      <c r="PBO239" s="130"/>
      <c r="PBP239" s="130"/>
      <c r="PBQ239" s="130"/>
      <c r="PBR239" s="130"/>
      <c r="PBS239" s="130"/>
      <c r="PBT239" s="130"/>
      <c r="PBU239" s="130"/>
      <c r="PBV239" s="130"/>
      <c r="PBW239" s="130"/>
      <c r="PBX239" s="130"/>
      <c r="PBY239" s="130"/>
      <c r="PBZ239" s="130"/>
      <c r="PCA239" s="130"/>
      <c r="PCB239" s="130"/>
      <c r="PCC239" s="130"/>
      <c r="PCD239" s="130"/>
      <c r="PCE239" s="130"/>
      <c r="PCF239" s="130"/>
      <c r="PCG239" s="130"/>
      <c r="PCH239" s="130"/>
      <c r="PCI239" s="130"/>
      <c r="PCJ239" s="130"/>
      <c r="PCK239" s="130"/>
      <c r="PCL239" s="130"/>
      <c r="PCM239" s="130"/>
      <c r="PCN239" s="130"/>
      <c r="PCO239" s="130"/>
      <c r="PCP239" s="130"/>
      <c r="PCQ239" s="130"/>
      <c r="PCR239" s="130"/>
      <c r="PCS239" s="130"/>
      <c r="PCT239" s="130"/>
      <c r="PCU239" s="130"/>
      <c r="PCV239" s="130"/>
      <c r="PCW239" s="130"/>
      <c r="PCX239" s="130"/>
      <c r="PCY239" s="130"/>
      <c r="PCZ239" s="130"/>
      <c r="PDA239" s="130"/>
      <c r="PDB239" s="130"/>
      <c r="PDC239" s="130"/>
      <c r="PDD239" s="130"/>
      <c r="PDE239" s="130"/>
      <c r="PDF239" s="130"/>
      <c r="PDG239" s="130"/>
      <c r="PDH239" s="130"/>
      <c r="PDI239" s="130"/>
      <c r="PDJ239" s="130"/>
      <c r="PDK239" s="130"/>
      <c r="PDL239" s="130"/>
      <c r="PDM239" s="130"/>
      <c r="PDN239" s="130"/>
      <c r="PDO239" s="130"/>
      <c r="PDP239" s="130"/>
      <c r="PDQ239" s="130"/>
      <c r="PDR239" s="130"/>
      <c r="PDS239" s="130"/>
      <c r="PDT239" s="130"/>
      <c r="PDU239" s="130"/>
      <c r="PDV239" s="130"/>
      <c r="PDW239" s="130"/>
      <c r="PDX239" s="130"/>
      <c r="PDY239" s="130"/>
      <c r="PDZ239" s="130"/>
      <c r="PEA239" s="130"/>
      <c r="PEB239" s="130"/>
      <c r="PEC239" s="130"/>
      <c r="PED239" s="130"/>
      <c r="PEE239" s="130"/>
      <c r="PEF239" s="130"/>
      <c r="PEG239" s="130"/>
      <c r="PEH239" s="130"/>
      <c r="PEI239" s="130"/>
      <c r="PEJ239" s="130"/>
      <c r="PEK239" s="130"/>
      <c r="PEL239" s="130"/>
      <c r="PEM239" s="130"/>
      <c r="PEN239" s="130"/>
      <c r="PEO239" s="130"/>
      <c r="PEP239" s="130"/>
      <c r="PEQ239" s="130"/>
      <c r="PER239" s="130"/>
      <c r="PES239" s="130"/>
      <c r="PET239" s="130"/>
      <c r="PEU239" s="130"/>
      <c r="PEV239" s="130"/>
      <c r="PEW239" s="130"/>
      <c r="PEX239" s="130"/>
      <c r="PEY239" s="130"/>
      <c r="PEZ239" s="130"/>
      <c r="PFA239" s="130"/>
      <c r="PFB239" s="130"/>
      <c r="PFC239" s="130"/>
      <c r="PFD239" s="130"/>
      <c r="PFE239" s="130"/>
      <c r="PFF239" s="130"/>
      <c r="PFG239" s="130"/>
      <c r="PFH239" s="130"/>
      <c r="PFI239" s="130"/>
      <c r="PFJ239" s="130"/>
      <c r="PFK239" s="130"/>
      <c r="PFL239" s="130"/>
      <c r="PFM239" s="130"/>
      <c r="PFN239" s="130"/>
      <c r="PFO239" s="130"/>
      <c r="PFP239" s="130"/>
      <c r="PFQ239" s="130"/>
      <c r="PFR239" s="130"/>
      <c r="PFS239" s="130"/>
      <c r="PFT239" s="130"/>
      <c r="PFU239" s="130"/>
      <c r="PFV239" s="130"/>
      <c r="PFW239" s="130"/>
      <c r="PFX239" s="130"/>
      <c r="PFY239" s="130"/>
      <c r="PFZ239" s="130"/>
      <c r="PGA239" s="130"/>
      <c r="PGB239" s="130"/>
      <c r="PGC239" s="130"/>
      <c r="PGD239" s="130"/>
      <c r="PGE239" s="130"/>
      <c r="PGF239" s="130"/>
      <c r="PGG239" s="130"/>
      <c r="PGH239" s="130"/>
      <c r="PGI239" s="130"/>
      <c r="PGJ239" s="130"/>
      <c r="PGK239" s="130"/>
      <c r="PGL239" s="130"/>
      <c r="PGM239" s="130"/>
      <c r="PGN239" s="130"/>
      <c r="PGO239" s="130"/>
      <c r="PGP239" s="130"/>
      <c r="PGQ239" s="130"/>
      <c r="PGR239" s="130"/>
      <c r="PGS239" s="130"/>
      <c r="PGT239" s="130"/>
      <c r="PGU239" s="130"/>
      <c r="PGV239" s="130"/>
      <c r="PGW239" s="130"/>
      <c r="PGX239" s="130"/>
      <c r="PGY239" s="130"/>
      <c r="PGZ239" s="130"/>
      <c r="PHA239" s="130"/>
      <c r="PHB239" s="130"/>
      <c r="PHC239" s="130"/>
      <c r="PHD239" s="130"/>
      <c r="PHE239" s="130"/>
      <c r="PHF239" s="130"/>
      <c r="PHG239" s="130"/>
      <c r="PHH239" s="130"/>
      <c r="PHI239" s="130"/>
      <c r="PHJ239" s="130"/>
      <c r="PHK239" s="130"/>
      <c r="PHL239" s="130"/>
      <c r="PHM239" s="130"/>
      <c r="PHN239" s="130"/>
      <c r="PHO239" s="130"/>
      <c r="PHP239" s="130"/>
      <c r="PHQ239" s="130"/>
      <c r="PHR239" s="130"/>
      <c r="PHS239" s="130"/>
      <c r="PHT239" s="130"/>
      <c r="PHU239" s="130"/>
      <c r="PHV239" s="130"/>
      <c r="PHW239" s="130"/>
      <c r="PHX239" s="130"/>
      <c r="PHY239" s="130"/>
      <c r="PHZ239" s="130"/>
      <c r="PIA239" s="130"/>
      <c r="PIB239" s="130"/>
      <c r="PIC239" s="130"/>
      <c r="PID239" s="130"/>
      <c r="PIE239" s="130"/>
      <c r="PIF239" s="130"/>
      <c r="PIG239" s="130"/>
      <c r="PIH239" s="130"/>
      <c r="PII239" s="130"/>
      <c r="PIJ239" s="130"/>
      <c r="PIK239" s="130"/>
      <c r="PIL239" s="130"/>
      <c r="PIM239" s="130"/>
      <c r="PIN239" s="130"/>
      <c r="PIO239" s="130"/>
      <c r="PIP239" s="130"/>
      <c r="PIQ239" s="130"/>
      <c r="PIR239" s="130"/>
      <c r="PIS239" s="130"/>
      <c r="PIT239" s="130"/>
      <c r="PIU239" s="130"/>
      <c r="PIV239" s="130"/>
      <c r="PIW239" s="130"/>
      <c r="PIX239" s="130"/>
      <c r="PIY239" s="130"/>
      <c r="PIZ239" s="130"/>
      <c r="PJA239" s="130"/>
      <c r="PJB239" s="130"/>
      <c r="PJC239" s="130"/>
      <c r="PJD239" s="130"/>
      <c r="PJE239" s="130"/>
      <c r="PJF239" s="130"/>
      <c r="PJG239" s="130"/>
      <c r="PJH239" s="130"/>
      <c r="PJI239" s="130"/>
      <c r="PJJ239" s="130"/>
      <c r="PJK239" s="130"/>
      <c r="PJL239" s="130"/>
      <c r="PJM239" s="130"/>
      <c r="PJN239" s="130"/>
      <c r="PJO239" s="130"/>
      <c r="PJP239" s="130"/>
      <c r="PJQ239" s="130"/>
      <c r="PJR239" s="130"/>
      <c r="PJS239" s="130"/>
      <c r="PJT239" s="130"/>
      <c r="PJU239" s="130"/>
      <c r="PJV239" s="130"/>
      <c r="PJW239" s="130"/>
      <c r="PJX239" s="130"/>
      <c r="PJY239" s="130"/>
      <c r="PJZ239" s="130"/>
      <c r="PKA239" s="130"/>
      <c r="PKB239" s="130"/>
      <c r="PKC239" s="130"/>
      <c r="PKD239" s="130"/>
      <c r="PKE239" s="130"/>
      <c r="PKF239" s="130"/>
      <c r="PKG239" s="130"/>
      <c r="PKH239" s="130"/>
      <c r="PKI239" s="130"/>
      <c r="PKJ239" s="130"/>
      <c r="PKK239" s="130"/>
      <c r="PKL239" s="130"/>
      <c r="PKM239" s="130"/>
      <c r="PKN239" s="130"/>
      <c r="PKO239" s="130"/>
      <c r="PKP239" s="130"/>
      <c r="PKQ239" s="130"/>
      <c r="PKR239" s="130"/>
      <c r="PKS239" s="130"/>
      <c r="PKT239" s="130"/>
      <c r="PKU239" s="130"/>
      <c r="PKV239" s="130"/>
      <c r="PKW239" s="130"/>
      <c r="PKX239" s="130"/>
      <c r="PKY239" s="130"/>
      <c r="PKZ239" s="130"/>
      <c r="PLA239" s="130"/>
      <c r="PLB239" s="130"/>
      <c r="PLC239" s="130"/>
      <c r="PLD239" s="130"/>
      <c r="PLE239" s="130"/>
      <c r="PLF239" s="130"/>
      <c r="PLG239" s="130"/>
      <c r="PLH239" s="130"/>
      <c r="PLI239" s="130"/>
      <c r="PLJ239" s="130"/>
      <c r="PLK239" s="130"/>
      <c r="PLL239" s="130"/>
      <c r="PLM239" s="130"/>
      <c r="PLN239" s="130"/>
      <c r="PLO239" s="130"/>
      <c r="PLP239" s="130"/>
      <c r="PLQ239" s="130"/>
      <c r="PLR239" s="130"/>
      <c r="PLS239" s="130"/>
      <c r="PLT239" s="130"/>
      <c r="PLU239" s="130"/>
      <c r="PLV239" s="130"/>
      <c r="PLW239" s="130"/>
      <c r="PLX239" s="130"/>
      <c r="PLY239" s="130"/>
      <c r="PLZ239" s="130"/>
      <c r="PMA239" s="130"/>
      <c r="PMB239" s="130"/>
      <c r="PMC239" s="130"/>
      <c r="PMD239" s="130"/>
      <c r="PME239" s="130"/>
      <c r="PMF239" s="130"/>
      <c r="PMG239" s="130"/>
      <c r="PMH239" s="130"/>
      <c r="PMI239" s="130"/>
      <c r="PMJ239" s="130"/>
      <c r="PMK239" s="130"/>
      <c r="PML239" s="130"/>
      <c r="PMM239" s="130"/>
      <c r="PMN239" s="130"/>
      <c r="PMO239" s="130"/>
      <c r="PMP239" s="130"/>
      <c r="PMQ239" s="130"/>
      <c r="PMR239" s="130"/>
      <c r="PMS239" s="130"/>
      <c r="PMT239" s="130"/>
      <c r="PMU239" s="130"/>
      <c r="PMV239" s="130"/>
      <c r="PMW239" s="130"/>
      <c r="PMX239" s="130"/>
      <c r="PMY239" s="130"/>
      <c r="PMZ239" s="130"/>
      <c r="PNA239" s="130"/>
      <c r="PNB239" s="130"/>
      <c r="PNC239" s="130"/>
      <c r="PND239" s="130"/>
      <c r="PNE239" s="130"/>
      <c r="PNF239" s="130"/>
      <c r="PNG239" s="130"/>
      <c r="PNH239" s="130"/>
      <c r="PNI239" s="130"/>
      <c r="PNJ239" s="130"/>
      <c r="PNK239" s="130"/>
      <c r="PNL239" s="130"/>
      <c r="PNM239" s="130"/>
      <c r="PNN239" s="130"/>
      <c r="PNO239" s="130"/>
      <c r="PNP239" s="130"/>
      <c r="PNQ239" s="130"/>
      <c r="PNR239" s="130"/>
      <c r="PNS239" s="130"/>
      <c r="PNT239" s="130"/>
      <c r="PNU239" s="130"/>
      <c r="PNV239" s="130"/>
      <c r="PNW239" s="130"/>
      <c r="PNX239" s="130"/>
      <c r="PNY239" s="130"/>
      <c r="PNZ239" s="130"/>
      <c r="POA239" s="130"/>
      <c r="POB239" s="130"/>
      <c r="POC239" s="130"/>
      <c r="POD239" s="130"/>
      <c r="POE239" s="130"/>
      <c r="POF239" s="130"/>
      <c r="POG239" s="130"/>
      <c r="POH239" s="130"/>
      <c r="POI239" s="130"/>
      <c r="POJ239" s="130"/>
      <c r="POK239" s="130"/>
      <c r="POL239" s="130"/>
      <c r="POM239" s="130"/>
      <c r="PON239" s="130"/>
      <c r="POO239" s="130"/>
      <c r="POP239" s="130"/>
      <c r="POQ239" s="130"/>
      <c r="POR239" s="130"/>
      <c r="POS239" s="130"/>
      <c r="POT239" s="130"/>
      <c r="POU239" s="130"/>
      <c r="POV239" s="130"/>
      <c r="POW239" s="130"/>
      <c r="POX239" s="130"/>
      <c r="POY239" s="130"/>
      <c r="POZ239" s="130"/>
      <c r="PPA239" s="130"/>
      <c r="PPB239" s="130"/>
      <c r="PPC239" s="130"/>
      <c r="PPD239" s="130"/>
      <c r="PPE239" s="130"/>
      <c r="PPF239" s="130"/>
      <c r="PPG239" s="130"/>
      <c r="PPH239" s="130"/>
      <c r="PPI239" s="130"/>
      <c r="PPJ239" s="130"/>
      <c r="PPK239" s="130"/>
      <c r="PPL239" s="130"/>
      <c r="PPM239" s="130"/>
      <c r="PPN239" s="130"/>
      <c r="PPO239" s="130"/>
      <c r="PPP239" s="130"/>
      <c r="PPQ239" s="130"/>
      <c r="PPR239" s="130"/>
      <c r="PPS239" s="130"/>
      <c r="PPT239" s="130"/>
      <c r="PPU239" s="130"/>
      <c r="PPV239" s="130"/>
      <c r="PPW239" s="130"/>
      <c r="PPX239" s="130"/>
      <c r="PPY239" s="130"/>
      <c r="PPZ239" s="130"/>
      <c r="PQA239" s="130"/>
      <c r="PQB239" s="130"/>
      <c r="PQC239" s="130"/>
      <c r="PQD239" s="130"/>
      <c r="PQE239" s="130"/>
      <c r="PQF239" s="130"/>
      <c r="PQG239" s="130"/>
      <c r="PQH239" s="130"/>
      <c r="PQI239" s="130"/>
      <c r="PQJ239" s="130"/>
      <c r="PQK239" s="130"/>
      <c r="PQL239" s="130"/>
      <c r="PQM239" s="130"/>
      <c r="PQN239" s="130"/>
      <c r="PQO239" s="130"/>
      <c r="PQP239" s="130"/>
      <c r="PQQ239" s="130"/>
      <c r="PQR239" s="130"/>
      <c r="PQS239" s="130"/>
      <c r="PQT239" s="130"/>
      <c r="PQU239" s="130"/>
      <c r="PQV239" s="130"/>
      <c r="PQW239" s="130"/>
      <c r="PQX239" s="130"/>
      <c r="PQY239" s="130"/>
      <c r="PQZ239" s="130"/>
      <c r="PRA239" s="130"/>
      <c r="PRB239" s="130"/>
      <c r="PRC239" s="130"/>
      <c r="PRD239" s="130"/>
      <c r="PRE239" s="130"/>
      <c r="PRF239" s="130"/>
      <c r="PRG239" s="130"/>
      <c r="PRH239" s="130"/>
      <c r="PRI239" s="130"/>
      <c r="PRJ239" s="130"/>
      <c r="PRK239" s="130"/>
      <c r="PRL239" s="130"/>
      <c r="PRM239" s="130"/>
      <c r="PRN239" s="130"/>
      <c r="PRO239" s="130"/>
      <c r="PRP239" s="130"/>
      <c r="PRQ239" s="130"/>
      <c r="PRR239" s="130"/>
      <c r="PRS239" s="130"/>
      <c r="PRT239" s="130"/>
      <c r="PRU239" s="130"/>
      <c r="PRV239" s="130"/>
      <c r="PRW239" s="130"/>
      <c r="PRX239" s="130"/>
      <c r="PRY239" s="130"/>
      <c r="PRZ239" s="130"/>
      <c r="PSA239" s="130"/>
      <c r="PSB239" s="130"/>
      <c r="PSC239" s="130"/>
      <c r="PSD239" s="130"/>
      <c r="PSE239" s="130"/>
      <c r="PSF239" s="130"/>
      <c r="PSG239" s="130"/>
      <c r="PSH239" s="130"/>
      <c r="PSI239" s="130"/>
      <c r="PSJ239" s="130"/>
      <c r="PSK239" s="130"/>
      <c r="PSL239" s="130"/>
      <c r="PSM239" s="130"/>
      <c r="PSN239" s="130"/>
      <c r="PSO239" s="130"/>
      <c r="PSP239" s="130"/>
      <c r="PSQ239" s="130"/>
      <c r="PSR239" s="130"/>
      <c r="PSS239" s="130"/>
      <c r="PST239" s="130"/>
      <c r="PSU239" s="130"/>
      <c r="PSV239" s="130"/>
      <c r="PSW239" s="130"/>
      <c r="PSX239" s="130"/>
      <c r="PSY239" s="130"/>
      <c r="PSZ239" s="130"/>
      <c r="PTA239" s="130"/>
      <c r="PTB239" s="130"/>
      <c r="PTC239" s="130"/>
      <c r="PTD239" s="130"/>
      <c r="PTE239" s="130"/>
      <c r="PTF239" s="130"/>
      <c r="PTG239" s="130"/>
      <c r="PTH239" s="130"/>
      <c r="PTI239" s="130"/>
      <c r="PTJ239" s="130"/>
      <c r="PTK239" s="130"/>
      <c r="PTL239" s="130"/>
      <c r="PTM239" s="130"/>
      <c r="PTN239" s="130"/>
      <c r="PTO239" s="130"/>
      <c r="PTP239" s="130"/>
      <c r="PTQ239" s="130"/>
      <c r="PTR239" s="130"/>
      <c r="PTS239" s="130"/>
      <c r="PTT239" s="130"/>
      <c r="PTU239" s="130"/>
      <c r="PTV239" s="130"/>
      <c r="PTW239" s="130"/>
      <c r="PTX239" s="130"/>
      <c r="PTY239" s="130"/>
      <c r="PTZ239" s="130"/>
      <c r="PUA239" s="130"/>
      <c r="PUB239" s="130"/>
      <c r="PUC239" s="130"/>
      <c r="PUD239" s="130"/>
      <c r="PUE239" s="130"/>
      <c r="PUF239" s="130"/>
      <c r="PUG239" s="130"/>
      <c r="PUH239" s="130"/>
      <c r="PUI239" s="130"/>
      <c r="PUJ239" s="130"/>
      <c r="PUK239" s="130"/>
      <c r="PUL239" s="130"/>
      <c r="PUM239" s="130"/>
      <c r="PUN239" s="130"/>
      <c r="PUO239" s="130"/>
      <c r="PUP239" s="130"/>
      <c r="PUQ239" s="130"/>
      <c r="PUR239" s="130"/>
      <c r="PUS239" s="130"/>
      <c r="PUT239" s="130"/>
      <c r="PUU239" s="130"/>
      <c r="PUV239" s="130"/>
      <c r="PUW239" s="130"/>
      <c r="PUX239" s="130"/>
      <c r="PUY239" s="130"/>
      <c r="PUZ239" s="130"/>
      <c r="PVA239" s="130"/>
      <c r="PVB239" s="130"/>
      <c r="PVC239" s="130"/>
      <c r="PVD239" s="130"/>
      <c r="PVE239" s="130"/>
      <c r="PVF239" s="130"/>
      <c r="PVG239" s="130"/>
      <c r="PVH239" s="130"/>
      <c r="PVI239" s="130"/>
      <c r="PVJ239" s="130"/>
      <c r="PVK239" s="130"/>
      <c r="PVL239" s="130"/>
      <c r="PVM239" s="130"/>
      <c r="PVN239" s="130"/>
      <c r="PVO239" s="130"/>
      <c r="PVP239" s="130"/>
      <c r="PVQ239" s="130"/>
      <c r="PVR239" s="130"/>
      <c r="PVS239" s="130"/>
      <c r="PVT239" s="130"/>
      <c r="PVU239" s="130"/>
      <c r="PVV239" s="130"/>
      <c r="PVW239" s="130"/>
      <c r="PVX239" s="130"/>
      <c r="PVY239" s="130"/>
      <c r="PVZ239" s="130"/>
      <c r="PWA239" s="130"/>
      <c r="PWB239" s="130"/>
      <c r="PWC239" s="130"/>
      <c r="PWD239" s="130"/>
      <c r="PWE239" s="130"/>
      <c r="PWF239" s="130"/>
      <c r="PWG239" s="130"/>
      <c r="PWH239" s="130"/>
      <c r="PWI239" s="130"/>
      <c r="PWJ239" s="130"/>
      <c r="PWK239" s="130"/>
      <c r="PWL239" s="130"/>
      <c r="PWM239" s="130"/>
      <c r="PWN239" s="130"/>
      <c r="PWO239" s="130"/>
      <c r="PWP239" s="130"/>
      <c r="PWQ239" s="130"/>
      <c r="PWR239" s="130"/>
      <c r="PWS239" s="130"/>
      <c r="PWT239" s="130"/>
      <c r="PWU239" s="130"/>
      <c r="PWV239" s="130"/>
      <c r="PWW239" s="130"/>
      <c r="PWX239" s="130"/>
      <c r="PWY239" s="130"/>
      <c r="PWZ239" s="130"/>
      <c r="PXA239" s="130"/>
      <c r="PXB239" s="130"/>
      <c r="PXC239" s="130"/>
      <c r="PXD239" s="130"/>
      <c r="PXE239" s="130"/>
      <c r="PXF239" s="130"/>
      <c r="PXG239" s="130"/>
      <c r="PXH239" s="130"/>
      <c r="PXI239" s="130"/>
      <c r="PXJ239" s="130"/>
      <c r="PXK239" s="130"/>
      <c r="PXL239" s="130"/>
      <c r="PXM239" s="130"/>
      <c r="PXN239" s="130"/>
      <c r="PXO239" s="130"/>
      <c r="PXP239" s="130"/>
      <c r="PXQ239" s="130"/>
      <c r="PXR239" s="130"/>
      <c r="PXS239" s="130"/>
      <c r="PXT239" s="130"/>
      <c r="PXU239" s="130"/>
      <c r="PXV239" s="130"/>
      <c r="PXW239" s="130"/>
      <c r="PXX239" s="130"/>
      <c r="PXY239" s="130"/>
      <c r="PXZ239" s="130"/>
      <c r="PYA239" s="130"/>
      <c r="PYB239" s="130"/>
      <c r="PYC239" s="130"/>
      <c r="PYD239" s="130"/>
      <c r="PYE239" s="130"/>
      <c r="PYF239" s="130"/>
      <c r="PYG239" s="130"/>
      <c r="PYH239" s="130"/>
      <c r="PYI239" s="130"/>
      <c r="PYJ239" s="130"/>
      <c r="PYK239" s="130"/>
      <c r="PYL239" s="130"/>
      <c r="PYM239" s="130"/>
      <c r="PYN239" s="130"/>
      <c r="PYO239" s="130"/>
      <c r="PYP239" s="130"/>
      <c r="PYQ239" s="130"/>
      <c r="PYR239" s="130"/>
      <c r="PYS239" s="130"/>
      <c r="PYT239" s="130"/>
      <c r="PYU239" s="130"/>
      <c r="PYV239" s="130"/>
      <c r="PYW239" s="130"/>
      <c r="PYX239" s="130"/>
      <c r="PYY239" s="130"/>
      <c r="PYZ239" s="130"/>
      <c r="PZA239" s="130"/>
      <c r="PZB239" s="130"/>
      <c r="PZC239" s="130"/>
      <c r="PZD239" s="130"/>
      <c r="PZE239" s="130"/>
      <c r="PZF239" s="130"/>
      <c r="PZG239" s="130"/>
      <c r="PZH239" s="130"/>
      <c r="PZI239" s="130"/>
      <c r="PZJ239" s="130"/>
      <c r="PZK239" s="130"/>
      <c r="PZL239" s="130"/>
      <c r="PZM239" s="130"/>
      <c r="PZN239" s="130"/>
      <c r="PZO239" s="130"/>
      <c r="PZP239" s="130"/>
      <c r="PZQ239" s="130"/>
      <c r="PZR239" s="130"/>
      <c r="PZS239" s="130"/>
      <c r="PZT239" s="130"/>
      <c r="PZU239" s="130"/>
      <c r="PZV239" s="130"/>
      <c r="PZW239" s="130"/>
      <c r="PZX239" s="130"/>
      <c r="PZY239" s="130"/>
      <c r="PZZ239" s="130"/>
      <c r="QAA239" s="130"/>
      <c r="QAB239" s="130"/>
      <c r="QAC239" s="130"/>
      <c r="QAD239" s="130"/>
      <c r="QAE239" s="130"/>
      <c r="QAF239" s="130"/>
      <c r="QAG239" s="130"/>
      <c r="QAH239" s="130"/>
      <c r="QAI239" s="130"/>
      <c r="QAJ239" s="130"/>
      <c r="QAK239" s="130"/>
      <c r="QAL239" s="130"/>
      <c r="QAM239" s="130"/>
      <c r="QAN239" s="130"/>
      <c r="QAO239" s="130"/>
      <c r="QAP239" s="130"/>
      <c r="QAQ239" s="130"/>
      <c r="QAR239" s="130"/>
      <c r="QAS239" s="130"/>
      <c r="QAT239" s="130"/>
      <c r="QAU239" s="130"/>
      <c r="QAV239" s="130"/>
      <c r="QAW239" s="130"/>
      <c r="QAX239" s="130"/>
      <c r="QAY239" s="130"/>
      <c r="QAZ239" s="130"/>
      <c r="QBA239" s="130"/>
      <c r="QBB239" s="130"/>
      <c r="QBC239" s="130"/>
      <c r="QBD239" s="130"/>
      <c r="QBE239" s="130"/>
      <c r="QBF239" s="130"/>
      <c r="QBG239" s="130"/>
      <c r="QBH239" s="130"/>
      <c r="QBI239" s="130"/>
      <c r="QBJ239" s="130"/>
      <c r="QBK239" s="130"/>
      <c r="QBL239" s="130"/>
      <c r="QBM239" s="130"/>
      <c r="QBN239" s="130"/>
      <c r="QBO239" s="130"/>
      <c r="QBP239" s="130"/>
      <c r="QBQ239" s="130"/>
      <c r="QBR239" s="130"/>
      <c r="QBS239" s="130"/>
      <c r="QBT239" s="130"/>
      <c r="QBU239" s="130"/>
      <c r="QBV239" s="130"/>
      <c r="QBW239" s="130"/>
      <c r="QBX239" s="130"/>
      <c r="QBY239" s="130"/>
      <c r="QBZ239" s="130"/>
      <c r="QCA239" s="130"/>
      <c r="QCB239" s="130"/>
      <c r="QCC239" s="130"/>
      <c r="QCD239" s="130"/>
      <c r="QCE239" s="130"/>
      <c r="QCF239" s="130"/>
      <c r="QCG239" s="130"/>
      <c r="QCH239" s="130"/>
      <c r="QCI239" s="130"/>
      <c r="QCJ239" s="130"/>
      <c r="QCK239" s="130"/>
      <c r="QCL239" s="130"/>
      <c r="QCM239" s="130"/>
      <c r="QCN239" s="130"/>
      <c r="QCO239" s="130"/>
      <c r="QCP239" s="130"/>
      <c r="QCQ239" s="130"/>
      <c r="QCR239" s="130"/>
      <c r="QCS239" s="130"/>
      <c r="QCT239" s="130"/>
      <c r="QCU239" s="130"/>
      <c r="QCV239" s="130"/>
      <c r="QCW239" s="130"/>
      <c r="QCX239" s="130"/>
      <c r="QCY239" s="130"/>
      <c r="QCZ239" s="130"/>
      <c r="QDA239" s="130"/>
      <c r="QDB239" s="130"/>
      <c r="QDC239" s="130"/>
      <c r="QDD239" s="130"/>
      <c r="QDE239" s="130"/>
      <c r="QDF239" s="130"/>
      <c r="QDG239" s="130"/>
      <c r="QDH239" s="130"/>
      <c r="QDI239" s="130"/>
      <c r="QDJ239" s="130"/>
      <c r="QDK239" s="130"/>
      <c r="QDL239" s="130"/>
      <c r="QDM239" s="130"/>
      <c r="QDN239" s="130"/>
      <c r="QDO239" s="130"/>
      <c r="QDP239" s="130"/>
      <c r="QDQ239" s="130"/>
      <c r="QDR239" s="130"/>
      <c r="QDS239" s="130"/>
      <c r="QDT239" s="130"/>
      <c r="QDU239" s="130"/>
      <c r="QDV239" s="130"/>
      <c r="QDW239" s="130"/>
      <c r="QDX239" s="130"/>
      <c r="QDY239" s="130"/>
      <c r="QDZ239" s="130"/>
      <c r="QEA239" s="130"/>
      <c r="QEB239" s="130"/>
      <c r="QEC239" s="130"/>
      <c r="QED239" s="130"/>
      <c r="QEE239" s="130"/>
      <c r="QEF239" s="130"/>
      <c r="QEG239" s="130"/>
      <c r="QEH239" s="130"/>
      <c r="QEI239" s="130"/>
      <c r="QEJ239" s="130"/>
      <c r="QEK239" s="130"/>
      <c r="QEL239" s="130"/>
      <c r="QEM239" s="130"/>
      <c r="QEN239" s="130"/>
      <c r="QEO239" s="130"/>
      <c r="QEP239" s="130"/>
      <c r="QEQ239" s="130"/>
      <c r="QER239" s="130"/>
      <c r="QES239" s="130"/>
      <c r="QET239" s="130"/>
      <c r="QEU239" s="130"/>
      <c r="QEV239" s="130"/>
      <c r="QEW239" s="130"/>
      <c r="QEX239" s="130"/>
      <c r="QEY239" s="130"/>
      <c r="QEZ239" s="130"/>
      <c r="QFA239" s="130"/>
      <c r="QFB239" s="130"/>
      <c r="QFC239" s="130"/>
      <c r="QFD239" s="130"/>
      <c r="QFE239" s="130"/>
      <c r="QFF239" s="130"/>
      <c r="QFG239" s="130"/>
      <c r="QFH239" s="130"/>
      <c r="QFI239" s="130"/>
      <c r="QFJ239" s="130"/>
      <c r="QFK239" s="130"/>
      <c r="QFL239" s="130"/>
      <c r="QFM239" s="130"/>
      <c r="QFN239" s="130"/>
      <c r="QFO239" s="130"/>
      <c r="QFP239" s="130"/>
      <c r="QFQ239" s="130"/>
      <c r="QFR239" s="130"/>
      <c r="QFS239" s="130"/>
      <c r="QFT239" s="130"/>
      <c r="QFU239" s="130"/>
      <c r="QFV239" s="130"/>
      <c r="QFW239" s="130"/>
      <c r="QFX239" s="130"/>
      <c r="QFY239" s="130"/>
      <c r="QFZ239" s="130"/>
      <c r="QGA239" s="130"/>
      <c r="QGB239" s="130"/>
      <c r="QGC239" s="130"/>
      <c r="QGD239" s="130"/>
      <c r="QGE239" s="130"/>
      <c r="QGF239" s="130"/>
      <c r="QGG239" s="130"/>
      <c r="QGH239" s="130"/>
      <c r="QGI239" s="130"/>
      <c r="QGJ239" s="130"/>
      <c r="QGK239" s="130"/>
      <c r="QGL239" s="130"/>
      <c r="QGM239" s="130"/>
      <c r="QGN239" s="130"/>
      <c r="QGO239" s="130"/>
      <c r="QGP239" s="130"/>
      <c r="QGQ239" s="130"/>
      <c r="QGR239" s="130"/>
      <c r="QGS239" s="130"/>
      <c r="QGT239" s="130"/>
      <c r="QGU239" s="130"/>
      <c r="QGV239" s="130"/>
      <c r="QGW239" s="130"/>
      <c r="QGX239" s="130"/>
      <c r="QGY239" s="130"/>
      <c r="QGZ239" s="130"/>
      <c r="QHA239" s="130"/>
      <c r="QHB239" s="130"/>
      <c r="QHC239" s="130"/>
      <c r="QHD239" s="130"/>
      <c r="QHE239" s="130"/>
      <c r="QHF239" s="130"/>
      <c r="QHG239" s="130"/>
      <c r="QHH239" s="130"/>
      <c r="QHI239" s="130"/>
      <c r="QHJ239" s="130"/>
      <c r="QHK239" s="130"/>
      <c r="QHL239" s="130"/>
      <c r="QHM239" s="130"/>
      <c r="QHN239" s="130"/>
      <c r="QHO239" s="130"/>
      <c r="QHP239" s="130"/>
      <c r="QHQ239" s="130"/>
      <c r="QHR239" s="130"/>
      <c r="QHS239" s="130"/>
      <c r="QHT239" s="130"/>
      <c r="QHU239" s="130"/>
      <c r="QHV239" s="130"/>
      <c r="QHW239" s="130"/>
      <c r="QHX239" s="130"/>
      <c r="QHY239" s="130"/>
      <c r="QHZ239" s="130"/>
      <c r="QIA239" s="130"/>
      <c r="QIB239" s="130"/>
      <c r="QIC239" s="130"/>
      <c r="QID239" s="130"/>
      <c r="QIE239" s="130"/>
      <c r="QIF239" s="130"/>
      <c r="QIG239" s="130"/>
      <c r="QIH239" s="130"/>
      <c r="QII239" s="130"/>
      <c r="QIJ239" s="130"/>
      <c r="QIK239" s="130"/>
      <c r="QIL239" s="130"/>
      <c r="QIM239" s="130"/>
      <c r="QIN239" s="130"/>
      <c r="QIO239" s="130"/>
      <c r="QIP239" s="130"/>
      <c r="QIQ239" s="130"/>
      <c r="QIR239" s="130"/>
      <c r="QIS239" s="130"/>
      <c r="QIT239" s="130"/>
      <c r="QIU239" s="130"/>
      <c r="QIV239" s="130"/>
      <c r="QIW239" s="130"/>
      <c r="QIX239" s="130"/>
      <c r="QIY239" s="130"/>
      <c r="QIZ239" s="130"/>
      <c r="QJA239" s="130"/>
      <c r="QJB239" s="130"/>
      <c r="QJC239" s="130"/>
      <c r="QJD239" s="130"/>
      <c r="QJE239" s="130"/>
      <c r="QJF239" s="130"/>
      <c r="QJG239" s="130"/>
      <c r="QJH239" s="130"/>
      <c r="QJI239" s="130"/>
      <c r="QJJ239" s="130"/>
      <c r="QJK239" s="130"/>
      <c r="QJL239" s="130"/>
      <c r="QJM239" s="130"/>
      <c r="QJN239" s="130"/>
      <c r="QJO239" s="130"/>
      <c r="QJP239" s="130"/>
      <c r="QJQ239" s="130"/>
      <c r="QJR239" s="130"/>
      <c r="QJS239" s="130"/>
      <c r="QJT239" s="130"/>
      <c r="QJU239" s="130"/>
      <c r="QJV239" s="130"/>
      <c r="QJW239" s="130"/>
      <c r="QJX239" s="130"/>
      <c r="QJY239" s="130"/>
      <c r="QJZ239" s="130"/>
      <c r="QKA239" s="130"/>
      <c r="QKB239" s="130"/>
      <c r="QKC239" s="130"/>
      <c r="QKD239" s="130"/>
      <c r="QKE239" s="130"/>
      <c r="QKF239" s="130"/>
      <c r="QKG239" s="130"/>
      <c r="QKH239" s="130"/>
      <c r="QKI239" s="130"/>
      <c r="QKJ239" s="130"/>
      <c r="QKK239" s="130"/>
      <c r="QKL239" s="130"/>
      <c r="QKM239" s="130"/>
      <c r="QKN239" s="130"/>
      <c r="QKO239" s="130"/>
      <c r="QKP239" s="130"/>
      <c r="QKQ239" s="130"/>
      <c r="QKR239" s="130"/>
      <c r="QKS239" s="130"/>
      <c r="QKT239" s="130"/>
      <c r="QKU239" s="130"/>
      <c r="QKV239" s="130"/>
      <c r="QKW239" s="130"/>
      <c r="QKX239" s="130"/>
      <c r="QKY239" s="130"/>
      <c r="QKZ239" s="130"/>
      <c r="QLA239" s="130"/>
      <c r="QLB239" s="130"/>
      <c r="QLC239" s="130"/>
      <c r="QLD239" s="130"/>
      <c r="QLE239" s="130"/>
      <c r="QLF239" s="130"/>
      <c r="QLG239" s="130"/>
      <c r="QLH239" s="130"/>
      <c r="QLI239" s="130"/>
      <c r="QLJ239" s="130"/>
      <c r="QLK239" s="130"/>
      <c r="QLL239" s="130"/>
      <c r="QLM239" s="130"/>
      <c r="QLN239" s="130"/>
      <c r="QLO239" s="130"/>
      <c r="QLP239" s="130"/>
      <c r="QLQ239" s="130"/>
      <c r="QLR239" s="130"/>
      <c r="QLS239" s="130"/>
      <c r="QLT239" s="130"/>
      <c r="QLU239" s="130"/>
      <c r="QLV239" s="130"/>
      <c r="QLW239" s="130"/>
      <c r="QLX239" s="130"/>
      <c r="QLY239" s="130"/>
      <c r="QLZ239" s="130"/>
      <c r="QMA239" s="130"/>
      <c r="QMB239" s="130"/>
      <c r="QMC239" s="130"/>
      <c r="QMD239" s="130"/>
      <c r="QME239" s="130"/>
      <c r="QMF239" s="130"/>
      <c r="QMG239" s="130"/>
      <c r="QMH239" s="130"/>
      <c r="QMI239" s="130"/>
      <c r="QMJ239" s="130"/>
      <c r="QMK239" s="130"/>
      <c r="QML239" s="130"/>
      <c r="QMM239" s="130"/>
      <c r="QMN239" s="130"/>
      <c r="QMO239" s="130"/>
      <c r="QMP239" s="130"/>
      <c r="QMQ239" s="130"/>
      <c r="QMR239" s="130"/>
      <c r="QMS239" s="130"/>
      <c r="QMT239" s="130"/>
      <c r="QMU239" s="130"/>
      <c r="QMV239" s="130"/>
      <c r="QMW239" s="130"/>
      <c r="QMX239" s="130"/>
      <c r="QMY239" s="130"/>
      <c r="QMZ239" s="130"/>
      <c r="QNA239" s="130"/>
      <c r="QNB239" s="130"/>
      <c r="QNC239" s="130"/>
      <c r="QND239" s="130"/>
      <c r="QNE239" s="130"/>
      <c r="QNF239" s="130"/>
      <c r="QNG239" s="130"/>
      <c r="QNH239" s="130"/>
      <c r="QNI239" s="130"/>
      <c r="QNJ239" s="130"/>
      <c r="QNK239" s="130"/>
      <c r="QNL239" s="130"/>
      <c r="QNM239" s="130"/>
      <c r="QNN239" s="130"/>
      <c r="QNO239" s="130"/>
      <c r="QNP239" s="130"/>
      <c r="QNQ239" s="130"/>
      <c r="QNR239" s="130"/>
      <c r="QNS239" s="130"/>
      <c r="QNT239" s="130"/>
      <c r="QNU239" s="130"/>
      <c r="QNV239" s="130"/>
      <c r="QNW239" s="130"/>
      <c r="QNX239" s="130"/>
      <c r="QNY239" s="130"/>
      <c r="QNZ239" s="130"/>
      <c r="QOA239" s="130"/>
      <c r="QOB239" s="130"/>
      <c r="QOC239" s="130"/>
      <c r="QOD239" s="130"/>
      <c r="QOE239" s="130"/>
      <c r="QOF239" s="130"/>
      <c r="QOG239" s="130"/>
      <c r="QOH239" s="130"/>
      <c r="QOI239" s="130"/>
      <c r="QOJ239" s="130"/>
      <c r="QOK239" s="130"/>
      <c r="QOL239" s="130"/>
      <c r="QOM239" s="130"/>
      <c r="QON239" s="130"/>
      <c r="QOO239" s="130"/>
      <c r="QOP239" s="130"/>
      <c r="QOQ239" s="130"/>
      <c r="QOR239" s="130"/>
      <c r="QOS239" s="130"/>
      <c r="QOT239" s="130"/>
      <c r="QOU239" s="130"/>
      <c r="QOV239" s="130"/>
      <c r="QOW239" s="130"/>
      <c r="QOX239" s="130"/>
      <c r="QOY239" s="130"/>
      <c r="QOZ239" s="130"/>
      <c r="QPA239" s="130"/>
      <c r="QPB239" s="130"/>
      <c r="QPC239" s="130"/>
      <c r="QPD239" s="130"/>
      <c r="QPE239" s="130"/>
      <c r="QPF239" s="130"/>
      <c r="QPG239" s="130"/>
      <c r="QPH239" s="130"/>
      <c r="QPI239" s="130"/>
      <c r="QPJ239" s="130"/>
      <c r="QPK239" s="130"/>
      <c r="QPL239" s="130"/>
      <c r="QPM239" s="130"/>
      <c r="QPN239" s="130"/>
      <c r="QPO239" s="130"/>
      <c r="QPP239" s="130"/>
      <c r="QPQ239" s="130"/>
      <c r="QPR239" s="130"/>
      <c r="QPS239" s="130"/>
      <c r="QPT239" s="130"/>
      <c r="QPU239" s="130"/>
      <c r="QPV239" s="130"/>
      <c r="QPW239" s="130"/>
      <c r="QPX239" s="130"/>
      <c r="QPY239" s="130"/>
      <c r="QPZ239" s="130"/>
      <c r="QQA239" s="130"/>
      <c r="QQB239" s="130"/>
      <c r="QQC239" s="130"/>
      <c r="QQD239" s="130"/>
      <c r="QQE239" s="130"/>
      <c r="QQF239" s="130"/>
      <c r="QQG239" s="130"/>
      <c r="QQH239" s="130"/>
      <c r="QQI239" s="130"/>
      <c r="QQJ239" s="130"/>
      <c r="QQK239" s="130"/>
      <c r="QQL239" s="130"/>
      <c r="QQM239" s="130"/>
      <c r="QQN239" s="130"/>
      <c r="QQO239" s="130"/>
      <c r="QQP239" s="130"/>
      <c r="QQQ239" s="130"/>
      <c r="QQR239" s="130"/>
      <c r="QQS239" s="130"/>
      <c r="QQT239" s="130"/>
      <c r="QQU239" s="130"/>
      <c r="QQV239" s="130"/>
      <c r="QQW239" s="130"/>
      <c r="QQX239" s="130"/>
      <c r="QQY239" s="130"/>
      <c r="QQZ239" s="130"/>
      <c r="QRA239" s="130"/>
      <c r="QRB239" s="130"/>
      <c r="QRC239" s="130"/>
      <c r="QRD239" s="130"/>
      <c r="QRE239" s="130"/>
      <c r="QRF239" s="130"/>
      <c r="QRG239" s="130"/>
      <c r="QRH239" s="130"/>
      <c r="QRI239" s="130"/>
      <c r="QRJ239" s="130"/>
      <c r="QRK239" s="130"/>
      <c r="QRL239" s="130"/>
      <c r="QRM239" s="130"/>
      <c r="QRN239" s="130"/>
      <c r="QRO239" s="130"/>
      <c r="QRP239" s="130"/>
      <c r="QRQ239" s="130"/>
      <c r="QRR239" s="130"/>
      <c r="QRS239" s="130"/>
      <c r="QRT239" s="130"/>
      <c r="QRU239" s="130"/>
      <c r="QRV239" s="130"/>
      <c r="QRW239" s="130"/>
      <c r="QRX239" s="130"/>
      <c r="QRY239" s="130"/>
      <c r="QRZ239" s="130"/>
      <c r="QSA239" s="130"/>
      <c r="QSB239" s="130"/>
      <c r="QSC239" s="130"/>
      <c r="QSD239" s="130"/>
      <c r="QSE239" s="130"/>
      <c r="QSF239" s="130"/>
      <c r="QSG239" s="130"/>
      <c r="QSH239" s="130"/>
      <c r="QSI239" s="130"/>
      <c r="QSJ239" s="130"/>
      <c r="QSK239" s="130"/>
      <c r="QSL239" s="130"/>
      <c r="QSM239" s="130"/>
      <c r="QSN239" s="130"/>
      <c r="QSO239" s="130"/>
      <c r="QSP239" s="130"/>
      <c r="QSQ239" s="130"/>
      <c r="QSR239" s="130"/>
      <c r="QSS239" s="130"/>
      <c r="QST239" s="130"/>
      <c r="QSU239" s="130"/>
      <c r="QSV239" s="130"/>
      <c r="QSW239" s="130"/>
      <c r="QSX239" s="130"/>
      <c r="QSY239" s="130"/>
      <c r="QSZ239" s="130"/>
      <c r="QTA239" s="130"/>
      <c r="QTB239" s="130"/>
      <c r="QTC239" s="130"/>
      <c r="QTD239" s="130"/>
      <c r="QTE239" s="130"/>
      <c r="QTF239" s="130"/>
      <c r="QTG239" s="130"/>
      <c r="QTH239" s="130"/>
      <c r="QTI239" s="130"/>
      <c r="QTJ239" s="130"/>
      <c r="QTK239" s="130"/>
      <c r="QTL239" s="130"/>
      <c r="QTM239" s="130"/>
      <c r="QTN239" s="130"/>
      <c r="QTO239" s="130"/>
      <c r="QTP239" s="130"/>
      <c r="QTQ239" s="130"/>
      <c r="QTR239" s="130"/>
      <c r="QTS239" s="130"/>
      <c r="QTT239" s="130"/>
      <c r="QTU239" s="130"/>
      <c r="QTV239" s="130"/>
      <c r="QTW239" s="130"/>
      <c r="QTX239" s="130"/>
      <c r="QTY239" s="130"/>
      <c r="QTZ239" s="130"/>
      <c r="QUA239" s="130"/>
      <c r="QUB239" s="130"/>
      <c r="QUC239" s="130"/>
      <c r="QUD239" s="130"/>
      <c r="QUE239" s="130"/>
      <c r="QUF239" s="130"/>
      <c r="QUG239" s="130"/>
      <c r="QUH239" s="130"/>
      <c r="QUI239" s="130"/>
      <c r="QUJ239" s="130"/>
      <c r="QUK239" s="130"/>
      <c r="QUL239" s="130"/>
      <c r="QUM239" s="130"/>
      <c r="QUN239" s="130"/>
      <c r="QUO239" s="130"/>
      <c r="QUP239" s="130"/>
      <c r="QUQ239" s="130"/>
      <c r="QUR239" s="130"/>
      <c r="QUS239" s="130"/>
      <c r="QUT239" s="130"/>
      <c r="QUU239" s="130"/>
      <c r="QUV239" s="130"/>
      <c r="QUW239" s="130"/>
      <c r="QUX239" s="130"/>
      <c r="QUY239" s="130"/>
      <c r="QUZ239" s="130"/>
      <c r="QVA239" s="130"/>
      <c r="QVB239" s="130"/>
      <c r="QVC239" s="130"/>
      <c r="QVD239" s="130"/>
      <c r="QVE239" s="130"/>
      <c r="QVF239" s="130"/>
      <c r="QVG239" s="130"/>
      <c r="QVH239" s="130"/>
      <c r="QVI239" s="130"/>
      <c r="QVJ239" s="130"/>
      <c r="QVK239" s="130"/>
      <c r="QVL239" s="130"/>
      <c r="QVM239" s="130"/>
      <c r="QVN239" s="130"/>
      <c r="QVO239" s="130"/>
      <c r="QVP239" s="130"/>
      <c r="QVQ239" s="130"/>
      <c r="QVR239" s="130"/>
      <c r="QVS239" s="130"/>
      <c r="QVT239" s="130"/>
      <c r="QVU239" s="130"/>
      <c r="QVV239" s="130"/>
      <c r="QVW239" s="130"/>
      <c r="QVX239" s="130"/>
      <c r="QVY239" s="130"/>
      <c r="QVZ239" s="130"/>
      <c r="QWA239" s="130"/>
      <c r="QWB239" s="130"/>
      <c r="QWC239" s="130"/>
      <c r="QWD239" s="130"/>
      <c r="QWE239" s="130"/>
      <c r="QWF239" s="130"/>
      <c r="QWG239" s="130"/>
      <c r="QWH239" s="130"/>
      <c r="QWI239" s="130"/>
      <c r="QWJ239" s="130"/>
      <c r="QWK239" s="130"/>
      <c r="QWL239" s="130"/>
      <c r="QWM239" s="130"/>
      <c r="QWN239" s="130"/>
      <c r="QWO239" s="130"/>
      <c r="QWP239" s="130"/>
      <c r="QWQ239" s="130"/>
      <c r="QWR239" s="130"/>
      <c r="QWS239" s="130"/>
      <c r="QWT239" s="130"/>
      <c r="QWU239" s="130"/>
      <c r="QWV239" s="130"/>
      <c r="QWW239" s="130"/>
      <c r="QWX239" s="130"/>
      <c r="QWY239" s="130"/>
      <c r="QWZ239" s="130"/>
      <c r="QXA239" s="130"/>
      <c r="QXB239" s="130"/>
      <c r="QXC239" s="130"/>
      <c r="QXD239" s="130"/>
      <c r="QXE239" s="130"/>
      <c r="QXF239" s="130"/>
      <c r="QXG239" s="130"/>
      <c r="QXH239" s="130"/>
      <c r="QXI239" s="130"/>
      <c r="QXJ239" s="130"/>
      <c r="QXK239" s="130"/>
      <c r="QXL239" s="130"/>
      <c r="QXM239" s="130"/>
      <c r="QXN239" s="130"/>
      <c r="QXO239" s="130"/>
      <c r="QXP239" s="130"/>
      <c r="QXQ239" s="130"/>
      <c r="QXR239" s="130"/>
      <c r="QXS239" s="130"/>
      <c r="QXT239" s="130"/>
      <c r="QXU239" s="130"/>
      <c r="QXV239" s="130"/>
      <c r="QXW239" s="130"/>
      <c r="QXX239" s="130"/>
      <c r="QXY239" s="130"/>
      <c r="QXZ239" s="130"/>
      <c r="QYA239" s="130"/>
      <c r="QYB239" s="130"/>
      <c r="QYC239" s="130"/>
      <c r="QYD239" s="130"/>
      <c r="QYE239" s="130"/>
      <c r="QYF239" s="130"/>
      <c r="QYG239" s="130"/>
      <c r="QYH239" s="130"/>
      <c r="QYI239" s="130"/>
      <c r="QYJ239" s="130"/>
      <c r="QYK239" s="130"/>
      <c r="QYL239" s="130"/>
      <c r="QYM239" s="130"/>
      <c r="QYN239" s="130"/>
      <c r="QYO239" s="130"/>
      <c r="QYP239" s="130"/>
      <c r="QYQ239" s="130"/>
      <c r="QYR239" s="130"/>
      <c r="QYS239" s="130"/>
      <c r="QYT239" s="130"/>
      <c r="QYU239" s="130"/>
      <c r="QYV239" s="130"/>
      <c r="QYW239" s="130"/>
      <c r="QYX239" s="130"/>
      <c r="QYY239" s="130"/>
      <c r="QYZ239" s="130"/>
      <c r="QZA239" s="130"/>
      <c r="QZB239" s="130"/>
      <c r="QZC239" s="130"/>
      <c r="QZD239" s="130"/>
      <c r="QZE239" s="130"/>
      <c r="QZF239" s="130"/>
      <c r="QZG239" s="130"/>
      <c r="QZH239" s="130"/>
      <c r="QZI239" s="130"/>
      <c r="QZJ239" s="130"/>
      <c r="QZK239" s="130"/>
      <c r="QZL239" s="130"/>
      <c r="QZM239" s="130"/>
      <c r="QZN239" s="130"/>
      <c r="QZO239" s="130"/>
      <c r="QZP239" s="130"/>
      <c r="QZQ239" s="130"/>
      <c r="QZR239" s="130"/>
      <c r="QZS239" s="130"/>
      <c r="QZT239" s="130"/>
      <c r="QZU239" s="130"/>
      <c r="QZV239" s="130"/>
      <c r="QZW239" s="130"/>
      <c r="QZX239" s="130"/>
      <c r="QZY239" s="130"/>
      <c r="QZZ239" s="130"/>
      <c r="RAA239" s="130"/>
      <c r="RAB239" s="130"/>
      <c r="RAC239" s="130"/>
      <c r="RAD239" s="130"/>
      <c r="RAE239" s="130"/>
      <c r="RAF239" s="130"/>
      <c r="RAG239" s="130"/>
      <c r="RAH239" s="130"/>
      <c r="RAI239" s="130"/>
      <c r="RAJ239" s="130"/>
      <c r="RAK239" s="130"/>
      <c r="RAL239" s="130"/>
      <c r="RAM239" s="130"/>
      <c r="RAN239" s="130"/>
      <c r="RAO239" s="130"/>
      <c r="RAP239" s="130"/>
      <c r="RAQ239" s="130"/>
      <c r="RAR239" s="130"/>
      <c r="RAS239" s="130"/>
      <c r="RAT239" s="130"/>
      <c r="RAU239" s="130"/>
      <c r="RAV239" s="130"/>
      <c r="RAW239" s="130"/>
      <c r="RAX239" s="130"/>
      <c r="RAY239" s="130"/>
      <c r="RAZ239" s="130"/>
      <c r="RBA239" s="130"/>
      <c r="RBB239" s="130"/>
      <c r="RBC239" s="130"/>
      <c r="RBD239" s="130"/>
      <c r="RBE239" s="130"/>
      <c r="RBF239" s="130"/>
      <c r="RBG239" s="130"/>
      <c r="RBH239" s="130"/>
      <c r="RBI239" s="130"/>
      <c r="RBJ239" s="130"/>
      <c r="RBK239" s="130"/>
      <c r="RBL239" s="130"/>
      <c r="RBM239" s="130"/>
      <c r="RBN239" s="130"/>
      <c r="RBO239" s="130"/>
      <c r="RBP239" s="130"/>
      <c r="RBQ239" s="130"/>
      <c r="RBR239" s="130"/>
      <c r="RBS239" s="130"/>
      <c r="RBT239" s="130"/>
      <c r="RBU239" s="130"/>
      <c r="RBV239" s="130"/>
      <c r="RBW239" s="130"/>
      <c r="RBX239" s="130"/>
      <c r="RBY239" s="130"/>
      <c r="RBZ239" s="130"/>
      <c r="RCA239" s="130"/>
      <c r="RCB239" s="130"/>
      <c r="RCC239" s="130"/>
      <c r="RCD239" s="130"/>
      <c r="RCE239" s="130"/>
      <c r="RCF239" s="130"/>
      <c r="RCG239" s="130"/>
      <c r="RCH239" s="130"/>
      <c r="RCI239" s="130"/>
      <c r="RCJ239" s="130"/>
      <c r="RCK239" s="130"/>
      <c r="RCL239" s="130"/>
      <c r="RCM239" s="130"/>
      <c r="RCN239" s="130"/>
      <c r="RCO239" s="130"/>
      <c r="RCP239" s="130"/>
      <c r="RCQ239" s="130"/>
      <c r="RCR239" s="130"/>
      <c r="RCS239" s="130"/>
      <c r="RCT239" s="130"/>
      <c r="RCU239" s="130"/>
      <c r="RCV239" s="130"/>
      <c r="RCW239" s="130"/>
      <c r="RCX239" s="130"/>
      <c r="RCY239" s="130"/>
      <c r="RCZ239" s="130"/>
      <c r="RDA239" s="130"/>
      <c r="RDB239" s="130"/>
      <c r="RDC239" s="130"/>
      <c r="RDD239" s="130"/>
      <c r="RDE239" s="130"/>
      <c r="RDF239" s="130"/>
      <c r="RDG239" s="130"/>
      <c r="RDH239" s="130"/>
      <c r="RDI239" s="130"/>
      <c r="RDJ239" s="130"/>
      <c r="RDK239" s="130"/>
      <c r="RDL239" s="130"/>
      <c r="RDM239" s="130"/>
      <c r="RDN239" s="130"/>
      <c r="RDO239" s="130"/>
      <c r="RDP239" s="130"/>
      <c r="RDQ239" s="130"/>
      <c r="RDR239" s="130"/>
      <c r="RDS239" s="130"/>
      <c r="RDT239" s="130"/>
      <c r="RDU239" s="130"/>
      <c r="RDV239" s="130"/>
      <c r="RDW239" s="130"/>
      <c r="RDX239" s="130"/>
      <c r="RDY239" s="130"/>
      <c r="RDZ239" s="130"/>
      <c r="REA239" s="130"/>
      <c r="REB239" s="130"/>
      <c r="REC239" s="130"/>
      <c r="RED239" s="130"/>
      <c r="REE239" s="130"/>
      <c r="REF239" s="130"/>
      <c r="REG239" s="130"/>
      <c r="REH239" s="130"/>
      <c r="REI239" s="130"/>
      <c r="REJ239" s="130"/>
      <c r="REK239" s="130"/>
      <c r="REL239" s="130"/>
      <c r="REM239" s="130"/>
      <c r="REN239" s="130"/>
      <c r="REO239" s="130"/>
      <c r="REP239" s="130"/>
      <c r="REQ239" s="130"/>
      <c r="RER239" s="130"/>
      <c r="RES239" s="130"/>
      <c r="RET239" s="130"/>
      <c r="REU239" s="130"/>
      <c r="REV239" s="130"/>
      <c r="REW239" s="130"/>
      <c r="REX239" s="130"/>
      <c r="REY239" s="130"/>
      <c r="REZ239" s="130"/>
      <c r="RFA239" s="130"/>
      <c r="RFB239" s="130"/>
      <c r="RFC239" s="130"/>
      <c r="RFD239" s="130"/>
      <c r="RFE239" s="130"/>
      <c r="RFF239" s="130"/>
      <c r="RFG239" s="130"/>
      <c r="RFH239" s="130"/>
      <c r="RFI239" s="130"/>
      <c r="RFJ239" s="130"/>
      <c r="RFK239" s="130"/>
      <c r="RFL239" s="130"/>
      <c r="RFM239" s="130"/>
      <c r="RFN239" s="130"/>
      <c r="RFO239" s="130"/>
      <c r="RFP239" s="130"/>
      <c r="RFQ239" s="130"/>
      <c r="RFR239" s="130"/>
      <c r="RFS239" s="130"/>
      <c r="RFT239" s="130"/>
      <c r="RFU239" s="130"/>
      <c r="RFV239" s="130"/>
      <c r="RFW239" s="130"/>
      <c r="RFX239" s="130"/>
      <c r="RFY239" s="130"/>
      <c r="RFZ239" s="130"/>
      <c r="RGA239" s="130"/>
      <c r="RGB239" s="130"/>
      <c r="RGC239" s="130"/>
      <c r="RGD239" s="130"/>
      <c r="RGE239" s="130"/>
      <c r="RGF239" s="130"/>
      <c r="RGG239" s="130"/>
      <c r="RGH239" s="130"/>
      <c r="RGI239" s="130"/>
      <c r="RGJ239" s="130"/>
      <c r="RGK239" s="130"/>
      <c r="RGL239" s="130"/>
      <c r="RGM239" s="130"/>
      <c r="RGN239" s="130"/>
      <c r="RGO239" s="130"/>
      <c r="RGP239" s="130"/>
      <c r="RGQ239" s="130"/>
      <c r="RGR239" s="130"/>
      <c r="RGS239" s="130"/>
      <c r="RGT239" s="130"/>
      <c r="RGU239" s="130"/>
      <c r="RGV239" s="130"/>
      <c r="RGW239" s="130"/>
      <c r="RGX239" s="130"/>
      <c r="RGY239" s="130"/>
      <c r="RGZ239" s="130"/>
      <c r="RHA239" s="130"/>
      <c r="RHB239" s="130"/>
      <c r="RHC239" s="130"/>
      <c r="RHD239" s="130"/>
      <c r="RHE239" s="130"/>
      <c r="RHF239" s="130"/>
      <c r="RHG239" s="130"/>
      <c r="RHH239" s="130"/>
      <c r="RHI239" s="130"/>
      <c r="RHJ239" s="130"/>
      <c r="RHK239" s="130"/>
      <c r="RHL239" s="130"/>
      <c r="RHM239" s="130"/>
      <c r="RHN239" s="130"/>
      <c r="RHO239" s="130"/>
      <c r="RHP239" s="130"/>
      <c r="RHQ239" s="130"/>
      <c r="RHR239" s="130"/>
      <c r="RHS239" s="130"/>
      <c r="RHT239" s="130"/>
      <c r="RHU239" s="130"/>
      <c r="RHV239" s="130"/>
      <c r="RHW239" s="130"/>
      <c r="RHX239" s="130"/>
      <c r="RHY239" s="130"/>
      <c r="RHZ239" s="130"/>
      <c r="RIA239" s="130"/>
      <c r="RIB239" s="130"/>
      <c r="RIC239" s="130"/>
      <c r="RID239" s="130"/>
      <c r="RIE239" s="130"/>
      <c r="RIF239" s="130"/>
      <c r="RIG239" s="130"/>
      <c r="RIH239" s="130"/>
      <c r="RII239" s="130"/>
      <c r="RIJ239" s="130"/>
      <c r="RIK239" s="130"/>
      <c r="RIL239" s="130"/>
      <c r="RIM239" s="130"/>
      <c r="RIN239" s="130"/>
      <c r="RIO239" s="130"/>
      <c r="RIP239" s="130"/>
      <c r="RIQ239" s="130"/>
      <c r="RIR239" s="130"/>
      <c r="RIS239" s="130"/>
      <c r="RIT239" s="130"/>
      <c r="RIU239" s="130"/>
      <c r="RIV239" s="130"/>
      <c r="RIW239" s="130"/>
      <c r="RIX239" s="130"/>
      <c r="RIY239" s="130"/>
      <c r="RIZ239" s="130"/>
      <c r="RJA239" s="130"/>
      <c r="RJB239" s="130"/>
      <c r="RJC239" s="130"/>
      <c r="RJD239" s="130"/>
      <c r="RJE239" s="130"/>
      <c r="RJF239" s="130"/>
      <c r="RJG239" s="130"/>
      <c r="RJH239" s="130"/>
      <c r="RJI239" s="130"/>
      <c r="RJJ239" s="130"/>
      <c r="RJK239" s="130"/>
      <c r="RJL239" s="130"/>
      <c r="RJM239" s="130"/>
      <c r="RJN239" s="130"/>
      <c r="RJO239" s="130"/>
      <c r="RJP239" s="130"/>
      <c r="RJQ239" s="130"/>
      <c r="RJR239" s="130"/>
      <c r="RJS239" s="130"/>
      <c r="RJT239" s="130"/>
      <c r="RJU239" s="130"/>
      <c r="RJV239" s="130"/>
      <c r="RJW239" s="130"/>
      <c r="RJX239" s="130"/>
      <c r="RJY239" s="130"/>
      <c r="RJZ239" s="130"/>
      <c r="RKA239" s="130"/>
      <c r="RKB239" s="130"/>
      <c r="RKC239" s="130"/>
      <c r="RKD239" s="130"/>
      <c r="RKE239" s="130"/>
      <c r="RKF239" s="130"/>
      <c r="RKG239" s="130"/>
      <c r="RKH239" s="130"/>
      <c r="RKI239" s="130"/>
      <c r="RKJ239" s="130"/>
      <c r="RKK239" s="130"/>
      <c r="RKL239" s="130"/>
      <c r="RKM239" s="130"/>
      <c r="RKN239" s="130"/>
      <c r="RKO239" s="130"/>
      <c r="RKP239" s="130"/>
      <c r="RKQ239" s="130"/>
      <c r="RKR239" s="130"/>
      <c r="RKS239" s="130"/>
      <c r="RKT239" s="130"/>
      <c r="RKU239" s="130"/>
      <c r="RKV239" s="130"/>
      <c r="RKW239" s="130"/>
      <c r="RKX239" s="130"/>
      <c r="RKY239" s="130"/>
      <c r="RKZ239" s="130"/>
      <c r="RLA239" s="130"/>
      <c r="RLB239" s="130"/>
      <c r="RLC239" s="130"/>
      <c r="RLD239" s="130"/>
      <c r="RLE239" s="130"/>
      <c r="RLF239" s="130"/>
      <c r="RLG239" s="130"/>
      <c r="RLH239" s="130"/>
      <c r="RLI239" s="130"/>
      <c r="RLJ239" s="130"/>
      <c r="RLK239" s="130"/>
      <c r="RLL239" s="130"/>
      <c r="RLM239" s="130"/>
      <c r="RLN239" s="130"/>
      <c r="RLO239" s="130"/>
      <c r="RLP239" s="130"/>
      <c r="RLQ239" s="130"/>
      <c r="RLR239" s="130"/>
      <c r="RLS239" s="130"/>
      <c r="RLT239" s="130"/>
      <c r="RLU239" s="130"/>
      <c r="RLV239" s="130"/>
      <c r="RLW239" s="130"/>
      <c r="RLX239" s="130"/>
      <c r="RLY239" s="130"/>
      <c r="RLZ239" s="130"/>
      <c r="RMA239" s="130"/>
      <c r="RMB239" s="130"/>
      <c r="RMC239" s="130"/>
      <c r="RMD239" s="130"/>
      <c r="RME239" s="130"/>
      <c r="RMF239" s="130"/>
      <c r="RMG239" s="130"/>
      <c r="RMH239" s="130"/>
      <c r="RMI239" s="130"/>
      <c r="RMJ239" s="130"/>
      <c r="RMK239" s="130"/>
      <c r="RML239" s="130"/>
      <c r="RMM239" s="130"/>
      <c r="RMN239" s="130"/>
      <c r="RMO239" s="130"/>
      <c r="RMP239" s="130"/>
      <c r="RMQ239" s="130"/>
      <c r="RMR239" s="130"/>
      <c r="RMS239" s="130"/>
      <c r="RMT239" s="130"/>
      <c r="RMU239" s="130"/>
      <c r="RMV239" s="130"/>
      <c r="RMW239" s="130"/>
      <c r="RMX239" s="130"/>
      <c r="RMY239" s="130"/>
      <c r="RMZ239" s="130"/>
      <c r="RNA239" s="130"/>
      <c r="RNB239" s="130"/>
      <c r="RNC239" s="130"/>
      <c r="RND239" s="130"/>
      <c r="RNE239" s="130"/>
      <c r="RNF239" s="130"/>
      <c r="RNG239" s="130"/>
      <c r="RNH239" s="130"/>
      <c r="RNI239" s="130"/>
      <c r="RNJ239" s="130"/>
      <c r="RNK239" s="130"/>
      <c r="RNL239" s="130"/>
      <c r="RNM239" s="130"/>
      <c r="RNN239" s="130"/>
      <c r="RNO239" s="130"/>
      <c r="RNP239" s="130"/>
      <c r="RNQ239" s="130"/>
      <c r="RNR239" s="130"/>
      <c r="RNS239" s="130"/>
      <c r="RNT239" s="130"/>
      <c r="RNU239" s="130"/>
      <c r="RNV239" s="130"/>
      <c r="RNW239" s="130"/>
      <c r="RNX239" s="130"/>
      <c r="RNY239" s="130"/>
      <c r="RNZ239" s="130"/>
      <c r="ROA239" s="130"/>
      <c r="ROB239" s="130"/>
      <c r="ROC239" s="130"/>
      <c r="ROD239" s="130"/>
      <c r="ROE239" s="130"/>
      <c r="ROF239" s="130"/>
      <c r="ROG239" s="130"/>
      <c r="ROH239" s="130"/>
      <c r="ROI239" s="130"/>
      <c r="ROJ239" s="130"/>
      <c r="ROK239" s="130"/>
      <c r="ROL239" s="130"/>
      <c r="ROM239" s="130"/>
      <c r="RON239" s="130"/>
      <c r="ROO239" s="130"/>
      <c r="ROP239" s="130"/>
      <c r="ROQ239" s="130"/>
      <c r="ROR239" s="130"/>
      <c r="ROS239" s="130"/>
      <c r="ROT239" s="130"/>
      <c r="ROU239" s="130"/>
      <c r="ROV239" s="130"/>
      <c r="ROW239" s="130"/>
      <c r="ROX239" s="130"/>
      <c r="ROY239" s="130"/>
      <c r="ROZ239" s="130"/>
      <c r="RPA239" s="130"/>
      <c r="RPB239" s="130"/>
      <c r="RPC239" s="130"/>
      <c r="RPD239" s="130"/>
      <c r="RPE239" s="130"/>
      <c r="RPF239" s="130"/>
      <c r="RPG239" s="130"/>
      <c r="RPH239" s="130"/>
      <c r="RPI239" s="130"/>
      <c r="RPJ239" s="130"/>
      <c r="RPK239" s="130"/>
      <c r="RPL239" s="130"/>
      <c r="RPM239" s="130"/>
      <c r="RPN239" s="130"/>
      <c r="RPO239" s="130"/>
      <c r="RPP239" s="130"/>
      <c r="RPQ239" s="130"/>
      <c r="RPR239" s="130"/>
      <c r="RPS239" s="130"/>
      <c r="RPT239" s="130"/>
      <c r="RPU239" s="130"/>
      <c r="RPV239" s="130"/>
      <c r="RPW239" s="130"/>
      <c r="RPX239" s="130"/>
      <c r="RPY239" s="130"/>
      <c r="RPZ239" s="130"/>
      <c r="RQA239" s="130"/>
      <c r="RQB239" s="130"/>
      <c r="RQC239" s="130"/>
      <c r="RQD239" s="130"/>
      <c r="RQE239" s="130"/>
      <c r="RQF239" s="130"/>
      <c r="RQG239" s="130"/>
      <c r="RQH239" s="130"/>
      <c r="RQI239" s="130"/>
      <c r="RQJ239" s="130"/>
      <c r="RQK239" s="130"/>
      <c r="RQL239" s="130"/>
      <c r="RQM239" s="130"/>
      <c r="RQN239" s="130"/>
      <c r="RQO239" s="130"/>
      <c r="RQP239" s="130"/>
      <c r="RQQ239" s="130"/>
      <c r="RQR239" s="130"/>
      <c r="RQS239" s="130"/>
      <c r="RQT239" s="130"/>
      <c r="RQU239" s="130"/>
      <c r="RQV239" s="130"/>
      <c r="RQW239" s="130"/>
      <c r="RQX239" s="130"/>
      <c r="RQY239" s="130"/>
      <c r="RQZ239" s="130"/>
      <c r="RRA239" s="130"/>
      <c r="RRB239" s="130"/>
      <c r="RRC239" s="130"/>
      <c r="RRD239" s="130"/>
      <c r="RRE239" s="130"/>
      <c r="RRF239" s="130"/>
      <c r="RRG239" s="130"/>
      <c r="RRH239" s="130"/>
      <c r="RRI239" s="130"/>
      <c r="RRJ239" s="130"/>
      <c r="RRK239" s="130"/>
      <c r="RRL239" s="130"/>
      <c r="RRM239" s="130"/>
      <c r="RRN239" s="130"/>
      <c r="RRO239" s="130"/>
      <c r="RRP239" s="130"/>
      <c r="RRQ239" s="130"/>
      <c r="RRR239" s="130"/>
      <c r="RRS239" s="130"/>
      <c r="RRT239" s="130"/>
      <c r="RRU239" s="130"/>
      <c r="RRV239" s="130"/>
      <c r="RRW239" s="130"/>
      <c r="RRX239" s="130"/>
      <c r="RRY239" s="130"/>
      <c r="RRZ239" s="130"/>
      <c r="RSA239" s="130"/>
      <c r="RSB239" s="130"/>
      <c r="RSC239" s="130"/>
      <c r="RSD239" s="130"/>
      <c r="RSE239" s="130"/>
      <c r="RSF239" s="130"/>
      <c r="RSG239" s="130"/>
      <c r="RSH239" s="130"/>
      <c r="RSI239" s="130"/>
      <c r="RSJ239" s="130"/>
      <c r="RSK239" s="130"/>
      <c r="RSL239" s="130"/>
      <c r="RSM239" s="130"/>
      <c r="RSN239" s="130"/>
      <c r="RSO239" s="130"/>
      <c r="RSP239" s="130"/>
      <c r="RSQ239" s="130"/>
      <c r="RSR239" s="130"/>
      <c r="RSS239" s="130"/>
      <c r="RST239" s="130"/>
      <c r="RSU239" s="130"/>
      <c r="RSV239" s="130"/>
      <c r="RSW239" s="130"/>
      <c r="RSX239" s="130"/>
      <c r="RSY239" s="130"/>
      <c r="RSZ239" s="130"/>
      <c r="RTA239" s="130"/>
      <c r="RTB239" s="130"/>
      <c r="RTC239" s="130"/>
      <c r="RTD239" s="130"/>
      <c r="RTE239" s="130"/>
      <c r="RTF239" s="130"/>
      <c r="RTG239" s="130"/>
      <c r="RTH239" s="130"/>
      <c r="RTI239" s="130"/>
      <c r="RTJ239" s="130"/>
      <c r="RTK239" s="130"/>
      <c r="RTL239" s="130"/>
      <c r="RTM239" s="130"/>
      <c r="RTN239" s="130"/>
      <c r="RTO239" s="130"/>
      <c r="RTP239" s="130"/>
      <c r="RTQ239" s="130"/>
      <c r="RTR239" s="130"/>
      <c r="RTS239" s="130"/>
      <c r="RTT239" s="130"/>
      <c r="RTU239" s="130"/>
      <c r="RTV239" s="130"/>
      <c r="RTW239" s="130"/>
      <c r="RTX239" s="130"/>
      <c r="RTY239" s="130"/>
      <c r="RTZ239" s="130"/>
      <c r="RUA239" s="130"/>
      <c r="RUB239" s="130"/>
      <c r="RUC239" s="130"/>
      <c r="RUD239" s="130"/>
      <c r="RUE239" s="130"/>
      <c r="RUF239" s="130"/>
      <c r="RUG239" s="130"/>
      <c r="RUH239" s="130"/>
      <c r="RUI239" s="130"/>
      <c r="RUJ239" s="130"/>
      <c r="RUK239" s="130"/>
      <c r="RUL239" s="130"/>
      <c r="RUM239" s="130"/>
      <c r="RUN239" s="130"/>
      <c r="RUO239" s="130"/>
      <c r="RUP239" s="130"/>
      <c r="RUQ239" s="130"/>
      <c r="RUR239" s="130"/>
      <c r="RUS239" s="130"/>
      <c r="RUT239" s="130"/>
      <c r="RUU239" s="130"/>
      <c r="RUV239" s="130"/>
      <c r="RUW239" s="130"/>
      <c r="RUX239" s="130"/>
      <c r="RUY239" s="130"/>
      <c r="RUZ239" s="130"/>
      <c r="RVA239" s="130"/>
      <c r="RVB239" s="130"/>
      <c r="RVC239" s="130"/>
      <c r="RVD239" s="130"/>
      <c r="RVE239" s="130"/>
      <c r="RVF239" s="130"/>
      <c r="RVG239" s="130"/>
      <c r="RVH239" s="130"/>
      <c r="RVI239" s="130"/>
      <c r="RVJ239" s="130"/>
      <c r="RVK239" s="130"/>
      <c r="RVL239" s="130"/>
      <c r="RVM239" s="130"/>
      <c r="RVN239" s="130"/>
      <c r="RVO239" s="130"/>
      <c r="RVP239" s="130"/>
      <c r="RVQ239" s="130"/>
      <c r="RVR239" s="130"/>
      <c r="RVS239" s="130"/>
      <c r="RVT239" s="130"/>
      <c r="RVU239" s="130"/>
      <c r="RVV239" s="130"/>
      <c r="RVW239" s="130"/>
      <c r="RVX239" s="130"/>
      <c r="RVY239" s="130"/>
      <c r="RVZ239" s="130"/>
      <c r="RWA239" s="130"/>
      <c r="RWB239" s="130"/>
      <c r="RWC239" s="130"/>
      <c r="RWD239" s="130"/>
      <c r="RWE239" s="130"/>
      <c r="RWF239" s="130"/>
      <c r="RWG239" s="130"/>
      <c r="RWH239" s="130"/>
      <c r="RWI239" s="130"/>
      <c r="RWJ239" s="130"/>
      <c r="RWK239" s="130"/>
      <c r="RWL239" s="130"/>
      <c r="RWM239" s="130"/>
      <c r="RWN239" s="130"/>
      <c r="RWO239" s="130"/>
      <c r="RWP239" s="130"/>
      <c r="RWQ239" s="130"/>
      <c r="RWR239" s="130"/>
      <c r="RWS239" s="130"/>
      <c r="RWT239" s="130"/>
      <c r="RWU239" s="130"/>
      <c r="RWV239" s="130"/>
      <c r="RWW239" s="130"/>
      <c r="RWX239" s="130"/>
      <c r="RWY239" s="130"/>
      <c r="RWZ239" s="130"/>
      <c r="RXA239" s="130"/>
      <c r="RXB239" s="130"/>
      <c r="RXC239" s="130"/>
      <c r="RXD239" s="130"/>
      <c r="RXE239" s="130"/>
      <c r="RXF239" s="130"/>
      <c r="RXG239" s="130"/>
      <c r="RXH239" s="130"/>
      <c r="RXI239" s="130"/>
      <c r="RXJ239" s="130"/>
      <c r="RXK239" s="130"/>
      <c r="RXL239" s="130"/>
      <c r="RXM239" s="130"/>
      <c r="RXN239" s="130"/>
      <c r="RXO239" s="130"/>
      <c r="RXP239" s="130"/>
      <c r="RXQ239" s="130"/>
      <c r="RXR239" s="130"/>
      <c r="RXS239" s="130"/>
      <c r="RXT239" s="130"/>
      <c r="RXU239" s="130"/>
      <c r="RXV239" s="130"/>
      <c r="RXW239" s="130"/>
      <c r="RXX239" s="130"/>
      <c r="RXY239" s="130"/>
      <c r="RXZ239" s="130"/>
      <c r="RYA239" s="130"/>
      <c r="RYB239" s="130"/>
      <c r="RYC239" s="130"/>
      <c r="RYD239" s="130"/>
      <c r="RYE239" s="130"/>
      <c r="RYF239" s="130"/>
      <c r="RYG239" s="130"/>
      <c r="RYH239" s="130"/>
      <c r="RYI239" s="130"/>
      <c r="RYJ239" s="130"/>
      <c r="RYK239" s="130"/>
      <c r="RYL239" s="130"/>
      <c r="RYM239" s="130"/>
      <c r="RYN239" s="130"/>
      <c r="RYO239" s="130"/>
      <c r="RYP239" s="130"/>
      <c r="RYQ239" s="130"/>
      <c r="RYR239" s="130"/>
      <c r="RYS239" s="130"/>
      <c r="RYT239" s="130"/>
      <c r="RYU239" s="130"/>
      <c r="RYV239" s="130"/>
      <c r="RYW239" s="130"/>
      <c r="RYX239" s="130"/>
      <c r="RYY239" s="130"/>
      <c r="RYZ239" s="130"/>
      <c r="RZA239" s="130"/>
      <c r="RZB239" s="130"/>
      <c r="RZC239" s="130"/>
      <c r="RZD239" s="130"/>
      <c r="RZE239" s="130"/>
      <c r="RZF239" s="130"/>
      <c r="RZG239" s="130"/>
      <c r="RZH239" s="130"/>
      <c r="RZI239" s="130"/>
      <c r="RZJ239" s="130"/>
      <c r="RZK239" s="130"/>
      <c r="RZL239" s="130"/>
      <c r="RZM239" s="130"/>
      <c r="RZN239" s="130"/>
      <c r="RZO239" s="130"/>
      <c r="RZP239" s="130"/>
      <c r="RZQ239" s="130"/>
      <c r="RZR239" s="130"/>
      <c r="RZS239" s="130"/>
      <c r="RZT239" s="130"/>
      <c r="RZU239" s="130"/>
      <c r="RZV239" s="130"/>
      <c r="RZW239" s="130"/>
      <c r="RZX239" s="130"/>
      <c r="RZY239" s="130"/>
      <c r="RZZ239" s="130"/>
      <c r="SAA239" s="130"/>
      <c r="SAB239" s="130"/>
      <c r="SAC239" s="130"/>
      <c r="SAD239" s="130"/>
      <c r="SAE239" s="130"/>
      <c r="SAF239" s="130"/>
      <c r="SAG239" s="130"/>
      <c r="SAH239" s="130"/>
      <c r="SAI239" s="130"/>
      <c r="SAJ239" s="130"/>
      <c r="SAK239" s="130"/>
      <c r="SAL239" s="130"/>
      <c r="SAM239" s="130"/>
      <c r="SAN239" s="130"/>
      <c r="SAO239" s="130"/>
      <c r="SAP239" s="130"/>
      <c r="SAQ239" s="130"/>
      <c r="SAR239" s="130"/>
      <c r="SAS239" s="130"/>
      <c r="SAT239" s="130"/>
      <c r="SAU239" s="130"/>
      <c r="SAV239" s="130"/>
      <c r="SAW239" s="130"/>
      <c r="SAX239" s="130"/>
      <c r="SAY239" s="130"/>
      <c r="SAZ239" s="130"/>
      <c r="SBA239" s="130"/>
      <c r="SBB239" s="130"/>
      <c r="SBC239" s="130"/>
      <c r="SBD239" s="130"/>
      <c r="SBE239" s="130"/>
      <c r="SBF239" s="130"/>
      <c r="SBG239" s="130"/>
      <c r="SBH239" s="130"/>
      <c r="SBI239" s="130"/>
      <c r="SBJ239" s="130"/>
      <c r="SBK239" s="130"/>
      <c r="SBL239" s="130"/>
      <c r="SBM239" s="130"/>
      <c r="SBN239" s="130"/>
      <c r="SBO239" s="130"/>
      <c r="SBP239" s="130"/>
      <c r="SBQ239" s="130"/>
      <c r="SBR239" s="130"/>
      <c r="SBS239" s="130"/>
      <c r="SBT239" s="130"/>
      <c r="SBU239" s="130"/>
      <c r="SBV239" s="130"/>
      <c r="SBW239" s="130"/>
      <c r="SBX239" s="130"/>
      <c r="SBY239" s="130"/>
      <c r="SBZ239" s="130"/>
      <c r="SCA239" s="130"/>
      <c r="SCB239" s="130"/>
      <c r="SCC239" s="130"/>
      <c r="SCD239" s="130"/>
      <c r="SCE239" s="130"/>
      <c r="SCF239" s="130"/>
      <c r="SCG239" s="130"/>
      <c r="SCH239" s="130"/>
      <c r="SCI239" s="130"/>
      <c r="SCJ239" s="130"/>
      <c r="SCK239" s="130"/>
      <c r="SCL239" s="130"/>
      <c r="SCM239" s="130"/>
      <c r="SCN239" s="130"/>
      <c r="SCO239" s="130"/>
      <c r="SCP239" s="130"/>
      <c r="SCQ239" s="130"/>
      <c r="SCR239" s="130"/>
      <c r="SCS239" s="130"/>
      <c r="SCT239" s="130"/>
      <c r="SCU239" s="130"/>
      <c r="SCV239" s="130"/>
      <c r="SCW239" s="130"/>
      <c r="SCX239" s="130"/>
      <c r="SCY239" s="130"/>
      <c r="SCZ239" s="130"/>
      <c r="SDA239" s="130"/>
      <c r="SDB239" s="130"/>
      <c r="SDC239" s="130"/>
      <c r="SDD239" s="130"/>
      <c r="SDE239" s="130"/>
      <c r="SDF239" s="130"/>
      <c r="SDG239" s="130"/>
      <c r="SDH239" s="130"/>
      <c r="SDI239" s="130"/>
      <c r="SDJ239" s="130"/>
      <c r="SDK239" s="130"/>
      <c r="SDL239" s="130"/>
      <c r="SDM239" s="130"/>
      <c r="SDN239" s="130"/>
      <c r="SDO239" s="130"/>
      <c r="SDP239" s="130"/>
      <c r="SDQ239" s="130"/>
      <c r="SDR239" s="130"/>
      <c r="SDS239" s="130"/>
      <c r="SDT239" s="130"/>
      <c r="SDU239" s="130"/>
      <c r="SDV239" s="130"/>
      <c r="SDW239" s="130"/>
      <c r="SDX239" s="130"/>
      <c r="SDY239" s="130"/>
      <c r="SDZ239" s="130"/>
      <c r="SEA239" s="130"/>
      <c r="SEB239" s="130"/>
      <c r="SEC239" s="130"/>
      <c r="SED239" s="130"/>
      <c r="SEE239" s="130"/>
      <c r="SEF239" s="130"/>
      <c r="SEG239" s="130"/>
      <c r="SEH239" s="130"/>
      <c r="SEI239" s="130"/>
      <c r="SEJ239" s="130"/>
      <c r="SEK239" s="130"/>
      <c r="SEL239" s="130"/>
      <c r="SEM239" s="130"/>
      <c r="SEN239" s="130"/>
      <c r="SEO239" s="130"/>
      <c r="SEP239" s="130"/>
      <c r="SEQ239" s="130"/>
      <c r="SER239" s="130"/>
      <c r="SES239" s="130"/>
      <c r="SET239" s="130"/>
      <c r="SEU239" s="130"/>
      <c r="SEV239" s="130"/>
      <c r="SEW239" s="130"/>
      <c r="SEX239" s="130"/>
      <c r="SEY239" s="130"/>
      <c r="SEZ239" s="130"/>
      <c r="SFA239" s="130"/>
      <c r="SFB239" s="130"/>
      <c r="SFC239" s="130"/>
      <c r="SFD239" s="130"/>
      <c r="SFE239" s="130"/>
      <c r="SFF239" s="130"/>
      <c r="SFG239" s="130"/>
      <c r="SFH239" s="130"/>
      <c r="SFI239" s="130"/>
      <c r="SFJ239" s="130"/>
      <c r="SFK239" s="130"/>
      <c r="SFL239" s="130"/>
      <c r="SFM239" s="130"/>
      <c r="SFN239" s="130"/>
      <c r="SFO239" s="130"/>
      <c r="SFP239" s="130"/>
      <c r="SFQ239" s="130"/>
      <c r="SFR239" s="130"/>
      <c r="SFS239" s="130"/>
      <c r="SFT239" s="130"/>
      <c r="SFU239" s="130"/>
      <c r="SFV239" s="130"/>
      <c r="SFW239" s="130"/>
      <c r="SFX239" s="130"/>
      <c r="SFY239" s="130"/>
      <c r="SFZ239" s="130"/>
      <c r="SGA239" s="130"/>
      <c r="SGB239" s="130"/>
      <c r="SGC239" s="130"/>
      <c r="SGD239" s="130"/>
      <c r="SGE239" s="130"/>
      <c r="SGF239" s="130"/>
      <c r="SGG239" s="130"/>
      <c r="SGH239" s="130"/>
      <c r="SGI239" s="130"/>
      <c r="SGJ239" s="130"/>
      <c r="SGK239" s="130"/>
      <c r="SGL239" s="130"/>
      <c r="SGM239" s="130"/>
      <c r="SGN239" s="130"/>
      <c r="SGO239" s="130"/>
      <c r="SGP239" s="130"/>
      <c r="SGQ239" s="130"/>
      <c r="SGR239" s="130"/>
      <c r="SGS239" s="130"/>
      <c r="SGT239" s="130"/>
      <c r="SGU239" s="130"/>
      <c r="SGV239" s="130"/>
      <c r="SGW239" s="130"/>
      <c r="SGX239" s="130"/>
      <c r="SGY239" s="130"/>
      <c r="SGZ239" s="130"/>
      <c r="SHA239" s="130"/>
      <c r="SHB239" s="130"/>
      <c r="SHC239" s="130"/>
      <c r="SHD239" s="130"/>
      <c r="SHE239" s="130"/>
      <c r="SHF239" s="130"/>
      <c r="SHG239" s="130"/>
      <c r="SHH239" s="130"/>
      <c r="SHI239" s="130"/>
      <c r="SHJ239" s="130"/>
      <c r="SHK239" s="130"/>
      <c r="SHL239" s="130"/>
      <c r="SHM239" s="130"/>
      <c r="SHN239" s="130"/>
      <c r="SHO239" s="130"/>
      <c r="SHP239" s="130"/>
      <c r="SHQ239" s="130"/>
      <c r="SHR239" s="130"/>
      <c r="SHS239" s="130"/>
      <c r="SHT239" s="130"/>
      <c r="SHU239" s="130"/>
      <c r="SHV239" s="130"/>
      <c r="SHW239" s="130"/>
      <c r="SHX239" s="130"/>
      <c r="SHY239" s="130"/>
      <c r="SHZ239" s="130"/>
      <c r="SIA239" s="130"/>
      <c r="SIB239" s="130"/>
      <c r="SIC239" s="130"/>
      <c r="SID239" s="130"/>
      <c r="SIE239" s="130"/>
      <c r="SIF239" s="130"/>
      <c r="SIG239" s="130"/>
      <c r="SIH239" s="130"/>
      <c r="SII239" s="130"/>
      <c r="SIJ239" s="130"/>
      <c r="SIK239" s="130"/>
      <c r="SIL239" s="130"/>
      <c r="SIM239" s="130"/>
      <c r="SIN239" s="130"/>
      <c r="SIO239" s="130"/>
      <c r="SIP239" s="130"/>
      <c r="SIQ239" s="130"/>
      <c r="SIR239" s="130"/>
      <c r="SIS239" s="130"/>
      <c r="SIT239" s="130"/>
      <c r="SIU239" s="130"/>
      <c r="SIV239" s="130"/>
      <c r="SIW239" s="130"/>
      <c r="SIX239" s="130"/>
      <c r="SIY239" s="130"/>
      <c r="SIZ239" s="130"/>
      <c r="SJA239" s="130"/>
      <c r="SJB239" s="130"/>
      <c r="SJC239" s="130"/>
      <c r="SJD239" s="130"/>
      <c r="SJE239" s="130"/>
      <c r="SJF239" s="130"/>
      <c r="SJG239" s="130"/>
      <c r="SJH239" s="130"/>
      <c r="SJI239" s="130"/>
      <c r="SJJ239" s="130"/>
      <c r="SJK239" s="130"/>
      <c r="SJL239" s="130"/>
      <c r="SJM239" s="130"/>
      <c r="SJN239" s="130"/>
      <c r="SJO239" s="130"/>
      <c r="SJP239" s="130"/>
      <c r="SJQ239" s="130"/>
      <c r="SJR239" s="130"/>
      <c r="SJS239" s="130"/>
      <c r="SJT239" s="130"/>
      <c r="SJU239" s="130"/>
      <c r="SJV239" s="130"/>
      <c r="SJW239" s="130"/>
      <c r="SJX239" s="130"/>
      <c r="SJY239" s="130"/>
      <c r="SJZ239" s="130"/>
      <c r="SKA239" s="130"/>
      <c r="SKB239" s="130"/>
      <c r="SKC239" s="130"/>
      <c r="SKD239" s="130"/>
      <c r="SKE239" s="130"/>
      <c r="SKF239" s="130"/>
      <c r="SKG239" s="130"/>
      <c r="SKH239" s="130"/>
      <c r="SKI239" s="130"/>
      <c r="SKJ239" s="130"/>
      <c r="SKK239" s="130"/>
      <c r="SKL239" s="130"/>
      <c r="SKM239" s="130"/>
      <c r="SKN239" s="130"/>
      <c r="SKO239" s="130"/>
      <c r="SKP239" s="130"/>
      <c r="SKQ239" s="130"/>
      <c r="SKR239" s="130"/>
      <c r="SKS239" s="130"/>
      <c r="SKT239" s="130"/>
      <c r="SKU239" s="130"/>
      <c r="SKV239" s="130"/>
      <c r="SKW239" s="130"/>
      <c r="SKX239" s="130"/>
      <c r="SKY239" s="130"/>
      <c r="SKZ239" s="130"/>
      <c r="SLA239" s="130"/>
      <c r="SLB239" s="130"/>
      <c r="SLC239" s="130"/>
      <c r="SLD239" s="130"/>
      <c r="SLE239" s="130"/>
      <c r="SLF239" s="130"/>
      <c r="SLG239" s="130"/>
      <c r="SLH239" s="130"/>
      <c r="SLI239" s="130"/>
      <c r="SLJ239" s="130"/>
      <c r="SLK239" s="130"/>
      <c r="SLL239" s="130"/>
      <c r="SLM239" s="130"/>
      <c r="SLN239" s="130"/>
      <c r="SLO239" s="130"/>
      <c r="SLP239" s="130"/>
      <c r="SLQ239" s="130"/>
      <c r="SLR239" s="130"/>
      <c r="SLS239" s="130"/>
      <c r="SLT239" s="130"/>
      <c r="SLU239" s="130"/>
      <c r="SLV239" s="130"/>
      <c r="SLW239" s="130"/>
      <c r="SLX239" s="130"/>
      <c r="SLY239" s="130"/>
      <c r="SLZ239" s="130"/>
      <c r="SMA239" s="130"/>
      <c r="SMB239" s="130"/>
      <c r="SMC239" s="130"/>
      <c r="SMD239" s="130"/>
      <c r="SME239" s="130"/>
      <c r="SMF239" s="130"/>
      <c r="SMG239" s="130"/>
      <c r="SMH239" s="130"/>
      <c r="SMI239" s="130"/>
      <c r="SMJ239" s="130"/>
      <c r="SMK239" s="130"/>
      <c r="SML239" s="130"/>
      <c r="SMM239" s="130"/>
      <c r="SMN239" s="130"/>
      <c r="SMO239" s="130"/>
      <c r="SMP239" s="130"/>
      <c r="SMQ239" s="130"/>
      <c r="SMR239" s="130"/>
      <c r="SMS239" s="130"/>
      <c r="SMT239" s="130"/>
      <c r="SMU239" s="130"/>
      <c r="SMV239" s="130"/>
      <c r="SMW239" s="130"/>
      <c r="SMX239" s="130"/>
      <c r="SMY239" s="130"/>
      <c r="SMZ239" s="130"/>
      <c r="SNA239" s="130"/>
      <c r="SNB239" s="130"/>
      <c r="SNC239" s="130"/>
      <c r="SND239" s="130"/>
      <c r="SNE239" s="130"/>
      <c r="SNF239" s="130"/>
      <c r="SNG239" s="130"/>
      <c r="SNH239" s="130"/>
      <c r="SNI239" s="130"/>
      <c r="SNJ239" s="130"/>
      <c r="SNK239" s="130"/>
      <c r="SNL239" s="130"/>
      <c r="SNM239" s="130"/>
      <c r="SNN239" s="130"/>
      <c r="SNO239" s="130"/>
      <c r="SNP239" s="130"/>
      <c r="SNQ239" s="130"/>
      <c r="SNR239" s="130"/>
      <c r="SNS239" s="130"/>
      <c r="SNT239" s="130"/>
      <c r="SNU239" s="130"/>
      <c r="SNV239" s="130"/>
      <c r="SNW239" s="130"/>
      <c r="SNX239" s="130"/>
      <c r="SNY239" s="130"/>
      <c r="SNZ239" s="130"/>
      <c r="SOA239" s="130"/>
      <c r="SOB239" s="130"/>
      <c r="SOC239" s="130"/>
      <c r="SOD239" s="130"/>
      <c r="SOE239" s="130"/>
      <c r="SOF239" s="130"/>
      <c r="SOG239" s="130"/>
      <c r="SOH239" s="130"/>
      <c r="SOI239" s="130"/>
      <c r="SOJ239" s="130"/>
      <c r="SOK239" s="130"/>
      <c r="SOL239" s="130"/>
      <c r="SOM239" s="130"/>
      <c r="SON239" s="130"/>
      <c r="SOO239" s="130"/>
      <c r="SOP239" s="130"/>
      <c r="SOQ239" s="130"/>
      <c r="SOR239" s="130"/>
      <c r="SOS239" s="130"/>
      <c r="SOT239" s="130"/>
      <c r="SOU239" s="130"/>
      <c r="SOV239" s="130"/>
      <c r="SOW239" s="130"/>
      <c r="SOX239" s="130"/>
      <c r="SOY239" s="130"/>
      <c r="SOZ239" s="130"/>
      <c r="SPA239" s="130"/>
      <c r="SPB239" s="130"/>
      <c r="SPC239" s="130"/>
      <c r="SPD239" s="130"/>
      <c r="SPE239" s="130"/>
      <c r="SPF239" s="130"/>
      <c r="SPG239" s="130"/>
      <c r="SPH239" s="130"/>
      <c r="SPI239" s="130"/>
      <c r="SPJ239" s="130"/>
      <c r="SPK239" s="130"/>
      <c r="SPL239" s="130"/>
      <c r="SPM239" s="130"/>
      <c r="SPN239" s="130"/>
      <c r="SPO239" s="130"/>
      <c r="SPP239" s="130"/>
      <c r="SPQ239" s="130"/>
      <c r="SPR239" s="130"/>
      <c r="SPS239" s="130"/>
      <c r="SPT239" s="130"/>
      <c r="SPU239" s="130"/>
      <c r="SPV239" s="130"/>
      <c r="SPW239" s="130"/>
      <c r="SPX239" s="130"/>
      <c r="SPY239" s="130"/>
      <c r="SPZ239" s="130"/>
      <c r="SQA239" s="130"/>
      <c r="SQB239" s="130"/>
      <c r="SQC239" s="130"/>
      <c r="SQD239" s="130"/>
      <c r="SQE239" s="130"/>
      <c r="SQF239" s="130"/>
      <c r="SQG239" s="130"/>
      <c r="SQH239" s="130"/>
      <c r="SQI239" s="130"/>
      <c r="SQJ239" s="130"/>
      <c r="SQK239" s="130"/>
      <c r="SQL239" s="130"/>
      <c r="SQM239" s="130"/>
      <c r="SQN239" s="130"/>
      <c r="SQO239" s="130"/>
      <c r="SQP239" s="130"/>
      <c r="SQQ239" s="130"/>
      <c r="SQR239" s="130"/>
      <c r="SQS239" s="130"/>
      <c r="SQT239" s="130"/>
      <c r="SQU239" s="130"/>
      <c r="SQV239" s="130"/>
      <c r="SQW239" s="130"/>
      <c r="SQX239" s="130"/>
      <c r="SQY239" s="130"/>
      <c r="SQZ239" s="130"/>
      <c r="SRA239" s="130"/>
      <c r="SRB239" s="130"/>
      <c r="SRC239" s="130"/>
      <c r="SRD239" s="130"/>
      <c r="SRE239" s="130"/>
      <c r="SRF239" s="130"/>
      <c r="SRG239" s="130"/>
      <c r="SRH239" s="130"/>
      <c r="SRI239" s="130"/>
      <c r="SRJ239" s="130"/>
      <c r="SRK239" s="130"/>
      <c r="SRL239" s="130"/>
      <c r="SRM239" s="130"/>
      <c r="SRN239" s="130"/>
      <c r="SRO239" s="130"/>
      <c r="SRP239" s="130"/>
      <c r="SRQ239" s="130"/>
      <c r="SRR239" s="130"/>
      <c r="SRS239" s="130"/>
      <c r="SRT239" s="130"/>
      <c r="SRU239" s="130"/>
      <c r="SRV239" s="130"/>
      <c r="SRW239" s="130"/>
      <c r="SRX239" s="130"/>
      <c r="SRY239" s="130"/>
      <c r="SRZ239" s="130"/>
      <c r="SSA239" s="130"/>
      <c r="SSB239" s="130"/>
      <c r="SSC239" s="130"/>
      <c r="SSD239" s="130"/>
      <c r="SSE239" s="130"/>
      <c r="SSF239" s="130"/>
      <c r="SSG239" s="130"/>
      <c r="SSH239" s="130"/>
      <c r="SSI239" s="130"/>
      <c r="SSJ239" s="130"/>
      <c r="SSK239" s="130"/>
      <c r="SSL239" s="130"/>
      <c r="SSM239" s="130"/>
      <c r="SSN239" s="130"/>
      <c r="SSO239" s="130"/>
      <c r="SSP239" s="130"/>
      <c r="SSQ239" s="130"/>
      <c r="SSR239" s="130"/>
      <c r="SSS239" s="130"/>
      <c r="SST239" s="130"/>
      <c r="SSU239" s="130"/>
      <c r="SSV239" s="130"/>
      <c r="SSW239" s="130"/>
      <c r="SSX239" s="130"/>
      <c r="SSY239" s="130"/>
      <c r="SSZ239" s="130"/>
      <c r="STA239" s="130"/>
      <c r="STB239" s="130"/>
      <c r="STC239" s="130"/>
      <c r="STD239" s="130"/>
      <c r="STE239" s="130"/>
      <c r="STF239" s="130"/>
      <c r="STG239" s="130"/>
      <c r="STH239" s="130"/>
      <c r="STI239" s="130"/>
      <c r="STJ239" s="130"/>
      <c r="STK239" s="130"/>
      <c r="STL239" s="130"/>
      <c r="STM239" s="130"/>
      <c r="STN239" s="130"/>
      <c r="STO239" s="130"/>
      <c r="STP239" s="130"/>
      <c r="STQ239" s="130"/>
      <c r="STR239" s="130"/>
      <c r="STS239" s="130"/>
      <c r="STT239" s="130"/>
      <c r="STU239" s="130"/>
      <c r="STV239" s="130"/>
      <c r="STW239" s="130"/>
      <c r="STX239" s="130"/>
      <c r="STY239" s="130"/>
      <c r="STZ239" s="130"/>
      <c r="SUA239" s="130"/>
      <c r="SUB239" s="130"/>
      <c r="SUC239" s="130"/>
      <c r="SUD239" s="130"/>
      <c r="SUE239" s="130"/>
      <c r="SUF239" s="130"/>
      <c r="SUG239" s="130"/>
      <c r="SUH239" s="130"/>
      <c r="SUI239" s="130"/>
      <c r="SUJ239" s="130"/>
      <c r="SUK239" s="130"/>
      <c r="SUL239" s="130"/>
      <c r="SUM239" s="130"/>
      <c r="SUN239" s="130"/>
      <c r="SUO239" s="130"/>
      <c r="SUP239" s="130"/>
      <c r="SUQ239" s="130"/>
      <c r="SUR239" s="130"/>
      <c r="SUS239" s="130"/>
      <c r="SUT239" s="130"/>
      <c r="SUU239" s="130"/>
      <c r="SUV239" s="130"/>
      <c r="SUW239" s="130"/>
      <c r="SUX239" s="130"/>
      <c r="SUY239" s="130"/>
      <c r="SUZ239" s="130"/>
      <c r="SVA239" s="130"/>
      <c r="SVB239" s="130"/>
      <c r="SVC239" s="130"/>
      <c r="SVD239" s="130"/>
      <c r="SVE239" s="130"/>
      <c r="SVF239" s="130"/>
      <c r="SVG239" s="130"/>
      <c r="SVH239" s="130"/>
      <c r="SVI239" s="130"/>
      <c r="SVJ239" s="130"/>
      <c r="SVK239" s="130"/>
      <c r="SVL239" s="130"/>
      <c r="SVM239" s="130"/>
      <c r="SVN239" s="130"/>
      <c r="SVO239" s="130"/>
      <c r="SVP239" s="130"/>
      <c r="SVQ239" s="130"/>
      <c r="SVR239" s="130"/>
      <c r="SVS239" s="130"/>
      <c r="SVT239" s="130"/>
      <c r="SVU239" s="130"/>
      <c r="SVV239" s="130"/>
      <c r="SVW239" s="130"/>
      <c r="SVX239" s="130"/>
      <c r="SVY239" s="130"/>
      <c r="SVZ239" s="130"/>
      <c r="SWA239" s="130"/>
      <c r="SWB239" s="130"/>
      <c r="SWC239" s="130"/>
      <c r="SWD239" s="130"/>
      <c r="SWE239" s="130"/>
      <c r="SWF239" s="130"/>
      <c r="SWG239" s="130"/>
      <c r="SWH239" s="130"/>
      <c r="SWI239" s="130"/>
      <c r="SWJ239" s="130"/>
      <c r="SWK239" s="130"/>
      <c r="SWL239" s="130"/>
      <c r="SWM239" s="130"/>
      <c r="SWN239" s="130"/>
      <c r="SWO239" s="130"/>
      <c r="SWP239" s="130"/>
      <c r="SWQ239" s="130"/>
      <c r="SWR239" s="130"/>
      <c r="SWS239" s="130"/>
      <c r="SWT239" s="130"/>
      <c r="SWU239" s="130"/>
      <c r="SWV239" s="130"/>
      <c r="SWW239" s="130"/>
      <c r="SWX239" s="130"/>
      <c r="SWY239" s="130"/>
      <c r="SWZ239" s="130"/>
      <c r="SXA239" s="130"/>
      <c r="SXB239" s="130"/>
      <c r="SXC239" s="130"/>
      <c r="SXD239" s="130"/>
      <c r="SXE239" s="130"/>
      <c r="SXF239" s="130"/>
      <c r="SXG239" s="130"/>
      <c r="SXH239" s="130"/>
      <c r="SXI239" s="130"/>
      <c r="SXJ239" s="130"/>
      <c r="SXK239" s="130"/>
      <c r="SXL239" s="130"/>
      <c r="SXM239" s="130"/>
      <c r="SXN239" s="130"/>
      <c r="SXO239" s="130"/>
      <c r="SXP239" s="130"/>
      <c r="SXQ239" s="130"/>
      <c r="SXR239" s="130"/>
      <c r="SXS239" s="130"/>
      <c r="SXT239" s="130"/>
      <c r="SXU239" s="130"/>
      <c r="SXV239" s="130"/>
      <c r="SXW239" s="130"/>
      <c r="SXX239" s="130"/>
      <c r="SXY239" s="130"/>
      <c r="SXZ239" s="130"/>
      <c r="SYA239" s="130"/>
      <c r="SYB239" s="130"/>
      <c r="SYC239" s="130"/>
      <c r="SYD239" s="130"/>
      <c r="SYE239" s="130"/>
      <c r="SYF239" s="130"/>
      <c r="SYG239" s="130"/>
      <c r="SYH239" s="130"/>
      <c r="SYI239" s="130"/>
      <c r="SYJ239" s="130"/>
      <c r="SYK239" s="130"/>
      <c r="SYL239" s="130"/>
      <c r="SYM239" s="130"/>
      <c r="SYN239" s="130"/>
      <c r="SYO239" s="130"/>
      <c r="SYP239" s="130"/>
      <c r="SYQ239" s="130"/>
      <c r="SYR239" s="130"/>
      <c r="SYS239" s="130"/>
      <c r="SYT239" s="130"/>
      <c r="SYU239" s="130"/>
      <c r="SYV239" s="130"/>
      <c r="SYW239" s="130"/>
      <c r="SYX239" s="130"/>
      <c r="SYY239" s="130"/>
      <c r="SYZ239" s="130"/>
      <c r="SZA239" s="130"/>
      <c r="SZB239" s="130"/>
      <c r="SZC239" s="130"/>
      <c r="SZD239" s="130"/>
      <c r="SZE239" s="130"/>
      <c r="SZF239" s="130"/>
      <c r="SZG239" s="130"/>
      <c r="SZH239" s="130"/>
      <c r="SZI239" s="130"/>
      <c r="SZJ239" s="130"/>
      <c r="SZK239" s="130"/>
      <c r="SZL239" s="130"/>
      <c r="SZM239" s="130"/>
      <c r="SZN239" s="130"/>
      <c r="SZO239" s="130"/>
      <c r="SZP239" s="130"/>
      <c r="SZQ239" s="130"/>
      <c r="SZR239" s="130"/>
      <c r="SZS239" s="130"/>
      <c r="SZT239" s="130"/>
      <c r="SZU239" s="130"/>
      <c r="SZV239" s="130"/>
      <c r="SZW239" s="130"/>
      <c r="SZX239" s="130"/>
      <c r="SZY239" s="130"/>
      <c r="SZZ239" s="130"/>
      <c r="TAA239" s="130"/>
      <c r="TAB239" s="130"/>
      <c r="TAC239" s="130"/>
      <c r="TAD239" s="130"/>
      <c r="TAE239" s="130"/>
      <c r="TAF239" s="130"/>
      <c r="TAG239" s="130"/>
      <c r="TAH239" s="130"/>
      <c r="TAI239" s="130"/>
      <c r="TAJ239" s="130"/>
      <c r="TAK239" s="130"/>
      <c r="TAL239" s="130"/>
      <c r="TAM239" s="130"/>
      <c r="TAN239" s="130"/>
      <c r="TAO239" s="130"/>
      <c r="TAP239" s="130"/>
      <c r="TAQ239" s="130"/>
      <c r="TAR239" s="130"/>
      <c r="TAS239" s="130"/>
      <c r="TAT239" s="130"/>
      <c r="TAU239" s="130"/>
      <c r="TAV239" s="130"/>
      <c r="TAW239" s="130"/>
      <c r="TAX239" s="130"/>
      <c r="TAY239" s="130"/>
      <c r="TAZ239" s="130"/>
      <c r="TBA239" s="130"/>
      <c r="TBB239" s="130"/>
      <c r="TBC239" s="130"/>
      <c r="TBD239" s="130"/>
      <c r="TBE239" s="130"/>
      <c r="TBF239" s="130"/>
      <c r="TBG239" s="130"/>
      <c r="TBH239" s="130"/>
      <c r="TBI239" s="130"/>
      <c r="TBJ239" s="130"/>
      <c r="TBK239" s="130"/>
      <c r="TBL239" s="130"/>
      <c r="TBM239" s="130"/>
      <c r="TBN239" s="130"/>
      <c r="TBO239" s="130"/>
      <c r="TBP239" s="130"/>
      <c r="TBQ239" s="130"/>
      <c r="TBR239" s="130"/>
      <c r="TBS239" s="130"/>
      <c r="TBT239" s="130"/>
      <c r="TBU239" s="130"/>
      <c r="TBV239" s="130"/>
      <c r="TBW239" s="130"/>
      <c r="TBX239" s="130"/>
      <c r="TBY239" s="130"/>
      <c r="TBZ239" s="130"/>
      <c r="TCA239" s="130"/>
      <c r="TCB239" s="130"/>
      <c r="TCC239" s="130"/>
      <c r="TCD239" s="130"/>
      <c r="TCE239" s="130"/>
      <c r="TCF239" s="130"/>
      <c r="TCG239" s="130"/>
      <c r="TCH239" s="130"/>
      <c r="TCI239" s="130"/>
      <c r="TCJ239" s="130"/>
      <c r="TCK239" s="130"/>
      <c r="TCL239" s="130"/>
      <c r="TCM239" s="130"/>
      <c r="TCN239" s="130"/>
      <c r="TCO239" s="130"/>
      <c r="TCP239" s="130"/>
      <c r="TCQ239" s="130"/>
      <c r="TCR239" s="130"/>
      <c r="TCS239" s="130"/>
      <c r="TCT239" s="130"/>
      <c r="TCU239" s="130"/>
      <c r="TCV239" s="130"/>
      <c r="TCW239" s="130"/>
      <c r="TCX239" s="130"/>
      <c r="TCY239" s="130"/>
      <c r="TCZ239" s="130"/>
      <c r="TDA239" s="130"/>
      <c r="TDB239" s="130"/>
      <c r="TDC239" s="130"/>
      <c r="TDD239" s="130"/>
      <c r="TDE239" s="130"/>
      <c r="TDF239" s="130"/>
      <c r="TDG239" s="130"/>
      <c r="TDH239" s="130"/>
      <c r="TDI239" s="130"/>
      <c r="TDJ239" s="130"/>
      <c r="TDK239" s="130"/>
      <c r="TDL239" s="130"/>
      <c r="TDM239" s="130"/>
      <c r="TDN239" s="130"/>
      <c r="TDO239" s="130"/>
      <c r="TDP239" s="130"/>
      <c r="TDQ239" s="130"/>
      <c r="TDR239" s="130"/>
      <c r="TDS239" s="130"/>
      <c r="TDT239" s="130"/>
      <c r="TDU239" s="130"/>
      <c r="TDV239" s="130"/>
      <c r="TDW239" s="130"/>
      <c r="TDX239" s="130"/>
      <c r="TDY239" s="130"/>
      <c r="TDZ239" s="130"/>
      <c r="TEA239" s="130"/>
      <c r="TEB239" s="130"/>
      <c r="TEC239" s="130"/>
      <c r="TED239" s="130"/>
      <c r="TEE239" s="130"/>
      <c r="TEF239" s="130"/>
      <c r="TEG239" s="130"/>
      <c r="TEH239" s="130"/>
      <c r="TEI239" s="130"/>
      <c r="TEJ239" s="130"/>
      <c r="TEK239" s="130"/>
      <c r="TEL239" s="130"/>
      <c r="TEM239" s="130"/>
      <c r="TEN239" s="130"/>
      <c r="TEO239" s="130"/>
      <c r="TEP239" s="130"/>
      <c r="TEQ239" s="130"/>
      <c r="TER239" s="130"/>
      <c r="TES239" s="130"/>
      <c r="TET239" s="130"/>
      <c r="TEU239" s="130"/>
      <c r="TEV239" s="130"/>
      <c r="TEW239" s="130"/>
      <c r="TEX239" s="130"/>
      <c r="TEY239" s="130"/>
      <c r="TEZ239" s="130"/>
      <c r="TFA239" s="130"/>
      <c r="TFB239" s="130"/>
      <c r="TFC239" s="130"/>
      <c r="TFD239" s="130"/>
      <c r="TFE239" s="130"/>
      <c r="TFF239" s="130"/>
      <c r="TFG239" s="130"/>
      <c r="TFH239" s="130"/>
      <c r="TFI239" s="130"/>
      <c r="TFJ239" s="130"/>
      <c r="TFK239" s="130"/>
      <c r="TFL239" s="130"/>
      <c r="TFM239" s="130"/>
      <c r="TFN239" s="130"/>
      <c r="TFO239" s="130"/>
      <c r="TFP239" s="130"/>
      <c r="TFQ239" s="130"/>
      <c r="TFR239" s="130"/>
      <c r="TFS239" s="130"/>
      <c r="TFT239" s="130"/>
      <c r="TFU239" s="130"/>
      <c r="TFV239" s="130"/>
      <c r="TFW239" s="130"/>
      <c r="TFX239" s="130"/>
      <c r="TFY239" s="130"/>
      <c r="TFZ239" s="130"/>
      <c r="TGA239" s="130"/>
      <c r="TGB239" s="130"/>
      <c r="TGC239" s="130"/>
      <c r="TGD239" s="130"/>
      <c r="TGE239" s="130"/>
      <c r="TGF239" s="130"/>
      <c r="TGG239" s="130"/>
      <c r="TGH239" s="130"/>
      <c r="TGI239" s="130"/>
      <c r="TGJ239" s="130"/>
      <c r="TGK239" s="130"/>
      <c r="TGL239" s="130"/>
      <c r="TGM239" s="130"/>
      <c r="TGN239" s="130"/>
      <c r="TGO239" s="130"/>
      <c r="TGP239" s="130"/>
      <c r="TGQ239" s="130"/>
      <c r="TGR239" s="130"/>
      <c r="TGS239" s="130"/>
      <c r="TGT239" s="130"/>
      <c r="TGU239" s="130"/>
      <c r="TGV239" s="130"/>
      <c r="TGW239" s="130"/>
      <c r="TGX239" s="130"/>
      <c r="TGY239" s="130"/>
      <c r="TGZ239" s="130"/>
      <c r="THA239" s="130"/>
      <c r="THB239" s="130"/>
      <c r="THC239" s="130"/>
      <c r="THD239" s="130"/>
      <c r="THE239" s="130"/>
      <c r="THF239" s="130"/>
      <c r="THG239" s="130"/>
      <c r="THH239" s="130"/>
      <c r="THI239" s="130"/>
      <c r="THJ239" s="130"/>
      <c r="THK239" s="130"/>
      <c r="THL239" s="130"/>
      <c r="THM239" s="130"/>
      <c r="THN239" s="130"/>
      <c r="THO239" s="130"/>
      <c r="THP239" s="130"/>
      <c r="THQ239" s="130"/>
      <c r="THR239" s="130"/>
      <c r="THS239" s="130"/>
      <c r="THT239" s="130"/>
      <c r="THU239" s="130"/>
      <c r="THV239" s="130"/>
      <c r="THW239" s="130"/>
      <c r="THX239" s="130"/>
      <c r="THY239" s="130"/>
      <c r="THZ239" s="130"/>
      <c r="TIA239" s="130"/>
      <c r="TIB239" s="130"/>
      <c r="TIC239" s="130"/>
      <c r="TID239" s="130"/>
      <c r="TIE239" s="130"/>
      <c r="TIF239" s="130"/>
      <c r="TIG239" s="130"/>
      <c r="TIH239" s="130"/>
      <c r="TII239" s="130"/>
      <c r="TIJ239" s="130"/>
      <c r="TIK239" s="130"/>
      <c r="TIL239" s="130"/>
      <c r="TIM239" s="130"/>
      <c r="TIN239" s="130"/>
      <c r="TIO239" s="130"/>
      <c r="TIP239" s="130"/>
      <c r="TIQ239" s="130"/>
      <c r="TIR239" s="130"/>
      <c r="TIS239" s="130"/>
      <c r="TIT239" s="130"/>
      <c r="TIU239" s="130"/>
      <c r="TIV239" s="130"/>
      <c r="TIW239" s="130"/>
      <c r="TIX239" s="130"/>
      <c r="TIY239" s="130"/>
      <c r="TIZ239" s="130"/>
      <c r="TJA239" s="130"/>
      <c r="TJB239" s="130"/>
      <c r="TJC239" s="130"/>
      <c r="TJD239" s="130"/>
      <c r="TJE239" s="130"/>
      <c r="TJF239" s="130"/>
      <c r="TJG239" s="130"/>
      <c r="TJH239" s="130"/>
      <c r="TJI239" s="130"/>
      <c r="TJJ239" s="130"/>
      <c r="TJK239" s="130"/>
      <c r="TJL239" s="130"/>
      <c r="TJM239" s="130"/>
      <c r="TJN239" s="130"/>
      <c r="TJO239" s="130"/>
      <c r="TJP239" s="130"/>
      <c r="TJQ239" s="130"/>
      <c r="TJR239" s="130"/>
      <c r="TJS239" s="130"/>
      <c r="TJT239" s="130"/>
      <c r="TJU239" s="130"/>
      <c r="TJV239" s="130"/>
      <c r="TJW239" s="130"/>
      <c r="TJX239" s="130"/>
      <c r="TJY239" s="130"/>
      <c r="TJZ239" s="130"/>
      <c r="TKA239" s="130"/>
      <c r="TKB239" s="130"/>
      <c r="TKC239" s="130"/>
      <c r="TKD239" s="130"/>
      <c r="TKE239" s="130"/>
      <c r="TKF239" s="130"/>
      <c r="TKG239" s="130"/>
      <c r="TKH239" s="130"/>
      <c r="TKI239" s="130"/>
      <c r="TKJ239" s="130"/>
      <c r="TKK239" s="130"/>
      <c r="TKL239" s="130"/>
      <c r="TKM239" s="130"/>
      <c r="TKN239" s="130"/>
      <c r="TKO239" s="130"/>
      <c r="TKP239" s="130"/>
      <c r="TKQ239" s="130"/>
      <c r="TKR239" s="130"/>
      <c r="TKS239" s="130"/>
      <c r="TKT239" s="130"/>
      <c r="TKU239" s="130"/>
      <c r="TKV239" s="130"/>
      <c r="TKW239" s="130"/>
      <c r="TKX239" s="130"/>
      <c r="TKY239" s="130"/>
      <c r="TKZ239" s="130"/>
      <c r="TLA239" s="130"/>
      <c r="TLB239" s="130"/>
      <c r="TLC239" s="130"/>
      <c r="TLD239" s="130"/>
      <c r="TLE239" s="130"/>
      <c r="TLF239" s="130"/>
      <c r="TLG239" s="130"/>
      <c r="TLH239" s="130"/>
      <c r="TLI239" s="130"/>
      <c r="TLJ239" s="130"/>
      <c r="TLK239" s="130"/>
      <c r="TLL239" s="130"/>
      <c r="TLM239" s="130"/>
      <c r="TLN239" s="130"/>
      <c r="TLO239" s="130"/>
      <c r="TLP239" s="130"/>
      <c r="TLQ239" s="130"/>
      <c r="TLR239" s="130"/>
      <c r="TLS239" s="130"/>
      <c r="TLT239" s="130"/>
      <c r="TLU239" s="130"/>
      <c r="TLV239" s="130"/>
      <c r="TLW239" s="130"/>
      <c r="TLX239" s="130"/>
      <c r="TLY239" s="130"/>
      <c r="TLZ239" s="130"/>
      <c r="TMA239" s="130"/>
      <c r="TMB239" s="130"/>
      <c r="TMC239" s="130"/>
      <c r="TMD239" s="130"/>
      <c r="TME239" s="130"/>
      <c r="TMF239" s="130"/>
      <c r="TMG239" s="130"/>
      <c r="TMH239" s="130"/>
      <c r="TMI239" s="130"/>
      <c r="TMJ239" s="130"/>
      <c r="TMK239" s="130"/>
      <c r="TML239" s="130"/>
      <c r="TMM239" s="130"/>
      <c r="TMN239" s="130"/>
      <c r="TMO239" s="130"/>
      <c r="TMP239" s="130"/>
      <c r="TMQ239" s="130"/>
      <c r="TMR239" s="130"/>
      <c r="TMS239" s="130"/>
      <c r="TMT239" s="130"/>
      <c r="TMU239" s="130"/>
      <c r="TMV239" s="130"/>
      <c r="TMW239" s="130"/>
      <c r="TMX239" s="130"/>
      <c r="TMY239" s="130"/>
      <c r="TMZ239" s="130"/>
      <c r="TNA239" s="130"/>
      <c r="TNB239" s="130"/>
      <c r="TNC239" s="130"/>
      <c r="TND239" s="130"/>
      <c r="TNE239" s="130"/>
      <c r="TNF239" s="130"/>
      <c r="TNG239" s="130"/>
      <c r="TNH239" s="130"/>
      <c r="TNI239" s="130"/>
      <c r="TNJ239" s="130"/>
      <c r="TNK239" s="130"/>
      <c r="TNL239" s="130"/>
      <c r="TNM239" s="130"/>
      <c r="TNN239" s="130"/>
      <c r="TNO239" s="130"/>
      <c r="TNP239" s="130"/>
      <c r="TNQ239" s="130"/>
      <c r="TNR239" s="130"/>
      <c r="TNS239" s="130"/>
      <c r="TNT239" s="130"/>
      <c r="TNU239" s="130"/>
      <c r="TNV239" s="130"/>
      <c r="TNW239" s="130"/>
      <c r="TNX239" s="130"/>
      <c r="TNY239" s="130"/>
      <c r="TNZ239" s="130"/>
      <c r="TOA239" s="130"/>
      <c r="TOB239" s="130"/>
      <c r="TOC239" s="130"/>
      <c r="TOD239" s="130"/>
      <c r="TOE239" s="130"/>
      <c r="TOF239" s="130"/>
      <c r="TOG239" s="130"/>
      <c r="TOH239" s="130"/>
      <c r="TOI239" s="130"/>
      <c r="TOJ239" s="130"/>
      <c r="TOK239" s="130"/>
      <c r="TOL239" s="130"/>
      <c r="TOM239" s="130"/>
      <c r="TON239" s="130"/>
      <c r="TOO239" s="130"/>
      <c r="TOP239" s="130"/>
      <c r="TOQ239" s="130"/>
      <c r="TOR239" s="130"/>
      <c r="TOS239" s="130"/>
      <c r="TOT239" s="130"/>
      <c r="TOU239" s="130"/>
      <c r="TOV239" s="130"/>
      <c r="TOW239" s="130"/>
      <c r="TOX239" s="130"/>
      <c r="TOY239" s="130"/>
      <c r="TOZ239" s="130"/>
      <c r="TPA239" s="130"/>
      <c r="TPB239" s="130"/>
      <c r="TPC239" s="130"/>
      <c r="TPD239" s="130"/>
      <c r="TPE239" s="130"/>
      <c r="TPF239" s="130"/>
      <c r="TPG239" s="130"/>
      <c r="TPH239" s="130"/>
      <c r="TPI239" s="130"/>
      <c r="TPJ239" s="130"/>
      <c r="TPK239" s="130"/>
      <c r="TPL239" s="130"/>
      <c r="TPM239" s="130"/>
      <c r="TPN239" s="130"/>
      <c r="TPO239" s="130"/>
      <c r="TPP239" s="130"/>
      <c r="TPQ239" s="130"/>
      <c r="TPR239" s="130"/>
      <c r="TPS239" s="130"/>
      <c r="TPT239" s="130"/>
      <c r="TPU239" s="130"/>
      <c r="TPV239" s="130"/>
      <c r="TPW239" s="130"/>
      <c r="TPX239" s="130"/>
      <c r="TPY239" s="130"/>
      <c r="TPZ239" s="130"/>
      <c r="TQA239" s="130"/>
      <c r="TQB239" s="130"/>
      <c r="TQC239" s="130"/>
      <c r="TQD239" s="130"/>
      <c r="TQE239" s="130"/>
      <c r="TQF239" s="130"/>
      <c r="TQG239" s="130"/>
      <c r="TQH239" s="130"/>
      <c r="TQI239" s="130"/>
      <c r="TQJ239" s="130"/>
      <c r="TQK239" s="130"/>
      <c r="TQL239" s="130"/>
      <c r="TQM239" s="130"/>
      <c r="TQN239" s="130"/>
      <c r="TQO239" s="130"/>
      <c r="TQP239" s="130"/>
      <c r="TQQ239" s="130"/>
      <c r="TQR239" s="130"/>
      <c r="TQS239" s="130"/>
      <c r="TQT239" s="130"/>
      <c r="TQU239" s="130"/>
      <c r="TQV239" s="130"/>
      <c r="TQW239" s="130"/>
      <c r="TQX239" s="130"/>
      <c r="TQY239" s="130"/>
      <c r="TQZ239" s="130"/>
      <c r="TRA239" s="130"/>
      <c r="TRB239" s="130"/>
      <c r="TRC239" s="130"/>
      <c r="TRD239" s="130"/>
      <c r="TRE239" s="130"/>
      <c r="TRF239" s="130"/>
      <c r="TRG239" s="130"/>
      <c r="TRH239" s="130"/>
      <c r="TRI239" s="130"/>
      <c r="TRJ239" s="130"/>
      <c r="TRK239" s="130"/>
      <c r="TRL239" s="130"/>
      <c r="TRM239" s="130"/>
      <c r="TRN239" s="130"/>
      <c r="TRO239" s="130"/>
      <c r="TRP239" s="130"/>
      <c r="TRQ239" s="130"/>
      <c r="TRR239" s="130"/>
      <c r="TRS239" s="130"/>
      <c r="TRT239" s="130"/>
      <c r="TRU239" s="130"/>
      <c r="TRV239" s="130"/>
      <c r="TRW239" s="130"/>
      <c r="TRX239" s="130"/>
      <c r="TRY239" s="130"/>
      <c r="TRZ239" s="130"/>
      <c r="TSA239" s="130"/>
      <c r="TSB239" s="130"/>
      <c r="TSC239" s="130"/>
      <c r="TSD239" s="130"/>
      <c r="TSE239" s="130"/>
      <c r="TSF239" s="130"/>
      <c r="TSG239" s="130"/>
      <c r="TSH239" s="130"/>
      <c r="TSI239" s="130"/>
      <c r="TSJ239" s="130"/>
      <c r="TSK239" s="130"/>
      <c r="TSL239" s="130"/>
      <c r="TSM239" s="130"/>
      <c r="TSN239" s="130"/>
      <c r="TSO239" s="130"/>
      <c r="TSP239" s="130"/>
      <c r="TSQ239" s="130"/>
      <c r="TSR239" s="130"/>
      <c r="TSS239" s="130"/>
      <c r="TST239" s="130"/>
      <c r="TSU239" s="130"/>
      <c r="TSV239" s="130"/>
      <c r="TSW239" s="130"/>
      <c r="TSX239" s="130"/>
      <c r="TSY239" s="130"/>
      <c r="TSZ239" s="130"/>
      <c r="TTA239" s="130"/>
      <c r="TTB239" s="130"/>
      <c r="TTC239" s="130"/>
      <c r="TTD239" s="130"/>
      <c r="TTE239" s="130"/>
      <c r="TTF239" s="130"/>
      <c r="TTG239" s="130"/>
      <c r="TTH239" s="130"/>
      <c r="TTI239" s="130"/>
      <c r="TTJ239" s="130"/>
      <c r="TTK239" s="130"/>
      <c r="TTL239" s="130"/>
      <c r="TTM239" s="130"/>
      <c r="TTN239" s="130"/>
      <c r="TTO239" s="130"/>
      <c r="TTP239" s="130"/>
      <c r="TTQ239" s="130"/>
      <c r="TTR239" s="130"/>
      <c r="TTS239" s="130"/>
      <c r="TTT239" s="130"/>
      <c r="TTU239" s="130"/>
      <c r="TTV239" s="130"/>
      <c r="TTW239" s="130"/>
      <c r="TTX239" s="130"/>
      <c r="TTY239" s="130"/>
      <c r="TTZ239" s="130"/>
      <c r="TUA239" s="130"/>
      <c r="TUB239" s="130"/>
      <c r="TUC239" s="130"/>
      <c r="TUD239" s="130"/>
      <c r="TUE239" s="130"/>
      <c r="TUF239" s="130"/>
      <c r="TUG239" s="130"/>
      <c r="TUH239" s="130"/>
      <c r="TUI239" s="130"/>
      <c r="TUJ239" s="130"/>
      <c r="TUK239" s="130"/>
      <c r="TUL239" s="130"/>
      <c r="TUM239" s="130"/>
      <c r="TUN239" s="130"/>
      <c r="TUO239" s="130"/>
      <c r="TUP239" s="130"/>
      <c r="TUQ239" s="130"/>
      <c r="TUR239" s="130"/>
      <c r="TUS239" s="130"/>
      <c r="TUT239" s="130"/>
      <c r="TUU239" s="130"/>
      <c r="TUV239" s="130"/>
      <c r="TUW239" s="130"/>
      <c r="TUX239" s="130"/>
      <c r="TUY239" s="130"/>
      <c r="TUZ239" s="130"/>
      <c r="TVA239" s="130"/>
      <c r="TVB239" s="130"/>
      <c r="TVC239" s="130"/>
      <c r="TVD239" s="130"/>
      <c r="TVE239" s="130"/>
      <c r="TVF239" s="130"/>
      <c r="TVG239" s="130"/>
      <c r="TVH239" s="130"/>
      <c r="TVI239" s="130"/>
      <c r="TVJ239" s="130"/>
      <c r="TVK239" s="130"/>
      <c r="TVL239" s="130"/>
      <c r="TVM239" s="130"/>
      <c r="TVN239" s="130"/>
      <c r="TVO239" s="130"/>
      <c r="TVP239" s="130"/>
      <c r="TVQ239" s="130"/>
      <c r="TVR239" s="130"/>
      <c r="TVS239" s="130"/>
      <c r="TVT239" s="130"/>
      <c r="TVU239" s="130"/>
      <c r="TVV239" s="130"/>
      <c r="TVW239" s="130"/>
      <c r="TVX239" s="130"/>
      <c r="TVY239" s="130"/>
      <c r="TVZ239" s="130"/>
      <c r="TWA239" s="130"/>
      <c r="TWB239" s="130"/>
      <c r="TWC239" s="130"/>
      <c r="TWD239" s="130"/>
      <c r="TWE239" s="130"/>
      <c r="TWF239" s="130"/>
      <c r="TWG239" s="130"/>
      <c r="TWH239" s="130"/>
      <c r="TWI239" s="130"/>
      <c r="TWJ239" s="130"/>
      <c r="TWK239" s="130"/>
      <c r="TWL239" s="130"/>
      <c r="TWM239" s="130"/>
      <c r="TWN239" s="130"/>
      <c r="TWO239" s="130"/>
      <c r="TWP239" s="130"/>
      <c r="TWQ239" s="130"/>
      <c r="TWR239" s="130"/>
      <c r="TWS239" s="130"/>
      <c r="TWT239" s="130"/>
      <c r="TWU239" s="130"/>
      <c r="TWV239" s="130"/>
      <c r="TWW239" s="130"/>
      <c r="TWX239" s="130"/>
      <c r="TWY239" s="130"/>
      <c r="TWZ239" s="130"/>
      <c r="TXA239" s="130"/>
      <c r="TXB239" s="130"/>
      <c r="TXC239" s="130"/>
      <c r="TXD239" s="130"/>
      <c r="TXE239" s="130"/>
      <c r="TXF239" s="130"/>
      <c r="TXG239" s="130"/>
      <c r="TXH239" s="130"/>
      <c r="TXI239" s="130"/>
      <c r="TXJ239" s="130"/>
      <c r="TXK239" s="130"/>
      <c r="TXL239" s="130"/>
      <c r="TXM239" s="130"/>
      <c r="TXN239" s="130"/>
      <c r="TXO239" s="130"/>
      <c r="TXP239" s="130"/>
      <c r="TXQ239" s="130"/>
      <c r="TXR239" s="130"/>
      <c r="TXS239" s="130"/>
      <c r="TXT239" s="130"/>
      <c r="TXU239" s="130"/>
      <c r="TXV239" s="130"/>
      <c r="TXW239" s="130"/>
      <c r="TXX239" s="130"/>
      <c r="TXY239" s="130"/>
      <c r="TXZ239" s="130"/>
      <c r="TYA239" s="130"/>
      <c r="TYB239" s="130"/>
      <c r="TYC239" s="130"/>
      <c r="TYD239" s="130"/>
      <c r="TYE239" s="130"/>
      <c r="TYF239" s="130"/>
      <c r="TYG239" s="130"/>
      <c r="TYH239" s="130"/>
      <c r="TYI239" s="130"/>
      <c r="TYJ239" s="130"/>
      <c r="TYK239" s="130"/>
      <c r="TYL239" s="130"/>
      <c r="TYM239" s="130"/>
      <c r="TYN239" s="130"/>
      <c r="TYO239" s="130"/>
      <c r="TYP239" s="130"/>
      <c r="TYQ239" s="130"/>
      <c r="TYR239" s="130"/>
      <c r="TYS239" s="130"/>
      <c r="TYT239" s="130"/>
      <c r="TYU239" s="130"/>
      <c r="TYV239" s="130"/>
      <c r="TYW239" s="130"/>
      <c r="TYX239" s="130"/>
      <c r="TYY239" s="130"/>
      <c r="TYZ239" s="130"/>
      <c r="TZA239" s="130"/>
      <c r="TZB239" s="130"/>
      <c r="TZC239" s="130"/>
      <c r="TZD239" s="130"/>
      <c r="TZE239" s="130"/>
      <c r="TZF239" s="130"/>
      <c r="TZG239" s="130"/>
      <c r="TZH239" s="130"/>
      <c r="TZI239" s="130"/>
      <c r="TZJ239" s="130"/>
      <c r="TZK239" s="130"/>
      <c r="TZL239" s="130"/>
      <c r="TZM239" s="130"/>
      <c r="TZN239" s="130"/>
      <c r="TZO239" s="130"/>
      <c r="TZP239" s="130"/>
      <c r="TZQ239" s="130"/>
      <c r="TZR239" s="130"/>
      <c r="TZS239" s="130"/>
      <c r="TZT239" s="130"/>
      <c r="TZU239" s="130"/>
      <c r="TZV239" s="130"/>
      <c r="TZW239" s="130"/>
      <c r="TZX239" s="130"/>
      <c r="TZY239" s="130"/>
      <c r="TZZ239" s="130"/>
      <c r="UAA239" s="130"/>
      <c r="UAB239" s="130"/>
      <c r="UAC239" s="130"/>
      <c r="UAD239" s="130"/>
      <c r="UAE239" s="130"/>
      <c r="UAF239" s="130"/>
      <c r="UAG239" s="130"/>
      <c r="UAH239" s="130"/>
      <c r="UAI239" s="130"/>
      <c r="UAJ239" s="130"/>
      <c r="UAK239" s="130"/>
      <c r="UAL239" s="130"/>
      <c r="UAM239" s="130"/>
      <c r="UAN239" s="130"/>
      <c r="UAO239" s="130"/>
      <c r="UAP239" s="130"/>
      <c r="UAQ239" s="130"/>
      <c r="UAR239" s="130"/>
      <c r="UAS239" s="130"/>
      <c r="UAT239" s="130"/>
      <c r="UAU239" s="130"/>
      <c r="UAV239" s="130"/>
      <c r="UAW239" s="130"/>
      <c r="UAX239" s="130"/>
      <c r="UAY239" s="130"/>
      <c r="UAZ239" s="130"/>
      <c r="UBA239" s="130"/>
      <c r="UBB239" s="130"/>
      <c r="UBC239" s="130"/>
      <c r="UBD239" s="130"/>
      <c r="UBE239" s="130"/>
      <c r="UBF239" s="130"/>
      <c r="UBG239" s="130"/>
      <c r="UBH239" s="130"/>
      <c r="UBI239" s="130"/>
      <c r="UBJ239" s="130"/>
      <c r="UBK239" s="130"/>
      <c r="UBL239" s="130"/>
      <c r="UBM239" s="130"/>
      <c r="UBN239" s="130"/>
      <c r="UBO239" s="130"/>
      <c r="UBP239" s="130"/>
      <c r="UBQ239" s="130"/>
      <c r="UBR239" s="130"/>
      <c r="UBS239" s="130"/>
      <c r="UBT239" s="130"/>
      <c r="UBU239" s="130"/>
      <c r="UBV239" s="130"/>
      <c r="UBW239" s="130"/>
      <c r="UBX239" s="130"/>
      <c r="UBY239" s="130"/>
      <c r="UBZ239" s="130"/>
      <c r="UCA239" s="130"/>
      <c r="UCB239" s="130"/>
      <c r="UCC239" s="130"/>
      <c r="UCD239" s="130"/>
      <c r="UCE239" s="130"/>
      <c r="UCF239" s="130"/>
      <c r="UCG239" s="130"/>
      <c r="UCH239" s="130"/>
      <c r="UCI239" s="130"/>
      <c r="UCJ239" s="130"/>
      <c r="UCK239" s="130"/>
      <c r="UCL239" s="130"/>
      <c r="UCM239" s="130"/>
      <c r="UCN239" s="130"/>
      <c r="UCO239" s="130"/>
      <c r="UCP239" s="130"/>
      <c r="UCQ239" s="130"/>
      <c r="UCR239" s="130"/>
      <c r="UCS239" s="130"/>
      <c r="UCT239" s="130"/>
      <c r="UCU239" s="130"/>
      <c r="UCV239" s="130"/>
      <c r="UCW239" s="130"/>
      <c r="UCX239" s="130"/>
      <c r="UCY239" s="130"/>
      <c r="UCZ239" s="130"/>
      <c r="UDA239" s="130"/>
      <c r="UDB239" s="130"/>
      <c r="UDC239" s="130"/>
      <c r="UDD239" s="130"/>
      <c r="UDE239" s="130"/>
      <c r="UDF239" s="130"/>
      <c r="UDG239" s="130"/>
      <c r="UDH239" s="130"/>
      <c r="UDI239" s="130"/>
      <c r="UDJ239" s="130"/>
      <c r="UDK239" s="130"/>
      <c r="UDL239" s="130"/>
      <c r="UDM239" s="130"/>
      <c r="UDN239" s="130"/>
      <c r="UDO239" s="130"/>
      <c r="UDP239" s="130"/>
      <c r="UDQ239" s="130"/>
      <c r="UDR239" s="130"/>
      <c r="UDS239" s="130"/>
      <c r="UDT239" s="130"/>
      <c r="UDU239" s="130"/>
      <c r="UDV239" s="130"/>
      <c r="UDW239" s="130"/>
      <c r="UDX239" s="130"/>
      <c r="UDY239" s="130"/>
      <c r="UDZ239" s="130"/>
      <c r="UEA239" s="130"/>
      <c r="UEB239" s="130"/>
      <c r="UEC239" s="130"/>
      <c r="UED239" s="130"/>
      <c r="UEE239" s="130"/>
      <c r="UEF239" s="130"/>
      <c r="UEG239" s="130"/>
      <c r="UEH239" s="130"/>
      <c r="UEI239" s="130"/>
      <c r="UEJ239" s="130"/>
      <c r="UEK239" s="130"/>
      <c r="UEL239" s="130"/>
      <c r="UEM239" s="130"/>
      <c r="UEN239" s="130"/>
      <c r="UEO239" s="130"/>
      <c r="UEP239" s="130"/>
      <c r="UEQ239" s="130"/>
      <c r="UER239" s="130"/>
      <c r="UES239" s="130"/>
      <c r="UET239" s="130"/>
      <c r="UEU239" s="130"/>
      <c r="UEV239" s="130"/>
      <c r="UEW239" s="130"/>
      <c r="UEX239" s="130"/>
      <c r="UEY239" s="130"/>
      <c r="UEZ239" s="130"/>
      <c r="UFA239" s="130"/>
      <c r="UFB239" s="130"/>
      <c r="UFC239" s="130"/>
      <c r="UFD239" s="130"/>
      <c r="UFE239" s="130"/>
      <c r="UFF239" s="130"/>
      <c r="UFG239" s="130"/>
      <c r="UFH239" s="130"/>
      <c r="UFI239" s="130"/>
      <c r="UFJ239" s="130"/>
      <c r="UFK239" s="130"/>
      <c r="UFL239" s="130"/>
      <c r="UFM239" s="130"/>
      <c r="UFN239" s="130"/>
      <c r="UFO239" s="130"/>
      <c r="UFP239" s="130"/>
      <c r="UFQ239" s="130"/>
      <c r="UFR239" s="130"/>
      <c r="UFS239" s="130"/>
      <c r="UFT239" s="130"/>
      <c r="UFU239" s="130"/>
      <c r="UFV239" s="130"/>
      <c r="UFW239" s="130"/>
      <c r="UFX239" s="130"/>
      <c r="UFY239" s="130"/>
      <c r="UFZ239" s="130"/>
      <c r="UGA239" s="130"/>
      <c r="UGB239" s="130"/>
      <c r="UGC239" s="130"/>
      <c r="UGD239" s="130"/>
      <c r="UGE239" s="130"/>
      <c r="UGF239" s="130"/>
      <c r="UGG239" s="130"/>
      <c r="UGH239" s="130"/>
      <c r="UGI239" s="130"/>
      <c r="UGJ239" s="130"/>
      <c r="UGK239" s="130"/>
      <c r="UGL239" s="130"/>
      <c r="UGM239" s="130"/>
      <c r="UGN239" s="130"/>
      <c r="UGO239" s="130"/>
      <c r="UGP239" s="130"/>
      <c r="UGQ239" s="130"/>
      <c r="UGR239" s="130"/>
      <c r="UGS239" s="130"/>
      <c r="UGT239" s="130"/>
      <c r="UGU239" s="130"/>
      <c r="UGV239" s="130"/>
      <c r="UGW239" s="130"/>
      <c r="UGX239" s="130"/>
      <c r="UGY239" s="130"/>
      <c r="UGZ239" s="130"/>
      <c r="UHA239" s="130"/>
      <c r="UHB239" s="130"/>
      <c r="UHC239" s="130"/>
      <c r="UHD239" s="130"/>
      <c r="UHE239" s="130"/>
      <c r="UHF239" s="130"/>
      <c r="UHG239" s="130"/>
      <c r="UHH239" s="130"/>
      <c r="UHI239" s="130"/>
      <c r="UHJ239" s="130"/>
      <c r="UHK239" s="130"/>
      <c r="UHL239" s="130"/>
      <c r="UHM239" s="130"/>
      <c r="UHN239" s="130"/>
      <c r="UHO239" s="130"/>
      <c r="UHP239" s="130"/>
      <c r="UHQ239" s="130"/>
      <c r="UHR239" s="130"/>
      <c r="UHS239" s="130"/>
      <c r="UHT239" s="130"/>
      <c r="UHU239" s="130"/>
      <c r="UHV239" s="130"/>
      <c r="UHW239" s="130"/>
      <c r="UHX239" s="130"/>
      <c r="UHY239" s="130"/>
      <c r="UHZ239" s="130"/>
      <c r="UIA239" s="130"/>
      <c r="UIB239" s="130"/>
      <c r="UIC239" s="130"/>
      <c r="UID239" s="130"/>
      <c r="UIE239" s="130"/>
      <c r="UIF239" s="130"/>
      <c r="UIG239" s="130"/>
      <c r="UIH239" s="130"/>
      <c r="UII239" s="130"/>
      <c r="UIJ239" s="130"/>
      <c r="UIK239" s="130"/>
      <c r="UIL239" s="130"/>
      <c r="UIM239" s="130"/>
      <c r="UIN239" s="130"/>
      <c r="UIO239" s="130"/>
      <c r="UIP239" s="130"/>
      <c r="UIQ239" s="130"/>
      <c r="UIR239" s="130"/>
      <c r="UIS239" s="130"/>
      <c r="UIT239" s="130"/>
      <c r="UIU239" s="130"/>
      <c r="UIV239" s="130"/>
      <c r="UIW239" s="130"/>
      <c r="UIX239" s="130"/>
      <c r="UIY239" s="130"/>
      <c r="UIZ239" s="130"/>
      <c r="UJA239" s="130"/>
      <c r="UJB239" s="130"/>
      <c r="UJC239" s="130"/>
      <c r="UJD239" s="130"/>
      <c r="UJE239" s="130"/>
      <c r="UJF239" s="130"/>
      <c r="UJG239" s="130"/>
      <c r="UJH239" s="130"/>
      <c r="UJI239" s="130"/>
      <c r="UJJ239" s="130"/>
      <c r="UJK239" s="130"/>
      <c r="UJL239" s="130"/>
      <c r="UJM239" s="130"/>
      <c r="UJN239" s="130"/>
      <c r="UJO239" s="130"/>
      <c r="UJP239" s="130"/>
      <c r="UJQ239" s="130"/>
      <c r="UJR239" s="130"/>
      <c r="UJS239" s="130"/>
      <c r="UJT239" s="130"/>
      <c r="UJU239" s="130"/>
      <c r="UJV239" s="130"/>
      <c r="UJW239" s="130"/>
      <c r="UJX239" s="130"/>
      <c r="UJY239" s="130"/>
      <c r="UJZ239" s="130"/>
      <c r="UKA239" s="130"/>
      <c r="UKB239" s="130"/>
      <c r="UKC239" s="130"/>
      <c r="UKD239" s="130"/>
      <c r="UKE239" s="130"/>
      <c r="UKF239" s="130"/>
      <c r="UKG239" s="130"/>
      <c r="UKH239" s="130"/>
      <c r="UKI239" s="130"/>
      <c r="UKJ239" s="130"/>
      <c r="UKK239" s="130"/>
      <c r="UKL239" s="130"/>
      <c r="UKM239" s="130"/>
      <c r="UKN239" s="130"/>
      <c r="UKO239" s="130"/>
      <c r="UKP239" s="130"/>
      <c r="UKQ239" s="130"/>
      <c r="UKR239" s="130"/>
      <c r="UKS239" s="130"/>
      <c r="UKT239" s="130"/>
      <c r="UKU239" s="130"/>
      <c r="UKV239" s="130"/>
      <c r="UKW239" s="130"/>
      <c r="UKX239" s="130"/>
      <c r="UKY239" s="130"/>
      <c r="UKZ239" s="130"/>
      <c r="ULA239" s="130"/>
      <c r="ULB239" s="130"/>
      <c r="ULC239" s="130"/>
      <c r="ULD239" s="130"/>
      <c r="ULE239" s="130"/>
      <c r="ULF239" s="130"/>
      <c r="ULG239" s="130"/>
      <c r="ULH239" s="130"/>
      <c r="ULI239" s="130"/>
      <c r="ULJ239" s="130"/>
      <c r="ULK239" s="130"/>
      <c r="ULL239" s="130"/>
      <c r="ULM239" s="130"/>
      <c r="ULN239" s="130"/>
      <c r="ULO239" s="130"/>
      <c r="ULP239" s="130"/>
      <c r="ULQ239" s="130"/>
      <c r="ULR239" s="130"/>
      <c r="ULS239" s="130"/>
      <c r="ULT239" s="130"/>
      <c r="ULU239" s="130"/>
      <c r="ULV239" s="130"/>
      <c r="ULW239" s="130"/>
      <c r="ULX239" s="130"/>
      <c r="ULY239" s="130"/>
      <c r="ULZ239" s="130"/>
      <c r="UMA239" s="130"/>
      <c r="UMB239" s="130"/>
      <c r="UMC239" s="130"/>
      <c r="UMD239" s="130"/>
      <c r="UME239" s="130"/>
      <c r="UMF239" s="130"/>
      <c r="UMG239" s="130"/>
      <c r="UMH239" s="130"/>
      <c r="UMI239" s="130"/>
      <c r="UMJ239" s="130"/>
      <c r="UMK239" s="130"/>
      <c r="UML239" s="130"/>
      <c r="UMM239" s="130"/>
      <c r="UMN239" s="130"/>
      <c r="UMO239" s="130"/>
      <c r="UMP239" s="130"/>
      <c r="UMQ239" s="130"/>
      <c r="UMR239" s="130"/>
      <c r="UMS239" s="130"/>
      <c r="UMT239" s="130"/>
      <c r="UMU239" s="130"/>
      <c r="UMV239" s="130"/>
      <c r="UMW239" s="130"/>
      <c r="UMX239" s="130"/>
      <c r="UMY239" s="130"/>
      <c r="UMZ239" s="130"/>
      <c r="UNA239" s="130"/>
      <c r="UNB239" s="130"/>
      <c r="UNC239" s="130"/>
      <c r="UND239" s="130"/>
      <c r="UNE239" s="130"/>
      <c r="UNF239" s="130"/>
      <c r="UNG239" s="130"/>
      <c r="UNH239" s="130"/>
      <c r="UNI239" s="130"/>
      <c r="UNJ239" s="130"/>
      <c r="UNK239" s="130"/>
      <c r="UNL239" s="130"/>
      <c r="UNM239" s="130"/>
      <c r="UNN239" s="130"/>
      <c r="UNO239" s="130"/>
      <c r="UNP239" s="130"/>
      <c r="UNQ239" s="130"/>
      <c r="UNR239" s="130"/>
      <c r="UNS239" s="130"/>
      <c r="UNT239" s="130"/>
      <c r="UNU239" s="130"/>
      <c r="UNV239" s="130"/>
      <c r="UNW239" s="130"/>
      <c r="UNX239" s="130"/>
      <c r="UNY239" s="130"/>
      <c r="UNZ239" s="130"/>
      <c r="UOA239" s="130"/>
      <c r="UOB239" s="130"/>
      <c r="UOC239" s="130"/>
      <c r="UOD239" s="130"/>
      <c r="UOE239" s="130"/>
      <c r="UOF239" s="130"/>
      <c r="UOG239" s="130"/>
      <c r="UOH239" s="130"/>
      <c r="UOI239" s="130"/>
      <c r="UOJ239" s="130"/>
      <c r="UOK239" s="130"/>
      <c r="UOL239" s="130"/>
      <c r="UOM239" s="130"/>
      <c r="UON239" s="130"/>
      <c r="UOO239" s="130"/>
      <c r="UOP239" s="130"/>
      <c r="UOQ239" s="130"/>
      <c r="UOR239" s="130"/>
      <c r="UOS239" s="130"/>
      <c r="UOT239" s="130"/>
      <c r="UOU239" s="130"/>
      <c r="UOV239" s="130"/>
      <c r="UOW239" s="130"/>
      <c r="UOX239" s="130"/>
      <c r="UOY239" s="130"/>
      <c r="UOZ239" s="130"/>
      <c r="UPA239" s="130"/>
      <c r="UPB239" s="130"/>
      <c r="UPC239" s="130"/>
      <c r="UPD239" s="130"/>
      <c r="UPE239" s="130"/>
      <c r="UPF239" s="130"/>
      <c r="UPG239" s="130"/>
      <c r="UPH239" s="130"/>
      <c r="UPI239" s="130"/>
      <c r="UPJ239" s="130"/>
      <c r="UPK239" s="130"/>
      <c r="UPL239" s="130"/>
      <c r="UPM239" s="130"/>
      <c r="UPN239" s="130"/>
      <c r="UPO239" s="130"/>
      <c r="UPP239" s="130"/>
      <c r="UPQ239" s="130"/>
      <c r="UPR239" s="130"/>
      <c r="UPS239" s="130"/>
      <c r="UPT239" s="130"/>
      <c r="UPU239" s="130"/>
      <c r="UPV239" s="130"/>
      <c r="UPW239" s="130"/>
      <c r="UPX239" s="130"/>
      <c r="UPY239" s="130"/>
      <c r="UPZ239" s="130"/>
      <c r="UQA239" s="130"/>
      <c r="UQB239" s="130"/>
      <c r="UQC239" s="130"/>
      <c r="UQD239" s="130"/>
      <c r="UQE239" s="130"/>
      <c r="UQF239" s="130"/>
      <c r="UQG239" s="130"/>
      <c r="UQH239" s="130"/>
      <c r="UQI239" s="130"/>
      <c r="UQJ239" s="130"/>
      <c r="UQK239" s="130"/>
      <c r="UQL239" s="130"/>
      <c r="UQM239" s="130"/>
      <c r="UQN239" s="130"/>
      <c r="UQO239" s="130"/>
      <c r="UQP239" s="130"/>
      <c r="UQQ239" s="130"/>
      <c r="UQR239" s="130"/>
      <c r="UQS239" s="130"/>
      <c r="UQT239" s="130"/>
      <c r="UQU239" s="130"/>
      <c r="UQV239" s="130"/>
      <c r="UQW239" s="130"/>
      <c r="UQX239" s="130"/>
      <c r="UQY239" s="130"/>
      <c r="UQZ239" s="130"/>
      <c r="URA239" s="130"/>
      <c r="URB239" s="130"/>
      <c r="URC239" s="130"/>
      <c r="URD239" s="130"/>
      <c r="URE239" s="130"/>
      <c r="URF239" s="130"/>
      <c r="URG239" s="130"/>
      <c r="URH239" s="130"/>
      <c r="URI239" s="130"/>
      <c r="URJ239" s="130"/>
      <c r="URK239" s="130"/>
      <c r="URL239" s="130"/>
      <c r="URM239" s="130"/>
      <c r="URN239" s="130"/>
      <c r="URO239" s="130"/>
      <c r="URP239" s="130"/>
      <c r="URQ239" s="130"/>
      <c r="URR239" s="130"/>
      <c r="URS239" s="130"/>
      <c r="URT239" s="130"/>
      <c r="URU239" s="130"/>
      <c r="URV239" s="130"/>
      <c r="URW239" s="130"/>
      <c r="URX239" s="130"/>
      <c r="URY239" s="130"/>
      <c r="URZ239" s="130"/>
      <c r="USA239" s="130"/>
      <c r="USB239" s="130"/>
      <c r="USC239" s="130"/>
      <c r="USD239" s="130"/>
      <c r="USE239" s="130"/>
      <c r="USF239" s="130"/>
      <c r="USG239" s="130"/>
      <c r="USH239" s="130"/>
      <c r="USI239" s="130"/>
      <c r="USJ239" s="130"/>
      <c r="USK239" s="130"/>
      <c r="USL239" s="130"/>
      <c r="USM239" s="130"/>
      <c r="USN239" s="130"/>
      <c r="USO239" s="130"/>
      <c r="USP239" s="130"/>
      <c r="USQ239" s="130"/>
      <c r="USR239" s="130"/>
      <c r="USS239" s="130"/>
      <c r="UST239" s="130"/>
      <c r="USU239" s="130"/>
      <c r="USV239" s="130"/>
      <c r="USW239" s="130"/>
      <c r="USX239" s="130"/>
      <c r="USY239" s="130"/>
      <c r="USZ239" s="130"/>
      <c r="UTA239" s="130"/>
      <c r="UTB239" s="130"/>
      <c r="UTC239" s="130"/>
      <c r="UTD239" s="130"/>
      <c r="UTE239" s="130"/>
      <c r="UTF239" s="130"/>
      <c r="UTG239" s="130"/>
      <c r="UTH239" s="130"/>
      <c r="UTI239" s="130"/>
      <c r="UTJ239" s="130"/>
      <c r="UTK239" s="130"/>
      <c r="UTL239" s="130"/>
      <c r="UTM239" s="130"/>
      <c r="UTN239" s="130"/>
      <c r="UTO239" s="130"/>
      <c r="UTP239" s="130"/>
      <c r="UTQ239" s="130"/>
      <c r="UTR239" s="130"/>
      <c r="UTS239" s="130"/>
      <c r="UTT239" s="130"/>
      <c r="UTU239" s="130"/>
      <c r="UTV239" s="130"/>
      <c r="UTW239" s="130"/>
      <c r="UTX239" s="130"/>
      <c r="UTY239" s="130"/>
      <c r="UTZ239" s="130"/>
      <c r="UUA239" s="130"/>
      <c r="UUB239" s="130"/>
      <c r="UUC239" s="130"/>
      <c r="UUD239" s="130"/>
      <c r="UUE239" s="130"/>
      <c r="UUF239" s="130"/>
      <c r="UUG239" s="130"/>
      <c r="UUH239" s="130"/>
      <c r="UUI239" s="130"/>
      <c r="UUJ239" s="130"/>
      <c r="UUK239" s="130"/>
      <c r="UUL239" s="130"/>
      <c r="UUM239" s="130"/>
      <c r="UUN239" s="130"/>
      <c r="UUO239" s="130"/>
      <c r="UUP239" s="130"/>
      <c r="UUQ239" s="130"/>
      <c r="UUR239" s="130"/>
      <c r="UUS239" s="130"/>
      <c r="UUT239" s="130"/>
      <c r="UUU239" s="130"/>
      <c r="UUV239" s="130"/>
      <c r="UUW239" s="130"/>
      <c r="UUX239" s="130"/>
      <c r="UUY239" s="130"/>
      <c r="UUZ239" s="130"/>
      <c r="UVA239" s="130"/>
      <c r="UVB239" s="130"/>
      <c r="UVC239" s="130"/>
      <c r="UVD239" s="130"/>
      <c r="UVE239" s="130"/>
      <c r="UVF239" s="130"/>
      <c r="UVG239" s="130"/>
      <c r="UVH239" s="130"/>
      <c r="UVI239" s="130"/>
      <c r="UVJ239" s="130"/>
      <c r="UVK239" s="130"/>
      <c r="UVL239" s="130"/>
      <c r="UVM239" s="130"/>
      <c r="UVN239" s="130"/>
      <c r="UVO239" s="130"/>
      <c r="UVP239" s="130"/>
      <c r="UVQ239" s="130"/>
      <c r="UVR239" s="130"/>
      <c r="UVS239" s="130"/>
      <c r="UVT239" s="130"/>
      <c r="UVU239" s="130"/>
      <c r="UVV239" s="130"/>
      <c r="UVW239" s="130"/>
      <c r="UVX239" s="130"/>
      <c r="UVY239" s="130"/>
      <c r="UVZ239" s="130"/>
      <c r="UWA239" s="130"/>
      <c r="UWB239" s="130"/>
      <c r="UWC239" s="130"/>
      <c r="UWD239" s="130"/>
      <c r="UWE239" s="130"/>
      <c r="UWF239" s="130"/>
      <c r="UWG239" s="130"/>
      <c r="UWH239" s="130"/>
      <c r="UWI239" s="130"/>
      <c r="UWJ239" s="130"/>
      <c r="UWK239" s="130"/>
      <c r="UWL239" s="130"/>
      <c r="UWM239" s="130"/>
      <c r="UWN239" s="130"/>
      <c r="UWO239" s="130"/>
      <c r="UWP239" s="130"/>
      <c r="UWQ239" s="130"/>
      <c r="UWR239" s="130"/>
      <c r="UWS239" s="130"/>
      <c r="UWT239" s="130"/>
      <c r="UWU239" s="130"/>
      <c r="UWV239" s="130"/>
      <c r="UWW239" s="130"/>
      <c r="UWX239" s="130"/>
      <c r="UWY239" s="130"/>
      <c r="UWZ239" s="130"/>
      <c r="UXA239" s="130"/>
      <c r="UXB239" s="130"/>
      <c r="UXC239" s="130"/>
      <c r="UXD239" s="130"/>
      <c r="UXE239" s="130"/>
      <c r="UXF239" s="130"/>
      <c r="UXG239" s="130"/>
      <c r="UXH239" s="130"/>
      <c r="UXI239" s="130"/>
      <c r="UXJ239" s="130"/>
      <c r="UXK239" s="130"/>
      <c r="UXL239" s="130"/>
      <c r="UXM239" s="130"/>
      <c r="UXN239" s="130"/>
      <c r="UXO239" s="130"/>
      <c r="UXP239" s="130"/>
      <c r="UXQ239" s="130"/>
      <c r="UXR239" s="130"/>
      <c r="UXS239" s="130"/>
      <c r="UXT239" s="130"/>
      <c r="UXU239" s="130"/>
      <c r="UXV239" s="130"/>
      <c r="UXW239" s="130"/>
      <c r="UXX239" s="130"/>
      <c r="UXY239" s="130"/>
      <c r="UXZ239" s="130"/>
      <c r="UYA239" s="130"/>
      <c r="UYB239" s="130"/>
      <c r="UYC239" s="130"/>
      <c r="UYD239" s="130"/>
      <c r="UYE239" s="130"/>
      <c r="UYF239" s="130"/>
      <c r="UYG239" s="130"/>
      <c r="UYH239" s="130"/>
      <c r="UYI239" s="130"/>
      <c r="UYJ239" s="130"/>
      <c r="UYK239" s="130"/>
      <c r="UYL239" s="130"/>
      <c r="UYM239" s="130"/>
      <c r="UYN239" s="130"/>
      <c r="UYO239" s="130"/>
      <c r="UYP239" s="130"/>
      <c r="UYQ239" s="130"/>
      <c r="UYR239" s="130"/>
      <c r="UYS239" s="130"/>
      <c r="UYT239" s="130"/>
      <c r="UYU239" s="130"/>
      <c r="UYV239" s="130"/>
      <c r="UYW239" s="130"/>
      <c r="UYX239" s="130"/>
      <c r="UYY239" s="130"/>
      <c r="UYZ239" s="130"/>
      <c r="UZA239" s="130"/>
      <c r="UZB239" s="130"/>
      <c r="UZC239" s="130"/>
      <c r="UZD239" s="130"/>
      <c r="UZE239" s="130"/>
      <c r="UZF239" s="130"/>
      <c r="UZG239" s="130"/>
      <c r="UZH239" s="130"/>
      <c r="UZI239" s="130"/>
      <c r="UZJ239" s="130"/>
      <c r="UZK239" s="130"/>
      <c r="UZL239" s="130"/>
      <c r="UZM239" s="130"/>
      <c r="UZN239" s="130"/>
      <c r="UZO239" s="130"/>
      <c r="UZP239" s="130"/>
      <c r="UZQ239" s="130"/>
      <c r="UZR239" s="130"/>
      <c r="UZS239" s="130"/>
      <c r="UZT239" s="130"/>
      <c r="UZU239" s="130"/>
      <c r="UZV239" s="130"/>
      <c r="UZW239" s="130"/>
      <c r="UZX239" s="130"/>
      <c r="UZY239" s="130"/>
      <c r="UZZ239" s="130"/>
      <c r="VAA239" s="130"/>
      <c r="VAB239" s="130"/>
      <c r="VAC239" s="130"/>
      <c r="VAD239" s="130"/>
      <c r="VAE239" s="130"/>
      <c r="VAF239" s="130"/>
      <c r="VAG239" s="130"/>
      <c r="VAH239" s="130"/>
      <c r="VAI239" s="130"/>
      <c r="VAJ239" s="130"/>
      <c r="VAK239" s="130"/>
      <c r="VAL239" s="130"/>
      <c r="VAM239" s="130"/>
      <c r="VAN239" s="130"/>
      <c r="VAO239" s="130"/>
      <c r="VAP239" s="130"/>
      <c r="VAQ239" s="130"/>
      <c r="VAR239" s="130"/>
      <c r="VAS239" s="130"/>
      <c r="VAT239" s="130"/>
      <c r="VAU239" s="130"/>
      <c r="VAV239" s="130"/>
      <c r="VAW239" s="130"/>
      <c r="VAX239" s="130"/>
      <c r="VAY239" s="130"/>
      <c r="VAZ239" s="130"/>
      <c r="VBA239" s="130"/>
      <c r="VBB239" s="130"/>
      <c r="VBC239" s="130"/>
      <c r="VBD239" s="130"/>
      <c r="VBE239" s="130"/>
      <c r="VBF239" s="130"/>
      <c r="VBG239" s="130"/>
      <c r="VBH239" s="130"/>
      <c r="VBI239" s="130"/>
      <c r="VBJ239" s="130"/>
      <c r="VBK239" s="130"/>
      <c r="VBL239" s="130"/>
      <c r="VBM239" s="130"/>
      <c r="VBN239" s="130"/>
      <c r="VBO239" s="130"/>
      <c r="VBP239" s="130"/>
      <c r="VBQ239" s="130"/>
      <c r="VBR239" s="130"/>
      <c r="VBS239" s="130"/>
      <c r="VBT239" s="130"/>
      <c r="VBU239" s="130"/>
      <c r="VBV239" s="130"/>
      <c r="VBW239" s="130"/>
      <c r="VBX239" s="130"/>
      <c r="VBY239" s="130"/>
      <c r="VBZ239" s="130"/>
      <c r="VCA239" s="130"/>
      <c r="VCB239" s="130"/>
      <c r="VCC239" s="130"/>
      <c r="VCD239" s="130"/>
      <c r="VCE239" s="130"/>
      <c r="VCF239" s="130"/>
      <c r="VCG239" s="130"/>
      <c r="VCH239" s="130"/>
      <c r="VCI239" s="130"/>
      <c r="VCJ239" s="130"/>
      <c r="VCK239" s="130"/>
      <c r="VCL239" s="130"/>
      <c r="VCM239" s="130"/>
      <c r="VCN239" s="130"/>
      <c r="VCO239" s="130"/>
      <c r="VCP239" s="130"/>
      <c r="VCQ239" s="130"/>
      <c r="VCR239" s="130"/>
      <c r="VCS239" s="130"/>
      <c r="VCT239" s="130"/>
      <c r="VCU239" s="130"/>
      <c r="VCV239" s="130"/>
      <c r="VCW239" s="130"/>
      <c r="VCX239" s="130"/>
      <c r="VCY239" s="130"/>
      <c r="VCZ239" s="130"/>
      <c r="VDA239" s="130"/>
      <c r="VDB239" s="130"/>
      <c r="VDC239" s="130"/>
      <c r="VDD239" s="130"/>
      <c r="VDE239" s="130"/>
      <c r="VDF239" s="130"/>
      <c r="VDG239" s="130"/>
      <c r="VDH239" s="130"/>
      <c r="VDI239" s="130"/>
      <c r="VDJ239" s="130"/>
      <c r="VDK239" s="130"/>
      <c r="VDL239" s="130"/>
      <c r="VDM239" s="130"/>
      <c r="VDN239" s="130"/>
      <c r="VDO239" s="130"/>
      <c r="VDP239" s="130"/>
      <c r="VDQ239" s="130"/>
      <c r="VDR239" s="130"/>
      <c r="VDS239" s="130"/>
      <c r="VDT239" s="130"/>
      <c r="VDU239" s="130"/>
      <c r="VDV239" s="130"/>
      <c r="VDW239" s="130"/>
      <c r="VDX239" s="130"/>
      <c r="VDY239" s="130"/>
      <c r="VDZ239" s="130"/>
      <c r="VEA239" s="130"/>
      <c r="VEB239" s="130"/>
      <c r="VEC239" s="130"/>
      <c r="VED239" s="130"/>
      <c r="VEE239" s="130"/>
      <c r="VEF239" s="130"/>
      <c r="VEG239" s="130"/>
      <c r="VEH239" s="130"/>
      <c r="VEI239" s="130"/>
      <c r="VEJ239" s="130"/>
      <c r="VEK239" s="130"/>
      <c r="VEL239" s="130"/>
      <c r="VEM239" s="130"/>
      <c r="VEN239" s="130"/>
      <c r="VEO239" s="130"/>
      <c r="VEP239" s="130"/>
      <c r="VEQ239" s="130"/>
      <c r="VER239" s="130"/>
      <c r="VES239" s="130"/>
      <c r="VET239" s="130"/>
      <c r="VEU239" s="130"/>
      <c r="VEV239" s="130"/>
      <c r="VEW239" s="130"/>
      <c r="VEX239" s="130"/>
      <c r="VEY239" s="130"/>
      <c r="VEZ239" s="130"/>
      <c r="VFA239" s="130"/>
      <c r="VFB239" s="130"/>
      <c r="VFC239" s="130"/>
      <c r="VFD239" s="130"/>
      <c r="VFE239" s="130"/>
      <c r="VFF239" s="130"/>
      <c r="VFG239" s="130"/>
      <c r="VFH239" s="130"/>
      <c r="VFI239" s="130"/>
      <c r="VFJ239" s="130"/>
      <c r="VFK239" s="130"/>
      <c r="VFL239" s="130"/>
      <c r="VFM239" s="130"/>
      <c r="VFN239" s="130"/>
      <c r="VFO239" s="130"/>
      <c r="VFP239" s="130"/>
      <c r="VFQ239" s="130"/>
      <c r="VFR239" s="130"/>
      <c r="VFS239" s="130"/>
      <c r="VFT239" s="130"/>
      <c r="VFU239" s="130"/>
      <c r="VFV239" s="130"/>
      <c r="VFW239" s="130"/>
      <c r="VFX239" s="130"/>
      <c r="VFY239" s="130"/>
      <c r="VFZ239" s="130"/>
      <c r="VGA239" s="130"/>
      <c r="VGB239" s="130"/>
      <c r="VGC239" s="130"/>
      <c r="VGD239" s="130"/>
      <c r="VGE239" s="130"/>
      <c r="VGF239" s="130"/>
      <c r="VGG239" s="130"/>
      <c r="VGH239" s="130"/>
      <c r="VGI239" s="130"/>
      <c r="VGJ239" s="130"/>
      <c r="VGK239" s="130"/>
      <c r="VGL239" s="130"/>
      <c r="VGM239" s="130"/>
      <c r="VGN239" s="130"/>
      <c r="VGO239" s="130"/>
      <c r="VGP239" s="130"/>
      <c r="VGQ239" s="130"/>
      <c r="VGR239" s="130"/>
      <c r="VGS239" s="130"/>
      <c r="VGT239" s="130"/>
      <c r="VGU239" s="130"/>
      <c r="VGV239" s="130"/>
      <c r="VGW239" s="130"/>
      <c r="VGX239" s="130"/>
      <c r="VGY239" s="130"/>
      <c r="VGZ239" s="130"/>
      <c r="VHA239" s="130"/>
      <c r="VHB239" s="130"/>
      <c r="VHC239" s="130"/>
      <c r="VHD239" s="130"/>
      <c r="VHE239" s="130"/>
      <c r="VHF239" s="130"/>
      <c r="VHG239" s="130"/>
      <c r="VHH239" s="130"/>
      <c r="VHI239" s="130"/>
      <c r="VHJ239" s="130"/>
      <c r="VHK239" s="130"/>
      <c r="VHL239" s="130"/>
      <c r="VHM239" s="130"/>
      <c r="VHN239" s="130"/>
      <c r="VHO239" s="130"/>
      <c r="VHP239" s="130"/>
      <c r="VHQ239" s="130"/>
      <c r="VHR239" s="130"/>
      <c r="VHS239" s="130"/>
      <c r="VHT239" s="130"/>
      <c r="VHU239" s="130"/>
      <c r="VHV239" s="130"/>
      <c r="VHW239" s="130"/>
      <c r="VHX239" s="130"/>
      <c r="VHY239" s="130"/>
      <c r="VHZ239" s="130"/>
      <c r="VIA239" s="130"/>
      <c r="VIB239" s="130"/>
      <c r="VIC239" s="130"/>
      <c r="VID239" s="130"/>
      <c r="VIE239" s="130"/>
      <c r="VIF239" s="130"/>
      <c r="VIG239" s="130"/>
      <c r="VIH239" s="130"/>
      <c r="VII239" s="130"/>
      <c r="VIJ239" s="130"/>
      <c r="VIK239" s="130"/>
      <c r="VIL239" s="130"/>
      <c r="VIM239" s="130"/>
      <c r="VIN239" s="130"/>
      <c r="VIO239" s="130"/>
      <c r="VIP239" s="130"/>
      <c r="VIQ239" s="130"/>
      <c r="VIR239" s="130"/>
      <c r="VIS239" s="130"/>
      <c r="VIT239" s="130"/>
      <c r="VIU239" s="130"/>
      <c r="VIV239" s="130"/>
      <c r="VIW239" s="130"/>
      <c r="VIX239" s="130"/>
      <c r="VIY239" s="130"/>
      <c r="VIZ239" s="130"/>
      <c r="VJA239" s="130"/>
      <c r="VJB239" s="130"/>
      <c r="VJC239" s="130"/>
      <c r="VJD239" s="130"/>
      <c r="VJE239" s="130"/>
      <c r="VJF239" s="130"/>
      <c r="VJG239" s="130"/>
      <c r="VJH239" s="130"/>
      <c r="VJI239" s="130"/>
      <c r="VJJ239" s="130"/>
      <c r="VJK239" s="130"/>
      <c r="VJL239" s="130"/>
      <c r="VJM239" s="130"/>
      <c r="VJN239" s="130"/>
      <c r="VJO239" s="130"/>
      <c r="VJP239" s="130"/>
      <c r="VJQ239" s="130"/>
      <c r="VJR239" s="130"/>
      <c r="VJS239" s="130"/>
      <c r="VJT239" s="130"/>
      <c r="VJU239" s="130"/>
      <c r="VJV239" s="130"/>
      <c r="VJW239" s="130"/>
      <c r="VJX239" s="130"/>
      <c r="VJY239" s="130"/>
      <c r="VJZ239" s="130"/>
      <c r="VKA239" s="130"/>
      <c r="VKB239" s="130"/>
      <c r="VKC239" s="130"/>
      <c r="VKD239" s="130"/>
      <c r="VKE239" s="130"/>
      <c r="VKF239" s="130"/>
      <c r="VKG239" s="130"/>
      <c r="VKH239" s="130"/>
      <c r="VKI239" s="130"/>
      <c r="VKJ239" s="130"/>
      <c r="VKK239" s="130"/>
      <c r="VKL239" s="130"/>
      <c r="VKM239" s="130"/>
      <c r="VKN239" s="130"/>
      <c r="VKO239" s="130"/>
      <c r="VKP239" s="130"/>
      <c r="VKQ239" s="130"/>
      <c r="VKR239" s="130"/>
      <c r="VKS239" s="130"/>
      <c r="VKT239" s="130"/>
      <c r="VKU239" s="130"/>
      <c r="VKV239" s="130"/>
      <c r="VKW239" s="130"/>
      <c r="VKX239" s="130"/>
      <c r="VKY239" s="130"/>
      <c r="VKZ239" s="130"/>
      <c r="VLA239" s="130"/>
      <c r="VLB239" s="130"/>
      <c r="VLC239" s="130"/>
      <c r="VLD239" s="130"/>
      <c r="VLE239" s="130"/>
      <c r="VLF239" s="130"/>
      <c r="VLG239" s="130"/>
      <c r="VLH239" s="130"/>
      <c r="VLI239" s="130"/>
      <c r="VLJ239" s="130"/>
      <c r="VLK239" s="130"/>
      <c r="VLL239" s="130"/>
      <c r="VLM239" s="130"/>
      <c r="VLN239" s="130"/>
      <c r="VLO239" s="130"/>
      <c r="VLP239" s="130"/>
      <c r="VLQ239" s="130"/>
      <c r="VLR239" s="130"/>
      <c r="VLS239" s="130"/>
      <c r="VLT239" s="130"/>
      <c r="VLU239" s="130"/>
      <c r="VLV239" s="130"/>
      <c r="VLW239" s="130"/>
      <c r="VLX239" s="130"/>
      <c r="VLY239" s="130"/>
      <c r="VLZ239" s="130"/>
      <c r="VMA239" s="130"/>
      <c r="VMB239" s="130"/>
      <c r="VMC239" s="130"/>
      <c r="VMD239" s="130"/>
      <c r="VME239" s="130"/>
      <c r="VMF239" s="130"/>
      <c r="VMG239" s="130"/>
      <c r="VMH239" s="130"/>
      <c r="VMI239" s="130"/>
      <c r="VMJ239" s="130"/>
      <c r="VMK239" s="130"/>
      <c r="VML239" s="130"/>
      <c r="VMM239" s="130"/>
      <c r="VMN239" s="130"/>
      <c r="VMO239" s="130"/>
      <c r="VMP239" s="130"/>
      <c r="VMQ239" s="130"/>
      <c r="VMR239" s="130"/>
      <c r="VMS239" s="130"/>
      <c r="VMT239" s="130"/>
      <c r="VMU239" s="130"/>
      <c r="VMV239" s="130"/>
      <c r="VMW239" s="130"/>
      <c r="VMX239" s="130"/>
      <c r="VMY239" s="130"/>
      <c r="VMZ239" s="130"/>
      <c r="VNA239" s="130"/>
      <c r="VNB239" s="130"/>
      <c r="VNC239" s="130"/>
      <c r="VND239" s="130"/>
      <c r="VNE239" s="130"/>
      <c r="VNF239" s="130"/>
      <c r="VNG239" s="130"/>
      <c r="VNH239" s="130"/>
      <c r="VNI239" s="130"/>
      <c r="VNJ239" s="130"/>
      <c r="VNK239" s="130"/>
      <c r="VNL239" s="130"/>
      <c r="VNM239" s="130"/>
      <c r="VNN239" s="130"/>
      <c r="VNO239" s="130"/>
      <c r="VNP239" s="130"/>
      <c r="VNQ239" s="130"/>
      <c r="VNR239" s="130"/>
      <c r="VNS239" s="130"/>
      <c r="VNT239" s="130"/>
      <c r="VNU239" s="130"/>
      <c r="VNV239" s="130"/>
      <c r="VNW239" s="130"/>
      <c r="VNX239" s="130"/>
      <c r="VNY239" s="130"/>
      <c r="VNZ239" s="130"/>
      <c r="VOA239" s="130"/>
      <c r="VOB239" s="130"/>
      <c r="VOC239" s="130"/>
      <c r="VOD239" s="130"/>
      <c r="VOE239" s="130"/>
      <c r="VOF239" s="130"/>
      <c r="VOG239" s="130"/>
      <c r="VOH239" s="130"/>
      <c r="VOI239" s="130"/>
      <c r="VOJ239" s="130"/>
      <c r="VOK239" s="130"/>
      <c r="VOL239" s="130"/>
      <c r="VOM239" s="130"/>
      <c r="VON239" s="130"/>
      <c r="VOO239" s="130"/>
      <c r="VOP239" s="130"/>
      <c r="VOQ239" s="130"/>
      <c r="VOR239" s="130"/>
      <c r="VOS239" s="130"/>
      <c r="VOT239" s="130"/>
      <c r="VOU239" s="130"/>
      <c r="VOV239" s="130"/>
      <c r="VOW239" s="130"/>
      <c r="VOX239" s="130"/>
      <c r="VOY239" s="130"/>
      <c r="VOZ239" s="130"/>
      <c r="VPA239" s="130"/>
      <c r="VPB239" s="130"/>
      <c r="VPC239" s="130"/>
      <c r="VPD239" s="130"/>
      <c r="VPE239" s="130"/>
      <c r="VPF239" s="130"/>
      <c r="VPG239" s="130"/>
      <c r="VPH239" s="130"/>
      <c r="VPI239" s="130"/>
      <c r="VPJ239" s="130"/>
      <c r="VPK239" s="130"/>
      <c r="VPL239" s="130"/>
      <c r="VPM239" s="130"/>
      <c r="VPN239" s="130"/>
      <c r="VPO239" s="130"/>
      <c r="VPP239" s="130"/>
      <c r="VPQ239" s="130"/>
      <c r="VPR239" s="130"/>
      <c r="VPS239" s="130"/>
      <c r="VPT239" s="130"/>
      <c r="VPU239" s="130"/>
      <c r="VPV239" s="130"/>
      <c r="VPW239" s="130"/>
      <c r="VPX239" s="130"/>
      <c r="VPY239" s="130"/>
      <c r="VPZ239" s="130"/>
      <c r="VQA239" s="130"/>
      <c r="VQB239" s="130"/>
      <c r="VQC239" s="130"/>
      <c r="VQD239" s="130"/>
      <c r="VQE239" s="130"/>
      <c r="VQF239" s="130"/>
      <c r="VQG239" s="130"/>
      <c r="VQH239" s="130"/>
      <c r="VQI239" s="130"/>
      <c r="VQJ239" s="130"/>
      <c r="VQK239" s="130"/>
      <c r="VQL239" s="130"/>
      <c r="VQM239" s="130"/>
      <c r="VQN239" s="130"/>
      <c r="VQO239" s="130"/>
      <c r="VQP239" s="130"/>
      <c r="VQQ239" s="130"/>
      <c r="VQR239" s="130"/>
      <c r="VQS239" s="130"/>
      <c r="VQT239" s="130"/>
      <c r="VQU239" s="130"/>
      <c r="VQV239" s="130"/>
      <c r="VQW239" s="130"/>
      <c r="VQX239" s="130"/>
      <c r="VQY239" s="130"/>
      <c r="VQZ239" s="130"/>
      <c r="VRA239" s="130"/>
      <c r="VRB239" s="130"/>
      <c r="VRC239" s="130"/>
      <c r="VRD239" s="130"/>
      <c r="VRE239" s="130"/>
      <c r="VRF239" s="130"/>
      <c r="VRG239" s="130"/>
      <c r="VRH239" s="130"/>
      <c r="VRI239" s="130"/>
      <c r="VRJ239" s="130"/>
      <c r="VRK239" s="130"/>
      <c r="VRL239" s="130"/>
      <c r="VRM239" s="130"/>
      <c r="VRN239" s="130"/>
      <c r="VRO239" s="130"/>
      <c r="VRP239" s="130"/>
      <c r="VRQ239" s="130"/>
      <c r="VRR239" s="130"/>
      <c r="VRS239" s="130"/>
      <c r="VRT239" s="130"/>
      <c r="VRU239" s="130"/>
      <c r="VRV239" s="130"/>
      <c r="VRW239" s="130"/>
      <c r="VRX239" s="130"/>
      <c r="VRY239" s="130"/>
      <c r="VRZ239" s="130"/>
      <c r="VSA239" s="130"/>
      <c r="VSB239" s="130"/>
      <c r="VSC239" s="130"/>
      <c r="VSD239" s="130"/>
      <c r="VSE239" s="130"/>
      <c r="VSF239" s="130"/>
      <c r="VSG239" s="130"/>
      <c r="VSH239" s="130"/>
      <c r="VSI239" s="130"/>
      <c r="VSJ239" s="130"/>
      <c r="VSK239" s="130"/>
      <c r="VSL239" s="130"/>
      <c r="VSM239" s="130"/>
      <c r="VSN239" s="130"/>
      <c r="VSO239" s="130"/>
      <c r="VSP239" s="130"/>
      <c r="VSQ239" s="130"/>
      <c r="VSR239" s="130"/>
      <c r="VSS239" s="130"/>
      <c r="VST239" s="130"/>
      <c r="VSU239" s="130"/>
      <c r="VSV239" s="130"/>
      <c r="VSW239" s="130"/>
      <c r="VSX239" s="130"/>
      <c r="VSY239" s="130"/>
      <c r="VSZ239" s="130"/>
      <c r="VTA239" s="130"/>
      <c r="VTB239" s="130"/>
      <c r="VTC239" s="130"/>
      <c r="VTD239" s="130"/>
      <c r="VTE239" s="130"/>
      <c r="VTF239" s="130"/>
      <c r="VTG239" s="130"/>
      <c r="VTH239" s="130"/>
      <c r="VTI239" s="130"/>
      <c r="VTJ239" s="130"/>
      <c r="VTK239" s="130"/>
      <c r="VTL239" s="130"/>
      <c r="VTM239" s="130"/>
      <c r="VTN239" s="130"/>
      <c r="VTO239" s="130"/>
      <c r="VTP239" s="130"/>
      <c r="VTQ239" s="130"/>
      <c r="VTR239" s="130"/>
      <c r="VTS239" s="130"/>
      <c r="VTT239" s="130"/>
      <c r="VTU239" s="130"/>
      <c r="VTV239" s="130"/>
      <c r="VTW239" s="130"/>
      <c r="VTX239" s="130"/>
      <c r="VTY239" s="130"/>
      <c r="VTZ239" s="130"/>
      <c r="VUA239" s="130"/>
      <c r="VUB239" s="130"/>
      <c r="VUC239" s="130"/>
      <c r="VUD239" s="130"/>
      <c r="VUE239" s="130"/>
      <c r="VUF239" s="130"/>
      <c r="VUG239" s="130"/>
      <c r="VUH239" s="130"/>
      <c r="VUI239" s="130"/>
      <c r="VUJ239" s="130"/>
      <c r="VUK239" s="130"/>
      <c r="VUL239" s="130"/>
      <c r="VUM239" s="130"/>
      <c r="VUN239" s="130"/>
      <c r="VUO239" s="130"/>
      <c r="VUP239" s="130"/>
      <c r="VUQ239" s="130"/>
      <c r="VUR239" s="130"/>
      <c r="VUS239" s="130"/>
      <c r="VUT239" s="130"/>
      <c r="VUU239" s="130"/>
      <c r="VUV239" s="130"/>
      <c r="VUW239" s="130"/>
      <c r="VUX239" s="130"/>
      <c r="VUY239" s="130"/>
      <c r="VUZ239" s="130"/>
      <c r="VVA239" s="130"/>
      <c r="VVB239" s="130"/>
      <c r="VVC239" s="130"/>
      <c r="VVD239" s="130"/>
      <c r="VVE239" s="130"/>
      <c r="VVF239" s="130"/>
      <c r="VVG239" s="130"/>
      <c r="VVH239" s="130"/>
      <c r="VVI239" s="130"/>
      <c r="VVJ239" s="130"/>
      <c r="VVK239" s="130"/>
      <c r="VVL239" s="130"/>
      <c r="VVM239" s="130"/>
      <c r="VVN239" s="130"/>
      <c r="VVO239" s="130"/>
      <c r="VVP239" s="130"/>
      <c r="VVQ239" s="130"/>
      <c r="VVR239" s="130"/>
      <c r="VVS239" s="130"/>
      <c r="VVT239" s="130"/>
      <c r="VVU239" s="130"/>
      <c r="VVV239" s="130"/>
      <c r="VVW239" s="130"/>
      <c r="VVX239" s="130"/>
      <c r="VVY239" s="130"/>
      <c r="VVZ239" s="130"/>
      <c r="VWA239" s="130"/>
      <c r="VWB239" s="130"/>
      <c r="VWC239" s="130"/>
      <c r="VWD239" s="130"/>
      <c r="VWE239" s="130"/>
      <c r="VWF239" s="130"/>
      <c r="VWG239" s="130"/>
      <c r="VWH239" s="130"/>
      <c r="VWI239" s="130"/>
      <c r="VWJ239" s="130"/>
      <c r="VWK239" s="130"/>
      <c r="VWL239" s="130"/>
      <c r="VWM239" s="130"/>
      <c r="VWN239" s="130"/>
      <c r="VWO239" s="130"/>
      <c r="VWP239" s="130"/>
      <c r="VWQ239" s="130"/>
      <c r="VWR239" s="130"/>
      <c r="VWS239" s="130"/>
      <c r="VWT239" s="130"/>
      <c r="VWU239" s="130"/>
      <c r="VWV239" s="130"/>
      <c r="VWW239" s="130"/>
      <c r="VWX239" s="130"/>
      <c r="VWY239" s="130"/>
      <c r="VWZ239" s="130"/>
      <c r="VXA239" s="130"/>
      <c r="VXB239" s="130"/>
      <c r="VXC239" s="130"/>
      <c r="VXD239" s="130"/>
      <c r="VXE239" s="130"/>
      <c r="VXF239" s="130"/>
      <c r="VXG239" s="130"/>
      <c r="VXH239" s="130"/>
      <c r="VXI239" s="130"/>
      <c r="VXJ239" s="130"/>
      <c r="VXK239" s="130"/>
      <c r="VXL239" s="130"/>
      <c r="VXM239" s="130"/>
      <c r="VXN239" s="130"/>
      <c r="VXO239" s="130"/>
      <c r="VXP239" s="130"/>
      <c r="VXQ239" s="130"/>
      <c r="VXR239" s="130"/>
      <c r="VXS239" s="130"/>
      <c r="VXT239" s="130"/>
      <c r="VXU239" s="130"/>
      <c r="VXV239" s="130"/>
      <c r="VXW239" s="130"/>
      <c r="VXX239" s="130"/>
      <c r="VXY239" s="130"/>
      <c r="VXZ239" s="130"/>
      <c r="VYA239" s="130"/>
      <c r="VYB239" s="130"/>
      <c r="VYC239" s="130"/>
      <c r="VYD239" s="130"/>
      <c r="VYE239" s="130"/>
      <c r="VYF239" s="130"/>
      <c r="VYG239" s="130"/>
      <c r="VYH239" s="130"/>
      <c r="VYI239" s="130"/>
      <c r="VYJ239" s="130"/>
      <c r="VYK239" s="130"/>
      <c r="VYL239" s="130"/>
      <c r="VYM239" s="130"/>
      <c r="VYN239" s="130"/>
      <c r="VYO239" s="130"/>
      <c r="VYP239" s="130"/>
      <c r="VYQ239" s="130"/>
      <c r="VYR239" s="130"/>
      <c r="VYS239" s="130"/>
      <c r="VYT239" s="130"/>
      <c r="VYU239" s="130"/>
      <c r="VYV239" s="130"/>
      <c r="VYW239" s="130"/>
      <c r="VYX239" s="130"/>
      <c r="VYY239" s="130"/>
      <c r="VYZ239" s="130"/>
      <c r="VZA239" s="130"/>
      <c r="VZB239" s="130"/>
      <c r="VZC239" s="130"/>
      <c r="VZD239" s="130"/>
      <c r="VZE239" s="130"/>
      <c r="VZF239" s="130"/>
      <c r="VZG239" s="130"/>
      <c r="VZH239" s="130"/>
      <c r="VZI239" s="130"/>
      <c r="VZJ239" s="130"/>
      <c r="VZK239" s="130"/>
      <c r="VZL239" s="130"/>
      <c r="VZM239" s="130"/>
      <c r="VZN239" s="130"/>
      <c r="VZO239" s="130"/>
      <c r="VZP239" s="130"/>
      <c r="VZQ239" s="130"/>
      <c r="VZR239" s="130"/>
      <c r="VZS239" s="130"/>
      <c r="VZT239" s="130"/>
      <c r="VZU239" s="130"/>
      <c r="VZV239" s="130"/>
      <c r="VZW239" s="130"/>
      <c r="VZX239" s="130"/>
      <c r="VZY239" s="130"/>
      <c r="VZZ239" s="130"/>
      <c r="WAA239" s="130"/>
      <c r="WAB239" s="130"/>
      <c r="WAC239" s="130"/>
      <c r="WAD239" s="130"/>
      <c r="WAE239" s="130"/>
      <c r="WAF239" s="130"/>
      <c r="WAG239" s="130"/>
      <c r="WAH239" s="130"/>
      <c r="WAI239" s="130"/>
      <c r="WAJ239" s="130"/>
      <c r="WAK239" s="130"/>
      <c r="WAL239" s="130"/>
      <c r="WAM239" s="130"/>
      <c r="WAN239" s="130"/>
      <c r="WAO239" s="130"/>
      <c r="WAP239" s="130"/>
      <c r="WAQ239" s="130"/>
      <c r="WAR239" s="130"/>
      <c r="WAS239" s="130"/>
      <c r="WAT239" s="130"/>
      <c r="WAU239" s="130"/>
      <c r="WAV239" s="130"/>
      <c r="WAW239" s="130"/>
      <c r="WAX239" s="130"/>
      <c r="WAY239" s="130"/>
      <c r="WAZ239" s="130"/>
      <c r="WBA239" s="130"/>
      <c r="WBB239" s="130"/>
      <c r="WBC239" s="130"/>
      <c r="WBD239" s="130"/>
      <c r="WBE239" s="130"/>
      <c r="WBF239" s="130"/>
      <c r="WBG239" s="130"/>
      <c r="WBH239" s="130"/>
      <c r="WBI239" s="130"/>
      <c r="WBJ239" s="130"/>
      <c r="WBK239" s="130"/>
      <c r="WBL239" s="130"/>
      <c r="WBM239" s="130"/>
      <c r="WBN239" s="130"/>
      <c r="WBO239" s="130"/>
      <c r="WBP239" s="130"/>
      <c r="WBQ239" s="130"/>
      <c r="WBR239" s="130"/>
      <c r="WBS239" s="130"/>
      <c r="WBT239" s="130"/>
      <c r="WBU239" s="130"/>
      <c r="WBV239" s="130"/>
      <c r="WBW239" s="130"/>
      <c r="WBX239" s="130"/>
      <c r="WBY239" s="130"/>
      <c r="WBZ239" s="130"/>
      <c r="WCA239" s="130"/>
      <c r="WCB239" s="130"/>
      <c r="WCC239" s="130"/>
      <c r="WCD239" s="130"/>
      <c r="WCE239" s="130"/>
      <c r="WCF239" s="130"/>
      <c r="WCG239" s="130"/>
      <c r="WCH239" s="130"/>
      <c r="WCI239" s="130"/>
      <c r="WCJ239" s="130"/>
      <c r="WCK239" s="130"/>
      <c r="WCL239" s="130"/>
      <c r="WCM239" s="130"/>
      <c r="WCN239" s="130"/>
      <c r="WCO239" s="130"/>
      <c r="WCP239" s="130"/>
      <c r="WCQ239" s="130"/>
      <c r="WCR239" s="130"/>
      <c r="WCS239" s="130"/>
      <c r="WCT239" s="130"/>
      <c r="WCU239" s="130"/>
      <c r="WCV239" s="130"/>
      <c r="WCW239" s="130"/>
      <c r="WCX239" s="130"/>
      <c r="WCY239" s="130"/>
      <c r="WCZ239" s="130"/>
      <c r="WDA239" s="130"/>
      <c r="WDB239" s="130"/>
      <c r="WDC239" s="130"/>
      <c r="WDD239" s="130"/>
      <c r="WDE239" s="130"/>
      <c r="WDF239" s="130"/>
      <c r="WDG239" s="130"/>
      <c r="WDH239" s="130"/>
      <c r="WDI239" s="130"/>
      <c r="WDJ239" s="130"/>
      <c r="WDK239" s="130"/>
      <c r="WDL239" s="130"/>
      <c r="WDM239" s="130"/>
      <c r="WDN239" s="130"/>
      <c r="WDO239" s="130"/>
      <c r="WDP239" s="130"/>
      <c r="WDQ239" s="130"/>
      <c r="WDR239" s="130"/>
      <c r="WDS239" s="130"/>
      <c r="WDT239" s="130"/>
      <c r="WDU239" s="130"/>
      <c r="WDV239" s="130"/>
      <c r="WDW239" s="130"/>
      <c r="WDX239" s="130"/>
      <c r="WDY239" s="130"/>
      <c r="WDZ239" s="130"/>
      <c r="WEA239" s="130"/>
      <c r="WEB239" s="130"/>
      <c r="WEC239" s="130"/>
      <c r="WED239" s="130"/>
      <c r="WEE239" s="130"/>
      <c r="WEF239" s="130"/>
      <c r="WEG239" s="130"/>
      <c r="WEH239" s="130"/>
      <c r="WEI239" s="130"/>
      <c r="WEJ239" s="130"/>
      <c r="WEK239" s="130"/>
      <c r="WEL239" s="130"/>
      <c r="WEM239" s="130"/>
      <c r="WEN239" s="130"/>
      <c r="WEO239" s="130"/>
      <c r="WEP239" s="130"/>
      <c r="WEQ239" s="130"/>
      <c r="WER239" s="130"/>
      <c r="WES239" s="130"/>
      <c r="WET239" s="130"/>
      <c r="WEU239" s="130"/>
      <c r="WEV239" s="130"/>
      <c r="WEW239" s="130"/>
      <c r="WEX239" s="130"/>
      <c r="WEY239" s="130"/>
      <c r="WEZ239" s="130"/>
      <c r="WFA239" s="130"/>
      <c r="WFB239" s="130"/>
      <c r="WFC239" s="130"/>
      <c r="WFD239" s="130"/>
      <c r="WFE239" s="130"/>
      <c r="WFF239" s="130"/>
      <c r="WFG239" s="130"/>
      <c r="WFH239" s="130"/>
      <c r="WFI239" s="130"/>
      <c r="WFJ239" s="130"/>
      <c r="WFK239" s="130"/>
      <c r="WFL239" s="130"/>
      <c r="WFM239" s="130"/>
      <c r="WFN239" s="130"/>
      <c r="WFO239" s="130"/>
      <c r="WFP239" s="130"/>
      <c r="WFQ239" s="130"/>
      <c r="WFR239" s="130"/>
      <c r="WFS239" s="130"/>
      <c r="WFT239" s="130"/>
      <c r="WFU239" s="130"/>
      <c r="WFV239" s="130"/>
      <c r="WFW239" s="130"/>
      <c r="WFX239" s="130"/>
      <c r="WFY239" s="130"/>
      <c r="WFZ239" s="130"/>
      <c r="WGA239" s="130"/>
      <c r="WGB239" s="130"/>
      <c r="WGC239" s="130"/>
      <c r="WGD239" s="130"/>
      <c r="WGE239" s="130"/>
      <c r="WGF239" s="130"/>
      <c r="WGG239" s="130"/>
      <c r="WGH239" s="130"/>
      <c r="WGI239" s="130"/>
      <c r="WGJ239" s="130"/>
      <c r="WGK239" s="130"/>
      <c r="WGL239" s="130"/>
      <c r="WGM239" s="130"/>
      <c r="WGN239" s="130"/>
      <c r="WGO239" s="130"/>
      <c r="WGP239" s="130"/>
      <c r="WGQ239" s="130"/>
      <c r="WGR239" s="130"/>
      <c r="WGS239" s="130"/>
      <c r="WGT239" s="130"/>
      <c r="WGU239" s="130"/>
      <c r="WGV239" s="130"/>
      <c r="WGW239" s="130"/>
      <c r="WGX239" s="130"/>
      <c r="WGY239" s="130"/>
      <c r="WGZ239" s="130"/>
      <c r="WHA239" s="130"/>
      <c r="WHB239" s="130"/>
      <c r="WHC239" s="130"/>
      <c r="WHD239" s="130"/>
      <c r="WHE239" s="130"/>
      <c r="WHF239" s="130"/>
      <c r="WHG239" s="130"/>
      <c r="WHH239" s="130"/>
      <c r="WHI239" s="130"/>
      <c r="WHJ239" s="130"/>
      <c r="WHK239" s="130"/>
      <c r="WHL239" s="130"/>
      <c r="WHM239" s="130"/>
      <c r="WHN239" s="130"/>
      <c r="WHO239" s="130"/>
      <c r="WHP239" s="130"/>
      <c r="WHQ239" s="130"/>
      <c r="WHR239" s="130"/>
      <c r="WHS239" s="130"/>
      <c r="WHT239" s="130"/>
      <c r="WHU239" s="130"/>
      <c r="WHV239" s="130"/>
      <c r="WHW239" s="130"/>
      <c r="WHX239" s="130"/>
      <c r="WHY239" s="130"/>
      <c r="WHZ239" s="130"/>
      <c r="WIA239" s="130"/>
      <c r="WIB239" s="130"/>
      <c r="WIC239" s="130"/>
      <c r="WID239" s="130"/>
      <c r="WIE239" s="130"/>
      <c r="WIF239" s="130"/>
      <c r="WIG239" s="130"/>
      <c r="WIH239" s="130"/>
      <c r="WII239" s="130"/>
      <c r="WIJ239" s="130"/>
      <c r="WIK239" s="130"/>
      <c r="WIL239" s="130"/>
      <c r="WIM239" s="130"/>
      <c r="WIN239" s="130"/>
      <c r="WIO239" s="130"/>
      <c r="WIP239" s="130"/>
      <c r="WIQ239" s="130"/>
      <c r="WIR239" s="130"/>
      <c r="WIS239" s="130"/>
      <c r="WIT239" s="130"/>
      <c r="WIU239" s="130"/>
      <c r="WIV239" s="130"/>
      <c r="WIW239" s="130"/>
      <c r="WIX239" s="130"/>
      <c r="WIY239" s="130"/>
      <c r="WIZ239" s="130"/>
      <c r="WJA239" s="130"/>
      <c r="WJB239" s="130"/>
      <c r="WJC239" s="130"/>
      <c r="WJD239" s="130"/>
      <c r="WJE239" s="130"/>
      <c r="WJF239" s="130"/>
      <c r="WJG239" s="130"/>
      <c r="WJH239" s="130"/>
      <c r="WJI239" s="130"/>
      <c r="WJJ239" s="130"/>
      <c r="WJK239" s="130"/>
      <c r="WJL239" s="130"/>
      <c r="WJM239" s="130"/>
      <c r="WJN239" s="130"/>
      <c r="WJO239" s="130"/>
      <c r="WJP239" s="130"/>
      <c r="WJQ239" s="130"/>
      <c r="WJR239" s="130"/>
      <c r="WJS239" s="130"/>
      <c r="WJT239" s="130"/>
      <c r="WJU239" s="130"/>
      <c r="WJV239" s="130"/>
      <c r="WJW239" s="130"/>
      <c r="WJX239" s="130"/>
      <c r="WJY239" s="130"/>
      <c r="WJZ239" s="130"/>
      <c r="WKA239" s="130"/>
      <c r="WKB239" s="130"/>
      <c r="WKC239" s="130"/>
      <c r="WKD239" s="130"/>
      <c r="WKE239" s="130"/>
      <c r="WKF239" s="130"/>
      <c r="WKG239" s="130"/>
      <c r="WKH239" s="130"/>
      <c r="WKI239" s="130"/>
      <c r="WKJ239" s="130"/>
      <c r="WKK239" s="130"/>
      <c r="WKL239" s="130"/>
      <c r="WKM239" s="130"/>
      <c r="WKN239" s="130"/>
      <c r="WKO239" s="130"/>
      <c r="WKP239" s="130"/>
      <c r="WKQ239" s="130"/>
      <c r="WKR239" s="130"/>
      <c r="WKS239" s="130"/>
      <c r="WKT239" s="130"/>
      <c r="WKU239" s="130"/>
      <c r="WKV239" s="130"/>
      <c r="WKW239" s="130"/>
      <c r="WKX239" s="130"/>
      <c r="WKY239" s="130"/>
      <c r="WKZ239" s="130"/>
      <c r="WLA239" s="130"/>
      <c r="WLB239" s="130"/>
      <c r="WLC239" s="130"/>
      <c r="WLD239" s="130"/>
      <c r="WLE239" s="130"/>
      <c r="WLF239" s="130"/>
      <c r="WLG239" s="130"/>
      <c r="WLH239" s="130"/>
      <c r="WLI239" s="130"/>
      <c r="WLJ239" s="130"/>
      <c r="WLK239" s="130"/>
      <c r="WLL239" s="130"/>
      <c r="WLM239" s="130"/>
      <c r="WLN239" s="130"/>
      <c r="WLO239" s="130"/>
      <c r="WLP239" s="130"/>
      <c r="WLQ239" s="130"/>
      <c r="WLR239" s="130"/>
      <c r="WLS239" s="130"/>
      <c r="WLT239" s="130"/>
      <c r="WLU239" s="130"/>
      <c r="WLV239" s="130"/>
      <c r="WLW239" s="130"/>
      <c r="WLX239" s="130"/>
      <c r="WLY239" s="130"/>
      <c r="WLZ239" s="130"/>
      <c r="WMA239" s="130"/>
      <c r="WMB239" s="130"/>
      <c r="WMC239" s="130"/>
      <c r="WMD239" s="130"/>
      <c r="WME239" s="130"/>
      <c r="WMF239" s="130"/>
      <c r="WMG239" s="130"/>
      <c r="WMH239" s="130"/>
      <c r="WMI239" s="130"/>
      <c r="WMJ239" s="130"/>
      <c r="WMK239" s="130"/>
      <c r="WML239" s="130"/>
      <c r="WMM239" s="130"/>
      <c r="WMN239" s="130"/>
      <c r="WMO239" s="130"/>
      <c r="WMP239" s="130"/>
      <c r="WMQ239" s="130"/>
      <c r="WMR239" s="130"/>
      <c r="WMS239" s="130"/>
      <c r="WMT239" s="130"/>
      <c r="WMU239" s="130"/>
      <c r="WMV239" s="130"/>
      <c r="WMW239" s="130"/>
      <c r="WMX239" s="130"/>
      <c r="WMY239" s="130"/>
      <c r="WMZ239" s="130"/>
      <c r="WNA239" s="130"/>
      <c r="WNB239" s="130"/>
      <c r="WNC239" s="130"/>
      <c r="WND239" s="130"/>
      <c r="WNE239" s="130"/>
      <c r="WNF239" s="130"/>
      <c r="WNG239" s="130"/>
      <c r="WNH239" s="130"/>
      <c r="WNI239" s="130"/>
      <c r="WNJ239" s="130"/>
      <c r="WNK239" s="130"/>
      <c r="WNL239" s="130"/>
      <c r="WNM239" s="130"/>
      <c r="WNN239" s="130"/>
      <c r="WNO239" s="130"/>
      <c r="WNP239" s="130"/>
      <c r="WNQ239" s="130"/>
      <c r="WNR239" s="130"/>
      <c r="WNS239" s="130"/>
      <c r="WNT239" s="130"/>
      <c r="WNU239" s="130"/>
      <c r="WNV239" s="130"/>
      <c r="WNW239" s="130"/>
      <c r="WNX239" s="130"/>
      <c r="WNY239" s="130"/>
      <c r="WNZ239" s="130"/>
      <c r="WOA239" s="130"/>
      <c r="WOB239" s="130"/>
      <c r="WOC239" s="130"/>
      <c r="WOD239" s="130"/>
      <c r="WOE239" s="130"/>
      <c r="WOF239" s="130"/>
      <c r="WOG239" s="130"/>
      <c r="WOH239" s="130"/>
      <c r="WOI239" s="130"/>
      <c r="WOJ239" s="130"/>
      <c r="WOK239" s="130"/>
      <c r="WOL239" s="130"/>
      <c r="WOM239" s="130"/>
      <c r="WON239" s="130"/>
      <c r="WOO239" s="130"/>
      <c r="WOP239" s="130"/>
      <c r="WOQ239" s="130"/>
      <c r="WOR239" s="130"/>
      <c r="WOS239" s="130"/>
      <c r="WOT239" s="130"/>
      <c r="WOU239" s="130"/>
      <c r="WOV239" s="130"/>
      <c r="WOW239" s="130"/>
      <c r="WOX239" s="130"/>
      <c r="WOY239" s="130"/>
      <c r="WOZ239" s="130"/>
      <c r="WPA239" s="130"/>
      <c r="WPB239" s="130"/>
      <c r="WPC239" s="130"/>
      <c r="WPD239" s="130"/>
      <c r="WPE239" s="130"/>
      <c r="WPF239" s="130"/>
      <c r="WPG239" s="130"/>
      <c r="WPH239" s="130"/>
      <c r="WPI239" s="130"/>
      <c r="WPJ239" s="130"/>
      <c r="WPK239" s="130"/>
      <c r="WPL239" s="130"/>
      <c r="WPM239" s="130"/>
      <c r="WPN239" s="130"/>
      <c r="WPO239" s="130"/>
      <c r="WPP239" s="130"/>
      <c r="WPQ239" s="130"/>
      <c r="WPR239" s="130"/>
      <c r="WPS239" s="130"/>
      <c r="WPT239" s="130"/>
      <c r="WPU239" s="130"/>
      <c r="WPV239" s="130"/>
      <c r="WPW239" s="130"/>
      <c r="WPX239" s="130"/>
      <c r="WPY239" s="130"/>
      <c r="WPZ239" s="130"/>
      <c r="WQA239" s="130"/>
      <c r="WQB239" s="130"/>
      <c r="WQC239" s="130"/>
      <c r="WQD239" s="130"/>
      <c r="WQE239" s="130"/>
      <c r="WQF239" s="130"/>
      <c r="WQG239" s="130"/>
      <c r="WQH239" s="130"/>
      <c r="WQI239" s="130"/>
      <c r="WQJ239" s="130"/>
      <c r="WQK239" s="130"/>
      <c r="WQL239" s="130"/>
      <c r="WQM239" s="130"/>
      <c r="WQN239" s="130"/>
      <c r="WQO239" s="130"/>
      <c r="WQP239" s="130"/>
      <c r="WQQ239" s="130"/>
      <c r="WQR239" s="130"/>
      <c r="WQS239" s="130"/>
      <c r="WQT239" s="130"/>
      <c r="WQU239" s="130"/>
      <c r="WQV239" s="130"/>
      <c r="WQW239" s="130"/>
      <c r="WQX239" s="130"/>
      <c r="WQY239" s="130"/>
      <c r="WQZ239" s="130"/>
      <c r="WRA239" s="130"/>
      <c r="WRB239" s="130"/>
      <c r="WRC239" s="130"/>
      <c r="WRD239" s="130"/>
      <c r="WRE239" s="130"/>
      <c r="WRF239" s="130"/>
      <c r="WRG239" s="130"/>
      <c r="WRH239" s="130"/>
      <c r="WRI239" s="130"/>
      <c r="WRJ239" s="130"/>
      <c r="WRK239" s="130"/>
      <c r="WRL239" s="130"/>
      <c r="WRM239" s="130"/>
      <c r="WRN239" s="130"/>
      <c r="WRO239" s="130"/>
      <c r="WRP239" s="130"/>
      <c r="WRQ239" s="130"/>
      <c r="WRR239" s="130"/>
      <c r="WRS239" s="130"/>
      <c r="WRT239" s="130"/>
      <c r="WRU239" s="130"/>
      <c r="WRV239" s="130"/>
      <c r="WRW239" s="130"/>
      <c r="WRX239" s="130"/>
      <c r="WRY239" s="130"/>
      <c r="WRZ239" s="130"/>
      <c r="WSA239" s="130"/>
      <c r="WSB239" s="130"/>
      <c r="WSC239" s="130"/>
      <c r="WSD239" s="130"/>
      <c r="WSE239" s="130"/>
      <c r="WSF239" s="130"/>
      <c r="WSG239" s="130"/>
      <c r="WSH239" s="130"/>
      <c r="WSI239" s="130"/>
      <c r="WSJ239" s="130"/>
      <c r="WSK239" s="130"/>
      <c r="WSL239" s="130"/>
      <c r="WSM239" s="130"/>
      <c r="WSN239" s="130"/>
      <c r="WSO239" s="130"/>
      <c r="WSP239" s="130"/>
      <c r="WSQ239" s="130"/>
      <c r="WSR239" s="130"/>
      <c r="WSS239" s="130"/>
      <c r="WST239" s="130"/>
      <c r="WSU239" s="130"/>
      <c r="WSV239" s="130"/>
      <c r="WSW239" s="130"/>
      <c r="WSX239" s="130"/>
      <c r="WSY239" s="130"/>
      <c r="WSZ239" s="130"/>
      <c r="WTA239" s="130"/>
      <c r="WTB239" s="130"/>
      <c r="WTC239" s="130"/>
      <c r="WTD239" s="130"/>
      <c r="WTE239" s="130"/>
      <c r="WTF239" s="130"/>
      <c r="WTG239" s="130"/>
      <c r="WTH239" s="130"/>
      <c r="WTI239" s="130"/>
      <c r="WTJ239" s="130"/>
      <c r="WTK239" s="130"/>
      <c r="WTL239" s="130"/>
      <c r="WTM239" s="130"/>
      <c r="WTN239" s="130"/>
      <c r="WTO239" s="130"/>
      <c r="WTP239" s="130"/>
      <c r="WTQ239" s="130"/>
      <c r="WTR239" s="130"/>
      <c r="WTS239" s="130"/>
      <c r="WTT239" s="130"/>
      <c r="WTU239" s="130"/>
      <c r="WTV239" s="130"/>
      <c r="WTW239" s="130"/>
      <c r="WTX239" s="130"/>
      <c r="WTY239" s="130"/>
      <c r="WTZ239" s="130"/>
      <c r="WUA239" s="130"/>
      <c r="WUB239" s="130"/>
      <c r="WUC239" s="130"/>
      <c r="WUD239" s="130"/>
      <c r="WUE239" s="130"/>
      <c r="WUF239" s="130"/>
      <c r="WUG239" s="130"/>
      <c r="WUH239" s="130"/>
      <c r="WUI239" s="130"/>
      <c r="WUJ239" s="130"/>
      <c r="WUK239" s="130"/>
      <c r="WUL239" s="130"/>
      <c r="WUM239" s="130"/>
      <c r="WUN239" s="130"/>
      <c r="WUO239" s="130"/>
      <c r="WUP239" s="130"/>
      <c r="WUQ239" s="130"/>
      <c r="WUR239" s="130"/>
      <c r="WUS239" s="130"/>
    </row>
    <row r="240" spans="1:16113" s="130" customFormat="1" ht="38.25" x14ac:dyDescent="0.2">
      <c r="A240" s="663" t="s">
        <v>531</v>
      </c>
      <c r="B240" s="546" t="s">
        <v>532</v>
      </c>
      <c r="C240" s="664" t="s">
        <v>199</v>
      </c>
      <c r="D240" s="645" t="s">
        <v>21</v>
      </c>
      <c r="E240" s="665" t="s">
        <v>21</v>
      </c>
      <c r="F240" s="665" t="s">
        <v>21</v>
      </c>
      <c r="G240" s="665" t="s">
        <v>21</v>
      </c>
      <c r="H240" s="666" t="s">
        <v>21</v>
      </c>
      <c r="I240" s="667" t="s">
        <v>67</v>
      </c>
      <c r="J240" s="668" t="s">
        <v>67</v>
      </c>
      <c r="K240" s="645" t="s">
        <v>67</v>
      </c>
      <c r="L240" s="665" t="s">
        <v>67</v>
      </c>
      <c r="M240" s="665" t="s">
        <v>67</v>
      </c>
      <c r="N240" s="665" t="s">
        <v>67</v>
      </c>
      <c r="O240" s="666" t="s">
        <v>67</v>
      </c>
      <c r="P240" s="667" t="s">
        <v>67</v>
      </c>
      <c r="Q240" s="668" t="s">
        <v>67</v>
      </c>
      <c r="R240" s="645">
        <v>81</v>
      </c>
      <c r="S240" s="665">
        <v>78</v>
      </c>
      <c r="T240" s="665">
        <v>68</v>
      </c>
      <c r="U240" s="665">
        <v>66</v>
      </c>
      <c r="V240" s="666">
        <v>52</v>
      </c>
      <c r="W240" s="667">
        <f t="shared" si="226"/>
        <v>0.84615384615384615</v>
      </c>
      <c r="X240" s="668">
        <f t="shared" si="227"/>
        <v>0.97058823529411764</v>
      </c>
      <c r="Y240" s="645" t="s">
        <v>67</v>
      </c>
      <c r="Z240" s="665" t="s">
        <v>67</v>
      </c>
      <c r="AA240" s="665" t="s">
        <v>67</v>
      </c>
      <c r="AB240" s="665" t="s">
        <v>67</v>
      </c>
      <c r="AC240" s="666" t="s">
        <v>67</v>
      </c>
      <c r="AD240" s="667" t="s">
        <v>67</v>
      </c>
      <c r="AE240" s="668" t="s">
        <v>67</v>
      </c>
      <c r="AF240" s="645" t="s">
        <v>67</v>
      </c>
      <c r="AG240" s="665" t="s">
        <v>67</v>
      </c>
      <c r="AH240" s="665" t="s">
        <v>67</v>
      </c>
      <c r="AI240" s="665" t="s">
        <v>67</v>
      </c>
      <c r="AJ240" s="666" t="s">
        <v>67</v>
      </c>
      <c r="AK240" s="667" t="s">
        <v>67</v>
      </c>
      <c r="AL240" s="668" t="s">
        <v>67</v>
      </c>
      <c r="AM240" s="645" t="s">
        <v>67</v>
      </c>
      <c r="AN240" s="665" t="s">
        <v>67</v>
      </c>
      <c r="AO240" s="665" t="s">
        <v>67</v>
      </c>
      <c r="AP240" s="665" t="s">
        <v>67</v>
      </c>
      <c r="AQ240" s="666" t="s">
        <v>67</v>
      </c>
      <c r="AR240" s="667" t="s">
        <v>67</v>
      </c>
      <c r="AS240" s="668" t="s">
        <v>67</v>
      </c>
      <c r="AT240" s="645" t="s">
        <v>67</v>
      </c>
      <c r="AU240" s="665" t="s">
        <v>67</v>
      </c>
      <c r="AV240" s="665" t="s">
        <v>67</v>
      </c>
      <c r="AW240" s="665" t="s">
        <v>67</v>
      </c>
      <c r="AX240" s="666" t="s">
        <v>67</v>
      </c>
      <c r="AY240" s="667" t="s">
        <v>67</v>
      </c>
      <c r="AZ240" s="668" t="s">
        <v>67</v>
      </c>
      <c r="BA240" s="645" t="s">
        <v>67</v>
      </c>
      <c r="BB240" s="665" t="s">
        <v>67</v>
      </c>
      <c r="BC240" s="665" t="s">
        <v>67</v>
      </c>
      <c r="BD240" s="665" t="s">
        <v>67</v>
      </c>
      <c r="BE240" s="666" t="s">
        <v>67</v>
      </c>
      <c r="BF240" s="667" t="s">
        <v>67</v>
      </c>
      <c r="BG240" s="668" t="s">
        <v>67</v>
      </c>
      <c r="BH240" s="645" t="s">
        <v>67</v>
      </c>
      <c r="BI240" s="665" t="s">
        <v>67</v>
      </c>
      <c r="BJ240" s="665" t="s">
        <v>67</v>
      </c>
      <c r="BK240" s="665" t="s">
        <v>67</v>
      </c>
      <c r="BL240" s="666" t="s">
        <v>67</v>
      </c>
      <c r="BM240" s="667" t="s">
        <v>67</v>
      </c>
      <c r="BN240" s="668" t="s">
        <v>67</v>
      </c>
      <c r="BO240" s="645" t="s">
        <v>67</v>
      </c>
      <c r="BP240" s="665" t="s">
        <v>67</v>
      </c>
      <c r="BQ240" s="665" t="s">
        <v>67</v>
      </c>
      <c r="BR240" s="665" t="s">
        <v>67</v>
      </c>
      <c r="BS240" s="666" t="s">
        <v>67</v>
      </c>
      <c r="BT240" s="667" t="s">
        <v>67</v>
      </c>
      <c r="BU240" s="668" t="s">
        <v>67</v>
      </c>
      <c r="BV240" s="645" t="s">
        <v>67</v>
      </c>
      <c r="BW240" s="665" t="s">
        <v>67</v>
      </c>
      <c r="BX240" s="665" t="s">
        <v>67</v>
      </c>
      <c r="BY240" s="665" t="s">
        <v>67</v>
      </c>
      <c r="BZ240" s="666" t="s">
        <v>67</v>
      </c>
      <c r="CA240" s="667" t="s">
        <v>67</v>
      </c>
      <c r="CB240" s="668" t="s">
        <v>67</v>
      </c>
      <c r="CC240" s="617" t="s">
        <v>67</v>
      </c>
      <c r="CD240" s="618" t="s">
        <v>67</v>
      </c>
      <c r="CE240" s="618" t="s">
        <v>67</v>
      </c>
      <c r="CF240" s="618" t="s">
        <v>67</v>
      </c>
      <c r="CG240" s="619" t="s">
        <v>67</v>
      </c>
      <c r="CH240" s="667" t="s">
        <v>67</v>
      </c>
      <c r="CI240" s="668" t="s">
        <v>67</v>
      </c>
      <c r="CJ240" s="43"/>
      <c r="CK240" s="43"/>
      <c r="CL240" s="43"/>
      <c r="CM240" s="43"/>
      <c r="CN240" s="43"/>
      <c r="CO240" s="43"/>
      <c r="CP240" s="43"/>
      <c r="CQ240" s="43"/>
      <c r="CR240" s="43"/>
      <c r="CS240" s="43"/>
      <c r="CT240" s="43"/>
      <c r="CU240" s="43"/>
      <c r="CV240" s="43"/>
      <c r="CW240" s="43"/>
      <c r="CX240" s="43"/>
      <c r="CY240" s="43"/>
      <c r="CZ240" s="43"/>
      <c r="DA240" s="43"/>
      <c r="DB240" s="43"/>
      <c r="DC240" s="43"/>
      <c r="DD240" s="43"/>
      <c r="DE240" s="43"/>
      <c r="DF240" s="43"/>
      <c r="DG240" s="43"/>
      <c r="DH240" s="43"/>
      <c r="DI240" s="43"/>
      <c r="DJ240" s="43"/>
      <c r="DK240" s="43"/>
      <c r="DL240" s="43"/>
      <c r="DM240" s="43"/>
      <c r="DN240" s="43"/>
      <c r="DO240" s="43"/>
      <c r="DP240" s="43"/>
      <c r="DQ240" s="43"/>
      <c r="DR240" s="43"/>
      <c r="DS240" s="43"/>
      <c r="DT240" s="43"/>
      <c r="DU240" s="43"/>
      <c r="DV240" s="43"/>
      <c r="DW240" s="43"/>
      <c r="DX240" s="43"/>
      <c r="DY240" s="43"/>
      <c r="DZ240" s="43"/>
      <c r="EA240" s="43"/>
      <c r="EB240" s="43"/>
      <c r="EC240" s="43"/>
      <c r="ED240" s="43"/>
      <c r="EE240" s="43"/>
      <c r="EF240" s="43"/>
      <c r="EG240" s="43"/>
      <c r="EH240" s="43"/>
      <c r="EI240" s="43"/>
      <c r="EJ240" s="43"/>
      <c r="EK240" s="43"/>
      <c r="EL240" s="43"/>
      <c r="EM240" s="43"/>
      <c r="EN240" s="43"/>
      <c r="EO240" s="43"/>
      <c r="EP240" s="43"/>
      <c r="EQ240" s="43"/>
      <c r="ER240" s="43"/>
      <c r="ES240" s="43"/>
      <c r="ET240" s="43"/>
      <c r="EU240" s="43"/>
      <c r="EV240" s="43"/>
      <c r="EW240" s="43"/>
      <c r="EX240" s="43"/>
      <c r="EY240" s="43"/>
      <c r="EZ240" s="43"/>
      <c r="FA240" s="43"/>
      <c r="FB240" s="43"/>
      <c r="FC240" s="43"/>
      <c r="FD240" s="43"/>
      <c r="FE240" s="43"/>
      <c r="FF240" s="43"/>
      <c r="FG240" s="43"/>
      <c r="FH240" s="43"/>
      <c r="FI240" s="43"/>
      <c r="FJ240" s="43"/>
      <c r="FK240" s="43"/>
      <c r="FL240" s="43"/>
      <c r="FM240" s="43"/>
      <c r="FN240" s="43"/>
      <c r="FO240" s="43"/>
      <c r="FP240" s="43"/>
      <c r="FQ240" s="43"/>
      <c r="FR240" s="43"/>
      <c r="FS240" s="43"/>
      <c r="FT240" s="43"/>
      <c r="FU240" s="43"/>
      <c r="FV240" s="43"/>
      <c r="FW240" s="43"/>
      <c r="FX240" s="43"/>
      <c r="FY240" s="43"/>
      <c r="FZ240" s="43"/>
      <c r="GA240" s="43"/>
      <c r="GB240" s="43"/>
      <c r="GC240" s="43"/>
      <c r="GD240" s="43"/>
      <c r="GE240" s="43"/>
      <c r="GF240" s="43"/>
      <c r="GG240" s="43"/>
      <c r="GH240" s="43"/>
      <c r="GI240" s="43"/>
      <c r="GJ240" s="43"/>
      <c r="GK240" s="43"/>
      <c r="GL240" s="43"/>
      <c r="GM240" s="43"/>
      <c r="GN240" s="43"/>
      <c r="GO240" s="43"/>
      <c r="GP240" s="43"/>
      <c r="GQ240" s="43"/>
      <c r="GR240" s="43"/>
      <c r="GS240" s="43"/>
      <c r="GT240" s="43"/>
      <c r="GU240" s="43"/>
      <c r="GV240" s="43"/>
      <c r="GW240" s="43"/>
      <c r="GX240" s="43"/>
      <c r="GY240" s="43"/>
      <c r="GZ240" s="43"/>
      <c r="HA240" s="43"/>
      <c r="HB240" s="43"/>
      <c r="HC240" s="43"/>
      <c r="HD240" s="43"/>
      <c r="HE240" s="43"/>
      <c r="HF240" s="43"/>
      <c r="HG240" s="43"/>
      <c r="HH240" s="43"/>
      <c r="HI240" s="43"/>
      <c r="HJ240" s="43"/>
      <c r="HK240" s="43"/>
      <c r="HL240" s="43"/>
      <c r="HM240" s="43"/>
      <c r="HN240" s="43"/>
      <c r="HO240" s="43"/>
      <c r="HP240" s="43"/>
      <c r="HQ240" s="43"/>
      <c r="HR240" s="43"/>
      <c r="HS240" s="43"/>
      <c r="HT240" s="43"/>
      <c r="HU240" s="43"/>
      <c r="HV240" s="43"/>
      <c r="HW240" s="43"/>
      <c r="HX240" s="43"/>
      <c r="HY240" s="43"/>
      <c r="HZ240" s="43"/>
      <c r="IA240" s="43"/>
      <c r="IB240" s="43"/>
      <c r="IC240" s="43"/>
      <c r="ID240" s="43"/>
      <c r="IE240" s="43"/>
      <c r="IF240" s="43"/>
      <c r="IG240" s="43"/>
      <c r="IH240" s="43"/>
      <c r="II240" s="43"/>
      <c r="IJ240" s="43"/>
      <c r="IK240" s="43"/>
      <c r="IL240" s="43"/>
      <c r="IM240" s="43"/>
      <c r="IN240" s="43"/>
      <c r="IO240" s="43"/>
      <c r="IP240" s="43"/>
      <c r="IQ240" s="43"/>
      <c r="IR240" s="43"/>
      <c r="IS240" s="43"/>
      <c r="IT240" s="43"/>
      <c r="IU240" s="43"/>
      <c r="IV240" s="43"/>
      <c r="IW240" s="43"/>
      <c r="IX240" s="43"/>
      <c r="IY240" s="43"/>
      <c r="IZ240" s="43"/>
      <c r="JA240" s="43"/>
      <c r="JB240" s="43"/>
      <c r="JC240" s="43"/>
      <c r="JD240" s="43"/>
      <c r="JE240" s="43"/>
      <c r="JF240" s="43"/>
      <c r="JG240" s="43"/>
      <c r="JH240" s="43"/>
      <c r="JI240" s="43"/>
      <c r="JJ240" s="43"/>
      <c r="JK240" s="43"/>
      <c r="JL240" s="43"/>
      <c r="JM240" s="43"/>
      <c r="JN240" s="43"/>
      <c r="JO240" s="43"/>
      <c r="JP240" s="43"/>
      <c r="JQ240" s="43"/>
      <c r="JR240" s="43"/>
      <c r="JS240" s="43"/>
      <c r="JT240" s="43"/>
      <c r="JU240" s="43"/>
      <c r="JV240" s="43"/>
      <c r="JW240" s="43"/>
      <c r="JX240" s="43"/>
      <c r="JY240" s="43"/>
      <c r="JZ240" s="43"/>
      <c r="KA240" s="43"/>
      <c r="KB240" s="43"/>
      <c r="KC240" s="43"/>
      <c r="KD240" s="43"/>
      <c r="KE240" s="43"/>
      <c r="KF240" s="43"/>
      <c r="KG240" s="43"/>
      <c r="KH240" s="43"/>
      <c r="KI240" s="43"/>
      <c r="KJ240" s="43"/>
      <c r="KK240" s="43"/>
      <c r="KL240" s="43"/>
      <c r="KM240" s="43"/>
      <c r="KN240" s="43"/>
      <c r="KO240" s="43"/>
      <c r="KP240" s="43"/>
      <c r="KQ240" s="43"/>
      <c r="KR240" s="43"/>
      <c r="KS240" s="43"/>
      <c r="KT240" s="43"/>
      <c r="KU240" s="43"/>
      <c r="KV240" s="43"/>
      <c r="KW240" s="43"/>
      <c r="KX240" s="43"/>
      <c r="KY240" s="43"/>
      <c r="KZ240" s="43"/>
      <c r="LA240" s="43"/>
      <c r="LB240" s="43"/>
      <c r="LC240" s="43"/>
      <c r="LD240" s="43"/>
      <c r="LE240" s="43"/>
      <c r="LF240" s="43"/>
      <c r="LG240" s="43"/>
      <c r="LH240" s="43"/>
      <c r="LI240" s="43"/>
      <c r="LJ240" s="43"/>
      <c r="LK240" s="43"/>
      <c r="LL240" s="43"/>
      <c r="LM240" s="43"/>
      <c r="LN240" s="43"/>
      <c r="LO240" s="43"/>
      <c r="LP240" s="43"/>
      <c r="LQ240" s="43"/>
      <c r="LR240" s="43"/>
      <c r="LS240" s="43"/>
      <c r="LT240" s="43"/>
      <c r="LU240" s="43"/>
      <c r="LV240" s="43"/>
      <c r="LW240" s="43"/>
      <c r="LX240" s="43"/>
      <c r="LY240" s="43"/>
      <c r="LZ240" s="43"/>
      <c r="MA240" s="43"/>
      <c r="MB240" s="43"/>
      <c r="MC240" s="43"/>
      <c r="MD240" s="43"/>
      <c r="ME240" s="43"/>
      <c r="MF240" s="43"/>
      <c r="MG240" s="43"/>
      <c r="MH240" s="43"/>
      <c r="MI240" s="43"/>
      <c r="MJ240" s="43"/>
      <c r="MK240" s="43"/>
      <c r="ML240" s="43"/>
      <c r="MM240" s="43"/>
      <c r="MN240" s="43"/>
      <c r="MO240" s="43"/>
      <c r="MP240" s="43"/>
      <c r="MQ240" s="43"/>
      <c r="MR240" s="43"/>
      <c r="MS240" s="43"/>
      <c r="MT240" s="43"/>
      <c r="MU240" s="43"/>
      <c r="MV240" s="43"/>
      <c r="MW240" s="43"/>
      <c r="MX240" s="43"/>
      <c r="MY240" s="43"/>
      <c r="MZ240" s="43"/>
      <c r="NA240" s="43"/>
      <c r="NB240" s="43"/>
      <c r="NC240" s="43"/>
      <c r="ND240" s="43"/>
      <c r="NE240" s="43"/>
      <c r="NF240" s="43"/>
      <c r="NG240" s="43"/>
      <c r="NH240" s="43"/>
      <c r="NI240" s="43"/>
      <c r="NJ240" s="43"/>
      <c r="NK240" s="43"/>
      <c r="NL240" s="43"/>
      <c r="NM240" s="43"/>
      <c r="NN240" s="43"/>
      <c r="NO240" s="43"/>
      <c r="NP240" s="43"/>
      <c r="NQ240" s="43"/>
      <c r="NR240" s="43"/>
      <c r="NS240" s="43"/>
      <c r="NT240" s="43"/>
      <c r="NU240" s="43"/>
      <c r="NV240" s="43"/>
      <c r="NW240" s="43"/>
      <c r="NX240" s="43"/>
      <c r="NY240" s="43"/>
      <c r="NZ240" s="43"/>
      <c r="OA240" s="43"/>
      <c r="OB240" s="43"/>
      <c r="OC240" s="43"/>
      <c r="OD240" s="43"/>
      <c r="OE240" s="43"/>
      <c r="OF240" s="43"/>
      <c r="OG240" s="43"/>
      <c r="OH240" s="43"/>
      <c r="OI240" s="43"/>
      <c r="OJ240" s="43"/>
      <c r="OK240" s="43"/>
      <c r="OL240" s="43"/>
      <c r="OM240" s="43"/>
      <c r="ON240" s="43"/>
      <c r="OO240" s="43"/>
      <c r="OP240" s="43"/>
      <c r="OQ240" s="43"/>
      <c r="OR240" s="43"/>
      <c r="OS240" s="43"/>
      <c r="OT240" s="43"/>
      <c r="OU240" s="43"/>
      <c r="OV240" s="43"/>
      <c r="OW240" s="43"/>
      <c r="OX240" s="43"/>
      <c r="OY240" s="43"/>
      <c r="OZ240" s="43"/>
      <c r="PA240" s="43"/>
      <c r="PB240" s="43"/>
      <c r="PC240" s="43"/>
      <c r="PD240" s="43"/>
      <c r="PE240" s="43"/>
      <c r="PF240" s="43"/>
      <c r="PG240" s="43"/>
      <c r="PH240" s="43"/>
      <c r="PI240" s="43"/>
      <c r="PJ240" s="43"/>
      <c r="PK240" s="43"/>
      <c r="PL240" s="43"/>
      <c r="PM240" s="43"/>
      <c r="PN240" s="43"/>
      <c r="PO240" s="43"/>
      <c r="PP240" s="43"/>
      <c r="PQ240" s="43"/>
      <c r="PR240" s="43"/>
      <c r="PS240" s="43"/>
      <c r="PT240" s="43"/>
      <c r="PU240" s="43"/>
      <c r="PV240" s="43"/>
      <c r="PW240" s="43"/>
      <c r="PX240" s="43"/>
      <c r="PY240" s="43"/>
      <c r="PZ240" s="43"/>
      <c r="QA240" s="43"/>
      <c r="QB240" s="43"/>
      <c r="QC240" s="43"/>
      <c r="QD240" s="43"/>
      <c r="QE240" s="43"/>
      <c r="QF240" s="43"/>
      <c r="QG240" s="43"/>
      <c r="QH240" s="43"/>
      <c r="QI240" s="43"/>
      <c r="QJ240" s="43"/>
      <c r="QK240" s="43"/>
      <c r="QL240" s="43"/>
      <c r="QM240" s="43"/>
      <c r="QN240" s="43"/>
      <c r="QO240" s="43"/>
      <c r="QP240" s="43"/>
      <c r="QQ240" s="43"/>
      <c r="QR240" s="43"/>
      <c r="QS240" s="43"/>
      <c r="QT240" s="43"/>
      <c r="QU240" s="43"/>
      <c r="QV240" s="43"/>
      <c r="QW240" s="43"/>
      <c r="QX240" s="43"/>
      <c r="QY240" s="43"/>
      <c r="QZ240" s="43"/>
      <c r="RA240" s="43"/>
      <c r="RB240" s="43"/>
      <c r="RC240" s="43"/>
      <c r="RD240" s="43"/>
      <c r="RE240" s="43"/>
      <c r="RF240" s="43"/>
      <c r="RG240" s="43"/>
      <c r="RH240" s="43"/>
      <c r="RI240" s="43"/>
      <c r="RJ240" s="43"/>
      <c r="RK240" s="43"/>
      <c r="RL240" s="43"/>
      <c r="RM240" s="43"/>
      <c r="RN240" s="43"/>
      <c r="RO240" s="43"/>
      <c r="RP240" s="43"/>
      <c r="RQ240" s="43"/>
      <c r="RR240" s="43"/>
      <c r="RS240" s="43"/>
      <c r="RT240" s="43"/>
      <c r="RU240" s="43"/>
      <c r="RV240" s="43"/>
      <c r="RW240" s="43"/>
      <c r="RX240" s="43"/>
      <c r="RY240" s="43"/>
      <c r="RZ240" s="43"/>
      <c r="SA240" s="43"/>
      <c r="SB240" s="43"/>
      <c r="SC240" s="43"/>
      <c r="SD240" s="43"/>
      <c r="SE240" s="43"/>
      <c r="SF240" s="43"/>
      <c r="SG240" s="43"/>
      <c r="SH240" s="43"/>
      <c r="SI240" s="43"/>
      <c r="SJ240" s="43"/>
      <c r="SK240" s="43"/>
      <c r="SL240" s="43"/>
      <c r="SM240" s="43"/>
      <c r="SN240" s="43"/>
      <c r="SO240" s="43"/>
      <c r="SP240" s="43"/>
      <c r="SQ240" s="43"/>
      <c r="SR240" s="43"/>
      <c r="SS240" s="43"/>
      <c r="ST240" s="43"/>
      <c r="SU240" s="43"/>
      <c r="SV240" s="43"/>
      <c r="SW240" s="43"/>
      <c r="SX240" s="43"/>
      <c r="SY240" s="43"/>
      <c r="SZ240" s="43"/>
      <c r="TA240" s="43"/>
      <c r="TB240" s="43"/>
      <c r="TC240" s="43"/>
      <c r="TD240" s="43"/>
      <c r="TE240" s="43"/>
      <c r="TF240" s="43"/>
      <c r="TG240" s="43"/>
      <c r="TH240" s="43"/>
      <c r="TI240" s="43"/>
      <c r="TJ240" s="43"/>
      <c r="TK240" s="43"/>
      <c r="TL240" s="43"/>
      <c r="TM240" s="43"/>
      <c r="TN240" s="43"/>
      <c r="TO240" s="43"/>
      <c r="TP240" s="43"/>
      <c r="TQ240" s="43"/>
      <c r="TR240" s="43"/>
      <c r="TS240" s="43"/>
      <c r="TT240" s="43"/>
      <c r="TU240" s="43"/>
      <c r="TV240" s="43"/>
      <c r="TW240" s="43"/>
      <c r="TX240" s="43"/>
      <c r="TY240" s="43"/>
      <c r="TZ240" s="43"/>
      <c r="UA240" s="43"/>
      <c r="UB240" s="43"/>
      <c r="UC240" s="43"/>
      <c r="UD240" s="43"/>
      <c r="UE240" s="43"/>
      <c r="UF240" s="43"/>
      <c r="UG240" s="43"/>
      <c r="UH240" s="43"/>
      <c r="UI240" s="43"/>
      <c r="UJ240" s="43"/>
      <c r="UK240" s="43"/>
      <c r="UL240" s="43"/>
      <c r="UM240" s="43"/>
      <c r="UN240" s="43"/>
      <c r="UO240" s="43"/>
      <c r="UP240" s="43"/>
      <c r="UQ240" s="43"/>
      <c r="UR240" s="43"/>
      <c r="US240" s="43"/>
      <c r="UT240" s="43"/>
      <c r="UU240" s="43"/>
      <c r="UV240" s="43"/>
      <c r="UW240" s="43"/>
      <c r="UX240" s="43"/>
      <c r="UY240" s="43"/>
      <c r="UZ240" s="43"/>
      <c r="VA240" s="43"/>
      <c r="VB240" s="43"/>
      <c r="VC240" s="43"/>
      <c r="VD240" s="43"/>
      <c r="VE240" s="43"/>
      <c r="VF240" s="43"/>
      <c r="VG240" s="43"/>
      <c r="VH240" s="43"/>
      <c r="VI240" s="43"/>
      <c r="VJ240" s="43"/>
      <c r="VK240" s="43"/>
      <c r="VL240" s="43"/>
      <c r="VM240" s="43"/>
      <c r="VN240" s="43"/>
      <c r="VO240" s="43"/>
      <c r="VP240" s="43"/>
      <c r="VQ240" s="43"/>
      <c r="VR240" s="43"/>
      <c r="VS240" s="43"/>
      <c r="VT240" s="43"/>
      <c r="VU240" s="43"/>
      <c r="VV240" s="43"/>
      <c r="VW240" s="43"/>
      <c r="VX240" s="43"/>
      <c r="VY240" s="43"/>
      <c r="VZ240" s="43"/>
      <c r="WA240" s="43"/>
      <c r="WB240" s="43"/>
      <c r="WC240" s="43"/>
      <c r="WD240" s="43"/>
      <c r="WE240" s="43"/>
      <c r="WF240" s="43"/>
      <c r="WG240" s="43"/>
      <c r="WH240" s="43"/>
      <c r="WI240" s="43"/>
      <c r="WJ240" s="43"/>
      <c r="WK240" s="43"/>
      <c r="WL240" s="43"/>
      <c r="WM240" s="43"/>
      <c r="WN240" s="43"/>
      <c r="WO240" s="43"/>
      <c r="WP240" s="43"/>
      <c r="WQ240" s="43"/>
      <c r="WR240" s="43"/>
      <c r="WS240" s="43"/>
      <c r="WT240" s="43"/>
      <c r="WU240" s="43"/>
      <c r="WV240" s="43"/>
      <c r="WW240" s="43"/>
      <c r="WX240" s="43"/>
      <c r="WY240" s="43"/>
      <c r="WZ240" s="43"/>
      <c r="XA240" s="43"/>
      <c r="XB240" s="43"/>
      <c r="XC240" s="43"/>
      <c r="XD240" s="43"/>
      <c r="XE240" s="43"/>
      <c r="XF240" s="43"/>
      <c r="XG240" s="43"/>
      <c r="XH240" s="43"/>
      <c r="XI240" s="43"/>
      <c r="XJ240" s="43"/>
      <c r="XK240" s="43"/>
      <c r="XL240" s="43"/>
      <c r="XM240" s="43"/>
      <c r="XN240" s="43"/>
      <c r="XO240" s="43"/>
      <c r="XP240" s="43"/>
      <c r="XQ240" s="43"/>
      <c r="XR240" s="43"/>
      <c r="XS240" s="43"/>
      <c r="XT240" s="43"/>
      <c r="XU240" s="43"/>
      <c r="XV240" s="43"/>
      <c r="XW240" s="43"/>
      <c r="XX240" s="43"/>
      <c r="XY240" s="43"/>
      <c r="XZ240" s="43"/>
      <c r="YA240" s="43"/>
      <c r="YB240" s="43"/>
      <c r="YC240" s="43"/>
      <c r="YD240" s="43"/>
      <c r="YE240" s="43"/>
      <c r="YF240" s="43"/>
      <c r="YG240" s="43"/>
      <c r="YH240" s="43"/>
      <c r="YI240" s="43"/>
      <c r="YJ240" s="43"/>
      <c r="YK240" s="43"/>
      <c r="YL240" s="43"/>
      <c r="YM240" s="43"/>
      <c r="YN240" s="43"/>
      <c r="YO240" s="43"/>
      <c r="YP240" s="43"/>
      <c r="YQ240" s="43"/>
      <c r="YR240" s="43"/>
      <c r="YS240" s="43"/>
      <c r="YT240" s="43"/>
      <c r="YU240" s="43"/>
      <c r="YV240" s="43"/>
      <c r="YW240" s="43"/>
      <c r="YX240" s="43"/>
      <c r="YY240" s="43"/>
      <c r="YZ240" s="43"/>
      <c r="ZA240" s="43"/>
      <c r="ZB240" s="43"/>
      <c r="ZC240" s="43"/>
      <c r="ZD240" s="43"/>
      <c r="ZE240" s="43"/>
      <c r="ZF240" s="43"/>
      <c r="ZG240" s="43"/>
      <c r="ZH240" s="43"/>
      <c r="ZI240" s="43"/>
      <c r="ZJ240" s="43"/>
      <c r="ZK240" s="43"/>
      <c r="ZL240" s="43"/>
      <c r="ZM240" s="43"/>
      <c r="ZN240" s="43"/>
      <c r="ZO240" s="43"/>
      <c r="ZP240" s="43"/>
      <c r="ZQ240" s="43"/>
      <c r="ZR240" s="43"/>
      <c r="ZS240" s="43"/>
      <c r="ZT240" s="43"/>
      <c r="ZU240" s="43"/>
      <c r="ZV240" s="43"/>
      <c r="ZW240" s="43"/>
      <c r="ZX240" s="43"/>
      <c r="ZY240" s="43"/>
      <c r="ZZ240" s="43"/>
      <c r="AAA240" s="43"/>
      <c r="AAB240" s="43"/>
      <c r="AAC240" s="43"/>
      <c r="AAD240" s="43"/>
      <c r="AAE240" s="43"/>
      <c r="AAF240" s="43"/>
      <c r="AAG240" s="43"/>
      <c r="AAH240" s="43"/>
      <c r="AAI240" s="43"/>
      <c r="AAJ240" s="43"/>
      <c r="AAK240" s="43"/>
      <c r="AAL240" s="43"/>
      <c r="AAM240" s="43"/>
      <c r="AAN240" s="43"/>
      <c r="AAO240" s="43"/>
      <c r="AAP240" s="43"/>
      <c r="AAQ240" s="43"/>
      <c r="AAR240" s="43"/>
      <c r="AAS240" s="43"/>
      <c r="AAT240" s="43"/>
      <c r="AAU240" s="43"/>
      <c r="AAV240" s="43"/>
      <c r="AAW240" s="43"/>
      <c r="AAX240" s="43"/>
      <c r="AAY240" s="43"/>
      <c r="AAZ240" s="43"/>
      <c r="ABA240" s="43"/>
      <c r="ABB240" s="43"/>
      <c r="ABC240" s="43"/>
      <c r="ABD240" s="43"/>
      <c r="ABE240" s="43"/>
      <c r="ABF240" s="43"/>
      <c r="ABG240" s="43"/>
      <c r="ABH240" s="43"/>
      <c r="ABI240" s="43"/>
      <c r="ABJ240" s="43"/>
      <c r="ABK240" s="43"/>
      <c r="ABL240" s="43"/>
      <c r="ABM240" s="43"/>
      <c r="ABN240" s="43"/>
      <c r="ABO240" s="43"/>
      <c r="ABP240" s="43"/>
      <c r="ABQ240" s="43"/>
      <c r="ABR240" s="43"/>
      <c r="ABS240" s="43"/>
      <c r="ABT240" s="43"/>
      <c r="ABU240" s="43"/>
      <c r="ABV240" s="43"/>
      <c r="ABW240" s="43"/>
      <c r="ABX240" s="43"/>
      <c r="ABY240" s="43"/>
      <c r="ABZ240" s="43"/>
      <c r="ACA240" s="43"/>
      <c r="ACB240" s="43"/>
      <c r="ACC240" s="43"/>
      <c r="ACD240" s="43"/>
      <c r="ACE240" s="43"/>
      <c r="ACF240" s="43"/>
      <c r="ACG240" s="43"/>
      <c r="ACH240" s="43"/>
      <c r="ACI240" s="43"/>
      <c r="ACJ240" s="43"/>
      <c r="ACK240" s="43"/>
      <c r="ACL240" s="43"/>
      <c r="ACM240" s="43"/>
      <c r="ACN240" s="43"/>
      <c r="ACO240" s="43"/>
      <c r="ACP240" s="43"/>
      <c r="ACQ240" s="43"/>
      <c r="ACR240" s="43"/>
      <c r="ACS240" s="43"/>
      <c r="ACT240" s="43"/>
      <c r="ACU240" s="43"/>
      <c r="ACV240" s="43"/>
      <c r="ACW240" s="43"/>
      <c r="ACX240" s="43"/>
      <c r="ACY240" s="43"/>
      <c r="ACZ240" s="43"/>
      <c r="ADA240" s="43"/>
      <c r="ADB240" s="43"/>
      <c r="ADC240" s="43"/>
      <c r="ADD240" s="43"/>
      <c r="ADE240" s="43"/>
      <c r="ADF240" s="43"/>
      <c r="ADG240" s="43"/>
      <c r="ADH240" s="43"/>
      <c r="ADI240" s="43"/>
      <c r="ADJ240" s="43"/>
      <c r="ADK240" s="43"/>
      <c r="ADL240" s="43"/>
      <c r="ADM240" s="43"/>
      <c r="ADN240" s="43"/>
      <c r="ADO240" s="43"/>
      <c r="ADP240" s="43"/>
      <c r="ADQ240" s="43"/>
      <c r="ADR240" s="43"/>
      <c r="ADS240" s="43"/>
      <c r="ADT240" s="43"/>
      <c r="ADU240" s="43"/>
      <c r="ADV240" s="43"/>
      <c r="ADW240" s="43"/>
      <c r="ADX240" s="43"/>
      <c r="ADY240" s="43"/>
      <c r="ADZ240" s="43"/>
      <c r="AEA240" s="43"/>
      <c r="AEB240" s="43"/>
      <c r="AEC240" s="43"/>
      <c r="AED240" s="43"/>
      <c r="AEE240" s="43"/>
      <c r="AEF240" s="43"/>
      <c r="AEG240" s="43"/>
      <c r="AEH240" s="43"/>
      <c r="AEI240" s="43"/>
      <c r="AEJ240" s="43"/>
      <c r="AEK240" s="43"/>
      <c r="AEL240" s="43"/>
      <c r="AEM240" s="43"/>
      <c r="AEN240" s="43"/>
      <c r="AEO240" s="43"/>
      <c r="AEP240" s="43"/>
      <c r="AEQ240" s="43"/>
      <c r="AER240" s="43"/>
      <c r="AES240" s="43"/>
      <c r="AET240" s="43"/>
      <c r="AEU240" s="43"/>
      <c r="AEV240" s="43"/>
      <c r="AEW240" s="43"/>
      <c r="AEX240" s="43"/>
      <c r="AEY240" s="43"/>
      <c r="AEZ240" s="43"/>
      <c r="AFA240" s="43"/>
      <c r="AFB240" s="43"/>
      <c r="AFC240" s="43"/>
      <c r="AFD240" s="43"/>
      <c r="AFE240" s="43"/>
      <c r="AFF240" s="43"/>
      <c r="AFG240" s="43"/>
      <c r="AFH240" s="43"/>
      <c r="AFI240" s="43"/>
      <c r="AFJ240" s="43"/>
      <c r="AFK240" s="43"/>
      <c r="AFL240" s="43"/>
      <c r="AFM240" s="43"/>
      <c r="AFN240" s="43"/>
      <c r="AFO240" s="43"/>
      <c r="AFP240" s="43"/>
      <c r="AFQ240" s="43"/>
      <c r="AFR240" s="43"/>
      <c r="AFS240" s="43"/>
      <c r="AFT240" s="43"/>
      <c r="AFU240" s="43"/>
      <c r="AFV240" s="43"/>
      <c r="AFW240" s="43"/>
      <c r="AFX240" s="43"/>
      <c r="AFY240" s="43"/>
      <c r="AFZ240" s="43"/>
      <c r="AGA240" s="43"/>
      <c r="AGB240" s="43"/>
      <c r="AGC240" s="43"/>
      <c r="AGD240" s="43"/>
      <c r="AGE240" s="43"/>
      <c r="AGF240" s="43"/>
      <c r="AGG240" s="43"/>
      <c r="AGH240" s="43"/>
      <c r="AGI240" s="43"/>
      <c r="AGJ240" s="43"/>
      <c r="AGK240" s="43"/>
      <c r="AGL240" s="43"/>
      <c r="AGM240" s="43"/>
      <c r="AGN240" s="43"/>
      <c r="AGO240" s="43"/>
      <c r="AGP240" s="43"/>
      <c r="AGQ240" s="43"/>
      <c r="AGR240" s="43"/>
      <c r="AGS240" s="43"/>
      <c r="AGT240" s="43"/>
      <c r="AGU240" s="43"/>
      <c r="AGV240" s="43"/>
      <c r="AGW240" s="43"/>
      <c r="AGX240" s="43"/>
      <c r="AGY240" s="43"/>
      <c r="AGZ240" s="43"/>
      <c r="AHA240" s="43"/>
      <c r="AHB240" s="43"/>
      <c r="AHC240" s="43"/>
      <c r="AHD240" s="43"/>
      <c r="AHE240" s="43"/>
      <c r="AHF240" s="43"/>
      <c r="AHG240" s="43"/>
      <c r="AHH240" s="43"/>
      <c r="AHI240" s="43"/>
      <c r="AHJ240" s="43"/>
      <c r="AHK240" s="43"/>
      <c r="AHL240" s="43"/>
      <c r="AHM240" s="43"/>
      <c r="AHN240" s="43"/>
      <c r="AHO240" s="43"/>
      <c r="AHP240" s="43"/>
      <c r="AHQ240" s="43"/>
      <c r="AHR240" s="43"/>
      <c r="AHS240" s="43"/>
      <c r="AHT240" s="43"/>
      <c r="AHU240" s="43"/>
      <c r="AHV240" s="43"/>
      <c r="AHW240" s="43"/>
      <c r="AHX240" s="43"/>
      <c r="AHY240" s="43"/>
      <c r="AHZ240" s="43"/>
      <c r="AIA240" s="43"/>
      <c r="AIB240" s="43"/>
      <c r="AIC240" s="43"/>
      <c r="AID240" s="43"/>
      <c r="AIE240" s="43"/>
      <c r="AIF240" s="43"/>
      <c r="AIG240" s="43"/>
      <c r="AIH240" s="43"/>
      <c r="AII240" s="43"/>
      <c r="AIJ240" s="43"/>
      <c r="AIK240" s="43"/>
      <c r="AIL240" s="43"/>
      <c r="AIM240" s="43"/>
      <c r="AIN240" s="43"/>
      <c r="AIO240" s="43"/>
      <c r="AIP240" s="43"/>
      <c r="AIQ240" s="43"/>
      <c r="AIR240" s="43"/>
      <c r="AIS240" s="43"/>
      <c r="AIT240" s="43"/>
      <c r="AIU240" s="43"/>
      <c r="AIV240" s="43"/>
      <c r="AIW240" s="43"/>
      <c r="AIX240" s="43"/>
      <c r="AIY240" s="43"/>
      <c r="AIZ240" s="43"/>
      <c r="AJA240" s="43"/>
      <c r="AJB240" s="43"/>
      <c r="AJC240" s="43"/>
      <c r="AJD240" s="43"/>
      <c r="AJE240" s="43"/>
      <c r="AJF240" s="43"/>
      <c r="AJG240" s="43"/>
      <c r="AJH240" s="43"/>
      <c r="AJI240" s="43"/>
      <c r="AJJ240" s="43"/>
      <c r="AJK240" s="43"/>
      <c r="AJL240" s="43"/>
      <c r="AJM240" s="43"/>
      <c r="AJN240" s="43"/>
      <c r="AJO240" s="43"/>
      <c r="AJP240" s="43"/>
      <c r="AJQ240" s="43"/>
      <c r="AJR240" s="43"/>
      <c r="AJS240" s="43"/>
      <c r="AJT240" s="43"/>
      <c r="AJU240" s="43"/>
      <c r="AJV240" s="43"/>
      <c r="AJW240" s="43"/>
      <c r="AJX240" s="43"/>
      <c r="AJY240" s="43"/>
      <c r="AJZ240" s="43"/>
      <c r="AKA240" s="43"/>
      <c r="AKB240" s="43"/>
      <c r="AKC240" s="43"/>
      <c r="AKD240" s="43"/>
      <c r="AKE240" s="43"/>
      <c r="AKF240" s="43"/>
      <c r="AKG240" s="43"/>
      <c r="AKH240" s="43"/>
      <c r="AKI240" s="43"/>
      <c r="AKJ240" s="43"/>
      <c r="AKK240" s="43"/>
      <c r="AKL240" s="43"/>
      <c r="AKM240" s="43"/>
      <c r="AKN240" s="43"/>
      <c r="AKO240" s="43"/>
      <c r="AKP240" s="43"/>
      <c r="AKQ240" s="43"/>
      <c r="AKR240" s="43"/>
      <c r="AKS240" s="43"/>
      <c r="AKT240" s="43"/>
      <c r="AKU240" s="43"/>
      <c r="AKV240" s="43"/>
      <c r="AKW240" s="43"/>
      <c r="AKX240" s="43"/>
      <c r="AKY240" s="43"/>
      <c r="AKZ240" s="43"/>
      <c r="ALA240" s="43"/>
      <c r="ALB240" s="43"/>
      <c r="ALC240" s="43"/>
      <c r="ALD240" s="43"/>
      <c r="ALE240" s="43"/>
      <c r="ALF240" s="43"/>
      <c r="ALG240" s="43"/>
      <c r="ALH240" s="43"/>
      <c r="ALI240" s="43"/>
      <c r="ALJ240" s="43"/>
      <c r="ALK240" s="43"/>
      <c r="ALL240" s="43"/>
      <c r="ALM240" s="43"/>
      <c r="ALN240" s="43"/>
      <c r="ALO240" s="43"/>
      <c r="ALP240" s="43"/>
      <c r="ALQ240" s="43"/>
      <c r="ALR240" s="43"/>
      <c r="ALS240" s="43"/>
      <c r="ALT240" s="43"/>
      <c r="ALU240" s="43"/>
      <c r="ALV240" s="43"/>
      <c r="ALW240" s="43"/>
      <c r="ALX240" s="43"/>
      <c r="ALY240" s="43"/>
      <c r="ALZ240" s="43"/>
      <c r="AMA240" s="43"/>
      <c r="AMB240" s="43"/>
      <c r="AMC240" s="43"/>
      <c r="AMD240" s="43"/>
      <c r="AME240" s="43"/>
      <c r="AMF240" s="43"/>
      <c r="AMG240" s="43"/>
      <c r="AMH240" s="43"/>
      <c r="AMI240" s="43"/>
      <c r="AMJ240" s="43"/>
      <c r="AMK240" s="43"/>
      <c r="AML240" s="43"/>
      <c r="AMM240" s="43"/>
      <c r="AMN240" s="43"/>
      <c r="AMO240" s="43"/>
      <c r="AMP240" s="43"/>
      <c r="AMQ240" s="43"/>
      <c r="AMR240" s="43"/>
      <c r="AMS240" s="43"/>
      <c r="AMT240" s="43"/>
      <c r="AMU240" s="43"/>
      <c r="AMV240" s="43"/>
      <c r="AMW240" s="43"/>
      <c r="AMX240" s="43"/>
      <c r="AMY240" s="43"/>
      <c r="AMZ240" s="43"/>
      <c r="ANA240" s="43"/>
      <c r="ANB240" s="43"/>
      <c r="ANC240" s="43"/>
      <c r="AND240" s="43"/>
      <c r="ANE240" s="43"/>
      <c r="ANF240" s="43"/>
      <c r="ANG240" s="43"/>
      <c r="ANH240" s="43"/>
      <c r="ANI240" s="43"/>
      <c r="ANJ240" s="43"/>
      <c r="ANK240" s="43"/>
      <c r="ANL240" s="43"/>
      <c r="ANM240" s="43"/>
      <c r="ANN240" s="43"/>
      <c r="ANO240" s="43"/>
      <c r="ANP240" s="43"/>
      <c r="ANQ240" s="43"/>
      <c r="ANR240" s="43"/>
      <c r="ANS240" s="43"/>
      <c r="ANT240" s="43"/>
      <c r="ANU240" s="43"/>
      <c r="ANV240" s="43"/>
      <c r="ANW240" s="43"/>
      <c r="ANX240" s="43"/>
      <c r="ANY240" s="43"/>
      <c r="ANZ240" s="43"/>
      <c r="AOA240" s="43"/>
      <c r="AOB240" s="43"/>
      <c r="AOC240" s="43"/>
      <c r="AOD240" s="43"/>
      <c r="AOE240" s="43"/>
      <c r="AOF240" s="43"/>
      <c r="AOG240" s="43"/>
      <c r="AOH240" s="43"/>
      <c r="AOI240" s="43"/>
      <c r="AOJ240" s="43"/>
      <c r="AOK240" s="43"/>
      <c r="AOL240" s="43"/>
      <c r="AOM240" s="43"/>
      <c r="AON240" s="43"/>
      <c r="AOO240" s="43"/>
      <c r="AOP240" s="43"/>
      <c r="AOQ240" s="43"/>
      <c r="AOR240" s="43"/>
      <c r="AOS240" s="43"/>
      <c r="AOT240" s="43"/>
      <c r="AOU240" s="43"/>
      <c r="AOV240" s="43"/>
      <c r="AOW240" s="43"/>
      <c r="AOX240" s="43"/>
      <c r="AOY240" s="43"/>
      <c r="AOZ240" s="43"/>
      <c r="APA240" s="43"/>
      <c r="APB240" s="43"/>
      <c r="APC240" s="43"/>
      <c r="APD240" s="43"/>
      <c r="APE240" s="43"/>
      <c r="APF240" s="43"/>
      <c r="APG240" s="43"/>
      <c r="APH240" s="43"/>
      <c r="API240" s="43"/>
      <c r="APJ240" s="43"/>
      <c r="APK240" s="43"/>
      <c r="APL240" s="43"/>
      <c r="APM240" s="43"/>
      <c r="APN240" s="43"/>
      <c r="APO240" s="43"/>
      <c r="APP240" s="43"/>
      <c r="APQ240" s="43"/>
      <c r="APR240" s="43"/>
      <c r="APS240" s="43"/>
      <c r="APT240" s="43"/>
      <c r="APU240" s="43"/>
      <c r="APV240" s="43"/>
      <c r="APW240" s="43"/>
      <c r="APX240" s="43"/>
      <c r="APY240" s="43"/>
      <c r="APZ240" s="43"/>
      <c r="AQA240" s="43"/>
      <c r="AQB240" s="43"/>
      <c r="AQC240" s="43"/>
      <c r="AQD240" s="43"/>
      <c r="AQE240" s="43"/>
      <c r="AQF240" s="43"/>
      <c r="AQG240" s="43"/>
      <c r="AQH240" s="43"/>
      <c r="AQI240" s="43"/>
      <c r="AQJ240" s="43"/>
      <c r="AQK240" s="43"/>
      <c r="AQL240" s="43"/>
      <c r="AQM240" s="43"/>
      <c r="AQN240" s="43"/>
      <c r="AQO240" s="43"/>
      <c r="AQP240" s="43"/>
      <c r="AQQ240" s="43"/>
      <c r="AQR240" s="43"/>
      <c r="AQS240" s="43"/>
      <c r="AQT240" s="43"/>
      <c r="AQU240" s="43"/>
      <c r="AQV240" s="43"/>
      <c r="AQW240" s="43"/>
      <c r="AQX240" s="43"/>
      <c r="AQY240" s="43"/>
      <c r="AQZ240" s="43"/>
      <c r="ARA240" s="43"/>
      <c r="ARB240" s="43"/>
      <c r="ARC240" s="43"/>
      <c r="ARD240" s="43"/>
      <c r="ARE240" s="43"/>
      <c r="ARF240" s="43"/>
      <c r="ARG240" s="43"/>
      <c r="ARH240" s="43"/>
      <c r="ARI240" s="43"/>
      <c r="ARJ240" s="43"/>
      <c r="ARK240" s="43"/>
      <c r="ARL240" s="43"/>
      <c r="ARM240" s="43"/>
      <c r="ARN240" s="43"/>
      <c r="ARO240" s="43"/>
      <c r="ARP240" s="43"/>
      <c r="ARQ240" s="43"/>
      <c r="ARR240" s="43"/>
      <c r="ARS240" s="43"/>
      <c r="ART240" s="43"/>
      <c r="ARU240" s="43"/>
      <c r="ARV240" s="43"/>
      <c r="ARW240" s="43"/>
      <c r="ARX240" s="43"/>
      <c r="ARY240" s="43"/>
      <c r="ARZ240" s="43"/>
      <c r="ASA240" s="43"/>
      <c r="ASB240" s="43"/>
      <c r="ASC240" s="43"/>
      <c r="ASD240" s="43"/>
      <c r="ASE240" s="43"/>
      <c r="ASF240" s="43"/>
      <c r="ASG240" s="43"/>
      <c r="ASH240" s="43"/>
      <c r="ASI240" s="43"/>
      <c r="ASJ240" s="43"/>
      <c r="ASK240" s="43"/>
      <c r="ASL240" s="43"/>
      <c r="ASM240" s="43"/>
      <c r="ASN240" s="43"/>
      <c r="ASO240" s="43"/>
      <c r="ASP240" s="43"/>
      <c r="ASQ240" s="43"/>
      <c r="ASR240" s="43"/>
      <c r="ASS240" s="43"/>
      <c r="AST240" s="43"/>
      <c r="ASU240" s="43"/>
      <c r="ASV240" s="43"/>
      <c r="ASW240" s="43"/>
      <c r="ASX240" s="43"/>
      <c r="ASY240" s="43"/>
      <c r="ASZ240" s="43"/>
      <c r="ATA240" s="43"/>
      <c r="ATB240" s="43"/>
      <c r="ATC240" s="43"/>
      <c r="ATD240" s="43"/>
      <c r="ATE240" s="43"/>
      <c r="ATF240" s="43"/>
      <c r="ATG240" s="43"/>
      <c r="ATH240" s="43"/>
      <c r="ATI240" s="43"/>
      <c r="ATJ240" s="43"/>
      <c r="ATK240" s="43"/>
      <c r="ATL240" s="43"/>
      <c r="ATM240" s="43"/>
      <c r="ATN240" s="43"/>
      <c r="ATO240" s="43"/>
      <c r="ATP240" s="43"/>
      <c r="ATQ240" s="43"/>
      <c r="ATR240" s="43"/>
      <c r="ATS240" s="43"/>
      <c r="ATT240" s="43"/>
      <c r="ATU240" s="43"/>
      <c r="ATV240" s="43"/>
      <c r="ATW240" s="43"/>
      <c r="ATX240" s="43"/>
      <c r="ATY240" s="43"/>
      <c r="ATZ240" s="43"/>
      <c r="AUA240" s="43"/>
      <c r="AUB240" s="43"/>
      <c r="AUC240" s="43"/>
      <c r="AUD240" s="43"/>
      <c r="AUE240" s="43"/>
      <c r="AUF240" s="43"/>
      <c r="AUG240" s="43"/>
      <c r="AUH240" s="43"/>
      <c r="AUI240" s="43"/>
      <c r="AUJ240" s="43"/>
      <c r="AUK240" s="43"/>
      <c r="AUL240" s="43"/>
      <c r="AUM240" s="43"/>
      <c r="AUN240" s="43"/>
      <c r="AUO240" s="43"/>
      <c r="AUP240" s="43"/>
      <c r="AUQ240" s="43"/>
      <c r="AUR240" s="43"/>
      <c r="AUS240" s="43"/>
      <c r="AUT240" s="43"/>
      <c r="AUU240" s="43"/>
      <c r="AUV240" s="43"/>
      <c r="AUW240" s="43"/>
      <c r="AUX240" s="43"/>
      <c r="AUY240" s="43"/>
      <c r="AUZ240" s="43"/>
      <c r="AVA240" s="43"/>
      <c r="AVB240" s="43"/>
      <c r="AVC240" s="43"/>
      <c r="AVD240" s="43"/>
      <c r="AVE240" s="43"/>
      <c r="AVF240" s="43"/>
      <c r="AVG240" s="43"/>
      <c r="AVH240" s="43"/>
      <c r="AVI240" s="43"/>
      <c r="AVJ240" s="43"/>
      <c r="AVK240" s="43"/>
      <c r="AVL240" s="43"/>
      <c r="AVM240" s="43"/>
      <c r="AVN240" s="43"/>
      <c r="AVO240" s="43"/>
      <c r="AVP240" s="43"/>
      <c r="AVQ240" s="43"/>
      <c r="AVR240" s="43"/>
      <c r="AVS240" s="43"/>
      <c r="AVT240" s="43"/>
      <c r="AVU240" s="43"/>
      <c r="AVV240" s="43"/>
      <c r="AVW240" s="43"/>
      <c r="AVX240" s="43"/>
      <c r="AVY240" s="43"/>
      <c r="AVZ240" s="43"/>
      <c r="AWA240" s="43"/>
      <c r="AWB240" s="43"/>
      <c r="AWC240" s="43"/>
      <c r="AWD240" s="43"/>
      <c r="AWE240" s="43"/>
      <c r="AWF240" s="43"/>
      <c r="AWG240" s="43"/>
      <c r="AWH240" s="43"/>
      <c r="AWI240" s="43"/>
      <c r="AWJ240" s="43"/>
      <c r="AWK240" s="43"/>
      <c r="AWL240" s="43"/>
      <c r="AWM240" s="43"/>
      <c r="AWN240" s="43"/>
      <c r="AWO240" s="43"/>
      <c r="AWP240" s="43"/>
      <c r="AWQ240" s="43"/>
      <c r="AWR240" s="43"/>
      <c r="AWS240" s="43"/>
      <c r="AWT240" s="43"/>
      <c r="AWU240" s="43"/>
      <c r="AWV240" s="43"/>
      <c r="AWW240" s="43"/>
      <c r="AWX240" s="43"/>
      <c r="AWY240" s="43"/>
      <c r="AWZ240" s="43"/>
      <c r="AXA240" s="43"/>
      <c r="AXB240" s="43"/>
      <c r="AXC240" s="43"/>
      <c r="AXD240" s="43"/>
      <c r="AXE240" s="43"/>
      <c r="AXF240" s="43"/>
      <c r="AXG240" s="43"/>
      <c r="AXH240" s="43"/>
      <c r="AXI240" s="43"/>
      <c r="AXJ240" s="43"/>
      <c r="AXK240" s="43"/>
      <c r="AXL240" s="43"/>
      <c r="AXM240" s="43"/>
      <c r="AXN240" s="43"/>
      <c r="AXO240" s="43"/>
      <c r="AXP240" s="43"/>
      <c r="AXQ240" s="43"/>
      <c r="AXR240" s="43"/>
      <c r="AXS240" s="43"/>
      <c r="AXT240" s="43"/>
      <c r="AXU240" s="43"/>
      <c r="AXV240" s="43"/>
      <c r="AXW240" s="43"/>
      <c r="AXX240" s="43"/>
      <c r="AXY240" s="43"/>
      <c r="AXZ240" s="43"/>
      <c r="AYA240" s="43"/>
      <c r="AYB240" s="43"/>
      <c r="AYC240" s="43"/>
      <c r="AYD240" s="43"/>
      <c r="AYE240" s="43"/>
      <c r="AYF240" s="43"/>
      <c r="AYG240" s="43"/>
      <c r="AYH240" s="43"/>
      <c r="AYI240" s="43"/>
      <c r="AYJ240" s="43"/>
      <c r="AYK240" s="43"/>
      <c r="AYL240" s="43"/>
      <c r="AYM240" s="43"/>
      <c r="AYN240" s="43"/>
      <c r="AYO240" s="43"/>
      <c r="AYP240" s="43"/>
      <c r="AYQ240" s="43"/>
      <c r="AYR240" s="43"/>
      <c r="AYS240" s="43"/>
      <c r="AYT240" s="43"/>
      <c r="AYU240" s="43"/>
      <c r="AYV240" s="43"/>
      <c r="AYW240" s="43"/>
      <c r="AYX240" s="43"/>
      <c r="AYY240" s="43"/>
      <c r="AYZ240" s="43"/>
      <c r="AZA240" s="43"/>
      <c r="AZB240" s="43"/>
      <c r="AZC240" s="43"/>
      <c r="AZD240" s="43"/>
      <c r="AZE240" s="43"/>
      <c r="AZF240" s="43"/>
      <c r="AZG240" s="43"/>
      <c r="AZH240" s="43"/>
      <c r="AZI240" s="43"/>
      <c r="AZJ240" s="43"/>
      <c r="AZK240" s="43"/>
      <c r="AZL240" s="43"/>
      <c r="AZM240" s="43"/>
      <c r="AZN240" s="43"/>
      <c r="AZO240" s="43"/>
      <c r="AZP240" s="43"/>
      <c r="AZQ240" s="43"/>
      <c r="AZR240" s="43"/>
      <c r="AZS240" s="43"/>
      <c r="AZT240" s="43"/>
      <c r="AZU240" s="43"/>
      <c r="AZV240" s="43"/>
      <c r="AZW240" s="43"/>
      <c r="AZX240" s="43"/>
      <c r="AZY240" s="43"/>
      <c r="AZZ240" s="43"/>
      <c r="BAA240" s="43"/>
      <c r="BAB240" s="43"/>
      <c r="BAC240" s="43"/>
      <c r="BAD240" s="43"/>
      <c r="BAE240" s="43"/>
      <c r="BAF240" s="43"/>
      <c r="BAG240" s="43"/>
      <c r="BAH240" s="43"/>
      <c r="BAI240" s="43"/>
      <c r="BAJ240" s="43"/>
      <c r="BAK240" s="43"/>
      <c r="BAL240" s="43"/>
      <c r="BAM240" s="43"/>
      <c r="BAN240" s="43"/>
      <c r="BAO240" s="43"/>
      <c r="BAP240" s="43"/>
      <c r="BAQ240" s="43"/>
      <c r="BAR240" s="43"/>
      <c r="BAS240" s="43"/>
      <c r="BAT240" s="43"/>
      <c r="BAU240" s="43"/>
      <c r="BAV240" s="43"/>
      <c r="BAW240" s="43"/>
      <c r="BAX240" s="43"/>
      <c r="BAY240" s="43"/>
      <c r="BAZ240" s="43"/>
      <c r="BBA240" s="43"/>
      <c r="BBB240" s="43"/>
      <c r="BBC240" s="43"/>
      <c r="BBD240" s="43"/>
      <c r="BBE240" s="43"/>
      <c r="BBF240" s="43"/>
      <c r="BBG240" s="43"/>
      <c r="BBH240" s="43"/>
      <c r="BBI240" s="43"/>
      <c r="BBJ240" s="43"/>
      <c r="BBK240" s="43"/>
      <c r="BBL240" s="43"/>
      <c r="BBM240" s="43"/>
      <c r="BBN240" s="43"/>
      <c r="BBO240" s="43"/>
      <c r="BBP240" s="43"/>
      <c r="BBQ240" s="43"/>
      <c r="BBR240" s="43"/>
      <c r="BBS240" s="43"/>
      <c r="BBT240" s="43"/>
      <c r="BBU240" s="43"/>
      <c r="BBV240" s="43"/>
      <c r="BBW240" s="43"/>
      <c r="BBX240" s="43"/>
      <c r="BBY240" s="43"/>
      <c r="BBZ240" s="43"/>
      <c r="BCA240" s="43"/>
      <c r="BCB240" s="43"/>
      <c r="BCC240" s="43"/>
      <c r="BCD240" s="43"/>
      <c r="BCE240" s="43"/>
      <c r="BCF240" s="43"/>
      <c r="BCG240" s="43"/>
      <c r="BCH240" s="43"/>
      <c r="BCI240" s="43"/>
      <c r="BCJ240" s="43"/>
      <c r="BCK240" s="43"/>
      <c r="BCL240" s="43"/>
      <c r="BCM240" s="43"/>
      <c r="BCN240" s="43"/>
      <c r="BCO240" s="43"/>
      <c r="BCP240" s="43"/>
      <c r="BCQ240" s="43"/>
      <c r="BCR240" s="43"/>
      <c r="BCS240" s="43"/>
      <c r="BCT240" s="43"/>
      <c r="BCU240" s="43"/>
      <c r="BCV240" s="43"/>
      <c r="BCW240" s="43"/>
      <c r="BCX240" s="43"/>
      <c r="BCY240" s="43"/>
      <c r="BCZ240" s="43"/>
      <c r="BDA240" s="43"/>
      <c r="BDB240" s="43"/>
      <c r="BDC240" s="43"/>
      <c r="BDD240" s="43"/>
      <c r="BDE240" s="43"/>
      <c r="BDF240" s="43"/>
      <c r="BDG240" s="43"/>
      <c r="BDH240" s="43"/>
      <c r="BDI240" s="43"/>
      <c r="BDJ240" s="43"/>
      <c r="BDK240" s="43"/>
      <c r="BDL240" s="43"/>
      <c r="BDM240" s="43"/>
      <c r="BDN240" s="43"/>
      <c r="BDO240" s="43"/>
      <c r="BDP240" s="43"/>
      <c r="BDQ240" s="43"/>
      <c r="BDR240" s="43"/>
      <c r="BDS240" s="43"/>
      <c r="BDT240" s="43"/>
      <c r="BDU240" s="43"/>
      <c r="BDV240" s="43"/>
      <c r="BDW240" s="43"/>
      <c r="BDX240" s="43"/>
      <c r="BDY240" s="43"/>
      <c r="BDZ240" s="43"/>
      <c r="BEA240" s="43"/>
      <c r="BEB240" s="43"/>
      <c r="BEC240" s="43"/>
      <c r="BED240" s="43"/>
      <c r="BEE240" s="43"/>
      <c r="BEF240" s="43"/>
      <c r="BEG240" s="43"/>
      <c r="BEH240" s="43"/>
      <c r="BEI240" s="43"/>
      <c r="BEJ240" s="43"/>
      <c r="BEK240" s="43"/>
      <c r="BEL240" s="43"/>
      <c r="BEM240" s="43"/>
      <c r="BEN240" s="43"/>
      <c r="BEO240" s="43"/>
      <c r="BEP240" s="43"/>
      <c r="BEQ240" s="43"/>
      <c r="BER240" s="43"/>
      <c r="BES240" s="43"/>
      <c r="BET240" s="43"/>
      <c r="BEU240" s="43"/>
      <c r="BEV240" s="43"/>
      <c r="BEW240" s="43"/>
      <c r="BEX240" s="43"/>
      <c r="BEY240" s="43"/>
      <c r="BEZ240" s="43"/>
      <c r="BFA240" s="43"/>
      <c r="BFB240" s="43"/>
      <c r="BFC240" s="43"/>
      <c r="BFD240" s="43"/>
      <c r="BFE240" s="43"/>
      <c r="BFF240" s="43"/>
      <c r="BFG240" s="43"/>
      <c r="BFH240" s="43"/>
      <c r="BFI240" s="43"/>
      <c r="BFJ240" s="43"/>
      <c r="BFK240" s="43"/>
      <c r="BFL240" s="43"/>
      <c r="BFM240" s="43"/>
      <c r="BFN240" s="43"/>
      <c r="BFO240" s="43"/>
      <c r="BFP240" s="43"/>
      <c r="BFQ240" s="43"/>
      <c r="BFR240" s="43"/>
      <c r="BFS240" s="43"/>
      <c r="BFT240" s="43"/>
      <c r="BFU240" s="43"/>
      <c r="BFV240" s="43"/>
      <c r="BFW240" s="43"/>
      <c r="BFX240" s="43"/>
      <c r="BFY240" s="43"/>
      <c r="BFZ240" s="43"/>
      <c r="BGA240" s="43"/>
      <c r="BGB240" s="43"/>
      <c r="BGC240" s="43"/>
      <c r="BGD240" s="43"/>
      <c r="BGE240" s="43"/>
      <c r="BGF240" s="43"/>
      <c r="BGG240" s="43"/>
      <c r="BGH240" s="43"/>
      <c r="BGI240" s="43"/>
      <c r="BGJ240" s="43"/>
      <c r="BGK240" s="43"/>
      <c r="BGL240" s="43"/>
      <c r="BGM240" s="43"/>
      <c r="BGN240" s="43"/>
      <c r="BGO240" s="43"/>
      <c r="BGP240" s="43"/>
      <c r="BGQ240" s="43"/>
      <c r="BGR240" s="43"/>
      <c r="BGS240" s="43"/>
      <c r="BGT240" s="43"/>
      <c r="BGU240" s="43"/>
      <c r="BGV240" s="43"/>
      <c r="BGW240" s="43"/>
      <c r="BGX240" s="43"/>
      <c r="BGY240" s="43"/>
      <c r="BGZ240" s="43"/>
      <c r="BHA240" s="43"/>
      <c r="BHB240" s="43"/>
      <c r="BHC240" s="43"/>
      <c r="BHD240" s="43"/>
      <c r="BHE240" s="43"/>
      <c r="BHF240" s="43"/>
      <c r="BHG240" s="43"/>
      <c r="BHH240" s="43"/>
      <c r="BHI240" s="43"/>
      <c r="BHJ240" s="43"/>
      <c r="BHK240" s="43"/>
      <c r="BHL240" s="43"/>
      <c r="BHM240" s="43"/>
      <c r="BHN240" s="43"/>
      <c r="BHO240" s="43"/>
      <c r="BHP240" s="43"/>
      <c r="BHQ240" s="43"/>
      <c r="BHR240" s="43"/>
      <c r="BHS240" s="43"/>
      <c r="BHT240" s="43"/>
      <c r="BHU240" s="43"/>
      <c r="BHV240" s="43"/>
      <c r="BHW240" s="43"/>
      <c r="BHX240" s="43"/>
      <c r="BHY240" s="43"/>
      <c r="BHZ240" s="43"/>
      <c r="BIA240" s="43"/>
      <c r="BIB240" s="43"/>
      <c r="BIC240" s="43"/>
      <c r="BID240" s="43"/>
      <c r="BIE240" s="43"/>
      <c r="BIF240" s="43"/>
      <c r="BIG240" s="43"/>
      <c r="BIH240" s="43"/>
      <c r="BII240" s="43"/>
      <c r="BIJ240" s="43"/>
      <c r="BIK240" s="43"/>
      <c r="BIL240" s="43"/>
      <c r="BIM240" s="43"/>
      <c r="BIN240" s="43"/>
      <c r="BIO240" s="43"/>
      <c r="BIP240" s="43"/>
      <c r="BIQ240" s="43"/>
      <c r="BIR240" s="43"/>
      <c r="BIS240" s="43"/>
      <c r="BIT240" s="43"/>
      <c r="BIU240" s="43"/>
      <c r="BIV240" s="43"/>
      <c r="BIW240" s="43"/>
      <c r="BIX240" s="43"/>
      <c r="BIY240" s="43"/>
      <c r="BIZ240" s="43"/>
      <c r="BJA240" s="43"/>
      <c r="BJB240" s="43"/>
      <c r="BJC240" s="43"/>
      <c r="BJD240" s="43"/>
      <c r="BJE240" s="43"/>
      <c r="BJF240" s="43"/>
      <c r="BJG240" s="43"/>
      <c r="BJH240" s="43"/>
      <c r="BJI240" s="43"/>
      <c r="BJJ240" s="43"/>
      <c r="BJK240" s="43"/>
      <c r="BJL240" s="43"/>
      <c r="BJM240" s="43"/>
      <c r="BJN240" s="43"/>
      <c r="BJO240" s="43"/>
      <c r="BJP240" s="43"/>
      <c r="BJQ240" s="43"/>
      <c r="BJR240" s="43"/>
      <c r="BJS240" s="43"/>
      <c r="BJT240" s="43"/>
      <c r="BJU240" s="43"/>
      <c r="BJV240" s="43"/>
      <c r="BJW240" s="43"/>
      <c r="BJX240" s="43"/>
      <c r="BJY240" s="43"/>
      <c r="BJZ240" s="43"/>
      <c r="BKA240" s="43"/>
      <c r="BKB240" s="43"/>
      <c r="BKC240" s="43"/>
      <c r="BKD240" s="43"/>
      <c r="BKE240" s="43"/>
      <c r="BKF240" s="43"/>
      <c r="BKG240" s="43"/>
      <c r="BKH240" s="43"/>
      <c r="BKI240" s="43"/>
      <c r="BKJ240" s="43"/>
      <c r="BKK240" s="43"/>
      <c r="BKL240" s="43"/>
      <c r="BKM240" s="43"/>
      <c r="BKN240" s="43"/>
      <c r="BKO240" s="43"/>
      <c r="BKP240" s="43"/>
      <c r="BKQ240" s="43"/>
      <c r="BKR240" s="43"/>
      <c r="BKS240" s="43"/>
      <c r="BKT240" s="43"/>
      <c r="BKU240" s="43"/>
      <c r="BKV240" s="43"/>
      <c r="BKW240" s="43"/>
      <c r="BKX240" s="43"/>
      <c r="BKY240" s="43"/>
      <c r="BKZ240" s="43"/>
      <c r="BLA240" s="43"/>
      <c r="BLB240" s="43"/>
      <c r="BLC240" s="43"/>
      <c r="BLD240" s="43"/>
      <c r="BLE240" s="43"/>
      <c r="BLF240" s="43"/>
      <c r="BLG240" s="43"/>
      <c r="BLH240" s="43"/>
      <c r="BLI240" s="43"/>
      <c r="BLJ240" s="43"/>
      <c r="BLK240" s="43"/>
      <c r="BLL240" s="43"/>
      <c r="BLM240" s="43"/>
      <c r="BLN240" s="43"/>
      <c r="BLO240" s="43"/>
      <c r="BLP240" s="43"/>
      <c r="BLQ240" s="43"/>
      <c r="BLR240" s="43"/>
      <c r="BLS240" s="43"/>
      <c r="BLT240" s="43"/>
      <c r="BLU240" s="43"/>
      <c r="BLV240" s="43"/>
      <c r="BLW240" s="43"/>
      <c r="BLX240" s="43"/>
      <c r="BLY240" s="43"/>
      <c r="BLZ240" s="43"/>
      <c r="BMA240" s="43"/>
      <c r="BMB240" s="43"/>
      <c r="BMC240" s="43"/>
      <c r="BMD240" s="43"/>
      <c r="BME240" s="43"/>
      <c r="BMF240" s="43"/>
      <c r="BMG240" s="43"/>
      <c r="BMH240" s="43"/>
      <c r="BMI240" s="43"/>
      <c r="BMJ240" s="43"/>
      <c r="BMK240" s="43"/>
      <c r="BML240" s="43"/>
      <c r="BMM240" s="43"/>
      <c r="BMN240" s="43"/>
      <c r="BMO240" s="43"/>
      <c r="BMP240" s="43"/>
      <c r="BMQ240" s="43"/>
      <c r="BMR240" s="43"/>
      <c r="BMS240" s="43"/>
      <c r="BMT240" s="43"/>
      <c r="BMU240" s="43"/>
      <c r="BMV240" s="43"/>
      <c r="BMW240" s="43"/>
      <c r="BMX240" s="43"/>
      <c r="BMY240" s="43"/>
      <c r="BMZ240" s="43"/>
      <c r="BNA240" s="43"/>
      <c r="BNB240" s="43"/>
      <c r="BNC240" s="43"/>
      <c r="BND240" s="43"/>
      <c r="BNE240" s="43"/>
      <c r="BNF240" s="43"/>
      <c r="BNG240" s="43"/>
      <c r="BNH240" s="43"/>
      <c r="BNI240" s="43"/>
      <c r="BNJ240" s="43"/>
      <c r="BNK240" s="43"/>
      <c r="BNL240" s="43"/>
      <c r="BNM240" s="43"/>
      <c r="BNN240" s="43"/>
      <c r="BNO240" s="43"/>
      <c r="BNP240" s="43"/>
      <c r="BNQ240" s="43"/>
      <c r="BNR240" s="43"/>
      <c r="BNS240" s="43"/>
      <c r="BNT240" s="43"/>
      <c r="BNU240" s="43"/>
      <c r="BNV240" s="43"/>
      <c r="BNW240" s="43"/>
      <c r="BNX240" s="43"/>
      <c r="BNY240" s="43"/>
      <c r="BNZ240" s="43"/>
      <c r="BOA240" s="43"/>
      <c r="BOB240" s="43"/>
      <c r="BOC240" s="43"/>
      <c r="BOD240" s="43"/>
      <c r="BOE240" s="43"/>
      <c r="BOF240" s="43"/>
      <c r="BOG240" s="43"/>
      <c r="BOH240" s="43"/>
      <c r="BOI240" s="43"/>
      <c r="BOJ240" s="43"/>
      <c r="BOK240" s="43"/>
      <c r="BOL240" s="43"/>
      <c r="BOM240" s="43"/>
      <c r="BON240" s="43"/>
      <c r="BOO240" s="43"/>
      <c r="BOP240" s="43"/>
      <c r="BOQ240" s="43"/>
      <c r="BOR240" s="43"/>
      <c r="BOS240" s="43"/>
      <c r="BOT240" s="43"/>
      <c r="BOU240" s="43"/>
      <c r="BOV240" s="43"/>
      <c r="BOW240" s="43"/>
      <c r="BOX240" s="43"/>
      <c r="BOY240" s="43"/>
      <c r="BOZ240" s="43"/>
      <c r="BPA240" s="43"/>
      <c r="BPB240" s="43"/>
      <c r="BPC240" s="43"/>
      <c r="BPD240" s="43"/>
      <c r="BPE240" s="43"/>
      <c r="BPF240" s="43"/>
      <c r="BPG240" s="43"/>
      <c r="BPH240" s="43"/>
      <c r="BPI240" s="43"/>
      <c r="BPJ240" s="43"/>
      <c r="BPK240" s="43"/>
      <c r="BPL240" s="43"/>
      <c r="BPM240" s="43"/>
      <c r="BPN240" s="43"/>
      <c r="BPO240" s="43"/>
      <c r="BPP240" s="43"/>
      <c r="BPQ240" s="43"/>
      <c r="BPR240" s="43"/>
      <c r="BPS240" s="43"/>
      <c r="BPT240" s="43"/>
      <c r="BPU240" s="43"/>
      <c r="BPV240" s="43"/>
      <c r="BPW240" s="43"/>
      <c r="BPX240" s="43"/>
      <c r="BPY240" s="43"/>
      <c r="BPZ240" s="43"/>
      <c r="BQA240" s="43"/>
      <c r="BQB240" s="43"/>
      <c r="BQC240" s="43"/>
      <c r="BQD240" s="43"/>
      <c r="BQE240" s="43"/>
      <c r="BQF240" s="43"/>
      <c r="BQG240" s="43"/>
      <c r="BQH240" s="43"/>
      <c r="BQI240" s="43"/>
      <c r="BQJ240" s="43"/>
      <c r="BQK240" s="43"/>
      <c r="BQL240" s="43"/>
      <c r="BQM240" s="43"/>
      <c r="BQN240" s="43"/>
      <c r="BQO240" s="43"/>
      <c r="BQP240" s="43"/>
      <c r="BQQ240" s="43"/>
      <c r="BQR240" s="43"/>
      <c r="BQS240" s="43"/>
      <c r="BQT240" s="43"/>
      <c r="BQU240" s="43"/>
      <c r="BQV240" s="43"/>
      <c r="BQW240" s="43"/>
      <c r="BQX240" s="43"/>
      <c r="BQY240" s="43"/>
      <c r="BQZ240" s="43"/>
      <c r="BRA240" s="43"/>
      <c r="BRB240" s="43"/>
      <c r="BRC240" s="43"/>
      <c r="BRD240" s="43"/>
      <c r="BRE240" s="43"/>
      <c r="BRF240" s="43"/>
      <c r="BRG240" s="43"/>
      <c r="BRH240" s="43"/>
      <c r="BRI240" s="43"/>
      <c r="BRJ240" s="43"/>
      <c r="BRK240" s="43"/>
      <c r="BRL240" s="43"/>
      <c r="BRM240" s="43"/>
      <c r="BRN240" s="43"/>
      <c r="BRO240" s="43"/>
      <c r="BRP240" s="43"/>
      <c r="BRQ240" s="43"/>
      <c r="BRR240" s="43"/>
      <c r="BRS240" s="43"/>
      <c r="BRT240" s="43"/>
      <c r="BRU240" s="43"/>
      <c r="BRV240" s="43"/>
      <c r="BRW240" s="43"/>
      <c r="BRX240" s="43"/>
      <c r="BRY240" s="43"/>
      <c r="BRZ240" s="43"/>
      <c r="BSA240" s="43"/>
      <c r="BSB240" s="43"/>
      <c r="BSC240" s="43"/>
      <c r="BSD240" s="43"/>
      <c r="BSE240" s="43"/>
      <c r="BSF240" s="43"/>
      <c r="BSG240" s="43"/>
      <c r="BSH240" s="43"/>
      <c r="BSI240" s="43"/>
      <c r="BSJ240" s="43"/>
      <c r="BSK240" s="43"/>
      <c r="BSL240" s="43"/>
      <c r="BSM240" s="43"/>
      <c r="BSN240" s="43"/>
      <c r="BSO240" s="43"/>
      <c r="BSP240" s="43"/>
      <c r="BSQ240" s="43"/>
      <c r="BSR240" s="43"/>
      <c r="BSS240" s="43"/>
      <c r="BST240" s="43"/>
      <c r="BSU240" s="43"/>
      <c r="BSV240" s="43"/>
      <c r="BSW240" s="43"/>
      <c r="BSX240" s="43"/>
      <c r="BSY240" s="43"/>
      <c r="BSZ240" s="43"/>
      <c r="BTA240" s="43"/>
      <c r="BTB240" s="43"/>
      <c r="BTC240" s="43"/>
      <c r="BTD240" s="43"/>
      <c r="BTE240" s="43"/>
      <c r="BTF240" s="43"/>
      <c r="BTG240" s="43"/>
      <c r="BTH240" s="43"/>
      <c r="BTI240" s="43"/>
      <c r="BTJ240" s="43"/>
      <c r="BTK240" s="43"/>
      <c r="BTL240" s="43"/>
      <c r="BTM240" s="43"/>
      <c r="BTN240" s="43"/>
      <c r="BTO240" s="43"/>
      <c r="BTP240" s="43"/>
      <c r="BTQ240" s="43"/>
      <c r="BTR240" s="43"/>
      <c r="BTS240" s="43"/>
      <c r="BTT240" s="43"/>
      <c r="BTU240" s="43"/>
      <c r="BTV240" s="43"/>
      <c r="BTW240" s="43"/>
      <c r="BTX240" s="43"/>
      <c r="BTY240" s="43"/>
      <c r="BTZ240" s="43"/>
      <c r="BUA240" s="43"/>
      <c r="BUB240" s="43"/>
      <c r="BUC240" s="43"/>
      <c r="BUD240" s="43"/>
      <c r="BUE240" s="43"/>
      <c r="BUF240" s="43"/>
      <c r="BUG240" s="43"/>
      <c r="BUH240" s="43"/>
      <c r="BUI240" s="43"/>
      <c r="BUJ240" s="43"/>
      <c r="BUK240" s="43"/>
      <c r="BUL240" s="43"/>
      <c r="BUM240" s="43"/>
      <c r="BUN240" s="43"/>
      <c r="BUO240" s="43"/>
      <c r="BUP240" s="43"/>
      <c r="BUQ240" s="43"/>
      <c r="BUR240" s="43"/>
      <c r="BUS240" s="43"/>
      <c r="BUT240" s="43"/>
      <c r="BUU240" s="43"/>
      <c r="BUV240" s="43"/>
      <c r="BUW240" s="43"/>
      <c r="BUX240" s="43"/>
      <c r="BUY240" s="43"/>
      <c r="BUZ240" s="43"/>
      <c r="BVA240" s="43"/>
      <c r="BVB240" s="43"/>
      <c r="BVC240" s="43"/>
      <c r="BVD240" s="43"/>
      <c r="BVE240" s="43"/>
      <c r="BVF240" s="43"/>
      <c r="BVG240" s="43"/>
      <c r="BVH240" s="43"/>
      <c r="BVI240" s="43"/>
      <c r="BVJ240" s="43"/>
      <c r="BVK240" s="43"/>
      <c r="BVL240" s="43"/>
      <c r="BVM240" s="43"/>
      <c r="BVN240" s="43"/>
      <c r="BVO240" s="43"/>
      <c r="BVP240" s="43"/>
      <c r="BVQ240" s="43"/>
      <c r="BVR240" s="43"/>
      <c r="BVS240" s="43"/>
      <c r="BVT240" s="43"/>
      <c r="BVU240" s="43"/>
      <c r="BVV240" s="43"/>
      <c r="BVW240" s="43"/>
      <c r="BVX240" s="43"/>
      <c r="BVY240" s="43"/>
      <c r="BVZ240" s="43"/>
      <c r="BWA240" s="43"/>
      <c r="BWB240" s="43"/>
      <c r="BWC240" s="43"/>
      <c r="BWD240" s="43"/>
      <c r="BWE240" s="43"/>
      <c r="BWF240" s="43"/>
      <c r="BWG240" s="43"/>
      <c r="BWH240" s="43"/>
      <c r="BWI240" s="43"/>
      <c r="BWJ240" s="43"/>
      <c r="BWK240" s="43"/>
      <c r="BWL240" s="43"/>
      <c r="BWM240" s="43"/>
      <c r="BWN240" s="43"/>
      <c r="BWO240" s="43"/>
      <c r="BWP240" s="43"/>
      <c r="BWQ240" s="43"/>
      <c r="BWR240" s="43"/>
      <c r="BWS240" s="43"/>
      <c r="BWT240" s="43"/>
      <c r="BWU240" s="43"/>
      <c r="BWV240" s="43"/>
      <c r="BWW240" s="43"/>
      <c r="BWX240" s="43"/>
      <c r="BWY240" s="43"/>
      <c r="BWZ240" s="43"/>
      <c r="BXA240" s="43"/>
      <c r="BXB240" s="43"/>
      <c r="BXC240" s="43"/>
      <c r="BXD240" s="43"/>
      <c r="BXE240" s="43"/>
      <c r="BXF240" s="43"/>
      <c r="BXG240" s="43"/>
      <c r="BXH240" s="43"/>
      <c r="BXI240" s="43"/>
      <c r="BXJ240" s="43"/>
      <c r="BXK240" s="43"/>
      <c r="BXL240" s="43"/>
      <c r="BXM240" s="43"/>
      <c r="BXN240" s="43"/>
      <c r="BXO240" s="43"/>
      <c r="BXP240" s="43"/>
      <c r="BXQ240" s="43"/>
      <c r="BXR240" s="43"/>
      <c r="BXS240" s="43"/>
      <c r="BXT240" s="43"/>
      <c r="BXU240" s="43"/>
      <c r="BXV240" s="43"/>
      <c r="BXW240" s="43"/>
      <c r="BXX240" s="43"/>
      <c r="BXY240" s="43"/>
      <c r="BXZ240" s="43"/>
      <c r="BYA240" s="43"/>
      <c r="BYB240" s="43"/>
      <c r="BYC240" s="43"/>
      <c r="BYD240" s="43"/>
      <c r="BYE240" s="43"/>
      <c r="BYF240" s="43"/>
      <c r="BYG240" s="43"/>
      <c r="BYH240" s="43"/>
      <c r="BYI240" s="43"/>
      <c r="BYJ240" s="43"/>
      <c r="BYK240" s="43"/>
      <c r="BYL240" s="43"/>
      <c r="BYM240" s="43"/>
      <c r="BYN240" s="43"/>
      <c r="BYO240" s="43"/>
      <c r="BYP240" s="43"/>
      <c r="BYQ240" s="43"/>
      <c r="BYR240" s="43"/>
      <c r="BYS240" s="43"/>
      <c r="BYT240" s="43"/>
      <c r="BYU240" s="43"/>
      <c r="BYV240" s="43"/>
      <c r="BYW240" s="43"/>
      <c r="BYX240" s="43"/>
      <c r="BYY240" s="43"/>
      <c r="BYZ240" s="43"/>
      <c r="BZA240" s="43"/>
      <c r="BZB240" s="43"/>
      <c r="BZC240" s="43"/>
      <c r="BZD240" s="43"/>
      <c r="BZE240" s="43"/>
      <c r="BZF240" s="43"/>
      <c r="BZG240" s="43"/>
      <c r="BZH240" s="43"/>
      <c r="BZI240" s="43"/>
      <c r="BZJ240" s="43"/>
      <c r="BZK240" s="43"/>
      <c r="BZL240" s="43"/>
      <c r="BZM240" s="43"/>
      <c r="BZN240" s="43"/>
      <c r="BZO240" s="43"/>
      <c r="BZP240" s="43"/>
      <c r="BZQ240" s="43"/>
      <c r="BZR240" s="43"/>
      <c r="BZS240" s="43"/>
      <c r="BZT240" s="43"/>
      <c r="BZU240" s="43"/>
      <c r="BZV240" s="43"/>
      <c r="BZW240" s="43"/>
      <c r="BZX240" s="43"/>
      <c r="BZY240" s="43"/>
      <c r="BZZ240" s="43"/>
      <c r="CAA240" s="43"/>
      <c r="CAB240" s="43"/>
      <c r="CAC240" s="43"/>
      <c r="CAD240" s="43"/>
      <c r="CAE240" s="43"/>
      <c r="CAF240" s="43"/>
      <c r="CAG240" s="43"/>
      <c r="CAH240" s="43"/>
      <c r="CAI240" s="43"/>
      <c r="CAJ240" s="43"/>
      <c r="CAK240" s="43"/>
      <c r="CAL240" s="43"/>
      <c r="CAM240" s="43"/>
      <c r="CAN240" s="43"/>
      <c r="CAO240" s="43"/>
      <c r="CAP240" s="43"/>
      <c r="CAQ240" s="43"/>
      <c r="CAR240" s="43"/>
      <c r="CAS240" s="43"/>
      <c r="CAT240" s="43"/>
      <c r="CAU240" s="43"/>
      <c r="CAV240" s="43"/>
      <c r="CAW240" s="43"/>
      <c r="CAX240" s="43"/>
      <c r="CAY240" s="43"/>
      <c r="CAZ240" s="43"/>
      <c r="CBA240" s="43"/>
      <c r="CBB240" s="43"/>
      <c r="CBC240" s="43"/>
      <c r="CBD240" s="43"/>
      <c r="CBE240" s="43"/>
      <c r="CBF240" s="43"/>
      <c r="CBG240" s="43"/>
      <c r="CBH240" s="43"/>
      <c r="CBI240" s="43"/>
      <c r="CBJ240" s="43"/>
      <c r="CBK240" s="43"/>
      <c r="CBL240" s="43"/>
      <c r="CBM240" s="43"/>
      <c r="CBN240" s="43"/>
      <c r="CBO240" s="43"/>
      <c r="CBP240" s="43"/>
      <c r="CBQ240" s="43"/>
      <c r="CBR240" s="43"/>
      <c r="CBS240" s="43"/>
      <c r="CBT240" s="43"/>
      <c r="CBU240" s="43"/>
      <c r="CBV240" s="43"/>
      <c r="CBW240" s="43"/>
      <c r="CBX240" s="43"/>
      <c r="CBY240" s="43"/>
      <c r="CBZ240" s="43"/>
      <c r="CCA240" s="43"/>
      <c r="CCB240" s="43"/>
      <c r="CCC240" s="43"/>
      <c r="CCD240" s="43"/>
      <c r="CCE240" s="43"/>
      <c r="CCF240" s="43"/>
      <c r="CCG240" s="43"/>
      <c r="CCH240" s="43"/>
      <c r="CCI240" s="43"/>
      <c r="CCJ240" s="43"/>
      <c r="CCK240" s="43"/>
      <c r="CCL240" s="43"/>
      <c r="CCM240" s="43"/>
      <c r="CCN240" s="43"/>
      <c r="CCO240" s="43"/>
      <c r="CCP240" s="43"/>
      <c r="CCQ240" s="43"/>
      <c r="CCR240" s="43"/>
      <c r="CCS240" s="43"/>
      <c r="CCT240" s="43"/>
      <c r="CCU240" s="43"/>
      <c r="CCV240" s="43"/>
      <c r="CCW240" s="43"/>
      <c r="CCX240" s="43"/>
      <c r="CCY240" s="43"/>
      <c r="CCZ240" s="43"/>
      <c r="CDA240" s="43"/>
      <c r="CDB240" s="43"/>
      <c r="CDC240" s="43"/>
      <c r="CDD240" s="43"/>
      <c r="CDE240" s="43"/>
      <c r="CDF240" s="43"/>
      <c r="CDG240" s="43"/>
      <c r="CDH240" s="43"/>
      <c r="CDI240" s="43"/>
      <c r="CDJ240" s="43"/>
      <c r="CDK240" s="43"/>
      <c r="CDL240" s="43"/>
      <c r="CDM240" s="43"/>
      <c r="CDN240" s="43"/>
      <c r="CDO240" s="43"/>
      <c r="CDP240" s="43"/>
      <c r="CDQ240" s="43"/>
      <c r="CDR240" s="43"/>
      <c r="CDS240" s="43"/>
      <c r="CDT240" s="43"/>
      <c r="CDU240" s="43"/>
      <c r="CDV240" s="43"/>
      <c r="CDW240" s="43"/>
      <c r="CDX240" s="43"/>
      <c r="CDY240" s="43"/>
      <c r="CDZ240" s="43"/>
      <c r="CEA240" s="43"/>
      <c r="CEB240" s="43"/>
      <c r="CEC240" s="43"/>
      <c r="CED240" s="43"/>
      <c r="CEE240" s="43"/>
      <c r="CEF240" s="43"/>
      <c r="CEG240" s="43"/>
      <c r="CEH240" s="43"/>
      <c r="CEI240" s="43"/>
      <c r="CEJ240" s="43"/>
      <c r="CEK240" s="43"/>
      <c r="CEL240" s="43"/>
      <c r="CEM240" s="43"/>
      <c r="CEN240" s="43"/>
      <c r="CEO240" s="43"/>
      <c r="CEP240" s="43"/>
      <c r="CEQ240" s="43"/>
      <c r="CER240" s="43"/>
      <c r="CES240" s="43"/>
      <c r="CET240" s="43"/>
      <c r="CEU240" s="43"/>
      <c r="CEV240" s="43"/>
      <c r="CEW240" s="43"/>
      <c r="CEX240" s="43"/>
      <c r="CEY240" s="43"/>
      <c r="CEZ240" s="43"/>
      <c r="CFA240" s="43"/>
      <c r="CFB240" s="43"/>
      <c r="CFC240" s="43"/>
      <c r="CFD240" s="43"/>
      <c r="CFE240" s="43"/>
      <c r="CFF240" s="43"/>
      <c r="CFG240" s="43"/>
      <c r="CFH240" s="43"/>
      <c r="CFI240" s="43"/>
      <c r="CFJ240" s="43"/>
      <c r="CFK240" s="43"/>
      <c r="CFL240" s="43"/>
      <c r="CFM240" s="43"/>
      <c r="CFN240" s="43"/>
      <c r="CFO240" s="43"/>
      <c r="CFP240" s="43"/>
      <c r="CFQ240" s="43"/>
      <c r="CFR240" s="43"/>
      <c r="CFS240" s="43"/>
      <c r="CFT240" s="43"/>
      <c r="CFU240" s="43"/>
      <c r="CFV240" s="43"/>
      <c r="CFW240" s="43"/>
      <c r="CFX240" s="43"/>
      <c r="CFY240" s="43"/>
      <c r="CFZ240" s="43"/>
      <c r="CGA240" s="43"/>
      <c r="CGB240" s="43"/>
      <c r="CGC240" s="43"/>
      <c r="CGD240" s="43"/>
      <c r="CGE240" s="43"/>
      <c r="CGF240" s="43"/>
      <c r="CGG240" s="43"/>
      <c r="CGH240" s="43"/>
      <c r="CGI240" s="43"/>
      <c r="CGJ240" s="43"/>
      <c r="CGK240" s="43"/>
      <c r="CGL240" s="43"/>
      <c r="CGM240" s="43"/>
      <c r="CGN240" s="43"/>
      <c r="CGO240" s="43"/>
      <c r="CGP240" s="43"/>
      <c r="CGQ240" s="43"/>
      <c r="CGR240" s="43"/>
      <c r="CGS240" s="43"/>
      <c r="CGT240" s="43"/>
      <c r="CGU240" s="43"/>
      <c r="CGV240" s="43"/>
      <c r="CGW240" s="43"/>
      <c r="CGX240" s="43"/>
      <c r="CGY240" s="43"/>
      <c r="CGZ240" s="43"/>
      <c r="CHA240" s="43"/>
      <c r="CHB240" s="43"/>
      <c r="CHC240" s="43"/>
      <c r="CHD240" s="43"/>
      <c r="CHE240" s="43"/>
      <c r="CHF240" s="43"/>
      <c r="CHG240" s="43"/>
      <c r="CHH240" s="43"/>
      <c r="CHI240" s="43"/>
      <c r="CHJ240" s="43"/>
      <c r="CHK240" s="43"/>
      <c r="CHL240" s="43"/>
      <c r="CHM240" s="43"/>
      <c r="CHN240" s="43"/>
      <c r="CHO240" s="43"/>
      <c r="CHP240" s="43"/>
      <c r="CHQ240" s="43"/>
      <c r="CHR240" s="43"/>
      <c r="CHS240" s="43"/>
      <c r="CHT240" s="43"/>
      <c r="CHU240" s="43"/>
      <c r="CHV240" s="43"/>
      <c r="CHW240" s="43"/>
      <c r="CHX240" s="43"/>
      <c r="CHY240" s="43"/>
      <c r="CHZ240" s="43"/>
      <c r="CIA240" s="43"/>
      <c r="CIB240" s="43"/>
      <c r="CIC240" s="43"/>
      <c r="CID240" s="43"/>
      <c r="CIE240" s="43"/>
      <c r="CIF240" s="43"/>
      <c r="CIG240" s="43"/>
      <c r="CIH240" s="43"/>
      <c r="CII240" s="43"/>
      <c r="CIJ240" s="43"/>
      <c r="CIK240" s="43"/>
      <c r="CIL240" s="43"/>
      <c r="CIM240" s="43"/>
      <c r="CIN240" s="43"/>
      <c r="CIO240" s="43"/>
      <c r="CIP240" s="43"/>
      <c r="CIQ240" s="43"/>
      <c r="CIR240" s="43"/>
      <c r="CIS240" s="43"/>
      <c r="CIT240" s="43"/>
      <c r="CIU240" s="43"/>
      <c r="CIV240" s="43"/>
      <c r="CIW240" s="43"/>
      <c r="CIX240" s="43"/>
      <c r="CIY240" s="43"/>
      <c r="CIZ240" s="43"/>
      <c r="CJA240" s="43"/>
      <c r="CJB240" s="43"/>
      <c r="CJC240" s="43"/>
      <c r="CJD240" s="43"/>
      <c r="CJE240" s="43"/>
      <c r="CJF240" s="43"/>
      <c r="CJG240" s="43"/>
      <c r="CJH240" s="43"/>
      <c r="CJI240" s="43"/>
      <c r="CJJ240" s="43"/>
      <c r="CJK240" s="43"/>
      <c r="CJL240" s="43"/>
      <c r="CJM240" s="43"/>
      <c r="CJN240" s="43"/>
      <c r="CJO240" s="43"/>
      <c r="CJP240" s="43"/>
      <c r="CJQ240" s="43"/>
      <c r="CJR240" s="43"/>
      <c r="CJS240" s="43"/>
      <c r="CJT240" s="43"/>
      <c r="CJU240" s="43"/>
      <c r="CJV240" s="43"/>
      <c r="CJW240" s="43"/>
      <c r="CJX240" s="43"/>
      <c r="CJY240" s="43"/>
      <c r="CJZ240" s="43"/>
      <c r="CKA240" s="43"/>
      <c r="CKB240" s="43"/>
      <c r="CKC240" s="43"/>
      <c r="CKD240" s="43"/>
      <c r="CKE240" s="43"/>
      <c r="CKF240" s="43"/>
      <c r="CKG240" s="43"/>
      <c r="CKH240" s="43"/>
      <c r="CKI240" s="43"/>
      <c r="CKJ240" s="43"/>
      <c r="CKK240" s="43"/>
      <c r="CKL240" s="43"/>
      <c r="CKM240" s="43"/>
      <c r="CKN240" s="43"/>
      <c r="CKO240" s="43"/>
      <c r="CKP240" s="43"/>
      <c r="CKQ240" s="43"/>
      <c r="CKR240" s="43"/>
      <c r="CKS240" s="43"/>
      <c r="CKT240" s="43"/>
      <c r="CKU240" s="43"/>
      <c r="CKV240" s="43"/>
      <c r="CKW240" s="43"/>
      <c r="CKX240" s="43"/>
      <c r="CKY240" s="43"/>
      <c r="CKZ240" s="43"/>
      <c r="CLA240" s="43"/>
      <c r="CLB240" s="43"/>
      <c r="CLC240" s="43"/>
      <c r="CLD240" s="43"/>
      <c r="CLE240" s="43"/>
      <c r="CLF240" s="43"/>
      <c r="CLG240" s="43"/>
      <c r="CLH240" s="43"/>
      <c r="CLI240" s="43"/>
      <c r="CLJ240" s="43"/>
      <c r="CLK240" s="43"/>
      <c r="CLL240" s="43"/>
      <c r="CLM240" s="43"/>
      <c r="CLN240" s="43"/>
      <c r="CLO240" s="43"/>
      <c r="CLP240" s="43"/>
      <c r="CLQ240" s="43"/>
      <c r="CLR240" s="43"/>
      <c r="CLS240" s="43"/>
      <c r="CLT240" s="43"/>
      <c r="CLU240" s="43"/>
      <c r="CLV240" s="43"/>
      <c r="CLW240" s="43"/>
      <c r="CLX240" s="43"/>
      <c r="CLY240" s="43"/>
      <c r="CLZ240" s="43"/>
      <c r="CMA240" s="43"/>
      <c r="CMB240" s="43"/>
      <c r="CMC240" s="43"/>
      <c r="CMD240" s="43"/>
      <c r="CME240" s="43"/>
      <c r="CMF240" s="43"/>
      <c r="CMG240" s="43"/>
      <c r="CMH240" s="43"/>
      <c r="CMI240" s="43"/>
      <c r="CMJ240" s="43"/>
      <c r="CMK240" s="43"/>
      <c r="CML240" s="43"/>
      <c r="CMM240" s="43"/>
      <c r="CMN240" s="43"/>
      <c r="CMO240" s="43"/>
      <c r="CMP240" s="43"/>
      <c r="CMQ240" s="43"/>
      <c r="CMR240" s="43"/>
      <c r="CMS240" s="43"/>
      <c r="CMT240" s="43"/>
      <c r="CMU240" s="43"/>
      <c r="CMV240" s="43"/>
      <c r="CMW240" s="43"/>
      <c r="CMX240" s="43"/>
      <c r="CMY240" s="43"/>
      <c r="CMZ240" s="43"/>
      <c r="CNA240" s="43"/>
      <c r="CNB240" s="43"/>
      <c r="CNC240" s="43"/>
      <c r="CND240" s="43"/>
      <c r="CNE240" s="43"/>
      <c r="CNF240" s="43"/>
      <c r="CNG240" s="43"/>
      <c r="CNH240" s="43"/>
      <c r="CNI240" s="43"/>
      <c r="CNJ240" s="43"/>
      <c r="CNK240" s="43"/>
      <c r="CNL240" s="43"/>
      <c r="CNM240" s="43"/>
      <c r="CNN240" s="43"/>
      <c r="CNO240" s="43"/>
      <c r="CNP240" s="43"/>
      <c r="CNQ240" s="43"/>
      <c r="CNR240" s="43"/>
      <c r="CNS240" s="43"/>
      <c r="CNT240" s="43"/>
      <c r="CNU240" s="43"/>
      <c r="CNV240" s="43"/>
      <c r="CNW240" s="43"/>
      <c r="CNX240" s="43"/>
      <c r="CNY240" s="43"/>
      <c r="CNZ240" s="43"/>
      <c r="COA240" s="43"/>
      <c r="COB240" s="43"/>
      <c r="COC240" s="43"/>
      <c r="COD240" s="43"/>
      <c r="COE240" s="43"/>
      <c r="COF240" s="43"/>
      <c r="COG240" s="43"/>
      <c r="COH240" s="43"/>
      <c r="COI240" s="43"/>
      <c r="COJ240" s="43"/>
      <c r="COK240" s="43"/>
      <c r="COL240" s="43"/>
      <c r="COM240" s="43"/>
      <c r="CON240" s="43"/>
      <c r="COO240" s="43"/>
      <c r="COP240" s="43"/>
      <c r="COQ240" s="43"/>
      <c r="COR240" s="43"/>
      <c r="COS240" s="43"/>
      <c r="COT240" s="43"/>
      <c r="COU240" s="43"/>
      <c r="COV240" s="43"/>
      <c r="COW240" s="43"/>
      <c r="COX240" s="43"/>
      <c r="COY240" s="43"/>
      <c r="COZ240" s="43"/>
      <c r="CPA240" s="43"/>
      <c r="CPB240" s="43"/>
      <c r="CPC240" s="43"/>
      <c r="CPD240" s="43"/>
      <c r="CPE240" s="43"/>
      <c r="CPF240" s="43"/>
      <c r="CPG240" s="43"/>
      <c r="CPH240" s="43"/>
      <c r="CPI240" s="43"/>
      <c r="CPJ240" s="43"/>
      <c r="CPK240" s="43"/>
      <c r="CPL240" s="43"/>
      <c r="CPM240" s="43"/>
      <c r="CPN240" s="43"/>
      <c r="CPO240" s="43"/>
      <c r="CPP240" s="43"/>
      <c r="CPQ240" s="43"/>
      <c r="CPR240" s="43"/>
      <c r="CPS240" s="43"/>
      <c r="CPT240" s="43"/>
      <c r="CPU240" s="43"/>
      <c r="CPV240" s="43"/>
      <c r="CPW240" s="43"/>
      <c r="CPX240" s="43"/>
      <c r="CPY240" s="43"/>
      <c r="CPZ240" s="43"/>
      <c r="CQA240" s="43"/>
      <c r="CQB240" s="43"/>
      <c r="CQC240" s="43"/>
      <c r="CQD240" s="43"/>
      <c r="CQE240" s="43"/>
      <c r="CQF240" s="43"/>
      <c r="CQG240" s="43"/>
      <c r="CQH240" s="43"/>
      <c r="CQI240" s="43"/>
      <c r="CQJ240" s="43"/>
      <c r="CQK240" s="43"/>
      <c r="CQL240" s="43"/>
      <c r="CQM240" s="43"/>
      <c r="CQN240" s="43"/>
      <c r="CQO240" s="43"/>
      <c r="CQP240" s="43"/>
      <c r="CQQ240" s="43"/>
      <c r="CQR240" s="43"/>
      <c r="CQS240" s="43"/>
      <c r="CQT240" s="43"/>
      <c r="CQU240" s="43"/>
      <c r="CQV240" s="43"/>
      <c r="CQW240" s="43"/>
      <c r="CQX240" s="43"/>
      <c r="CQY240" s="43"/>
      <c r="CQZ240" s="43"/>
      <c r="CRA240" s="43"/>
      <c r="CRB240" s="43"/>
      <c r="CRC240" s="43"/>
      <c r="CRD240" s="43"/>
      <c r="CRE240" s="43"/>
      <c r="CRF240" s="43"/>
      <c r="CRG240" s="43"/>
      <c r="CRH240" s="43"/>
      <c r="CRI240" s="43"/>
      <c r="CRJ240" s="43"/>
      <c r="CRK240" s="43"/>
      <c r="CRL240" s="43"/>
      <c r="CRM240" s="43"/>
      <c r="CRN240" s="43"/>
      <c r="CRO240" s="43"/>
      <c r="CRP240" s="43"/>
      <c r="CRQ240" s="43"/>
      <c r="CRR240" s="43"/>
      <c r="CRS240" s="43"/>
      <c r="CRT240" s="43"/>
      <c r="CRU240" s="43"/>
      <c r="CRV240" s="43"/>
      <c r="CRW240" s="43"/>
      <c r="CRX240" s="43"/>
      <c r="CRY240" s="43"/>
      <c r="CRZ240" s="43"/>
      <c r="CSA240" s="43"/>
      <c r="CSB240" s="43"/>
      <c r="CSC240" s="43"/>
      <c r="CSD240" s="43"/>
      <c r="CSE240" s="43"/>
      <c r="CSF240" s="43"/>
      <c r="CSG240" s="43"/>
      <c r="CSH240" s="43"/>
      <c r="CSI240" s="43"/>
      <c r="CSJ240" s="43"/>
      <c r="CSK240" s="43"/>
      <c r="CSL240" s="43"/>
      <c r="CSM240" s="43"/>
      <c r="CSN240" s="43"/>
      <c r="CSO240" s="43"/>
      <c r="CSP240" s="43"/>
      <c r="CSQ240" s="43"/>
      <c r="CSR240" s="43"/>
      <c r="CSS240" s="43"/>
      <c r="CST240" s="43"/>
      <c r="CSU240" s="43"/>
      <c r="CSV240" s="43"/>
      <c r="CSW240" s="43"/>
      <c r="CSX240" s="43"/>
      <c r="CSY240" s="43"/>
      <c r="CSZ240" s="43"/>
      <c r="CTA240" s="43"/>
      <c r="CTB240" s="43"/>
      <c r="CTC240" s="43"/>
      <c r="CTD240" s="43"/>
      <c r="CTE240" s="43"/>
      <c r="CTF240" s="43"/>
      <c r="CTG240" s="43"/>
      <c r="CTH240" s="43"/>
      <c r="CTI240" s="43"/>
      <c r="CTJ240" s="43"/>
      <c r="CTK240" s="43"/>
      <c r="CTL240" s="43"/>
      <c r="CTM240" s="43"/>
      <c r="CTN240" s="43"/>
      <c r="CTO240" s="43"/>
      <c r="CTP240" s="43"/>
      <c r="CTQ240" s="43"/>
      <c r="CTR240" s="43"/>
      <c r="CTS240" s="43"/>
      <c r="CTT240" s="43"/>
      <c r="CTU240" s="43"/>
      <c r="CTV240" s="43"/>
      <c r="CTW240" s="43"/>
      <c r="CTX240" s="43"/>
      <c r="CTY240" s="43"/>
      <c r="CTZ240" s="43"/>
      <c r="CUA240" s="43"/>
      <c r="CUB240" s="43"/>
      <c r="CUC240" s="43"/>
      <c r="CUD240" s="43"/>
      <c r="CUE240" s="43"/>
      <c r="CUF240" s="43"/>
      <c r="CUG240" s="43"/>
      <c r="CUH240" s="43"/>
      <c r="CUI240" s="43"/>
      <c r="CUJ240" s="43"/>
      <c r="CUK240" s="43"/>
      <c r="CUL240" s="43"/>
      <c r="CUM240" s="43"/>
      <c r="CUN240" s="43"/>
      <c r="CUO240" s="43"/>
      <c r="CUP240" s="43"/>
      <c r="CUQ240" s="43"/>
      <c r="CUR240" s="43"/>
      <c r="CUS240" s="43"/>
      <c r="CUT240" s="43"/>
      <c r="CUU240" s="43"/>
      <c r="CUV240" s="43"/>
      <c r="CUW240" s="43"/>
      <c r="CUX240" s="43"/>
      <c r="CUY240" s="43"/>
      <c r="CUZ240" s="43"/>
      <c r="CVA240" s="43"/>
      <c r="CVB240" s="43"/>
      <c r="CVC240" s="43"/>
      <c r="CVD240" s="43"/>
      <c r="CVE240" s="43"/>
      <c r="CVF240" s="43"/>
      <c r="CVG240" s="43"/>
      <c r="CVH240" s="43"/>
      <c r="CVI240" s="43"/>
      <c r="CVJ240" s="43"/>
      <c r="CVK240" s="43"/>
      <c r="CVL240" s="43"/>
      <c r="CVM240" s="43"/>
      <c r="CVN240" s="43"/>
      <c r="CVO240" s="43"/>
      <c r="CVP240" s="43"/>
      <c r="CVQ240" s="43"/>
      <c r="CVR240" s="43"/>
      <c r="CVS240" s="43"/>
      <c r="CVT240" s="43"/>
      <c r="CVU240" s="43"/>
      <c r="CVV240" s="43"/>
      <c r="CVW240" s="43"/>
      <c r="CVX240" s="43"/>
      <c r="CVY240" s="43"/>
      <c r="CVZ240" s="43"/>
      <c r="CWA240" s="43"/>
      <c r="CWB240" s="43"/>
      <c r="CWC240" s="43"/>
      <c r="CWD240" s="43"/>
      <c r="CWE240" s="43"/>
      <c r="CWF240" s="43"/>
      <c r="CWG240" s="43"/>
      <c r="CWH240" s="43"/>
      <c r="CWI240" s="43"/>
      <c r="CWJ240" s="43"/>
      <c r="CWK240" s="43"/>
      <c r="CWL240" s="43"/>
      <c r="CWM240" s="43"/>
      <c r="CWN240" s="43"/>
      <c r="CWO240" s="43"/>
      <c r="CWP240" s="43"/>
      <c r="CWQ240" s="43"/>
      <c r="CWR240" s="43"/>
      <c r="CWS240" s="43"/>
      <c r="CWT240" s="43"/>
      <c r="CWU240" s="43"/>
      <c r="CWV240" s="43"/>
      <c r="CWW240" s="43"/>
      <c r="CWX240" s="43"/>
      <c r="CWY240" s="43"/>
      <c r="CWZ240" s="43"/>
      <c r="CXA240" s="43"/>
      <c r="CXB240" s="43"/>
      <c r="CXC240" s="43"/>
      <c r="CXD240" s="43"/>
      <c r="CXE240" s="43"/>
      <c r="CXF240" s="43"/>
      <c r="CXG240" s="43"/>
      <c r="CXH240" s="43"/>
      <c r="CXI240" s="43"/>
      <c r="CXJ240" s="43"/>
      <c r="CXK240" s="43"/>
      <c r="CXL240" s="43"/>
      <c r="CXM240" s="43"/>
      <c r="CXN240" s="43"/>
      <c r="CXO240" s="43"/>
      <c r="CXP240" s="43"/>
      <c r="CXQ240" s="43"/>
      <c r="CXR240" s="43"/>
      <c r="CXS240" s="43"/>
      <c r="CXT240" s="43"/>
      <c r="CXU240" s="43"/>
      <c r="CXV240" s="43"/>
      <c r="CXW240" s="43"/>
      <c r="CXX240" s="43"/>
      <c r="CXY240" s="43"/>
      <c r="CXZ240" s="43"/>
      <c r="CYA240" s="43"/>
      <c r="CYB240" s="43"/>
      <c r="CYC240" s="43"/>
      <c r="CYD240" s="43"/>
      <c r="CYE240" s="43"/>
      <c r="CYF240" s="43"/>
      <c r="CYG240" s="43"/>
      <c r="CYH240" s="43"/>
      <c r="CYI240" s="43"/>
      <c r="CYJ240" s="43"/>
      <c r="CYK240" s="43"/>
      <c r="CYL240" s="43"/>
      <c r="CYM240" s="43"/>
      <c r="CYN240" s="43"/>
      <c r="CYO240" s="43"/>
      <c r="CYP240" s="43"/>
      <c r="CYQ240" s="43"/>
      <c r="CYR240" s="43"/>
      <c r="CYS240" s="43"/>
      <c r="CYT240" s="43"/>
      <c r="CYU240" s="43"/>
      <c r="CYV240" s="43"/>
      <c r="CYW240" s="43"/>
      <c r="CYX240" s="43"/>
      <c r="CYY240" s="43"/>
      <c r="CYZ240" s="43"/>
      <c r="CZA240" s="43"/>
      <c r="CZB240" s="43"/>
      <c r="CZC240" s="43"/>
      <c r="CZD240" s="43"/>
      <c r="CZE240" s="43"/>
      <c r="CZF240" s="43"/>
      <c r="CZG240" s="43"/>
      <c r="CZH240" s="43"/>
      <c r="CZI240" s="43"/>
      <c r="CZJ240" s="43"/>
      <c r="CZK240" s="43"/>
      <c r="CZL240" s="43"/>
      <c r="CZM240" s="43"/>
      <c r="CZN240" s="43"/>
      <c r="CZO240" s="43"/>
      <c r="CZP240" s="43"/>
      <c r="CZQ240" s="43"/>
      <c r="CZR240" s="43"/>
      <c r="CZS240" s="43"/>
      <c r="CZT240" s="43"/>
      <c r="CZU240" s="43"/>
      <c r="CZV240" s="43"/>
      <c r="CZW240" s="43"/>
      <c r="CZX240" s="43"/>
      <c r="CZY240" s="43"/>
      <c r="CZZ240" s="43"/>
      <c r="DAA240" s="43"/>
      <c r="DAB240" s="43"/>
      <c r="DAC240" s="43"/>
      <c r="DAD240" s="43"/>
      <c r="DAE240" s="43"/>
      <c r="DAF240" s="43"/>
      <c r="DAG240" s="43"/>
      <c r="DAH240" s="43"/>
      <c r="DAI240" s="43"/>
      <c r="DAJ240" s="43"/>
      <c r="DAK240" s="43"/>
      <c r="DAL240" s="43"/>
      <c r="DAM240" s="43"/>
      <c r="DAN240" s="43"/>
      <c r="DAO240" s="43"/>
      <c r="DAP240" s="43"/>
      <c r="DAQ240" s="43"/>
      <c r="DAR240" s="43"/>
      <c r="DAS240" s="43"/>
      <c r="DAT240" s="43"/>
      <c r="DAU240" s="43"/>
      <c r="DAV240" s="43"/>
      <c r="DAW240" s="43"/>
      <c r="DAX240" s="43"/>
      <c r="DAY240" s="43"/>
      <c r="DAZ240" s="43"/>
      <c r="DBA240" s="43"/>
      <c r="DBB240" s="43"/>
      <c r="DBC240" s="43"/>
      <c r="DBD240" s="43"/>
      <c r="DBE240" s="43"/>
      <c r="DBF240" s="43"/>
      <c r="DBG240" s="43"/>
      <c r="DBH240" s="43"/>
      <c r="DBI240" s="43"/>
      <c r="DBJ240" s="43"/>
      <c r="DBK240" s="43"/>
      <c r="DBL240" s="43"/>
      <c r="DBM240" s="43"/>
      <c r="DBN240" s="43"/>
      <c r="DBO240" s="43"/>
      <c r="DBP240" s="43"/>
      <c r="DBQ240" s="43"/>
      <c r="DBR240" s="43"/>
      <c r="DBS240" s="43"/>
      <c r="DBT240" s="43"/>
      <c r="DBU240" s="43"/>
      <c r="DBV240" s="43"/>
      <c r="DBW240" s="43"/>
      <c r="DBX240" s="43"/>
      <c r="DBY240" s="43"/>
      <c r="DBZ240" s="43"/>
      <c r="DCA240" s="43"/>
      <c r="DCB240" s="43"/>
      <c r="DCC240" s="43"/>
      <c r="DCD240" s="43"/>
      <c r="DCE240" s="43"/>
      <c r="DCF240" s="43"/>
      <c r="DCG240" s="43"/>
      <c r="DCH240" s="43"/>
      <c r="DCI240" s="43"/>
      <c r="DCJ240" s="43"/>
      <c r="DCK240" s="43"/>
      <c r="DCL240" s="43"/>
      <c r="DCM240" s="43"/>
      <c r="DCN240" s="43"/>
      <c r="DCO240" s="43"/>
      <c r="DCP240" s="43"/>
      <c r="DCQ240" s="43"/>
      <c r="DCR240" s="43"/>
      <c r="DCS240" s="43"/>
      <c r="DCT240" s="43"/>
      <c r="DCU240" s="43"/>
      <c r="DCV240" s="43"/>
      <c r="DCW240" s="43"/>
      <c r="DCX240" s="43"/>
      <c r="DCY240" s="43"/>
      <c r="DCZ240" s="43"/>
      <c r="DDA240" s="43"/>
      <c r="DDB240" s="43"/>
      <c r="DDC240" s="43"/>
      <c r="DDD240" s="43"/>
      <c r="DDE240" s="43"/>
      <c r="DDF240" s="43"/>
      <c r="DDG240" s="43"/>
      <c r="DDH240" s="43"/>
      <c r="DDI240" s="43"/>
      <c r="DDJ240" s="43"/>
      <c r="DDK240" s="43"/>
      <c r="DDL240" s="43"/>
      <c r="DDM240" s="43"/>
      <c r="DDN240" s="43"/>
      <c r="DDO240" s="43"/>
      <c r="DDP240" s="43"/>
      <c r="DDQ240" s="43"/>
      <c r="DDR240" s="43"/>
      <c r="DDS240" s="43"/>
      <c r="DDT240" s="43"/>
      <c r="DDU240" s="43"/>
      <c r="DDV240" s="43"/>
      <c r="DDW240" s="43"/>
      <c r="DDX240" s="43"/>
      <c r="DDY240" s="43"/>
      <c r="DDZ240" s="43"/>
      <c r="DEA240" s="43"/>
      <c r="DEB240" s="43"/>
      <c r="DEC240" s="43"/>
      <c r="DED240" s="43"/>
      <c r="DEE240" s="43"/>
      <c r="DEF240" s="43"/>
      <c r="DEG240" s="43"/>
      <c r="DEH240" s="43"/>
      <c r="DEI240" s="43"/>
      <c r="DEJ240" s="43"/>
      <c r="DEK240" s="43"/>
      <c r="DEL240" s="43"/>
      <c r="DEM240" s="43"/>
      <c r="DEN240" s="43"/>
      <c r="DEO240" s="43"/>
      <c r="DEP240" s="43"/>
      <c r="DEQ240" s="43"/>
      <c r="DER240" s="43"/>
      <c r="DES240" s="43"/>
      <c r="DET240" s="43"/>
      <c r="DEU240" s="43"/>
      <c r="DEV240" s="43"/>
      <c r="DEW240" s="43"/>
      <c r="DEX240" s="43"/>
      <c r="DEY240" s="43"/>
      <c r="DEZ240" s="43"/>
      <c r="DFA240" s="43"/>
      <c r="DFB240" s="43"/>
      <c r="DFC240" s="43"/>
      <c r="DFD240" s="43"/>
      <c r="DFE240" s="43"/>
      <c r="DFF240" s="43"/>
      <c r="DFG240" s="43"/>
      <c r="DFH240" s="43"/>
      <c r="DFI240" s="43"/>
      <c r="DFJ240" s="43"/>
      <c r="DFK240" s="43"/>
      <c r="DFL240" s="43"/>
      <c r="DFM240" s="43"/>
      <c r="DFN240" s="43"/>
      <c r="DFO240" s="43"/>
      <c r="DFP240" s="43"/>
      <c r="DFQ240" s="43"/>
      <c r="DFR240" s="43"/>
      <c r="DFS240" s="43"/>
      <c r="DFT240" s="43"/>
      <c r="DFU240" s="43"/>
      <c r="DFV240" s="43"/>
      <c r="DFW240" s="43"/>
      <c r="DFX240" s="43"/>
      <c r="DFY240" s="43"/>
      <c r="DFZ240" s="43"/>
      <c r="DGA240" s="43"/>
      <c r="DGB240" s="43"/>
      <c r="DGC240" s="43"/>
      <c r="DGD240" s="43"/>
      <c r="DGE240" s="43"/>
      <c r="DGF240" s="43"/>
      <c r="DGG240" s="43"/>
      <c r="DGH240" s="43"/>
      <c r="DGI240" s="43"/>
      <c r="DGJ240" s="43"/>
      <c r="DGK240" s="43"/>
      <c r="DGL240" s="43"/>
      <c r="DGM240" s="43"/>
      <c r="DGN240" s="43"/>
      <c r="DGO240" s="43"/>
      <c r="DGP240" s="43"/>
      <c r="DGQ240" s="43"/>
      <c r="DGR240" s="43"/>
      <c r="DGS240" s="43"/>
      <c r="DGT240" s="43"/>
      <c r="DGU240" s="43"/>
      <c r="DGV240" s="43"/>
      <c r="DGW240" s="43"/>
      <c r="DGX240" s="43"/>
      <c r="DGY240" s="43"/>
      <c r="DGZ240" s="43"/>
      <c r="DHA240" s="43"/>
      <c r="DHB240" s="43"/>
      <c r="DHC240" s="43"/>
      <c r="DHD240" s="43"/>
      <c r="DHE240" s="43"/>
      <c r="DHF240" s="43"/>
      <c r="DHG240" s="43"/>
      <c r="DHH240" s="43"/>
      <c r="DHI240" s="43"/>
      <c r="DHJ240" s="43"/>
      <c r="DHK240" s="43"/>
      <c r="DHL240" s="43"/>
      <c r="DHM240" s="43"/>
      <c r="DHN240" s="43"/>
      <c r="DHO240" s="43"/>
      <c r="DHP240" s="43"/>
      <c r="DHQ240" s="43"/>
      <c r="DHR240" s="43"/>
      <c r="DHS240" s="43"/>
      <c r="DHT240" s="43"/>
      <c r="DHU240" s="43"/>
      <c r="DHV240" s="43"/>
      <c r="DHW240" s="43"/>
      <c r="DHX240" s="43"/>
      <c r="DHY240" s="43"/>
      <c r="DHZ240" s="43"/>
      <c r="DIA240" s="43"/>
      <c r="DIB240" s="43"/>
      <c r="DIC240" s="43"/>
      <c r="DID240" s="43"/>
      <c r="DIE240" s="43"/>
      <c r="DIF240" s="43"/>
      <c r="DIG240" s="43"/>
      <c r="DIH240" s="43"/>
      <c r="DII240" s="43"/>
      <c r="DIJ240" s="43"/>
      <c r="DIK240" s="43"/>
      <c r="DIL240" s="43"/>
      <c r="DIM240" s="43"/>
      <c r="DIN240" s="43"/>
      <c r="DIO240" s="43"/>
      <c r="DIP240" s="43"/>
      <c r="DIQ240" s="43"/>
      <c r="DIR240" s="43"/>
      <c r="DIS240" s="43"/>
      <c r="DIT240" s="43"/>
      <c r="DIU240" s="43"/>
      <c r="DIV240" s="43"/>
      <c r="DIW240" s="43"/>
      <c r="DIX240" s="43"/>
      <c r="DIY240" s="43"/>
      <c r="DIZ240" s="43"/>
      <c r="DJA240" s="43"/>
      <c r="DJB240" s="43"/>
      <c r="DJC240" s="43"/>
      <c r="DJD240" s="43"/>
      <c r="DJE240" s="43"/>
      <c r="DJF240" s="43"/>
      <c r="DJG240" s="43"/>
      <c r="DJH240" s="43"/>
      <c r="DJI240" s="43"/>
      <c r="DJJ240" s="43"/>
      <c r="DJK240" s="43"/>
      <c r="DJL240" s="43"/>
      <c r="DJM240" s="43"/>
      <c r="DJN240" s="43"/>
      <c r="DJO240" s="43"/>
      <c r="DJP240" s="43"/>
      <c r="DJQ240" s="43"/>
      <c r="DJR240" s="43"/>
      <c r="DJS240" s="43"/>
      <c r="DJT240" s="43"/>
      <c r="DJU240" s="43"/>
      <c r="DJV240" s="43"/>
      <c r="DJW240" s="43"/>
      <c r="DJX240" s="43"/>
      <c r="DJY240" s="43"/>
      <c r="DJZ240" s="43"/>
      <c r="DKA240" s="43"/>
      <c r="DKB240" s="43"/>
      <c r="DKC240" s="43"/>
      <c r="DKD240" s="43"/>
      <c r="DKE240" s="43"/>
      <c r="DKF240" s="43"/>
      <c r="DKG240" s="43"/>
      <c r="DKH240" s="43"/>
      <c r="DKI240" s="43"/>
      <c r="DKJ240" s="43"/>
      <c r="DKK240" s="43"/>
      <c r="DKL240" s="43"/>
      <c r="DKM240" s="43"/>
      <c r="DKN240" s="43"/>
      <c r="DKO240" s="43"/>
      <c r="DKP240" s="43"/>
      <c r="DKQ240" s="43"/>
      <c r="DKR240" s="43"/>
      <c r="DKS240" s="43"/>
      <c r="DKT240" s="43"/>
      <c r="DKU240" s="43"/>
      <c r="DKV240" s="43"/>
      <c r="DKW240" s="43"/>
      <c r="DKX240" s="43"/>
      <c r="DKY240" s="43"/>
      <c r="DKZ240" s="43"/>
      <c r="DLA240" s="43"/>
      <c r="DLB240" s="43"/>
      <c r="DLC240" s="43"/>
      <c r="DLD240" s="43"/>
      <c r="DLE240" s="43"/>
      <c r="DLF240" s="43"/>
      <c r="DLG240" s="43"/>
      <c r="DLH240" s="43"/>
      <c r="DLI240" s="43"/>
      <c r="DLJ240" s="43"/>
      <c r="DLK240" s="43"/>
      <c r="DLL240" s="43"/>
      <c r="DLM240" s="43"/>
      <c r="DLN240" s="43"/>
      <c r="DLO240" s="43"/>
      <c r="DLP240" s="43"/>
      <c r="DLQ240" s="43"/>
      <c r="DLR240" s="43"/>
      <c r="DLS240" s="43"/>
      <c r="DLT240" s="43"/>
      <c r="DLU240" s="43"/>
      <c r="DLV240" s="43"/>
      <c r="DLW240" s="43"/>
      <c r="DLX240" s="43"/>
      <c r="DLY240" s="43"/>
      <c r="DLZ240" s="43"/>
      <c r="DMA240" s="43"/>
      <c r="DMB240" s="43"/>
      <c r="DMC240" s="43"/>
      <c r="DMD240" s="43"/>
      <c r="DME240" s="43"/>
      <c r="DMF240" s="43"/>
      <c r="DMG240" s="43"/>
      <c r="DMH240" s="43"/>
      <c r="DMI240" s="43"/>
      <c r="DMJ240" s="43"/>
      <c r="DMK240" s="43"/>
      <c r="DML240" s="43"/>
      <c r="DMM240" s="43"/>
      <c r="DMN240" s="43"/>
      <c r="DMO240" s="43"/>
      <c r="DMP240" s="43"/>
      <c r="DMQ240" s="43"/>
      <c r="DMR240" s="43"/>
      <c r="DMS240" s="43"/>
      <c r="DMT240" s="43"/>
      <c r="DMU240" s="43"/>
      <c r="DMV240" s="43"/>
      <c r="DMW240" s="43"/>
      <c r="DMX240" s="43"/>
      <c r="DMY240" s="43"/>
      <c r="DMZ240" s="43"/>
      <c r="DNA240" s="43"/>
      <c r="DNB240" s="43"/>
      <c r="DNC240" s="43"/>
      <c r="DND240" s="43"/>
      <c r="DNE240" s="43"/>
      <c r="DNF240" s="43"/>
      <c r="DNG240" s="43"/>
      <c r="DNH240" s="43"/>
      <c r="DNI240" s="43"/>
      <c r="DNJ240" s="43"/>
      <c r="DNK240" s="43"/>
      <c r="DNL240" s="43"/>
      <c r="DNM240" s="43"/>
      <c r="DNN240" s="43"/>
      <c r="DNO240" s="43"/>
      <c r="DNP240" s="43"/>
      <c r="DNQ240" s="43"/>
      <c r="DNR240" s="43"/>
      <c r="DNS240" s="43"/>
      <c r="DNT240" s="43"/>
      <c r="DNU240" s="43"/>
      <c r="DNV240" s="43"/>
      <c r="DNW240" s="43"/>
      <c r="DNX240" s="43"/>
      <c r="DNY240" s="43"/>
      <c r="DNZ240" s="43"/>
      <c r="DOA240" s="43"/>
      <c r="DOB240" s="43"/>
      <c r="DOC240" s="43"/>
      <c r="DOD240" s="43"/>
      <c r="DOE240" s="43"/>
      <c r="DOF240" s="43"/>
      <c r="DOG240" s="43"/>
      <c r="DOH240" s="43"/>
      <c r="DOI240" s="43"/>
      <c r="DOJ240" s="43"/>
      <c r="DOK240" s="43"/>
      <c r="DOL240" s="43"/>
      <c r="DOM240" s="43"/>
      <c r="DON240" s="43"/>
      <c r="DOO240" s="43"/>
      <c r="DOP240" s="43"/>
      <c r="DOQ240" s="43"/>
      <c r="DOR240" s="43"/>
      <c r="DOS240" s="43"/>
      <c r="DOT240" s="43"/>
      <c r="DOU240" s="43"/>
      <c r="DOV240" s="43"/>
      <c r="DOW240" s="43"/>
      <c r="DOX240" s="43"/>
      <c r="DOY240" s="43"/>
      <c r="DOZ240" s="43"/>
      <c r="DPA240" s="43"/>
      <c r="DPB240" s="43"/>
      <c r="DPC240" s="43"/>
      <c r="DPD240" s="43"/>
      <c r="DPE240" s="43"/>
      <c r="DPF240" s="43"/>
      <c r="DPG240" s="43"/>
      <c r="DPH240" s="43"/>
      <c r="DPI240" s="43"/>
      <c r="DPJ240" s="43"/>
      <c r="DPK240" s="43"/>
      <c r="DPL240" s="43"/>
      <c r="DPM240" s="43"/>
      <c r="DPN240" s="43"/>
      <c r="DPO240" s="43"/>
      <c r="DPP240" s="43"/>
      <c r="DPQ240" s="43"/>
      <c r="DPR240" s="43"/>
      <c r="DPS240" s="43"/>
      <c r="DPT240" s="43"/>
      <c r="DPU240" s="43"/>
      <c r="DPV240" s="43"/>
      <c r="DPW240" s="43"/>
      <c r="DPX240" s="43"/>
      <c r="DPY240" s="43"/>
      <c r="DPZ240" s="43"/>
      <c r="DQA240" s="43"/>
      <c r="DQB240" s="43"/>
      <c r="DQC240" s="43"/>
      <c r="DQD240" s="43"/>
      <c r="DQE240" s="43"/>
      <c r="DQF240" s="43"/>
      <c r="DQG240" s="43"/>
      <c r="DQH240" s="43"/>
      <c r="DQI240" s="43"/>
      <c r="DQJ240" s="43"/>
      <c r="DQK240" s="43"/>
      <c r="DQL240" s="43"/>
      <c r="DQM240" s="43"/>
      <c r="DQN240" s="43"/>
      <c r="DQO240" s="43"/>
      <c r="DQP240" s="43"/>
      <c r="DQQ240" s="43"/>
      <c r="DQR240" s="43"/>
      <c r="DQS240" s="43"/>
      <c r="DQT240" s="43"/>
      <c r="DQU240" s="43"/>
      <c r="DQV240" s="43"/>
      <c r="DQW240" s="43"/>
      <c r="DQX240" s="43"/>
      <c r="DQY240" s="43"/>
      <c r="DQZ240" s="43"/>
      <c r="DRA240" s="43"/>
      <c r="DRB240" s="43"/>
      <c r="DRC240" s="43"/>
      <c r="DRD240" s="43"/>
      <c r="DRE240" s="43"/>
      <c r="DRF240" s="43"/>
      <c r="DRG240" s="43"/>
      <c r="DRH240" s="43"/>
      <c r="DRI240" s="43"/>
      <c r="DRJ240" s="43"/>
      <c r="DRK240" s="43"/>
      <c r="DRL240" s="43"/>
      <c r="DRM240" s="43"/>
      <c r="DRN240" s="43"/>
      <c r="DRO240" s="43"/>
      <c r="DRP240" s="43"/>
      <c r="DRQ240" s="43"/>
      <c r="DRR240" s="43"/>
      <c r="DRS240" s="43"/>
      <c r="DRT240" s="43"/>
      <c r="DRU240" s="43"/>
      <c r="DRV240" s="43"/>
      <c r="DRW240" s="43"/>
      <c r="DRX240" s="43"/>
      <c r="DRY240" s="43"/>
      <c r="DRZ240" s="43"/>
      <c r="DSA240" s="43"/>
      <c r="DSB240" s="43"/>
      <c r="DSC240" s="43"/>
      <c r="DSD240" s="43"/>
      <c r="DSE240" s="43"/>
      <c r="DSF240" s="43"/>
      <c r="DSG240" s="43"/>
      <c r="DSH240" s="43"/>
      <c r="DSI240" s="43"/>
      <c r="DSJ240" s="43"/>
      <c r="DSK240" s="43"/>
      <c r="DSL240" s="43"/>
      <c r="DSM240" s="43"/>
      <c r="DSN240" s="43"/>
      <c r="DSO240" s="43"/>
      <c r="DSP240" s="43"/>
      <c r="DSQ240" s="43"/>
      <c r="DSR240" s="43"/>
      <c r="DSS240" s="43"/>
      <c r="DST240" s="43"/>
      <c r="DSU240" s="43"/>
      <c r="DSV240" s="43"/>
      <c r="DSW240" s="43"/>
      <c r="DSX240" s="43"/>
      <c r="DSY240" s="43"/>
      <c r="DSZ240" s="43"/>
      <c r="DTA240" s="43"/>
      <c r="DTB240" s="43"/>
      <c r="DTC240" s="43"/>
      <c r="DTD240" s="43"/>
      <c r="DTE240" s="43"/>
      <c r="DTF240" s="43"/>
      <c r="DTG240" s="43"/>
      <c r="DTH240" s="43"/>
      <c r="DTI240" s="43"/>
      <c r="DTJ240" s="43"/>
      <c r="DTK240" s="43"/>
      <c r="DTL240" s="43"/>
      <c r="DTM240" s="43"/>
      <c r="DTN240" s="43"/>
      <c r="DTO240" s="43"/>
      <c r="DTP240" s="43"/>
      <c r="DTQ240" s="43"/>
      <c r="DTR240" s="43"/>
      <c r="DTS240" s="43"/>
      <c r="DTT240" s="43"/>
      <c r="DTU240" s="43"/>
      <c r="DTV240" s="43"/>
      <c r="DTW240" s="43"/>
      <c r="DTX240" s="43"/>
      <c r="DTY240" s="43"/>
      <c r="DTZ240" s="43"/>
      <c r="DUA240" s="43"/>
      <c r="DUB240" s="43"/>
      <c r="DUC240" s="43"/>
      <c r="DUD240" s="43"/>
      <c r="DUE240" s="43"/>
      <c r="DUF240" s="43"/>
      <c r="DUG240" s="43"/>
      <c r="DUH240" s="43"/>
      <c r="DUI240" s="43"/>
      <c r="DUJ240" s="43"/>
      <c r="DUK240" s="43"/>
      <c r="DUL240" s="43"/>
      <c r="DUM240" s="43"/>
      <c r="DUN240" s="43"/>
      <c r="DUO240" s="43"/>
      <c r="DUP240" s="43"/>
      <c r="DUQ240" s="43"/>
      <c r="DUR240" s="43"/>
      <c r="DUS240" s="43"/>
      <c r="DUT240" s="43"/>
      <c r="DUU240" s="43"/>
      <c r="DUV240" s="43"/>
      <c r="DUW240" s="43"/>
      <c r="DUX240" s="43"/>
      <c r="DUY240" s="43"/>
      <c r="DUZ240" s="43"/>
      <c r="DVA240" s="43"/>
      <c r="DVB240" s="43"/>
      <c r="DVC240" s="43"/>
      <c r="DVD240" s="43"/>
      <c r="DVE240" s="43"/>
      <c r="DVF240" s="43"/>
      <c r="DVG240" s="43"/>
      <c r="DVH240" s="43"/>
      <c r="DVI240" s="43"/>
      <c r="DVJ240" s="43"/>
      <c r="DVK240" s="43"/>
      <c r="DVL240" s="43"/>
      <c r="DVM240" s="43"/>
      <c r="DVN240" s="43"/>
      <c r="DVO240" s="43"/>
      <c r="DVP240" s="43"/>
      <c r="DVQ240" s="43"/>
      <c r="DVR240" s="43"/>
      <c r="DVS240" s="43"/>
      <c r="DVT240" s="43"/>
      <c r="DVU240" s="43"/>
      <c r="DVV240" s="43"/>
      <c r="DVW240" s="43"/>
      <c r="DVX240" s="43"/>
      <c r="DVY240" s="43"/>
      <c r="DVZ240" s="43"/>
      <c r="DWA240" s="43"/>
      <c r="DWB240" s="43"/>
      <c r="DWC240" s="43"/>
      <c r="DWD240" s="43"/>
      <c r="DWE240" s="43"/>
      <c r="DWF240" s="43"/>
      <c r="DWG240" s="43"/>
      <c r="DWH240" s="43"/>
      <c r="DWI240" s="43"/>
      <c r="DWJ240" s="43"/>
      <c r="DWK240" s="43"/>
      <c r="DWL240" s="43"/>
      <c r="DWM240" s="43"/>
      <c r="DWN240" s="43"/>
      <c r="DWO240" s="43"/>
      <c r="DWP240" s="43"/>
      <c r="DWQ240" s="43"/>
      <c r="DWR240" s="43"/>
      <c r="DWS240" s="43"/>
      <c r="DWT240" s="43"/>
      <c r="DWU240" s="43"/>
      <c r="DWV240" s="43"/>
      <c r="DWW240" s="43"/>
      <c r="DWX240" s="43"/>
      <c r="DWY240" s="43"/>
      <c r="DWZ240" s="43"/>
      <c r="DXA240" s="43"/>
      <c r="DXB240" s="43"/>
      <c r="DXC240" s="43"/>
      <c r="DXD240" s="43"/>
      <c r="DXE240" s="43"/>
      <c r="DXF240" s="43"/>
      <c r="DXG240" s="43"/>
      <c r="DXH240" s="43"/>
      <c r="DXI240" s="43"/>
      <c r="DXJ240" s="43"/>
      <c r="DXK240" s="43"/>
      <c r="DXL240" s="43"/>
      <c r="DXM240" s="43"/>
      <c r="DXN240" s="43"/>
      <c r="DXO240" s="43"/>
      <c r="DXP240" s="43"/>
      <c r="DXQ240" s="43"/>
      <c r="DXR240" s="43"/>
      <c r="DXS240" s="43"/>
      <c r="DXT240" s="43"/>
      <c r="DXU240" s="43"/>
      <c r="DXV240" s="43"/>
      <c r="DXW240" s="43"/>
      <c r="DXX240" s="43"/>
      <c r="DXY240" s="43"/>
      <c r="DXZ240" s="43"/>
      <c r="DYA240" s="43"/>
      <c r="DYB240" s="43"/>
      <c r="DYC240" s="43"/>
      <c r="DYD240" s="43"/>
      <c r="DYE240" s="43"/>
      <c r="DYF240" s="43"/>
      <c r="DYG240" s="43"/>
      <c r="DYH240" s="43"/>
      <c r="DYI240" s="43"/>
      <c r="DYJ240" s="43"/>
      <c r="DYK240" s="43"/>
      <c r="DYL240" s="43"/>
      <c r="DYM240" s="43"/>
      <c r="DYN240" s="43"/>
      <c r="DYO240" s="43"/>
      <c r="DYP240" s="43"/>
      <c r="DYQ240" s="43"/>
      <c r="DYR240" s="43"/>
      <c r="DYS240" s="43"/>
      <c r="DYT240" s="43"/>
      <c r="DYU240" s="43"/>
      <c r="DYV240" s="43"/>
      <c r="DYW240" s="43"/>
      <c r="DYX240" s="43"/>
      <c r="DYY240" s="43"/>
      <c r="DYZ240" s="43"/>
      <c r="DZA240" s="43"/>
      <c r="DZB240" s="43"/>
      <c r="DZC240" s="43"/>
      <c r="DZD240" s="43"/>
      <c r="DZE240" s="43"/>
      <c r="DZF240" s="43"/>
      <c r="DZG240" s="43"/>
      <c r="DZH240" s="43"/>
      <c r="DZI240" s="43"/>
      <c r="DZJ240" s="43"/>
      <c r="DZK240" s="43"/>
      <c r="DZL240" s="43"/>
      <c r="DZM240" s="43"/>
      <c r="DZN240" s="43"/>
      <c r="DZO240" s="43"/>
      <c r="DZP240" s="43"/>
      <c r="DZQ240" s="43"/>
      <c r="DZR240" s="43"/>
      <c r="DZS240" s="43"/>
      <c r="DZT240" s="43"/>
      <c r="DZU240" s="43"/>
      <c r="DZV240" s="43"/>
      <c r="DZW240" s="43"/>
      <c r="DZX240" s="43"/>
      <c r="DZY240" s="43"/>
      <c r="DZZ240" s="43"/>
      <c r="EAA240" s="43"/>
      <c r="EAB240" s="43"/>
      <c r="EAC240" s="43"/>
      <c r="EAD240" s="43"/>
      <c r="EAE240" s="43"/>
      <c r="EAF240" s="43"/>
      <c r="EAG240" s="43"/>
      <c r="EAH240" s="43"/>
      <c r="EAI240" s="43"/>
      <c r="EAJ240" s="43"/>
      <c r="EAK240" s="43"/>
      <c r="EAL240" s="43"/>
      <c r="EAM240" s="43"/>
      <c r="EAN240" s="43"/>
      <c r="EAO240" s="43"/>
      <c r="EAP240" s="43"/>
      <c r="EAQ240" s="43"/>
      <c r="EAR240" s="43"/>
      <c r="EAS240" s="43"/>
      <c r="EAT240" s="43"/>
      <c r="EAU240" s="43"/>
      <c r="EAV240" s="43"/>
      <c r="EAW240" s="43"/>
      <c r="EAX240" s="43"/>
      <c r="EAY240" s="43"/>
      <c r="EAZ240" s="43"/>
      <c r="EBA240" s="43"/>
      <c r="EBB240" s="43"/>
      <c r="EBC240" s="43"/>
      <c r="EBD240" s="43"/>
      <c r="EBE240" s="43"/>
      <c r="EBF240" s="43"/>
      <c r="EBG240" s="43"/>
      <c r="EBH240" s="43"/>
      <c r="EBI240" s="43"/>
      <c r="EBJ240" s="43"/>
      <c r="EBK240" s="43"/>
      <c r="EBL240" s="43"/>
      <c r="EBM240" s="43"/>
      <c r="EBN240" s="43"/>
      <c r="EBO240" s="43"/>
      <c r="EBP240" s="43"/>
      <c r="EBQ240" s="43"/>
      <c r="EBR240" s="43"/>
      <c r="EBS240" s="43"/>
      <c r="EBT240" s="43"/>
      <c r="EBU240" s="43"/>
      <c r="EBV240" s="43"/>
      <c r="EBW240" s="43"/>
      <c r="EBX240" s="43"/>
      <c r="EBY240" s="43"/>
      <c r="EBZ240" s="43"/>
      <c r="ECA240" s="43"/>
      <c r="ECB240" s="43"/>
      <c r="ECC240" s="43"/>
      <c r="ECD240" s="43"/>
      <c r="ECE240" s="43"/>
      <c r="ECF240" s="43"/>
      <c r="ECG240" s="43"/>
      <c r="ECH240" s="43"/>
      <c r="ECI240" s="43"/>
      <c r="ECJ240" s="43"/>
      <c r="ECK240" s="43"/>
      <c r="ECL240" s="43"/>
      <c r="ECM240" s="43"/>
      <c r="ECN240" s="43"/>
      <c r="ECO240" s="43"/>
      <c r="ECP240" s="43"/>
      <c r="ECQ240" s="43"/>
      <c r="ECR240" s="43"/>
      <c r="ECS240" s="43"/>
      <c r="ECT240" s="43"/>
      <c r="ECU240" s="43"/>
      <c r="ECV240" s="43"/>
      <c r="ECW240" s="43"/>
      <c r="ECX240" s="43"/>
      <c r="ECY240" s="43"/>
      <c r="ECZ240" s="43"/>
      <c r="EDA240" s="43"/>
      <c r="EDB240" s="43"/>
      <c r="EDC240" s="43"/>
      <c r="EDD240" s="43"/>
      <c r="EDE240" s="43"/>
      <c r="EDF240" s="43"/>
      <c r="EDG240" s="43"/>
      <c r="EDH240" s="43"/>
      <c r="EDI240" s="43"/>
      <c r="EDJ240" s="43"/>
      <c r="EDK240" s="43"/>
      <c r="EDL240" s="43"/>
      <c r="EDM240" s="43"/>
      <c r="EDN240" s="43"/>
      <c r="EDO240" s="43"/>
      <c r="EDP240" s="43"/>
      <c r="EDQ240" s="43"/>
      <c r="EDR240" s="43"/>
      <c r="EDS240" s="43"/>
      <c r="EDT240" s="43"/>
      <c r="EDU240" s="43"/>
      <c r="EDV240" s="43"/>
      <c r="EDW240" s="43"/>
      <c r="EDX240" s="43"/>
      <c r="EDY240" s="43"/>
      <c r="EDZ240" s="43"/>
      <c r="EEA240" s="43"/>
      <c r="EEB240" s="43"/>
      <c r="EEC240" s="43"/>
      <c r="EED240" s="43"/>
      <c r="EEE240" s="43"/>
      <c r="EEF240" s="43"/>
      <c r="EEG240" s="43"/>
      <c r="EEH240" s="43"/>
      <c r="EEI240" s="43"/>
      <c r="EEJ240" s="43"/>
      <c r="EEK240" s="43"/>
      <c r="EEL240" s="43"/>
      <c r="EEM240" s="43"/>
      <c r="EEN240" s="43"/>
      <c r="EEO240" s="43"/>
      <c r="EEP240" s="43"/>
      <c r="EEQ240" s="43"/>
      <c r="EER240" s="43"/>
      <c r="EES240" s="43"/>
      <c r="EET240" s="43"/>
      <c r="EEU240" s="43"/>
      <c r="EEV240" s="43"/>
      <c r="EEW240" s="43"/>
      <c r="EEX240" s="43"/>
      <c r="EEY240" s="43"/>
      <c r="EEZ240" s="43"/>
      <c r="EFA240" s="43"/>
      <c r="EFB240" s="43"/>
      <c r="EFC240" s="43"/>
      <c r="EFD240" s="43"/>
      <c r="EFE240" s="43"/>
      <c r="EFF240" s="43"/>
      <c r="EFG240" s="43"/>
      <c r="EFH240" s="43"/>
      <c r="EFI240" s="43"/>
      <c r="EFJ240" s="43"/>
      <c r="EFK240" s="43"/>
      <c r="EFL240" s="43"/>
      <c r="EFM240" s="43"/>
      <c r="EFN240" s="43"/>
      <c r="EFO240" s="43"/>
      <c r="EFP240" s="43"/>
      <c r="EFQ240" s="43"/>
      <c r="EFR240" s="43"/>
      <c r="EFS240" s="43"/>
      <c r="EFT240" s="43"/>
      <c r="EFU240" s="43"/>
      <c r="EFV240" s="43"/>
      <c r="EFW240" s="43"/>
      <c r="EFX240" s="43"/>
      <c r="EFY240" s="43"/>
      <c r="EFZ240" s="43"/>
      <c r="EGA240" s="43"/>
      <c r="EGB240" s="43"/>
      <c r="EGC240" s="43"/>
      <c r="EGD240" s="43"/>
      <c r="EGE240" s="43"/>
      <c r="EGF240" s="43"/>
      <c r="EGG240" s="43"/>
      <c r="EGH240" s="43"/>
      <c r="EGI240" s="43"/>
      <c r="EGJ240" s="43"/>
      <c r="EGK240" s="43"/>
      <c r="EGL240" s="43"/>
      <c r="EGM240" s="43"/>
      <c r="EGN240" s="43"/>
      <c r="EGO240" s="43"/>
      <c r="EGP240" s="43"/>
      <c r="EGQ240" s="43"/>
      <c r="EGR240" s="43"/>
      <c r="EGS240" s="43"/>
      <c r="EGT240" s="43"/>
      <c r="EGU240" s="43"/>
      <c r="EGV240" s="43"/>
      <c r="EGW240" s="43"/>
      <c r="EGX240" s="43"/>
      <c r="EGY240" s="43"/>
      <c r="EGZ240" s="43"/>
      <c r="EHA240" s="43"/>
      <c r="EHB240" s="43"/>
      <c r="EHC240" s="43"/>
      <c r="EHD240" s="43"/>
      <c r="EHE240" s="43"/>
      <c r="EHF240" s="43"/>
      <c r="EHG240" s="43"/>
      <c r="EHH240" s="43"/>
      <c r="EHI240" s="43"/>
      <c r="EHJ240" s="43"/>
      <c r="EHK240" s="43"/>
      <c r="EHL240" s="43"/>
      <c r="EHM240" s="43"/>
      <c r="EHN240" s="43"/>
      <c r="EHO240" s="43"/>
      <c r="EHP240" s="43"/>
      <c r="EHQ240" s="43"/>
      <c r="EHR240" s="43"/>
      <c r="EHS240" s="43"/>
      <c r="EHT240" s="43"/>
      <c r="EHU240" s="43"/>
      <c r="EHV240" s="43"/>
      <c r="EHW240" s="43"/>
      <c r="EHX240" s="43"/>
      <c r="EHY240" s="43"/>
      <c r="EHZ240" s="43"/>
      <c r="EIA240" s="43"/>
      <c r="EIB240" s="43"/>
      <c r="EIC240" s="43"/>
      <c r="EID240" s="43"/>
      <c r="EIE240" s="43"/>
      <c r="EIF240" s="43"/>
      <c r="EIG240" s="43"/>
      <c r="EIH240" s="43"/>
      <c r="EII240" s="43"/>
      <c r="EIJ240" s="43"/>
      <c r="EIK240" s="43"/>
      <c r="EIL240" s="43"/>
      <c r="EIM240" s="43"/>
      <c r="EIN240" s="43"/>
      <c r="EIO240" s="43"/>
      <c r="EIP240" s="43"/>
      <c r="EIQ240" s="43"/>
      <c r="EIR240" s="43"/>
      <c r="EIS240" s="43"/>
      <c r="EIT240" s="43"/>
      <c r="EIU240" s="43"/>
      <c r="EIV240" s="43"/>
      <c r="EIW240" s="43"/>
      <c r="EIX240" s="43"/>
      <c r="EIY240" s="43"/>
      <c r="EIZ240" s="43"/>
      <c r="EJA240" s="43"/>
      <c r="EJB240" s="43"/>
      <c r="EJC240" s="43"/>
      <c r="EJD240" s="43"/>
      <c r="EJE240" s="43"/>
      <c r="EJF240" s="43"/>
      <c r="EJG240" s="43"/>
      <c r="EJH240" s="43"/>
      <c r="EJI240" s="43"/>
      <c r="EJJ240" s="43"/>
      <c r="EJK240" s="43"/>
      <c r="EJL240" s="43"/>
      <c r="EJM240" s="43"/>
      <c r="EJN240" s="43"/>
      <c r="EJO240" s="43"/>
      <c r="EJP240" s="43"/>
      <c r="EJQ240" s="43"/>
      <c r="EJR240" s="43"/>
      <c r="EJS240" s="43"/>
      <c r="EJT240" s="43"/>
      <c r="EJU240" s="43"/>
      <c r="EJV240" s="43"/>
      <c r="EJW240" s="43"/>
      <c r="EJX240" s="43"/>
      <c r="EJY240" s="43"/>
      <c r="EJZ240" s="43"/>
      <c r="EKA240" s="43"/>
      <c r="EKB240" s="43"/>
      <c r="EKC240" s="43"/>
      <c r="EKD240" s="43"/>
      <c r="EKE240" s="43"/>
      <c r="EKF240" s="43"/>
      <c r="EKG240" s="43"/>
      <c r="EKH240" s="43"/>
      <c r="EKI240" s="43"/>
      <c r="EKJ240" s="43"/>
      <c r="EKK240" s="43"/>
      <c r="EKL240" s="43"/>
      <c r="EKM240" s="43"/>
      <c r="EKN240" s="43"/>
      <c r="EKO240" s="43"/>
      <c r="EKP240" s="43"/>
      <c r="EKQ240" s="43"/>
      <c r="EKR240" s="43"/>
      <c r="EKS240" s="43"/>
      <c r="EKT240" s="43"/>
      <c r="EKU240" s="43"/>
      <c r="EKV240" s="43"/>
      <c r="EKW240" s="43"/>
      <c r="EKX240" s="43"/>
      <c r="EKY240" s="43"/>
      <c r="EKZ240" s="43"/>
      <c r="ELA240" s="43"/>
      <c r="ELB240" s="43"/>
      <c r="ELC240" s="43"/>
      <c r="ELD240" s="43"/>
      <c r="ELE240" s="43"/>
      <c r="ELF240" s="43"/>
      <c r="ELG240" s="43"/>
      <c r="ELH240" s="43"/>
      <c r="ELI240" s="43"/>
      <c r="ELJ240" s="43"/>
      <c r="ELK240" s="43"/>
      <c r="ELL240" s="43"/>
      <c r="ELM240" s="43"/>
      <c r="ELN240" s="43"/>
      <c r="ELO240" s="43"/>
      <c r="ELP240" s="43"/>
      <c r="ELQ240" s="43"/>
      <c r="ELR240" s="43"/>
      <c r="ELS240" s="43"/>
      <c r="ELT240" s="43"/>
      <c r="ELU240" s="43"/>
      <c r="ELV240" s="43"/>
      <c r="ELW240" s="43"/>
      <c r="ELX240" s="43"/>
      <c r="ELY240" s="43"/>
      <c r="ELZ240" s="43"/>
      <c r="EMA240" s="43"/>
      <c r="EMB240" s="43"/>
      <c r="EMC240" s="43"/>
      <c r="EMD240" s="43"/>
      <c r="EME240" s="43"/>
      <c r="EMF240" s="43"/>
      <c r="EMG240" s="43"/>
      <c r="EMH240" s="43"/>
      <c r="EMI240" s="43"/>
      <c r="EMJ240" s="43"/>
      <c r="EMK240" s="43"/>
      <c r="EML240" s="43"/>
      <c r="EMM240" s="43"/>
      <c r="EMN240" s="43"/>
      <c r="EMO240" s="43"/>
      <c r="EMP240" s="43"/>
      <c r="EMQ240" s="43"/>
      <c r="EMR240" s="43"/>
      <c r="EMS240" s="43"/>
      <c r="EMT240" s="43"/>
      <c r="EMU240" s="43"/>
      <c r="EMV240" s="43"/>
      <c r="EMW240" s="43"/>
      <c r="EMX240" s="43"/>
      <c r="EMY240" s="43"/>
      <c r="EMZ240" s="43"/>
      <c r="ENA240" s="43"/>
      <c r="ENB240" s="43"/>
      <c r="ENC240" s="43"/>
      <c r="END240" s="43"/>
      <c r="ENE240" s="43"/>
      <c r="ENF240" s="43"/>
      <c r="ENG240" s="43"/>
      <c r="ENH240" s="43"/>
      <c r="ENI240" s="43"/>
      <c r="ENJ240" s="43"/>
      <c r="ENK240" s="43"/>
      <c r="ENL240" s="43"/>
      <c r="ENM240" s="43"/>
      <c r="ENN240" s="43"/>
      <c r="ENO240" s="43"/>
      <c r="ENP240" s="43"/>
      <c r="ENQ240" s="43"/>
      <c r="ENR240" s="43"/>
      <c r="ENS240" s="43"/>
      <c r="ENT240" s="43"/>
      <c r="ENU240" s="43"/>
      <c r="ENV240" s="43"/>
      <c r="ENW240" s="43"/>
      <c r="ENX240" s="43"/>
      <c r="ENY240" s="43"/>
      <c r="ENZ240" s="43"/>
      <c r="EOA240" s="43"/>
      <c r="EOB240" s="43"/>
      <c r="EOC240" s="43"/>
      <c r="EOD240" s="43"/>
      <c r="EOE240" s="43"/>
      <c r="EOF240" s="43"/>
      <c r="EOG240" s="43"/>
      <c r="EOH240" s="43"/>
      <c r="EOI240" s="43"/>
      <c r="EOJ240" s="43"/>
      <c r="EOK240" s="43"/>
      <c r="EOL240" s="43"/>
      <c r="EOM240" s="43"/>
      <c r="EON240" s="43"/>
      <c r="EOO240" s="43"/>
      <c r="EOP240" s="43"/>
      <c r="EOQ240" s="43"/>
      <c r="EOR240" s="43"/>
      <c r="EOS240" s="43"/>
      <c r="EOT240" s="43"/>
      <c r="EOU240" s="43"/>
      <c r="EOV240" s="43"/>
      <c r="EOW240" s="43"/>
      <c r="EOX240" s="43"/>
      <c r="EOY240" s="43"/>
      <c r="EOZ240" s="43"/>
      <c r="EPA240" s="43"/>
      <c r="EPB240" s="43"/>
      <c r="EPC240" s="43"/>
      <c r="EPD240" s="43"/>
      <c r="EPE240" s="43"/>
      <c r="EPF240" s="43"/>
      <c r="EPG240" s="43"/>
      <c r="EPH240" s="43"/>
      <c r="EPI240" s="43"/>
      <c r="EPJ240" s="43"/>
      <c r="EPK240" s="43"/>
      <c r="EPL240" s="43"/>
      <c r="EPM240" s="43"/>
      <c r="EPN240" s="43"/>
      <c r="EPO240" s="43"/>
      <c r="EPP240" s="43"/>
      <c r="EPQ240" s="43"/>
      <c r="EPR240" s="43"/>
      <c r="EPS240" s="43"/>
      <c r="EPT240" s="43"/>
      <c r="EPU240" s="43"/>
      <c r="EPV240" s="43"/>
      <c r="EPW240" s="43"/>
      <c r="EPX240" s="43"/>
      <c r="EPY240" s="43"/>
      <c r="EPZ240" s="43"/>
      <c r="EQA240" s="43"/>
      <c r="EQB240" s="43"/>
      <c r="EQC240" s="43"/>
      <c r="EQD240" s="43"/>
      <c r="EQE240" s="43"/>
      <c r="EQF240" s="43"/>
      <c r="EQG240" s="43"/>
      <c r="EQH240" s="43"/>
      <c r="EQI240" s="43"/>
      <c r="EQJ240" s="43"/>
      <c r="EQK240" s="43"/>
      <c r="EQL240" s="43"/>
      <c r="EQM240" s="43"/>
      <c r="EQN240" s="43"/>
      <c r="EQO240" s="43"/>
      <c r="EQP240" s="43"/>
      <c r="EQQ240" s="43"/>
      <c r="EQR240" s="43"/>
      <c r="EQS240" s="43"/>
      <c r="EQT240" s="43"/>
      <c r="EQU240" s="43"/>
      <c r="EQV240" s="43"/>
      <c r="EQW240" s="43"/>
      <c r="EQX240" s="43"/>
      <c r="EQY240" s="43"/>
      <c r="EQZ240" s="43"/>
      <c r="ERA240" s="43"/>
      <c r="ERB240" s="43"/>
      <c r="ERC240" s="43"/>
      <c r="ERD240" s="43"/>
      <c r="ERE240" s="43"/>
      <c r="ERF240" s="43"/>
      <c r="ERG240" s="43"/>
      <c r="ERH240" s="43"/>
      <c r="ERI240" s="43"/>
      <c r="ERJ240" s="43"/>
      <c r="ERK240" s="43"/>
      <c r="ERL240" s="43"/>
      <c r="ERM240" s="43"/>
      <c r="ERN240" s="43"/>
      <c r="ERO240" s="43"/>
      <c r="ERP240" s="43"/>
      <c r="ERQ240" s="43"/>
      <c r="ERR240" s="43"/>
      <c r="ERS240" s="43"/>
      <c r="ERT240" s="43"/>
      <c r="ERU240" s="43"/>
      <c r="ERV240" s="43"/>
      <c r="ERW240" s="43"/>
      <c r="ERX240" s="43"/>
      <c r="ERY240" s="43"/>
      <c r="ERZ240" s="43"/>
      <c r="ESA240" s="43"/>
      <c r="ESB240" s="43"/>
      <c r="ESC240" s="43"/>
      <c r="ESD240" s="43"/>
      <c r="ESE240" s="43"/>
      <c r="ESF240" s="43"/>
      <c r="ESG240" s="43"/>
      <c r="ESH240" s="43"/>
      <c r="ESI240" s="43"/>
      <c r="ESJ240" s="43"/>
      <c r="ESK240" s="43"/>
      <c r="ESL240" s="43"/>
      <c r="ESM240" s="43"/>
      <c r="ESN240" s="43"/>
      <c r="ESO240" s="43"/>
      <c r="ESP240" s="43"/>
      <c r="ESQ240" s="43"/>
      <c r="ESR240" s="43"/>
      <c r="ESS240" s="43"/>
      <c r="EST240" s="43"/>
      <c r="ESU240" s="43"/>
      <c r="ESV240" s="43"/>
      <c r="ESW240" s="43"/>
      <c r="ESX240" s="43"/>
      <c r="ESY240" s="43"/>
      <c r="ESZ240" s="43"/>
      <c r="ETA240" s="43"/>
      <c r="ETB240" s="43"/>
      <c r="ETC240" s="43"/>
      <c r="ETD240" s="43"/>
      <c r="ETE240" s="43"/>
      <c r="ETF240" s="43"/>
      <c r="ETG240" s="43"/>
      <c r="ETH240" s="43"/>
      <c r="ETI240" s="43"/>
      <c r="ETJ240" s="43"/>
      <c r="ETK240" s="43"/>
      <c r="ETL240" s="43"/>
      <c r="ETM240" s="43"/>
      <c r="ETN240" s="43"/>
      <c r="ETO240" s="43"/>
      <c r="ETP240" s="43"/>
      <c r="ETQ240" s="43"/>
      <c r="ETR240" s="43"/>
      <c r="ETS240" s="43"/>
      <c r="ETT240" s="43"/>
      <c r="ETU240" s="43"/>
      <c r="ETV240" s="43"/>
      <c r="ETW240" s="43"/>
      <c r="ETX240" s="43"/>
      <c r="ETY240" s="43"/>
      <c r="ETZ240" s="43"/>
      <c r="EUA240" s="43"/>
      <c r="EUB240" s="43"/>
      <c r="EUC240" s="43"/>
      <c r="EUD240" s="43"/>
      <c r="EUE240" s="43"/>
      <c r="EUF240" s="43"/>
      <c r="EUG240" s="43"/>
      <c r="EUH240" s="43"/>
      <c r="EUI240" s="43"/>
      <c r="EUJ240" s="43"/>
      <c r="EUK240" s="43"/>
      <c r="EUL240" s="43"/>
      <c r="EUM240" s="43"/>
      <c r="EUN240" s="43"/>
      <c r="EUO240" s="43"/>
      <c r="EUP240" s="43"/>
      <c r="EUQ240" s="43"/>
      <c r="EUR240" s="43"/>
      <c r="EUS240" s="43"/>
      <c r="EUT240" s="43"/>
      <c r="EUU240" s="43"/>
      <c r="EUV240" s="43"/>
      <c r="EUW240" s="43"/>
      <c r="EUX240" s="43"/>
      <c r="EUY240" s="43"/>
      <c r="EUZ240" s="43"/>
      <c r="EVA240" s="43"/>
      <c r="EVB240" s="43"/>
      <c r="EVC240" s="43"/>
      <c r="EVD240" s="43"/>
      <c r="EVE240" s="43"/>
      <c r="EVF240" s="43"/>
      <c r="EVG240" s="43"/>
      <c r="EVH240" s="43"/>
      <c r="EVI240" s="43"/>
      <c r="EVJ240" s="43"/>
      <c r="EVK240" s="43"/>
      <c r="EVL240" s="43"/>
      <c r="EVM240" s="43"/>
      <c r="EVN240" s="43"/>
      <c r="EVO240" s="43"/>
      <c r="EVP240" s="43"/>
      <c r="EVQ240" s="43"/>
      <c r="EVR240" s="43"/>
      <c r="EVS240" s="43"/>
      <c r="EVT240" s="43"/>
      <c r="EVU240" s="43"/>
      <c r="EVV240" s="43"/>
      <c r="EVW240" s="43"/>
      <c r="EVX240" s="43"/>
      <c r="EVY240" s="43"/>
      <c r="EVZ240" s="43"/>
      <c r="EWA240" s="43"/>
      <c r="EWB240" s="43"/>
      <c r="EWC240" s="43"/>
      <c r="EWD240" s="43"/>
      <c r="EWE240" s="43"/>
      <c r="EWF240" s="43"/>
      <c r="EWG240" s="43"/>
      <c r="EWH240" s="43"/>
      <c r="EWI240" s="43"/>
      <c r="EWJ240" s="43"/>
      <c r="EWK240" s="43"/>
      <c r="EWL240" s="43"/>
      <c r="EWM240" s="43"/>
      <c r="EWN240" s="43"/>
      <c r="EWO240" s="43"/>
      <c r="EWP240" s="43"/>
      <c r="EWQ240" s="43"/>
      <c r="EWR240" s="43"/>
      <c r="EWS240" s="43"/>
      <c r="EWT240" s="43"/>
      <c r="EWU240" s="43"/>
      <c r="EWV240" s="43"/>
      <c r="EWW240" s="43"/>
      <c r="EWX240" s="43"/>
      <c r="EWY240" s="43"/>
      <c r="EWZ240" s="43"/>
      <c r="EXA240" s="43"/>
      <c r="EXB240" s="43"/>
      <c r="EXC240" s="43"/>
      <c r="EXD240" s="43"/>
      <c r="EXE240" s="43"/>
      <c r="EXF240" s="43"/>
      <c r="EXG240" s="43"/>
      <c r="EXH240" s="43"/>
      <c r="EXI240" s="43"/>
      <c r="EXJ240" s="43"/>
      <c r="EXK240" s="43"/>
      <c r="EXL240" s="43"/>
      <c r="EXM240" s="43"/>
      <c r="EXN240" s="43"/>
      <c r="EXO240" s="43"/>
      <c r="EXP240" s="43"/>
      <c r="EXQ240" s="43"/>
      <c r="EXR240" s="43"/>
      <c r="EXS240" s="43"/>
      <c r="EXT240" s="43"/>
      <c r="EXU240" s="43"/>
      <c r="EXV240" s="43"/>
      <c r="EXW240" s="43"/>
      <c r="EXX240" s="43"/>
      <c r="EXY240" s="43"/>
      <c r="EXZ240" s="43"/>
      <c r="EYA240" s="43"/>
      <c r="EYB240" s="43"/>
      <c r="EYC240" s="43"/>
      <c r="EYD240" s="43"/>
      <c r="EYE240" s="43"/>
      <c r="EYF240" s="43"/>
      <c r="EYG240" s="43"/>
      <c r="EYH240" s="43"/>
      <c r="EYI240" s="43"/>
      <c r="EYJ240" s="43"/>
      <c r="EYK240" s="43"/>
      <c r="EYL240" s="43"/>
      <c r="EYM240" s="43"/>
      <c r="EYN240" s="43"/>
      <c r="EYO240" s="43"/>
      <c r="EYP240" s="43"/>
      <c r="EYQ240" s="43"/>
      <c r="EYR240" s="43"/>
      <c r="EYS240" s="43"/>
      <c r="EYT240" s="43"/>
      <c r="EYU240" s="43"/>
      <c r="EYV240" s="43"/>
      <c r="EYW240" s="43"/>
      <c r="EYX240" s="43"/>
      <c r="EYY240" s="43"/>
      <c r="EYZ240" s="43"/>
      <c r="EZA240" s="43"/>
      <c r="EZB240" s="43"/>
      <c r="EZC240" s="43"/>
      <c r="EZD240" s="43"/>
      <c r="EZE240" s="43"/>
      <c r="EZF240" s="43"/>
      <c r="EZG240" s="43"/>
      <c r="EZH240" s="43"/>
      <c r="EZI240" s="43"/>
      <c r="EZJ240" s="43"/>
      <c r="EZK240" s="43"/>
      <c r="EZL240" s="43"/>
      <c r="EZM240" s="43"/>
      <c r="EZN240" s="43"/>
      <c r="EZO240" s="43"/>
      <c r="EZP240" s="43"/>
      <c r="EZQ240" s="43"/>
      <c r="EZR240" s="43"/>
      <c r="EZS240" s="43"/>
      <c r="EZT240" s="43"/>
      <c r="EZU240" s="43"/>
      <c r="EZV240" s="43"/>
      <c r="EZW240" s="43"/>
      <c r="EZX240" s="43"/>
      <c r="EZY240" s="43"/>
      <c r="EZZ240" s="43"/>
      <c r="FAA240" s="43"/>
      <c r="FAB240" s="43"/>
      <c r="FAC240" s="43"/>
      <c r="FAD240" s="43"/>
      <c r="FAE240" s="43"/>
      <c r="FAF240" s="43"/>
      <c r="FAG240" s="43"/>
      <c r="FAH240" s="43"/>
      <c r="FAI240" s="43"/>
      <c r="FAJ240" s="43"/>
      <c r="FAK240" s="43"/>
      <c r="FAL240" s="43"/>
      <c r="FAM240" s="43"/>
      <c r="FAN240" s="43"/>
      <c r="FAO240" s="43"/>
      <c r="FAP240" s="43"/>
      <c r="FAQ240" s="43"/>
      <c r="FAR240" s="43"/>
      <c r="FAS240" s="43"/>
      <c r="FAT240" s="43"/>
      <c r="FAU240" s="43"/>
      <c r="FAV240" s="43"/>
      <c r="FAW240" s="43"/>
      <c r="FAX240" s="43"/>
      <c r="FAY240" s="43"/>
      <c r="FAZ240" s="43"/>
      <c r="FBA240" s="43"/>
      <c r="FBB240" s="43"/>
      <c r="FBC240" s="43"/>
      <c r="FBD240" s="43"/>
      <c r="FBE240" s="43"/>
      <c r="FBF240" s="43"/>
      <c r="FBG240" s="43"/>
      <c r="FBH240" s="43"/>
      <c r="FBI240" s="43"/>
      <c r="FBJ240" s="43"/>
      <c r="FBK240" s="43"/>
      <c r="FBL240" s="43"/>
      <c r="FBM240" s="43"/>
      <c r="FBN240" s="43"/>
      <c r="FBO240" s="43"/>
      <c r="FBP240" s="43"/>
      <c r="FBQ240" s="43"/>
      <c r="FBR240" s="43"/>
      <c r="FBS240" s="43"/>
      <c r="FBT240" s="43"/>
      <c r="FBU240" s="43"/>
      <c r="FBV240" s="43"/>
      <c r="FBW240" s="43"/>
      <c r="FBX240" s="43"/>
      <c r="FBY240" s="43"/>
      <c r="FBZ240" s="43"/>
      <c r="FCA240" s="43"/>
      <c r="FCB240" s="43"/>
      <c r="FCC240" s="43"/>
      <c r="FCD240" s="43"/>
      <c r="FCE240" s="43"/>
      <c r="FCF240" s="43"/>
      <c r="FCG240" s="43"/>
      <c r="FCH240" s="43"/>
      <c r="FCI240" s="43"/>
      <c r="FCJ240" s="43"/>
      <c r="FCK240" s="43"/>
      <c r="FCL240" s="43"/>
      <c r="FCM240" s="43"/>
      <c r="FCN240" s="43"/>
      <c r="FCO240" s="43"/>
      <c r="FCP240" s="43"/>
      <c r="FCQ240" s="43"/>
      <c r="FCR240" s="43"/>
      <c r="FCS240" s="43"/>
      <c r="FCT240" s="43"/>
      <c r="FCU240" s="43"/>
      <c r="FCV240" s="43"/>
      <c r="FCW240" s="43"/>
      <c r="FCX240" s="43"/>
      <c r="FCY240" s="43"/>
      <c r="FCZ240" s="43"/>
      <c r="FDA240" s="43"/>
      <c r="FDB240" s="43"/>
      <c r="FDC240" s="43"/>
      <c r="FDD240" s="43"/>
      <c r="FDE240" s="43"/>
      <c r="FDF240" s="43"/>
      <c r="FDG240" s="43"/>
      <c r="FDH240" s="43"/>
      <c r="FDI240" s="43"/>
      <c r="FDJ240" s="43"/>
      <c r="FDK240" s="43"/>
      <c r="FDL240" s="43"/>
      <c r="FDM240" s="43"/>
      <c r="FDN240" s="43"/>
      <c r="FDO240" s="43"/>
      <c r="FDP240" s="43"/>
      <c r="FDQ240" s="43"/>
      <c r="FDR240" s="43"/>
      <c r="FDS240" s="43"/>
      <c r="FDT240" s="43"/>
      <c r="FDU240" s="43"/>
      <c r="FDV240" s="43"/>
      <c r="FDW240" s="43"/>
      <c r="FDX240" s="43"/>
      <c r="FDY240" s="43"/>
      <c r="FDZ240" s="43"/>
      <c r="FEA240" s="43"/>
      <c r="FEB240" s="43"/>
      <c r="FEC240" s="43"/>
      <c r="FED240" s="43"/>
      <c r="FEE240" s="43"/>
      <c r="FEF240" s="43"/>
      <c r="FEG240" s="43"/>
      <c r="FEH240" s="43"/>
      <c r="FEI240" s="43"/>
      <c r="FEJ240" s="43"/>
      <c r="FEK240" s="43"/>
      <c r="FEL240" s="43"/>
      <c r="FEM240" s="43"/>
      <c r="FEN240" s="43"/>
      <c r="FEO240" s="43"/>
      <c r="FEP240" s="43"/>
      <c r="FEQ240" s="43"/>
      <c r="FER240" s="43"/>
      <c r="FES240" s="43"/>
      <c r="FET240" s="43"/>
      <c r="FEU240" s="43"/>
      <c r="FEV240" s="43"/>
      <c r="FEW240" s="43"/>
      <c r="FEX240" s="43"/>
      <c r="FEY240" s="43"/>
      <c r="FEZ240" s="43"/>
      <c r="FFA240" s="43"/>
      <c r="FFB240" s="43"/>
      <c r="FFC240" s="43"/>
      <c r="FFD240" s="43"/>
      <c r="FFE240" s="43"/>
      <c r="FFF240" s="43"/>
      <c r="FFG240" s="43"/>
      <c r="FFH240" s="43"/>
      <c r="FFI240" s="43"/>
      <c r="FFJ240" s="43"/>
      <c r="FFK240" s="43"/>
      <c r="FFL240" s="43"/>
      <c r="FFM240" s="43"/>
      <c r="FFN240" s="43"/>
      <c r="FFO240" s="43"/>
      <c r="FFP240" s="43"/>
      <c r="FFQ240" s="43"/>
      <c r="FFR240" s="43"/>
      <c r="FFS240" s="43"/>
      <c r="FFT240" s="43"/>
      <c r="FFU240" s="43"/>
      <c r="FFV240" s="43"/>
      <c r="FFW240" s="43"/>
      <c r="FFX240" s="43"/>
      <c r="FFY240" s="43"/>
      <c r="FFZ240" s="43"/>
      <c r="FGA240" s="43"/>
      <c r="FGB240" s="43"/>
      <c r="FGC240" s="43"/>
      <c r="FGD240" s="43"/>
      <c r="FGE240" s="43"/>
      <c r="FGF240" s="43"/>
      <c r="FGG240" s="43"/>
      <c r="FGH240" s="43"/>
      <c r="FGI240" s="43"/>
      <c r="FGJ240" s="43"/>
      <c r="FGK240" s="43"/>
      <c r="FGL240" s="43"/>
      <c r="FGM240" s="43"/>
      <c r="FGN240" s="43"/>
      <c r="FGO240" s="43"/>
      <c r="FGP240" s="43"/>
      <c r="FGQ240" s="43"/>
      <c r="FGR240" s="43"/>
      <c r="FGS240" s="43"/>
      <c r="FGT240" s="43"/>
      <c r="FGU240" s="43"/>
      <c r="FGV240" s="43"/>
      <c r="FGW240" s="43"/>
      <c r="FGX240" s="43"/>
      <c r="FGY240" s="43"/>
      <c r="FGZ240" s="43"/>
      <c r="FHA240" s="43"/>
      <c r="FHB240" s="43"/>
      <c r="FHC240" s="43"/>
      <c r="FHD240" s="43"/>
      <c r="FHE240" s="43"/>
      <c r="FHF240" s="43"/>
      <c r="FHG240" s="43"/>
      <c r="FHH240" s="43"/>
      <c r="FHI240" s="43"/>
      <c r="FHJ240" s="43"/>
      <c r="FHK240" s="43"/>
      <c r="FHL240" s="43"/>
      <c r="FHM240" s="43"/>
      <c r="FHN240" s="43"/>
      <c r="FHO240" s="43"/>
      <c r="FHP240" s="43"/>
      <c r="FHQ240" s="43"/>
      <c r="FHR240" s="43"/>
      <c r="FHS240" s="43"/>
      <c r="FHT240" s="43"/>
      <c r="FHU240" s="43"/>
      <c r="FHV240" s="43"/>
      <c r="FHW240" s="43"/>
      <c r="FHX240" s="43"/>
      <c r="FHY240" s="43"/>
      <c r="FHZ240" s="43"/>
      <c r="FIA240" s="43"/>
      <c r="FIB240" s="43"/>
      <c r="FIC240" s="43"/>
      <c r="FID240" s="43"/>
      <c r="FIE240" s="43"/>
      <c r="FIF240" s="43"/>
      <c r="FIG240" s="43"/>
      <c r="FIH240" s="43"/>
      <c r="FII240" s="43"/>
      <c r="FIJ240" s="43"/>
      <c r="FIK240" s="43"/>
      <c r="FIL240" s="43"/>
      <c r="FIM240" s="43"/>
      <c r="FIN240" s="43"/>
      <c r="FIO240" s="43"/>
      <c r="FIP240" s="43"/>
      <c r="FIQ240" s="43"/>
      <c r="FIR240" s="43"/>
      <c r="FIS240" s="43"/>
      <c r="FIT240" s="43"/>
      <c r="FIU240" s="43"/>
      <c r="FIV240" s="43"/>
      <c r="FIW240" s="43"/>
      <c r="FIX240" s="43"/>
      <c r="FIY240" s="43"/>
      <c r="FIZ240" s="43"/>
      <c r="FJA240" s="43"/>
      <c r="FJB240" s="43"/>
      <c r="FJC240" s="43"/>
      <c r="FJD240" s="43"/>
      <c r="FJE240" s="43"/>
      <c r="FJF240" s="43"/>
      <c r="FJG240" s="43"/>
      <c r="FJH240" s="43"/>
      <c r="FJI240" s="43"/>
      <c r="FJJ240" s="43"/>
      <c r="FJK240" s="43"/>
      <c r="FJL240" s="43"/>
      <c r="FJM240" s="43"/>
      <c r="FJN240" s="43"/>
      <c r="FJO240" s="43"/>
      <c r="FJP240" s="43"/>
      <c r="FJQ240" s="43"/>
      <c r="FJR240" s="43"/>
      <c r="FJS240" s="43"/>
      <c r="FJT240" s="43"/>
      <c r="FJU240" s="43"/>
      <c r="FJV240" s="43"/>
      <c r="FJW240" s="43"/>
      <c r="FJX240" s="43"/>
      <c r="FJY240" s="43"/>
      <c r="FJZ240" s="43"/>
      <c r="FKA240" s="43"/>
      <c r="FKB240" s="43"/>
      <c r="FKC240" s="43"/>
      <c r="FKD240" s="43"/>
      <c r="FKE240" s="43"/>
      <c r="FKF240" s="43"/>
      <c r="FKG240" s="43"/>
      <c r="FKH240" s="43"/>
      <c r="FKI240" s="43"/>
      <c r="FKJ240" s="43"/>
      <c r="FKK240" s="43"/>
      <c r="FKL240" s="43"/>
      <c r="FKM240" s="43"/>
      <c r="FKN240" s="43"/>
      <c r="FKO240" s="43"/>
      <c r="FKP240" s="43"/>
      <c r="FKQ240" s="43"/>
      <c r="FKR240" s="43"/>
      <c r="FKS240" s="43"/>
      <c r="FKT240" s="43"/>
      <c r="FKU240" s="43"/>
      <c r="FKV240" s="43"/>
      <c r="FKW240" s="43"/>
      <c r="FKX240" s="43"/>
      <c r="FKY240" s="43"/>
      <c r="FKZ240" s="43"/>
      <c r="FLA240" s="43"/>
      <c r="FLB240" s="43"/>
      <c r="FLC240" s="43"/>
      <c r="FLD240" s="43"/>
      <c r="FLE240" s="43"/>
      <c r="FLF240" s="43"/>
      <c r="FLG240" s="43"/>
      <c r="FLH240" s="43"/>
      <c r="FLI240" s="43"/>
      <c r="FLJ240" s="43"/>
      <c r="FLK240" s="43"/>
      <c r="FLL240" s="43"/>
      <c r="FLM240" s="43"/>
      <c r="FLN240" s="43"/>
      <c r="FLO240" s="43"/>
      <c r="FLP240" s="43"/>
      <c r="FLQ240" s="43"/>
      <c r="FLR240" s="43"/>
      <c r="FLS240" s="43"/>
      <c r="FLT240" s="43"/>
      <c r="FLU240" s="43"/>
      <c r="FLV240" s="43"/>
      <c r="FLW240" s="43"/>
      <c r="FLX240" s="43"/>
      <c r="FLY240" s="43"/>
      <c r="FLZ240" s="43"/>
      <c r="FMA240" s="43"/>
      <c r="FMB240" s="43"/>
      <c r="FMC240" s="43"/>
      <c r="FMD240" s="43"/>
      <c r="FME240" s="43"/>
      <c r="FMF240" s="43"/>
      <c r="FMG240" s="43"/>
      <c r="FMH240" s="43"/>
      <c r="FMI240" s="43"/>
      <c r="FMJ240" s="43"/>
      <c r="FMK240" s="43"/>
      <c r="FML240" s="43"/>
      <c r="FMM240" s="43"/>
      <c r="FMN240" s="43"/>
      <c r="FMO240" s="43"/>
      <c r="FMP240" s="43"/>
      <c r="FMQ240" s="43"/>
      <c r="FMR240" s="43"/>
      <c r="FMS240" s="43"/>
      <c r="FMT240" s="43"/>
      <c r="FMU240" s="43"/>
      <c r="FMV240" s="43"/>
      <c r="FMW240" s="43"/>
      <c r="FMX240" s="43"/>
      <c r="FMY240" s="43"/>
      <c r="FMZ240" s="43"/>
      <c r="FNA240" s="43"/>
      <c r="FNB240" s="43"/>
      <c r="FNC240" s="43"/>
      <c r="FND240" s="43"/>
      <c r="FNE240" s="43"/>
      <c r="FNF240" s="43"/>
      <c r="FNG240" s="43"/>
      <c r="FNH240" s="43"/>
      <c r="FNI240" s="43"/>
      <c r="FNJ240" s="43"/>
      <c r="FNK240" s="43"/>
      <c r="FNL240" s="43"/>
      <c r="FNM240" s="43"/>
      <c r="FNN240" s="43"/>
      <c r="FNO240" s="43"/>
      <c r="FNP240" s="43"/>
      <c r="FNQ240" s="43"/>
      <c r="FNR240" s="43"/>
      <c r="FNS240" s="43"/>
      <c r="FNT240" s="43"/>
      <c r="FNU240" s="43"/>
      <c r="FNV240" s="43"/>
      <c r="FNW240" s="43"/>
      <c r="FNX240" s="43"/>
      <c r="FNY240" s="43"/>
      <c r="FNZ240" s="43"/>
      <c r="FOA240" s="43"/>
      <c r="FOB240" s="43"/>
      <c r="FOC240" s="43"/>
      <c r="FOD240" s="43"/>
      <c r="FOE240" s="43"/>
      <c r="FOF240" s="43"/>
      <c r="FOG240" s="43"/>
      <c r="FOH240" s="43"/>
      <c r="FOI240" s="43"/>
      <c r="FOJ240" s="43"/>
      <c r="FOK240" s="43"/>
      <c r="FOL240" s="43"/>
      <c r="FOM240" s="43"/>
      <c r="FON240" s="43"/>
      <c r="FOO240" s="43"/>
      <c r="FOP240" s="43"/>
      <c r="FOQ240" s="43"/>
      <c r="FOR240" s="43"/>
      <c r="FOS240" s="43"/>
      <c r="FOT240" s="43"/>
      <c r="FOU240" s="43"/>
      <c r="FOV240" s="43"/>
      <c r="FOW240" s="43"/>
      <c r="FOX240" s="43"/>
      <c r="FOY240" s="43"/>
      <c r="FOZ240" s="43"/>
      <c r="FPA240" s="43"/>
      <c r="FPB240" s="43"/>
      <c r="FPC240" s="43"/>
      <c r="FPD240" s="43"/>
      <c r="FPE240" s="43"/>
      <c r="FPF240" s="43"/>
      <c r="FPG240" s="43"/>
      <c r="FPH240" s="43"/>
      <c r="FPI240" s="43"/>
      <c r="FPJ240" s="43"/>
      <c r="FPK240" s="43"/>
      <c r="FPL240" s="43"/>
      <c r="FPM240" s="43"/>
      <c r="FPN240" s="43"/>
      <c r="FPO240" s="43"/>
      <c r="FPP240" s="43"/>
      <c r="FPQ240" s="43"/>
      <c r="FPR240" s="43"/>
      <c r="FPS240" s="43"/>
      <c r="FPT240" s="43"/>
      <c r="FPU240" s="43"/>
      <c r="FPV240" s="43"/>
      <c r="FPW240" s="43"/>
      <c r="FPX240" s="43"/>
      <c r="FPY240" s="43"/>
      <c r="FPZ240" s="43"/>
      <c r="FQA240" s="43"/>
      <c r="FQB240" s="43"/>
      <c r="FQC240" s="43"/>
      <c r="FQD240" s="43"/>
      <c r="FQE240" s="43"/>
      <c r="FQF240" s="43"/>
      <c r="FQG240" s="43"/>
      <c r="FQH240" s="43"/>
      <c r="FQI240" s="43"/>
      <c r="FQJ240" s="43"/>
      <c r="FQK240" s="43"/>
      <c r="FQL240" s="43"/>
      <c r="FQM240" s="43"/>
      <c r="FQN240" s="43"/>
      <c r="FQO240" s="43"/>
      <c r="FQP240" s="43"/>
      <c r="FQQ240" s="43"/>
      <c r="FQR240" s="43"/>
      <c r="FQS240" s="43"/>
      <c r="FQT240" s="43"/>
      <c r="FQU240" s="43"/>
      <c r="FQV240" s="43"/>
      <c r="FQW240" s="43"/>
      <c r="FQX240" s="43"/>
      <c r="FQY240" s="43"/>
      <c r="FQZ240" s="43"/>
      <c r="FRA240" s="43"/>
      <c r="FRB240" s="43"/>
      <c r="FRC240" s="43"/>
      <c r="FRD240" s="43"/>
      <c r="FRE240" s="43"/>
      <c r="FRF240" s="43"/>
      <c r="FRG240" s="43"/>
      <c r="FRH240" s="43"/>
      <c r="FRI240" s="43"/>
      <c r="FRJ240" s="43"/>
      <c r="FRK240" s="43"/>
      <c r="FRL240" s="43"/>
      <c r="FRM240" s="43"/>
      <c r="FRN240" s="43"/>
      <c r="FRO240" s="43"/>
      <c r="FRP240" s="43"/>
      <c r="FRQ240" s="43"/>
      <c r="FRR240" s="43"/>
      <c r="FRS240" s="43"/>
      <c r="FRT240" s="43"/>
      <c r="FRU240" s="43"/>
      <c r="FRV240" s="43"/>
      <c r="FRW240" s="43"/>
      <c r="FRX240" s="43"/>
      <c r="FRY240" s="43"/>
      <c r="FRZ240" s="43"/>
      <c r="FSA240" s="43"/>
      <c r="FSB240" s="43"/>
      <c r="FSC240" s="43"/>
      <c r="FSD240" s="43"/>
      <c r="FSE240" s="43"/>
      <c r="FSF240" s="43"/>
      <c r="FSG240" s="43"/>
      <c r="FSH240" s="43"/>
      <c r="FSI240" s="43"/>
      <c r="FSJ240" s="43"/>
      <c r="FSK240" s="43"/>
      <c r="FSL240" s="43"/>
      <c r="FSM240" s="43"/>
      <c r="FSN240" s="43"/>
      <c r="FSO240" s="43"/>
      <c r="FSP240" s="43"/>
      <c r="FSQ240" s="43"/>
      <c r="FSR240" s="43"/>
      <c r="FSS240" s="43"/>
      <c r="FST240" s="43"/>
      <c r="FSU240" s="43"/>
      <c r="FSV240" s="43"/>
      <c r="FSW240" s="43"/>
      <c r="FSX240" s="43"/>
      <c r="FSY240" s="43"/>
      <c r="FSZ240" s="43"/>
      <c r="FTA240" s="43"/>
      <c r="FTB240" s="43"/>
      <c r="FTC240" s="43"/>
      <c r="FTD240" s="43"/>
      <c r="FTE240" s="43"/>
      <c r="FTF240" s="43"/>
      <c r="FTG240" s="43"/>
      <c r="FTH240" s="43"/>
      <c r="FTI240" s="43"/>
      <c r="FTJ240" s="43"/>
      <c r="FTK240" s="43"/>
      <c r="FTL240" s="43"/>
      <c r="FTM240" s="43"/>
      <c r="FTN240" s="43"/>
      <c r="FTO240" s="43"/>
      <c r="FTP240" s="43"/>
      <c r="FTQ240" s="43"/>
      <c r="FTR240" s="43"/>
      <c r="FTS240" s="43"/>
      <c r="FTT240" s="43"/>
      <c r="FTU240" s="43"/>
      <c r="FTV240" s="43"/>
      <c r="FTW240" s="43"/>
      <c r="FTX240" s="43"/>
      <c r="FTY240" s="43"/>
      <c r="FTZ240" s="43"/>
      <c r="FUA240" s="43"/>
      <c r="FUB240" s="43"/>
      <c r="FUC240" s="43"/>
      <c r="FUD240" s="43"/>
      <c r="FUE240" s="43"/>
      <c r="FUF240" s="43"/>
      <c r="FUG240" s="43"/>
      <c r="FUH240" s="43"/>
      <c r="FUI240" s="43"/>
      <c r="FUJ240" s="43"/>
      <c r="FUK240" s="43"/>
      <c r="FUL240" s="43"/>
      <c r="FUM240" s="43"/>
      <c r="FUN240" s="43"/>
      <c r="FUO240" s="43"/>
      <c r="FUP240" s="43"/>
      <c r="FUQ240" s="43"/>
      <c r="FUR240" s="43"/>
      <c r="FUS240" s="43"/>
      <c r="FUT240" s="43"/>
      <c r="FUU240" s="43"/>
      <c r="FUV240" s="43"/>
      <c r="FUW240" s="43"/>
      <c r="FUX240" s="43"/>
      <c r="FUY240" s="43"/>
      <c r="FUZ240" s="43"/>
      <c r="FVA240" s="43"/>
      <c r="FVB240" s="43"/>
      <c r="FVC240" s="43"/>
      <c r="FVD240" s="43"/>
      <c r="FVE240" s="43"/>
      <c r="FVF240" s="43"/>
      <c r="FVG240" s="43"/>
      <c r="FVH240" s="43"/>
      <c r="FVI240" s="43"/>
      <c r="FVJ240" s="43"/>
      <c r="FVK240" s="43"/>
      <c r="FVL240" s="43"/>
      <c r="FVM240" s="43"/>
      <c r="FVN240" s="43"/>
      <c r="FVO240" s="43"/>
      <c r="FVP240" s="43"/>
      <c r="FVQ240" s="43"/>
      <c r="FVR240" s="43"/>
      <c r="FVS240" s="43"/>
      <c r="FVT240" s="43"/>
      <c r="FVU240" s="43"/>
      <c r="FVV240" s="43"/>
      <c r="FVW240" s="43"/>
      <c r="FVX240" s="43"/>
      <c r="FVY240" s="43"/>
      <c r="FVZ240" s="43"/>
      <c r="FWA240" s="43"/>
      <c r="FWB240" s="43"/>
      <c r="FWC240" s="43"/>
      <c r="FWD240" s="43"/>
      <c r="FWE240" s="43"/>
      <c r="FWF240" s="43"/>
      <c r="FWG240" s="43"/>
      <c r="FWH240" s="43"/>
      <c r="FWI240" s="43"/>
      <c r="FWJ240" s="43"/>
      <c r="FWK240" s="43"/>
      <c r="FWL240" s="43"/>
      <c r="FWM240" s="43"/>
      <c r="FWN240" s="43"/>
      <c r="FWO240" s="43"/>
      <c r="FWP240" s="43"/>
      <c r="FWQ240" s="43"/>
      <c r="FWR240" s="43"/>
      <c r="FWS240" s="43"/>
      <c r="FWT240" s="43"/>
      <c r="FWU240" s="43"/>
      <c r="FWV240" s="43"/>
      <c r="FWW240" s="43"/>
      <c r="FWX240" s="43"/>
      <c r="FWY240" s="43"/>
      <c r="FWZ240" s="43"/>
      <c r="FXA240" s="43"/>
      <c r="FXB240" s="43"/>
      <c r="FXC240" s="43"/>
      <c r="FXD240" s="43"/>
      <c r="FXE240" s="43"/>
      <c r="FXF240" s="43"/>
      <c r="FXG240" s="43"/>
      <c r="FXH240" s="43"/>
      <c r="FXI240" s="43"/>
      <c r="FXJ240" s="43"/>
      <c r="FXK240" s="43"/>
      <c r="FXL240" s="43"/>
      <c r="FXM240" s="43"/>
      <c r="FXN240" s="43"/>
      <c r="FXO240" s="43"/>
      <c r="FXP240" s="43"/>
      <c r="FXQ240" s="43"/>
      <c r="FXR240" s="43"/>
      <c r="FXS240" s="43"/>
      <c r="FXT240" s="43"/>
      <c r="FXU240" s="43"/>
      <c r="FXV240" s="43"/>
      <c r="FXW240" s="43"/>
      <c r="FXX240" s="43"/>
      <c r="FXY240" s="43"/>
      <c r="FXZ240" s="43"/>
      <c r="FYA240" s="43"/>
      <c r="FYB240" s="43"/>
      <c r="FYC240" s="43"/>
      <c r="FYD240" s="43"/>
      <c r="FYE240" s="43"/>
      <c r="FYF240" s="43"/>
      <c r="FYG240" s="43"/>
      <c r="FYH240" s="43"/>
      <c r="FYI240" s="43"/>
      <c r="FYJ240" s="43"/>
      <c r="FYK240" s="43"/>
      <c r="FYL240" s="43"/>
      <c r="FYM240" s="43"/>
      <c r="FYN240" s="43"/>
      <c r="FYO240" s="43"/>
      <c r="FYP240" s="43"/>
      <c r="FYQ240" s="43"/>
      <c r="FYR240" s="43"/>
      <c r="FYS240" s="43"/>
      <c r="FYT240" s="43"/>
      <c r="FYU240" s="43"/>
      <c r="FYV240" s="43"/>
      <c r="FYW240" s="43"/>
      <c r="FYX240" s="43"/>
      <c r="FYY240" s="43"/>
      <c r="FYZ240" s="43"/>
      <c r="FZA240" s="43"/>
      <c r="FZB240" s="43"/>
      <c r="FZC240" s="43"/>
      <c r="FZD240" s="43"/>
      <c r="FZE240" s="43"/>
      <c r="FZF240" s="43"/>
      <c r="FZG240" s="43"/>
      <c r="FZH240" s="43"/>
      <c r="FZI240" s="43"/>
      <c r="FZJ240" s="43"/>
      <c r="FZK240" s="43"/>
      <c r="FZL240" s="43"/>
      <c r="FZM240" s="43"/>
      <c r="FZN240" s="43"/>
      <c r="FZO240" s="43"/>
      <c r="FZP240" s="43"/>
      <c r="FZQ240" s="43"/>
      <c r="FZR240" s="43"/>
      <c r="FZS240" s="43"/>
      <c r="FZT240" s="43"/>
      <c r="FZU240" s="43"/>
      <c r="FZV240" s="43"/>
      <c r="FZW240" s="43"/>
      <c r="FZX240" s="43"/>
      <c r="FZY240" s="43"/>
      <c r="FZZ240" s="43"/>
      <c r="GAA240" s="43"/>
      <c r="GAB240" s="43"/>
      <c r="GAC240" s="43"/>
      <c r="GAD240" s="43"/>
      <c r="GAE240" s="43"/>
      <c r="GAF240" s="43"/>
      <c r="GAG240" s="43"/>
      <c r="GAH240" s="43"/>
      <c r="GAI240" s="43"/>
      <c r="GAJ240" s="43"/>
      <c r="GAK240" s="43"/>
      <c r="GAL240" s="43"/>
      <c r="GAM240" s="43"/>
      <c r="GAN240" s="43"/>
      <c r="GAO240" s="43"/>
      <c r="GAP240" s="43"/>
      <c r="GAQ240" s="43"/>
      <c r="GAR240" s="43"/>
      <c r="GAS240" s="43"/>
      <c r="GAT240" s="43"/>
      <c r="GAU240" s="43"/>
      <c r="GAV240" s="43"/>
      <c r="GAW240" s="43"/>
      <c r="GAX240" s="43"/>
      <c r="GAY240" s="43"/>
      <c r="GAZ240" s="43"/>
      <c r="GBA240" s="43"/>
      <c r="GBB240" s="43"/>
      <c r="GBC240" s="43"/>
      <c r="GBD240" s="43"/>
      <c r="GBE240" s="43"/>
      <c r="GBF240" s="43"/>
      <c r="GBG240" s="43"/>
      <c r="GBH240" s="43"/>
      <c r="GBI240" s="43"/>
      <c r="GBJ240" s="43"/>
      <c r="GBK240" s="43"/>
      <c r="GBL240" s="43"/>
      <c r="GBM240" s="43"/>
      <c r="GBN240" s="43"/>
      <c r="GBO240" s="43"/>
      <c r="GBP240" s="43"/>
      <c r="GBQ240" s="43"/>
      <c r="GBR240" s="43"/>
      <c r="GBS240" s="43"/>
      <c r="GBT240" s="43"/>
      <c r="GBU240" s="43"/>
      <c r="GBV240" s="43"/>
      <c r="GBW240" s="43"/>
      <c r="GBX240" s="43"/>
      <c r="GBY240" s="43"/>
      <c r="GBZ240" s="43"/>
      <c r="GCA240" s="43"/>
      <c r="GCB240" s="43"/>
      <c r="GCC240" s="43"/>
      <c r="GCD240" s="43"/>
      <c r="GCE240" s="43"/>
      <c r="GCF240" s="43"/>
      <c r="GCG240" s="43"/>
      <c r="GCH240" s="43"/>
      <c r="GCI240" s="43"/>
      <c r="GCJ240" s="43"/>
      <c r="GCK240" s="43"/>
      <c r="GCL240" s="43"/>
      <c r="GCM240" s="43"/>
      <c r="GCN240" s="43"/>
      <c r="GCO240" s="43"/>
      <c r="GCP240" s="43"/>
      <c r="GCQ240" s="43"/>
      <c r="GCR240" s="43"/>
      <c r="GCS240" s="43"/>
      <c r="GCT240" s="43"/>
      <c r="GCU240" s="43"/>
      <c r="GCV240" s="43"/>
      <c r="GCW240" s="43"/>
      <c r="GCX240" s="43"/>
      <c r="GCY240" s="43"/>
      <c r="GCZ240" s="43"/>
      <c r="GDA240" s="43"/>
      <c r="GDB240" s="43"/>
      <c r="GDC240" s="43"/>
      <c r="GDD240" s="43"/>
      <c r="GDE240" s="43"/>
      <c r="GDF240" s="43"/>
      <c r="GDG240" s="43"/>
      <c r="GDH240" s="43"/>
      <c r="GDI240" s="43"/>
      <c r="GDJ240" s="43"/>
      <c r="GDK240" s="43"/>
      <c r="GDL240" s="43"/>
      <c r="GDM240" s="43"/>
      <c r="GDN240" s="43"/>
      <c r="GDO240" s="43"/>
      <c r="GDP240" s="43"/>
      <c r="GDQ240" s="43"/>
      <c r="GDR240" s="43"/>
      <c r="GDS240" s="43"/>
      <c r="GDT240" s="43"/>
      <c r="GDU240" s="43"/>
      <c r="GDV240" s="43"/>
      <c r="GDW240" s="43"/>
      <c r="GDX240" s="43"/>
      <c r="GDY240" s="43"/>
      <c r="GDZ240" s="43"/>
      <c r="GEA240" s="43"/>
      <c r="GEB240" s="43"/>
      <c r="GEC240" s="43"/>
      <c r="GED240" s="43"/>
      <c r="GEE240" s="43"/>
      <c r="GEF240" s="43"/>
      <c r="GEG240" s="43"/>
      <c r="GEH240" s="43"/>
      <c r="GEI240" s="43"/>
      <c r="GEJ240" s="43"/>
      <c r="GEK240" s="43"/>
      <c r="GEL240" s="43"/>
      <c r="GEM240" s="43"/>
      <c r="GEN240" s="43"/>
      <c r="GEO240" s="43"/>
      <c r="GEP240" s="43"/>
      <c r="GEQ240" s="43"/>
      <c r="GER240" s="43"/>
      <c r="GES240" s="43"/>
      <c r="GET240" s="43"/>
      <c r="GEU240" s="43"/>
      <c r="GEV240" s="43"/>
      <c r="GEW240" s="43"/>
      <c r="GEX240" s="43"/>
      <c r="GEY240" s="43"/>
      <c r="GEZ240" s="43"/>
      <c r="GFA240" s="43"/>
      <c r="GFB240" s="43"/>
      <c r="GFC240" s="43"/>
      <c r="GFD240" s="43"/>
      <c r="GFE240" s="43"/>
      <c r="GFF240" s="43"/>
      <c r="GFG240" s="43"/>
      <c r="GFH240" s="43"/>
      <c r="GFI240" s="43"/>
      <c r="GFJ240" s="43"/>
      <c r="GFK240" s="43"/>
      <c r="GFL240" s="43"/>
      <c r="GFM240" s="43"/>
      <c r="GFN240" s="43"/>
      <c r="GFO240" s="43"/>
      <c r="GFP240" s="43"/>
      <c r="GFQ240" s="43"/>
      <c r="GFR240" s="43"/>
      <c r="GFS240" s="43"/>
      <c r="GFT240" s="43"/>
      <c r="GFU240" s="43"/>
      <c r="GFV240" s="43"/>
      <c r="GFW240" s="43"/>
      <c r="GFX240" s="43"/>
      <c r="GFY240" s="43"/>
      <c r="GFZ240" s="43"/>
      <c r="GGA240" s="43"/>
      <c r="GGB240" s="43"/>
      <c r="GGC240" s="43"/>
      <c r="GGD240" s="43"/>
      <c r="GGE240" s="43"/>
      <c r="GGF240" s="43"/>
      <c r="GGG240" s="43"/>
      <c r="GGH240" s="43"/>
      <c r="GGI240" s="43"/>
      <c r="GGJ240" s="43"/>
      <c r="GGK240" s="43"/>
      <c r="GGL240" s="43"/>
      <c r="GGM240" s="43"/>
      <c r="GGN240" s="43"/>
      <c r="GGO240" s="43"/>
      <c r="GGP240" s="43"/>
      <c r="GGQ240" s="43"/>
      <c r="GGR240" s="43"/>
      <c r="GGS240" s="43"/>
      <c r="GGT240" s="43"/>
      <c r="GGU240" s="43"/>
      <c r="GGV240" s="43"/>
      <c r="GGW240" s="43"/>
      <c r="GGX240" s="43"/>
      <c r="GGY240" s="43"/>
      <c r="GGZ240" s="43"/>
      <c r="GHA240" s="43"/>
      <c r="GHB240" s="43"/>
      <c r="GHC240" s="43"/>
      <c r="GHD240" s="43"/>
      <c r="GHE240" s="43"/>
      <c r="GHF240" s="43"/>
      <c r="GHG240" s="43"/>
      <c r="GHH240" s="43"/>
      <c r="GHI240" s="43"/>
      <c r="GHJ240" s="43"/>
      <c r="GHK240" s="43"/>
      <c r="GHL240" s="43"/>
      <c r="GHM240" s="43"/>
      <c r="GHN240" s="43"/>
      <c r="GHO240" s="43"/>
      <c r="GHP240" s="43"/>
      <c r="GHQ240" s="43"/>
      <c r="GHR240" s="43"/>
      <c r="GHS240" s="43"/>
      <c r="GHT240" s="43"/>
      <c r="GHU240" s="43"/>
      <c r="GHV240" s="43"/>
      <c r="GHW240" s="43"/>
      <c r="GHX240" s="43"/>
      <c r="GHY240" s="43"/>
      <c r="GHZ240" s="43"/>
      <c r="GIA240" s="43"/>
      <c r="GIB240" s="43"/>
      <c r="GIC240" s="43"/>
      <c r="GID240" s="43"/>
      <c r="GIE240" s="43"/>
      <c r="GIF240" s="43"/>
      <c r="GIG240" s="43"/>
      <c r="GIH240" s="43"/>
      <c r="GII240" s="43"/>
      <c r="GIJ240" s="43"/>
      <c r="GIK240" s="43"/>
      <c r="GIL240" s="43"/>
      <c r="GIM240" s="43"/>
      <c r="GIN240" s="43"/>
      <c r="GIO240" s="43"/>
      <c r="GIP240" s="43"/>
      <c r="GIQ240" s="43"/>
      <c r="GIR240" s="43"/>
      <c r="GIS240" s="43"/>
      <c r="GIT240" s="43"/>
      <c r="GIU240" s="43"/>
      <c r="GIV240" s="43"/>
      <c r="GIW240" s="43"/>
      <c r="GIX240" s="43"/>
      <c r="GIY240" s="43"/>
      <c r="GIZ240" s="43"/>
      <c r="GJA240" s="43"/>
      <c r="GJB240" s="43"/>
      <c r="GJC240" s="43"/>
      <c r="GJD240" s="43"/>
      <c r="GJE240" s="43"/>
      <c r="GJF240" s="43"/>
      <c r="GJG240" s="43"/>
      <c r="GJH240" s="43"/>
      <c r="GJI240" s="43"/>
      <c r="GJJ240" s="43"/>
      <c r="GJK240" s="43"/>
      <c r="GJL240" s="43"/>
      <c r="GJM240" s="43"/>
      <c r="GJN240" s="43"/>
      <c r="GJO240" s="43"/>
      <c r="GJP240" s="43"/>
      <c r="GJQ240" s="43"/>
      <c r="GJR240" s="43"/>
      <c r="GJS240" s="43"/>
      <c r="GJT240" s="43"/>
      <c r="GJU240" s="43"/>
      <c r="GJV240" s="43"/>
      <c r="GJW240" s="43"/>
      <c r="GJX240" s="43"/>
      <c r="GJY240" s="43"/>
      <c r="GJZ240" s="43"/>
      <c r="GKA240" s="43"/>
      <c r="GKB240" s="43"/>
      <c r="GKC240" s="43"/>
      <c r="GKD240" s="43"/>
      <c r="GKE240" s="43"/>
      <c r="GKF240" s="43"/>
      <c r="GKG240" s="43"/>
      <c r="GKH240" s="43"/>
      <c r="GKI240" s="43"/>
      <c r="GKJ240" s="43"/>
      <c r="GKK240" s="43"/>
      <c r="GKL240" s="43"/>
      <c r="GKM240" s="43"/>
      <c r="GKN240" s="43"/>
      <c r="GKO240" s="43"/>
      <c r="GKP240" s="43"/>
      <c r="GKQ240" s="43"/>
      <c r="GKR240" s="43"/>
      <c r="GKS240" s="43"/>
      <c r="GKT240" s="43"/>
      <c r="GKU240" s="43"/>
      <c r="GKV240" s="43"/>
      <c r="GKW240" s="43"/>
      <c r="GKX240" s="43"/>
      <c r="GKY240" s="43"/>
      <c r="GKZ240" s="43"/>
      <c r="GLA240" s="43"/>
      <c r="GLB240" s="43"/>
      <c r="GLC240" s="43"/>
      <c r="GLD240" s="43"/>
      <c r="GLE240" s="43"/>
      <c r="GLF240" s="43"/>
      <c r="GLG240" s="43"/>
      <c r="GLH240" s="43"/>
      <c r="GLI240" s="43"/>
      <c r="GLJ240" s="43"/>
      <c r="GLK240" s="43"/>
      <c r="GLL240" s="43"/>
      <c r="GLM240" s="43"/>
      <c r="GLN240" s="43"/>
      <c r="GLO240" s="43"/>
      <c r="GLP240" s="43"/>
      <c r="GLQ240" s="43"/>
      <c r="GLR240" s="43"/>
      <c r="GLS240" s="43"/>
      <c r="GLT240" s="43"/>
      <c r="GLU240" s="43"/>
      <c r="GLV240" s="43"/>
      <c r="GLW240" s="43"/>
      <c r="GLX240" s="43"/>
      <c r="GLY240" s="43"/>
      <c r="GLZ240" s="43"/>
      <c r="GMA240" s="43"/>
      <c r="GMB240" s="43"/>
      <c r="GMC240" s="43"/>
      <c r="GMD240" s="43"/>
      <c r="GME240" s="43"/>
      <c r="GMF240" s="43"/>
      <c r="GMG240" s="43"/>
      <c r="GMH240" s="43"/>
      <c r="GMI240" s="43"/>
      <c r="GMJ240" s="43"/>
      <c r="GMK240" s="43"/>
      <c r="GML240" s="43"/>
      <c r="GMM240" s="43"/>
      <c r="GMN240" s="43"/>
      <c r="GMO240" s="43"/>
      <c r="GMP240" s="43"/>
      <c r="GMQ240" s="43"/>
      <c r="GMR240" s="43"/>
      <c r="GMS240" s="43"/>
      <c r="GMT240" s="43"/>
      <c r="GMU240" s="43"/>
      <c r="GMV240" s="43"/>
      <c r="GMW240" s="43"/>
      <c r="GMX240" s="43"/>
      <c r="GMY240" s="43"/>
      <c r="GMZ240" s="43"/>
      <c r="GNA240" s="43"/>
      <c r="GNB240" s="43"/>
      <c r="GNC240" s="43"/>
      <c r="GND240" s="43"/>
      <c r="GNE240" s="43"/>
      <c r="GNF240" s="43"/>
      <c r="GNG240" s="43"/>
      <c r="GNH240" s="43"/>
      <c r="GNI240" s="43"/>
      <c r="GNJ240" s="43"/>
      <c r="GNK240" s="43"/>
      <c r="GNL240" s="43"/>
      <c r="GNM240" s="43"/>
      <c r="GNN240" s="43"/>
      <c r="GNO240" s="43"/>
      <c r="GNP240" s="43"/>
      <c r="GNQ240" s="43"/>
      <c r="GNR240" s="43"/>
      <c r="GNS240" s="43"/>
      <c r="GNT240" s="43"/>
      <c r="GNU240" s="43"/>
      <c r="GNV240" s="43"/>
      <c r="GNW240" s="43"/>
      <c r="GNX240" s="43"/>
      <c r="GNY240" s="43"/>
      <c r="GNZ240" s="43"/>
      <c r="GOA240" s="43"/>
      <c r="GOB240" s="43"/>
      <c r="GOC240" s="43"/>
      <c r="GOD240" s="43"/>
      <c r="GOE240" s="43"/>
      <c r="GOF240" s="43"/>
      <c r="GOG240" s="43"/>
      <c r="GOH240" s="43"/>
      <c r="GOI240" s="43"/>
      <c r="GOJ240" s="43"/>
      <c r="GOK240" s="43"/>
      <c r="GOL240" s="43"/>
      <c r="GOM240" s="43"/>
      <c r="GON240" s="43"/>
      <c r="GOO240" s="43"/>
      <c r="GOP240" s="43"/>
      <c r="GOQ240" s="43"/>
      <c r="GOR240" s="43"/>
      <c r="GOS240" s="43"/>
      <c r="GOT240" s="43"/>
      <c r="GOU240" s="43"/>
      <c r="GOV240" s="43"/>
      <c r="GOW240" s="43"/>
      <c r="GOX240" s="43"/>
      <c r="GOY240" s="43"/>
      <c r="GOZ240" s="43"/>
      <c r="GPA240" s="43"/>
      <c r="GPB240" s="43"/>
      <c r="GPC240" s="43"/>
      <c r="GPD240" s="43"/>
      <c r="GPE240" s="43"/>
      <c r="GPF240" s="43"/>
      <c r="GPG240" s="43"/>
      <c r="GPH240" s="43"/>
      <c r="GPI240" s="43"/>
      <c r="GPJ240" s="43"/>
      <c r="GPK240" s="43"/>
      <c r="GPL240" s="43"/>
      <c r="GPM240" s="43"/>
      <c r="GPN240" s="43"/>
      <c r="GPO240" s="43"/>
      <c r="GPP240" s="43"/>
      <c r="GPQ240" s="43"/>
      <c r="GPR240" s="43"/>
      <c r="GPS240" s="43"/>
      <c r="GPT240" s="43"/>
      <c r="GPU240" s="43"/>
      <c r="GPV240" s="43"/>
      <c r="GPW240" s="43"/>
      <c r="GPX240" s="43"/>
      <c r="GPY240" s="43"/>
      <c r="GPZ240" s="43"/>
      <c r="GQA240" s="43"/>
      <c r="GQB240" s="43"/>
      <c r="GQC240" s="43"/>
      <c r="GQD240" s="43"/>
      <c r="GQE240" s="43"/>
      <c r="GQF240" s="43"/>
      <c r="GQG240" s="43"/>
      <c r="GQH240" s="43"/>
      <c r="GQI240" s="43"/>
      <c r="GQJ240" s="43"/>
      <c r="GQK240" s="43"/>
      <c r="GQL240" s="43"/>
      <c r="GQM240" s="43"/>
      <c r="GQN240" s="43"/>
      <c r="GQO240" s="43"/>
      <c r="GQP240" s="43"/>
      <c r="GQQ240" s="43"/>
      <c r="GQR240" s="43"/>
      <c r="GQS240" s="43"/>
      <c r="GQT240" s="43"/>
      <c r="GQU240" s="43"/>
      <c r="GQV240" s="43"/>
      <c r="GQW240" s="43"/>
      <c r="GQX240" s="43"/>
      <c r="GQY240" s="43"/>
      <c r="GQZ240" s="43"/>
      <c r="GRA240" s="43"/>
      <c r="GRB240" s="43"/>
      <c r="GRC240" s="43"/>
      <c r="GRD240" s="43"/>
      <c r="GRE240" s="43"/>
      <c r="GRF240" s="43"/>
      <c r="GRG240" s="43"/>
      <c r="GRH240" s="43"/>
      <c r="GRI240" s="43"/>
      <c r="GRJ240" s="43"/>
      <c r="GRK240" s="43"/>
      <c r="GRL240" s="43"/>
      <c r="GRM240" s="43"/>
      <c r="GRN240" s="43"/>
      <c r="GRO240" s="43"/>
      <c r="GRP240" s="43"/>
      <c r="GRQ240" s="43"/>
      <c r="GRR240" s="43"/>
      <c r="GRS240" s="43"/>
      <c r="GRT240" s="43"/>
      <c r="GRU240" s="43"/>
      <c r="GRV240" s="43"/>
      <c r="GRW240" s="43"/>
      <c r="GRX240" s="43"/>
      <c r="GRY240" s="43"/>
      <c r="GRZ240" s="43"/>
      <c r="GSA240" s="43"/>
      <c r="GSB240" s="43"/>
      <c r="GSC240" s="43"/>
      <c r="GSD240" s="43"/>
      <c r="GSE240" s="43"/>
      <c r="GSF240" s="43"/>
      <c r="GSG240" s="43"/>
      <c r="GSH240" s="43"/>
      <c r="GSI240" s="43"/>
      <c r="GSJ240" s="43"/>
      <c r="GSK240" s="43"/>
      <c r="GSL240" s="43"/>
      <c r="GSM240" s="43"/>
      <c r="GSN240" s="43"/>
      <c r="GSO240" s="43"/>
      <c r="GSP240" s="43"/>
      <c r="GSQ240" s="43"/>
      <c r="GSR240" s="43"/>
      <c r="GSS240" s="43"/>
      <c r="GST240" s="43"/>
      <c r="GSU240" s="43"/>
      <c r="GSV240" s="43"/>
      <c r="GSW240" s="43"/>
      <c r="GSX240" s="43"/>
      <c r="GSY240" s="43"/>
      <c r="GSZ240" s="43"/>
      <c r="GTA240" s="43"/>
      <c r="GTB240" s="43"/>
      <c r="GTC240" s="43"/>
      <c r="GTD240" s="43"/>
      <c r="GTE240" s="43"/>
      <c r="GTF240" s="43"/>
      <c r="GTG240" s="43"/>
      <c r="GTH240" s="43"/>
      <c r="GTI240" s="43"/>
      <c r="GTJ240" s="43"/>
      <c r="GTK240" s="43"/>
      <c r="GTL240" s="43"/>
      <c r="GTM240" s="43"/>
      <c r="GTN240" s="43"/>
      <c r="GTO240" s="43"/>
      <c r="GTP240" s="43"/>
      <c r="GTQ240" s="43"/>
      <c r="GTR240" s="43"/>
      <c r="GTS240" s="43"/>
      <c r="GTT240" s="43"/>
      <c r="GTU240" s="43"/>
      <c r="GTV240" s="43"/>
      <c r="GTW240" s="43"/>
      <c r="GTX240" s="43"/>
      <c r="GTY240" s="43"/>
      <c r="GTZ240" s="43"/>
      <c r="GUA240" s="43"/>
      <c r="GUB240" s="43"/>
      <c r="GUC240" s="43"/>
      <c r="GUD240" s="43"/>
      <c r="GUE240" s="43"/>
      <c r="GUF240" s="43"/>
      <c r="GUG240" s="43"/>
      <c r="GUH240" s="43"/>
      <c r="GUI240" s="43"/>
      <c r="GUJ240" s="43"/>
      <c r="GUK240" s="43"/>
      <c r="GUL240" s="43"/>
      <c r="GUM240" s="43"/>
      <c r="GUN240" s="43"/>
      <c r="GUO240" s="43"/>
      <c r="GUP240" s="43"/>
      <c r="GUQ240" s="43"/>
      <c r="GUR240" s="43"/>
      <c r="GUS240" s="43"/>
      <c r="GUT240" s="43"/>
      <c r="GUU240" s="43"/>
      <c r="GUV240" s="43"/>
      <c r="GUW240" s="43"/>
      <c r="GUX240" s="43"/>
      <c r="GUY240" s="43"/>
      <c r="GUZ240" s="43"/>
      <c r="GVA240" s="43"/>
      <c r="GVB240" s="43"/>
      <c r="GVC240" s="43"/>
      <c r="GVD240" s="43"/>
      <c r="GVE240" s="43"/>
      <c r="GVF240" s="43"/>
      <c r="GVG240" s="43"/>
      <c r="GVH240" s="43"/>
      <c r="GVI240" s="43"/>
      <c r="GVJ240" s="43"/>
      <c r="GVK240" s="43"/>
      <c r="GVL240" s="43"/>
      <c r="GVM240" s="43"/>
      <c r="GVN240" s="43"/>
      <c r="GVO240" s="43"/>
      <c r="GVP240" s="43"/>
      <c r="GVQ240" s="43"/>
      <c r="GVR240" s="43"/>
      <c r="GVS240" s="43"/>
      <c r="GVT240" s="43"/>
      <c r="GVU240" s="43"/>
      <c r="GVV240" s="43"/>
      <c r="GVW240" s="43"/>
      <c r="GVX240" s="43"/>
      <c r="GVY240" s="43"/>
      <c r="GVZ240" s="43"/>
      <c r="GWA240" s="43"/>
      <c r="GWB240" s="43"/>
      <c r="GWC240" s="43"/>
      <c r="GWD240" s="43"/>
      <c r="GWE240" s="43"/>
      <c r="GWF240" s="43"/>
      <c r="GWG240" s="43"/>
      <c r="GWH240" s="43"/>
      <c r="GWI240" s="43"/>
      <c r="GWJ240" s="43"/>
      <c r="GWK240" s="43"/>
      <c r="GWL240" s="43"/>
      <c r="GWM240" s="43"/>
      <c r="GWN240" s="43"/>
      <c r="GWO240" s="43"/>
      <c r="GWP240" s="43"/>
      <c r="GWQ240" s="43"/>
      <c r="GWR240" s="43"/>
      <c r="GWS240" s="43"/>
      <c r="GWT240" s="43"/>
      <c r="GWU240" s="43"/>
      <c r="GWV240" s="43"/>
      <c r="GWW240" s="43"/>
      <c r="GWX240" s="43"/>
      <c r="GWY240" s="43"/>
      <c r="GWZ240" s="43"/>
      <c r="GXA240" s="43"/>
      <c r="GXB240" s="43"/>
      <c r="GXC240" s="43"/>
      <c r="GXD240" s="43"/>
      <c r="GXE240" s="43"/>
      <c r="GXF240" s="43"/>
      <c r="GXG240" s="43"/>
      <c r="GXH240" s="43"/>
      <c r="GXI240" s="43"/>
      <c r="GXJ240" s="43"/>
      <c r="GXK240" s="43"/>
      <c r="GXL240" s="43"/>
      <c r="GXM240" s="43"/>
      <c r="GXN240" s="43"/>
      <c r="GXO240" s="43"/>
      <c r="GXP240" s="43"/>
      <c r="GXQ240" s="43"/>
      <c r="GXR240" s="43"/>
      <c r="GXS240" s="43"/>
      <c r="GXT240" s="43"/>
      <c r="GXU240" s="43"/>
      <c r="GXV240" s="43"/>
      <c r="GXW240" s="43"/>
      <c r="GXX240" s="43"/>
      <c r="GXY240" s="43"/>
      <c r="GXZ240" s="43"/>
      <c r="GYA240" s="43"/>
      <c r="GYB240" s="43"/>
      <c r="GYC240" s="43"/>
      <c r="GYD240" s="43"/>
      <c r="GYE240" s="43"/>
      <c r="GYF240" s="43"/>
      <c r="GYG240" s="43"/>
      <c r="GYH240" s="43"/>
      <c r="GYI240" s="43"/>
      <c r="GYJ240" s="43"/>
      <c r="GYK240" s="43"/>
      <c r="GYL240" s="43"/>
      <c r="GYM240" s="43"/>
      <c r="GYN240" s="43"/>
      <c r="GYO240" s="43"/>
      <c r="GYP240" s="43"/>
      <c r="GYQ240" s="43"/>
      <c r="GYR240" s="43"/>
      <c r="GYS240" s="43"/>
      <c r="GYT240" s="43"/>
      <c r="GYU240" s="43"/>
      <c r="GYV240" s="43"/>
      <c r="GYW240" s="43"/>
      <c r="GYX240" s="43"/>
      <c r="GYY240" s="43"/>
      <c r="GYZ240" s="43"/>
      <c r="GZA240" s="43"/>
      <c r="GZB240" s="43"/>
      <c r="GZC240" s="43"/>
      <c r="GZD240" s="43"/>
      <c r="GZE240" s="43"/>
      <c r="GZF240" s="43"/>
      <c r="GZG240" s="43"/>
      <c r="GZH240" s="43"/>
      <c r="GZI240" s="43"/>
      <c r="GZJ240" s="43"/>
      <c r="GZK240" s="43"/>
      <c r="GZL240" s="43"/>
      <c r="GZM240" s="43"/>
      <c r="GZN240" s="43"/>
      <c r="GZO240" s="43"/>
      <c r="GZP240" s="43"/>
      <c r="GZQ240" s="43"/>
      <c r="GZR240" s="43"/>
      <c r="GZS240" s="43"/>
      <c r="GZT240" s="43"/>
      <c r="GZU240" s="43"/>
      <c r="GZV240" s="43"/>
      <c r="GZW240" s="43"/>
      <c r="GZX240" s="43"/>
      <c r="GZY240" s="43"/>
      <c r="GZZ240" s="43"/>
      <c r="HAA240" s="43"/>
      <c r="HAB240" s="43"/>
      <c r="HAC240" s="43"/>
      <c r="HAD240" s="43"/>
      <c r="HAE240" s="43"/>
      <c r="HAF240" s="43"/>
      <c r="HAG240" s="43"/>
      <c r="HAH240" s="43"/>
      <c r="HAI240" s="43"/>
      <c r="HAJ240" s="43"/>
      <c r="HAK240" s="43"/>
      <c r="HAL240" s="43"/>
      <c r="HAM240" s="43"/>
      <c r="HAN240" s="43"/>
      <c r="HAO240" s="43"/>
      <c r="HAP240" s="43"/>
      <c r="HAQ240" s="43"/>
      <c r="HAR240" s="43"/>
      <c r="HAS240" s="43"/>
      <c r="HAT240" s="43"/>
      <c r="HAU240" s="43"/>
      <c r="HAV240" s="43"/>
      <c r="HAW240" s="43"/>
      <c r="HAX240" s="43"/>
      <c r="HAY240" s="43"/>
      <c r="HAZ240" s="43"/>
      <c r="HBA240" s="43"/>
      <c r="HBB240" s="43"/>
      <c r="HBC240" s="43"/>
      <c r="HBD240" s="43"/>
      <c r="HBE240" s="43"/>
      <c r="HBF240" s="43"/>
      <c r="HBG240" s="43"/>
      <c r="HBH240" s="43"/>
      <c r="HBI240" s="43"/>
      <c r="HBJ240" s="43"/>
      <c r="HBK240" s="43"/>
      <c r="HBL240" s="43"/>
      <c r="HBM240" s="43"/>
      <c r="HBN240" s="43"/>
      <c r="HBO240" s="43"/>
      <c r="HBP240" s="43"/>
      <c r="HBQ240" s="43"/>
      <c r="HBR240" s="43"/>
      <c r="HBS240" s="43"/>
      <c r="HBT240" s="43"/>
      <c r="HBU240" s="43"/>
      <c r="HBV240" s="43"/>
      <c r="HBW240" s="43"/>
      <c r="HBX240" s="43"/>
      <c r="HBY240" s="43"/>
      <c r="HBZ240" s="43"/>
      <c r="HCA240" s="43"/>
      <c r="HCB240" s="43"/>
      <c r="HCC240" s="43"/>
      <c r="HCD240" s="43"/>
      <c r="HCE240" s="43"/>
      <c r="HCF240" s="43"/>
      <c r="HCG240" s="43"/>
      <c r="HCH240" s="43"/>
      <c r="HCI240" s="43"/>
      <c r="HCJ240" s="43"/>
      <c r="HCK240" s="43"/>
      <c r="HCL240" s="43"/>
      <c r="HCM240" s="43"/>
      <c r="HCN240" s="43"/>
      <c r="HCO240" s="43"/>
      <c r="HCP240" s="43"/>
      <c r="HCQ240" s="43"/>
      <c r="HCR240" s="43"/>
      <c r="HCS240" s="43"/>
      <c r="HCT240" s="43"/>
      <c r="HCU240" s="43"/>
      <c r="HCV240" s="43"/>
      <c r="HCW240" s="43"/>
      <c r="HCX240" s="43"/>
      <c r="HCY240" s="43"/>
      <c r="HCZ240" s="43"/>
      <c r="HDA240" s="43"/>
      <c r="HDB240" s="43"/>
      <c r="HDC240" s="43"/>
      <c r="HDD240" s="43"/>
      <c r="HDE240" s="43"/>
      <c r="HDF240" s="43"/>
      <c r="HDG240" s="43"/>
      <c r="HDH240" s="43"/>
      <c r="HDI240" s="43"/>
      <c r="HDJ240" s="43"/>
      <c r="HDK240" s="43"/>
      <c r="HDL240" s="43"/>
      <c r="HDM240" s="43"/>
      <c r="HDN240" s="43"/>
      <c r="HDO240" s="43"/>
      <c r="HDP240" s="43"/>
      <c r="HDQ240" s="43"/>
      <c r="HDR240" s="43"/>
      <c r="HDS240" s="43"/>
      <c r="HDT240" s="43"/>
      <c r="HDU240" s="43"/>
      <c r="HDV240" s="43"/>
      <c r="HDW240" s="43"/>
      <c r="HDX240" s="43"/>
      <c r="HDY240" s="43"/>
      <c r="HDZ240" s="43"/>
      <c r="HEA240" s="43"/>
      <c r="HEB240" s="43"/>
      <c r="HEC240" s="43"/>
      <c r="HED240" s="43"/>
      <c r="HEE240" s="43"/>
      <c r="HEF240" s="43"/>
      <c r="HEG240" s="43"/>
      <c r="HEH240" s="43"/>
      <c r="HEI240" s="43"/>
      <c r="HEJ240" s="43"/>
      <c r="HEK240" s="43"/>
      <c r="HEL240" s="43"/>
      <c r="HEM240" s="43"/>
      <c r="HEN240" s="43"/>
      <c r="HEO240" s="43"/>
      <c r="HEP240" s="43"/>
      <c r="HEQ240" s="43"/>
      <c r="HER240" s="43"/>
      <c r="HES240" s="43"/>
      <c r="HET240" s="43"/>
      <c r="HEU240" s="43"/>
      <c r="HEV240" s="43"/>
      <c r="HEW240" s="43"/>
      <c r="HEX240" s="43"/>
      <c r="HEY240" s="43"/>
      <c r="HEZ240" s="43"/>
      <c r="HFA240" s="43"/>
      <c r="HFB240" s="43"/>
      <c r="HFC240" s="43"/>
      <c r="HFD240" s="43"/>
      <c r="HFE240" s="43"/>
      <c r="HFF240" s="43"/>
      <c r="HFG240" s="43"/>
      <c r="HFH240" s="43"/>
      <c r="HFI240" s="43"/>
      <c r="HFJ240" s="43"/>
      <c r="HFK240" s="43"/>
      <c r="HFL240" s="43"/>
      <c r="HFM240" s="43"/>
      <c r="HFN240" s="43"/>
      <c r="HFO240" s="43"/>
      <c r="HFP240" s="43"/>
      <c r="HFQ240" s="43"/>
      <c r="HFR240" s="43"/>
      <c r="HFS240" s="43"/>
      <c r="HFT240" s="43"/>
      <c r="HFU240" s="43"/>
      <c r="HFV240" s="43"/>
      <c r="HFW240" s="43"/>
      <c r="HFX240" s="43"/>
      <c r="HFY240" s="43"/>
      <c r="HFZ240" s="43"/>
      <c r="HGA240" s="43"/>
      <c r="HGB240" s="43"/>
      <c r="HGC240" s="43"/>
      <c r="HGD240" s="43"/>
      <c r="HGE240" s="43"/>
      <c r="HGF240" s="43"/>
      <c r="HGG240" s="43"/>
      <c r="HGH240" s="43"/>
      <c r="HGI240" s="43"/>
      <c r="HGJ240" s="43"/>
      <c r="HGK240" s="43"/>
      <c r="HGL240" s="43"/>
      <c r="HGM240" s="43"/>
      <c r="HGN240" s="43"/>
      <c r="HGO240" s="43"/>
      <c r="HGP240" s="43"/>
      <c r="HGQ240" s="43"/>
      <c r="HGR240" s="43"/>
      <c r="HGS240" s="43"/>
      <c r="HGT240" s="43"/>
      <c r="HGU240" s="43"/>
      <c r="HGV240" s="43"/>
      <c r="HGW240" s="43"/>
      <c r="HGX240" s="43"/>
      <c r="HGY240" s="43"/>
      <c r="HGZ240" s="43"/>
      <c r="HHA240" s="43"/>
      <c r="HHB240" s="43"/>
      <c r="HHC240" s="43"/>
      <c r="HHD240" s="43"/>
      <c r="HHE240" s="43"/>
      <c r="HHF240" s="43"/>
      <c r="HHG240" s="43"/>
      <c r="HHH240" s="43"/>
      <c r="HHI240" s="43"/>
      <c r="HHJ240" s="43"/>
      <c r="HHK240" s="43"/>
      <c r="HHL240" s="43"/>
      <c r="HHM240" s="43"/>
      <c r="HHN240" s="43"/>
      <c r="HHO240" s="43"/>
      <c r="HHP240" s="43"/>
      <c r="HHQ240" s="43"/>
      <c r="HHR240" s="43"/>
      <c r="HHS240" s="43"/>
      <c r="HHT240" s="43"/>
      <c r="HHU240" s="43"/>
      <c r="HHV240" s="43"/>
      <c r="HHW240" s="43"/>
      <c r="HHX240" s="43"/>
      <c r="HHY240" s="43"/>
      <c r="HHZ240" s="43"/>
      <c r="HIA240" s="43"/>
      <c r="HIB240" s="43"/>
      <c r="HIC240" s="43"/>
      <c r="HID240" s="43"/>
      <c r="HIE240" s="43"/>
      <c r="HIF240" s="43"/>
      <c r="HIG240" s="43"/>
      <c r="HIH240" s="43"/>
      <c r="HII240" s="43"/>
      <c r="HIJ240" s="43"/>
      <c r="HIK240" s="43"/>
      <c r="HIL240" s="43"/>
      <c r="HIM240" s="43"/>
      <c r="HIN240" s="43"/>
      <c r="HIO240" s="43"/>
      <c r="HIP240" s="43"/>
      <c r="HIQ240" s="43"/>
      <c r="HIR240" s="43"/>
      <c r="HIS240" s="43"/>
      <c r="HIT240" s="43"/>
      <c r="HIU240" s="43"/>
      <c r="HIV240" s="43"/>
      <c r="HIW240" s="43"/>
      <c r="HIX240" s="43"/>
      <c r="HIY240" s="43"/>
      <c r="HIZ240" s="43"/>
      <c r="HJA240" s="43"/>
      <c r="HJB240" s="43"/>
      <c r="HJC240" s="43"/>
      <c r="HJD240" s="43"/>
      <c r="HJE240" s="43"/>
      <c r="HJF240" s="43"/>
      <c r="HJG240" s="43"/>
      <c r="HJH240" s="43"/>
      <c r="HJI240" s="43"/>
      <c r="HJJ240" s="43"/>
      <c r="HJK240" s="43"/>
      <c r="HJL240" s="43"/>
      <c r="HJM240" s="43"/>
      <c r="HJN240" s="43"/>
      <c r="HJO240" s="43"/>
      <c r="HJP240" s="43"/>
      <c r="HJQ240" s="43"/>
      <c r="HJR240" s="43"/>
      <c r="HJS240" s="43"/>
      <c r="HJT240" s="43"/>
      <c r="HJU240" s="43"/>
      <c r="HJV240" s="43"/>
      <c r="HJW240" s="43"/>
      <c r="HJX240" s="43"/>
      <c r="HJY240" s="43"/>
      <c r="HJZ240" s="43"/>
      <c r="HKA240" s="43"/>
      <c r="HKB240" s="43"/>
      <c r="HKC240" s="43"/>
      <c r="HKD240" s="43"/>
      <c r="HKE240" s="43"/>
      <c r="HKF240" s="43"/>
      <c r="HKG240" s="43"/>
      <c r="HKH240" s="43"/>
      <c r="HKI240" s="43"/>
      <c r="HKJ240" s="43"/>
      <c r="HKK240" s="43"/>
      <c r="HKL240" s="43"/>
      <c r="HKM240" s="43"/>
      <c r="HKN240" s="43"/>
      <c r="HKO240" s="43"/>
      <c r="HKP240" s="43"/>
      <c r="HKQ240" s="43"/>
      <c r="HKR240" s="43"/>
      <c r="HKS240" s="43"/>
      <c r="HKT240" s="43"/>
      <c r="HKU240" s="43"/>
      <c r="HKV240" s="43"/>
      <c r="HKW240" s="43"/>
      <c r="HKX240" s="43"/>
      <c r="HKY240" s="43"/>
      <c r="HKZ240" s="43"/>
      <c r="HLA240" s="43"/>
      <c r="HLB240" s="43"/>
      <c r="HLC240" s="43"/>
      <c r="HLD240" s="43"/>
      <c r="HLE240" s="43"/>
      <c r="HLF240" s="43"/>
      <c r="HLG240" s="43"/>
      <c r="HLH240" s="43"/>
      <c r="HLI240" s="43"/>
      <c r="HLJ240" s="43"/>
      <c r="HLK240" s="43"/>
      <c r="HLL240" s="43"/>
      <c r="HLM240" s="43"/>
      <c r="HLN240" s="43"/>
      <c r="HLO240" s="43"/>
      <c r="HLP240" s="43"/>
      <c r="HLQ240" s="43"/>
      <c r="HLR240" s="43"/>
      <c r="HLS240" s="43"/>
      <c r="HLT240" s="43"/>
      <c r="HLU240" s="43"/>
      <c r="HLV240" s="43"/>
      <c r="HLW240" s="43"/>
      <c r="HLX240" s="43"/>
      <c r="HLY240" s="43"/>
      <c r="HLZ240" s="43"/>
      <c r="HMA240" s="43"/>
      <c r="HMB240" s="43"/>
      <c r="HMC240" s="43"/>
      <c r="HMD240" s="43"/>
      <c r="HME240" s="43"/>
      <c r="HMF240" s="43"/>
      <c r="HMG240" s="43"/>
      <c r="HMH240" s="43"/>
      <c r="HMI240" s="43"/>
      <c r="HMJ240" s="43"/>
      <c r="HMK240" s="43"/>
      <c r="HML240" s="43"/>
      <c r="HMM240" s="43"/>
      <c r="HMN240" s="43"/>
      <c r="HMO240" s="43"/>
      <c r="HMP240" s="43"/>
      <c r="HMQ240" s="43"/>
      <c r="HMR240" s="43"/>
      <c r="HMS240" s="43"/>
      <c r="HMT240" s="43"/>
      <c r="HMU240" s="43"/>
      <c r="HMV240" s="43"/>
      <c r="HMW240" s="43"/>
      <c r="HMX240" s="43"/>
      <c r="HMY240" s="43"/>
      <c r="HMZ240" s="43"/>
      <c r="HNA240" s="43"/>
      <c r="HNB240" s="43"/>
      <c r="HNC240" s="43"/>
      <c r="HND240" s="43"/>
      <c r="HNE240" s="43"/>
      <c r="HNF240" s="43"/>
      <c r="HNG240" s="43"/>
      <c r="HNH240" s="43"/>
      <c r="HNI240" s="43"/>
      <c r="HNJ240" s="43"/>
      <c r="HNK240" s="43"/>
      <c r="HNL240" s="43"/>
      <c r="HNM240" s="43"/>
      <c r="HNN240" s="43"/>
      <c r="HNO240" s="43"/>
      <c r="HNP240" s="43"/>
      <c r="HNQ240" s="43"/>
      <c r="HNR240" s="43"/>
      <c r="HNS240" s="43"/>
      <c r="HNT240" s="43"/>
      <c r="HNU240" s="43"/>
      <c r="HNV240" s="43"/>
      <c r="HNW240" s="43"/>
      <c r="HNX240" s="43"/>
      <c r="HNY240" s="43"/>
      <c r="HNZ240" s="43"/>
      <c r="HOA240" s="43"/>
      <c r="HOB240" s="43"/>
      <c r="HOC240" s="43"/>
      <c r="HOD240" s="43"/>
      <c r="HOE240" s="43"/>
      <c r="HOF240" s="43"/>
      <c r="HOG240" s="43"/>
      <c r="HOH240" s="43"/>
      <c r="HOI240" s="43"/>
      <c r="HOJ240" s="43"/>
      <c r="HOK240" s="43"/>
      <c r="HOL240" s="43"/>
      <c r="HOM240" s="43"/>
      <c r="HON240" s="43"/>
      <c r="HOO240" s="43"/>
      <c r="HOP240" s="43"/>
      <c r="HOQ240" s="43"/>
      <c r="HOR240" s="43"/>
      <c r="HOS240" s="43"/>
      <c r="HOT240" s="43"/>
      <c r="HOU240" s="43"/>
      <c r="HOV240" s="43"/>
      <c r="HOW240" s="43"/>
      <c r="HOX240" s="43"/>
      <c r="HOY240" s="43"/>
      <c r="HOZ240" s="43"/>
      <c r="HPA240" s="43"/>
      <c r="HPB240" s="43"/>
      <c r="HPC240" s="43"/>
      <c r="HPD240" s="43"/>
      <c r="HPE240" s="43"/>
      <c r="HPF240" s="43"/>
      <c r="HPG240" s="43"/>
      <c r="HPH240" s="43"/>
      <c r="HPI240" s="43"/>
      <c r="HPJ240" s="43"/>
      <c r="HPK240" s="43"/>
      <c r="HPL240" s="43"/>
      <c r="HPM240" s="43"/>
      <c r="HPN240" s="43"/>
      <c r="HPO240" s="43"/>
      <c r="HPP240" s="43"/>
      <c r="HPQ240" s="43"/>
      <c r="HPR240" s="43"/>
      <c r="HPS240" s="43"/>
      <c r="HPT240" s="43"/>
      <c r="HPU240" s="43"/>
      <c r="HPV240" s="43"/>
      <c r="HPW240" s="43"/>
      <c r="HPX240" s="43"/>
      <c r="HPY240" s="43"/>
      <c r="HPZ240" s="43"/>
      <c r="HQA240" s="43"/>
      <c r="HQB240" s="43"/>
      <c r="HQC240" s="43"/>
      <c r="HQD240" s="43"/>
      <c r="HQE240" s="43"/>
      <c r="HQF240" s="43"/>
      <c r="HQG240" s="43"/>
      <c r="HQH240" s="43"/>
      <c r="HQI240" s="43"/>
      <c r="HQJ240" s="43"/>
      <c r="HQK240" s="43"/>
      <c r="HQL240" s="43"/>
      <c r="HQM240" s="43"/>
      <c r="HQN240" s="43"/>
      <c r="HQO240" s="43"/>
      <c r="HQP240" s="43"/>
      <c r="HQQ240" s="43"/>
      <c r="HQR240" s="43"/>
      <c r="HQS240" s="43"/>
      <c r="HQT240" s="43"/>
      <c r="HQU240" s="43"/>
      <c r="HQV240" s="43"/>
      <c r="HQW240" s="43"/>
      <c r="HQX240" s="43"/>
      <c r="HQY240" s="43"/>
      <c r="HQZ240" s="43"/>
      <c r="HRA240" s="43"/>
      <c r="HRB240" s="43"/>
      <c r="HRC240" s="43"/>
      <c r="HRD240" s="43"/>
      <c r="HRE240" s="43"/>
      <c r="HRF240" s="43"/>
      <c r="HRG240" s="43"/>
      <c r="HRH240" s="43"/>
      <c r="HRI240" s="43"/>
      <c r="HRJ240" s="43"/>
      <c r="HRK240" s="43"/>
      <c r="HRL240" s="43"/>
      <c r="HRM240" s="43"/>
      <c r="HRN240" s="43"/>
      <c r="HRO240" s="43"/>
      <c r="HRP240" s="43"/>
      <c r="HRQ240" s="43"/>
      <c r="HRR240" s="43"/>
      <c r="HRS240" s="43"/>
      <c r="HRT240" s="43"/>
      <c r="HRU240" s="43"/>
      <c r="HRV240" s="43"/>
      <c r="HRW240" s="43"/>
      <c r="HRX240" s="43"/>
      <c r="HRY240" s="43"/>
      <c r="HRZ240" s="43"/>
      <c r="HSA240" s="43"/>
      <c r="HSB240" s="43"/>
      <c r="HSC240" s="43"/>
      <c r="HSD240" s="43"/>
      <c r="HSE240" s="43"/>
      <c r="HSF240" s="43"/>
      <c r="HSG240" s="43"/>
      <c r="HSH240" s="43"/>
      <c r="HSI240" s="43"/>
      <c r="HSJ240" s="43"/>
      <c r="HSK240" s="43"/>
      <c r="HSL240" s="43"/>
      <c r="HSM240" s="43"/>
      <c r="HSN240" s="43"/>
      <c r="HSO240" s="43"/>
      <c r="HSP240" s="43"/>
      <c r="HSQ240" s="43"/>
      <c r="HSR240" s="43"/>
      <c r="HSS240" s="43"/>
      <c r="HST240" s="43"/>
      <c r="HSU240" s="43"/>
      <c r="HSV240" s="43"/>
      <c r="HSW240" s="43"/>
      <c r="HSX240" s="43"/>
      <c r="HSY240" s="43"/>
      <c r="HSZ240" s="43"/>
      <c r="HTA240" s="43"/>
      <c r="HTB240" s="43"/>
      <c r="HTC240" s="43"/>
      <c r="HTD240" s="43"/>
      <c r="HTE240" s="43"/>
      <c r="HTF240" s="43"/>
      <c r="HTG240" s="43"/>
      <c r="HTH240" s="43"/>
      <c r="HTI240" s="43"/>
      <c r="HTJ240" s="43"/>
      <c r="HTK240" s="43"/>
      <c r="HTL240" s="43"/>
      <c r="HTM240" s="43"/>
      <c r="HTN240" s="43"/>
      <c r="HTO240" s="43"/>
      <c r="HTP240" s="43"/>
      <c r="HTQ240" s="43"/>
      <c r="HTR240" s="43"/>
      <c r="HTS240" s="43"/>
      <c r="HTT240" s="43"/>
      <c r="HTU240" s="43"/>
      <c r="HTV240" s="43"/>
      <c r="HTW240" s="43"/>
      <c r="HTX240" s="43"/>
      <c r="HTY240" s="43"/>
      <c r="HTZ240" s="43"/>
      <c r="HUA240" s="43"/>
      <c r="HUB240" s="43"/>
      <c r="HUC240" s="43"/>
      <c r="HUD240" s="43"/>
      <c r="HUE240" s="43"/>
      <c r="HUF240" s="43"/>
      <c r="HUG240" s="43"/>
      <c r="HUH240" s="43"/>
      <c r="HUI240" s="43"/>
      <c r="HUJ240" s="43"/>
      <c r="HUK240" s="43"/>
      <c r="HUL240" s="43"/>
      <c r="HUM240" s="43"/>
      <c r="HUN240" s="43"/>
      <c r="HUO240" s="43"/>
      <c r="HUP240" s="43"/>
      <c r="HUQ240" s="43"/>
      <c r="HUR240" s="43"/>
      <c r="HUS240" s="43"/>
      <c r="HUT240" s="43"/>
      <c r="HUU240" s="43"/>
      <c r="HUV240" s="43"/>
      <c r="HUW240" s="43"/>
      <c r="HUX240" s="43"/>
      <c r="HUY240" s="43"/>
      <c r="HUZ240" s="43"/>
      <c r="HVA240" s="43"/>
      <c r="HVB240" s="43"/>
      <c r="HVC240" s="43"/>
      <c r="HVD240" s="43"/>
      <c r="HVE240" s="43"/>
      <c r="HVF240" s="43"/>
      <c r="HVG240" s="43"/>
      <c r="HVH240" s="43"/>
      <c r="HVI240" s="43"/>
      <c r="HVJ240" s="43"/>
      <c r="HVK240" s="43"/>
      <c r="HVL240" s="43"/>
      <c r="HVM240" s="43"/>
      <c r="HVN240" s="43"/>
      <c r="HVO240" s="43"/>
      <c r="HVP240" s="43"/>
      <c r="HVQ240" s="43"/>
      <c r="HVR240" s="43"/>
      <c r="HVS240" s="43"/>
      <c r="HVT240" s="43"/>
      <c r="HVU240" s="43"/>
      <c r="HVV240" s="43"/>
      <c r="HVW240" s="43"/>
      <c r="HVX240" s="43"/>
      <c r="HVY240" s="43"/>
      <c r="HVZ240" s="43"/>
      <c r="HWA240" s="43"/>
      <c r="HWB240" s="43"/>
      <c r="HWC240" s="43"/>
      <c r="HWD240" s="43"/>
      <c r="HWE240" s="43"/>
      <c r="HWF240" s="43"/>
      <c r="HWG240" s="43"/>
      <c r="HWH240" s="43"/>
      <c r="HWI240" s="43"/>
      <c r="HWJ240" s="43"/>
      <c r="HWK240" s="43"/>
      <c r="HWL240" s="43"/>
      <c r="HWM240" s="43"/>
      <c r="HWN240" s="43"/>
      <c r="HWO240" s="43"/>
      <c r="HWP240" s="43"/>
      <c r="HWQ240" s="43"/>
      <c r="HWR240" s="43"/>
      <c r="HWS240" s="43"/>
      <c r="HWT240" s="43"/>
      <c r="HWU240" s="43"/>
      <c r="HWV240" s="43"/>
      <c r="HWW240" s="43"/>
      <c r="HWX240" s="43"/>
      <c r="HWY240" s="43"/>
      <c r="HWZ240" s="43"/>
      <c r="HXA240" s="43"/>
      <c r="HXB240" s="43"/>
      <c r="HXC240" s="43"/>
      <c r="HXD240" s="43"/>
      <c r="HXE240" s="43"/>
      <c r="HXF240" s="43"/>
      <c r="HXG240" s="43"/>
      <c r="HXH240" s="43"/>
      <c r="HXI240" s="43"/>
      <c r="HXJ240" s="43"/>
      <c r="HXK240" s="43"/>
      <c r="HXL240" s="43"/>
      <c r="HXM240" s="43"/>
      <c r="HXN240" s="43"/>
      <c r="HXO240" s="43"/>
      <c r="HXP240" s="43"/>
      <c r="HXQ240" s="43"/>
      <c r="HXR240" s="43"/>
      <c r="HXS240" s="43"/>
      <c r="HXT240" s="43"/>
      <c r="HXU240" s="43"/>
      <c r="HXV240" s="43"/>
      <c r="HXW240" s="43"/>
      <c r="HXX240" s="43"/>
      <c r="HXY240" s="43"/>
      <c r="HXZ240" s="43"/>
      <c r="HYA240" s="43"/>
      <c r="HYB240" s="43"/>
      <c r="HYC240" s="43"/>
      <c r="HYD240" s="43"/>
      <c r="HYE240" s="43"/>
      <c r="HYF240" s="43"/>
      <c r="HYG240" s="43"/>
      <c r="HYH240" s="43"/>
      <c r="HYI240" s="43"/>
      <c r="HYJ240" s="43"/>
      <c r="HYK240" s="43"/>
      <c r="HYL240" s="43"/>
      <c r="HYM240" s="43"/>
      <c r="HYN240" s="43"/>
      <c r="HYO240" s="43"/>
      <c r="HYP240" s="43"/>
      <c r="HYQ240" s="43"/>
      <c r="HYR240" s="43"/>
      <c r="HYS240" s="43"/>
      <c r="HYT240" s="43"/>
      <c r="HYU240" s="43"/>
      <c r="HYV240" s="43"/>
      <c r="HYW240" s="43"/>
      <c r="HYX240" s="43"/>
      <c r="HYY240" s="43"/>
      <c r="HYZ240" s="43"/>
      <c r="HZA240" s="43"/>
      <c r="HZB240" s="43"/>
      <c r="HZC240" s="43"/>
      <c r="HZD240" s="43"/>
      <c r="HZE240" s="43"/>
      <c r="HZF240" s="43"/>
      <c r="HZG240" s="43"/>
      <c r="HZH240" s="43"/>
      <c r="HZI240" s="43"/>
      <c r="HZJ240" s="43"/>
      <c r="HZK240" s="43"/>
      <c r="HZL240" s="43"/>
      <c r="HZM240" s="43"/>
      <c r="HZN240" s="43"/>
      <c r="HZO240" s="43"/>
      <c r="HZP240" s="43"/>
      <c r="HZQ240" s="43"/>
      <c r="HZR240" s="43"/>
      <c r="HZS240" s="43"/>
      <c r="HZT240" s="43"/>
      <c r="HZU240" s="43"/>
      <c r="HZV240" s="43"/>
      <c r="HZW240" s="43"/>
      <c r="HZX240" s="43"/>
      <c r="HZY240" s="43"/>
      <c r="HZZ240" s="43"/>
      <c r="IAA240" s="43"/>
      <c r="IAB240" s="43"/>
      <c r="IAC240" s="43"/>
      <c r="IAD240" s="43"/>
      <c r="IAE240" s="43"/>
      <c r="IAF240" s="43"/>
      <c r="IAG240" s="43"/>
      <c r="IAH240" s="43"/>
      <c r="IAI240" s="43"/>
      <c r="IAJ240" s="43"/>
      <c r="IAK240" s="43"/>
      <c r="IAL240" s="43"/>
      <c r="IAM240" s="43"/>
      <c r="IAN240" s="43"/>
      <c r="IAO240" s="43"/>
      <c r="IAP240" s="43"/>
      <c r="IAQ240" s="43"/>
      <c r="IAR240" s="43"/>
      <c r="IAS240" s="43"/>
      <c r="IAT240" s="43"/>
      <c r="IAU240" s="43"/>
      <c r="IAV240" s="43"/>
      <c r="IAW240" s="43"/>
      <c r="IAX240" s="43"/>
      <c r="IAY240" s="43"/>
      <c r="IAZ240" s="43"/>
      <c r="IBA240" s="43"/>
      <c r="IBB240" s="43"/>
      <c r="IBC240" s="43"/>
      <c r="IBD240" s="43"/>
      <c r="IBE240" s="43"/>
      <c r="IBF240" s="43"/>
      <c r="IBG240" s="43"/>
      <c r="IBH240" s="43"/>
      <c r="IBI240" s="43"/>
      <c r="IBJ240" s="43"/>
      <c r="IBK240" s="43"/>
      <c r="IBL240" s="43"/>
      <c r="IBM240" s="43"/>
      <c r="IBN240" s="43"/>
      <c r="IBO240" s="43"/>
      <c r="IBP240" s="43"/>
      <c r="IBQ240" s="43"/>
      <c r="IBR240" s="43"/>
      <c r="IBS240" s="43"/>
      <c r="IBT240" s="43"/>
      <c r="IBU240" s="43"/>
      <c r="IBV240" s="43"/>
      <c r="IBW240" s="43"/>
      <c r="IBX240" s="43"/>
      <c r="IBY240" s="43"/>
      <c r="IBZ240" s="43"/>
      <c r="ICA240" s="43"/>
      <c r="ICB240" s="43"/>
      <c r="ICC240" s="43"/>
      <c r="ICD240" s="43"/>
      <c r="ICE240" s="43"/>
      <c r="ICF240" s="43"/>
      <c r="ICG240" s="43"/>
      <c r="ICH240" s="43"/>
      <c r="ICI240" s="43"/>
      <c r="ICJ240" s="43"/>
      <c r="ICK240" s="43"/>
      <c r="ICL240" s="43"/>
      <c r="ICM240" s="43"/>
      <c r="ICN240" s="43"/>
      <c r="ICO240" s="43"/>
      <c r="ICP240" s="43"/>
      <c r="ICQ240" s="43"/>
      <c r="ICR240" s="43"/>
      <c r="ICS240" s="43"/>
      <c r="ICT240" s="43"/>
      <c r="ICU240" s="43"/>
      <c r="ICV240" s="43"/>
      <c r="ICW240" s="43"/>
      <c r="ICX240" s="43"/>
      <c r="ICY240" s="43"/>
      <c r="ICZ240" s="43"/>
      <c r="IDA240" s="43"/>
      <c r="IDB240" s="43"/>
      <c r="IDC240" s="43"/>
      <c r="IDD240" s="43"/>
      <c r="IDE240" s="43"/>
      <c r="IDF240" s="43"/>
      <c r="IDG240" s="43"/>
      <c r="IDH240" s="43"/>
      <c r="IDI240" s="43"/>
      <c r="IDJ240" s="43"/>
      <c r="IDK240" s="43"/>
      <c r="IDL240" s="43"/>
      <c r="IDM240" s="43"/>
      <c r="IDN240" s="43"/>
      <c r="IDO240" s="43"/>
      <c r="IDP240" s="43"/>
      <c r="IDQ240" s="43"/>
      <c r="IDR240" s="43"/>
      <c r="IDS240" s="43"/>
      <c r="IDT240" s="43"/>
      <c r="IDU240" s="43"/>
      <c r="IDV240" s="43"/>
      <c r="IDW240" s="43"/>
      <c r="IDX240" s="43"/>
      <c r="IDY240" s="43"/>
      <c r="IDZ240" s="43"/>
      <c r="IEA240" s="43"/>
      <c r="IEB240" s="43"/>
      <c r="IEC240" s="43"/>
      <c r="IED240" s="43"/>
      <c r="IEE240" s="43"/>
      <c r="IEF240" s="43"/>
      <c r="IEG240" s="43"/>
      <c r="IEH240" s="43"/>
      <c r="IEI240" s="43"/>
      <c r="IEJ240" s="43"/>
      <c r="IEK240" s="43"/>
      <c r="IEL240" s="43"/>
      <c r="IEM240" s="43"/>
      <c r="IEN240" s="43"/>
      <c r="IEO240" s="43"/>
      <c r="IEP240" s="43"/>
      <c r="IEQ240" s="43"/>
      <c r="IER240" s="43"/>
      <c r="IES240" s="43"/>
      <c r="IET240" s="43"/>
      <c r="IEU240" s="43"/>
      <c r="IEV240" s="43"/>
      <c r="IEW240" s="43"/>
      <c r="IEX240" s="43"/>
      <c r="IEY240" s="43"/>
      <c r="IEZ240" s="43"/>
      <c r="IFA240" s="43"/>
      <c r="IFB240" s="43"/>
      <c r="IFC240" s="43"/>
      <c r="IFD240" s="43"/>
      <c r="IFE240" s="43"/>
      <c r="IFF240" s="43"/>
      <c r="IFG240" s="43"/>
      <c r="IFH240" s="43"/>
      <c r="IFI240" s="43"/>
      <c r="IFJ240" s="43"/>
      <c r="IFK240" s="43"/>
      <c r="IFL240" s="43"/>
      <c r="IFM240" s="43"/>
      <c r="IFN240" s="43"/>
      <c r="IFO240" s="43"/>
      <c r="IFP240" s="43"/>
      <c r="IFQ240" s="43"/>
      <c r="IFR240" s="43"/>
      <c r="IFS240" s="43"/>
      <c r="IFT240" s="43"/>
      <c r="IFU240" s="43"/>
      <c r="IFV240" s="43"/>
      <c r="IFW240" s="43"/>
      <c r="IFX240" s="43"/>
      <c r="IFY240" s="43"/>
      <c r="IFZ240" s="43"/>
      <c r="IGA240" s="43"/>
      <c r="IGB240" s="43"/>
      <c r="IGC240" s="43"/>
      <c r="IGD240" s="43"/>
      <c r="IGE240" s="43"/>
      <c r="IGF240" s="43"/>
      <c r="IGG240" s="43"/>
      <c r="IGH240" s="43"/>
      <c r="IGI240" s="43"/>
      <c r="IGJ240" s="43"/>
      <c r="IGK240" s="43"/>
      <c r="IGL240" s="43"/>
      <c r="IGM240" s="43"/>
      <c r="IGN240" s="43"/>
      <c r="IGO240" s="43"/>
      <c r="IGP240" s="43"/>
      <c r="IGQ240" s="43"/>
      <c r="IGR240" s="43"/>
      <c r="IGS240" s="43"/>
      <c r="IGT240" s="43"/>
      <c r="IGU240" s="43"/>
      <c r="IGV240" s="43"/>
      <c r="IGW240" s="43"/>
      <c r="IGX240" s="43"/>
      <c r="IGY240" s="43"/>
      <c r="IGZ240" s="43"/>
      <c r="IHA240" s="43"/>
      <c r="IHB240" s="43"/>
      <c r="IHC240" s="43"/>
      <c r="IHD240" s="43"/>
      <c r="IHE240" s="43"/>
      <c r="IHF240" s="43"/>
      <c r="IHG240" s="43"/>
      <c r="IHH240" s="43"/>
      <c r="IHI240" s="43"/>
      <c r="IHJ240" s="43"/>
      <c r="IHK240" s="43"/>
      <c r="IHL240" s="43"/>
      <c r="IHM240" s="43"/>
      <c r="IHN240" s="43"/>
      <c r="IHO240" s="43"/>
      <c r="IHP240" s="43"/>
      <c r="IHQ240" s="43"/>
      <c r="IHR240" s="43"/>
      <c r="IHS240" s="43"/>
      <c r="IHT240" s="43"/>
      <c r="IHU240" s="43"/>
      <c r="IHV240" s="43"/>
      <c r="IHW240" s="43"/>
      <c r="IHX240" s="43"/>
      <c r="IHY240" s="43"/>
      <c r="IHZ240" s="43"/>
      <c r="IIA240" s="43"/>
      <c r="IIB240" s="43"/>
      <c r="IIC240" s="43"/>
      <c r="IID240" s="43"/>
      <c r="IIE240" s="43"/>
      <c r="IIF240" s="43"/>
      <c r="IIG240" s="43"/>
      <c r="IIH240" s="43"/>
      <c r="III240" s="43"/>
      <c r="IIJ240" s="43"/>
      <c r="IIK240" s="43"/>
      <c r="IIL240" s="43"/>
      <c r="IIM240" s="43"/>
      <c r="IIN240" s="43"/>
      <c r="IIO240" s="43"/>
      <c r="IIP240" s="43"/>
      <c r="IIQ240" s="43"/>
      <c r="IIR240" s="43"/>
      <c r="IIS240" s="43"/>
      <c r="IIT240" s="43"/>
      <c r="IIU240" s="43"/>
      <c r="IIV240" s="43"/>
      <c r="IIW240" s="43"/>
      <c r="IIX240" s="43"/>
      <c r="IIY240" s="43"/>
      <c r="IIZ240" s="43"/>
      <c r="IJA240" s="43"/>
      <c r="IJB240" s="43"/>
      <c r="IJC240" s="43"/>
      <c r="IJD240" s="43"/>
      <c r="IJE240" s="43"/>
      <c r="IJF240" s="43"/>
      <c r="IJG240" s="43"/>
      <c r="IJH240" s="43"/>
      <c r="IJI240" s="43"/>
      <c r="IJJ240" s="43"/>
      <c r="IJK240" s="43"/>
      <c r="IJL240" s="43"/>
      <c r="IJM240" s="43"/>
      <c r="IJN240" s="43"/>
      <c r="IJO240" s="43"/>
      <c r="IJP240" s="43"/>
      <c r="IJQ240" s="43"/>
      <c r="IJR240" s="43"/>
      <c r="IJS240" s="43"/>
      <c r="IJT240" s="43"/>
      <c r="IJU240" s="43"/>
      <c r="IJV240" s="43"/>
      <c r="IJW240" s="43"/>
      <c r="IJX240" s="43"/>
      <c r="IJY240" s="43"/>
      <c r="IJZ240" s="43"/>
      <c r="IKA240" s="43"/>
      <c r="IKB240" s="43"/>
      <c r="IKC240" s="43"/>
      <c r="IKD240" s="43"/>
      <c r="IKE240" s="43"/>
      <c r="IKF240" s="43"/>
      <c r="IKG240" s="43"/>
      <c r="IKH240" s="43"/>
      <c r="IKI240" s="43"/>
      <c r="IKJ240" s="43"/>
      <c r="IKK240" s="43"/>
      <c r="IKL240" s="43"/>
      <c r="IKM240" s="43"/>
      <c r="IKN240" s="43"/>
      <c r="IKO240" s="43"/>
      <c r="IKP240" s="43"/>
      <c r="IKQ240" s="43"/>
      <c r="IKR240" s="43"/>
      <c r="IKS240" s="43"/>
      <c r="IKT240" s="43"/>
      <c r="IKU240" s="43"/>
      <c r="IKV240" s="43"/>
      <c r="IKW240" s="43"/>
      <c r="IKX240" s="43"/>
      <c r="IKY240" s="43"/>
      <c r="IKZ240" s="43"/>
      <c r="ILA240" s="43"/>
      <c r="ILB240" s="43"/>
      <c r="ILC240" s="43"/>
      <c r="ILD240" s="43"/>
      <c r="ILE240" s="43"/>
      <c r="ILF240" s="43"/>
      <c r="ILG240" s="43"/>
      <c r="ILH240" s="43"/>
      <c r="ILI240" s="43"/>
      <c r="ILJ240" s="43"/>
      <c r="ILK240" s="43"/>
      <c r="ILL240" s="43"/>
      <c r="ILM240" s="43"/>
      <c r="ILN240" s="43"/>
      <c r="ILO240" s="43"/>
      <c r="ILP240" s="43"/>
      <c r="ILQ240" s="43"/>
      <c r="ILR240" s="43"/>
      <c r="ILS240" s="43"/>
      <c r="ILT240" s="43"/>
      <c r="ILU240" s="43"/>
      <c r="ILV240" s="43"/>
      <c r="ILW240" s="43"/>
      <c r="ILX240" s="43"/>
      <c r="ILY240" s="43"/>
      <c r="ILZ240" s="43"/>
      <c r="IMA240" s="43"/>
      <c r="IMB240" s="43"/>
      <c r="IMC240" s="43"/>
      <c r="IMD240" s="43"/>
      <c r="IME240" s="43"/>
      <c r="IMF240" s="43"/>
      <c r="IMG240" s="43"/>
      <c r="IMH240" s="43"/>
      <c r="IMI240" s="43"/>
      <c r="IMJ240" s="43"/>
      <c r="IMK240" s="43"/>
      <c r="IML240" s="43"/>
      <c r="IMM240" s="43"/>
      <c r="IMN240" s="43"/>
      <c r="IMO240" s="43"/>
      <c r="IMP240" s="43"/>
      <c r="IMQ240" s="43"/>
      <c r="IMR240" s="43"/>
      <c r="IMS240" s="43"/>
      <c r="IMT240" s="43"/>
      <c r="IMU240" s="43"/>
      <c r="IMV240" s="43"/>
      <c r="IMW240" s="43"/>
      <c r="IMX240" s="43"/>
      <c r="IMY240" s="43"/>
      <c r="IMZ240" s="43"/>
      <c r="INA240" s="43"/>
      <c r="INB240" s="43"/>
      <c r="INC240" s="43"/>
      <c r="IND240" s="43"/>
      <c r="INE240" s="43"/>
      <c r="INF240" s="43"/>
      <c r="ING240" s="43"/>
      <c r="INH240" s="43"/>
      <c r="INI240" s="43"/>
      <c r="INJ240" s="43"/>
      <c r="INK240" s="43"/>
      <c r="INL240" s="43"/>
      <c r="INM240" s="43"/>
      <c r="INN240" s="43"/>
      <c r="INO240" s="43"/>
      <c r="INP240" s="43"/>
      <c r="INQ240" s="43"/>
      <c r="INR240" s="43"/>
      <c r="INS240" s="43"/>
      <c r="INT240" s="43"/>
      <c r="INU240" s="43"/>
      <c r="INV240" s="43"/>
      <c r="INW240" s="43"/>
      <c r="INX240" s="43"/>
      <c r="INY240" s="43"/>
      <c r="INZ240" s="43"/>
      <c r="IOA240" s="43"/>
      <c r="IOB240" s="43"/>
      <c r="IOC240" s="43"/>
      <c r="IOD240" s="43"/>
      <c r="IOE240" s="43"/>
      <c r="IOF240" s="43"/>
      <c r="IOG240" s="43"/>
      <c r="IOH240" s="43"/>
      <c r="IOI240" s="43"/>
      <c r="IOJ240" s="43"/>
      <c r="IOK240" s="43"/>
      <c r="IOL240" s="43"/>
      <c r="IOM240" s="43"/>
      <c r="ION240" s="43"/>
      <c r="IOO240" s="43"/>
      <c r="IOP240" s="43"/>
      <c r="IOQ240" s="43"/>
      <c r="IOR240" s="43"/>
      <c r="IOS240" s="43"/>
      <c r="IOT240" s="43"/>
      <c r="IOU240" s="43"/>
      <c r="IOV240" s="43"/>
      <c r="IOW240" s="43"/>
      <c r="IOX240" s="43"/>
      <c r="IOY240" s="43"/>
      <c r="IOZ240" s="43"/>
      <c r="IPA240" s="43"/>
      <c r="IPB240" s="43"/>
      <c r="IPC240" s="43"/>
      <c r="IPD240" s="43"/>
      <c r="IPE240" s="43"/>
      <c r="IPF240" s="43"/>
      <c r="IPG240" s="43"/>
      <c r="IPH240" s="43"/>
      <c r="IPI240" s="43"/>
      <c r="IPJ240" s="43"/>
      <c r="IPK240" s="43"/>
      <c r="IPL240" s="43"/>
      <c r="IPM240" s="43"/>
      <c r="IPN240" s="43"/>
      <c r="IPO240" s="43"/>
      <c r="IPP240" s="43"/>
      <c r="IPQ240" s="43"/>
      <c r="IPR240" s="43"/>
      <c r="IPS240" s="43"/>
      <c r="IPT240" s="43"/>
      <c r="IPU240" s="43"/>
      <c r="IPV240" s="43"/>
      <c r="IPW240" s="43"/>
      <c r="IPX240" s="43"/>
      <c r="IPY240" s="43"/>
      <c r="IPZ240" s="43"/>
      <c r="IQA240" s="43"/>
      <c r="IQB240" s="43"/>
      <c r="IQC240" s="43"/>
      <c r="IQD240" s="43"/>
      <c r="IQE240" s="43"/>
      <c r="IQF240" s="43"/>
      <c r="IQG240" s="43"/>
      <c r="IQH240" s="43"/>
      <c r="IQI240" s="43"/>
      <c r="IQJ240" s="43"/>
      <c r="IQK240" s="43"/>
      <c r="IQL240" s="43"/>
      <c r="IQM240" s="43"/>
      <c r="IQN240" s="43"/>
      <c r="IQO240" s="43"/>
      <c r="IQP240" s="43"/>
      <c r="IQQ240" s="43"/>
      <c r="IQR240" s="43"/>
      <c r="IQS240" s="43"/>
      <c r="IQT240" s="43"/>
      <c r="IQU240" s="43"/>
      <c r="IQV240" s="43"/>
      <c r="IQW240" s="43"/>
      <c r="IQX240" s="43"/>
      <c r="IQY240" s="43"/>
      <c r="IQZ240" s="43"/>
      <c r="IRA240" s="43"/>
      <c r="IRB240" s="43"/>
      <c r="IRC240" s="43"/>
      <c r="IRD240" s="43"/>
      <c r="IRE240" s="43"/>
      <c r="IRF240" s="43"/>
      <c r="IRG240" s="43"/>
      <c r="IRH240" s="43"/>
      <c r="IRI240" s="43"/>
      <c r="IRJ240" s="43"/>
      <c r="IRK240" s="43"/>
      <c r="IRL240" s="43"/>
      <c r="IRM240" s="43"/>
      <c r="IRN240" s="43"/>
      <c r="IRO240" s="43"/>
      <c r="IRP240" s="43"/>
      <c r="IRQ240" s="43"/>
      <c r="IRR240" s="43"/>
      <c r="IRS240" s="43"/>
      <c r="IRT240" s="43"/>
      <c r="IRU240" s="43"/>
      <c r="IRV240" s="43"/>
      <c r="IRW240" s="43"/>
      <c r="IRX240" s="43"/>
      <c r="IRY240" s="43"/>
      <c r="IRZ240" s="43"/>
      <c r="ISA240" s="43"/>
      <c r="ISB240" s="43"/>
      <c r="ISC240" s="43"/>
      <c r="ISD240" s="43"/>
      <c r="ISE240" s="43"/>
      <c r="ISF240" s="43"/>
      <c r="ISG240" s="43"/>
      <c r="ISH240" s="43"/>
      <c r="ISI240" s="43"/>
      <c r="ISJ240" s="43"/>
      <c r="ISK240" s="43"/>
      <c r="ISL240" s="43"/>
      <c r="ISM240" s="43"/>
      <c r="ISN240" s="43"/>
      <c r="ISO240" s="43"/>
      <c r="ISP240" s="43"/>
      <c r="ISQ240" s="43"/>
      <c r="ISR240" s="43"/>
      <c r="ISS240" s="43"/>
      <c r="IST240" s="43"/>
      <c r="ISU240" s="43"/>
      <c r="ISV240" s="43"/>
      <c r="ISW240" s="43"/>
      <c r="ISX240" s="43"/>
      <c r="ISY240" s="43"/>
      <c r="ISZ240" s="43"/>
      <c r="ITA240" s="43"/>
      <c r="ITB240" s="43"/>
      <c r="ITC240" s="43"/>
      <c r="ITD240" s="43"/>
      <c r="ITE240" s="43"/>
      <c r="ITF240" s="43"/>
      <c r="ITG240" s="43"/>
      <c r="ITH240" s="43"/>
      <c r="ITI240" s="43"/>
      <c r="ITJ240" s="43"/>
      <c r="ITK240" s="43"/>
      <c r="ITL240" s="43"/>
      <c r="ITM240" s="43"/>
      <c r="ITN240" s="43"/>
      <c r="ITO240" s="43"/>
      <c r="ITP240" s="43"/>
      <c r="ITQ240" s="43"/>
      <c r="ITR240" s="43"/>
      <c r="ITS240" s="43"/>
      <c r="ITT240" s="43"/>
      <c r="ITU240" s="43"/>
      <c r="ITV240" s="43"/>
      <c r="ITW240" s="43"/>
      <c r="ITX240" s="43"/>
      <c r="ITY240" s="43"/>
      <c r="ITZ240" s="43"/>
      <c r="IUA240" s="43"/>
      <c r="IUB240" s="43"/>
      <c r="IUC240" s="43"/>
      <c r="IUD240" s="43"/>
      <c r="IUE240" s="43"/>
      <c r="IUF240" s="43"/>
      <c r="IUG240" s="43"/>
      <c r="IUH240" s="43"/>
      <c r="IUI240" s="43"/>
      <c r="IUJ240" s="43"/>
      <c r="IUK240" s="43"/>
      <c r="IUL240" s="43"/>
      <c r="IUM240" s="43"/>
      <c r="IUN240" s="43"/>
      <c r="IUO240" s="43"/>
      <c r="IUP240" s="43"/>
      <c r="IUQ240" s="43"/>
      <c r="IUR240" s="43"/>
      <c r="IUS240" s="43"/>
      <c r="IUT240" s="43"/>
      <c r="IUU240" s="43"/>
      <c r="IUV240" s="43"/>
      <c r="IUW240" s="43"/>
      <c r="IUX240" s="43"/>
      <c r="IUY240" s="43"/>
      <c r="IUZ240" s="43"/>
      <c r="IVA240" s="43"/>
      <c r="IVB240" s="43"/>
      <c r="IVC240" s="43"/>
      <c r="IVD240" s="43"/>
      <c r="IVE240" s="43"/>
      <c r="IVF240" s="43"/>
      <c r="IVG240" s="43"/>
      <c r="IVH240" s="43"/>
      <c r="IVI240" s="43"/>
      <c r="IVJ240" s="43"/>
      <c r="IVK240" s="43"/>
      <c r="IVL240" s="43"/>
      <c r="IVM240" s="43"/>
      <c r="IVN240" s="43"/>
      <c r="IVO240" s="43"/>
      <c r="IVP240" s="43"/>
      <c r="IVQ240" s="43"/>
      <c r="IVR240" s="43"/>
      <c r="IVS240" s="43"/>
      <c r="IVT240" s="43"/>
      <c r="IVU240" s="43"/>
      <c r="IVV240" s="43"/>
      <c r="IVW240" s="43"/>
      <c r="IVX240" s="43"/>
      <c r="IVY240" s="43"/>
      <c r="IVZ240" s="43"/>
      <c r="IWA240" s="43"/>
      <c r="IWB240" s="43"/>
      <c r="IWC240" s="43"/>
      <c r="IWD240" s="43"/>
      <c r="IWE240" s="43"/>
      <c r="IWF240" s="43"/>
      <c r="IWG240" s="43"/>
      <c r="IWH240" s="43"/>
      <c r="IWI240" s="43"/>
      <c r="IWJ240" s="43"/>
      <c r="IWK240" s="43"/>
      <c r="IWL240" s="43"/>
      <c r="IWM240" s="43"/>
      <c r="IWN240" s="43"/>
      <c r="IWO240" s="43"/>
      <c r="IWP240" s="43"/>
      <c r="IWQ240" s="43"/>
      <c r="IWR240" s="43"/>
      <c r="IWS240" s="43"/>
      <c r="IWT240" s="43"/>
      <c r="IWU240" s="43"/>
      <c r="IWV240" s="43"/>
      <c r="IWW240" s="43"/>
      <c r="IWX240" s="43"/>
      <c r="IWY240" s="43"/>
      <c r="IWZ240" s="43"/>
      <c r="IXA240" s="43"/>
      <c r="IXB240" s="43"/>
      <c r="IXC240" s="43"/>
      <c r="IXD240" s="43"/>
      <c r="IXE240" s="43"/>
      <c r="IXF240" s="43"/>
      <c r="IXG240" s="43"/>
      <c r="IXH240" s="43"/>
      <c r="IXI240" s="43"/>
      <c r="IXJ240" s="43"/>
      <c r="IXK240" s="43"/>
      <c r="IXL240" s="43"/>
      <c r="IXM240" s="43"/>
      <c r="IXN240" s="43"/>
      <c r="IXO240" s="43"/>
      <c r="IXP240" s="43"/>
      <c r="IXQ240" s="43"/>
      <c r="IXR240" s="43"/>
      <c r="IXS240" s="43"/>
      <c r="IXT240" s="43"/>
      <c r="IXU240" s="43"/>
      <c r="IXV240" s="43"/>
      <c r="IXW240" s="43"/>
      <c r="IXX240" s="43"/>
      <c r="IXY240" s="43"/>
      <c r="IXZ240" s="43"/>
      <c r="IYA240" s="43"/>
      <c r="IYB240" s="43"/>
      <c r="IYC240" s="43"/>
      <c r="IYD240" s="43"/>
      <c r="IYE240" s="43"/>
      <c r="IYF240" s="43"/>
      <c r="IYG240" s="43"/>
      <c r="IYH240" s="43"/>
      <c r="IYI240" s="43"/>
      <c r="IYJ240" s="43"/>
      <c r="IYK240" s="43"/>
      <c r="IYL240" s="43"/>
      <c r="IYM240" s="43"/>
      <c r="IYN240" s="43"/>
      <c r="IYO240" s="43"/>
      <c r="IYP240" s="43"/>
      <c r="IYQ240" s="43"/>
      <c r="IYR240" s="43"/>
      <c r="IYS240" s="43"/>
      <c r="IYT240" s="43"/>
      <c r="IYU240" s="43"/>
      <c r="IYV240" s="43"/>
      <c r="IYW240" s="43"/>
      <c r="IYX240" s="43"/>
      <c r="IYY240" s="43"/>
      <c r="IYZ240" s="43"/>
      <c r="IZA240" s="43"/>
      <c r="IZB240" s="43"/>
      <c r="IZC240" s="43"/>
      <c r="IZD240" s="43"/>
      <c r="IZE240" s="43"/>
      <c r="IZF240" s="43"/>
      <c r="IZG240" s="43"/>
      <c r="IZH240" s="43"/>
      <c r="IZI240" s="43"/>
      <c r="IZJ240" s="43"/>
      <c r="IZK240" s="43"/>
      <c r="IZL240" s="43"/>
      <c r="IZM240" s="43"/>
      <c r="IZN240" s="43"/>
      <c r="IZO240" s="43"/>
      <c r="IZP240" s="43"/>
      <c r="IZQ240" s="43"/>
      <c r="IZR240" s="43"/>
      <c r="IZS240" s="43"/>
      <c r="IZT240" s="43"/>
      <c r="IZU240" s="43"/>
      <c r="IZV240" s="43"/>
      <c r="IZW240" s="43"/>
      <c r="IZX240" s="43"/>
      <c r="IZY240" s="43"/>
      <c r="IZZ240" s="43"/>
      <c r="JAA240" s="43"/>
      <c r="JAB240" s="43"/>
      <c r="JAC240" s="43"/>
      <c r="JAD240" s="43"/>
      <c r="JAE240" s="43"/>
      <c r="JAF240" s="43"/>
      <c r="JAG240" s="43"/>
      <c r="JAH240" s="43"/>
      <c r="JAI240" s="43"/>
      <c r="JAJ240" s="43"/>
      <c r="JAK240" s="43"/>
      <c r="JAL240" s="43"/>
      <c r="JAM240" s="43"/>
      <c r="JAN240" s="43"/>
      <c r="JAO240" s="43"/>
      <c r="JAP240" s="43"/>
      <c r="JAQ240" s="43"/>
      <c r="JAR240" s="43"/>
      <c r="JAS240" s="43"/>
      <c r="JAT240" s="43"/>
      <c r="JAU240" s="43"/>
      <c r="JAV240" s="43"/>
      <c r="JAW240" s="43"/>
      <c r="JAX240" s="43"/>
      <c r="JAY240" s="43"/>
      <c r="JAZ240" s="43"/>
      <c r="JBA240" s="43"/>
      <c r="JBB240" s="43"/>
      <c r="JBC240" s="43"/>
      <c r="JBD240" s="43"/>
      <c r="JBE240" s="43"/>
      <c r="JBF240" s="43"/>
      <c r="JBG240" s="43"/>
      <c r="JBH240" s="43"/>
      <c r="JBI240" s="43"/>
      <c r="JBJ240" s="43"/>
      <c r="JBK240" s="43"/>
      <c r="JBL240" s="43"/>
      <c r="JBM240" s="43"/>
      <c r="JBN240" s="43"/>
      <c r="JBO240" s="43"/>
      <c r="JBP240" s="43"/>
      <c r="JBQ240" s="43"/>
      <c r="JBR240" s="43"/>
      <c r="JBS240" s="43"/>
      <c r="JBT240" s="43"/>
      <c r="JBU240" s="43"/>
      <c r="JBV240" s="43"/>
      <c r="JBW240" s="43"/>
      <c r="JBX240" s="43"/>
      <c r="JBY240" s="43"/>
      <c r="JBZ240" s="43"/>
      <c r="JCA240" s="43"/>
      <c r="JCB240" s="43"/>
      <c r="JCC240" s="43"/>
      <c r="JCD240" s="43"/>
      <c r="JCE240" s="43"/>
      <c r="JCF240" s="43"/>
      <c r="JCG240" s="43"/>
      <c r="JCH240" s="43"/>
      <c r="JCI240" s="43"/>
      <c r="JCJ240" s="43"/>
      <c r="JCK240" s="43"/>
      <c r="JCL240" s="43"/>
      <c r="JCM240" s="43"/>
      <c r="JCN240" s="43"/>
      <c r="JCO240" s="43"/>
      <c r="JCP240" s="43"/>
      <c r="JCQ240" s="43"/>
      <c r="JCR240" s="43"/>
      <c r="JCS240" s="43"/>
      <c r="JCT240" s="43"/>
      <c r="JCU240" s="43"/>
      <c r="JCV240" s="43"/>
      <c r="JCW240" s="43"/>
      <c r="JCX240" s="43"/>
      <c r="JCY240" s="43"/>
      <c r="JCZ240" s="43"/>
      <c r="JDA240" s="43"/>
      <c r="JDB240" s="43"/>
      <c r="JDC240" s="43"/>
      <c r="JDD240" s="43"/>
      <c r="JDE240" s="43"/>
      <c r="JDF240" s="43"/>
      <c r="JDG240" s="43"/>
      <c r="JDH240" s="43"/>
      <c r="JDI240" s="43"/>
      <c r="JDJ240" s="43"/>
      <c r="JDK240" s="43"/>
      <c r="JDL240" s="43"/>
      <c r="JDM240" s="43"/>
      <c r="JDN240" s="43"/>
      <c r="JDO240" s="43"/>
      <c r="JDP240" s="43"/>
      <c r="JDQ240" s="43"/>
      <c r="JDR240" s="43"/>
      <c r="JDS240" s="43"/>
      <c r="JDT240" s="43"/>
      <c r="JDU240" s="43"/>
      <c r="JDV240" s="43"/>
      <c r="JDW240" s="43"/>
      <c r="JDX240" s="43"/>
      <c r="JDY240" s="43"/>
      <c r="JDZ240" s="43"/>
      <c r="JEA240" s="43"/>
      <c r="JEB240" s="43"/>
      <c r="JEC240" s="43"/>
      <c r="JED240" s="43"/>
      <c r="JEE240" s="43"/>
      <c r="JEF240" s="43"/>
      <c r="JEG240" s="43"/>
      <c r="JEH240" s="43"/>
      <c r="JEI240" s="43"/>
      <c r="JEJ240" s="43"/>
      <c r="JEK240" s="43"/>
      <c r="JEL240" s="43"/>
      <c r="JEM240" s="43"/>
      <c r="JEN240" s="43"/>
      <c r="JEO240" s="43"/>
      <c r="JEP240" s="43"/>
      <c r="JEQ240" s="43"/>
      <c r="JER240" s="43"/>
      <c r="JES240" s="43"/>
      <c r="JET240" s="43"/>
      <c r="JEU240" s="43"/>
      <c r="JEV240" s="43"/>
      <c r="JEW240" s="43"/>
      <c r="JEX240" s="43"/>
      <c r="JEY240" s="43"/>
      <c r="JEZ240" s="43"/>
      <c r="JFA240" s="43"/>
      <c r="JFB240" s="43"/>
      <c r="JFC240" s="43"/>
      <c r="JFD240" s="43"/>
      <c r="JFE240" s="43"/>
      <c r="JFF240" s="43"/>
      <c r="JFG240" s="43"/>
      <c r="JFH240" s="43"/>
      <c r="JFI240" s="43"/>
      <c r="JFJ240" s="43"/>
      <c r="JFK240" s="43"/>
      <c r="JFL240" s="43"/>
      <c r="JFM240" s="43"/>
      <c r="JFN240" s="43"/>
      <c r="JFO240" s="43"/>
      <c r="JFP240" s="43"/>
      <c r="JFQ240" s="43"/>
      <c r="JFR240" s="43"/>
      <c r="JFS240" s="43"/>
      <c r="JFT240" s="43"/>
      <c r="JFU240" s="43"/>
      <c r="JFV240" s="43"/>
      <c r="JFW240" s="43"/>
      <c r="JFX240" s="43"/>
      <c r="JFY240" s="43"/>
      <c r="JFZ240" s="43"/>
      <c r="JGA240" s="43"/>
      <c r="JGB240" s="43"/>
      <c r="JGC240" s="43"/>
      <c r="JGD240" s="43"/>
      <c r="JGE240" s="43"/>
      <c r="JGF240" s="43"/>
      <c r="JGG240" s="43"/>
      <c r="JGH240" s="43"/>
      <c r="JGI240" s="43"/>
      <c r="JGJ240" s="43"/>
      <c r="JGK240" s="43"/>
      <c r="JGL240" s="43"/>
      <c r="JGM240" s="43"/>
      <c r="JGN240" s="43"/>
      <c r="JGO240" s="43"/>
      <c r="JGP240" s="43"/>
      <c r="JGQ240" s="43"/>
      <c r="JGR240" s="43"/>
      <c r="JGS240" s="43"/>
      <c r="JGT240" s="43"/>
      <c r="JGU240" s="43"/>
      <c r="JGV240" s="43"/>
      <c r="JGW240" s="43"/>
      <c r="JGX240" s="43"/>
      <c r="JGY240" s="43"/>
      <c r="JGZ240" s="43"/>
      <c r="JHA240" s="43"/>
      <c r="JHB240" s="43"/>
      <c r="JHC240" s="43"/>
      <c r="JHD240" s="43"/>
      <c r="JHE240" s="43"/>
      <c r="JHF240" s="43"/>
      <c r="JHG240" s="43"/>
      <c r="JHH240" s="43"/>
      <c r="JHI240" s="43"/>
      <c r="JHJ240" s="43"/>
      <c r="JHK240" s="43"/>
      <c r="JHL240" s="43"/>
      <c r="JHM240" s="43"/>
      <c r="JHN240" s="43"/>
      <c r="JHO240" s="43"/>
      <c r="JHP240" s="43"/>
      <c r="JHQ240" s="43"/>
      <c r="JHR240" s="43"/>
      <c r="JHS240" s="43"/>
      <c r="JHT240" s="43"/>
      <c r="JHU240" s="43"/>
      <c r="JHV240" s="43"/>
      <c r="JHW240" s="43"/>
      <c r="JHX240" s="43"/>
      <c r="JHY240" s="43"/>
      <c r="JHZ240" s="43"/>
      <c r="JIA240" s="43"/>
      <c r="JIB240" s="43"/>
      <c r="JIC240" s="43"/>
      <c r="JID240" s="43"/>
      <c r="JIE240" s="43"/>
      <c r="JIF240" s="43"/>
      <c r="JIG240" s="43"/>
      <c r="JIH240" s="43"/>
      <c r="JII240" s="43"/>
      <c r="JIJ240" s="43"/>
      <c r="JIK240" s="43"/>
      <c r="JIL240" s="43"/>
      <c r="JIM240" s="43"/>
      <c r="JIN240" s="43"/>
      <c r="JIO240" s="43"/>
      <c r="JIP240" s="43"/>
      <c r="JIQ240" s="43"/>
      <c r="JIR240" s="43"/>
      <c r="JIS240" s="43"/>
      <c r="JIT240" s="43"/>
      <c r="JIU240" s="43"/>
      <c r="JIV240" s="43"/>
      <c r="JIW240" s="43"/>
      <c r="JIX240" s="43"/>
      <c r="JIY240" s="43"/>
      <c r="JIZ240" s="43"/>
      <c r="JJA240" s="43"/>
      <c r="JJB240" s="43"/>
      <c r="JJC240" s="43"/>
      <c r="JJD240" s="43"/>
      <c r="JJE240" s="43"/>
      <c r="JJF240" s="43"/>
      <c r="JJG240" s="43"/>
      <c r="JJH240" s="43"/>
      <c r="JJI240" s="43"/>
      <c r="JJJ240" s="43"/>
      <c r="JJK240" s="43"/>
      <c r="JJL240" s="43"/>
      <c r="JJM240" s="43"/>
      <c r="JJN240" s="43"/>
      <c r="JJO240" s="43"/>
      <c r="JJP240" s="43"/>
      <c r="JJQ240" s="43"/>
      <c r="JJR240" s="43"/>
      <c r="JJS240" s="43"/>
      <c r="JJT240" s="43"/>
      <c r="JJU240" s="43"/>
      <c r="JJV240" s="43"/>
      <c r="JJW240" s="43"/>
      <c r="JJX240" s="43"/>
      <c r="JJY240" s="43"/>
      <c r="JJZ240" s="43"/>
      <c r="JKA240" s="43"/>
      <c r="JKB240" s="43"/>
      <c r="JKC240" s="43"/>
      <c r="JKD240" s="43"/>
      <c r="JKE240" s="43"/>
      <c r="JKF240" s="43"/>
      <c r="JKG240" s="43"/>
      <c r="JKH240" s="43"/>
      <c r="JKI240" s="43"/>
      <c r="JKJ240" s="43"/>
      <c r="JKK240" s="43"/>
      <c r="JKL240" s="43"/>
      <c r="JKM240" s="43"/>
      <c r="JKN240" s="43"/>
      <c r="JKO240" s="43"/>
      <c r="JKP240" s="43"/>
      <c r="JKQ240" s="43"/>
      <c r="JKR240" s="43"/>
      <c r="JKS240" s="43"/>
      <c r="JKT240" s="43"/>
      <c r="JKU240" s="43"/>
      <c r="JKV240" s="43"/>
      <c r="JKW240" s="43"/>
      <c r="JKX240" s="43"/>
      <c r="JKY240" s="43"/>
      <c r="JKZ240" s="43"/>
      <c r="JLA240" s="43"/>
      <c r="JLB240" s="43"/>
      <c r="JLC240" s="43"/>
      <c r="JLD240" s="43"/>
      <c r="JLE240" s="43"/>
      <c r="JLF240" s="43"/>
      <c r="JLG240" s="43"/>
      <c r="JLH240" s="43"/>
      <c r="JLI240" s="43"/>
      <c r="JLJ240" s="43"/>
      <c r="JLK240" s="43"/>
      <c r="JLL240" s="43"/>
      <c r="JLM240" s="43"/>
      <c r="JLN240" s="43"/>
      <c r="JLO240" s="43"/>
      <c r="JLP240" s="43"/>
      <c r="JLQ240" s="43"/>
      <c r="JLR240" s="43"/>
      <c r="JLS240" s="43"/>
      <c r="JLT240" s="43"/>
      <c r="JLU240" s="43"/>
      <c r="JLV240" s="43"/>
      <c r="JLW240" s="43"/>
      <c r="JLX240" s="43"/>
      <c r="JLY240" s="43"/>
      <c r="JLZ240" s="43"/>
      <c r="JMA240" s="43"/>
      <c r="JMB240" s="43"/>
      <c r="JMC240" s="43"/>
      <c r="JMD240" s="43"/>
      <c r="JME240" s="43"/>
      <c r="JMF240" s="43"/>
      <c r="JMG240" s="43"/>
      <c r="JMH240" s="43"/>
      <c r="JMI240" s="43"/>
      <c r="JMJ240" s="43"/>
      <c r="JMK240" s="43"/>
      <c r="JML240" s="43"/>
      <c r="JMM240" s="43"/>
      <c r="JMN240" s="43"/>
      <c r="JMO240" s="43"/>
      <c r="JMP240" s="43"/>
      <c r="JMQ240" s="43"/>
      <c r="JMR240" s="43"/>
      <c r="JMS240" s="43"/>
      <c r="JMT240" s="43"/>
      <c r="JMU240" s="43"/>
      <c r="JMV240" s="43"/>
      <c r="JMW240" s="43"/>
      <c r="JMX240" s="43"/>
      <c r="JMY240" s="43"/>
      <c r="JMZ240" s="43"/>
      <c r="JNA240" s="43"/>
      <c r="JNB240" s="43"/>
      <c r="JNC240" s="43"/>
      <c r="JND240" s="43"/>
      <c r="JNE240" s="43"/>
      <c r="JNF240" s="43"/>
      <c r="JNG240" s="43"/>
      <c r="JNH240" s="43"/>
      <c r="JNI240" s="43"/>
      <c r="JNJ240" s="43"/>
      <c r="JNK240" s="43"/>
      <c r="JNL240" s="43"/>
      <c r="JNM240" s="43"/>
      <c r="JNN240" s="43"/>
      <c r="JNO240" s="43"/>
      <c r="JNP240" s="43"/>
      <c r="JNQ240" s="43"/>
      <c r="JNR240" s="43"/>
      <c r="JNS240" s="43"/>
      <c r="JNT240" s="43"/>
      <c r="JNU240" s="43"/>
      <c r="JNV240" s="43"/>
      <c r="JNW240" s="43"/>
      <c r="JNX240" s="43"/>
      <c r="JNY240" s="43"/>
      <c r="JNZ240" s="43"/>
      <c r="JOA240" s="43"/>
      <c r="JOB240" s="43"/>
      <c r="JOC240" s="43"/>
      <c r="JOD240" s="43"/>
      <c r="JOE240" s="43"/>
      <c r="JOF240" s="43"/>
      <c r="JOG240" s="43"/>
      <c r="JOH240" s="43"/>
      <c r="JOI240" s="43"/>
      <c r="JOJ240" s="43"/>
      <c r="JOK240" s="43"/>
      <c r="JOL240" s="43"/>
      <c r="JOM240" s="43"/>
      <c r="JON240" s="43"/>
      <c r="JOO240" s="43"/>
      <c r="JOP240" s="43"/>
      <c r="JOQ240" s="43"/>
      <c r="JOR240" s="43"/>
      <c r="JOS240" s="43"/>
      <c r="JOT240" s="43"/>
      <c r="JOU240" s="43"/>
      <c r="JOV240" s="43"/>
      <c r="JOW240" s="43"/>
      <c r="JOX240" s="43"/>
      <c r="JOY240" s="43"/>
      <c r="JOZ240" s="43"/>
      <c r="JPA240" s="43"/>
      <c r="JPB240" s="43"/>
      <c r="JPC240" s="43"/>
      <c r="JPD240" s="43"/>
      <c r="JPE240" s="43"/>
      <c r="JPF240" s="43"/>
      <c r="JPG240" s="43"/>
      <c r="JPH240" s="43"/>
      <c r="JPI240" s="43"/>
      <c r="JPJ240" s="43"/>
      <c r="JPK240" s="43"/>
      <c r="JPL240" s="43"/>
      <c r="JPM240" s="43"/>
      <c r="JPN240" s="43"/>
      <c r="JPO240" s="43"/>
      <c r="JPP240" s="43"/>
      <c r="JPQ240" s="43"/>
      <c r="JPR240" s="43"/>
      <c r="JPS240" s="43"/>
      <c r="JPT240" s="43"/>
      <c r="JPU240" s="43"/>
      <c r="JPV240" s="43"/>
      <c r="JPW240" s="43"/>
      <c r="JPX240" s="43"/>
      <c r="JPY240" s="43"/>
      <c r="JPZ240" s="43"/>
      <c r="JQA240" s="43"/>
      <c r="JQB240" s="43"/>
      <c r="JQC240" s="43"/>
      <c r="JQD240" s="43"/>
      <c r="JQE240" s="43"/>
      <c r="JQF240" s="43"/>
      <c r="JQG240" s="43"/>
      <c r="JQH240" s="43"/>
      <c r="JQI240" s="43"/>
      <c r="JQJ240" s="43"/>
      <c r="JQK240" s="43"/>
      <c r="JQL240" s="43"/>
      <c r="JQM240" s="43"/>
      <c r="JQN240" s="43"/>
      <c r="JQO240" s="43"/>
      <c r="JQP240" s="43"/>
      <c r="JQQ240" s="43"/>
      <c r="JQR240" s="43"/>
      <c r="JQS240" s="43"/>
      <c r="JQT240" s="43"/>
      <c r="JQU240" s="43"/>
      <c r="JQV240" s="43"/>
      <c r="JQW240" s="43"/>
      <c r="JQX240" s="43"/>
      <c r="JQY240" s="43"/>
      <c r="JQZ240" s="43"/>
      <c r="JRA240" s="43"/>
      <c r="JRB240" s="43"/>
      <c r="JRC240" s="43"/>
      <c r="JRD240" s="43"/>
      <c r="JRE240" s="43"/>
      <c r="JRF240" s="43"/>
      <c r="JRG240" s="43"/>
      <c r="JRH240" s="43"/>
      <c r="JRI240" s="43"/>
      <c r="JRJ240" s="43"/>
      <c r="JRK240" s="43"/>
      <c r="JRL240" s="43"/>
      <c r="JRM240" s="43"/>
      <c r="JRN240" s="43"/>
      <c r="JRO240" s="43"/>
      <c r="JRP240" s="43"/>
      <c r="JRQ240" s="43"/>
      <c r="JRR240" s="43"/>
      <c r="JRS240" s="43"/>
      <c r="JRT240" s="43"/>
      <c r="JRU240" s="43"/>
      <c r="JRV240" s="43"/>
      <c r="JRW240" s="43"/>
      <c r="JRX240" s="43"/>
      <c r="JRY240" s="43"/>
      <c r="JRZ240" s="43"/>
      <c r="JSA240" s="43"/>
      <c r="JSB240" s="43"/>
      <c r="JSC240" s="43"/>
      <c r="JSD240" s="43"/>
      <c r="JSE240" s="43"/>
      <c r="JSF240" s="43"/>
      <c r="JSG240" s="43"/>
      <c r="JSH240" s="43"/>
      <c r="JSI240" s="43"/>
      <c r="JSJ240" s="43"/>
      <c r="JSK240" s="43"/>
      <c r="JSL240" s="43"/>
      <c r="JSM240" s="43"/>
      <c r="JSN240" s="43"/>
      <c r="JSO240" s="43"/>
      <c r="JSP240" s="43"/>
      <c r="JSQ240" s="43"/>
      <c r="JSR240" s="43"/>
      <c r="JSS240" s="43"/>
      <c r="JST240" s="43"/>
      <c r="JSU240" s="43"/>
      <c r="JSV240" s="43"/>
      <c r="JSW240" s="43"/>
      <c r="JSX240" s="43"/>
      <c r="JSY240" s="43"/>
      <c r="JSZ240" s="43"/>
      <c r="JTA240" s="43"/>
      <c r="JTB240" s="43"/>
      <c r="JTC240" s="43"/>
      <c r="JTD240" s="43"/>
      <c r="JTE240" s="43"/>
      <c r="JTF240" s="43"/>
      <c r="JTG240" s="43"/>
      <c r="JTH240" s="43"/>
      <c r="JTI240" s="43"/>
      <c r="JTJ240" s="43"/>
      <c r="JTK240" s="43"/>
      <c r="JTL240" s="43"/>
      <c r="JTM240" s="43"/>
      <c r="JTN240" s="43"/>
      <c r="JTO240" s="43"/>
      <c r="JTP240" s="43"/>
      <c r="JTQ240" s="43"/>
      <c r="JTR240" s="43"/>
      <c r="JTS240" s="43"/>
      <c r="JTT240" s="43"/>
      <c r="JTU240" s="43"/>
      <c r="JTV240" s="43"/>
      <c r="JTW240" s="43"/>
      <c r="JTX240" s="43"/>
      <c r="JTY240" s="43"/>
      <c r="JTZ240" s="43"/>
      <c r="JUA240" s="43"/>
      <c r="JUB240" s="43"/>
      <c r="JUC240" s="43"/>
      <c r="JUD240" s="43"/>
      <c r="JUE240" s="43"/>
      <c r="JUF240" s="43"/>
      <c r="JUG240" s="43"/>
      <c r="JUH240" s="43"/>
      <c r="JUI240" s="43"/>
      <c r="JUJ240" s="43"/>
      <c r="JUK240" s="43"/>
      <c r="JUL240" s="43"/>
      <c r="JUM240" s="43"/>
      <c r="JUN240" s="43"/>
      <c r="JUO240" s="43"/>
      <c r="JUP240" s="43"/>
      <c r="JUQ240" s="43"/>
      <c r="JUR240" s="43"/>
      <c r="JUS240" s="43"/>
      <c r="JUT240" s="43"/>
      <c r="JUU240" s="43"/>
      <c r="JUV240" s="43"/>
      <c r="JUW240" s="43"/>
      <c r="JUX240" s="43"/>
      <c r="JUY240" s="43"/>
      <c r="JUZ240" s="43"/>
      <c r="JVA240" s="43"/>
      <c r="JVB240" s="43"/>
      <c r="JVC240" s="43"/>
      <c r="JVD240" s="43"/>
      <c r="JVE240" s="43"/>
      <c r="JVF240" s="43"/>
      <c r="JVG240" s="43"/>
      <c r="JVH240" s="43"/>
      <c r="JVI240" s="43"/>
      <c r="JVJ240" s="43"/>
      <c r="JVK240" s="43"/>
      <c r="JVL240" s="43"/>
      <c r="JVM240" s="43"/>
      <c r="JVN240" s="43"/>
      <c r="JVO240" s="43"/>
      <c r="JVP240" s="43"/>
      <c r="JVQ240" s="43"/>
      <c r="JVR240" s="43"/>
      <c r="JVS240" s="43"/>
      <c r="JVT240" s="43"/>
      <c r="JVU240" s="43"/>
      <c r="JVV240" s="43"/>
      <c r="JVW240" s="43"/>
      <c r="JVX240" s="43"/>
      <c r="JVY240" s="43"/>
      <c r="JVZ240" s="43"/>
      <c r="JWA240" s="43"/>
      <c r="JWB240" s="43"/>
      <c r="JWC240" s="43"/>
      <c r="JWD240" s="43"/>
      <c r="JWE240" s="43"/>
      <c r="JWF240" s="43"/>
      <c r="JWG240" s="43"/>
      <c r="JWH240" s="43"/>
      <c r="JWI240" s="43"/>
      <c r="JWJ240" s="43"/>
      <c r="JWK240" s="43"/>
      <c r="JWL240" s="43"/>
      <c r="JWM240" s="43"/>
      <c r="JWN240" s="43"/>
      <c r="JWO240" s="43"/>
      <c r="JWP240" s="43"/>
      <c r="JWQ240" s="43"/>
      <c r="JWR240" s="43"/>
      <c r="JWS240" s="43"/>
      <c r="JWT240" s="43"/>
      <c r="JWU240" s="43"/>
      <c r="JWV240" s="43"/>
      <c r="JWW240" s="43"/>
      <c r="JWX240" s="43"/>
      <c r="JWY240" s="43"/>
      <c r="JWZ240" s="43"/>
      <c r="JXA240" s="43"/>
      <c r="JXB240" s="43"/>
      <c r="JXC240" s="43"/>
      <c r="JXD240" s="43"/>
      <c r="JXE240" s="43"/>
      <c r="JXF240" s="43"/>
      <c r="JXG240" s="43"/>
      <c r="JXH240" s="43"/>
      <c r="JXI240" s="43"/>
      <c r="JXJ240" s="43"/>
      <c r="JXK240" s="43"/>
      <c r="JXL240" s="43"/>
      <c r="JXM240" s="43"/>
      <c r="JXN240" s="43"/>
      <c r="JXO240" s="43"/>
      <c r="JXP240" s="43"/>
      <c r="JXQ240" s="43"/>
      <c r="JXR240" s="43"/>
      <c r="JXS240" s="43"/>
      <c r="JXT240" s="43"/>
      <c r="JXU240" s="43"/>
      <c r="JXV240" s="43"/>
      <c r="JXW240" s="43"/>
      <c r="JXX240" s="43"/>
      <c r="JXY240" s="43"/>
      <c r="JXZ240" s="43"/>
      <c r="JYA240" s="43"/>
      <c r="JYB240" s="43"/>
      <c r="JYC240" s="43"/>
      <c r="JYD240" s="43"/>
      <c r="JYE240" s="43"/>
      <c r="JYF240" s="43"/>
      <c r="JYG240" s="43"/>
      <c r="JYH240" s="43"/>
      <c r="JYI240" s="43"/>
      <c r="JYJ240" s="43"/>
      <c r="JYK240" s="43"/>
      <c r="JYL240" s="43"/>
      <c r="JYM240" s="43"/>
      <c r="JYN240" s="43"/>
      <c r="JYO240" s="43"/>
      <c r="JYP240" s="43"/>
      <c r="JYQ240" s="43"/>
      <c r="JYR240" s="43"/>
      <c r="JYS240" s="43"/>
      <c r="JYT240" s="43"/>
      <c r="JYU240" s="43"/>
      <c r="JYV240" s="43"/>
      <c r="JYW240" s="43"/>
      <c r="JYX240" s="43"/>
      <c r="JYY240" s="43"/>
      <c r="JYZ240" s="43"/>
      <c r="JZA240" s="43"/>
      <c r="JZB240" s="43"/>
      <c r="JZC240" s="43"/>
      <c r="JZD240" s="43"/>
      <c r="JZE240" s="43"/>
      <c r="JZF240" s="43"/>
      <c r="JZG240" s="43"/>
      <c r="JZH240" s="43"/>
      <c r="JZI240" s="43"/>
      <c r="JZJ240" s="43"/>
      <c r="JZK240" s="43"/>
      <c r="JZL240" s="43"/>
      <c r="JZM240" s="43"/>
      <c r="JZN240" s="43"/>
      <c r="JZO240" s="43"/>
      <c r="JZP240" s="43"/>
      <c r="JZQ240" s="43"/>
      <c r="JZR240" s="43"/>
      <c r="JZS240" s="43"/>
      <c r="JZT240" s="43"/>
      <c r="JZU240" s="43"/>
      <c r="JZV240" s="43"/>
      <c r="JZW240" s="43"/>
      <c r="JZX240" s="43"/>
      <c r="JZY240" s="43"/>
      <c r="JZZ240" s="43"/>
      <c r="KAA240" s="43"/>
      <c r="KAB240" s="43"/>
      <c r="KAC240" s="43"/>
      <c r="KAD240" s="43"/>
      <c r="KAE240" s="43"/>
      <c r="KAF240" s="43"/>
      <c r="KAG240" s="43"/>
      <c r="KAH240" s="43"/>
      <c r="KAI240" s="43"/>
      <c r="KAJ240" s="43"/>
      <c r="KAK240" s="43"/>
      <c r="KAL240" s="43"/>
      <c r="KAM240" s="43"/>
      <c r="KAN240" s="43"/>
      <c r="KAO240" s="43"/>
      <c r="KAP240" s="43"/>
      <c r="KAQ240" s="43"/>
      <c r="KAR240" s="43"/>
      <c r="KAS240" s="43"/>
      <c r="KAT240" s="43"/>
      <c r="KAU240" s="43"/>
      <c r="KAV240" s="43"/>
      <c r="KAW240" s="43"/>
      <c r="KAX240" s="43"/>
      <c r="KAY240" s="43"/>
      <c r="KAZ240" s="43"/>
      <c r="KBA240" s="43"/>
      <c r="KBB240" s="43"/>
      <c r="KBC240" s="43"/>
      <c r="KBD240" s="43"/>
      <c r="KBE240" s="43"/>
      <c r="KBF240" s="43"/>
      <c r="KBG240" s="43"/>
      <c r="KBH240" s="43"/>
      <c r="KBI240" s="43"/>
      <c r="KBJ240" s="43"/>
      <c r="KBK240" s="43"/>
      <c r="KBL240" s="43"/>
      <c r="KBM240" s="43"/>
      <c r="KBN240" s="43"/>
      <c r="KBO240" s="43"/>
      <c r="KBP240" s="43"/>
      <c r="KBQ240" s="43"/>
      <c r="KBR240" s="43"/>
      <c r="KBS240" s="43"/>
      <c r="KBT240" s="43"/>
      <c r="KBU240" s="43"/>
      <c r="KBV240" s="43"/>
      <c r="KBW240" s="43"/>
      <c r="KBX240" s="43"/>
      <c r="KBY240" s="43"/>
      <c r="KBZ240" s="43"/>
      <c r="KCA240" s="43"/>
      <c r="KCB240" s="43"/>
      <c r="KCC240" s="43"/>
      <c r="KCD240" s="43"/>
      <c r="KCE240" s="43"/>
      <c r="KCF240" s="43"/>
      <c r="KCG240" s="43"/>
      <c r="KCH240" s="43"/>
      <c r="KCI240" s="43"/>
      <c r="KCJ240" s="43"/>
      <c r="KCK240" s="43"/>
      <c r="KCL240" s="43"/>
      <c r="KCM240" s="43"/>
      <c r="KCN240" s="43"/>
      <c r="KCO240" s="43"/>
      <c r="KCP240" s="43"/>
      <c r="KCQ240" s="43"/>
      <c r="KCR240" s="43"/>
      <c r="KCS240" s="43"/>
      <c r="KCT240" s="43"/>
      <c r="KCU240" s="43"/>
      <c r="KCV240" s="43"/>
      <c r="KCW240" s="43"/>
      <c r="KCX240" s="43"/>
      <c r="KCY240" s="43"/>
      <c r="KCZ240" s="43"/>
      <c r="KDA240" s="43"/>
      <c r="KDB240" s="43"/>
      <c r="KDC240" s="43"/>
      <c r="KDD240" s="43"/>
      <c r="KDE240" s="43"/>
      <c r="KDF240" s="43"/>
      <c r="KDG240" s="43"/>
      <c r="KDH240" s="43"/>
      <c r="KDI240" s="43"/>
      <c r="KDJ240" s="43"/>
      <c r="KDK240" s="43"/>
      <c r="KDL240" s="43"/>
      <c r="KDM240" s="43"/>
      <c r="KDN240" s="43"/>
      <c r="KDO240" s="43"/>
      <c r="KDP240" s="43"/>
      <c r="KDQ240" s="43"/>
      <c r="KDR240" s="43"/>
      <c r="KDS240" s="43"/>
      <c r="KDT240" s="43"/>
      <c r="KDU240" s="43"/>
      <c r="KDV240" s="43"/>
      <c r="KDW240" s="43"/>
      <c r="KDX240" s="43"/>
      <c r="KDY240" s="43"/>
      <c r="KDZ240" s="43"/>
      <c r="KEA240" s="43"/>
      <c r="KEB240" s="43"/>
      <c r="KEC240" s="43"/>
      <c r="KED240" s="43"/>
      <c r="KEE240" s="43"/>
      <c r="KEF240" s="43"/>
      <c r="KEG240" s="43"/>
      <c r="KEH240" s="43"/>
      <c r="KEI240" s="43"/>
      <c r="KEJ240" s="43"/>
      <c r="KEK240" s="43"/>
      <c r="KEL240" s="43"/>
      <c r="KEM240" s="43"/>
      <c r="KEN240" s="43"/>
      <c r="KEO240" s="43"/>
      <c r="KEP240" s="43"/>
      <c r="KEQ240" s="43"/>
      <c r="KER240" s="43"/>
      <c r="KES240" s="43"/>
      <c r="KET240" s="43"/>
      <c r="KEU240" s="43"/>
      <c r="KEV240" s="43"/>
      <c r="KEW240" s="43"/>
      <c r="KEX240" s="43"/>
      <c r="KEY240" s="43"/>
      <c r="KEZ240" s="43"/>
      <c r="KFA240" s="43"/>
      <c r="KFB240" s="43"/>
      <c r="KFC240" s="43"/>
      <c r="KFD240" s="43"/>
      <c r="KFE240" s="43"/>
      <c r="KFF240" s="43"/>
      <c r="KFG240" s="43"/>
      <c r="KFH240" s="43"/>
      <c r="KFI240" s="43"/>
      <c r="KFJ240" s="43"/>
      <c r="KFK240" s="43"/>
      <c r="KFL240" s="43"/>
      <c r="KFM240" s="43"/>
      <c r="KFN240" s="43"/>
      <c r="KFO240" s="43"/>
      <c r="KFP240" s="43"/>
      <c r="KFQ240" s="43"/>
      <c r="KFR240" s="43"/>
      <c r="KFS240" s="43"/>
      <c r="KFT240" s="43"/>
      <c r="KFU240" s="43"/>
      <c r="KFV240" s="43"/>
      <c r="KFW240" s="43"/>
      <c r="KFX240" s="43"/>
      <c r="KFY240" s="43"/>
      <c r="KFZ240" s="43"/>
      <c r="KGA240" s="43"/>
      <c r="KGB240" s="43"/>
      <c r="KGC240" s="43"/>
      <c r="KGD240" s="43"/>
      <c r="KGE240" s="43"/>
      <c r="KGF240" s="43"/>
      <c r="KGG240" s="43"/>
      <c r="KGH240" s="43"/>
      <c r="KGI240" s="43"/>
      <c r="KGJ240" s="43"/>
      <c r="KGK240" s="43"/>
      <c r="KGL240" s="43"/>
      <c r="KGM240" s="43"/>
      <c r="KGN240" s="43"/>
      <c r="KGO240" s="43"/>
      <c r="KGP240" s="43"/>
      <c r="KGQ240" s="43"/>
      <c r="KGR240" s="43"/>
      <c r="KGS240" s="43"/>
      <c r="KGT240" s="43"/>
      <c r="KGU240" s="43"/>
      <c r="KGV240" s="43"/>
      <c r="KGW240" s="43"/>
      <c r="KGX240" s="43"/>
      <c r="KGY240" s="43"/>
      <c r="KGZ240" s="43"/>
      <c r="KHA240" s="43"/>
      <c r="KHB240" s="43"/>
      <c r="KHC240" s="43"/>
      <c r="KHD240" s="43"/>
      <c r="KHE240" s="43"/>
      <c r="KHF240" s="43"/>
      <c r="KHG240" s="43"/>
      <c r="KHH240" s="43"/>
      <c r="KHI240" s="43"/>
      <c r="KHJ240" s="43"/>
      <c r="KHK240" s="43"/>
      <c r="KHL240" s="43"/>
      <c r="KHM240" s="43"/>
      <c r="KHN240" s="43"/>
      <c r="KHO240" s="43"/>
      <c r="KHP240" s="43"/>
      <c r="KHQ240" s="43"/>
      <c r="KHR240" s="43"/>
      <c r="KHS240" s="43"/>
      <c r="KHT240" s="43"/>
      <c r="KHU240" s="43"/>
      <c r="KHV240" s="43"/>
      <c r="KHW240" s="43"/>
      <c r="KHX240" s="43"/>
      <c r="KHY240" s="43"/>
      <c r="KHZ240" s="43"/>
      <c r="KIA240" s="43"/>
      <c r="KIB240" s="43"/>
      <c r="KIC240" s="43"/>
      <c r="KID240" s="43"/>
      <c r="KIE240" s="43"/>
      <c r="KIF240" s="43"/>
      <c r="KIG240" s="43"/>
      <c r="KIH240" s="43"/>
      <c r="KII240" s="43"/>
      <c r="KIJ240" s="43"/>
      <c r="KIK240" s="43"/>
      <c r="KIL240" s="43"/>
      <c r="KIM240" s="43"/>
      <c r="KIN240" s="43"/>
      <c r="KIO240" s="43"/>
      <c r="KIP240" s="43"/>
      <c r="KIQ240" s="43"/>
      <c r="KIR240" s="43"/>
      <c r="KIS240" s="43"/>
      <c r="KIT240" s="43"/>
      <c r="KIU240" s="43"/>
      <c r="KIV240" s="43"/>
      <c r="KIW240" s="43"/>
      <c r="KIX240" s="43"/>
      <c r="KIY240" s="43"/>
      <c r="KIZ240" s="43"/>
      <c r="KJA240" s="43"/>
      <c r="KJB240" s="43"/>
      <c r="KJC240" s="43"/>
      <c r="KJD240" s="43"/>
      <c r="KJE240" s="43"/>
      <c r="KJF240" s="43"/>
      <c r="KJG240" s="43"/>
      <c r="KJH240" s="43"/>
      <c r="KJI240" s="43"/>
      <c r="KJJ240" s="43"/>
      <c r="KJK240" s="43"/>
      <c r="KJL240" s="43"/>
      <c r="KJM240" s="43"/>
      <c r="KJN240" s="43"/>
      <c r="KJO240" s="43"/>
      <c r="KJP240" s="43"/>
      <c r="KJQ240" s="43"/>
      <c r="KJR240" s="43"/>
      <c r="KJS240" s="43"/>
      <c r="KJT240" s="43"/>
      <c r="KJU240" s="43"/>
      <c r="KJV240" s="43"/>
      <c r="KJW240" s="43"/>
      <c r="KJX240" s="43"/>
      <c r="KJY240" s="43"/>
      <c r="KJZ240" s="43"/>
      <c r="KKA240" s="43"/>
      <c r="KKB240" s="43"/>
      <c r="KKC240" s="43"/>
      <c r="KKD240" s="43"/>
      <c r="KKE240" s="43"/>
      <c r="KKF240" s="43"/>
      <c r="KKG240" s="43"/>
      <c r="KKH240" s="43"/>
      <c r="KKI240" s="43"/>
      <c r="KKJ240" s="43"/>
      <c r="KKK240" s="43"/>
      <c r="KKL240" s="43"/>
      <c r="KKM240" s="43"/>
      <c r="KKN240" s="43"/>
      <c r="KKO240" s="43"/>
      <c r="KKP240" s="43"/>
      <c r="KKQ240" s="43"/>
      <c r="KKR240" s="43"/>
      <c r="KKS240" s="43"/>
      <c r="KKT240" s="43"/>
      <c r="KKU240" s="43"/>
      <c r="KKV240" s="43"/>
      <c r="KKW240" s="43"/>
      <c r="KKX240" s="43"/>
      <c r="KKY240" s="43"/>
      <c r="KKZ240" s="43"/>
      <c r="KLA240" s="43"/>
      <c r="KLB240" s="43"/>
      <c r="KLC240" s="43"/>
      <c r="KLD240" s="43"/>
      <c r="KLE240" s="43"/>
      <c r="KLF240" s="43"/>
      <c r="KLG240" s="43"/>
      <c r="KLH240" s="43"/>
      <c r="KLI240" s="43"/>
      <c r="KLJ240" s="43"/>
      <c r="KLK240" s="43"/>
      <c r="KLL240" s="43"/>
      <c r="KLM240" s="43"/>
      <c r="KLN240" s="43"/>
      <c r="KLO240" s="43"/>
      <c r="KLP240" s="43"/>
      <c r="KLQ240" s="43"/>
      <c r="KLR240" s="43"/>
      <c r="KLS240" s="43"/>
      <c r="KLT240" s="43"/>
      <c r="KLU240" s="43"/>
      <c r="KLV240" s="43"/>
      <c r="KLW240" s="43"/>
      <c r="KLX240" s="43"/>
      <c r="KLY240" s="43"/>
      <c r="KLZ240" s="43"/>
      <c r="KMA240" s="43"/>
      <c r="KMB240" s="43"/>
      <c r="KMC240" s="43"/>
      <c r="KMD240" s="43"/>
      <c r="KME240" s="43"/>
      <c r="KMF240" s="43"/>
      <c r="KMG240" s="43"/>
      <c r="KMH240" s="43"/>
      <c r="KMI240" s="43"/>
      <c r="KMJ240" s="43"/>
      <c r="KMK240" s="43"/>
      <c r="KML240" s="43"/>
      <c r="KMM240" s="43"/>
      <c r="KMN240" s="43"/>
      <c r="KMO240" s="43"/>
      <c r="KMP240" s="43"/>
      <c r="KMQ240" s="43"/>
      <c r="KMR240" s="43"/>
      <c r="KMS240" s="43"/>
      <c r="KMT240" s="43"/>
      <c r="KMU240" s="43"/>
      <c r="KMV240" s="43"/>
      <c r="KMW240" s="43"/>
      <c r="KMX240" s="43"/>
      <c r="KMY240" s="43"/>
      <c r="KMZ240" s="43"/>
      <c r="KNA240" s="43"/>
      <c r="KNB240" s="43"/>
      <c r="KNC240" s="43"/>
      <c r="KND240" s="43"/>
      <c r="KNE240" s="43"/>
      <c r="KNF240" s="43"/>
      <c r="KNG240" s="43"/>
      <c r="KNH240" s="43"/>
      <c r="KNI240" s="43"/>
      <c r="KNJ240" s="43"/>
      <c r="KNK240" s="43"/>
      <c r="KNL240" s="43"/>
      <c r="KNM240" s="43"/>
      <c r="KNN240" s="43"/>
      <c r="KNO240" s="43"/>
      <c r="KNP240" s="43"/>
      <c r="KNQ240" s="43"/>
      <c r="KNR240" s="43"/>
      <c r="KNS240" s="43"/>
      <c r="KNT240" s="43"/>
      <c r="KNU240" s="43"/>
      <c r="KNV240" s="43"/>
      <c r="KNW240" s="43"/>
      <c r="KNX240" s="43"/>
      <c r="KNY240" s="43"/>
      <c r="KNZ240" s="43"/>
      <c r="KOA240" s="43"/>
      <c r="KOB240" s="43"/>
      <c r="KOC240" s="43"/>
      <c r="KOD240" s="43"/>
      <c r="KOE240" s="43"/>
      <c r="KOF240" s="43"/>
      <c r="KOG240" s="43"/>
      <c r="KOH240" s="43"/>
      <c r="KOI240" s="43"/>
      <c r="KOJ240" s="43"/>
      <c r="KOK240" s="43"/>
      <c r="KOL240" s="43"/>
      <c r="KOM240" s="43"/>
      <c r="KON240" s="43"/>
      <c r="KOO240" s="43"/>
      <c r="KOP240" s="43"/>
      <c r="KOQ240" s="43"/>
      <c r="KOR240" s="43"/>
      <c r="KOS240" s="43"/>
      <c r="KOT240" s="43"/>
      <c r="KOU240" s="43"/>
      <c r="KOV240" s="43"/>
      <c r="KOW240" s="43"/>
      <c r="KOX240" s="43"/>
      <c r="KOY240" s="43"/>
      <c r="KOZ240" s="43"/>
      <c r="KPA240" s="43"/>
      <c r="KPB240" s="43"/>
      <c r="KPC240" s="43"/>
      <c r="KPD240" s="43"/>
      <c r="KPE240" s="43"/>
      <c r="KPF240" s="43"/>
      <c r="KPG240" s="43"/>
      <c r="KPH240" s="43"/>
      <c r="KPI240" s="43"/>
      <c r="KPJ240" s="43"/>
      <c r="KPK240" s="43"/>
      <c r="KPL240" s="43"/>
      <c r="KPM240" s="43"/>
      <c r="KPN240" s="43"/>
      <c r="KPO240" s="43"/>
      <c r="KPP240" s="43"/>
      <c r="KPQ240" s="43"/>
      <c r="KPR240" s="43"/>
      <c r="KPS240" s="43"/>
      <c r="KPT240" s="43"/>
      <c r="KPU240" s="43"/>
      <c r="KPV240" s="43"/>
      <c r="KPW240" s="43"/>
      <c r="KPX240" s="43"/>
      <c r="KPY240" s="43"/>
      <c r="KPZ240" s="43"/>
      <c r="KQA240" s="43"/>
      <c r="KQB240" s="43"/>
      <c r="KQC240" s="43"/>
      <c r="KQD240" s="43"/>
      <c r="KQE240" s="43"/>
      <c r="KQF240" s="43"/>
      <c r="KQG240" s="43"/>
      <c r="KQH240" s="43"/>
      <c r="KQI240" s="43"/>
      <c r="KQJ240" s="43"/>
      <c r="KQK240" s="43"/>
      <c r="KQL240" s="43"/>
      <c r="KQM240" s="43"/>
      <c r="KQN240" s="43"/>
      <c r="KQO240" s="43"/>
      <c r="KQP240" s="43"/>
      <c r="KQQ240" s="43"/>
      <c r="KQR240" s="43"/>
      <c r="KQS240" s="43"/>
      <c r="KQT240" s="43"/>
      <c r="KQU240" s="43"/>
      <c r="KQV240" s="43"/>
      <c r="KQW240" s="43"/>
      <c r="KQX240" s="43"/>
      <c r="KQY240" s="43"/>
      <c r="KQZ240" s="43"/>
      <c r="KRA240" s="43"/>
      <c r="KRB240" s="43"/>
      <c r="KRC240" s="43"/>
      <c r="KRD240" s="43"/>
      <c r="KRE240" s="43"/>
      <c r="KRF240" s="43"/>
      <c r="KRG240" s="43"/>
      <c r="KRH240" s="43"/>
      <c r="KRI240" s="43"/>
      <c r="KRJ240" s="43"/>
      <c r="KRK240" s="43"/>
      <c r="KRL240" s="43"/>
      <c r="KRM240" s="43"/>
      <c r="KRN240" s="43"/>
      <c r="KRO240" s="43"/>
      <c r="KRP240" s="43"/>
      <c r="KRQ240" s="43"/>
      <c r="KRR240" s="43"/>
      <c r="KRS240" s="43"/>
      <c r="KRT240" s="43"/>
      <c r="KRU240" s="43"/>
      <c r="KRV240" s="43"/>
      <c r="KRW240" s="43"/>
      <c r="KRX240" s="43"/>
      <c r="KRY240" s="43"/>
      <c r="KRZ240" s="43"/>
      <c r="KSA240" s="43"/>
      <c r="KSB240" s="43"/>
      <c r="KSC240" s="43"/>
      <c r="KSD240" s="43"/>
      <c r="KSE240" s="43"/>
      <c r="KSF240" s="43"/>
      <c r="KSG240" s="43"/>
      <c r="KSH240" s="43"/>
      <c r="KSI240" s="43"/>
      <c r="KSJ240" s="43"/>
      <c r="KSK240" s="43"/>
      <c r="KSL240" s="43"/>
      <c r="KSM240" s="43"/>
      <c r="KSN240" s="43"/>
      <c r="KSO240" s="43"/>
      <c r="KSP240" s="43"/>
      <c r="KSQ240" s="43"/>
      <c r="KSR240" s="43"/>
      <c r="KSS240" s="43"/>
      <c r="KST240" s="43"/>
      <c r="KSU240" s="43"/>
      <c r="KSV240" s="43"/>
      <c r="KSW240" s="43"/>
      <c r="KSX240" s="43"/>
      <c r="KSY240" s="43"/>
      <c r="KSZ240" s="43"/>
      <c r="KTA240" s="43"/>
      <c r="KTB240" s="43"/>
      <c r="KTC240" s="43"/>
      <c r="KTD240" s="43"/>
      <c r="KTE240" s="43"/>
      <c r="KTF240" s="43"/>
      <c r="KTG240" s="43"/>
      <c r="KTH240" s="43"/>
      <c r="KTI240" s="43"/>
      <c r="KTJ240" s="43"/>
      <c r="KTK240" s="43"/>
      <c r="KTL240" s="43"/>
      <c r="KTM240" s="43"/>
      <c r="KTN240" s="43"/>
      <c r="KTO240" s="43"/>
      <c r="KTP240" s="43"/>
      <c r="KTQ240" s="43"/>
      <c r="KTR240" s="43"/>
      <c r="KTS240" s="43"/>
      <c r="KTT240" s="43"/>
      <c r="KTU240" s="43"/>
      <c r="KTV240" s="43"/>
      <c r="KTW240" s="43"/>
      <c r="KTX240" s="43"/>
      <c r="KTY240" s="43"/>
      <c r="KTZ240" s="43"/>
      <c r="KUA240" s="43"/>
      <c r="KUB240" s="43"/>
      <c r="KUC240" s="43"/>
      <c r="KUD240" s="43"/>
      <c r="KUE240" s="43"/>
      <c r="KUF240" s="43"/>
      <c r="KUG240" s="43"/>
      <c r="KUH240" s="43"/>
      <c r="KUI240" s="43"/>
      <c r="KUJ240" s="43"/>
      <c r="KUK240" s="43"/>
      <c r="KUL240" s="43"/>
      <c r="KUM240" s="43"/>
      <c r="KUN240" s="43"/>
      <c r="KUO240" s="43"/>
      <c r="KUP240" s="43"/>
      <c r="KUQ240" s="43"/>
      <c r="KUR240" s="43"/>
      <c r="KUS240" s="43"/>
      <c r="KUT240" s="43"/>
      <c r="KUU240" s="43"/>
      <c r="KUV240" s="43"/>
      <c r="KUW240" s="43"/>
      <c r="KUX240" s="43"/>
      <c r="KUY240" s="43"/>
      <c r="KUZ240" s="43"/>
      <c r="KVA240" s="43"/>
      <c r="KVB240" s="43"/>
      <c r="KVC240" s="43"/>
      <c r="KVD240" s="43"/>
      <c r="KVE240" s="43"/>
      <c r="KVF240" s="43"/>
      <c r="KVG240" s="43"/>
      <c r="KVH240" s="43"/>
      <c r="KVI240" s="43"/>
      <c r="KVJ240" s="43"/>
      <c r="KVK240" s="43"/>
      <c r="KVL240" s="43"/>
      <c r="KVM240" s="43"/>
      <c r="KVN240" s="43"/>
      <c r="KVO240" s="43"/>
      <c r="KVP240" s="43"/>
      <c r="KVQ240" s="43"/>
      <c r="KVR240" s="43"/>
      <c r="KVS240" s="43"/>
      <c r="KVT240" s="43"/>
      <c r="KVU240" s="43"/>
      <c r="KVV240" s="43"/>
      <c r="KVW240" s="43"/>
      <c r="KVX240" s="43"/>
      <c r="KVY240" s="43"/>
      <c r="KVZ240" s="43"/>
      <c r="KWA240" s="43"/>
      <c r="KWB240" s="43"/>
      <c r="KWC240" s="43"/>
      <c r="KWD240" s="43"/>
      <c r="KWE240" s="43"/>
      <c r="KWF240" s="43"/>
      <c r="KWG240" s="43"/>
      <c r="KWH240" s="43"/>
      <c r="KWI240" s="43"/>
      <c r="KWJ240" s="43"/>
      <c r="KWK240" s="43"/>
      <c r="KWL240" s="43"/>
      <c r="KWM240" s="43"/>
      <c r="KWN240" s="43"/>
      <c r="KWO240" s="43"/>
      <c r="KWP240" s="43"/>
      <c r="KWQ240" s="43"/>
      <c r="KWR240" s="43"/>
      <c r="KWS240" s="43"/>
      <c r="KWT240" s="43"/>
      <c r="KWU240" s="43"/>
      <c r="KWV240" s="43"/>
      <c r="KWW240" s="43"/>
      <c r="KWX240" s="43"/>
      <c r="KWY240" s="43"/>
      <c r="KWZ240" s="43"/>
      <c r="KXA240" s="43"/>
      <c r="KXB240" s="43"/>
      <c r="KXC240" s="43"/>
      <c r="KXD240" s="43"/>
      <c r="KXE240" s="43"/>
      <c r="KXF240" s="43"/>
      <c r="KXG240" s="43"/>
      <c r="KXH240" s="43"/>
      <c r="KXI240" s="43"/>
      <c r="KXJ240" s="43"/>
      <c r="KXK240" s="43"/>
      <c r="KXL240" s="43"/>
      <c r="KXM240" s="43"/>
      <c r="KXN240" s="43"/>
      <c r="KXO240" s="43"/>
      <c r="KXP240" s="43"/>
      <c r="KXQ240" s="43"/>
      <c r="KXR240" s="43"/>
      <c r="KXS240" s="43"/>
      <c r="KXT240" s="43"/>
      <c r="KXU240" s="43"/>
      <c r="KXV240" s="43"/>
      <c r="KXW240" s="43"/>
      <c r="KXX240" s="43"/>
      <c r="KXY240" s="43"/>
      <c r="KXZ240" s="43"/>
      <c r="KYA240" s="43"/>
      <c r="KYB240" s="43"/>
      <c r="KYC240" s="43"/>
      <c r="KYD240" s="43"/>
      <c r="KYE240" s="43"/>
      <c r="KYF240" s="43"/>
      <c r="KYG240" s="43"/>
      <c r="KYH240" s="43"/>
      <c r="KYI240" s="43"/>
      <c r="KYJ240" s="43"/>
      <c r="KYK240" s="43"/>
      <c r="KYL240" s="43"/>
      <c r="KYM240" s="43"/>
      <c r="KYN240" s="43"/>
      <c r="KYO240" s="43"/>
      <c r="KYP240" s="43"/>
      <c r="KYQ240" s="43"/>
      <c r="KYR240" s="43"/>
      <c r="KYS240" s="43"/>
      <c r="KYT240" s="43"/>
      <c r="KYU240" s="43"/>
      <c r="KYV240" s="43"/>
      <c r="KYW240" s="43"/>
      <c r="KYX240" s="43"/>
      <c r="KYY240" s="43"/>
      <c r="KYZ240" s="43"/>
      <c r="KZA240" s="43"/>
      <c r="KZB240" s="43"/>
      <c r="KZC240" s="43"/>
      <c r="KZD240" s="43"/>
      <c r="KZE240" s="43"/>
      <c r="KZF240" s="43"/>
      <c r="KZG240" s="43"/>
      <c r="KZH240" s="43"/>
      <c r="KZI240" s="43"/>
      <c r="KZJ240" s="43"/>
      <c r="KZK240" s="43"/>
      <c r="KZL240" s="43"/>
      <c r="KZM240" s="43"/>
      <c r="KZN240" s="43"/>
      <c r="KZO240" s="43"/>
      <c r="KZP240" s="43"/>
      <c r="KZQ240" s="43"/>
      <c r="KZR240" s="43"/>
      <c r="KZS240" s="43"/>
      <c r="KZT240" s="43"/>
      <c r="KZU240" s="43"/>
      <c r="KZV240" s="43"/>
      <c r="KZW240" s="43"/>
      <c r="KZX240" s="43"/>
      <c r="KZY240" s="43"/>
      <c r="KZZ240" s="43"/>
      <c r="LAA240" s="43"/>
      <c r="LAB240" s="43"/>
      <c r="LAC240" s="43"/>
      <c r="LAD240" s="43"/>
      <c r="LAE240" s="43"/>
      <c r="LAF240" s="43"/>
      <c r="LAG240" s="43"/>
      <c r="LAH240" s="43"/>
      <c r="LAI240" s="43"/>
      <c r="LAJ240" s="43"/>
      <c r="LAK240" s="43"/>
      <c r="LAL240" s="43"/>
      <c r="LAM240" s="43"/>
      <c r="LAN240" s="43"/>
      <c r="LAO240" s="43"/>
      <c r="LAP240" s="43"/>
      <c r="LAQ240" s="43"/>
      <c r="LAR240" s="43"/>
      <c r="LAS240" s="43"/>
      <c r="LAT240" s="43"/>
      <c r="LAU240" s="43"/>
      <c r="LAV240" s="43"/>
      <c r="LAW240" s="43"/>
      <c r="LAX240" s="43"/>
      <c r="LAY240" s="43"/>
      <c r="LAZ240" s="43"/>
      <c r="LBA240" s="43"/>
      <c r="LBB240" s="43"/>
      <c r="LBC240" s="43"/>
      <c r="LBD240" s="43"/>
      <c r="LBE240" s="43"/>
      <c r="LBF240" s="43"/>
      <c r="LBG240" s="43"/>
      <c r="LBH240" s="43"/>
      <c r="LBI240" s="43"/>
      <c r="LBJ240" s="43"/>
      <c r="LBK240" s="43"/>
      <c r="LBL240" s="43"/>
      <c r="LBM240" s="43"/>
      <c r="LBN240" s="43"/>
      <c r="LBO240" s="43"/>
      <c r="LBP240" s="43"/>
      <c r="LBQ240" s="43"/>
      <c r="LBR240" s="43"/>
      <c r="LBS240" s="43"/>
      <c r="LBT240" s="43"/>
      <c r="LBU240" s="43"/>
      <c r="LBV240" s="43"/>
      <c r="LBW240" s="43"/>
      <c r="LBX240" s="43"/>
      <c r="LBY240" s="43"/>
      <c r="LBZ240" s="43"/>
      <c r="LCA240" s="43"/>
      <c r="LCB240" s="43"/>
      <c r="LCC240" s="43"/>
      <c r="LCD240" s="43"/>
      <c r="LCE240" s="43"/>
      <c r="LCF240" s="43"/>
      <c r="LCG240" s="43"/>
      <c r="LCH240" s="43"/>
      <c r="LCI240" s="43"/>
      <c r="LCJ240" s="43"/>
      <c r="LCK240" s="43"/>
      <c r="LCL240" s="43"/>
      <c r="LCM240" s="43"/>
      <c r="LCN240" s="43"/>
      <c r="LCO240" s="43"/>
      <c r="LCP240" s="43"/>
      <c r="LCQ240" s="43"/>
      <c r="LCR240" s="43"/>
      <c r="LCS240" s="43"/>
      <c r="LCT240" s="43"/>
      <c r="LCU240" s="43"/>
      <c r="LCV240" s="43"/>
      <c r="LCW240" s="43"/>
      <c r="LCX240" s="43"/>
      <c r="LCY240" s="43"/>
      <c r="LCZ240" s="43"/>
      <c r="LDA240" s="43"/>
      <c r="LDB240" s="43"/>
      <c r="LDC240" s="43"/>
      <c r="LDD240" s="43"/>
      <c r="LDE240" s="43"/>
      <c r="LDF240" s="43"/>
      <c r="LDG240" s="43"/>
      <c r="LDH240" s="43"/>
      <c r="LDI240" s="43"/>
      <c r="LDJ240" s="43"/>
      <c r="LDK240" s="43"/>
      <c r="LDL240" s="43"/>
      <c r="LDM240" s="43"/>
      <c r="LDN240" s="43"/>
      <c r="LDO240" s="43"/>
      <c r="LDP240" s="43"/>
      <c r="LDQ240" s="43"/>
      <c r="LDR240" s="43"/>
      <c r="LDS240" s="43"/>
      <c r="LDT240" s="43"/>
      <c r="LDU240" s="43"/>
      <c r="LDV240" s="43"/>
      <c r="LDW240" s="43"/>
      <c r="LDX240" s="43"/>
      <c r="LDY240" s="43"/>
      <c r="LDZ240" s="43"/>
      <c r="LEA240" s="43"/>
      <c r="LEB240" s="43"/>
      <c r="LEC240" s="43"/>
      <c r="LED240" s="43"/>
      <c r="LEE240" s="43"/>
      <c r="LEF240" s="43"/>
      <c r="LEG240" s="43"/>
      <c r="LEH240" s="43"/>
      <c r="LEI240" s="43"/>
      <c r="LEJ240" s="43"/>
      <c r="LEK240" s="43"/>
      <c r="LEL240" s="43"/>
      <c r="LEM240" s="43"/>
      <c r="LEN240" s="43"/>
      <c r="LEO240" s="43"/>
      <c r="LEP240" s="43"/>
      <c r="LEQ240" s="43"/>
      <c r="LER240" s="43"/>
      <c r="LES240" s="43"/>
      <c r="LET240" s="43"/>
      <c r="LEU240" s="43"/>
      <c r="LEV240" s="43"/>
      <c r="LEW240" s="43"/>
      <c r="LEX240" s="43"/>
      <c r="LEY240" s="43"/>
      <c r="LEZ240" s="43"/>
      <c r="LFA240" s="43"/>
      <c r="LFB240" s="43"/>
      <c r="LFC240" s="43"/>
      <c r="LFD240" s="43"/>
      <c r="LFE240" s="43"/>
      <c r="LFF240" s="43"/>
      <c r="LFG240" s="43"/>
      <c r="LFH240" s="43"/>
      <c r="LFI240" s="43"/>
      <c r="LFJ240" s="43"/>
      <c r="LFK240" s="43"/>
      <c r="LFL240" s="43"/>
      <c r="LFM240" s="43"/>
      <c r="LFN240" s="43"/>
      <c r="LFO240" s="43"/>
      <c r="LFP240" s="43"/>
      <c r="LFQ240" s="43"/>
      <c r="LFR240" s="43"/>
      <c r="LFS240" s="43"/>
      <c r="LFT240" s="43"/>
      <c r="LFU240" s="43"/>
      <c r="LFV240" s="43"/>
      <c r="LFW240" s="43"/>
      <c r="LFX240" s="43"/>
      <c r="LFY240" s="43"/>
      <c r="LFZ240" s="43"/>
      <c r="LGA240" s="43"/>
      <c r="LGB240" s="43"/>
      <c r="LGC240" s="43"/>
      <c r="LGD240" s="43"/>
      <c r="LGE240" s="43"/>
      <c r="LGF240" s="43"/>
      <c r="LGG240" s="43"/>
      <c r="LGH240" s="43"/>
      <c r="LGI240" s="43"/>
      <c r="LGJ240" s="43"/>
      <c r="LGK240" s="43"/>
      <c r="LGL240" s="43"/>
      <c r="LGM240" s="43"/>
      <c r="LGN240" s="43"/>
      <c r="LGO240" s="43"/>
      <c r="LGP240" s="43"/>
      <c r="LGQ240" s="43"/>
      <c r="LGR240" s="43"/>
      <c r="LGS240" s="43"/>
      <c r="LGT240" s="43"/>
      <c r="LGU240" s="43"/>
      <c r="LGV240" s="43"/>
      <c r="LGW240" s="43"/>
      <c r="LGX240" s="43"/>
      <c r="LGY240" s="43"/>
      <c r="LGZ240" s="43"/>
      <c r="LHA240" s="43"/>
      <c r="LHB240" s="43"/>
      <c r="LHC240" s="43"/>
      <c r="LHD240" s="43"/>
      <c r="LHE240" s="43"/>
      <c r="LHF240" s="43"/>
      <c r="LHG240" s="43"/>
      <c r="LHH240" s="43"/>
      <c r="LHI240" s="43"/>
      <c r="LHJ240" s="43"/>
      <c r="LHK240" s="43"/>
      <c r="LHL240" s="43"/>
      <c r="LHM240" s="43"/>
      <c r="LHN240" s="43"/>
      <c r="LHO240" s="43"/>
      <c r="LHP240" s="43"/>
      <c r="LHQ240" s="43"/>
      <c r="LHR240" s="43"/>
      <c r="LHS240" s="43"/>
      <c r="LHT240" s="43"/>
      <c r="LHU240" s="43"/>
      <c r="LHV240" s="43"/>
      <c r="LHW240" s="43"/>
      <c r="LHX240" s="43"/>
      <c r="LHY240" s="43"/>
      <c r="LHZ240" s="43"/>
      <c r="LIA240" s="43"/>
      <c r="LIB240" s="43"/>
      <c r="LIC240" s="43"/>
      <c r="LID240" s="43"/>
      <c r="LIE240" s="43"/>
      <c r="LIF240" s="43"/>
      <c r="LIG240" s="43"/>
      <c r="LIH240" s="43"/>
      <c r="LII240" s="43"/>
      <c r="LIJ240" s="43"/>
      <c r="LIK240" s="43"/>
      <c r="LIL240" s="43"/>
      <c r="LIM240" s="43"/>
      <c r="LIN240" s="43"/>
      <c r="LIO240" s="43"/>
      <c r="LIP240" s="43"/>
      <c r="LIQ240" s="43"/>
      <c r="LIR240" s="43"/>
      <c r="LIS240" s="43"/>
      <c r="LIT240" s="43"/>
      <c r="LIU240" s="43"/>
      <c r="LIV240" s="43"/>
      <c r="LIW240" s="43"/>
      <c r="LIX240" s="43"/>
      <c r="LIY240" s="43"/>
      <c r="LIZ240" s="43"/>
      <c r="LJA240" s="43"/>
      <c r="LJB240" s="43"/>
      <c r="LJC240" s="43"/>
      <c r="LJD240" s="43"/>
      <c r="LJE240" s="43"/>
      <c r="LJF240" s="43"/>
      <c r="LJG240" s="43"/>
      <c r="LJH240" s="43"/>
      <c r="LJI240" s="43"/>
      <c r="LJJ240" s="43"/>
      <c r="LJK240" s="43"/>
      <c r="LJL240" s="43"/>
      <c r="LJM240" s="43"/>
      <c r="LJN240" s="43"/>
      <c r="LJO240" s="43"/>
      <c r="LJP240" s="43"/>
      <c r="LJQ240" s="43"/>
      <c r="LJR240" s="43"/>
      <c r="LJS240" s="43"/>
      <c r="LJT240" s="43"/>
      <c r="LJU240" s="43"/>
      <c r="LJV240" s="43"/>
      <c r="LJW240" s="43"/>
      <c r="LJX240" s="43"/>
      <c r="LJY240" s="43"/>
      <c r="LJZ240" s="43"/>
      <c r="LKA240" s="43"/>
      <c r="LKB240" s="43"/>
      <c r="LKC240" s="43"/>
      <c r="LKD240" s="43"/>
      <c r="LKE240" s="43"/>
      <c r="LKF240" s="43"/>
      <c r="LKG240" s="43"/>
      <c r="LKH240" s="43"/>
      <c r="LKI240" s="43"/>
      <c r="LKJ240" s="43"/>
      <c r="LKK240" s="43"/>
      <c r="LKL240" s="43"/>
      <c r="LKM240" s="43"/>
      <c r="LKN240" s="43"/>
      <c r="LKO240" s="43"/>
      <c r="LKP240" s="43"/>
      <c r="LKQ240" s="43"/>
      <c r="LKR240" s="43"/>
      <c r="LKS240" s="43"/>
      <c r="LKT240" s="43"/>
      <c r="LKU240" s="43"/>
      <c r="LKV240" s="43"/>
      <c r="LKW240" s="43"/>
      <c r="LKX240" s="43"/>
      <c r="LKY240" s="43"/>
      <c r="LKZ240" s="43"/>
      <c r="LLA240" s="43"/>
      <c r="LLB240" s="43"/>
      <c r="LLC240" s="43"/>
      <c r="LLD240" s="43"/>
      <c r="LLE240" s="43"/>
      <c r="LLF240" s="43"/>
      <c r="LLG240" s="43"/>
      <c r="LLH240" s="43"/>
      <c r="LLI240" s="43"/>
      <c r="LLJ240" s="43"/>
      <c r="LLK240" s="43"/>
      <c r="LLL240" s="43"/>
      <c r="LLM240" s="43"/>
      <c r="LLN240" s="43"/>
      <c r="LLO240" s="43"/>
      <c r="LLP240" s="43"/>
      <c r="LLQ240" s="43"/>
      <c r="LLR240" s="43"/>
      <c r="LLS240" s="43"/>
      <c r="LLT240" s="43"/>
      <c r="LLU240" s="43"/>
      <c r="LLV240" s="43"/>
      <c r="LLW240" s="43"/>
      <c r="LLX240" s="43"/>
      <c r="LLY240" s="43"/>
      <c r="LLZ240" s="43"/>
      <c r="LMA240" s="43"/>
      <c r="LMB240" s="43"/>
      <c r="LMC240" s="43"/>
      <c r="LMD240" s="43"/>
      <c r="LME240" s="43"/>
      <c r="LMF240" s="43"/>
      <c r="LMG240" s="43"/>
      <c r="LMH240" s="43"/>
      <c r="LMI240" s="43"/>
      <c r="LMJ240" s="43"/>
      <c r="LMK240" s="43"/>
      <c r="LML240" s="43"/>
      <c r="LMM240" s="43"/>
      <c r="LMN240" s="43"/>
      <c r="LMO240" s="43"/>
      <c r="LMP240" s="43"/>
      <c r="LMQ240" s="43"/>
      <c r="LMR240" s="43"/>
      <c r="LMS240" s="43"/>
      <c r="LMT240" s="43"/>
      <c r="LMU240" s="43"/>
      <c r="LMV240" s="43"/>
      <c r="LMW240" s="43"/>
      <c r="LMX240" s="43"/>
      <c r="LMY240" s="43"/>
      <c r="LMZ240" s="43"/>
      <c r="LNA240" s="43"/>
      <c r="LNB240" s="43"/>
      <c r="LNC240" s="43"/>
      <c r="LND240" s="43"/>
      <c r="LNE240" s="43"/>
      <c r="LNF240" s="43"/>
      <c r="LNG240" s="43"/>
      <c r="LNH240" s="43"/>
      <c r="LNI240" s="43"/>
      <c r="LNJ240" s="43"/>
      <c r="LNK240" s="43"/>
      <c r="LNL240" s="43"/>
      <c r="LNM240" s="43"/>
      <c r="LNN240" s="43"/>
      <c r="LNO240" s="43"/>
      <c r="LNP240" s="43"/>
      <c r="LNQ240" s="43"/>
      <c r="LNR240" s="43"/>
      <c r="LNS240" s="43"/>
      <c r="LNT240" s="43"/>
      <c r="LNU240" s="43"/>
      <c r="LNV240" s="43"/>
      <c r="LNW240" s="43"/>
      <c r="LNX240" s="43"/>
      <c r="LNY240" s="43"/>
      <c r="LNZ240" s="43"/>
      <c r="LOA240" s="43"/>
      <c r="LOB240" s="43"/>
      <c r="LOC240" s="43"/>
      <c r="LOD240" s="43"/>
      <c r="LOE240" s="43"/>
      <c r="LOF240" s="43"/>
      <c r="LOG240" s="43"/>
      <c r="LOH240" s="43"/>
      <c r="LOI240" s="43"/>
      <c r="LOJ240" s="43"/>
      <c r="LOK240" s="43"/>
      <c r="LOL240" s="43"/>
      <c r="LOM240" s="43"/>
      <c r="LON240" s="43"/>
      <c r="LOO240" s="43"/>
      <c r="LOP240" s="43"/>
      <c r="LOQ240" s="43"/>
      <c r="LOR240" s="43"/>
      <c r="LOS240" s="43"/>
      <c r="LOT240" s="43"/>
      <c r="LOU240" s="43"/>
      <c r="LOV240" s="43"/>
      <c r="LOW240" s="43"/>
      <c r="LOX240" s="43"/>
      <c r="LOY240" s="43"/>
      <c r="LOZ240" s="43"/>
      <c r="LPA240" s="43"/>
      <c r="LPB240" s="43"/>
      <c r="LPC240" s="43"/>
      <c r="LPD240" s="43"/>
      <c r="LPE240" s="43"/>
      <c r="LPF240" s="43"/>
      <c r="LPG240" s="43"/>
      <c r="LPH240" s="43"/>
      <c r="LPI240" s="43"/>
      <c r="LPJ240" s="43"/>
      <c r="LPK240" s="43"/>
      <c r="LPL240" s="43"/>
      <c r="LPM240" s="43"/>
      <c r="LPN240" s="43"/>
      <c r="LPO240" s="43"/>
      <c r="LPP240" s="43"/>
      <c r="LPQ240" s="43"/>
      <c r="LPR240" s="43"/>
      <c r="LPS240" s="43"/>
      <c r="LPT240" s="43"/>
      <c r="LPU240" s="43"/>
      <c r="LPV240" s="43"/>
      <c r="LPW240" s="43"/>
      <c r="LPX240" s="43"/>
      <c r="LPY240" s="43"/>
      <c r="LPZ240" s="43"/>
      <c r="LQA240" s="43"/>
      <c r="LQB240" s="43"/>
      <c r="LQC240" s="43"/>
      <c r="LQD240" s="43"/>
      <c r="LQE240" s="43"/>
      <c r="LQF240" s="43"/>
      <c r="LQG240" s="43"/>
      <c r="LQH240" s="43"/>
      <c r="LQI240" s="43"/>
      <c r="LQJ240" s="43"/>
      <c r="LQK240" s="43"/>
      <c r="LQL240" s="43"/>
      <c r="LQM240" s="43"/>
      <c r="LQN240" s="43"/>
      <c r="LQO240" s="43"/>
      <c r="LQP240" s="43"/>
      <c r="LQQ240" s="43"/>
      <c r="LQR240" s="43"/>
      <c r="LQS240" s="43"/>
      <c r="LQT240" s="43"/>
      <c r="LQU240" s="43"/>
      <c r="LQV240" s="43"/>
      <c r="LQW240" s="43"/>
      <c r="LQX240" s="43"/>
      <c r="LQY240" s="43"/>
      <c r="LQZ240" s="43"/>
      <c r="LRA240" s="43"/>
      <c r="LRB240" s="43"/>
      <c r="LRC240" s="43"/>
      <c r="LRD240" s="43"/>
      <c r="LRE240" s="43"/>
      <c r="LRF240" s="43"/>
      <c r="LRG240" s="43"/>
      <c r="LRH240" s="43"/>
      <c r="LRI240" s="43"/>
      <c r="LRJ240" s="43"/>
      <c r="LRK240" s="43"/>
      <c r="LRL240" s="43"/>
      <c r="LRM240" s="43"/>
      <c r="LRN240" s="43"/>
      <c r="LRO240" s="43"/>
      <c r="LRP240" s="43"/>
      <c r="LRQ240" s="43"/>
      <c r="LRR240" s="43"/>
      <c r="LRS240" s="43"/>
      <c r="LRT240" s="43"/>
      <c r="LRU240" s="43"/>
      <c r="LRV240" s="43"/>
      <c r="LRW240" s="43"/>
      <c r="LRX240" s="43"/>
      <c r="LRY240" s="43"/>
      <c r="LRZ240" s="43"/>
      <c r="LSA240" s="43"/>
      <c r="LSB240" s="43"/>
      <c r="LSC240" s="43"/>
      <c r="LSD240" s="43"/>
      <c r="LSE240" s="43"/>
      <c r="LSF240" s="43"/>
      <c r="LSG240" s="43"/>
      <c r="LSH240" s="43"/>
      <c r="LSI240" s="43"/>
      <c r="LSJ240" s="43"/>
      <c r="LSK240" s="43"/>
      <c r="LSL240" s="43"/>
      <c r="LSM240" s="43"/>
      <c r="LSN240" s="43"/>
      <c r="LSO240" s="43"/>
      <c r="LSP240" s="43"/>
      <c r="LSQ240" s="43"/>
      <c r="LSR240" s="43"/>
      <c r="LSS240" s="43"/>
      <c r="LST240" s="43"/>
      <c r="LSU240" s="43"/>
      <c r="LSV240" s="43"/>
      <c r="LSW240" s="43"/>
      <c r="LSX240" s="43"/>
      <c r="LSY240" s="43"/>
      <c r="LSZ240" s="43"/>
      <c r="LTA240" s="43"/>
      <c r="LTB240" s="43"/>
      <c r="LTC240" s="43"/>
      <c r="LTD240" s="43"/>
      <c r="LTE240" s="43"/>
      <c r="LTF240" s="43"/>
      <c r="LTG240" s="43"/>
      <c r="LTH240" s="43"/>
      <c r="LTI240" s="43"/>
      <c r="LTJ240" s="43"/>
      <c r="LTK240" s="43"/>
      <c r="LTL240" s="43"/>
      <c r="LTM240" s="43"/>
      <c r="LTN240" s="43"/>
      <c r="LTO240" s="43"/>
      <c r="LTP240" s="43"/>
      <c r="LTQ240" s="43"/>
      <c r="LTR240" s="43"/>
      <c r="LTS240" s="43"/>
      <c r="LTT240" s="43"/>
      <c r="LTU240" s="43"/>
      <c r="LTV240" s="43"/>
      <c r="LTW240" s="43"/>
      <c r="LTX240" s="43"/>
      <c r="LTY240" s="43"/>
      <c r="LTZ240" s="43"/>
      <c r="LUA240" s="43"/>
      <c r="LUB240" s="43"/>
      <c r="LUC240" s="43"/>
      <c r="LUD240" s="43"/>
      <c r="LUE240" s="43"/>
      <c r="LUF240" s="43"/>
      <c r="LUG240" s="43"/>
      <c r="LUH240" s="43"/>
      <c r="LUI240" s="43"/>
      <c r="LUJ240" s="43"/>
      <c r="LUK240" s="43"/>
      <c r="LUL240" s="43"/>
      <c r="LUM240" s="43"/>
      <c r="LUN240" s="43"/>
      <c r="LUO240" s="43"/>
      <c r="LUP240" s="43"/>
      <c r="LUQ240" s="43"/>
      <c r="LUR240" s="43"/>
      <c r="LUS240" s="43"/>
      <c r="LUT240" s="43"/>
      <c r="LUU240" s="43"/>
      <c r="LUV240" s="43"/>
      <c r="LUW240" s="43"/>
      <c r="LUX240" s="43"/>
      <c r="LUY240" s="43"/>
      <c r="LUZ240" s="43"/>
      <c r="LVA240" s="43"/>
      <c r="LVB240" s="43"/>
      <c r="LVC240" s="43"/>
      <c r="LVD240" s="43"/>
      <c r="LVE240" s="43"/>
      <c r="LVF240" s="43"/>
      <c r="LVG240" s="43"/>
      <c r="LVH240" s="43"/>
      <c r="LVI240" s="43"/>
      <c r="LVJ240" s="43"/>
      <c r="LVK240" s="43"/>
      <c r="LVL240" s="43"/>
      <c r="LVM240" s="43"/>
      <c r="LVN240" s="43"/>
      <c r="LVO240" s="43"/>
      <c r="LVP240" s="43"/>
      <c r="LVQ240" s="43"/>
      <c r="LVR240" s="43"/>
      <c r="LVS240" s="43"/>
      <c r="LVT240" s="43"/>
      <c r="LVU240" s="43"/>
      <c r="LVV240" s="43"/>
      <c r="LVW240" s="43"/>
      <c r="LVX240" s="43"/>
      <c r="LVY240" s="43"/>
      <c r="LVZ240" s="43"/>
      <c r="LWA240" s="43"/>
      <c r="LWB240" s="43"/>
      <c r="LWC240" s="43"/>
      <c r="LWD240" s="43"/>
      <c r="LWE240" s="43"/>
      <c r="LWF240" s="43"/>
      <c r="LWG240" s="43"/>
      <c r="LWH240" s="43"/>
      <c r="LWI240" s="43"/>
      <c r="LWJ240" s="43"/>
      <c r="LWK240" s="43"/>
      <c r="LWL240" s="43"/>
      <c r="LWM240" s="43"/>
      <c r="LWN240" s="43"/>
      <c r="LWO240" s="43"/>
      <c r="LWP240" s="43"/>
      <c r="LWQ240" s="43"/>
      <c r="LWR240" s="43"/>
      <c r="LWS240" s="43"/>
      <c r="LWT240" s="43"/>
      <c r="LWU240" s="43"/>
      <c r="LWV240" s="43"/>
      <c r="LWW240" s="43"/>
      <c r="LWX240" s="43"/>
      <c r="LWY240" s="43"/>
      <c r="LWZ240" s="43"/>
      <c r="LXA240" s="43"/>
      <c r="LXB240" s="43"/>
      <c r="LXC240" s="43"/>
      <c r="LXD240" s="43"/>
      <c r="LXE240" s="43"/>
      <c r="LXF240" s="43"/>
      <c r="LXG240" s="43"/>
      <c r="LXH240" s="43"/>
      <c r="LXI240" s="43"/>
      <c r="LXJ240" s="43"/>
      <c r="LXK240" s="43"/>
      <c r="LXL240" s="43"/>
      <c r="LXM240" s="43"/>
      <c r="LXN240" s="43"/>
      <c r="LXO240" s="43"/>
      <c r="LXP240" s="43"/>
      <c r="LXQ240" s="43"/>
      <c r="LXR240" s="43"/>
      <c r="LXS240" s="43"/>
      <c r="LXT240" s="43"/>
      <c r="LXU240" s="43"/>
      <c r="LXV240" s="43"/>
      <c r="LXW240" s="43"/>
      <c r="LXX240" s="43"/>
      <c r="LXY240" s="43"/>
      <c r="LXZ240" s="43"/>
      <c r="LYA240" s="43"/>
      <c r="LYB240" s="43"/>
      <c r="LYC240" s="43"/>
      <c r="LYD240" s="43"/>
      <c r="LYE240" s="43"/>
      <c r="LYF240" s="43"/>
      <c r="LYG240" s="43"/>
      <c r="LYH240" s="43"/>
      <c r="LYI240" s="43"/>
      <c r="LYJ240" s="43"/>
      <c r="LYK240" s="43"/>
      <c r="LYL240" s="43"/>
      <c r="LYM240" s="43"/>
      <c r="LYN240" s="43"/>
      <c r="LYO240" s="43"/>
      <c r="LYP240" s="43"/>
      <c r="LYQ240" s="43"/>
      <c r="LYR240" s="43"/>
      <c r="LYS240" s="43"/>
      <c r="LYT240" s="43"/>
      <c r="LYU240" s="43"/>
      <c r="LYV240" s="43"/>
      <c r="LYW240" s="43"/>
      <c r="LYX240" s="43"/>
      <c r="LYY240" s="43"/>
      <c r="LYZ240" s="43"/>
      <c r="LZA240" s="43"/>
      <c r="LZB240" s="43"/>
      <c r="LZC240" s="43"/>
      <c r="LZD240" s="43"/>
      <c r="LZE240" s="43"/>
      <c r="LZF240" s="43"/>
      <c r="LZG240" s="43"/>
      <c r="LZH240" s="43"/>
      <c r="LZI240" s="43"/>
      <c r="LZJ240" s="43"/>
      <c r="LZK240" s="43"/>
      <c r="LZL240" s="43"/>
      <c r="LZM240" s="43"/>
      <c r="LZN240" s="43"/>
      <c r="LZO240" s="43"/>
      <c r="LZP240" s="43"/>
      <c r="LZQ240" s="43"/>
      <c r="LZR240" s="43"/>
      <c r="LZS240" s="43"/>
      <c r="LZT240" s="43"/>
      <c r="LZU240" s="43"/>
      <c r="LZV240" s="43"/>
      <c r="LZW240" s="43"/>
      <c r="LZX240" s="43"/>
      <c r="LZY240" s="43"/>
      <c r="LZZ240" s="43"/>
      <c r="MAA240" s="43"/>
      <c r="MAB240" s="43"/>
      <c r="MAC240" s="43"/>
      <c r="MAD240" s="43"/>
      <c r="MAE240" s="43"/>
      <c r="MAF240" s="43"/>
      <c r="MAG240" s="43"/>
      <c r="MAH240" s="43"/>
      <c r="MAI240" s="43"/>
      <c r="MAJ240" s="43"/>
      <c r="MAK240" s="43"/>
      <c r="MAL240" s="43"/>
      <c r="MAM240" s="43"/>
      <c r="MAN240" s="43"/>
      <c r="MAO240" s="43"/>
      <c r="MAP240" s="43"/>
      <c r="MAQ240" s="43"/>
      <c r="MAR240" s="43"/>
      <c r="MAS240" s="43"/>
      <c r="MAT240" s="43"/>
      <c r="MAU240" s="43"/>
      <c r="MAV240" s="43"/>
      <c r="MAW240" s="43"/>
      <c r="MAX240" s="43"/>
      <c r="MAY240" s="43"/>
      <c r="MAZ240" s="43"/>
      <c r="MBA240" s="43"/>
      <c r="MBB240" s="43"/>
      <c r="MBC240" s="43"/>
      <c r="MBD240" s="43"/>
      <c r="MBE240" s="43"/>
      <c r="MBF240" s="43"/>
      <c r="MBG240" s="43"/>
      <c r="MBH240" s="43"/>
      <c r="MBI240" s="43"/>
      <c r="MBJ240" s="43"/>
      <c r="MBK240" s="43"/>
      <c r="MBL240" s="43"/>
      <c r="MBM240" s="43"/>
      <c r="MBN240" s="43"/>
      <c r="MBO240" s="43"/>
      <c r="MBP240" s="43"/>
      <c r="MBQ240" s="43"/>
      <c r="MBR240" s="43"/>
      <c r="MBS240" s="43"/>
      <c r="MBT240" s="43"/>
      <c r="MBU240" s="43"/>
      <c r="MBV240" s="43"/>
      <c r="MBW240" s="43"/>
      <c r="MBX240" s="43"/>
      <c r="MBY240" s="43"/>
      <c r="MBZ240" s="43"/>
      <c r="MCA240" s="43"/>
      <c r="MCB240" s="43"/>
      <c r="MCC240" s="43"/>
      <c r="MCD240" s="43"/>
      <c r="MCE240" s="43"/>
      <c r="MCF240" s="43"/>
      <c r="MCG240" s="43"/>
      <c r="MCH240" s="43"/>
      <c r="MCI240" s="43"/>
      <c r="MCJ240" s="43"/>
      <c r="MCK240" s="43"/>
      <c r="MCL240" s="43"/>
      <c r="MCM240" s="43"/>
      <c r="MCN240" s="43"/>
      <c r="MCO240" s="43"/>
      <c r="MCP240" s="43"/>
      <c r="MCQ240" s="43"/>
      <c r="MCR240" s="43"/>
      <c r="MCS240" s="43"/>
      <c r="MCT240" s="43"/>
      <c r="MCU240" s="43"/>
      <c r="MCV240" s="43"/>
      <c r="MCW240" s="43"/>
      <c r="MCX240" s="43"/>
      <c r="MCY240" s="43"/>
      <c r="MCZ240" s="43"/>
      <c r="MDA240" s="43"/>
      <c r="MDB240" s="43"/>
      <c r="MDC240" s="43"/>
      <c r="MDD240" s="43"/>
      <c r="MDE240" s="43"/>
      <c r="MDF240" s="43"/>
      <c r="MDG240" s="43"/>
      <c r="MDH240" s="43"/>
      <c r="MDI240" s="43"/>
      <c r="MDJ240" s="43"/>
      <c r="MDK240" s="43"/>
      <c r="MDL240" s="43"/>
      <c r="MDM240" s="43"/>
      <c r="MDN240" s="43"/>
      <c r="MDO240" s="43"/>
      <c r="MDP240" s="43"/>
      <c r="MDQ240" s="43"/>
      <c r="MDR240" s="43"/>
      <c r="MDS240" s="43"/>
      <c r="MDT240" s="43"/>
      <c r="MDU240" s="43"/>
      <c r="MDV240" s="43"/>
      <c r="MDW240" s="43"/>
      <c r="MDX240" s="43"/>
      <c r="MDY240" s="43"/>
      <c r="MDZ240" s="43"/>
      <c r="MEA240" s="43"/>
      <c r="MEB240" s="43"/>
      <c r="MEC240" s="43"/>
      <c r="MED240" s="43"/>
      <c r="MEE240" s="43"/>
      <c r="MEF240" s="43"/>
      <c r="MEG240" s="43"/>
      <c r="MEH240" s="43"/>
      <c r="MEI240" s="43"/>
      <c r="MEJ240" s="43"/>
      <c r="MEK240" s="43"/>
      <c r="MEL240" s="43"/>
      <c r="MEM240" s="43"/>
      <c r="MEN240" s="43"/>
      <c r="MEO240" s="43"/>
      <c r="MEP240" s="43"/>
      <c r="MEQ240" s="43"/>
      <c r="MER240" s="43"/>
      <c r="MES240" s="43"/>
      <c r="MET240" s="43"/>
      <c r="MEU240" s="43"/>
      <c r="MEV240" s="43"/>
      <c r="MEW240" s="43"/>
      <c r="MEX240" s="43"/>
      <c r="MEY240" s="43"/>
      <c r="MEZ240" s="43"/>
      <c r="MFA240" s="43"/>
      <c r="MFB240" s="43"/>
      <c r="MFC240" s="43"/>
      <c r="MFD240" s="43"/>
      <c r="MFE240" s="43"/>
      <c r="MFF240" s="43"/>
      <c r="MFG240" s="43"/>
      <c r="MFH240" s="43"/>
      <c r="MFI240" s="43"/>
      <c r="MFJ240" s="43"/>
      <c r="MFK240" s="43"/>
      <c r="MFL240" s="43"/>
      <c r="MFM240" s="43"/>
      <c r="MFN240" s="43"/>
      <c r="MFO240" s="43"/>
      <c r="MFP240" s="43"/>
      <c r="MFQ240" s="43"/>
      <c r="MFR240" s="43"/>
      <c r="MFS240" s="43"/>
      <c r="MFT240" s="43"/>
      <c r="MFU240" s="43"/>
      <c r="MFV240" s="43"/>
      <c r="MFW240" s="43"/>
      <c r="MFX240" s="43"/>
      <c r="MFY240" s="43"/>
      <c r="MFZ240" s="43"/>
      <c r="MGA240" s="43"/>
      <c r="MGB240" s="43"/>
      <c r="MGC240" s="43"/>
      <c r="MGD240" s="43"/>
      <c r="MGE240" s="43"/>
      <c r="MGF240" s="43"/>
      <c r="MGG240" s="43"/>
      <c r="MGH240" s="43"/>
      <c r="MGI240" s="43"/>
      <c r="MGJ240" s="43"/>
      <c r="MGK240" s="43"/>
      <c r="MGL240" s="43"/>
      <c r="MGM240" s="43"/>
      <c r="MGN240" s="43"/>
      <c r="MGO240" s="43"/>
      <c r="MGP240" s="43"/>
      <c r="MGQ240" s="43"/>
      <c r="MGR240" s="43"/>
      <c r="MGS240" s="43"/>
      <c r="MGT240" s="43"/>
      <c r="MGU240" s="43"/>
      <c r="MGV240" s="43"/>
      <c r="MGW240" s="43"/>
      <c r="MGX240" s="43"/>
      <c r="MGY240" s="43"/>
      <c r="MGZ240" s="43"/>
      <c r="MHA240" s="43"/>
      <c r="MHB240" s="43"/>
      <c r="MHC240" s="43"/>
      <c r="MHD240" s="43"/>
      <c r="MHE240" s="43"/>
      <c r="MHF240" s="43"/>
      <c r="MHG240" s="43"/>
      <c r="MHH240" s="43"/>
      <c r="MHI240" s="43"/>
      <c r="MHJ240" s="43"/>
      <c r="MHK240" s="43"/>
      <c r="MHL240" s="43"/>
      <c r="MHM240" s="43"/>
      <c r="MHN240" s="43"/>
      <c r="MHO240" s="43"/>
      <c r="MHP240" s="43"/>
      <c r="MHQ240" s="43"/>
      <c r="MHR240" s="43"/>
      <c r="MHS240" s="43"/>
      <c r="MHT240" s="43"/>
      <c r="MHU240" s="43"/>
      <c r="MHV240" s="43"/>
      <c r="MHW240" s="43"/>
      <c r="MHX240" s="43"/>
      <c r="MHY240" s="43"/>
      <c r="MHZ240" s="43"/>
      <c r="MIA240" s="43"/>
      <c r="MIB240" s="43"/>
      <c r="MIC240" s="43"/>
      <c r="MID240" s="43"/>
      <c r="MIE240" s="43"/>
      <c r="MIF240" s="43"/>
      <c r="MIG240" s="43"/>
      <c r="MIH240" s="43"/>
      <c r="MII240" s="43"/>
      <c r="MIJ240" s="43"/>
      <c r="MIK240" s="43"/>
      <c r="MIL240" s="43"/>
      <c r="MIM240" s="43"/>
      <c r="MIN240" s="43"/>
      <c r="MIO240" s="43"/>
      <c r="MIP240" s="43"/>
      <c r="MIQ240" s="43"/>
      <c r="MIR240" s="43"/>
      <c r="MIS240" s="43"/>
      <c r="MIT240" s="43"/>
      <c r="MIU240" s="43"/>
      <c r="MIV240" s="43"/>
      <c r="MIW240" s="43"/>
      <c r="MIX240" s="43"/>
      <c r="MIY240" s="43"/>
      <c r="MIZ240" s="43"/>
      <c r="MJA240" s="43"/>
      <c r="MJB240" s="43"/>
      <c r="MJC240" s="43"/>
      <c r="MJD240" s="43"/>
      <c r="MJE240" s="43"/>
      <c r="MJF240" s="43"/>
      <c r="MJG240" s="43"/>
      <c r="MJH240" s="43"/>
      <c r="MJI240" s="43"/>
      <c r="MJJ240" s="43"/>
      <c r="MJK240" s="43"/>
      <c r="MJL240" s="43"/>
      <c r="MJM240" s="43"/>
      <c r="MJN240" s="43"/>
      <c r="MJO240" s="43"/>
      <c r="MJP240" s="43"/>
      <c r="MJQ240" s="43"/>
      <c r="MJR240" s="43"/>
      <c r="MJS240" s="43"/>
      <c r="MJT240" s="43"/>
      <c r="MJU240" s="43"/>
      <c r="MJV240" s="43"/>
      <c r="MJW240" s="43"/>
      <c r="MJX240" s="43"/>
      <c r="MJY240" s="43"/>
      <c r="MJZ240" s="43"/>
      <c r="MKA240" s="43"/>
      <c r="MKB240" s="43"/>
      <c r="MKC240" s="43"/>
      <c r="MKD240" s="43"/>
      <c r="MKE240" s="43"/>
      <c r="MKF240" s="43"/>
      <c r="MKG240" s="43"/>
      <c r="MKH240" s="43"/>
      <c r="MKI240" s="43"/>
      <c r="MKJ240" s="43"/>
      <c r="MKK240" s="43"/>
      <c r="MKL240" s="43"/>
      <c r="MKM240" s="43"/>
      <c r="MKN240" s="43"/>
      <c r="MKO240" s="43"/>
      <c r="MKP240" s="43"/>
      <c r="MKQ240" s="43"/>
      <c r="MKR240" s="43"/>
      <c r="MKS240" s="43"/>
      <c r="MKT240" s="43"/>
      <c r="MKU240" s="43"/>
      <c r="MKV240" s="43"/>
      <c r="MKW240" s="43"/>
      <c r="MKX240" s="43"/>
      <c r="MKY240" s="43"/>
      <c r="MKZ240" s="43"/>
      <c r="MLA240" s="43"/>
      <c r="MLB240" s="43"/>
      <c r="MLC240" s="43"/>
      <c r="MLD240" s="43"/>
      <c r="MLE240" s="43"/>
      <c r="MLF240" s="43"/>
      <c r="MLG240" s="43"/>
      <c r="MLH240" s="43"/>
      <c r="MLI240" s="43"/>
      <c r="MLJ240" s="43"/>
      <c r="MLK240" s="43"/>
      <c r="MLL240" s="43"/>
      <c r="MLM240" s="43"/>
      <c r="MLN240" s="43"/>
      <c r="MLO240" s="43"/>
      <c r="MLP240" s="43"/>
      <c r="MLQ240" s="43"/>
      <c r="MLR240" s="43"/>
      <c r="MLS240" s="43"/>
      <c r="MLT240" s="43"/>
      <c r="MLU240" s="43"/>
      <c r="MLV240" s="43"/>
      <c r="MLW240" s="43"/>
      <c r="MLX240" s="43"/>
      <c r="MLY240" s="43"/>
      <c r="MLZ240" s="43"/>
      <c r="MMA240" s="43"/>
      <c r="MMB240" s="43"/>
      <c r="MMC240" s="43"/>
      <c r="MMD240" s="43"/>
      <c r="MME240" s="43"/>
      <c r="MMF240" s="43"/>
      <c r="MMG240" s="43"/>
      <c r="MMH240" s="43"/>
      <c r="MMI240" s="43"/>
      <c r="MMJ240" s="43"/>
      <c r="MMK240" s="43"/>
      <c r="MML240" s="43"/>
      <c r="MMM240" s="43"/>
      <c r="MMN240" s="43"/>
      <c r="MMO240" s="43"/>
      <c r="MMP240" s="43"/>
      <c r="MMQ240" s="43"/>
      <c r="MMR240" s="43"/>
      <c r="MMS240" s="43"/>
      <c r="MMT240" s="43"/>
      <c r="MMU240" s="43"/>
      <c r="MMV240" s="43"/>
      <c r="MMW240" s="43"/>
      <c r="MMX240" s="43"/>
      <c r="MMY240" s="43"/>
      <c r="MMZ240" s="43"/>
      <c r="MNA240" s="43"/>
      <c r="MNB240" s="43"/>
      <c r="MNC240" s="43"/>
      <c r="MND240" s="43"/>
      <c r="MNE240" s="43"/>
      <c r="MNF240" s="43"/>
      <c r="MNG240" s="43"/>
      <c r="MNH240" s="43"/>
      <c r="MNI240" s="43"/>
      <c r="MNJ240" s="43"/>
      <c r="MNK240" s="43"/>
      <c r="MNL240" s="43"/>
      <c r="MNM240" s="43"/>
      <c r="MNN240" s="43"/>
      <c r="MNO240" s="43"/>
      <c r="MNP240" s="43"/>
      <c r="MNQ240" s="43"/>
      <c r="MNR240" s="43"/>
      <c r="MNS240" s="43"/>
      <c r="MNT240" s="43"/>
      <c r="MNU240" s="43"/>
      <c r="MNV240" s="43"/>
      <c r="MNW240" s="43"/>
      <c r="MNX240" s="43"/>
      <c r="MNY240" s="43"/>
      <c r="MNZ240" s="43"/>
      <c r="MOA240" s="43"/>
      <c r="MOB240" s="43"/>
      <c r="MOC240" s="43"/>
      <c r="MOD240" s="43"/>
      <c r="MOE240" s="43"/>
      <c r="MOF240" s="43"/>
      <c r="MOG240" s="43"/>
      <c r="MOH240" s="43"/>
      <c r="MOI240" s="43"/>
      <c r="MOJ240" s="43"/>
      <c r="MOK240" s="43"/>
      <c r="MOL240" s="43"/>
      <c r="MOM240" s="43"/>
      <c r="MON240" s="43"/>
      <c r="MOO240" s="43"/>
      <c r="MOP240" s="43"/>
      <c r="MOQ240" s="43"/>
      <c r="MOR240" s="43"/>
      <c r="MOS240" s="43"/>
      <c r="MOT240" s="43"/>
      <c r="MOU240" s="43"/>
      <c r="MOV240" s="43"/>
      <c r="MOW240" s="43"/>
      <c r="MOX240" s="43"/>
      <c r="MOY240" s="43"/>
      <c r="MOZ240" s="43"/>
      <c r="MPA240" s="43"/>
      <c r="MPB240" s="43"/>
      <c r="MPC240" s="43"/>
      <c r="MPD240" s="43"/>
      <c r="MPE240" s="43"/>
      <c r="MPF240" s="43"/>
      <c r="MPG240" s="43"/>
      <c r="MPH240" s="43"/>
      <c r="MPI240" s="43"/>
      <c r="MPJ240" s="43"/>
      <c r="MPK240" s="43"/>
      <c r="MPL240" s="43"/>
      <c r="MPM240" s="43"/>
      <c r="MPN240" s="43"/>
      <c r="MPO240" s="43"/>
      <c r="MPP240" s="43"/>
      <c r="MPQ240" s="43"/>
      <c r="MPR240" s="43"/>
      <c r="MPS240" s="43"/>
      <c r="MPT240" s="43"/>
      <c r="MPU240" s="43"/>
      <c r="MPV240" s="43"/>
      <c r="MPW240" s="43"/>
      <c r="MPX240" s="43"/>
      <c r="MPY240" s="43"/>
      <c r="MPZ240" s="43"/>
      <c r="MQA240" s="43"/>
      <c r="MQB240" s="43"/>
      <c r="MQC240" s="43"/>
      <c r="MQD240" s="43"/>
      <c r="MQE240" s="43"/>
      <c r="MQF240" s="43"/>
      <c r="MQG240" s="43"/>
      <c r="MQH240" s="43"/>
      <c r="MQI240" s="43"/>
      <c r="MQJ240" s="43"/>
      <c r="MQK240" s="43"/>
      <c r="MQL240" s="43"/>
      <c r="MQM240" s="43"/>
      <c r="MQN240" s="43"/>
      <c r="MQO240" s="43"/>
      <c r="MQP240" s="43"/>
      <c r="MQQ240" s="43"/>
      <c r="MQR240" s="43"/>
      <c r="MQS240" s="43"/>
      <c r="MQT240" s="43"/>
      <c r="MQU240" s="43"/>
      <c r="MQV240" s="43"/>
      <c r="MQW240" s="43"/>
      <c r="MQX240" s="43"/>
      <c r="MQY240" s="43"/>
      <c r="MQZ240" s="43"/>
      <c r="MRA240" s="43"/>
      <c r="MRB240" s="43"/>
      <c r="MRC240" s="43"/>
      <c r="MRD240" s="43"/>
      <c r="MRE240" s="43"/>
      <c r="MRF240" s="43"/>
      <c r="MRG240" s="43"/>
      <c r="MRH240" s="43"/>
      <c r="MRI240" s="43"/>
      <c r="MRJ240" s="43"/>
      <c r="MRK240" s="43"/>
      <c r="MRL240" s="43"/>
      <c r="MRM240" s="43"/>
      <c r="MRN240" s="43"/>
      <c r="MRO240" s="43"/>
      <c r="MRP240" s="43"/>
      <c r="MRQ240" s="43"/>
      <c r="MRR240" s="43"/>
      <c r="MRS240" s="43"/>
      <c r="MRT240" s="43"/>
      <c r="MRU240" s="43"/>
      <c r="MRV240" s="43"/>
      <c r="MRW240" s="43"/>
      <c r="MRX240" s="43"/>
      <c r="MRY240" s="43"/>
      <c r="MRZ240" s="43"/>
      <c r="MSA240" s="43"/>
      <c r="MSB240" s="43"/>
      <c r="MSC240" s="43"/>
      <c r="MSD240" s="43"/>
      <c r="MSE240" s="43"/>
      <c r="MSF240" s="43"/>
      <c r="MSG240" s="43"/>
      <c r="MSH240" s="43"/>
      <c r="MSI240" s="43"/>
      <c r="MSJ240" s="43"/>
      <c r="MSK240" s="43"/>
      <c r="MSL240" s="43"/>
      <c r="MSM240" s="43"/>
      <c r="MSN240" s="43"/>
      <c r="MSO240" s="43"/>
      <c r="MSP240" s="43"/>
      <c r="MSQ240" s="43"/>
      <c r="MSR240" s="43"/>
      <c r="MSS240" s="43"/>
      <c r="MST240" s="43"/>
      <c r="MSU240" s="43"/>
      <c r="MSV240" s="43"/>
      <c r="MSW240" s="43"/>
      <c r="MSX240" s="43"/>
      <c r="MSY240" s="43"/>
      <c r="MSZ240" s="43"/>
      <c r="MTA240" s="43"/>
      <c r="MTB240" s="43"/>
      <c r="MTC240" s="43"/>
      <c r="MTD240" s="43"/>
      <c r="MTE240" s="43"/>
      <c r="MTF240" s="43"/>
      <c r="MTG240" s="43"/>
      <c r="MTH240" s="43"/>
      <c r="MTI240" s="43"/>
      <c r="MTJ240" s="43"/>
      <c r="MTK240" s="43"/>
      <c r="MTL240" s="43"/>
      <c r="MTM240" s="43"/>
      <c r="MTN240" s="43"/>
      <c r="MTO240" s="43"/>
      <c r="MTP240" s="43"/>
      <c r="MTQ240" s="43"/>
      <c r="MTR240" s="43"/>
      <c r="MTS240" s="43"/>
      <c r="MTT240" s="43"/>
      <c r="MTU240" s="43"/>
      <c r="MTV240" s="43"/>
      <c r="MTW240" s="43"/>
      <c r="MTX240" s="43"/>
      <c r="MTY240" s="43"/>
      <c r="MTZ240" s="43"/>
      <c r="MUA240" s="43"/>
      <c r="MUB240" s="43"/>
      <c r="MUC240" s="43"/>
      <c r="MUD240" s="43"/>
      <c r="MUE240" s="43"/>
      <c r="MUF240" s="43"/>
      <c r="MUG240" s="43"/>
      <c r="MUH240" s="43"/>
      <c r="MUI240" s="43"/>
      <c r="MUJ240" s="43"/>
      <c r="MUK240" s="43"/>
      <c r="MUL240" s="43"/>
      <c r="MUM240" s="43"/>
      <c r="MUN240" s="43"/>
      <c r="MUO240" s="43"/>
      <c r="MUP240" s="43"/>
      <c r="MUQ240" s="43"/>
      <c r="MUR240" s="43"/>
      <c r="MUS240" s="43"/>
      <c r="MUT240" s="43"/>
      <c r="MUU240" s="43"/>
      <c r="MUV240" s="43"/>
      <c r="MUW240" s="43"/>
      <c r="MUX240" s="43"/>
      <c r="MUY240" s="43"/>
      <c r="MUZ240" s="43"/>
      <c r="MVA240" s="43"/>
      <c r="MVB240" s="43"/>
      <c r="MVC240" s="43"/>
      <c r="MVD240" s="43"/>
      <c r="MVE240" s="43"/>
      <c r="MVF240" s="43"/>
      <c r="MVG240" s="43"/>
      <c r="MVH240" s="43"/>
      <c r="MVI240" s="43"/>
      <c r="MVJ240" s="43"/>
      <c r="MVK240" s="43"/>
      <c r="MVL240" s="43"/>
      <c r="MVM240" s="43"/>
      <c r="MVN240" s="43"/>
      <c r="MVO240" s="43"/>
      <c r="MVP240" s="43"/>
      <c r="MVQ240" s="43"/>
      <c r="MVR240" s="43"/>
      <c r="MVS240" s="43"/>
      <c r="MVT240" s="43"/>
      <c r="MVU240" s="43"/>
      <c r="MVV240" s="43"/>
      <c r="MVW240" s="43"/>
      <c r="MVX240" s="43"/>
      <c r="MVY240" s="43"/>
      <c r="MVZ240" s="43"/>
      <c r="MWA240" s="43"/>
      <c r="MWB240" s="43"/>
      <c r="MWC240" s="43"/>
      <c r="MWD240" s="43"/>
      <c r="MWE240" s="43"/>
      <c r="MWF240" s="43"/>
      <c r="MWG240" s="43"/>
      <c r="MWH240" s="43"/>
      <c r="MWI240" s="43"/>
      <c r="MWJ240" s="43"/>
      <c r="MWK240" s="43"/>
      <c r="MWL240" s="43"/>
      <c r="MWM240" s="43"/>
      <c r="MWN240" s="43"/>
      <c r="MWO240" s="43"/>
      <c r="MWP240" s="43"/>
      <c r="MWQ240" s="43"/>
      <c r="MWR240" s="43"/>
      <c r="MWS240" s="43"/>
      <c r="MWT240" s="43"/>
      <c r="MWU240" s="43"/>
      <c r="MWV240" s="43"/>
      <c r="MWW240" s="43"/>
      <c r="MWX240" s="43"/>
      <c r="MWY240" s="43"/>
      <c r="MWZ240" s="43"/>
      <c r="MXA240" s="43"/>
      <c r="MXB240" s="43"/>
      <c r="MXC240" s="43"/>
      <c r="MXD240" s="43"/>
      <c r="MXE240" s="43"/>
      <c r="MXF240" s="43"/>
      <c r="MXG240" s="43"/>
      <c r="MXH240" s="43"/>
      <c r="MXI240" s="43"/>
      <c r="MXJ240" s="43"/>
      <c r="MXK240" s="43"/>
      <c r="MXL240" s="43"/>
      <c r="MXM240" s="43"/>
      <c r="MXN240" s="43"/>
      <c r="MXO240" s="43"/>
      <c r="MXP240" s="43"/>
      <c r="MXQ240" s="43"/>
      <c r="MXR240" s="43"/>
      <c r="MXS240" s="43"/>
      <c r="MXT240" s="43"/>
      <c r="MXU240" s="43"/>
      <c r="MXV240" s="43"/>
      <c r="MXW240" s="43"/>
      <c r="MXX240" s="43"/>
      <c r="MXY240" s="43"/>
      <c r="MXZ240" s="43"/>
      <c r="MYA240" s="43"/>
      <c r="MYB240" s="43"/>
      <c r="MYC240" s="43"/>
      <c r="MYD240" s="43"/>
      <c r="MYE240" s="43"/>
      <c r="MYF240" s="43"/>
      <c r="MYG240" s="43"/>
      <c r="MYH240" s="43"/>
      <c r="MYI240" s="43"/>
      <c r="MYJ240" s="43"/>
      <c r="MYK240" s="43"/>
      <c r="MYL240" s="43"/>
      <c r="MYM240" s="43"/>
      <c r="MYN240" s="43"/>
      <c r="MYO240" s="43"/>
      <c r="MYP240" s="43"/>
      <c r="MYQ240" s="43"/>
      <c r="MYR240" s="43"/>
      <c r="MYS240" s="43"/>
      <c r="MYT240" s="43"/>
      <c r="MYU240" s="43"/>
      <c r="MYV240" s="43"/>
      <c r="MYW240" s="43"/>
      <c r="MYX240" s="43"/>
      <c r="MYY240" s="43"/>
      <c r="MYZ240" s="43"/>
      <c r="MZA240" s="43"/>
      <c r="MZB240" s="43"/>
      <c r="MZC240" s="43"/>
      <c r="MZD240" s="43"/>
      <c r="MZE240" s="43"/>
      <c r="MZF240" s="43"/>
      <c r="MZG240" s="43"/>
      <c r="MZH240" s="43"/>
      <c r="MZI240" s="43"/>
      <c r="MZJ240" s="43"/>
      <c r="MZK240" s="43"/>
      <c r="MZL240" s="43"/>
      <c r="MZM240" s="43"/>
      <c r="MZN240" s="43"/>
      <c r="MZO240" s="43"/>
      <c r="MZP240" s="43"/>
      <c r="MZQ240" s="43"/>
      <c r="MZR240" s="43"/>
      <c r="MZS240" s="43"/>
      <c r="MZT240" s="43"/>
      <c r="MZU240" s="43"/>
      <c r="MZV240" s="43"/>
      <c r="MZW240" s="43"/>
      <c r="MZX240" s="43"/>
      <c r="MZY240" s="43"/>
      <c r="MZZ240" s="43"/>
      <c r="NAA240" s="43"/>
      <c r="NAB240" s="43"/>
      <c r="NAC240" s="43"/>
      <c r="NAD240" s="43"/>
      <c r="NAE240" s="43"/>
      <c r="NAF240" s="43"/>
      <c r="NAG240" s="43"/>
      <c r="NAH240" s="43"/>
      <c r="NAI240" s="43"/>
      <c r="NAJ240" s="43"/>
      <c r="NAK240" s="43"/>
      <c r="NAL240" s="43"/>
      <c r="NAM240" s="43"/>
      <c r="NAN240" s="43"/>
      <c r="NAO240" s="43"/>
      <c r="NAP240" s="43"/>
      <c r="NAQ240" s="43"/>
      <c r="NAR240" s="43"/>
      <c r="NAS240" s="43"/>
      <c r="NAT240" s="43"/>
      <c r="NAU240" s="43"/>
      <c r="NAV240" s="43"/>
      <c r="NAW240" s="43"/>
      <c r="NAX240" s="43"/>
      <c r="NAY240" s="43"/>
      <c r="NAZ240" s="43"/>
      <c r="NBA240" s="43"/>
      <c r="NBB240" s="43"/>
      <c r="NBC240" s="43"/>
      <c r="NBD240" s="43"/>
      <c r="NBE240" s="43"/>
      <c r="NBF240" s="43"/>
      <c r="NBG240" s="43"/>
      <c r="NBH240" s="43"/>
      <c r="NBI240" s="43"/>
      <c r="NBJ240" s="43"/>
      <c r="NBK240" s="43"/>
      <c r="NBL240" s="43"/>
      <c r="NBM240" s="43"/>
      <c r="NBN240" s="43"/>
      <c r="NBO240" s="43"/>
      <c r="NBP240" s="43"/>
      <c r="NBQ240" s="43"/>
      <c r="NBR240" s="43"/>
      <c r="NBS240" s="43"/>
      <c r="NBT240" s="43"/>
      <c r="NBU240" s="43"/>
      <c r="NBV240" s="43"/>
      <c r="NBW240" s="43"/>
      <c r="NBX240" s="43"/>
      <c r="NBY240" s="43"/>
      <c r="NBZ240" s="43"/>
      <c r="NCA240" s="43"/>
      <c r="NCB240" s="43"/>
      <c r="NCC240" s="43"/>
      <c r="NCD240" s="43"/>
      <c r="NCE240" s="43"/>
      <c r="NCF240" s="43"/>
      <c r="NCG240" s="43"/>
      <c r="NCH240" s="43"/>
      <c r="NCI240" s="43"/>
      <c r="NCJ240" s="43"/>
      <c r="NCK240" s="43"/>
      <c r="NCL240" s="43"/>
      <c r="NCM240" s="43"/>
      <c r="NCN240" s="43"/>
      <c r="NCO240" s="43"/>
      <c r="NCP240" s="43"/>
      <c r="NCQ240" s="43"/>
      <c r="NCR240" s="43"/>
      <c r="NCS240" s="43"/>
      <c r="NCT240" s="43"/>
      <c r="NCU240" s="43"/>
      <c r="NCV240" s="43"/>
      <c r="NCW240" s="43"/>
      <c r="NCX240" s="43"/>
      <c r="NCY240" s="43"/>
      <c r="NCZ240" s="43"/>
      <c r="NDA240" s="43"/>
      <c r="NDB240" s="43"/>
      <c r="NDC240" s="43"/>
      <c r="NDD240" s="43"/>
      <c r="NDE240" s="43"/>
      <c r="NDF240" s="43"/>
      <c r="NDG240" s="43"/>
      <c r="NDH240" s="43"/>
      <c r="NDI240" s="43"/>
      <c r="NDJ240" s="43"/>
      <c r="NDK240" s="43"/>
      <c r="NDL240" s="43"/>
      <c r="NDM240" s="43"/>
      <c r="NDN240" s="43"/>
      <c r="NDO240" s="43"/>
      <c r="NDP240" s="43"/>
      <c r="NDQ240" s="43"/>
      <c r="NDR240" s="43"/>
      <c r="NDS240" s="43"/>
      <c r="NDT240" s="43"/>
      <c r="NDU240" s="43"/>
      <c r="NDV240" s="43"/>
      <c r="NDW240" s="43"/>
      <c r="NDX240" s="43"/>
      <c r="NDY240" s="43"/>
      <c r="NDZ240" s="43"/>
      <c r="NEA240" s="43"/>
      <c r="NEB240" s="43"/>
      <c r="NEC240" s="43"/>
      <c r="NED240" s="43"/>
      <c r="NEE240" s="43"/>
      <c r="NEF240" s="43"/>
      <c r="NEG240" s="43"/>
      <c r="NEH240" s="43"/>
      <c r="NEI240" s="43"/>
      <c r="NEJ240" s="43"/>
      <c r="NEK240" s="43"/>
      <c r="NEL240" s="43"/>
      <c r="NEM240" s="43"/>
      <c r="NEN240" s="43"/>
      <c r="NEO240" s="43"/>
      <c r="NEP240" s="43"/>
      <c r="NEQ240" s="43"/>
      <c r="NER240" s="43"/>
      <c r="NES240" s="43"/>
      <c r="NET240" s="43"/>
      <c r="NEU240" s="43"/>
      <c r="NEV240" s="43"/>
      <c r="NEW240" s="43"/>
      <c r="NEX240" s="43"/>
      <c r="NEY240" s="43"/>
      <c r="NEZ240" s="43"/>
      <c r="NFA240" s="43"/>
      <c r="NFB240" s="43"/>
      <c r="NFC240" s="43"/>
      <c r="NFD240" s="43"/>
      <c r="NFE240" s="43"/>
      <c r="NFF240" s="43"/>
      <c r="NFG240" s="43"/>
      <c r="NFH240" s="43"/>
      <c r="NFI240" s="43"/>
      <c r="NFJ240" s="43"/>
      <c r="NFK240" s="43"/>
      <c r="NFL240" s="43"/>
      <c r="NFM240" s="43"/>
      <c r="NFN240" s="43"/>
      <c r="NFO240" s="43"/>
      <c r="NFP240" s="43"/>
      <c r="NFQ240" s="43"/>
      <c r="NFR240" s="43"/>
      <c r="NFS240" s="43"/>
      <c r="NFT240" s="43"/>
      <c r="NFU240" s="43"/>
      <c r="NFV240" s="43"/>
      <c r="NFW240" s="43"/>
      <c r="NFX240" s="43"/>
      <c r="NFY240" s="43"/>
      <c r="NFZ240" s="43"/>
      <c r="NGA240" s="43"/>
      <c r="NGB240" s="43"/>
      <c r="NGC240" s="43"/>
      <c r="NGD240" s="43"/>
      <c r="NGE240" s="43"/>
      <c r="NGF240" s="43"/>
      <c r="NGG240" s="43"/>
      <c r="NGH240" s="43"/>
      <c r="NGI240" s="43"/>
      <c r="NGJ240" s="43"/>
      <c r="NGK240" s="43"/>
      <c r="NGL240" s="43"/>
      <c r="NGM240" s="43"/>
      <c r="NGN240" s="43"/>
      <c r="NGO240" s="43"/>
      <c r="NGP240" s="43"/>
      <c r="NGQ240" s="43"/>
      <c r="NGR240" s="43"/>
      <c r="NGS240" s="43"/>
      <c r="NGT240" s="43"/>
      <c r="NGU240" s="43"/>
      <c r="NGV240" s="43"/>
      <c r="NGW240" s="43"/>
      <c r="NGX240" s="43"/>
      <c r="NGY240" s="43"/>
      <c r="NGZ240" s="43"/>
      <c r="NHA240" s="43"/>
      <c r="NHB240" s="43"/>
      <c r="NHC240" s="43"/>
      <c r="NHD240" s="43"/>
      <c r="NHE240" s="43"/>
      <c r="NHF240" s="43"/>
      <c r="NHG240" s="43"/>
      <c r="NHH240" s="43"/>
      <c r="NHI240" s="43"/>
      <c r="NHJ240" s="43"/>
      <c r="NHK240" s="43"/>
      <c r="NHL240" s="43"/>
      <c r="NHM240" s="43"/>
      <c r="NHN240" s="43"/>
      <c r="NHO240" s="43"/>
      <c r="NHP240" s="43"/>
      <c r="NHQ240" s="43"/>
      <c r="NHR240" s="43"/>
      <c r="NHS240" s="43"/>
      <c r="NHT240" s="43"/>
      <c r="NHU240" s="43"/>
      <c r="NHV240" s="43"/>
      <c r="NHW240" s="43"/>
      <c r="NHX240" s="43"/>
      <c r="NHY240" s="43"/>
      <c r="NHZ240" s="43"/>
      <c r="NIA240" s="43"/>
      <c r="NIB240" s="43"/>
      <c r="NIC240" s="43"/>
      <c r="NID240" s="43"/>
      <c r="NIE240" s="43"/>
      <c r="NIF240" s="43"/>
      <c r="NIG240" s="43"/>
      <c r="NIH240" s="43"/>
      <c r="NII240" s="43"/>
      <c r="NIJ240" s="43"/>
      <c r="NIK240" s="43"/>
      <c r="NIL240" s="43"/>
      <c r="NIM240" s="43"/>
      <c r="NIN240" s="43"/>
      <c r="NIO240" s="43"/>
      <c r="NIP240" s="43"/>
      <c r="NIQ240" s="43"/>
      <c r="NIR240" s="43"/>
      <c r="NIS240" s="43"/>
      <c r="NIT240" s="43"/>
      <c r="NIU240" s="43"/>
      <c r="NIV240" s="43"/>
      <c r="NIW240" s="43"/>
      <c r="NIX240" s="43"/>
      <c r="NIY240" s="43"/>
      <c r="NIZ240" s="43"/>
      <c r="NJA240" s="43"/>
      <c r="NJB240" s="43"/>
      <c r="NJC240" s="43"/>
      <c r="NJD240" s="43"/>
      <c r="NJE240" s="43"/>
      <c r="NJF240" s="43"/>
      <c r="NJG240" s="43"/>
      <c r="NJH240" s="43"/>
      <c r="NJI240" s="43"/>
      <c r="NJJ240" s="43"/>
      <c r="NJK240" s="43"/>
      <c r="NJL240" s="43"/>
      <c r="NJM240" s="43"/>
      <c r="NJN240" s="43"/>
      <c r="NJO240" s="43"/>
      <c r="NJP240" s="43"/>
      <c r="NJQ240" s="43"/>
      <c r="NJR240" s="43"/>
      <c r="NJS240" s="43"/>
      <c r="NJT240" s="43"/>
      <c r="NJU240" s="43"/>
      <c r="NJV240" s="43"/>
      <c r="NJW240" s="43"/>
      <c r="NJX240" s="43"/>
      <c r="NJY240" s="43"/>
      <c r="NJZ240" s="43"/>
      <c r="NKA240" s="43"/>
      <c r="NKB240" s="43"/>
      <c r="NKC240" s="43"/>
      <c r="NKD240" s="43"/>
      <c r="NKE240" s="43"/>
      <c r="NKF240" s="43"/>
      <c r="NKG240" s="43"/>
      <c r="NKH240" s="43"/>
      <c r="NKI240" s="43"/>
      <c r="NKJ240" s="43"/>
      <c r="NKK240" s="43"/>
      <c r="NKL240" s="43"/>
      <c r="NKM240" s="43"/>
      <c r="NKN240" s="43"/>
      <c r="NKO240" s="43"/>
      <c r="NKP240" s="43"/>
      <c r="NKQ240" s="43"/>
      <c r="NKR240" s="43"/>
      <c r="NKS240" s="43"/>
      <c r="NKT240" s="43"/>
      <c r="NKU240" s="43"/>
      <c r="NKV240" s="43"/>
      <c r="NKW240" s="43"/>
      <c r="NKX240" s="43"/>
      <c r="NKY240" s="43"/>
      <c r="NKZ240" s="43"/>
      <c r="NLA240" s="43"/>
      <c r="NLB240" s="43"/>
      <c r="NLC240" s="43"/>
      <c r="NLD240" s="43"/>
      <c r="NLE240" s="43"/>
      <c r="NLF240" s="43"/>
      <c r="NLG240" s="43"/>
      <c r="NLH240" s="43"/>
      <c r="NLI240" s="43"/>
      <c r="NLJ240" s="43"/>
      <c r="NLK240" s="43"/>
      <c r="NLL240" s="43"/>
      <c r="NLM240" s="43"/>
      <c r="NLN240" s="43"/>
      <c r="NLO240" s="43"/>
      <c r="NLP240" s="43"/>
      <c r="NLQ240" s="43"/>
      <c r="NLR240" s="43"/>
      <c r="NLS240" s="43"/>
      <c r="NLT240" s="43"/>
      <c r="NLU240" s="43"/>
      <c r="NLV240" s="43"/>
      <c r="NLW240" s="43"/>
      <c r="NLX240" s="43"/>
      <c r="NLY240" s="43"/>
      <c r="NLZ240" s="43"/>
      <c r="NMA240" s="43"/>
      <c r="NMB240" s="43"/>
      <c r="NMC240" s="43"/>
      <c r="NMD240" s="43"/>
      <c r="NME240" s="43"/>
      <c r="NMF240" s="43"/>
      <c r="NMG240" s="43"/>
      <c r="NMH240" s="43"/>
      <c r="NMI240" s="43"/>
      <c r="NMJ240" s="43"/>
      <c r="NMK240" s="43"/>
      <c r="NML240" s="43"/>
      <c r="NMM240" s="43"/>
      <c r="NMN240" s="43"/>
      <c r="NMO240" s="43"/>
      <c r="NMP240" s="43"/>
      <c r="NMQ240" s="43"/>
      <c r="NMR240" s="43"/>
      <c r="NMS240" s="43"/>
      <c r="NMT240" s="43"/>
      <c r="NMU240" s="43"/>
      <c r="NMV240" s="43"/>
      <c r="NMW240" s="43"/>
      <c r="NMX240" s="43"/>
      <c r="NMY240" s="43"/>
      <c r="NMZ240" s="43"/>
      <c r="NNA240" s="43"/>
      <c r="NNB240" s="43"/>
      <c r="NNC240" s="43"/>
      <c r="NND240" s="43"/>
      <c r="NNE240" s="43"/>
      <c r="NNF240" s="43"/>
      <c r="NNG240" s="43"/>
      <c r="NNH240" s="43"/>
      <c r="NNI240" s="43"/>
      <c r="NNJ240" s="43"/>
      <c r="NNK240" s="43"/>
      <c r="NNL240" s="43"/>
      <c r="NNM240" s="43"/>
      <c r="NNN240" s="43"/>
      <c r="NNO240" s="43"/>
      <c r="NNP240" s="43"/>
      <c r="NNQ240" s="43"/>
      <c r="NNR240" s="43"/>
      <c r="NNS240" s="43"/>
      <c r="NNT240" s="43"/>
      <c r="NNU240" s="43"/>
      <c r="NNV240" s="43"/>
      <c r="NNW240" s="43"/>
      <c r="NNX240" s="43"/>
      <c r="NNY240" s="43"/>
      <c r="NNZ240" s="43"/>
      <c r="NOA240" s="43"/>
      <c r="NOB240" s="43"/>
      <c r="NOC240" s="43"/>
      <c r="NOD240" s="43"/>
      <c r="NOE240" s="43"/>
      <c r="NOF240" s="43"/>
      <c r="NOG240" s="43"/>
      <c r="NOH240" s="43"/>
      <c r="NOI240" s="43"/>
      <c r="NOJ240" s="43"/>
      <c r="NOK240" s="43"/>
      <c r="NOL240" s="43"/>
      <c r="NOM240" s="43"/>
      <c r="NON240" s="43"/>
      <c r="NOO240" s="43"/>
      <c r="NOP240" s="43"/>
      <c r="NOQ240" s="43"/>
      <c r="NOR240" s="43"/>
      <c r="NOS240" s="43"/>
      <c r="NOT240" s="43"/>
      <c r="NOU240" s="43"/>
      <c r="NOV240" s="43"/>
      <c r="NOW240" s="43"/>
      <c r="NOX240" s="43"/>
      <c r="NOY240" s="43"/>
      <c r="NOZ240" s="43"/>
      <c r="NPA240" s="43"/>
      <c r="NPB240" s="43"/>
      <c r="NPC240" s="43"/>
      <c r="NPD240" s="43"/>
      <c r="NPE240" s="43"/>
      <c r="NPF240" s="43"/>
      <c r="NPG240" s="43"/>
      <c r="NPH240" s="43"/>
      <c r="NPI240" s="43"/>
      <c r="NPJ240" s="43"/>
      <c r="NPK240" s="43"/>
      <c r="NPL240" s="43"/>
      <c r="NPM240" s="43"/>
      <c r="NPN240" s="43"/>
      <c r="NPO240" s="43"/>
      <c r="NPP240" s="43"/>
      <c r="NPQ240" s="43"/>
      <c r="NPR240" s="43"/>
      <c r="NPS240" s="43"/>
      <c r="NPT240" s="43"/>
      <c r="NPU240" s="43"/>
      <c r="NPV240" s="43"/>
      <c r="NPW240" s="43"/>
      <c r="NPX240" s="43"/>
      <c r="NPY240" s="43"/>
      <c r="NPZ240" s="43"/>
      <c r="NQA240" s="43"/>
      <c r="NQB240" s="43"/>
      <c r="NQC240" s="43"/>
      <c r="NQD240" s="43"/>
      <c r="NQE240" s="43"/>
      <c r="NQF240" s="43"/>
      <c r="NQG240" s="43"/>
      <c r="NQH240" s="43"/>
      <c r="NQI240" s="43"/>
      <c r="NQJ240" s="43"/>
      <c r="NQK240" s="43"/>
      <c r="NQL240" s="43"/>
      <c r="NQM240" s="43"/>
      <c r="NQN240" s="43"/>
      <c r="NQO240" s="43"/>
      <c r="NQP240" s="43"/>
      <c r="NQQ240" s="43"/>
      <c r="NQR240" s="43"/>
      <c r="NQS240" s="43"/>
      <c r="NQT240" s="43"/>
      <c r="NQU240" s="43"/>
      <c r="NQV240" s="43"/>
      <c r="NQW240" s="43"/>
      <c r="NQX240" s="43"/>
      <c r="NQY240" s="43"/>
      <c r="NQZ240" s="43"/>
      <c r="NRA240" s="43"/>
      <c r="NRB240" s="43"/>
      <c r="NRC240" s="43"/>
      <c r="NRD240" s="43"/>
      <c r="NRE240" s="43"/>
      <c r="NRF240" s="43"/>
      <c r="NRG240" s="43"/>
      <c r="NRH240" s="43"/>
      <c r="NRI240" s="43"/>
      <c r="NRJ240" s="43"/>
      <c r="NRK240" s="43"/>
      <c r="NRL240" s="43"/>
      <c r="NRM240" s="43"/>
      <c r="NRN240" s="43"/>
      <c r="NRO240" s="43"/>
      <c r="NRP240" s="43"/>
      <c r="NRQ240" s="43"/>
      <c r="NRR240" s="43"/>
      <c r="NRS240" s="43"/>
      <c r="NRT240" s="43"/>
      <c r="NRU240" s="43"/>
      <c r="NRV240" s="43"/>
      <c r="NRW240" s="43"/>
      <c r="NRX240" s="43"/>
      <c r="NRY240" s="43"/>
      <c r="NRZ240" s="43"/>
      <c r="NSA240" s="43"/>
      <c r="NSB240" s="43"/>
      <c r="NSC240" s="43"/>
      <c r="NSD240" s="43"/>
      <c r="NSE240" s="43"/>
      <c r="NSF240" s="43"/>
      <c r="NSG240" s="43"/>
      <c r="NSH240" s="43"/>
      <c r="NSI240" s="43"/>
      <c r="NSJ240" s="43"/>
      <c r="NSK240" s="43"/>
      <c r="NSL240" s="43"/>
      <c r="NSM240" s="43"/>
      <c r="NSN240" s="43"/>
      <c r="NSO240" s="43"/>
      <c r="NSP240" s="43"/>
      <c r="NSQ240" s="43"/>
      <c r="NSR240" s="43"/>
      <c r="NSS240" s="43"/>
      <c r="NST240" s="43"/>
      <c r="NSU240" s="43"/>
      <c r="NSV240" s="43"/>
      <c r="NSW240" s="43"/>
      <c r="NSX240" s="43"/>
      <c r="NSY240" s="43"/>
      <c r="NSZ240" s="43"/>
      <c r="NTA240" s="43"/>
      <c r="NTB240" s="43"/>
      <c r="NTC240" s="43"/>
      <c r="NTD240" s="43"/>
      <c r="NTE240" s="43"/>
      <c r="NTF240" s="43"/>
      <c r="NTG240" s="43"/>
      <c r="NTH240" s="43"/>
      <c r="NTI240" s="43"/>
      <c r="NTJ240" s="43"/>
      <c r="NTK240" s="43"/>
      <c r="NTL240" s="43"/>
      <c r="NTM240" s="43"/>
      <c r="NTN240" s="43"/>
      <c r="NTO240" s="43"/>
      <c r="NTP240" s="43"/>
      <c r="NTQ240" s="43"/>
      <c r="NTR240" s="43"/>
      <c r="NTS240" s="43"/>
      <c r="NTT240" s="43"/>
      <c r="NTU240" s="43"/>
      <c r="NTV240" s="43"/>
      <c r="NTW240" s="43"/>
      <c r="NTX240" s="43"/>
      <c r="NTY240" s="43"/>
      <c r="NTZ240" s="43"/>
      <c r="NUA240" s="43"/>
      <c r="NUB240" s="43"/>
      <c r="NUC240" s="43"/>
      <c r="NUD240" s="43"/>
      <c r="NUE240" s="43"/>
      <c r="NUF240" s="43"/>
      <c r="NUG240" s="43"/>
      <c r="NUH240" s="43"/>
      <c r="NUI240" s="43"/>
      <c r="NUJ240" s="43"/>
      <c r="NUK240" s="43"/>
      <c r="NUL240" s="43"/>
      <c r="NUM240" s="43"/>
      <c r="NUN240" s="43"/>
      <c r="NUO240" s="43"/>
      <c r="NUP240" s="43"/>
      <c r="NUQ240" s="43"/>
      <c r="NUR240" s="43"/>
      <c r="NUS240" s="43"/>
      <c r="NUT240" s="43"/>
      <c r="NUU240" s="43"/>
      <c r="NUV240" s="43"/>
      <c r="NUW240" s="43"/>
      <c r="NUX240" s="43"/>
      <c r="NUY240" s="43"/>
      <c r="NUZ240" s="43"/>
      <c r="NVA240" s="43"/>
      <c r="NVB240" s="43"/>
      <c r="NVC240" s="43"/>
      <c r="NVD240" s="43"/>
      <c r="NVE240" s="43"/>
      <c r="NVF240" s="43"/>
      <c r="NVG240" s="43"/>
      <c r="NVH240" s="43"/>
      <c r="NVI240" s="43"/>
      <c r="NVJ240" s="43"/>
      <c r="NVK240" s="43"/>
      <c r="NVL240" s="43"/>
      <c r="NVM240" s="43"/>
      <c r="NVN240" s="43"/>
      <c r="NVO240" s="43"/>
      <c r="NVP240" s="43"/>
      <c r="NVQ240" s="43"/>
      <c r="NVR240" s="43"/>
      <c r="NVS240" s="43"/>
      <c r="NVT240" s="43"/>
      <c r="NVU240" s="43"/>
      <c r="NVV240" s="43"/>
      <c r="NVW240" s="43"/>
      <c r="NVX240" s="43"/>
      <c r="NVY240" s="43"/>
      <c r="NVZ240" s="43"/>
      <c r="NWA240" s="43"/>
      <c r="NWB240" s="43"/>
      <c r="NWC240" s="43"/>
      <c r="NWD240" s="43"/>
      <c r="NWE240" s="43"/>
      <c r="NWF240" s="43"/>
      <c r="NWG240" s="43"/>
      <c r="NWH240" s="43"/>
      <c r="NWI240" s="43"/>
      <c r="NWJ240" s="43"/>
      <c r="NWK240" s="43"/>
      <c r="NWL240" s="43"/>
      <c r="NWM240" s="43"/>
      <c r="NWN240" s="43"/>
      <c r="NWO240" s="43"/>
      <c r="NWP240" s="43"/>
      <c r="NWQ240" s="43"/>
      <c r="NWR240" s="43"/>
      <c r="NWS240" s="43"/>
      <c r="NWT240" s="43"/>
      <c r="NWU240" s="43"/>
      <c r="NWV240" s="43"/>
      <c r="NWW240" s="43"/>
      <c r="NWX240" s="43"/>
      <c r="NWY240" s="43"/>
      <c r="NWZ240" s="43"/>
      <c r="NXA240" s="43"/>
      <c r="NXB240" s="43"/>
      <c r="NXC240" s="43"/>
      <c r="NXD240" s="43"/>
      <c r="NXE240" s="43"/>
      <c r="NXF240" s="43"/>
      <c r="NXG240" s="43"/>
      <c r="NXH240" s="43"/>
      <c r="NXI240" s="43"/>
      <c r="NXJ240" s="43"/>
      <c r="NXK240" s="43"/>
      <c r="NXL240" s="43"/>
      <c r="NXM240" s="43"/>
      <c r="NXN240" s="43"/>
      <c r="NXO240" s="43"/>
      <c r="NXP240" s="43"/>
      <c r="NXQ240" s="43"/>
      <c r="NXR240" s="43"/>
      <c r="NXS240" s="43"/>
      <c r="NXT240" s="43"/>
      <c r="NXU240" s="43"/>
      <c r="NXV240" s="43"/>
      <c r="NXW240" s="43"/>
      <c r="NXX240" s="43"/>
      <c r="NXY240" s="43"/>
      <c r="NXZ240" s="43"/>
      <c r="NYA240" s="43"/>
      <c r="NYB240" s="43"/>
      <c r="NYC240" s="43"/>
      <c r="NYD240" s="43"/>
      <c r="NYE240" s="43"/>
      <c r="NYF240" s="43"/>
      <c r="NYG240" s="43"/>
      <c r="NYH240" s="43"/>
      <c r="NYI240" s="43"/>
      <c r="NYJ240" s="43"/>
      <c r="NYK240" s="43"/>
      <c r="NYL240" s="43"/>
      <c r="NYM240" s="43"/>
      <c r="NYN240" s="43"/>
      <c r="NYO240" s="43"/>
      <c r="NYP240" s="43"/>
      <c r="NYQ240" s="43"/>
      <c r="NYR240" s="43"/>
      <c r="NYS240" s="43"/>
      <c r="NYT240" s="43"/>
      <c r="NYU240" s="43"/>
      <c r="NYV240" s="43"/>
      <c r="NYW240" s="43"/>
      <c r="NYX240" s="43"/>
      <c r="NYY240" s="43"/>
      <c r="NYZ240" s="43"/>
      <c r="NZA240" s="43"/>
      <c r="NZB240" s="43"/>
      <c r="NZC240" s="43"/>
      <c r="NZD240" s="43"/>
      <c r="NZE240" s="43"/>
      <c r="NZF240" s="43"/>
      <c r="NZG240" s="43"/>
      <c r="NZH240" s="43"/>
      <c r="NZI240" s="43"/>
      <c r="NZJ240" s="43"/>
      <c r="NZK240" s="43"/>
      <c r="NZL240" s="43"/>
      <c r="NZM240" s="43"/>
      <c r="NZN240" s="43"/>
      <c r="NZO240" s="43"/>
      <c r="NZP240" s="43"/>
      <c r="NZQ240" s="43"/>
      <c r="NZR240" s="43"/>
      <c r="NZS240" s="43"/>
      <c r="NZT240" s="43"/>
      <c r="NZU240" s="43"/>
      <c r="NZV240" s="43"/>
      <c r="NZW240" s="43"/>
      <c r="NZX240" s="43"/>
      <c r="NZY240" s="43"/>
      <c r="NZZ240" s="43"/>
      <c r="OAA240" s="43"/>
      <c r="OAB240" s="43"/>
      <c r="OAC240" s="43"/>
      <c r="OAD240" s="43"/>
      <c r="OAE240" s="43"/>
      <c r="OAF240" s="43"/>
      <c r="OAG240" s="43"/>
      <c r="OAH240" s="43"/>
      <c r="OAI240" s="43"/>
      <c r="OAJ240" s="43"/>
      <c r="OAK240" s="43"/>
      <c r="OAL240" s="43"/>
      <c r="OAM240" s="43"/>
      <c r="OAN240" s="43"/>
      <c r="OAO240" s="43"/>
      <c r="OAP240" s="43"/>
      <c r="OAQ240" s="43"/>
      <c r="OAR240" s="43"/>
      <c r="OAS240" s="43"/>
      <c r="OAT240" s="43"/>
      <c r="OAU240" s="43"/>
      <c r="OAV240" s="43"/>
      <c r="OAW240" s="43"/>
      <c r="OAX240" s="43"/>
      <c r="OAY240" s="43"/>
      <c r="OAZ240" s="43"/>
      <c r="OBA240" s="43"/>
      <c r="OBB240" s="43"/>
      <c r="OBC240" s="43"/>
      <c r="OBD240" s="43"/>
      <c r="OBE240" s="43"/>
      <c r="OBF240" s="43"/>
      <c r="OBG240" s="43"/>
      <c r="OBH240" s="43"/>
      <c r="OBI240" s="43"/>
      <c r="OBJ240" s="43"/>
      <c r="OBK240" s="43"/>
      <c r="OBL240" s="43"/>
      <c r="OBM240" s="43"/>
      <c r="OBN240" s="43"/>
      <c r="OBO240" s="43"/>
      <c r="OBP240" s="43"/>
      <c r="OBQ240" s="43"/>
      <c r="OBR240" s="43"/>
      <c r="OBS240" s="43"/>
      <c r="OBT240" s="43"/>
      <c r="OBU240" s="43"/>
      <c r="OBV240" s="43"/>
      <c r="OBW240" s="43"/>
      <c r="OBX240" s="43"/>
      <c r="OBY240" s="43"/>
      <c r="OBZ240" s="43"/>
      <c r="OCA240" s="43"/>
      <c r="OCB240" s="43"/>
      <c r="OCC240" s="43"/>
      <c r="OCD240" s="43"/>
      <c r="OCE240" s="43"/>
      <c r="OCF240" s="43"/>
      <c r="OCG240" s="43"/>
      <c r="OCH240" s="43"/>
      <c r="OCI240" s="43"/>
      <c r="OCJ240" s="43"/>
      <c r="OCK240" s="43"/>
      <c r="OCL240" s="43"/>
      <c r="OCM240" s="43"/>
      <c r="OCN240" s="43"/>
      <c r="OCO240" s="43"/>
      <c r="OCP240" s="43"/>
      <c r="OCQ240" s="43"/>
      <c r="OCR240" s="43"/>
      <c r="OCS240" s="43"/>
      <c r="OCT240" s="43"/>
      <c r="OCU240" s="43"/>
      <c r="OCV240" s="43"/>
      <c r="OCW240" s="43"/>
      <c r="OCX240" s="43"/>
      <c r="OCY240" s="43"/>
      <c r="OCZ240" s="43"/>
      <c r="ODA240" s="43"/>
      <c r="ODB240" s="43"/>
      <c r="ODC240" s="43"/>
      <c r="ODD240" s="43"/>
      <c r="ODE240" s="43"/>
      <c r="ODF240" s="43"/>
      <c r="ODG240" s="43"/>
      <c r="ODH240" s="43"/>
      <c r="ODI240" s="43"/>
      <c r="ODJ240" s="43"/>
      <c r="ODK240" s="43"/>
      <c r="ODL240" s="43"/>
      <c r="ODM240" s="43"/>
      <c r="ODN240" s="43"/>
      <c r="ODO240" s="43"/>
      <c r="ODP240" s="43"/>
      <c r="ODQ240" s="43"/>
      <c r="ODR240" s="43"/>
      <c r="ODS240" s="43"/>
      <c r="ODT240" s="43"/>
      <c r="ODU240" s="43"/>
      <c r="ODV240" s="43"/>
      <c r="ODW240" s="43"/>
      <c r="ODX240" s="43"/>
      <c r="ODY240" s="43"/>
      <c r="ODZ240" s="43"/>
      <c r="OEA240" s="43"/>
      <c r="OEB240" s="43"/>
      <c r="OEC240" s="43"/>
      <c r="OED240" s="43"/>
      <c r="OEE240" s="43"/>
      <c r="OEF240" s="43"/>
      <c r="OEG240" s="43"/>
      <c r="OEH240" s="43"/>
      <c r="OEI240" s="43"/>
      <c r="OEJ240" s="43"/>
      <c r="OEK240" s="43"/>
      <c r="OEL240" s="43"/>
      <c r="OEM240" s="43"/>
      <c r="OEN240" s="43"/>
      <c r="OEO240" s="43"/>
      <c r="OEP240" s="43"/>
      <c r="OEQ240" s="43"/>
      <c r="OER240" s="43"/>
      <c r="OES240" s="43"/>
      <c r="OET240" s="43"/>
      <c r="OEU240" s="43"/>
      <c r="OEV240" s="43"/>
      <c r="OEW240" s="43"/>
      <c r="OEX240" s="43"/>
      <c r="OEY240" s="43"/>
      <c r="OEZ240" s="43"/>
      <c r="OFA240" s="43"/>
      <c r="OFB240" s="43"/>
      <c r="OFC240" s="43"/>
      <c r="OFD240" s="43"/>
      <c r="OFE240" s="43"/>
      <c r="OFF240" s="43"/>
      <c r="OFG240" s="43"/>
      <c r="OFH240" s="43"/>
      <c r="OFI240" s="43"/>
      <c r="OFJ240" s="43"/>
      <c r="OFK240" s="43"/>
      <c r="OFL240" s="43"/>
      <c r="OFM240" s="43"/>
      <c r="OFN240" s="43"/>
      <c r="OFO240" s="43"/>
      <c r="OFP240" s="43"/>
      <c r="OFQ240" s="43"/>
      <c r="OFR240" s="43"/>
      <c r="OFS240" s="43"/>
      <c r="OFT240" s="43"/>
      <c r="OFU240" s="43"/>
      <c r="OFV240" s="43"/>
      <c r="OFW240" s="43"/>
      <c r="OFX240" s="43"/>
      <c r="OFY240" s="43"/>
      <c r="OFZ240" s="43"/>
      <c r="OGA240" s="43"/>
      <c r="OGB240" s="43"/>
      <c r="OGC240" s="43"/>
      <c r="OGD240" s="43"/>
      <c r="OGE240" s="43"/>
      <c r="OGF240" s="43"/>
      <c r="OGG240" s="43"/>
      <c r="OGH240" s="43"/>
      <c r="OGI240" s="43"/>
      <c r="OGJ240" s="43"/>
      <c r="OGK240" s="43"/>
      <c r="OGL240" s="43"/>
      <c r="OGM240" s="43"/>
      <c r="OGN240" s="43"/>
      <c r="OGO240" s="43"/>
      <c r="OGP240" s="43"/>
      <c r="OGQ240" s="43"/>
      <c r="OGR240" s="43"/>
      <c r="OGS240" s="43"/>
      <c r="OGT240" s="43"/>
      <c r="OGU240" s="43"/>
      <c r="OGV240" s="43"/>
      <c r="OGW240" s="43"/>
      <c r="OGX240" s="43"/>
      <c r="OGY240" s="43"/>
      <c r="OGZ240" s="43"/>
      <c r="OHA240" s="43"/>
      <c r="OHB240" s="43"/>
      <c r="OHC240" s="43"/>
      <c r="OHD240" s="43"/>
      <c r="OHE240" s="43"/>
      <c r="OHF240" s="43"/>
      <c r="OHG240" s="43"/>
      <c r="OHH240" s="43"/>
      <c r="OHI240" s="43"/>
      <c r="OHJ240" s="43"/>
      <c r="OHK240" s="43"/>
      <c r="OHL240" s="43"/>
      <c r="OHM240" s="43"/>
      <c r="OHN240" s="43"/>
      <c r="OHO240" s="43"/>
      <c r="OHP240" s="43"/>
      <c r="OHQ240" s="43"/>
      <c r="OHR240" s="43"/>
      <c r="OHS240" s="43"/>
      <c r="OHT240" s="43"/>
      <c r="OHU240" s="43"/>
      <c r="OHV240" s="43"/>
      <c r="OHW240" s="43"/>
      <c r="OHX240" s="43"/>
      <c r="OHY240" s="43"/>
      <c r="OHZ240" s="43"/>
      <c r="OIA240" s="43"/>
      <c r="OIB240" s="43"/>
      <c r="OIC240" s="43"/>
      <c r="OID240" s="43"/>
      <c r="OIE240" s="43"/>
      <c r="OIF240" s="43"/>
      <c r="OIG240" s="43"/>
      <c r="OIH240" s="43"/>
      <c r="OII240" s="43"/>
      <c r="OIJ240" s="43"/>
      <c r="OIK240" s="43"/>
      <c r="OIL240" s="43"/>
      <c r="OIM240" s="43"/>
      <c r="OIN240" s="43"/>
      <c r="OIO240" s="43"/>
      <c r="OIP240" s="43"/>
      <c r="OIQ240" s="43"/>
      <c r="OIR240" s="43"/>
      <c r="OIS240" s="43"/>
      <c r="OIT240" s="43"/>
      <c r="OIU240" s="43"/>
      <c r="OIV240" s="43"/>
      <c r="OIW240" s="43"/>
      <c r="OIX240" s="43"/>
      <c r="OIY240" s="43"/>
      <c r="OIZ240" s="43"/>
      <c r="OJA240" s="43"/>
      <c r="OJB240" s="43"/>
      <c r="OJC240" s="43"/>
      <c r="OJD240" s="43"/>
      <c r="OJE240" s="43"/>
      <c r="OJF240" s="43"/>
      <c r="OJG240" s="43"/>
      <c r="OJH240" s="43"/>
      <c r="OJI240" s="43"/>
      <c r="OJJ240" s="43"/>
      <c r="OJK240" s="43"/>
      <c r="OJL240" s="43"/>
      <c r="OJM240" s="43"/>
      <c r="OJN240" s="43"/>
      <c r="OJO240" s="43"/>
      <c r="OJP240" s="43"/>
      <c r="OJQ240" s="43"/>
      <c r="OJR240" s="43"/>
      <c r="OJS240" s="43"/>
      <c r="OJT240" s="43"/>
      <c r="OJU240" s="43"/>
      <c r="OJV240" s="43"/>
      <c r="OJW240" s="43"/>
      <c r="OJX240" s="43"/>
      <c r="OJY240" s="43"/>
      <c r="OJZ240" s="43"/>
      <c r="OKA240" s="43"/>
      <c r="OKB240" s="43"/>
      <c r="OKC240" s="43"/>
      <c r="OKD240" s="43"/>
      <c r="OKE240" s="43"/>
      <c r="OKF240" s="43"/>
      <c r="OKG240" s="43"/>
      <c r="OKH240" s="43"/>
      <c r="OKI240" s="43"/>
      <c r="OKJ240" s="43"/>
      <c r="OKK240" s="43"/>
      <c r="OKL240" s="43"/>
      <c r="OKM240" s="43"/>
      <c r="OKN240" s="43"/>
      <c r="OKO240" s="43"/>
      <c r="OKP240" s="43"/>
      <c r="OKQ240" s="43"/>
      <c r="OKR240" s="43"/>
      <c r="OKS240" s="43"/>
      <c r="OKT240" s="43"/>
      <c r="OKU240" s="43"/>
      <c r="OKV240" s="43"/>
      <c r="OKW240" s="43"/>
      <c r="OKX240" s="43"/>
      <c r="OKY240" s="43"/>
      <c r="OKZ240" s="43"/>
      <c r="OLA240" s="43"/>
      <c r="OLB240" s="43"/>
      <c r="OLC240" s="43"/>
      <c r="OLD240" s="43"/>
      <c r="OLE240" s="43"/>
      <c r="OLF240" s="43"/>
      <c r="OLG240" s="43"/>
      <c r="OLH240" s="43"/>
      <c r="OLI240" s="43"/>
      <c r="OLJ240" s="43"/>
      <c r="OLK240" s="43"/>
      <c r="OLL240" s="43"/>
      <c r="OLM240" s="43"/>
      <c r="OLN240" s="43"/>
      <c r="OLO240" s="43"/>
      <c r="OLP240" s="43"/>
      <c r="OLQ240" s="43"/>
      <c r="OLR240" s="43"/>
      <c r="OLS240" s="43"/>
      <c r="OLT240" s="43"/>
      <c r="OLU240" s="43"/>
      <c r="OLV240" s="43"/>
      <c r="OLW240" s="43"/>
      <c r="OLX240" s="43"/>
      <c r="OLY240" s="43"/>
      <c r="OLZ240" s="43"/>
      <c r="OMA240" s="43"/>
      <c r="OMB240" s="43"/>
      <c r="OMC240" s="43"/>
      <c r="OMD240" s="43"/>
      <c r="OME240" s="43"/>
      <c r="OMF240" s="43"/>
      <c r="OMG240" s="43"/>
      <c r="OMH240" s="43"/>
      <c r="OMI240" s="43"/>
      <c r="OMJ240" s="43"/>
      <c r="OMK240" s="43"/>
      <c r="OML240" s="43"/>
      <c r="OMM240" s="43"/>
      <c r="OMN240" s="43"/>
      <c r="OMO240" s="43"/>
      <c r="OMP240" s="43"/>
      <c r="OMQ240" s="43"/>
      <c r="OMR240" s="43"/>
      <c r="OMS240" s="43"/>
      <c r="OMT240" s="43"/>
      <c r="OMU240" s="43"/>
      <c r="OMV240" s="43"/>
      <c r="OMW240" s="43"/>
      <c r="OMX240" s="43"/>
      <c r="OMY240" s="43"/>
      <c r="OMZ240" s="43"/>
      <c r="ONA240" s="43"/>
      <c r="ONB240" s="43"/>
      <c r="ONC240" s="43"/>
      <c r="OND240" s="43"/>
      <c r="ONE240" s="43"/>
      <c r="ONF240" s="43"/>
      <c r="ONG240" s="43"/>
      <c r="ONH240" s="43"/>
      <c r="ONI240" s="43"/>
      <c r="ONJ240" s="43"/>
      <c r="ONK240" s="43"/>
      <c r="ONL240" s="43"/>
      <c r="ONM240" s="43"/>
      <c r="ONN240" s="43"/>
      <c r="ONO240" s="43"/>
      <c r="ONP240" s="43"/>
      <c r="ONQ240" s="43"/>
      <c r="ONR240" s="43"/>
      <c r="ONS240" s="43"/>
      <c r="ONT240" s="43"/>
      <c r="ONU240" s="43"/>
      <c r="ONV240" s="43"/>
      <c r="ONW240" s="43"/>
      <c r="ONX240" s="43"/>
      <c r="ONY240" s="43"/>
      <c r="ONZ240" s="43"/>
      <c r="OOA240" s="43"/>
      <c r="OOB240" s="43"/>
      <c r="OOC240" s="43"/>
      <c r="OOD240" s="43"/>
      <c r="OOE240" s="43"/>
      <c r="OOF240" s="43"/>
      <c r="OOG240" s="43"/>
      <c r="OOH240" s="43"/>
      <c r="OOI240" s="43"/>
      <c r="OOJ240" s="43"/>
      <c r="OOK240" s="43"/>
      <c r="OOL240" s="43"/>
      <c r="OOM240" s="43"/>
      <c r="OON240" s="43"/>
      <c r="OOO240" s="43"/>
      <c r="OOP240" s="43"/>
      <c r="OOQ240" s="43"/>
      <c r="OOR240" s="43"/>
      <c r="OOS240" s="43"/>
      <c r="OOT240" s="43"/>
      <c r="OOU240" s="43"/>
      <c r="OOV240" s="43"/>
      <c r="OOW240" s="43"/>
      <c r="OOX240" s="43"/>
      <c r="OOY240" s="43"/>
      <c r="OOZ240" s="43"/>
      <c r="OPA240" s="43"/>
      <c r="OPB240" s="43"/>
      <c r="OPC240" s="43"/>
      <c r="OPD240" s="43"/>
      <c r="OPE240" s="43"/>
      <c r="OPF240" s="43"/>
      <c r="OPG240" s="43"/>
      <c r="OPH240" s="43"/>
      <c r="OPI240" s="43"/>
      <c r="OPJ240" s="43"/>
      <c r="OPK240" s="43"/>
      <c r="OPL240" s="43"/>
      <c r="OPM240" s="43"/>
      <c r="OPN240" s="43"/>
      <c r="OPO240" s="43"/>
      <c r="OPP240" s="43"/>
      <c r="OPQ240" s="43"/>
      <c r="OPR240" s="43"/>
      <c r="OPS240" s="43"/>
      <c r="OPT240" s="43"/>
      <c r="OPU240" s="43"/>
      <c r="OPV240" s="43"/>
      <c r="OPW240" s="43"/>
      <c r="OPX240" s="43"/>
      <c r="OPY240" s="43"/>
      <c r="OPZ240" s="43"/>
      <c r="OQA240" s="43"/>
      <c r="OQB240" s="43"/>
      <c r="OQC240" s="43"/>
      <c r="OQD240" s="43"/>
      <c r="OQE240" s="43"/>
      <c r="OQF240" s="43"/>
      <c r="OQG240" s="43"/>
      <c r="OQH240" s="43"/>
      <c r="OQI240" s="43"/>
      <c r="OQJ240" s="43"/>
      <c r="OQK240" s="43"/>
      <c r="OQL240" s="43"/>
      <c r="OQM240" s="43"/>
      <c r="OQN240" s="43"/>
      <c r="OQO240" s="43"/>
      <c r="OQP240" s="43"/>
      <c r="OQQ240" s="43"/>
      <c r="OQR240" s="43"/>
      <c r="OQS240" s="43"/>
      <c r="OQT240" s="43"/>
      <c r="OQU240" s="43"/>
      <c r="OQV240" s="43"/>
      <c r="OQW240" s="43"/>
      <c r="OQX240" s="43"/>
      <c r="OQY240" s="43"/>
      <c r="OQZ240" s="43"/>
      <c r="ORA240" s="43"/>
      <c r="ORB240" s="43"/>
      <c r="ORC240" s="43"/>
      <c r="ORD240" s="43"/>
      <c r="ORE240" s="43"/>
      <c r="ORF240" s="43"/>
      <c r="ORG240" s="43"/>
      <c r="ORH240" s="43"/>
      <c r="ORI240" s="43"/>
      <c r="ORJ240" s="43"/>
      <c r="ORK240" s="43"/>
      <c r="ORL240" s="43"/>
      <c r="ORM240" s="43"/>
      <c r="ORN240" s="43"/>
      <c r="ORO240" s="43"/>
      <c r="ORP240" s="43"/>
      <c r="ORQ240" s="43"/>
      <c r="ORR240" s="43"/>
      <c r="ORS240" s="43"/>
      <c r="ORT240" s="43"/>
      <c r="ORU240" s="43"/>
      <c r="ORV240" s="43"/>
      <c r="ORW240" s="43"/>
      <c r="ORX240" s="43"/>
      <c r="ORY240" s="43"/>
      <c r="ORZ240" s="43"/>
      <c r="OSA240" s="43"/>
      <c r="OSB240" s="43"/>
      <c r="OSC240" s="43"/>
      <c r="OSD240" s="43"/>
      <c r="OSE240" s="43"/>
      <c r="OSF240" s="43"/>
      <c r="OSG240" s="43"/>
      <c r="OSH240" s="43"/>
      <c r="OSI240" s="43"/>
      <c r="OSJ240" s="43"/>
      <c r="OSK240" s="43"/>
      <c r="OSL240" s="43"/>
      <c r="OSM240" s="43"/>
      <c r="OSN240" s="43"/>
      <c r="OSO240" s="43"/>
      <c r="OSP240" s="43"/>
      <c r="OSQ240" s="43"/>
      <c r="OSR240" s="43"/>
      <c r="OSS240" s="43"/>
      <c r="OST240" s="43"/>
      <c r="OSU240" s="43"/>
      <c r="OSV240" s="43"/>
      <c r="OSW240" s="43"/>
      <c r="OSX240" s="43"/>
      <c r="OSY240" s="43"/>
      <c r="OSZ240" s="43"/>
      <c r="OTA240" s="43"/>
      <c r="OTB240" s="43"/>
      <c r="OTC240" s="43"/>
      <c r="OTD240" s="43"/>
      <c r="OTE240" s="43"/>
      <c r="OTF240" s="43"/>
      <c r="OTG240" s="43"/>
      <c r="OTH240" s="43"/>
      <c r="OTI240" s="43"/>
      <c r="OTJ240" s="43"/>
      <c r="OTK240" s="43"/>
      <c r="OTL240" s="43"/>
      <c r="OTM240" s="43"/>
      <c r="OTN240" s="43"/>
      <c r="OTO240" s="43"/>
      <c r="OTP240" s="43"/>
      <c r="OTQ240" s="43"/>
      <c r="OTR240" s="43"/>
      <c r="OTS240" s="43"/>
      <c r="OTT240" s="43"/>
      <c r="OTU240" s="43"/>
      <c r="OTV240" s="43"/>
      <c r="OTW240" s="43"/>
      <c r="OTX240" s="43"/>
      <c r="OTY240" s="43"/>
      <c r="OTZ240" s="43"/>
      <c r="OUA240" s="43"/>
      <c r="OUB240" s="43"/>
      <c r="OUC240" s="43"/>
      <c r="OUD240" s="43"/>
      <c r="OUE240" s="43"/>
      <c r="OUF240" s="43"/>
      <c r="OUG240" s="43"/>
      <c r="OUH240" s="43"/>
      <c r="OUI240" s="43"/>
      <c r="OUJ240" s="43"/>
      <c r="OUK240" s="43"/>
      <c r="OUL240" s="43"/>
      <c r="OUM240" s="43"/>
      <c r="OUN240" s="43"/>
      <c r="OUO240" s="43"/>
      <c r="OUP240" s="43"/>
      <c r="OUQ240" s="43"/>
      <c r="OUR240" s="43"/>
      <c r="OUS240" s="43"/>
      <c r="OUT240" s="43"/>
      <c r="OUU240" s="43"/>
      <c r="OUV240" s="43"/>
      <c r="OUW240" s="43"/>
      <c r="OUX240" s="43"/>
      <c r="OUY240" s="43"/>
      <c r="OUZ240" s="43"/>
      <c r="OVA240" s="43"/>
      <c r="OVB240" s="43"/>
      <c r="OVC240" s="43"/>
      <c r="OVD240" s="43"/>
      <c r="OVE240" s="43"/>
      <c r="OVF240" s="43"/>
      <c r="OVG240" s="43"/>
      <c r="OVH240" s="43"/>
      <c r="OVI240" s="43"/>
      <c r="OVJ240" s="43"/>
      <c r="OVK240" s="43"/>
      <c r="OVL240" s="43"/>
      <c r="OVM240" s="43"/>
      <c r="OVN240" s="43"/>
      <c r="OVO240" s="43"/>
      <c r="OVP240" s="43"/>
      <c r="OVQ240" s="43"/>
      <c r="OVR240" s="43"/>
      <c r="OVS240" s="43"/>
      <c r="OVT240" s="43"/>
      <c r="OVU240" s="43"/>
      <c r="OVV240" s="43"/>
      <c r="OVW240" s="43"/>
      <c r="OVX240" s="43"/>
      <c r="OVY240" s="43"/>
      <c r="OVZ240" s="43"/>
      <c r="OWA240" s="43"/>
      <c r="OWB240" s="43"/>
      <c r="OWC240" s="43"/>
      <c r="OWD240" s="43"/>
      <c r="OWE240" s="43"/>
      <c r="OWF240" s="43"/>
      <c r="OWG240" s="43"/>
      <c r="OWH240" s="43"/>
      <c r="OWI240" s="43"/>
      <c r="OWJ240" s="43"/>
      <c r="OWK240" s="43"/>
      <c r="OWL240" s="43"/>
      <c r="OWM240" s="43"/>
      <c r="OWN240" s="43"/>
      <c r="OWO240" s="43"/>
      <c r="OWP240" s="43"/>
      <c r="OWQ240" s="43"/>
      <c r="OWR240" s="43"/>
      <c r="OWS240" s="43"/>
      <c r="OWT240" s="43"/>
      <c r="OWU240" s="43"/>
      <c r="OWV240" s="43"/>
      <c r="OWW240" s="43"/>
      <c r="OWX240" s="43"/>
      <c r="OWY240" s="43"/>
      <c r="OWZ240" s="43"/>
      <c r="OXA240" s="43"/>
      <c r="OXB240" s="43"/>
      <c r="OXC240" s="43"/>
      <c r="OXD240" s="43"/>
      <c r="OXE240" s="43"/>
      <c r="OXF240" s="43"/>
      <c r="OXG240" s="43"/>
      <c r="OXH240" s="43"/>
      <c r="OXI240" s="43"/>
      <c r="OXJ240" s="43"/>
      <c r="OXK240" s="43"/>
      <c r="OXL240" s="43"/>
      <c r="OXM240" s="43"/>
      <c r="OXN240" s="43"/>
      <c r="OXO240" s="43"/>
      <c r="OXP240" s="43"/>
      <c r="OXQ240" s="43"/>
      <c r="OXR240" s="43"/>
      <c r="OXS240" s="43"/>
      <c r="OXT240" s="43"/>
      <c r="OXU240" s="43"/>
      <c r="OXV240" s="43"/>
      <c r="OXW240" s="43"/>
      <c r="OXX240" s="43"/>
      <c r="OXY240" s="43"/>
      <c r="OXZ240" s="43"/>
      <c r="OYA240" s="43"/>
      <c r="OYB240" s="43"/>
      <c r="OYC240" s="43"/>
      <c r="OYD240" s="43"/>
      <c r="OYE240" s="43"/>
      <c r="OYF240" s="43"/>
      <c r="OYG240" s="43"/>
      <c r="OYH240" s="43"/>
      <c r="OYI240" s="43"/>
      <c r="OYJ240" s="43"/>
      <c r="OYK240" s="43"/>
      <c r="OYL240" s="43"/>
      <c r="OYM240" s="43"/>
      <c r="OYN240" s="43"/>
      <c r="OYO240" s="43"/>
      <c r="OYP240" s="43"/>
      <c r="OYQ240" s="43"/>
      <c r="OYR240" s="43"/>
      <c r="OYS240" s="43"/>
      <c r="OYT240" s="43"/>
      <c r="OYU240" s="43"/>
      <c r="OYV240" s="43"/>
      <c r="OYW240" s="43"/>
      <c r="OYX240" s="43"/>
      <c r="OYY240" s="43"/>
      <c r="OYZ240" s="43"/>
      <c r="OZA240" s="43"/>
      <c r="OZB240" s="43"/>
      <c r="OZC240" s="43"/>
      <c r="OZD240" s="43"/>
      <c r="OZE240" s="43"/>
      <c r="OZF240" s="43"/>
      <c r="OZG240" s="43"/>
      <c r="OZH240" s="43"/>
      <c r="OZI240" s="43"/>
      <c r="OZJ240" s="43"/>
      <c r="OZK240" s="43"/>
      <c r="OZL240" s="43"/>
      <c r="OZM240" s="43"/>
      <c r="OZN240" s="43"/>
      <c r="OZO240" s="43"/>
      <c r="OZP240" s="43"/>
      <c r="OZQ240" s="43"/>
      <c r="OZR240" s="43"/>
      <c r="OZS240" s="43"/>
      <c r="OZT240" s="43"/>
      <c r="OZU240" s="43"/>
      <c r="OZV240" s="43"/>
      <c r="OZW240" s="43"/>
      <c r="OZX240" s="43"/>
      <c r="OZY240" s="43"/>
      <c r="OZZ240" s="43"/>
      <c r="PAA240" s="43"/>
      <c r="PAB240" s="43"/>
      <c r="PAC240" s="43"/>
      <c r="PAD240" s="43"/>
      <c r="PAE240" s="43"/>
      <c r="PAF240" s="43"/>
      <c r="PAG240" s="43"/>
      <c r="PAH240" s="43"/>
      <c r="PAI240" s="43"/>
      <c r="PAJ240" s="43"/>
      <c r="PAK240" s="43"/>
      <c r="PAL240" s="43"/>
      <c r="PAM240" s="43"/>
      <c r="PAN240" s="43"/>
      <c r="PAO240" s="43"/>
      <c r="PAP240" s="43"/>
      <c r="PAQ240" s="43"/>
      <c r="PAR240" s="43"/>
      <c r="PAS240" s="43"/>
      <c r="PAT240" s="43"/>
      <c r="PAU240" s="43"/>
      <c r="PAV240" s="43"/>
      <c r="PAW240" s="43"/>
      <c r="PAX240" s="43"/>
      <c r="PAY240" s="43"/>
      <c r="PAZ240" s="43"/>
      <c r="PBA240" s="43"/>
      <c r="PBB240" s="43"/>
      <c r="PBC240" s="43"/>
      <c r="PBD240" s="43"/>
      <c r="PBE240" s="43"/>
      <c r="PBF240" s="43"/>
      <c r="PBG240" s="43"/>
      <c r="PBH240" s="43"/>
      <c r="PBI240" s="43"/>
      <c r="PBJ240" s="43"/>
      <c r="PBK240" s="43"/>
      <c r="PBL240" s="43"/>
      <c r="PBM240" s="43"/>
      <c r="PBN240" s="43"/>
      <c r="PBO240" s="43"/>
      <c r="PBP240" s="43"/>
      <c r="PBQ240" s="43"/>
      <c r="PBR240" s="43"/>
      <c r="PBS240" s="43"/>
      <c r="PBT240" s="43"/>
      <c r="PBU240" s="43"/>
      <c r="PBV240" s="43"/>
      <c r="PBW240" s="43"/>
      <c r="PBX240" s="43"/>
      <c r="PBY240" s="43"/>
      <c r="PBZ240" s="43"/>
      <c r="PCA240" s="43"/>
      <c r="PCB240" s="43"/>
      <c r="PCC240" s="43"/>
      <c r="PCD240" s="43"/>
      <c r="PCE240" s="43"/>
      <c r="PCF240" s="43"/>
      <c r="PCG240" s="43"/>
      <c r="PCH240" s="43"/>
      <c r="PCI240" s="43"/>
      <c r="PCJ240" s="43"/>
      <c r="PCK240" s="43"/>
      <c r="PCL240" s="43"/>
      <c r="PCM240" s="43"/>
      <c r="PCN240" s="43"/>
      <c r="PCO240" s="43"/>
      <c r="PCP240" s="43"/>
      <c r="PCQ240" s="43"/>
      <c r="PCR240" s="43"/>
      <c r="PCS240" s="43"/>
      <c r="PCT240" s="43"/>
      <c r="PCU240" s="43"/>
      <c r="PCV240" s="43"/>
      <c r="PCW240" s="43"/>
      <c r="PCX240" s="43"/>
      <c r="PCY240" s="43"/>
      <c r="PCZ240" s="43"/>
      <c r="PDA240" s="43"/>
      <c r="PDB240" s="43"/>
      <c r="PDC240" s="43"/>
      <c r="PDD240" s="43"/>
      <c r="PDE240" s="43"/>
      <c r="PDF240" s="43"/>
      <c r="PDG240" s="43"/>
      <c r="PDH240" s="43"/>
      <c r="PDI240" s="43"/>
      <c r="PDJ240" s="43"/>
      <c r="PDK240" s="43"/>
      <c r="PDL240" s="43"/>
      <c r="PDM240" s="43"/>
      <c r="PDN240" s="43"/>
      <c r="PDO240" s="43"/>
      <c r="PDP240" s="43"/>
      <c r="PDQ240" s="43"/>
      <c r="PDR240" s="43"/>
      <c r="PDS240" s="43"/>
      <c r="PDT240" s="43"/>
      <c r="PDU240" s="43"/>
      <c r="PDV240" s="43"/>
      <c r="PDW240" s="43"/>
      <c r="PDX240" s="43"/>
      <c r="PDY240" s="43"/>
      <c r="PDZ240" s="43"/>
      <c r="PEA240" s="43"/>
      <c r="PEB240" s="43"/>
      <c r="PEC240" s="43"/>
      <c r="PED240" s="43"/>
      <c r="PEE240" s="43"/>
      <c r="PEF240" s="43"/>
      <c r="PEG240" s="43"/>
      <c r="PEH240" s="43"/>
      <c r="PEI240" s="43"/>
      <c r="PEJ240" s="43"/>
      <c r="PEK240" s="43"/>
      <c r="PEL240" s="43"/>
      <c r="PEM240" s="43"/>
      <c r="PEN240" s="43"/>
      <c r="PEO240" s="43"/>
      <c r="PEP240" s="43"/>
      <c r="PEQ240" s="43"/>
      <c r="PER240" s="43"/>
      <c r="PES240" s="43"/>
      <c r="PET240" s="43"/>
      <c r="PEU240" s="43"/>
      <c r="PEV240" s="43"/>
      <c r="PEW240" s="43"/>
      <c r="PEX240" s="43"/>
      <c r="PEY240" s="43"/>
      <c r="PEZ240" s="43"/>
      <c r="PFA240" s="43"/>
      <c r="PFB240" s="43"/>
      <c r="PFC240" s="43"/>
      <c r="PFD240" s="43"/>
      <c r="PFE240" s="43"/>
      <c r="PFF240" s="43"/>
      <c r="PFG240" s="43"/>
      <c r="PFH240" s="43"/>
      <c r="PFI240" s="43"/>
      <c r="PFJ240" s="43"/>
      <c r="PFK240" s="43"/>
      <c r="PFL240" s="43"/>
      <c r="PFM240" s="43"/>
      <c r="PFN240" s="43"/>
      <c r="PFO240" s="43"/>
      <c r="PFP240" s="43"/>
      <c r="PFQ240" s="43"/>
      <c r="PFR240" s="43"/>
      <c r="PFS240" s="43"/>
      <c r="PFT240" s="43"/>
      <c r="PFU240" s="43"/>
      <c r="PFV240" s="43"/>
      <c r="PFW240" s="43"/>
      <c r="PFX240" s="43"/>
      <c r="PFY240" s="43"/>
      <c r="PFZ240" s="43"/>
      <c r="PGA240" s="43"/>
      <c r="PGB240" s="43"/>
      <c r="PGC240" s="43"/>
      <c r="PGD240" s="43"/>
      <c r="PGE240" s="43"/>
      <c r="PGF240" s="43"/>
      <c r="PGG240" s="43"/>
      <c r="PGH240" s="43"/>
      <c r="PGI240" s="43"/>
      <c r="PGJ240" s="43"/>
      <c r="PGK240" s="43"/>
      <c r="PGL240" s="43"/>
      <c r="PGM240" s="43"/>
      <c r="PGN240" s="43"/>
      <c r="PGO240" s="43"/>
      <c r="PGP240" s="43"/>
      <c r="PGQ240" s="43"/>
      <c r="PGR240" s="43"/>
      <c r="PGS240" s="43"/>
      <c r="PGT240" s="43"/>
      <c r="PGU240" s="43"/>
      <c r="PGV240" s="43"/>
      <c r="PGW240" s="43"/>
      <c r="PGX240" s="43"/>
      <c r="PGY240" s="43"/>
      <c r="PGZ240" s="43"/>
      <c r="PHA240" s="43"/>
      <c r="PHB240" s="43"/>
      <c r="PHC240" s="43"/>
      <c r="PHD240" s="43"/>
      <c r="PHE240" s="43"/>
      <c r="PHF240" s="43"/>
      <c r="PHG240" s="43"/>
      <c r="PHH240" s="43"/>
      <c r="PHI240" s="43"/>
      <c r="PHJ240" s="43"/>
      <c r="PHK240" s="43"/>
      <c r="PHL240" s="43"/>
      <c r="PHM240" s="43"/>
      <c r="PHN240" s="43"/>
      <c r="PHO240" s="43"/>
      <c r="PHP240" s="43"/>
      <c r="PHQ240" s="43"/>
      <c r="PHR240" s="43"/>
      <c r="PHS240" s="43"/>
      <c r="PHT240" s="43"/>
      <c r="PHU240" s="43"/>
      <c r="PHV240" s="43"/>
      <c r="PHW240" s="43"/>
      <c r="PHX240" s="43"/>
      <c r="PHY240" s="43"/>
      <c r="PHZ240" s="43"/>
      <c r="PIA240" s="43"/>
      <c r="PIB240" s="43"/>
      <c r="PIC240" s="43"/>
      <c r="PID240" s="43"/>
      <c r="PIE240" s="43"/>
      <c r="PIF240" s="43"/>
      <c r="PIG240" s="43"/>
      <c r="PIH240" s="43"/>
      <c r="PII240" s="43"/>
      <c r="PIJ240" s="43"/>
      <c r="PIK240" s="43"/>
      <c r="PIL240" s="43"/>
      <c r="PIM240" s="43"/>
      <c r="PIN240" s="43"/>
      <c r="PIO240" s="43"/>
      <c r="PIP240" s="43"/>
      <c r="PIQ240" s="43"/>
      <c r="PIR240" s="43"/>
      <c r="PIS240" s="43"/>
      <c r="PIT240" s="43"/>
      <c r="PIU240" s="43"/>
      <c r="PIV240" s="43"/>
      <c r="PIW240" s="43"/>
      <c r="PIX240" s="43"/>
      <c r="PIY240" s="43"/>
      <c r="PIZ240" s="43"/>
      <c r="PJA240" s="43"/>
      <c r="PJB240" s="43"/>
      <c r="PJC240" s="43"/>
      <c r="PJD240" s="43"/>
      <c r="PJE240" s="43"/>
      <c r="PJF240" s="43"/>
      <c r="PJG240" s="43"/>
      <c r="PJH240" s="43"/>
      <c r="PJI240" s="43"/>
      <c r="PJJ240" s="43"/>
      <c r="PJK240" s="43"/>
      <c r="PJL240" s="43"/>
      <c r="PJM240" s="43"/>
      <c r="PJN240" s="43"/>
      <c r="PJO240" s="43"/>
      <c r="PJP240" s="43"/>
      <c r="PJQ240" s="43"/>
      <c r="PJR240" s="43"/>
      <c r="PJS240" s="43"/>
      <c r="PJT240" s="43"/>
      <c r="PJU240" s="43"/>
      <c r="PJV240" s="43"/>
      <c r="PJW240" s="43"/>
      <c r="PJX240" s="43"/>
      <c r="PJY240" s="43"/>
      <c r="PJZ240" s="43"/>
      <c r="PKA240" s="43"/>
      <c r="PKB240" s="43"/>
      <c r="PKC240" s="43"/>
      <c r="PKD240" s="43"/>
      <c r="PKE240" s="43"/>
      <c r="PKF240" s="43"/>
      <c r="PKG240" s="43"/>
      <c r="PKH240" s="43"/>
      <c r="PKI240" s="43"/>
      <c r="PKJ240" s="43"/>
      <c r="PKK240" s="43"/>
      <c r="PKL240" s="43"/>
      <c r="PKM240" s="43"/>
      <c r="PKN240" s="43"/>
      <c r="PKO240" s="43"/>
      <c r="PKP240" s="43"/>
      <c r="PKQ240" s="43"/>
      <c r="PKR240" s="43"/>
      <c r="PKS240" s="43"/>
      <c r="PKT240" s="43"/>
      <c r="PKU240" s="43"/>
      <c r="PKV240" s="43"/>
      <c r="PKW240" s="43"/>
      <c r="PKX240" s="43"/>
      <c r="PKY240" s="43"/>
      <c r="PKZ240" s="43"/>
      <c r="PLA240" s="43"/>
      <c r="PLB240" s="43"/>
      <c r="PLC240" s="43"/>
      <c r="PLD240" s="43"/>
      <c r="PLE240" s="43"/>
      <c r="PLF240" s="43"/>
      <c r="PLG240" s="43"/>
      <c r="PLH240" s="43"/>
      <c r="PLI240" s="43"/>
      <c r="PLJ240" s="43"/>
      <c r="PLK240" s="43"/>
      <c r="PLL240" s="43"/>
      <c r="PLM240" s="43"/>
      <c r="PLN240" s="43"/>
      <c r="PLO240" s="43"/>
      <c r="PLP240" s="43"/>
      <c r="PLQ240" s="43"/>
      <c r="PLR240" s="43"/>
      <c r="PLS240" s="43"/>
      <c r="PLT240" s="43"/>
      <c r="PLU240" s="43"/>
      <c r="PLV240" s="43"/>
      <c r="PLW240" s="43"/>
      <c r="PLX240" s="43"/>
      <c r="PLY240" s="43"/>
      <c r="PLZ240" s="43"/>
      <c r="PMA240" s="43"/>
      <c r="PMB240" s="43"/>
      <c r="PMC240" s="43"/>
      <c r="PMD240" s="43"/>
      <c r="PME240" s="43"/>
      <c r="PMF240" s="43"/>
      <c r="PMG240" s="43"/>
      <c r="PMH240" s="43"/>
      <c r="PMI240" s="43"/>
      <c r="PMJ240" s="43"/>
      <c r="PMK240" s="43"/>
      <c r="PML240" s="43"/>
      <c r="PMM240" s="43"/>
      <c r="PMN240" s="43"/>
      <c r="PMO240" s="43"/>
      <c r="PMP240" s="43"/>
      <c r="PMQ240" s="43"/>
      <c r="PMR240" s="43"/>
      <c r="PMS240" s="43"/>
      <c r="PMT240" s="43"/>
      <c r="PMU240" s="43"/>
      <c r="PMV240" s="43"/>
      <c r="PMW240" s="43"/>
      <c r="PMX240" s="43"/>
      <c r="PMY240" s="43"/>
      <c r="PMZ240" s="43"/>
      <c r="PNA240" s="43"/>
      <c r="PNB240" s="43"/>
      <c r="PNC240" s="43"/>
      <c r="PND240" s="43"/>
      <c r="PNE240" s="43"/>
      <c r="PNF240" s="43"/>
      <c r="PNG240" s="43"/>
      <c r="PNH240" s="43"/>
      <c r="PNI240" s="43"/>
      <c r="PNJ240" s="43"/>
      <c r="PNK240" s="43"/>
      <c r="PNL240" s="43"/>
      <c r="PNM240" s="43"/>
      <c r="PNN240" s="43"/>
      <c r="PNO240" s="43"/>
      <c r="PNP240" s="43"/>
      <c r="PNQ240" s="43"/>
      <c r="PNR240" s="43"/>
      <c r="PNS240" s="43"/>
      <c r="PNT240" s="43"/>
      <c r="PNU240" s="43"/>
      <c r="PNV240" s="43"/>
      <c r="PNW240" s="43"/>
      <c r="PNX240" s="43"/>
      <c r="PNY240" s="43"/>
      <c r="PNZ240" s="43"/>
      <c r="POA240" s="43"/>
      <c r="POB240" s="43"/>
      <c r="POC240" s="43"/>
      <c r="POD240" s="43"/>
      <c r="POE240" s="43"/>
      <c r="POF240" s="43"/>
      <c r="POG240" s="43"/>
      <c r="POH240" s="43"/>
      <c r="POI240" s="43"/>
      <c r="POJ240" s="43"/>
      <c r="POK240" s="43"/>
      <c r="POL240" s="43"/>
      <c r="POM240" s="43"/>
      <c r="PON240" s="43"/>
      <c r="POO240" s="43"/>
      <c r="POP240" s="43"/>
      <c r="POQ240" s="43"/>
      <c r="POR240" s="43"/>
      <c r="POS240" s="43"/>
      <c r="POT240" s="43"/>
      <c r="POU240" s="43"/>
      <c r="POV240" s="43"/>
      <c r="POW240" s="43"/>
      <c r="POX240" s="43"/>
      <c r="POY240" s="43"/>
      <c r="POZ240" s="43"/>
      <c r="PPA240" s="43"/>
      <c r="PPB240" s="43"/>
      <c r="PPC240" s="43"/>
      <c r="PPD240" s="43"/>
      <c r="PPE240" s="43"/>
      <c r="PPF240" s="43"/>
      <c r="PPG240" s="43"/>
      <c r="PPH240" s="43"/>
      <c r="PPI240" s="43"/>
      <c r="PPJ240" s="43"/>
      <c r="PPK240" s="43"/>
      <c r="PPL240" s="43"/>
      <c r="PPM240" s="43"/>
      <c r="PPN240" s="43"/>
      <c r="PPO240" s="43"/>
      <c r="PPP240" s="43"/>
      <c r="PPQ240" s="43"/>
      <c r="PPR240" s="43"/>
      <c r="PPS240" s="43"/>
      <c r="PPT240" s="43"/>
      <c r="PPU240" s="43"/>
      <c r="PPV240" s="43"/>
      <c r="PPW240" s="43"/>
      <c r="PPX240" s="43"/>
      <c r="PPY240" s="43"/>
      <c r="PPZ240" s="43"/>
      <c r="PQA240" s="43"/>
      <c r="PQB240" s="43"/>
      <c r="PQC240" s="43"/>
      <c r="PQD240" s="43"/>
      <c r="PQE240" s="43"/>
      <c r="PQF240" s="43"/>
      <c r="PQG240" s="43"/>
      <c r="PQH240" s="43"/>
      <c r="PQI240" s="43"/>
      <c r="PQJ240" s="43"/>
      <c r="PQK240" s="43"/>
      <c r="PQL240" s="43"/>
      <c r="PQM240" s="43"/>
      <c r="PQN240" s="43"/>
      <c r="PQO240" s="43"/>
      <c r="PQP240" s="43"/>
      <c r="PQQ240" s="43"/>
      <c r="PQR240" s="43"/>
      <c r="PQS240" s="43"/>
      <c r="PQT240" s="43"/>
      <c r="PQU240" s="43"/>
      <c r="PQV240" s="43"/>
      <c r="PQW240" s="43"/>
      <c r="PQX240" s="43"/>
      <c r="PQY240" s="43"/>
      <c r="PQZ240" s="43"/>
      <c r="PRA240" s="43"/>
      <c r="PRB240" s="43"/>
      <c r="PRC240" s="43"/>
      <c r="PRD240" s="43"/>
      <c r="PRE240" s="43"/>
      <c r="PRF240" s="43"/>
      <c r="PRG240" s="43"/>
      <c r="PRH240" s="43"/>
      <c r="PRI240" s="43"/>
      <c r="PRJ240" s="43"/>
      <c r="PRK240" s="43"/>
      <c r="PRL240" s="43"/>
      <c r="PRM240" s="43"/>
      <c r="PRN240" s="43"/>
      <c r="PRO240" s="43"/>
      <c r="PRP240" s="43"/>
      <c r="PRQ240" s="43"/>
      <c r="PRR240" s="43"/>
      <c r="PRS240" s="43"/>
      <c r="PRT240" s="43"/>
      <c r="PRU240" s="43"/>
      <c r="PRV240" s="43"/>
      <c r="PRW240" s="43"/>
      <c r="PRX240" s="43"/>
      <c r="PRY240" s="43"/>
      <c r="PRZ240" s="43"/>
      <c r="PSA240" s="43"/>
      <c r="PSB240" s="43"/>
      <c r="PSC240" s="43"/>
      <c r="PSD240" s="43"/>
      <c r="PSE240" s="43"/>
      <c r="PSF240" s="43"/>
      <c r="PSG240" s="43"/>
      <c r="PSH240" s="43"/>
      <c r="PSI240" s="43"/>
      <c r="PSJ240" s="43"/>
      <c r="PSK240" s="43"/>
      <c r="PSL240" s="43"/>
      <c r="PSM240" s="43"/>
      <c r="PSN240" s="43"/>
      <c r="PSO240" s="43"/>
      <c r="PSP240" s="43"/>
      <c r="PSQ240" s="43"/>
      <c r="PSR240" s="43"/>
      <c r="PSS240" s="43"/>
      <c r="PST240" s="43"/>
      <c r="PSU240" s="43"/>
      <c r="PSV240" s="43"/>
      <c r="PSW240" s="43"/>
      <c r="PSX240" s="43"/>
      <c r="PSY240" s="43"/>
      <c r="PSZ240" s="43"/>
      <c r="PTA240" s="43"/>
      <c r="PTB240" s="43"/>
      <c r="PTC240" s="43"/>
      <c r="PTD240" s="43"/>
      <c r="PTE240" s="43"/>
      <c r="PTF240" s="43"/>
      <c r="PTG240" s="43"/>
      <c r="PTH240" s="43"/>
      <c r="PTI240" s="43"/>
      <c r="PTJ240" s="43"/>
      <c r="PTK240" s="43"/>
      <c r="PTL240" s="43"/>
      <c r="PTM240" s="43"/>
      <c r="PTN240" s="43"/>
      <c r="PTO240" s="43"/>
      <c r="PTP240" s="43"/>
      <c r="PTQ240" s="43"/>
      <c r="PTR240" s="43"/>
      <c r="PTS240" s="43"/>
      <c r="PTT240" s="43"/>
      <c r="PTU240" s="43"/>
      <c r="PTV240" s="43"/>
      <c r="PTW240" s="43"/>
      <c r="PTX240" s="43"/>
      <c r="PTY240" s="43"/>
      <c r="PTZ240" s="43"/>
      <c r="PUA240" s="43"/>
      <c r="PUB240" s="43"/>
      <c r="PUC240" s="43"/>
      <c r="PUD240" s="43"/>
      <c r="PUE240" s="43"/>
      <c r="PUF240" s="43"/>
      <c r="PUG240" s="43"/>
      <c r="PUH240" s="43"/>
      <c r="PUI240" s="43"/>
      <c r="PUJ240" s="43"/>
      <c r="PUK240" s="43"/>
      <c r="PUL240" s="43"/>
      <c r="PUM240" s="43"/>
      <c r="PUN240" s="43"/>
      <c r="PUO240" s="43"/>
      <c r="PUP240" s="43"/>
      <c r="PUQ240" s="43"/>
      <c r="PUR240" s="43"/>
      <c r="PUS240" s="43"/>
      <c r="PUT240" s="43"/>
      <c r="PUU240" s="43"/>
      <c r="PUV240" s="43"/>
      <c r="PUW240" s="43"/>
      <c r="PUX240" s="43"/>
      <c r="PUY240" s="43"/>
      <c r="PUZ240" s="43"/>
      <c r="PVA240" s="43"/>
      <c r="PVB240" s="43"/>
      <c r="PVC240" s="43"/>
      <c r="PVD240" s="43"/>
      <c r="PVE240" s="43"/>
      <c r="PVF240" s="43"/>
      <c r="PVG240" s="43"/>
      <c r="PVH240" s="43"/>
      <c r="PVI240" s="43"/>
      <c r="PVJ240" s="43"/>
      <c r="PVK240" s="43"/>
      <c r="PVL240" s="43"/>
      <c r="PVM240" s="43"/>
      <c r="PVN240" s="43"/>
      <c r="PVO240" s="43"/>
      <c r="PVP240" s="43"/>
      <c r="PVQ240" s="43"/>
      <c r="PVR240" s="43"/>
      <c r="PVS240" s="43"/>
      <c r="PVT240" s="43"/>
      <c r="PVU240" s="43"/>
      <c r="PVV240" s="43"/>
      <c r="PVW240" s="43"/>
      <c r="PVX240" s="43"/>
      <c r="PVY240" s="43"/>
      <c r="PVZ240" s="43"/>
      <c r="PWA240" s="43"/>
      <c r="PWB240" s="43"/>
      <c r="PWC240" s="43"/>
      <c r="PWD240" s="43"/>
      <c r="PWE240" s="43"/>
      <c r="PWF240" s="43"/>
      <c r="PWG240" s="43"/>
      <c r="PWH240" s="43"/>
      <c r="PWI240" s="43"/>
      <c r="PWJ240" s="43"/>
      <c r="PWK240" s="43"/>
      <c r="PWL240" s="43"/>
      <c r="PWM240" s="43"/>
      <c r="PWN240" s="43"/>
      <c r="PWO240" s="43"/>
      <c r="PWP240" s="43"/>
      <c r="PWQ240" s="43"/>
      <c r="PWR240" s="43"/>
      <c r="PWS240" s="43"/>
      <c r="PWT240" s="43"/>
      <c r="PWU240" s="43"/>
      <c r="PWV240" s="43"/>
      <c r="PWW240" s="43"/>
      <c r="PWX240" s="43"/>
      <c r="PWY240" s="43"/>
      <c r="PWZ240" s="43"/>
      <c r="PXA240" s="43"/>
      <c r="PXB240" s="43"/>
      <c r="PXC240" s="43"/>
      <c r="PXD240" s="43"/>
      <c r="PXE240" s="43"/>
      <c r="PXF240" s="43"/>
      <c r="PXG240" s="43"/>
      <c r="PXH240" s="43"/>
      <c r="PXI240" s="43"/>
      <c r="PXJ240" s="43"/>
      <c r="PXK240" s="43"/>
      <c r="PXL240" s="43"/>
      <c r="PXM240" s="43"/>
      <c r="PXN240" s="43"/>
      <c r="PXO240" s="43"/>
      <c r="PXP240" s="43"/>
      <c r="PXQ240" s="43"/>
      <c r="PXR240" s="43"/>
      <c r="PXS240" s="43"/>
      <c r="PXT240" s="43"/>
      <c r="PXU240" s="43"/>
      <c r="PXV240" s="43"/>
      <c r="PXW240" s="43"/>
      <c r="PXX240" s="43"/>
      <c r="PXY240" s="43"/>
      <c r="PXZ240" s="43"/>
      <c r="PYA240" s="43"/>
      <c r="PYB240" s="43"/>
      <c r="PYC240" s="43"/>
      <c r="PYD240" s="43"/>
      <c r="PYE240" s="43"/>
      <c r="PYF240" s="43"/>
      <c r="PYG240" s="43"/>
      <c r="PYH240" s="43"/>
      <c r="PYI240" s="43"/>
      <c r="PYJ240" s="43"/>
      <c r="PYK240" s="43"/>
      <c r="PYL240" s="43"/>
      <c r="PYM240" s="43"/>
      <c r="PYN240" s="43"/>
      <c r="PYO240" s="43"/>
      <c r="PYP240" s="43"/>
      <c r="PYQ240" s="43"/>
      <c r="PYR240" s="43"/>
      <c r="PYS240" s="43"/>
      <c r="PYT240" s="43"/>
      <c r="PYU240" s="43"/>
      <c r="PYV240" s="43"/>
      <c r="PYW240" s="43"/>
      <c r="PYX240" s="43"/>
      <c r="PYY240" s="43"/>
      <c r="PYZ240" s="43"/>
      <c r="PZA240" s="43"/>
      <c r="PZB240" s="43"/>
      <c r="PZC240" s="43"/>
      <c r="PZD240" s="43"/>
      <c r="PZE240" s="43"/>
      <c r="PZF240" s="43"/>
      <c r="PZG240" s="43"/>
      <c r="PZH240" s="43"/>
      <c r="PZI240" s="43"/>
      <c r="PZJ240" s="43"/>
      <c r="PZK240" s="43"/>
      <c r="PZL240" s="43"/>
      <c r="PZM240" s="43"/>
      <c r="PZN240" s="43"/>
      <c r="PZO240" s="43"/>
      <c r="PZP240" s="43"/>
      <c r="PZQ240" s="43"/>
      <c r="PZR240" s="43"/>
      <c r="PZS240" s="43"/>
      <c r="PZT240" s="43"/>
      <c r="PZU240" s="43"/>
      <c r="PZV240" s="43"/>
      <c r="PZW240" s="43"/>
      <c r="PZX240" s="43"/>
      <c r="PZY240" s="43"/>
      <c r="PZZ240" s="43"/>
      <c r="QAA240" s="43"/>
      <c r="QAB240" s="43"/>
      <c r="QAC240" s="43"/>
      <c r="QAD240" s="43"/>
      <c r="QAE240" s="43"/>
      <c r="QAF240" s="43"/>
      <c r="QAG240" s="43"/>
      <c r="QAH240" s="43"/>
      <c r="QAI240" s="43"/>
      <c r="QAJ240" s="43"/>
      <c r="QAK240" s="43"/>
      <c r="QAL240" s="43"/>
      <c r="QAM240" s="43"/>
      <c r="QAN240" s="43"/>
      <c r="QAO240" s="43"/>
      <c r="QAP240" s="43"/>
      <c r="QAQ240" s="43"/>
      <c r="QAR240" s="43"/>
      <c r="QAS240" s="43"/>
      <c r="QAT240" s="43"/>
      <c r="QAU240" s="43"/>
      <c r="QAV240" s="43"/>
      <c r="QAW240" s="43"/>
      <c r="QAX240" s="43"/>
      <c r="QAY240" s="43"/>
      <c r="QAZ240" s="43"/>
      <c r="QBA240" s="43"/>
      <c r="QBB240" s="43"/>
      <c r="QBC240" s="43"/>
      <c r="QBD240" s="43"/>
      <c r="QBE240" s="43"/>
      <c r="QBF240" s="43"/>
      <c r="QBG240" s="43"/>
      <c r="QBH240" s="43"/>
      <c r="QBI240" s="43"/>
      <c r="QBJ240" s="43"/>
      <c r="QBK240" s="43"/>
      <c r="QBL240" s="43"/>
      <c r="QBM240" s="43"/>
      <c r="QBN240" s="43"/>
      <c r="QBO240" s="43"/>
      <c r="QBP240" s="43"/>
      <c r="QBQ240" s="43"/>
      <c r="QBR240" s="43"/>
      <c r="QBS240" s="43"/>
      <c r="QBT240" s="43"/>
      <c r="QBU240" s="43"/>
      <c r="QBV240" s="43"/>
      <c r="QBW240" s="43"/>
      <c r="QBX240" s="43"/>
      <c r="QBY240" s="43"/>
      <c r="QBZ240" s="43"/>
      <c r="QCA240" s="43"/>
      <c r="QCB240" s="43"/>
      <c r="QCC240" s="43"/>
      <c r="QCD240" s="43"/>
      <c r="QCE240" s="43"/>
      <c r="QCF240" s="43"/>
      <c r="QCG240" s="43"/>
      <c r="QCH240" s="43"/>
      <c r="QCI240" s="43"/>
      <c r="QCJ240" s="43"/>
      <c r="QCK240" s="43"/>
      <c r="QCL240" s="43"/>
      <c r="QCM240" s="43"/>
      <c r="QCN240" s="43"/>
      <c r="QCO240" s="43"/>
      <c r="QCP240" s="43"/>
      <c r="QCQ240" s="43"/>
      <c r="QCR240" s="43"/>
      <c r="QCS240" s="43"/>
      <c r="QCT240" s="43"/>
      <c r="QCU240" s="43"/>
      <c r="QCV240" s="43"/>
      <c r="QCW240" s="43"/>
      <c r="QCX240" s="43"/>
      <c r="QCY240" s="43"/>
      <c r="QCZ240" s="43"/>
      <c r="QDA240" s="43"/>
      <c r="QDB240" s="43"/>
      <c r="QDC240" s="43"/>
      <c r="QDD240" s="43"/>
      <c r="QDE240" s="43"/>
      <c r="QDF240" s="43"/>
      <c r="QDG240" s="43"/>
      <c r="QDH240" s="43"/>
      <c r="QDI240" s="43"/>
      <c r="QDJ240" s="43"/>
      <c r="QDK240" s="43"/>
      <c r="QDL240" s="43"/>
      <c r="QDM240" s="43"/>
      <c r="QDN240" s="43"/>
      <c r="QDO240" s="43"/>
      <c r="QDP240" s="43"/>
      <c r="QDQ240" s="43"/>
      <c r="QDR240" s="43"/>
      <c r="QDS240" s="43"/>
      <c r="QDT240" s="43"/>
      <c r="QDU240" s="43"/>
      <c r="QDV240" s="43"/>
      <c r="QDW240" s="43"/>
      <c r="QDX240" s="43"/>
      <c r="QDY240" s="43"/>
      <c r="QDZ240" s="43"/>
      <c r="QEA240" s="43"/>
      <c r="QEB240" s="43"/>
      <c r="QEC240" s="43"/>
      <c r="QED240" s="43"/>
      <c r="QEE240" s="43"/>
      <c r="QEF240" s="43"/>
      <c r="QEG240" s="43"/>
      <c r="QEH240" s="43"/>
      <c r="QEI240" s="43"/>
      <c r="QEJ240" s="43"/>
      <c r="QEK240" s="43"/>
      <c r="QEL240" s="43"/>
      <c r="QEM240" s="43"/>
      <c r="QEN240" s="43"/>
      <c r="QEO240" s="43"/>
      <c r="QEP240" s="43"/>
      <c r="QEQ240" s="43"/>
      <c r="QER240" s="43"/>
      <c r="QES240" s="43"/>
      <c r="QET240" s="43"/>
      <c r="QEU240" s="43"/>
      <c r="QEV240" s="43"/>
      <c r="QEW240" s="43"/>
      <c r="QEX240" s="43"/>
      <c r="QEY240" s="43"/>
      <c r="QEZ240" s="43"/>
      <c r="QFA240" s="43"/>
      <c r="QFB240" s="43"/>
      <c r="QFC240" s="43"/>
      <c r="QFD240" s="43"/>
      <c r="QFE240" s="43"/>
      <c r="QFF240" s="43"/>
      <c r="QFG240" s="43"/>
      <c r="QFH240" s="43"/>
      <c r="QFI240" s="43"/>
      <c r="QFJ240" s="43"/>
      <c r="QFK240" s="43"/>
      <c r="QFL240" s="43"/>
      <c r="QFM240" s="43"/>
      <c r="QFN240" s="43"/>
      <c r="QFO240" s="43"/>
      <c r="QFP240" s="43"/>
      <c r="QFQ240" s="43"/>
      <c r="QFR240" s="43"/>
      <c r="QFS240" s="43"/>
      <c r="QFT240" s="43"/>
      <c r="QFU240" s="43"/>
      <c r="QFV240" s="43"/>
      <c r="QFW240" s="43"/>
      <c r="QFX240" s="43"/>
      <c r="QFY240" s="43"/>
      <c r="QFZ240" s="43"/>
      <c r="QGA240" s="43"/>
      <c r="QGB240" s="43"/>
      <c r="QGC240" s="43"/>
      <c r="QGD240" s="43"/>
      <c r="QGE240" s="43"/>
      <c r="QGF240" s="43"/>
      <c r="QGG240" s="43"/>
      <c r="QGH240" s="43"/>
      <c r="QGI240" s="43"/>
      <c r="QGJ240" s="43"/>
      <c r="QGK240" s="43"/>
      <c r="QGL240" s="43"/>
      <c r="QGM240" s="43"/>
      <c r="QGN240" s="43"/>
      <c r="QGO240" s="43"/>
      <c r="QGP240" s="43"/>
      <c r="QGQ240" s="43"/>
      <c r="QGR240" s="43"/>
      <c r="QGS240" s="43"/>
      <c r="QGT240" s="43"/>
      <c r="QGU240" s="43"/>
      <c r="QGV240" s="43"/>
      <c r="QGW240" s="43"/>
      <c r="QGX240" s="43"/>
      <c r="QGY240" s="43"/>
      <c r="QGZ240" s="43"/>
      <c r="QHA240" s="43"/>
      <c r="QHB240" s="43"/>
      <c r="QHC240" s="43"/>
      <c r="QHD240" s="43"/>
      <c r="QHE240" s="43"/>
      <c r="QHF240" s="43"/>
      <c r="QHG240" s="43"/>
      <c r="QHH240" s="43"/>
      <c r="QHI240" s="43"/>
      <c r="QHJ240" s="43"/>
      <c r="QHK240" s="43"/>
      <c r="QHL240" s="43"/>
      <c r="QHM240" s="43"/>
      <c r="QHN240" s="43"/>
      <c r="QHO240" s="43"/>
      <c r="QHP240" s="43"/>
      <c r="QHQ240" s="43"/>
      <c r="QHR240" s="43"/>
      <c r="QHS240" s="43"/>
      <c r="QHT240" s="43"/>
      <c r="QHU240" s="43"/>
      <c r="QHV240" s="43"/>
      <c r="QHW240" s="43"/>
      <c r="QHX240" s="43"/>
      <c r="QHY240" s="43"/>
      <c r="QHZ240" s="43"/>
      <c r="QIA240" s="43"/>
      <c r="QIB240" s="43"/>
      <c r="QIC240" s="43"/>
      <c r="QID240" s="43"/>
      <c r="QIE240" s="43"/>
      <c r="QIF240" s="43"/>
      <c r="QIG240" s="43"/>
      <c r="QIH240" s="43"/>
      <c r="QII240" s="43"/>
      <c r="QIJ240" s="43"/>
      <c r="QIK240" s="43"/>
      <c r="QIL240" s="43"/>
      <c r="QIM240" s="43"/>
      <c r="QIN240" s="43"/>
      <c r="QIO240" s="43"/>
      <c r="QIP240" s="43"/>
      <c r="QIQ240" s="43"/>
      <c r="QIR240" s="43"/>
      <c r="QIS240" s="43"/>
      <c r="QIT240" s="43"/>
      <c r="QIU240" s="43"/>
      <c r="QIV240" s="43"/>
      <c r="QIW240" s="43"/>
      <c r="QIX240" s="43"/>
      <c r="QIY240" s="43"/>
      <c r="QIZ240" s="43"/>
      <c r="QJA240" s="43"/>
      <c r="QJB240" s="43"/>
      <c r="QJC240" s="43"/>
      <c r="QJD240" s="43"/>
      <c r="QJE240" s="43"/>
      <c r="QJF240" s="43"/>
      <c r="QJG240" s="43"/>
      <c r="QJH240" s="43"/>
      <c r="QJI240" s="43"/>
      <c r="QJJ240" s="43"/>
      <c r="QJK240" s="43"/>
      <c r="QJL240" s="43"/>
      <c r="QJM240" s="43"/>
      <c r="QJN240" s="43"/>
      <c r="QJO240" s="43"/>
      <c r="QJP240" s="43"/>
      <c r="QJQ240" s="43"/>
      <c r="QJR240" s="43"/>
      <c r="QJS240" s="43"/>
      <c r="QJT240" s="43"/>
      <c r="QJU240" s="43"/>
      <c r="QJV240" s="43"/>
      <c r="QJW240" s="43"/>
      <c r="QJX240" s="43"/>
      <c r="QJY240" s="43"/>
      <c r="QJZ240" s="43"/>
      <c r="QKA240" s="43"/>
      <c r="QKB240" s="43"/>
      <c r="QKC240" s="43"/>
      <c r="QKD240" s="43"/>
      <c r="QKE240" s="43"/>
      <c r="QKF240" s="43"/>
      <c r="QKG240" s="43"/>
      <c r="QKH240" s="43"/>
      <c r="QKI240" s="43"/>
      <c r="QKJ240" s="43"/>
      <c r="QKK240" s="43"/>
      <c r="QKL240" s="43"/>
      <c r="QKM240" s="43"/>
      <c r="QKN240" s="43"/>
      <c r="QKO240" s="43"/>
      <c r="QKP240" s="43"/>
      <c r="QKQ240" s="43"/>
      <c r="QKR240" s="43"/>
      <c r="QKS240" s="43"/>
      <c r="QKT240" s="43"/>
      <c r="QKU240" s="43"/>
      <c r="QKV240" s="43"/>
      <c r="QKW240" s="43"/>
      <c r="QKX240" s="43"/>
      <c r="QKY240" s="43"/>
      <c r="QKZ240" s="43"/>
      <c r="QLA240" s="43"/>
      <c r="QLB240" s="43"/>
      <c r="QLC240" s="43"/>
      <c r="QLD240" s="43"/>
      <c r="QLE240" s="43"/>
      <c r="QLF240" s="43"/>
      <c r="QLG240" s="43"/>
      <c r="QLH240" s="43"/>
      <c r="QLI240" s="43"/>
      <c r="QLJ240" s="43"/>
      <c r="QLK240" s="43"/>
      <c r="QLL240" s="43"/>
      <c r="QLM240" s="43"/>
      <c r="QLN240" s="43"/>
      <c r="QLO240" s="43"/>
      <c r="QLP240" s="43"/>
      <c r="QLQ240" s="43"/>
      <c r="QLR240" s="43"/>
      <c r="QLS240" s="43"/>
      <c r="QLT240" s="43"/>
      <c r="QLU240" s="43"/>
      <c r="QLV240" s="43"/>
      <c r="QLW240" s="43"/>
      <c r="QLX240" s="43"/>
      <c r="QLY240" s="43"/>
      <c r="QLZ240" s="43"/>
      <c r="QMA240" s="43"/>
      <c r="QMB240" s="43"/>
      <c r="QMC240" s="43"/>
      <c r="QMD240" s="43"/>
      <c r="QME240" s="43"/>
      <c r="QMF240" s="43"/>
      <c r="QMG240" s="43"/>
      <c r="QMH240" s="43"/>
      <c r="QMI240" s="43"/>
      <c r="QMJ240" s="43"/>
      <c r="QMK240" s="43"/>
      <c r="QML240" s="43"/>
      <c r="QMM240" s="43"/>
      <c r="QMN240" s="43"/>
      <c r="QMO240" s="43"/>
      <c r="QMP240" s="43"/>
      <c r="QMQ240" s="43"/>
      <c r="QMR240" s="43"/>
      <c r="QMS240" s="43"/>
      <c r="QMT240" s="43"/>
      <c r="QMU240" s="43"/>
      <c r="QMV240" s="43"/>
      <c r="QMW240" s="43"/>
      <c r="QMX240" s="43"/>
      <c r="QMY240" s="43"/>
      <c r="QMZ240" s="43"/>
      <c r="QNA240" s="43"/>
      <c r="QNB240" s="43"/>
      <c r="QNC240" s="43"/>
      <c r="QND240" s="43"/>
      <c r="QNE240" s="43"/>
      <c r="QNF240" s="43"/>
      <c r="QNG240" s="43"/>
      <c r="QNH240" s="43"/>
      <c r="QNI240" s="43"/>
      <c r="QNJ240" s="43"/>
      <c r="QNK240" s="43"/>
      <c r="QNL240" s="43"/>
      <c r="QNM240" s="43"/>
      <c r="QNN240" s="43"/>
      <c r="QNO240" s="43"/>
      <c r="QNP240" s="43"/>
      <c r="QNQ240" s="43"/>
      <c r="QNR240" s="43"/>
      <c r="QNS240" s="43"/>
      <c r="QNT240" s="43"/>
      <c r="QNU240" s="43"/>
      <c r="QNV240" s="43"/>
      <c r="QNW240" s="43"/>
      <c r="QNX240" s="43"/>
      <c r="QNY240" s="43"/>
      <c r="QNZ240" s="43"/>
      <c r="QOA240" s="43"/>
      <c r="QOB240" s="43"/>
      <c r="QOC240" s="43"/>
      <c r="QOD240" s="43"/>
      <c r="QOE240" s="43"/>
      <c r="QOF240" s="43"/>
      <c r="QOG240" s="43"/>
      <c r="QOH240" s="43"/>
      <c r="QOI240" s="43"/>
      <c r="QOJ240" s="43"/>
      <c r="QOK240" s="43"/>
      <c r="QOL240" s="43"/>
      <c r="QOM240" s="43"/>
      <c r="QON240" s="43"/>
      <c r="QOO240" s="43"/>
      <c r="QOP240" s="43"/>
      <c r="QOQ240" s="43"/>
      <c r="QOR240" s="43"/>
      <c r="QOS240" s="43"/>
      <c r="QOT240" s="43"/>
      <c r="QOU240" s="43"/>
      <c r="QOV240" s="43"/>
      <c r="QOW240" s="43"/>
      <c r="QOX240" s="43"/>
      <c r="QOY240" s="43"/>
      <c r="QOZ240" s="43"/>
      <c r="QPA240" s="43"/>
      <c r="QPB240" s="43"/>
      <c r="QPC240" s="43"/>
      <c r="QPD240" s="43"/>
      <c r="QPE240" s="43"/>
      <c r="QPF240" s="43"/>
      <c r="QPG240" s="43"/>
      <c r="QPH240" s="43"/>
      <c r="QPI240" s="43"/>
      <c r="QPJ240" s="43"/>
      <c r="QPK240" s="43"/>
      <c r="QPL240" s="43"/>
      <c r="QPM240" s="43"/>
      <c r="QPN240" s="43"/>
      <c r="QPO240" s="43"/>
      <c r="QPP240" s="43"/>
      <c r="QPQ240" s="43"/>
      <c r="QPR240" s="43"/>
      <c r="QPS240" s="43"/>
      <c r="QPT240" s="43"/>
      <c r="QPU240" s="43"/>
      <c r="QPV240" s="43"/>
      <c r="QPW240" s="43"/>
      <c r="QPX240" s="43"/>
      <c r="QPY240" s="43"/>
      <c r="QPZ240" s="43"/>
      <c r="QQA240" s="43"/>
      <c r="QQB240" s="43"/>
      <c r="QQC240" s="43"/>
      <c r="QQD240" s="43"/>
      <c r="QQE240" s="43"/>
      <c r="QQF240" s="43"/>
      <c r="QQG240" s="43"/>
      <c r="QQH240" s="43"/>
      <c r="QQI240" s="43"/>
      <c r="QQJ240" s="43"/>
      <c r="QQK240" s="43"/>
      <c r="QQL240" s="43"/>
      <c r="QQM240" s="43"/>
      <c r="QQN240" s="43"/>
      <c r="QQO240" s="43"/>
      <c r="QQP240" s="43"/>
      <c r="QQQ240" s="43"/>
      <c r="QQR240" s="43"/>
      <c r="QQS240" s="43"/>
      <c r="QQT240" s="43"/>
      <c r="QQU240" s="43"/>
      <c r="QQV240" s="43"/>
      <c r="QQW240" s="43"/>
      <c r="QQX240" s="43"/>
      <c r="QQY240" s="43"/>
      <c r="QQZ240" s="43"/>
      <c r="QRA240" s="43"/>
      <c r="QRB240" s="43"/>
      <c r="QRC240" s="43"/>
      <c r="QRD240" s="43"/>
      <c r="QRE240" s="43"/>
      <c r="QRF240" s="43"/>
      <c r="QRG240" s="43"/>
      <c r="QRH240" s="43"/>
      <c r="QRI240" s="43"/>
      <c r="QRJ240" s="43"/>
      <c r="QRK240" s="43"/>
      <c r="QRL240" s="43"/>
      <c r="QRM240" s="43"/>
      <c r="QRN240" s="43"/>
      <c r="QRO240" s="43"/>
      <c r="QRP240" s="43"/>
      <c r="QRQ240" s="43"/>
      <c r="QRR240" s="43"/>
      <c r="QRS240" s="43"/>
      <c r="QRT240" s="43"/>
      <c r="QRU240" s="43"/>
      <c r="QRV240" s="43"/>
      <c r="QRW240" s="43"/>
      <c r="QRX240" s="43"/>
      <c r="QRY240" s="43"/>
      <c r="QRZ240" s="43"/>
      <c r="QSA240" s="43"/>
      <c r="QSB240" s="43"/>
      <c r="QSC240" s="43"/>
      <c r="QSD240" s="43"/>
      <c r="QSE240" s="43"/>
      <c r="QSF240" s="43"/>
      <c r="QSG240" s="43"/>
      <c r="QSH240" s="43"/>
      <c r="QSI240" s="43"/>
      <c r="QSJ240" s="43"/>
      <c r="QSK240" s="43"/>
      <c r="QSL240" s="43"/>
      <c r="QSM240" s="43"/>
      <c r="QSN240" s="43"/>
      <c r="QSO240" s="43"/>
      <c r="QSP240" s="43"/>
      <c r="QSQ240" s="43"/>
      <c r="QSR240" s="43"/>
      <c r="QSS240" s="43"/>
      <c r="QST240" s="43"/>
      <c r="QSU240" s="43"/>
      <c r="QSV240" s="43"/>
      <c r="QSW240" s="43"/>
      <c r="QSX240" s="43"/>
      <c r="QSY240" s="43"/>
      <c r="QSZ240" s="43"/>
      <c r="QTA240" s="43"/>
      <c r="QTB240" s="43"/>
      <c r="QTC240" s="43"/>
      <c r="QTD240" s="43"/>
      <c r="QTE240" s="43"/>
      <c r="QTF240" s="43"/>
      <c r="QTG240" s="43"/>
      <c r="QTH240" s="43"/>
      <c r="QTI240" s="43"/>
      <c r="QTJ240" s="43"/>
      <c r="QTK240" s="43"/>
      <c r="QTL240" s="43"/>
      <c r="QTM240" s="43"/>
      <c r="QTN240" s="43"/>
      <c r="QTO240" s="43"/>
      <c r="QTP240" s="43"/>
      <c r="QTQ240" s="43"/>
      <c r="QTR240" s="43"/>
      <c r="QTS240" s="43"/>
      <c r="QTT240" s="43"/>
      <c r="QTU240" s="43"/>
      <c r="QTV240" s="43"/>
      <c r="QTW240" s="43"/>
      <c r="QTX240" s="43"/>
      <c r="QTY240" s="43"/>
      <c r="QTZ240" s="43"/>
      <c r="QUA240" s="43"/>
      <c r="QUB240" s="43"/>
      <c r="QUC240" s="43"/>
      <c r="QUD240" s="43"/>
      <c r="QUE240" s="43"/>
      <c r="QUF240" s="43"/>
      <c r="QUG240" s="43"/>
      <c r="QUH240" s="43"/>
      <c r="QUI240" s="43"/>
      <c r="QUJ240" s="43"/>
      <c r="QUK240" s="43"/>
      <c r="QUL240" s="43"/>
      <c r="QUM240" s="43"/>
      <c r="QUN240" s="43"/>
      <c r="QUO240" s="43"/>
      <c r="QUP240" s="43"/>
      <c r="QUQ240" s="43"/>
      <c r="QUR240" s="43"/>
      <c r="QUS240" s="43"/>
      <c r="QUT240" s="43"/>
      <c r="QUU240" s="43"/>
      <c r="QUV240" s="43"/>
      <c r="QUW240" s="43"/>
      <c r="QUX240" s="43"/>
      <c r="QUY240" s="43"/>
      <c r="QUZ240" s="43"/>
      <c r="QVA240" s="43"/>
      <c r="QVB240" s="43"/>
      <c r="QVC240" s="43"/>
      <c r="QVD240" s="43"/>
      <c r="QVE240" s="43"/>
      <c r="QVF240" s="43"/>
      <c r="QVG240" s="43"/>
      <c r="QVH240" s="43"/>
      <c r="QVI240" s="43"/>
      <c r="QVJ240" s="43"/>
      <c r="QVK240" s="43"/>
      <c r="QVL240" s="43"/>
      <c r="QVM240" s="43"/>
      <c r="QVN240" s="43"/>
      <c r="QVO240" s="43"/>
      <c r="QVP240" s="43"/>
      <c r="QVQ240" s="43"/>
      <c r="QVR240" s="43"/>
      <c r="QVS240" s="43"/>
      <c r="QVT240" s="43"/>
      <c r="QVU240" s="43"/>
      <c r="QVV240" s="43"/>
      <c r="QVW240" s="43"/>
      <c r="QVX240" s="43"/>
      <c r="QVY240" s="43"/>
      <c r="QVZ240" s="43"/>
      <c r="QWA240" s="43"/>
      <c r="QWB240" s="43"/>
      <c r="QWC240" s="43"/>
      <c r="QWD240" s="43"/>
      <c r="QWE240" s="43"/>
      <c r="QWF240" s="43"/>
      <c r="QWG240" s="43"/>
      <c r="QWH240" s="43"/>
      <c r="QWI240" s="43"/>
      <c r="QWJ240" s="43"/>
      <c r="QWK240" s="43"/>
      <c r="QWL240" s="43"/>
      <c r="QWM240" s="43"/>
      <c r="QWN240" s="43"/>
      <c r="QWO240" s="43"/>
      <c r="QWP240" s="43"/>
      <c r="QWQ240" s="43"/>
      <c r="QWR240" s="43"/>
      <c r="QWS240" s="43"/>
      <c r="QWT240" s="43"/>
      <c r="QWU240" s="43"/>
      <c r="QWV240" s="43"/>
      <c r="QWW240" s="43"/>
      <c r="QWX240" s="43"/>
      <c r="QWY240" s="43"/>
      <c r="QWZ240" s="43"/>
      <c r="QXA240" s="43"/>
      <c r="QXB240" s="43"/>
      <c r="QXC240" s="43"/>
      <c r="QXD240" s="43"/>
      <c r="QXE240" s="43"/>
      <c r="QXF240" s="43"/>
      <c r="QXG240" s="43"/>
      <c r="QXH240" s="43"/>
      <c r="QXI240" s="43"/>
      <c r="QXJ240" s="43"/>
      <c r="QXK240" s="43"/>
      <c r="QXL240" s="43"/>
      <c r="QXM240" s="43"/>
      <c r="QXN240" s="43"/>
      <c r="QXO240" s="43"/>
      <c r="QXP240" s="43"/>
      <c r="QXQ240" s="43"/>
      <c r="QXR240" s="43"/>
      <c r="QXS240" s="43"/>
      <c r="QXT240" s="43"/>
      <c r="QXU240" s="43"/>
      <c r="QXV240" s="43"/>
      <c r="QXW240" s="43"/>
      <c r="QXX240" s="43"/>
      <c r="QXY240" s="43"/>
      <c r="QXZ240" s="43"/>
      <c r="QYA240" s="43"/>
      <c r="QYB240" s="43"/>
      <c r="QYC240" s="43"/>
      <c r="QYD240" s="43"/>
      <c r="QYE240" s="43"/>
      <c r="QYF240" s="43"/>
      <c r="QYG240" s="43"/>
      <c r="QYH240" s="43"/>
      <c r="QYI240" s="43"/>
      <c r="QYJ240" s="43"/>
      <c r="QYK240" s="43"/>
      <c r="QYL240" s="43"/>
      <c r="QYM240" s="43"/>
      <c r="QYN240" s="43"/>
      <c r="QYO240" s="43"/>
      <c r="QYP240" s="43"/>
      <c r="QYQ240" s="43"/>
      <c r="QYR240" s="43"/>
      <c r="QYS240" s="43"/>
      <c r="QYT240" s="43"/>
      <c r="QYU240" s="43"/>
      <c r="QYV240" s="43"/>
      <c r="QYW240" s="43"/>
      <c r="QYX240" s="43"/>
      <c r="QYY240" s="43"/>
      <c r="QYZ240" s="43"/>
      <c r="QZA240" s="43"/>
      <c r="QZB240" s="43"/>
      <c r="QZC240" s="43"/>
      <c r="QZD240" s="43"/>
      <c r="QZE240" s="43"/>
      <c r="QZF240" s="43"/>
      <c r="QZG240" s="43"/>
      <c r="QZH240" s="43"/>
      <c r="QZI240" s="43"/>
      <c r="QZJ240" s="43"/>
      <c r="QZK240" s="43"/>
      <c r="QZL240" s="43"/>
      <c r="QZM240" s="43"/>
      <c r="QZN240" s="43"/>
      <c r="QZO240" s="43"/>
      <c r="QZP240" s="43"/>
      <c r="QZQ240" s="43"/>
      <c r="QZR240" s="43"/>
      <c r="QZS240" s="43"/>
      <c r="QZT240" s="43"/>
      <c r="QZU240" s="43"/>
      <c r="QZV240" s="43"/>
      <c r="QZW240" s="43"/>
      <c r="QZX240" s="43"/>
      <c r="QZY240" s="43"/>
      <c r="QZZ240" s="43"/>
      <c r="RAA240" s="43"/>
      <c r="RAB240" s="43"/>
      <c r="RAC240" s="43"/>
      <c r="RAD240" s="43"/>
      <c r="RAE240" s="43"/>
      <c r="RAF240" s="43"/>
      <c r="RAG240" s="43"/>
      <c r="RAH240" s="43"/>
      <c r="RAI240" s="43"/>
      <c r="RAJ240" s="43"/>
      <c r="RAK240" s="43"/>
      <c r="RAL240" s="43"/>
      <c r="RAM240" s="43"/>
      <c r="RAN240" s="43"/>
      <c r="RAO240" s="43"/>
      <c r="RAP240" s="43"/>
      <c r="RAQ240" s="43"/>
      <c r="RAR240" s="43"/>
      <c r="RAS240" s="43"/>
      <c r="RAT240" s="43"/>
      <c r="RAU240" s="43"/>
      <c r="RAV240" s="43"/>
      <c r="RAW240" s="43"/>
      <c r="RAX240" s="43"/>
      <c r="RAY240" s="43"/>
      <c r="RAZ240" s="43"/>
      <c r="RBA240" s="43"/>
      <c r="RBB240" s="43"/>
      <c r="RBC240" s="43"/>
      <c r="RBD240" s="43"/>
      <c r="RBE240" s="43"/>
      <c r="RBF240" s="43"/>
      <c r="RBG240" s="43"/>
      <c r="RBH240" s="43"/>
      <c r="RBI240" s="43"/>
      <c r="RBJ240" s="43"/>
      <c r="RBK240" s="43"/>
      <c r="RBL240" s="43"/>
      <c r="RBM240" s="43"/>
      <c r="RBN240" s="43"/>
      <c r="RBO240" s="43"/>
      <c r="RBP240" s="43"/>
      <c r="RBQ240" s="43"/>
      <c r="RBR240" s="43"/>
      <c r="RBS240" s="43"/>
      <c r="RBT240" s="43"/>
      <c r="RBU240" s="43"/>
      <c r="RBV240" s="43"/>
      <c r="RBW240" s="43"/>
      <c r="RBX240" s="43"/>
      <c r="RBY240" s="43"/>
      <c r="RBZ240" s="43"/>
      <c r="RCA240" s="43"/>
      <c r="RCB240" s="43"/>
      <c r="RCC240" s="43"/>
      <c r="RCD240" s="43"/>
      <c r="RCE240" s="43"/>
      <c r="RCF240" s="43"/>
      <c r="RCG240" s="43"/>
      <c r="RCH240" s="43"/>
      <c r="RCI240" s="43"/>
      <c r="RCJ240" s="43"/>
      <c r="RCK240" s="43"/>
      <c r="RCL240" s="43"/>
      <c r="RCM240" s="43"/>
      <c r="RCN240" s="43"/>
      <c r="RCO240" s="43"/>
      <c r="RCP240" s="43"/>
      <c r="RCQ240" s="43"/>
      <c r="RCR240" s="43"/>
      <c r="RCS240" s="43"/>
      <c r="RCT240" s="43"/>
      <c r="RCU240" s="43"/>
      <c r="RCV240" s="43"/>
      <c r="RCW240" s="43"/>
      <c r="RCX240" s="43"/>
      <c r="RCY240" s="43"/>
      <c r="RCZ240" s="43"/>
      <c r="RDA240" s="43"/>
      <c r="RDB240" s="43"/>
      <c r="RDC240" s="43"/>
      <c r="RDD240" s="43"/>
      <c r="RDE240" s="43"/>
      <c r="RDF240" s="43"/>
      <c r="RDG240" s="43"/>
      <c r="RDH240" s="43"/>
      <c r="RDI240" s="43"/>
      <c r="RDJ240" s="43"/>
      <c r="RDK240" s="43"/>
      <c r="RDL240" s="43"/>
      <c r="RDM240" s="43"/>
      <c r="RDN240" s="43"/>
      <c r="RDO240" s="43"/>
      <c r="RDP240" s="43"/>
      <c r="RDQ240" s="43"/>
      <c r="RDR240" s="43"/>
      <c r="RDS240" s="43"/>
      <c r="RDT240" s="43"/>
      <c r="RDU240" s="43"/>
      <c r="RDV240" s="43"/>
      <c r="RDW240" s="43"/>
      <c r="RDX240" s="43"/>
      <c r="RDY240" s="43"/>
      <c r="RDZ240" s="43"/>
      <c r="REA240" s="43"/>
      <c r="REB240" s="43"/>
      <c r="REC240" s="43"/>
      <c r="RED240" s="43"/>
      <c r="REE240" s="43"/>
      <c r="REF240" s="43"/>
      <c r="REG240" s="43"/>
      <c r="REH240" s="43"/>
      <c r="REI240" s="43"/>
      <c r="REJ240" s="43"/>
      <c r="REK240" s="43"/>
      <c r="REL240" s="43"/>
      <c r="REM240" s="43"/>
      <c r="REN240" s="43"/>
      <c r="REO240" s="43"/>
      <c r="REP240" s="43"/>
      <c r="REQ240" s="43"/>
      <c r="RER240" s="43"/>
      <c r="RES240" s="43"/>
      <c r="RET240" s="43"/>
      <c r="REU240" s="43"/>
      <c r="REV240" s="43"/>
      <c r="REW240" s="43"/>
      <c r="REX240" s="43"/>
      <c r="REY240" s="43"/>
      <c r="REZ240" s="43"/>
      <c r="RFA240" s="43"/>
      <c r="RFB240" s="43"/>
      <c r="RFC240" s="43"/>
      <c r="RFD240" s="43"/>
      <c r="RFE240" s="43"/>
      <c r="RFF240" s="43"/>
      <c r="RFG240" s="43"/>
      <c r="RFH240" s="43"/>
      <c r="RFI240" s="43"/>
      <c r="RFJ240" s="43"/>
      <c r="RFK240" s="43"/>
      <c r="RFL240" s="43"/>
      <c r="RFM240" s="43"/>
      <c r="RFN240" s="43"/>
      <c r="RFO240" s="43"/>
      <c r="RFP240" s="43"/>
      <c r="RFQ240" s="43"/>
      <c r="RFR240" s="43"/>
      <c r="RFS240" s="43"/>
      <c r="RFT240" s="43"/>
      <c r="RFU240" s="43"/>
      <c r="RFV240" s="43"/>
      <c r="RFW240" s="43"/>
      <c r="RFX240" s="43"/>
      <c r="RFY240" s="43"/>
      <c r="RFZ240" s="43"/>
      <c r="RGA240" s="43"/>
      <c r="RGB240" s="43"/>
      <c r="RGC240" s="43"/>
      <c r="RGD240" s="43"/>
      <c r="RGE240" s="43"/>
      <c r="RGF240" s="43"/>
      <c r="RGG240" s="43"/>
      <c r="RGH240" s="43"/>
      <c r="RGI240" s="43"/>
      <c r="RGJ240" s="43"/>
      <c r="RGK240" s="43"/>
      <c r="RGL240" s="43"/>
      <c r="RGM240" s="43"/>
      <c r="RGN240" s="43"/>
      <c r="RGO240" s="43"/>
      <c r="RGP240" s="43"/>
      <c r="RGQ240" s="43"/>
      <c r="RGR240" s="43"/>
      <c r="RGS240" s="43"/>
      <c r="RGT240" s="43"/>
      <c r="RGU240" s="43"/>
      <c r="RGV240" s="43"/>
      <c r="RGW240" s="43"/>
      <c r="RGX240" s="43"/>
      <c r="RGY240" s="43"/>
      <c r="RGZ240" s="43"/>
      <c r="RHA240" s="43"/>
      <c r="RHB240" s="43"/>
      <c r="RHC240" s="43"/>
      <c r="RHD240" s="43"/>
      <c r="RHE240" s="43"/>
      <c r="RHF240" s="43"/>
      <c r="RHG240" s="43"/>
      <c r="RHH240" s="43"/>
      <c r="RHI240" s="43"/>
      <c r="RHJ240" s="43"/>
      <c r="RHK240" s="43"/>
      <c r="RHL240" s="43"/>
      <c r="RHM240" s="43"/>
      <c r="RHN240" s="43"/>
      <c r="RHO240" s="43"/>
      <c r="RHP240" s="43"/>
      <c r="RHQ240" s="43"/>
      <c r="RHR240" s="43"/>
      <c r="RHS240" s="43"/>
      <c r="RHT240" s="43"/>
      <c r="RHU240" s="43"/>
      <c r="RHV240" s="43"/>
      <c r="RHW240" s="43"/>
      <c r="RHX240" s="43"/>
      <c r="RHY240" s="43"/>
      <c r="RHZ240" s="43"/>
      <c r="RIA240" s="43"/>
      <c r="RIB240" s="43"/>
      <c r="RIC240" s="43"/>
      <c r="RID240" s="43"/>
      <c r="RIE240" s="43"/>
      <c r="RIF240" s="43"/>
      <c r="RIG240" s="43"/>
      <c r="RIH240" s="43"/>
      <c r="RII240" s="43"/>
      <c r="RIJ240" s="43"/>
      <c r="RIK240" s="43"/>
      <c r="RIL240" s="43"/>
      <c r="RIM240" s="43"/>
      <c r="RIN240" s="43"/>
      <c r="RIO240" s="43"/>
      <c r="RIP240" s="43"/>
      <c r="RIQ240" s="43"/>
      <c r="RIR240" s="43"/>
      <c r="RIS240" s="43"/>
      <c r="RIT240" s="43"/>
      <c r="RIU240" s="43"/>
      <c r="RIV240" s="43"/>
      <c r="RIW240" s="43"/>
      <c r="RIX240" s="43"/>
      <c r="RIY240" s="43"/>
      <c r="RIZ240" s="43"/>
      <c r="RJA240" s="43"/>
      <c r="RJB240" s="43"/>
      <c r="RJC240" s="43"/>
      <c r="RJD240" s="43"/>
      <c r="RJE240" s="43"/>
      <c r="RJF240" s="43"/>
      <c r="RJG240" s="43"/>
      <c r="RJH240" s="43"/>
      <c r="RJI240" s="43"/>
      <c r="RJJ240" s="43"/>
      <c r="RJK240" s="43"/>
      <c r="RJL240" s="43"/>
      <c r="RJM240" s="43"/>
      <c r="RJN240" s="43"/>
      <c r="RJO240" s="43"/>
      <c r="RJP240" s="43"/>
      <c r="RJQ240" s="43"/>
      <c r="RJR240" s="43"/>
      <c r="RJS240" s="43"/>
      <c r="RJT240" s="43"/>
      <c r="RJU240" s="43"/>
      <c r="RJV240" s="43"/>
      <c r="RJW240" s="43"/>
      <c r="RJX240" s="43"/>
      <c r="RJY240" s="43"/>
      <c r="RJZ240" s="43"/>
      <c r="RKA240" s="43"/>
      <c r="RKB240" s="43"/>
      <c r="RKC240" s="43"/>
      <c r="RKD240" s="43"/>
      <c r="RKE240" s="43"/>
      <c r="RKF240" s="43"/>
      <c r="RKG240" s="43"/>
      <c r="RKH240" s="43"/>
      <c r="RKI240" s="43"/>
      <c r="RKJ240" s="43"/>
      <c r="RKK240" s="43"/>
      <c r="RKL240" s="43"/>
      <c r="RKM240" s="43"/>
      <c r="RKN240" s="43"/>
      <c r="RKO240" s="43"/>
      <c r="RKP240" s="43"/>
      <c r="RKQ240" s="43"/>
      <c r="RKR240" s="43"/>
      <c r="RKS240" s="43"/>
      <c r="RKT240" s="43"/>
      <c r="RKU240" s="43"/>
      <c r="RKV240" s="43"/>
      <c r="RKW240" s="43"/>
      <c r="RKX240" s="43"/>
      <c r="RKY240" s="43"/>
      <c r="RKZ240" s="43"/>
      <c r="RLA240" s="43"/>
      <c r="RLB240" s="43"/>
      <c r="RLC240" s="43"/>
      <c r="RLD240" s="43"/>
      <c r="RLE240" s="43"/>
      <c r="RLF240" s="43"/>
      <c r="RLG240" s="43"/>
      <c r="RLH240" s="43"/>
      <c r="RLI240" s="43"/>
      <c r="RLJ240" s="43"/>
      <c r="RLK240" s="43"/>
      <c r="RLL240" s="43"/>
      <c r="RLM240" s="43"/>
      <c r="RLN240" s="43"/>
      <c r="RLO240" s="43"/>
      <c r="RLP240" s="43"/>
      <c r="RLQ240" s="43"/>
      <c r="RLR240" s="43"/>
      <c r="RLS240" s="43"/>
      <c r="RLT240" s="43"/>
      <c r="RLU240" s="43"/>
      <c r="RLV240" s="43"/>
      <c r="RLW240" s="43"/>
      <c r="RLX240" s="43"/>
      <c r="RLY240" s="43"/>
      <c r="RLZ240" s="43"/>
      <c r="RMA240" s="43"/>
      <c r="RMB240" s="43"/>
      <c r="RMC240" s="43"/>
      <c r="RMD240" s="43"/>
      <c r="RME240" s="43"/>
      <c r="RMF240" s="43"/>
      <c r="RMG240" s="43"/>
      <c r="RMH240" s="43"/>
      <c r="RMI240" s="43"/>
      <c r="RMJ240" s="43"/>
      <c r="RMK240" s="43"/>
      <c r="RML240" s="43"/>
      <c r="RMM240" s="43"/>
      <c r="RMN240" s="43"/>
      <c r="RMO240" s="43"/>
      <c r="RMP240" s="43"/>
      <c r="RMQ240" s="43"/>
      <c r="RMR240" s="43"/>
      <c r="RMS240" s="43"/>
      <c r="RMT240" s="43"/>
      <c r="RMU240" s="43"/>
      <c r="RMV240" s="43"/>
      <c r="RMW240" s="43"/>
      <c r="RMX240" s="43"/>
      <c r="RMY240" s="43"/>
      <c r="RMZ240" s="43"/>
      <c r="RNA240" s="43"/>
      <c r="RNB240" s="43"/>
      <c r="RNC240" s="43"/>
      <c r="RND240" s="43"/>
      <c r="RNE240" s="43"/>
      <c r="RNF240" s="43"/>
      <c r="RNG240" s="43"/>
      <c r="RNH240" s="43"/>
      <c r="RNI240" s="43"/>
      <c r="RNJ240" s="43"/>
      <c r="RNK240" s="43"/>
      <c r="RNL240" s="43"/>
      <c r="RNM240" s="43"/>
      <c r="RNN240" s="43"/>
      <c r="RNO240" s="43"/>
      <c r="RNP240" s="43"/>
      <c r="RNQ240" s="43"/>
      <c r="RNR240" s="43"/>
      <c r="RNS240" s="43"/>
      <c r="RNT240" s="43"/>
      <c r="RNU240" s="43"/>
      <c r="RNV240" s="43"/>
      <c r="RNW240" s="43"/>
      <c r="RNX240" s="43"/>
      <c r="RNY240" s="43"/>
      <c r="RNZ240" s="43"/>
      <c r="ROA240" s="43"/>
      <c r="ROB240" s="43"/>
      <c r="ROC240" s="43"/>
      <c r="ROD240" s="43"/>
      <c r="ROE240" s="43"/>
      <c r="ROF240" s="43"/>
      <c r="ROG240" s="43"/>
      <c r="ROH240" s="43"/>
      <c r="ROI240" s="43"/>
      <c r="ROJ240" s="43"/>
      <c r="ROK240" s="43"/>
      <c r="ROL240" s="43"/>
      <c r="ROM240" s="43"/>
      <c r="RON240" s="43"/>
      <c r="ROO240" s="43"/>
      <c r="ROP240" s="43"/>
      <c r="ROQ240" s="43"/>
      <c r="ROR240" s="43"/>
      <c r="ROS240" s="43"/>
      <c r="ROT240" s="43"/>
      <c r="ROU240" s="43"/>
      <c r="ROV240" s="43"/>
      <c r="ROW240" s="43"/>
      <c r="ROX240" s="43"/>
      <c r="ROY240" s="43"/>
      <c r="ROZ240" s="43"/>
      <c r="RPA240" s="43"/>
      <c r="RPB240" s="43"/>
      <c r="RPC240" s="43"/>
      <c r="RPD240" s="43"/>
      <c r="RPE240" s="43"/>
      <c r="RPF240" s="43"/>
      <c r="RPG240" s="43"/>
      <c r="RPH240" s="43"/>
      <c r="RPI240" s="43"/>
      <c r="RPJ240" s="43"/>
      <c r="RPK240" s="43"/>
      <c r="RPL240" s="43"/>
      <c r="RPM240" s="43"/>
      <c r="RPN240" s="43"/>
      <c r="RPO240" s="43"/>
      <c r="RPP240" s="43"/>
      <c r="RPQ240" s="43"/>
      <c r="RPR240" s="43"/>
      <c r="RPS240" s="43"/>
      <c r="RPT240" s="43"/>
      <c r="RPU240" s="43"/>
      <c r="RPV240" s="43"/>
      <c r="RPW240" s="43"/>
      <c r="RPX240" s="43"/>
      <c r="RPY240" s="43"/>
      <c r="RPZ240" s="43"/>
      <c r="RQA240" s="43"/>
      <c r="RQB240" s="43"/>
      <c r="RQC240" s="43"/>
      <c r="RQD240" s="43"/>
      <c r="RQE240" s="43"/>
      <c r="RQF240" s="43"/>
      <c r="RQG240" s="43"/>
      <c r="RQH240" s="43"/>
      <c r="RQI240" s="43"/>
      <c r="RQJ240" s="43"/>
      <c r="RQK240" s="43"/>
      <c r="RQL240" s="43"/>
      <c r="RQM240" s="43"/>
      <c r="RQN240" s="43"/>
      <c r="RQO240" s="43"/>
      <c r="RQP240" s="43"/>
      <c r="RQQ240" s="43"/>
      <c r="RQR240" s="43"/>
      <c r="RQS240" s="43"/>
      <c r="RQT240" s="43"/>
      <c r="RQU240" s="43"/>
      <c r="RQV240" s="43"/>
      <c r="RQW240" s="43"/>
      <c r="RQX240" s="43"/>
      <c r="RQY240" s="43"/>
      <c r="RQZ240" s="43"/>
      <c r="RRA240" s="43"/>
      <c r="RRB240" s="43"/>
      <c r="RRC240" s="43"/>
      <c r="RRD240" s="43"/>
      <c r="RRE240" s="43"/>
      <c r="RRF240" s="43"/>
      <c r="RRG240" s="43"/>
      <c r="RRH240" s="43"/>
      <c r="RRI240" s="43"/>
      <c r="RRJ240" s="43"/>
      <c r="RRK240" s="43"/>
      <c r="RRL240" s="43"/>
      <c r="RRM240" s="43"/>
      <c r="RRN240" s="43"/>
      <c r="RRO240" s="43"/>
      <c r="RRP240" s="43"/>
      <c r="RRQ240" s="43"/>
      <c r="RRR240" s="43"/>
      <c r="RRS240" s="43"/>
      <c r="RRT240" s="43"/>
      <c r="RRU240" s="43"/>
      <c r="RRV240" s="43"/>
      <c r="RRW240" s="43"/>
      <c r="RRX240" s="43"/>
      <c r="RRY240" s="43"/>
      <c r="RRZ240" s="43"/>
      <c r="RSA240" s="43"/>
      <c r="RSB240" s="43"/>
      <c r="RSC240" s="43"/>
      <c r="RSD240" s="43"/>
      <c r="RSE240" s="43"/>
      <c r="RSF240" s="43"/>
      <c r="RSG240" s="43"/>
      <c r="RSH240" s="43"/>
      <c r="RSI240" s="43"/>
      <c r="RSJ240" s="43"/>
      <c r="RSK240" s="43"/>
      <c r="RSL240" s="43"/>
      <c r="RSM240" s="43"/>
      <c r="RSN240" s="43"/>
      <c r="RSO240" s="43"/>
      <c r="RSP240" s="43"/>
      <c r="RSQ240" s="43"/>
      <c r="RSR240" s="43"/>
      <c r="RSS240" s="43"/>
      <c r="RST240" s="43"/>
      <c r="RSU240" s="43"/>
      <c r="RSV240" s="43"/>
      <c r="RSW240" s="43"/>
      <c r="RSX240" s="43"/>
      <c r="RSY240" s="43"/>
      <c r="RSZ240" s="43"/>
      <c r="RTA240" s="43"/>
      <c r="RTB240" s="43"/>
      <c r="RTC240" s="43"/>
      <c r="RTD240" s="43"/>
      <c r="RTE240" s="43"/>
      <c r="RTF240" s="43"/>
      <c r="RTG240" s="43"/>
      <c r="RTH240" s="43"/>
      <c r="RTI240" s="43"/>
      <c r="RTJ240" s="43"/>
      <c r="RTK240" s="43"/>
      <c r="RTL240" s="43"/>
      <c r="RTM240" s="43"/>
      <c r="RTN240" s="43"/>
      <c r="RTO240" s="43"/>
      <c r="RTP240" s="43"/>
      <c r="RTQ240" s="43"/>
      <c r="RTR240" s="43"/>
      <c r="RTS240" s="43"/>
      <c r="RTT240" s="43"/>
      <c r="RTU240" s="43"/>
      <c r="RTV240" s="43"/>
      <c r="RTW240" s="43"/>
      <c r="RTX240" s="43"/>
      <c r="RTY240" s="43"/>
      <c r="RTZ240" s="43"/>
      <c r="RUA240" s="43"/>
      <c r="RUB240" s="43"/>
      <c r="RUC240" s="43"/>
      <c r="RUD240" s="43"/>
      <c r="RUE240" s="43"/>
      <c r="RUF240" s="43"/>
      <c r="RUG240" s="43"/>
      <c r="RUH240" s="43"/>
      <c r="RUI240" s="43"/>
      <c r="RUJ240" s="43"/>
      <c r="RUK240" s="43"/>
      <c r="RUL240" s="43"/>
      <c r="RUM240" s="43"/>
      <c r="RUN240" s="43"/>
      <c r="RUO240" s="43"/>
      <c r="RUP240" s="43"/>
      <c r="RUQ240" s="43"/>
      <c r="RUR240" s="43"/>
      <c r="RUS240" s="43"/>
      <c r="RUT240" s="43"/>
      <c r="RUU240" s="43"/>
      <c r="RUV240" s="43"/>
      <c r="RUW240" s="43"/>
      <c r="RUX240" s="43"/>
      <c r="RUY240" s="43"/>
      <c r="RUZ240" s="43"/>
      <c r="RVA240" s="43"/>
      <c r="RVB240" s="43"/>
      <c r="RVC240" s="43"/>
      <c r="RVD240" s="43"/>
      <c r="RVE240" s="43"/>
      <c r="RVF240" s="43"/>
      <c r="RVG240" s="43"/>
      <c r="RVH240" s="43"/>
      <c r="RVI240" s="43"/>
      <c r="RVJ240" s="43"/>
      <c r="RVK240" s="43"/>
      <c r="RVL240" s="43"/>
      <c r="RVM240" s="43"/>
      <c r="RVN240" s="43"/>
      <c r="RVO240" s="43"/>
      <c r="RVP240" s="43"/>
      <c r="RVQ240" s="43"/>
      <c r="RVR240" s="43"/>
      <c r="RVS240" s="43"/>
      <c r="RVT240" s="43"/>
      <c r="RVU240" s="43"/>
      <c r="RVV240" s="43"/>
      <c r="RVW240" s="43"/>
      <c r="RVX240" s="43"/>
      <c r="RVY240" s="43"/>
      <c r="RVZ240" s="43"/>
      <c r="RWA240" s="43"/>
      <c r="RWB240" s="43"/>
      <c r="RWC240" s="43"/>
      <c r="RWD240" s="43"/>
      <c r="RWE240" s="43"/>
      <c r="RWF240" s="43"/>
      <c r="RWG240" s="43"/>
      <c r="RWH240" s="43"/>
      <c r="RWI240" s="43"/>
      <c r="RWJ240" s="43"/>
      <c r="RWK240" s="43"/>
      <c r="RWL240" s="43"/>
      <c r="RWM240" s="43"/>
      <c r="RWN240" s="43"/>
      <c r="RWO240" s="43"/>
      <c r="RWP240" s="43"/>
      <c r="RWQ240" s="43"/>
      <c r="RWR240" s="43"/>
      <c r="RWS240" s="43"/>
      <c r="RWT240" s="43"/>
      <c r="RWU240" s="43"/>
      <c r="RWV240" s="43"/>
      <c r="RWW240" s="43"/>
      <c r="RWX240" s="43"/>
      <c r="RWY240" s="43"/>
      <c r="RWZ240" s="43"/>
      <c r="RXA240" s="43"/>
      <c r="RXB240" s="43"/>
      <c r="RXC240" s="43"/>
      <c r="RXD240" s="43"/>
      <c r="RXE240" s="43"/>
      <c r="RXF240" s="43"/>
      <c r="RXG240" s="43"/>
      <c r="RXH240" s="43"/>
      <c r="RXI240" s="43"/>
      <c r="RXJ240" s="43"/>
      <c r="RXK240" s="43"/>
      <c r="RXL240" s="43"/>
      <c r="RXM240" s="43"/>
      <c r="RXN240" s="43"/>
      <c r="RXO240" s="43"/>
      <c r="RXP240" s="43"/>
      <c r="RXQ240" s="43"/>
      <c r="RXR240" s="43"/>
      <c r="RXS240" s="43"/>
      <c r="RXT240" s="43"/>
      <c r="RXU240" s="43"/>
      <c r="RXV240" s="43"/>
      <c r="RXW240" s="43"/>
      <c r="RXX240" s="43"/>
      <c r="RXY240" s="43"/>
      <c r="RXZ240" s="43"/>
      <c r="RYA240" s="43"/>
      <c r="RYB240" s="43"/>
      <c r="RYC240" s="43"/>
      <c r="RYD240" s="43"/>
      <c r="RYE240" s="43"/>
      <c r="RYF240" s="43"/>
      <c r="RYG240" s="43"/>
      <c r="RYH240" s="43"/>
      <c r="RYI240" s="43"/>
      <c r="RYJ240" s="43"/>
      <c r="RYK240" s="43"/>
      <c r="RYL240" s="43"/>
      <c r="RYM240" s="43"/>
      <c r="RYN240" s="43"/>
      <c r="RYO240" s="43"/>
      <c r="RYP240" s="43"/>
      <c r="RYQ240" s="43"/>
      <c r="RYR240" s="43"/>
      <c r="RYS240" s="43"/>
      <c r="RYT240" s="43"/>
      <c r="RYU240" s="43"/>
      <c r="RYV240" s="43"/>
      <c r="RYW240" s="43"/>
      <c r="RYX240" s="43"/>
      <c r="RYY240" s="43"/>
      <c r="RYZ240" s="43"/>
      <c r="RZA240" s="43"/>
      <c r="RZB240" s="43"/>
      <c r="RZC240" s="43"/>
      <c r="RZD240" s="43"/>
      <c r="RZE240" s="43"/>
      <c r="RZF240" s="43"/>
      <c r="RZG240" s="43"/>
      <c r="RZH240" s="43"/>
      <c r="RZI240" s="43"/>
      <c r="RZJ240" s="43"/>
      <c r="RZK240" s="43"/>
      <c r="RZL240" s="43"/>
      <c r="RZM240" s="43"/>
      <c r="RZN240" s="43"/>
      <c r="RZO240" s="43"/>
      <c r="RZP240" s="43"/>
      <c r="RZQ240" s="43"/>
      <c r="RZR240" s="43"/>
      <c r="RZS240" s="43"/>
      <c r="RZT240" s="43"/>
      <c r="RZU240" s="43"/>
      <c r="RZV240" s="43"/>
      <c r="RZW240" s="43"/>
      <c r="RZX240" s="43"/>
      <c r="RZY240" s="43"/>
      <c r="RZZ240" s="43"/>
      <c r="SAA240" s="43"/>
      <c r="SAB240" s="43"/>
      <c r="SAC240" s="43"/>
      <c r="SAD240" s="43"/>
      <c r="SAE240" s="43"/>
      <c r="SAF240" s="43"/>
      <c r="SAG240" s="43"/>
      <c r="SAH240" s="43"/>
      <c r="SAI240" s="43"/>
      <c r="SAJ240" s="43"/>
      <c r="SAK240" s="43"/>
      <c r="SAL240" s="43"/>
      <c r="SAM240" s="43"/>
      <c r="SAN240" s="43"/>
      <c r="SAO240" s="43"/>
      <c r="SAP240" s="43"/>
      <c r="SAQ240" s="43"/>
      <c r="SAR240" s="43"/>
      <c r="SAS240" s="43"/>
      <c r="SAT240" s="43"/>
      <c r="SAU240" s="43"/>
      <c r="SAV240" s="43"/>
      <c r="SAW240" s="43"/>
      <c r="SAX240" s="43"/>
      <c r="SAY240" s="43"/>
      <c r="SAZ240" s="43"/>
      <c r="SBA240" s="43"/>
      <c r="SBB240" s="43"/>
      <c r="SBC240" s="43"/>
      <c r="SBD240" s="43"/>
      <c r="SBE240" s="43"/>
      <c r="SBF240" s="43"/>
      <c r="SBG240" s="43"/>
      <c r="SBH240" s="43"/>
      <c r="SBI240" s="43"/>
      <c r="SBJ240" s="43"/>
      <c r="SBK240" s="43"/>
      <c r="SBL240" s="43"/>
      <c r="SBM240" s="43"/>
      <c r="SBN240" s="43"/>
      <c r="SBO240" s="43"/>
      <c r="SBP240" s="43"/>
      <c r="SBQ240" s="43"/>
      <c r="SBR240" s="43"/>
      <c r="SBS240" s="43"/>
      <c r="SBT240" s="43"/>
      <c r="SBU240" s="43"/>
      <c r="SBV240" s="43"/>
      <c r="SBW240" s="43"/>
      <c r="SBX240" s="43"/>
      <c r="SBY240" s="43"/>
      <c r="SBZ240" s="43"/>
      <c r="SCA240" s="43"/>
      <c r="SCB240" s="43"/>
      <c r="SCC240" s="43"/>
      <c r="SCD240" s="43"/>
      <c r="SCE240" s="43"/>
      <c r="SCF240" s="43"/>
      <c r="SCG240" s="43"/>
      <c r="SCH240" s="43"/>
      <c r="SCI240" s="43"/>
      <c r="SCJ240" s="43"/>
      <c r="SCK240" s="43"/>
      <c r="SCL240" s="43"/>
      <c r="SCM240" s="43"/>
      <c r="SCN240" s="43"/>
      <c r="SCO240" s="43"/>
      <c r="SCP240" s="43"/>
      <c r="SCQ240" s="43"/>
      <c r="SCR240" s="43"/>
      <c r="SCS240" s="43"/>
      <c r="SCT240" s="43"/>
      <c r="SCU240" s="43"/>
      <c r="SCV240" s="43"/>
      <c r="SCW240" s="43"/>
      <c r="SCX240" s="43"/>
      <c r="SCY240" s="43"/>
      <c r="SCZ240" s="43"/>
      <c r="SDA240" s="43"/>
      <c r="SDB240" s="43"/>
      <c r="SDC240" s="43"/>
      <c r="SDD240" s="43"/>
      <c r="SDE240" s="43"/>
      <c r="SDF240" s="43"/>
      <c r="SDG240" s="43"/>
      <c r="SDH240" s="43"/>
      <c r="SDI240" s="43"/>
      <c r="SDJ240" s="43"/>
      <c r="SDK240" s="43"/>
      <c r="SDL240" s="43"/>
      <c r="SDM240" s="43"/>
      <c r="SDN240" s="43"/>
      <c r="SDO240" s="43"/>
      <c r="SDP240" s="43"/>
      <c r="SDQ240" s="43"/>
      <c r="SDR240" s="43"/>
      <c r="SDS240" s="43"/>
      <c r="SDT240" s="43"/>
      <c r="SDU240" s="43"/>
      <c r="SDV240" s="43"/>
      <c r="SDW240" s="43"/>
      <c r="SDX240" s="43"/>
      <c r="SDY240" s="43"/>
      <c r="SDZ240" s="43"/>
      <c r="SEA240" s="43"/>
      <c r="SEB240" s="43"/>
      <c r="SEC240" s="43"/>
      <c r="SED240" s="43"/>
      <c r="SEE240" s="43"/>
      <c r="SEF240" s="43"/>
      <c r="SEG240" s="43"/>
      <c r="SEH240" s="43"/>
      <c r="SEI240" s="43"/>
      <c r="SEJ240" s="43"/>
      <c r="SEK240" s="43"/>
      <c r="SEL240" s="43"/>
      <c r="SEM240" s="43"/>
      <c r="SEN240" s="43"/>
      <c r="SEO240" s="43"/>
      <c r="SEP240" s="43"/>
      <c r="SEQ240" s="43"/>
      <c r="SER240" s="43"/>
      <c r="SES240" s="43"/>
      <c r="SET240" s="43"/>
      <c r="SEU240" s="43"/>
      <c r="SEV240" s="43"/>
      <c r="SEW240" s="43"/>
      <c r="SEX240" s="43"/>
      <c r="SEY240" s="43"/>
      <c r="SEZ240" s="43"/>
      <c r="SFA240" s="43"/>
      <c r="SFB240" s="43"/>
      <c r="SFC240" s="43"/>
      <c r="SFD240" s="43"/>
      <c r="SFE240" s="43"/>
      <c r="SFF240" s="43"/>
      <c r="SFG240" s="43"/>
      <c r="SFH240" s="43"/>
      <c r="SFI240" s="43"/>
      <c r="SFJ240" s="43"/>
      <c r="SFK240" s="43"/>
      <c r="SFL240" s="43"/>
      <c r="SFM240" s="43"/>
      <c r="SFN240" s="43"/>
      <c r="SFO240" s="43"/>
      <c r="SFP240" s="43"/>
      <c r="SFQ240" s="43"/>
      <c r="SFR240" s="43"/>
      <c r="SFS240" s="43"/>
      <c r="SFT240" s="43"/>
      <c r="SFU240" s="43"/>
      <c r="SFV240" s="43"/>
      <c r="SFW240" s="43"/>
      <c r="SFX240" s="43"/>
      <c r="SFY240" s="43"/>
      <c r="SFZ240" s="43"/>
      <c r="SGA240" s="43"/>
      <c r="SGB240" s="43"/>
      <c r="SGC240" s="43"/>
      <c r="SGD240" s="43"/>
      <c r="SGE240" s="43"/>
      <c r="SGF240" s="43"/>
      <c r="SGG240" s="43"/>
      <c r="SGH240" s="43"/>
      <c r="SGI240" s="43"/>
      <c r="SGJ240" s="43"/>
      <c r="SGK240" s="43"/>
      <c r="SGL240" s="43"/>
      <c r="SGM240" s="43"/>
      <c r="SGN240" s="43"/>
      <c r="SGO240" s="43"/>
      <c r="SGP240" s="43"/>
      <c r="SGQ240" s="43"/>
      <c r="SGR240" s="43"/>
      <c r="SGS240" s="43"/>
      <c r="SGT240" s="43"/>
      <c r="SGU240" s="43"/>
      <c r="SGV240" s="43"/>
      <c r="SGW240" s="43"/>
      <c r="SGX240" s="43"/>
      <c r="SGY240" s="43"/>
      <c r="SGZ240" s="43"/>
      <c r="SHA240" s="43"/>
      <c r="SHB240" s="43"/>
      <c r="SHC240" s="43"/>
      <c r="SHD240" s="43"/>
      <c r="SHE240" s="43"/>
      <c r="SHF240" s="43"/>
      <c r="SHG240" s="43"/>
      <c r="SHH240" s="43"/>
      <c r="SHI240" s="43"/>
      <c r="SHJ240" s="43"/>
      <c r="SHK240" s="43"/>
      <c r="SHL240" s="43"/>
      <c r="SHM240" s="43"/>
      <c r="SHN240" s="43"/>
      <c r="SHO240" s="43"/>
      <c r="SHP240" s="43"/>
      <c r="SHQ240" s="43"/>
      <c r="SHR240" s="43"/>
      <c r="SHS240" s="43"/>
      <c r="SHT240" s="43"/>
      <c r="SHU240" s="43"/>
      <c r="SHV240" s="43"/>
      <c r="SHW240" s="43"/>
      <c r="SHX240" s="43"/>
      <c r="SHY240" s="43"/>
      <c r="SHZ240" s="43"/>
      <c r="SIA240" s="43"/>
      <c r="SIB240" s="43"/>
      <c r="SIC240" s="43"/>
      <c r="SID240" s="43"/>
      <c r="SIE240" s="43"/>
      <c r="SIF240" s="43"/>
      <c r="SIG240" s="43"/>
      <c r="SIH240" s="43"/>
      <c r="SII240" s="43"/>
      <c r="SIJ240" s="43"/>
      <c r="SIK240" s="43"/>
      <c r="SIL240" s="43"/>
      <c r="SIM240" s="43"/>
      <c r="SIN240" s="43"/>
      <c r="SIO240" s="43"/>
      <c r="SIP240" s="43"/>
      <c r="SIQ240" s="43"/>
      <c r="SIR240" s="43"/>
      <c r="SIS240" s="43"/>
      <c r="SIT240" s="43"/>
      <c r="SIU240" s="43"/>
      <c r="SIV240" s="43"/>
      <c r="SIW240" s="43"/>
      <c r="SIX240" s="43"/>
      <c r="SIY240" s="43"/>
      <c r="SIZ240" s="43"/>
      <c r="SJA240" s="43"/>
      <c r="SJB240" s="43"/>
      <c r="SJC240" s="43"/>
      <c r="SJD240" s="43"/>
      <c r="SJE240" s="43"/>
      <c r="SJF240" s="43"/>
      <c r="SJG240" s="43"/>
      <c r="SJH240" s="43"/>
      <c r="SJI240" s="43"/>
      <c r="SJJ240" s="43"/>
      <c r="SJK240" s="43"/>
      <c r="SJL240" s="43"/>
      <c r="SJM240" s="43"/>
      <c r="SJN240" s="43"/>
      <c r="SJO240" s="43"/>
      <c r="SJP240" s="43"/>
      <c r="SJQ240" s="43"/>
      <c r="SJR240" s="43"/>
      <c r="SJS240" s="43"/>
      <c r="SJT240" s="43"/>
      <c r="SJU240" s="43"/>
      <c r="SJV240" s="43"/>
      <c r="SJW240" s="43"/>
      <c r="SJX240" s="43"/>
      <c r="SJY240" s="43"/>
      <c r="SJZ240" s="43"/>
      <c r="SKA240" s="43"/>
      <c r="SKB240" s="43"/>
      <c r="SKC240" s="43"/>
      <c r="SKD240" s="43"/>
      <c r="SKE240" s="43"/>
      <c r="SKF240" s="43"/>
      <c r="SKG240" s="43"/>
      <c r="SKH240" s="43"/>
      <c r="SKI240" s="43"/>
      <c r="SKJ240" s="43"/>
      <c r="SKK240" s="43"/>
      <c r="SKL240" s="43"/>
      <c r="SKM240" s="43"/>
      <c r="SKN240" s="43"/>
      <c r="SKO240" s="43"/>
      <c r="SKP240" s="43"/>
      <c r="SKQ240" s="43"/>
      <c r="SKR240" s="43"/>
      <c r="SKS240" s="43"/>
      <c r="SKT240" s="43"/>
      <c r="SKU240" s="43"/>
      <c r="SKV240" s="43"/>
      <c r="SKW240" s="43"/>
      <c r="SKX240" s="43"/>
      <c r="SKY240" s="43"/>
      <c r="SKZ240" s="43"/>
      <c r="SLA240" s="43"/>
      <c r="SLB240" s="43"/>
      <c r="SLC240" s="43"/>
      <c r="SLD240" s="43"/>
      <c r="SLE240" s="43"/>
      <c r="SLF240" s="43"/>
      <c r="SLG240" s="43"/>
      <c r="SLH240" s="43"/>
      <c r="SLI240" s="43"/>
      <c r="SLJ240" s="43"/>
      <c r="SLK240" s="43"/>
      <c r="SLL240" s="43"/>
      <c r="SLM240" s="43"/>
      <c r="SLN240" s="43"/>
      <c r="SLO240" s="43"/>
      <c r="SLP240" s="43"/>
      <c r="SLQ240" s="43"/>
      <c r="SLR240" s="43"/>
      <c r="SLS240" s="43"/>
      <c r="SLT240" s="43"/>
      <c r="SLU240" s="43"/>
      <c r="SLV240" s="43"/>
      <c r="SLW240" s="43"/>
      <c r="SLX240" s="43"/>
      <c r="SLY240" s="43"/>
      <c r="SLZ240" s="43"/>
      <c r="SMA240" s="43"/>
      <c r="SMB240" s="43"/>
      <c r="SMC240" s="43"/>
      <c r="SMD240" s="43"/>
      <c r="SME240" s="43"/>
      <c r="SMF240" s="43"/>
      <c r="SMG240" s="43"/>
      <c r="SMH240" s="43"/>
      <c r="SMI240" s="43"/>
      <c r="SMJ240" s="43"/>
      <c r="SMK240" s="43"/>
      <c r="SML240" s="43"/>
      <c r="SMM240" s="43"/>
      <c r="SMN240" s="43"/>
      <c r="SMO240" s="43"/>
      <c r="SMP240" s="43"/>
      <c r="SMQ240" s="43"/>
      <c r="SMR240" s="43"/>
      <c r="SMS240" s="43"/>
      <c r="SMT240" s="43"/>
      <c r="SMU240" s="43"/>
      <c r="SMV240" s="43"/>
      <c r="SMW240" s="43"/>
      <c r="SMX240" s="43"/>
      <c r="SMY240" s="43"/>
      <c r="SMZ240" s="43"/>
      <c r="SNA240" s="43"/>
      <c r="SNB240" s="43"/>
      <c r="SNC240" s="43"/>
      <c r="SND240" s="43"/>
      <c r="SNE240" s="43"/>
      <c r="SNF240" s="43"/>
      <c r="SNG240" s="43"/>
      <c r="SNH240" s="43"/>
      <c r="SNI240" s="43"/>
      <c r="SNJ240" s="43"/>
      <c r="SNK240" s="43"/>
      <c r="SNL240" s="43"/>
      <c r="SNM240" s="43"/>
      <c r="SNN240" s="43"/>
      <c r="SNO240" s="43"/>
      <c r="SNP240" s="43"/>
      <c r="SNQ240" s="43"/>
      <c r="SNR240" s="43"/>
      <c r="SNS240" s="43"/>
      <c r="SNT240" s="43"/>
      <c r="SNU240" s="43"/>
      <c r="SNV240" s="43"/>
      <c r="SNW240" s="43"/>
      <c r="SNX240" s="43"/>
      <c r="SNY240" s="43"/>
      <c r="SNZ240" s="43"/>
      <c r="SOA240" s="43"/>
      <c r="SOB240" s="43"/>
      <c r="SOC240" s="43"/>
      <c r="SOD240" s="43"/>
      <c r="SOE240" s="43"/>
      <c r="SOF240" s="43"/>
      <c r="SOG240" s="43"/>
      <c r="SOH240" s="43"/>
      <c r="SOI240" s="43"/>
      <c r="SOJ240" s="43"/>
      <c r="SOK240" s="43"/>
      <c r="SOL240" s="43"/>
      <c r="SOM240" s="43"/>
      <c r="SON240" s="43"/>
      <c r="SOO240" s="43"/>
      <c r="SOP240" s="43"/>
      <c r="SOQ240" s="43"/>
      <c r="SOR240" s="43"/>
      <c r="SOS240" s="43"/>
      <c r="SOT240" s="43"/>
      <c r="SOU240" s="43"/>
      <c r="SOV240" s="43"/>
      <c r="SOW240" s="43"/>
      <c r="SOX240" s="43"/>
      <c r="SOY240" s="43"/>
      <c r="SOZ240" s="43"/>
      <c r="SPA240" s="43"/>
      <c r="SPB240" s="43"/>
      <c r="SPC240" s="43"/>
      <c r="SPD240" s="43"/>
      <c r="SPE240" s="43"/>
      <c r="SPF240" s="43"/>
      <c r="SPG240" s="43"/>
      <c r="SPH240" s="43"/>
      <c r="SPI240" s="43"/>
      <c r="SPJ240" s="43"/>
      <c r="SPK240" s="43"/>
      <c r="SPL240" s="43"/>
      <c r="SPM240" s="43"/>
      <c r="SPN240" s="43"/>
      <c r="SPO240" s="43"/>
      <c r="SPP240" s="43"/>
      <c r="SPQ240" s="43"/>
      <c r="SPR240" s="43"/>
      <c r="SPS240" s="43"/>
      <c r="SPT240" s="43"/>
      <c r="SPU240" s="43"/>
      <c r="SPV240" s="43"/>
      <c r="SPW240" s="43"/>
      <c r="SPX240" s="43"/>
      <c r="SPY240" s="43"/>
      <c r="SPZ240" s="43"/>
      <c r="SQA240" s="43"/>
      <c r="SQB240" s="43"/>
      <c r="SQC240" s="43"/>
      <c r="SQD240" s="43"/>
      <c r="SQE240" s="43"/>
      <c r="SQF240" s="43"/>
      <c r="SQG240" s="43"/>
      <c r="SQH240" s="43"/>
      <c r="SQI240" s="43"/>
      <c r="SQJ240" s="43"/>
      <c r="SQK240" s="43"/>
      <c r="SQL240" s="43"/>
      <c r="SQM240" s="43"/>
      <c r="SQN240" s="43"/>
      <c r="SQO240" s="43"/>
      <c r="SQP240" s="43"/>
      <c r="SQQ240" s="43"/>
      <c r="SQR240" s="43"/>
      <c r="SQS240" s="43"/>
      <c r="SQT240" s="43"/>
      <c r="SQU240" s="43"/>
      <c r="SQV240" s="43"/>
      <c r="SQW240" s="43"/>
      <c r="SQX240" s="43"/>
      <c r="SQY240" s="43"/>
      <c r="SQZ240" s="43"/>
      <c r="SRA240" s="43"/>
      <c r="SRB240" s="43"/>
      <c r="SRC240" s="43"/>
      <c r="SRD240" s="43"/>
      <c r="SRE240" s="43"/>
      <c r="SRF240" s="43"/>
      <c r="SRG240" s="43"/>
      <c r="SRH240" s="43"/>
      <c r="SRI240" s="43"/>
      <c r="SRJ240" s="43"/>
      <c r="SRK240" s="43"/>
      <c r="SRL240" s="43"/>
      <c r="SRM240" s="43"/>
      <c r="SRN240" s="43"/>
      <c r="SRO240" s="43"/>
      <c r="SRP240" s="43"/>
      <c r="SRQ240" s="43"/>
      <c r="SRR240" s="43"/>
      <c r="SRS240" s="43"/>
      <c r="SRT240" s="43"/>
      <c r="SRU240" s="43"/>
      <c r="SRV240" s="43"/>
      <c r="SRW240" s="43"/>
      <c r="SRX240" s="43"/>
      <c r="SRY240" s="43"/>
      <c r="SRZ240" s="43"/>
      <c r="SSA240" s="43"/>
      <c r="SSB240" s="43"/>
      <c r="SSC240" s="43"/>
      <c r="SSD240" s="43"/>
      <c r="SSE240" s="43"/>
      <c r="SSF240" s="43"/>
      <c r="SSG240" s="43"/>
      <c r="SSH240" s="43"/>
      <c r="SSI240" s="43"/>
      <c r="SSJ240" s="43"/>
      <c r="SSK240" s="43"/>
      <c r="SSL240" s="43"/>
      <c r="SSM240" s="43"/>
      <c r="SSN240" s="43"/>
      <c r="SSO240" s="43"/>
      <c r="SSP240" s="43"/>
      <c r="SSQ240" s="43"/>
      <c r="SSR240" s="43"/>
      <c r="SSS240" s="43"/>
      <c r="SST240" s="43"/>
      <c r="SSU240" s="43"/>
      <c r="SSV240" s="43"/>
      <c r="SSW240" s="43"/>
      <c r="SSX240" s="43"/>
      <c r="SSY240" s="43"/>
      <c r="SSZ240" s="43"/>
      <c r="STA240" s="43"/>
      <c r="STB240" s="43"/>
      <c r="STC240" s="43"/>
      <c r="STD240" s="43"/>
      <c r="STE240" s="43"/>
      <c r="STF240" s="43"/>
      <c r="STG240" s="43"/>
      <c r="STH240" s="43"/>
      <c r="STI240" s="43"/>
      <c r="STJ240" s="43"/>
      <c r="STK240" s="43"/>
      <c r="STL240" s="43"/>
      <c r="STM240" s="43"/>
      <c r="STN240" s="43"/>
      <c r="STO240" s="43"/>
      <c r="STP240" s="43"/>
      <c r="STQ240" s="43"/>
      <c r="STR240" s="43"/>
      <c r="STS240" s="43"/>
      <c r="STT240" s="43"/>
      <c r="STU240" s="43"/>
      <c r="STV240" s="43"/>
      <c r="STW240" s="43"/>
      <c r="STX240" s="43"/>
      <c r="STY240" s="43"/>
      <c r="STZ240" s="43"/>
      <c r="SUA240" s="43"/>
      <c r="SUB240" s="43"/>
      <c r="SUC240" s="43"/>
      <c r="SUD240" s="43"/>
      <c r="SUE240" s="43"/>
      <c r="SUF240" s="43"/>
      <c r="SUG240" s="43"/>
      <c r="SUH240" s="43"/>
      <c r="SUI240" s="43"/>
      <c r="SUJ240" s="43"/>
      <c r="SUK240" s="43"/>
      <c r="SUL240" s="43"/>
      <c r="SUM240" s="43"/>
      <c r="SUN240" s="43"/>
      <c r="SUO240" s="43"/>
      <c r="SUP240" s="43"/>
      <c r="SUQ240" s="43"/>
      <c r="SUR240" s="43"/>
      <c r="SUS240" s="43"/>
      <c r="SUT240" s="43"/>
      <c r="SUU240" s="43"/>
      <c r="SUV240" s="43"/>
      <c r="SUW240" s="43"/>
      <c r="SUX240" s="43"/>
      <c r="SUY240" s="43"/>
      <c r="SUZ240" s="43"/>
      <c r="SVA240" s="43"/>
      <c r="SVB240" s="43"/>
      <c r="SVC240" s="43"/>
      <c r="SVD240" s="43"/>
      <c r="SVE240" s="43"/>
      <c r="SVF240" s="43"/>
      <c r="SVG240" s="43"/>
      <c r="SVH240" s="43"/>
      <c r="SVI240" s="43"/>
      <c r="SVJ240" s="43"/>
      <c r="SVK240" s="43"/>
      <c r="SVL240" s="43"/>
      <c r="SVM240" s="43"/>
      <c r="SVN240" s="43"/>
      <c r="SVO240" s="43"/>
      <c r="SVP240" s="43"/>
      <c r="SVQ240" s="43"/>
      <c r="SVR240" s="43"/>
      <c r="SVS240" s="43"/>
      <c r="SVT240" s="43"/>
      <c r="SVU240" s="43"/>
      <c r="SVV240" s="43"/>
      <c r="SVW240" s="43"/>
      <c r="SVX240" s="43"/>
      <c r="SVY240" s="43"/>
      <c r="SVZ240" s="43"/>
      <c r="SWA240" s="43"/>
      <c r="SWB240" s="43"/>
      <c r="SWC240" s="43"/>
      <c r="SWD240" s="43"/>
      <c r="SWE240" s="43"/>
      <c r="SWF240" s="43"/>
      <c r="SWG240" s="43"/>
      <c r="SWH240" s="43"/>
      <c r="SWI240" s="43"/>
      <c r="SWJ240" s="43"/>
      <c r="SWK240" s="43"/>
      <c r="SWL240" s="43"/>
      <c r="SWM240" s="43"/>
      <c r="SWN240" s="43"/>
      <c r="SWO240" s="43"/>
      <c r="SWP240" s="43"/>
      <c r="SWQ240" s="43"/>
      <c r="SWR240" s="43"/>
      <c r="SWS240" s="43"/>
      <c r="SWT240" s="43"/>
      <c r="SWU240" s="43"/>
      <c r="SWV240" s="43"/>
      <c r="SWW240" s="43"/>
      <c r="SWX240" s="43"/>
      <c r="SWY240" s="43"/>
      <c r="SWZ240" s="43"/>
      <c r="SXA240" s="43"/>
      <c r="SXB240" s="43"/>
      <c r="SXC240" s="43"/>
      <c r="SXD240" s="43"/>
      <c r="SXE240" s="43"/>
      <c r="SXF240" s="43"/>
      <c r="SXG240" s="43"/>
      <c r="SXH240" s="43"/>
      <c r="SXI240" s="43"/>
      <c r="SXJ240" s="43"/>
      <c r="SXK240" s="43"/>
      <c r="SXL240" s="43"/>
      <c r="SXM240" s="43"/>
      <c r="SXN240" s="43"/>
      <c r="SXO240" s="43"/>
      <c r="SXP240" s="43"/>
      <c r="SXQ240" s="43"/>
      <c r="SXR240" s="43"/>
      <c r="SXS240" s="43"/>
      <c r="SXT240" s="43"/>
      <c r="SXU240" s="43"/>
      <c r="SXV240" s="43"/>
      <c r="SXW240" s="43"/>
      <c r="SXX240" s="43"/>
      <c r="SXY240" s="43"/>
      <c r="SXZ240" s="43"/>
      <c r="SYA240" s="43"/>
      <c r="SYB240" s="43"/>
      <c r="SYC240" s="43"/>
      <c r="SYD240" s="43"/>
      <c r="SYE240" s="43"/>
      <c r="SYF240" s="43"/>
      <c r="SYG240" s="43"/>
      <c r="SYH240" s="43"/>
      <c r="SYI240" s="43"/>
      <c r="SYJ240" s="43"/>
      <c r="SYK240" s="43"/>
      <c r="SYL240" s="43"/>
      <c r="SYM240" s="43"/>
      <c r="SYN240" s="43"/>
      <c r="SYO240" s="43"/>
      <c r="SYP240" s="43"/>
      <c r="SYQ240" s="43"/>
      <c r="SYR240" s="43"/>
      <c r="SYS240" s="43"/>
      <c r="SYT240" s="43"/>
      <c r="SYU240" s="43"/>
      <c r="SYV240" s="43"/>
      <c r="SYW240" s="43"/>
      <c r="SYX240" s="43"/>
      <c r="SYY240" s="43"/>
      <c r="SYZ240" s="43"/>
      <c r="SZA240" s="43"/>
      <c r="SZB240" s="43"/>
      <c r="SZC240" s="43"/>
      <c r="SZD240" s="43"/>
      <c r="SZE240" s="43"/>
      <c r="SZF240" s="43"/>
      <c r="SZG240" s="43"/>
      <c r="SZH240" s="43"/>
      <c r="SZI240" s="43"/>
      <c r="SZJ240" s="43"/>
      <c r="SZK240" s="43"/>
      <c r="SZL240" s="43"/>
      <c r="SZM240" s="43"/>
      <c r="SZN240" s="43"/>
      <c r="SZO240" s="43"/>
      <c r="SZP240" s="43"/>
      <c r="SZQ240" s="43"/>
      <c r="SZR240" s="43"/>
      <c r="SZS240" s="43"/>
      <c r="SZT240" s="43"/>
      <c r="SZU240" s="43"/>
      <c r="SZV240" s="43"/>
      <c r="SZW240" s="43"/>
      <c r="SZX240" s="43"/>
      <c r="SZY240" s="43"/>
      <c r="SZZ240" s="43"/>
      <c r="TAA240" s="43"/>
      <c r="TAB240" s="43"/>
      <c r="TAC240" s="43"/>
      <c r="TAD240" s="43"/>
      <c r="TAE240" s="43"/>
      <c r="TAF240" s="43"/>
      <c r="TAG240" s="43"/>
      <c r="TAH240" s="43"/>
      <c r="TAI240" s="43"/>
      <c r="TAJ240" s="43"/>
      <c r="TAK240" s="43"/>
      <c r="TAL240" s="43"/>
      <c r="TAM240" s="43"/>
      <c r="TAN240" s="43"/>
      <c r="TAO240" s="43"/>
      <c r="TAP240" s="43"/>
      <c r="TAQ240" s="43"/>
      <c r="TAR240" s="43"/>
      <c r="TAS240" s="43"/>
      <c r="TAT240" s="43"/>
      <c r="TAU240" s="43"/>
      <c r="TAV240" s="43"/>
      <c r="TAW240" s="43"/>
      <c r="TAX240" s="43"/>
      <c r="TAY240" s="43"/>
      <c r="TAZ240" s="43"/>
      <c r="TBA240" s="43"/>
      <c r="TBB240" s="43"/>
      <c r="TBC240" s="43"/>
      <c r="TBD240" s="43"/>
      <c r="TBE240" s="43"/>
      <c r="TBF240" s="43"/>
      <c r="TBG240" s="43"/>
      <c r="TBH240" s="43"/>
      <c r="TBI240" s="43"/>
      <c r="TBJ240" s="43"/>
      <c r="TBK240" s="43"/>
      <c r="TBL240" s="43"/>
      <c r="TBM240" s="43"/>
      <c r="TBN240" s="43"/>
      <c r="TBO240" s="43"/>
      <c r="TBP240" s="43"/>
      <c r="TBQ240" s="43"/>
      <c r="TBR240" s="43"/>
      <c r="TBS240" s="43"/>
      <c r="TBT240" s="43"/>
      <c r="TBU240" s="43"/>
      <c r="TBV240" s="43"/>
      <c r="TBW240" s="43"/>
      <c r="TBX240" s="43"/>
      <c r="TBY240" s="43"/>
      <c r="TBZ240" s="43"/>
      <c r="TCA240" s="43"/>
      <c r="TCB240" s="43"/>
      <c r="TCC240" s="43"/>
      <c r="TCD240" s="43"/>
      <c r="TCE240" s="43"/>
      <c r="TCF240" s="43"/>
      <c r="TCG240" s="43"/>
      <c r="TCH240" s="43"/>
      <c r="TCI240" s="43"/>
      <c r="TCJ240" s="43"/>
      <c r="TCK240" s="43"/>
      <c r="TCL240" s="43"/>
      <c r="TCM240" s="43"/>
      <c r="TCN240" s="43"/>
      <c r="TCO240" s="43"/>
      <c r="TCP240" s="43"/>
      <c r="TCQ240" s="43"/>
      <c r="TCR240" s="43"/>
      <c r="TCS240" s="43"/>
      <c r="TCT240" s="43"/>
      <c r="TCU240" s="43"/>
      <c r="TCV240" s="43"/>
      <c r="TCW240" s="43"/>
      <c r="TCX240" s="43"/>
      <c r="TCY240" s="43"/>
      <c r="TCZ240" s="43"/>
      <c r="TDA240" s="43"/>
      <c r="TDB240" s="43"/>
      <c r="TDC240" s="43"/>
      <c r="TDD240" s="43"/>
      <c r="TDE240" s="43"/>
      <c r="TDF240" s="43"/>
      <c r="TDG240" s="43"/>
      <c r="TDH240" s="43"/>
      <c r="TDI240" s="43"/>
      <c r="TDJ240" s="43"/>
      <c r="TDK240" s="43"/>
      <c r="TDL240" s="43"/>
      <c r="TDM240" s="43"/>
      <c r="TDN240" s="43"/>
      <c r="TDO240" s="43"/>
      <c r="TDP240" s="43"/>
      <c r="TDQ240" s="43"/>
      <c r="TDR240" s="43"/>
      <c r="TDS240" s="43"/>
      <c r="TDT240" s="43"/>
      <c r="TDU240" s="43"/>
      <c r="TDV240" s="43"/>
      <c r="TDW240" s="43"/>
      <c r="TDX240" s="43"/>
      <c r="TDY240" s="43"/>
      <c r="TDZ240" s="43"/>
      <c r="TEA240" s="43"/>
      <c r="TEB240" s="43"/>
      <c r="TEC240" s="43"/>
      <c r="TED240" s="43"/>
      <c r="TEE240" s="43"/>
      <c r="TEF240" s="43"/>
      <c r="TEG240" s="43"/>
      <c r="TEH240" s="43"/>
      <c r="TEI240" s="43"/>
      <c r="TEJ240" s="43"/>
      <c r="TEK240" s="43"/>
      <c r="TEL240" s="43"/>
      <c r="TEM240" s="43"/>
      <c r="TEN240" s="43"/>
      <c r="TEO240" s="43"/>
      <c r="TEP240" s="43"/>
      <c r="TEQ240" s="43"/>
      <c r="TER240" s="43"/>
      <c r="TES240" s="43"/>
      <c r="TET240" s="43"/>
      <c r="TEU240" s="43"/>
      <c r="TEV240" s="43"/>
      <c r="TEW240" s="43"/>
      <c r="TEX240" s="43"/>
      <c r="TEY240" s="43"/>
      <c r="TEZ240" s="43"/>
      <c r="TFA240" s="43"/>
      <c r="TFB240" s="43"/>
      <c r="TFC240" s="43"/>
      <c r="TFD240" s="43"/>
      <c r="TFE240" s="43"/>
      <c r="TFF240" s="43"/>
      <c r="TFG240" s="43"/>
      <c r="TFH240" s="43"/>
      <c r="TFI240" s="43"/>
      <c r="TFJ240" s="43"/>
      <c r="TFK240" s="43"/>
      <c r="TFL240" s="43"/>
      <c r="TFM240" s="43"/>
      <c r="TFN240" s="43"/>
      <c r="TFO240" s="43"/>
      <c r="TFP240" s="43"/>
      <c r="TFQ240" s="43"/>
      <c r="TFR240" s="43"/>
      <c r="TFS240" s="43"/>
      <c r="TFT240" s="43"/>
      <c r="TFU240" s="43"/>
      <c r="TFV240" s="43"/>
      <c r="TFW240" s="43"/>
      <c r="TFX240" s="43"/>
      <c r="TFY240" s="43"/>
      <c r="TFZ240" s="43"/>
      <c r="TGA240" s="43"/>
      <c r="TGB240" s="43"/>
      <c r="TGC240" s="43"/>
      <c r="TGD240" s="43"/>
      <c r="TGE240" s="43"/>
      <c r="TGF240" s="43"/>
      <c r="TGG240" s="43"/>
      <c r="TGH240" s="43"/>
      <c r="TGI240" s="43"/>
      <c r="TGJ240" s="43"/>
      <c r="TGK240" s="43"/>
      <c r="TGL240" s="43"/>
      <c r="TGM240" s="43"/>
      <c r="TGN240" s="43"/>
      <c r="TGO240" s="43"/>
      <c r="TGP240" s="43"/>
      <c r="TGQ240" s="43"/>
      <c r="TGR240" s="43"/>
      <c r="TGS240" s="43"/>
      <c r="TGT240" s="43"/>
      <c r="TGU240" s="43"/>
      <c r="TGV240" s="43"/>
      <c r="TGW240" s="43"/>
      <c r="TGX240" s="43"/>
      <c r="TGY240" s="43"/>
      <c r="TGZ240" s="43"/>
      <c r="THA240" s="43"/>
      <c r="THB240" s="43"/>
      <c r="THC240" s="43"/>
      <c r="THD240" s="43"/>
      <c r="THE240" s="43"/>
      <c r="THF240" s="43"/>
      <c r="THG240" s="43"/>
      <c r="THH240" s="43"/>
      <c r="THI240" s="43"/>
      <c r="THJ240" s="43"/>
      <c r="THK240" s="43"/>
      <c r="THL240" s="43"/>
      <c r="THM240" s="43"/>
      <c r="THN240" s="43"/>
      <c r="THO240" s="43"/>
      <c r="THP240" s="43"/>
      <c r="THQ240" s="43"/>
      <c r="THR240" s="43"/>
      <c r="THS240" s="43"/>
      <c r="THT240" s="43"/>
      <c r="THU240" s="43"/>
      <c r="THV240" s="43"/>
      <c r="THW240" s="43"/>
      <c r="THX240" s="43"/>
      <c r="THY240" s="43"/>
      <c r="THZ240" s="43"/>
      <c r="TIA240" s="43"/>
      <c r="TIB240" s="43"/>
      <c r="TIC240" s="43"/>
      <c r="TID240" s="43"/>
      <c r="TIE240" s="43"/>
      <c r="TIF240" s="43"/>
      <c r="TIG240" s="43"/>
      <c r="TIH240" s="43"/>
      <c r="TII240" s="43"/>
      <c r="TIJ240" s="43"/>
      <c r="TIK240" s="43"/>
      <c r="TIL240" s="43"/>
      <c r="TIM240" s="43"/>
      <c r="TIN240" s="43"/>
      <c r="TIO240" s="43"/>
      <c r="TIP240" s="43"/>
      <c r="TIQ240" s="43"/>
      <c r="TIR240" s="43"/>
      <c r="TIS240" s="43"/>
      <c r="TIT240" s="43"/>
      <c r="TIU240" s="43"/>
      <c r="TIV240" s="43"/>
      <c r="TIW240" s="43"/>
      <c r="TIX240" s="43"/>
      <c r="TIY240" s="43"/>
      <c r="TIZ240" s="43"/>
      <c r="TJA240" s="43"/>
      <c r="TJB240" s="43"/>
      <c r="TJC240" s="43"/>
      <c r="TJD240" s="43"/>
      <c r="TJE240" s="43"/>
      <c r="TJF240" s="43"/>
      <c r="TJG240" s="43"/>
      <c r="TJH240" s="43"/>
      <c r="TJI240" s="43"/>
      <c r="TJJ240" s="43"/>
      <c r="TJK240" s="43"/>
      <c r="TJL240" s="43"/>
      <c r="TJM240" s="43"/>
      <c r="TJN240" s="43"/>
      <c r="TJO240" s="43"/>
      <c r="TJP240" s="43"/>
      <c r="TJQ240" s="43"/>
      <c r="TJR240" s="43"/>
      <c r="TJS240" s="43"/>
      <c r="TJT240" s="43"/>
      <c r="TJU240" s="43"/>
      <c r="TJV240" s="43"/>
      <c r="TJW240" s="43"/>
      <c r="TJX240" s="43"/>
      <c r="TJY240" s="43"/>
      <c r="TJZ240" s="43"/>
      <c r="TKA240" s="43"/>
      <c r="TKB240" s="43"/>
      <c r="TKC240" s="43"/>
      <c r="TKD240" s="43"/>
      <c r="TKE240" s="43"/>
      <c r="TKF240" s="43"/>
      <c r="TKG240" s="43"/>
      <c r="TKH240" s="43"/>
      <c r="TKI240" s="43"/>
      <c r="TKJ240" s="43"/>
      <c r="TKK240" s="43"/>
      <c r="TKL240" s="43"/>
      <c r="TKM240" s="43"/>
      <c r="TKN240" s="43"/>
      <c r="TKO240" s="43"/>
      <c r="TKP240" s="43"/>
      <c r="TKQ240" s="43"/>
      <c r="TKR240" s="43"/>
      <c r="TKS240" s="43"/>
      <c r="TKT240" s="43"/>
      <c r="TKU240" s="43"/>
      <c r="TKV240" s="43"/>
      <c r="TKW240" s="43"/>
      <c r="TKX240" s="43"/>
      <c r="TKY240" s="43"/>
      <c r="TKZ240" s="43"/>
      <c r="TLA240" s="43"/>
      <c r="TLB240" s="43"/>
      <c r="TLC240" s="43"/>
      <c r="TLD240" s="43"/>
      <c r="TLE240" s="43"/>
      <c r="TLF240" s="43"/>
      <c r="TLG240" s="43"/>
      <c r="TLH240" s="43"/>
      <c r="TLI240" s="43"/>
      <c r="TLJ240" s="43"/>
      <c r="TLK240" s="43"/>
      <c r="TLL240" s="43"/>
      <c r="TLM240" s="43"/>
      <c r="TLN240" s="43"/>
      <c r="TLO240" s="43"/>
      <c r="TLP240" s="43"/>
      <c r="TLQ240" s="43"/>
      <c r="TLR240" s="43"/>
      <c r="TLS240" s="43"/>
      <c r="TLT240" s="43"/>
      <c r="TLU240" s="43"/>
      <c r="TLV240" s="43"/>
      <c r="TLW240" s="43"/>
      <c r="TLX240" s="43"/>
      <c r="TLY240" s="43"/>
      <c r="TLZ240" s="43"/>
      <c r="TMA240" s="43"/>
      <c r="TMB240" s="43"/>
      <c r="TMC240" s="43"/>
      <c r="TMD240" s="43"/>
      <c r="TME240" s="43"/>
      <c r="TMF240" s="43"/>
      <c r="TMG240" s="43"/>
      <c r="TMH240" s="43"/>
      <c r="TMI240" s="43"/>
      <c r="TMJ240" s="43"/>
      <c r="TMK240" s="43"/>
      <c r="TML240" s="43"/>
      <c r="TMM240" s="43"/>
      <c r="TMN240" s="43"/>
      <c r="TMO240" s="43"/>
      <c r="TMP240" s="43"/>
      <c r="TMQ240" s="43"/>
      <c r="TMR240" s="43"/>
      <c r="TMS240" s="43"/>
      <c r="TMT240" s="43"/>
      <c r="TMU240" s="43"/>
      <c r="TMV240" s="43"/>
      <c r="TMW240" s="43"/>
      <c r="TMX240" s="43"/>
      <c r="TMY240" s="43"/>
      <c r="TMZ240" s="43"/>
      <c r="TNA240" s="43"/>
      <c r="TNB240" s="43"/>
      <c r="TNC240" s="43"/>
      <c r="TND240" s="43"/>
      <c r="TNE240" s="43"/>
      <c r="TNF240" s="43"/>
      <c r="TNG240" s="43"/>
      <c r="TNH240" s="43"/>
      <c r="TNI240" s="43"/>
      <c r="TNJ240" s="43"/>
      <c r="TNK240" s="43"/>
      <c r="TNL240" s="43"/>
      <c r="TNM240" s="43"/>
      <c r="TNN240" s="43"/>
      <c r="TNO240" s="43"/>
      <c r="TNP240" s="43"/>
      <c r="TNQ240" s="43"/>
      <c r="TNR240" s="43"/>
      <c r="TNS240" s="43"/>
      <c r="TNT240" s="43"/>
      <c r="TNU240" s="43"/>
      <c r="TNV240" s="43"/>
      <c r="TNW240" s="43"/>
      <c r="TNX240" s="43"/>
      <c r="TNY240" s="43"/>
      <c r="TNZ240" s="43"/>
      <c r="TOA240" s="43"/>
      <c r="TOB240" s="43"/>
      <c r="TOC240" s="43"/>
      <c r="TOD240" s="43"/>
      <c r="TOE240" s="43"/>
      <c r="TOF240" s="43"/>
      <c r="TOG240" s="43"/>
      <c r="TOH240" s="43"/>
      <c r="TOI240" s="43"/>
      <c r="TOJ240" s="43"/>
      <c r="TOK240" s="43"/>
      <c r="TOL240" s="43"/>
      <c r="TOM240" s="43"/>
      <c r="TON240" s="43"/>
      <c r="TOO240" s="43"/>
      <c r="TOP240" s="43"/>
      <c r="TOQ240" s="43"/>
      <c r="TOR240" s="43"/>
      <c r="TOS240" s="43"/>
      <c r="TOT240" s="43"/>
      <c r="TOU240" s="43"/>
      <c r="TOV240" s="43"/>
      <c r="TOW240" s="43"/>
      <c r="TOX240" s="43"/>
      <c r="TOY240" s="43"/>
      <c r="TOZ240" s="43"/>
      <c r="TPA240" s="43"/>
      <c r="TPB240" s="43"/>
      <c r="TPC240" s="43"/>
      <c r="TPD240" s="43"/>
      <c r="TPE240" s="43"/>
      <c r="TPF240" s="43"/>
      <c r="TPG240" s="43"/>
      <c r="TPH240" s="43"/>
      <c r="TPI240" s="43"/>
      <c r="TPJ240" s="43"/>
      <c r="TPK240" s="43"/>
      <c r="TPL240" s="43"/>
      <c r="TPM240" s="43"/>
      <c r="TPN240" s="43"/>
      <c r="TPO240" s="43"/>
      <c r="TPP240" s="43"/>
      <c r="TPQ240" s="43"/>
      <c r="TPR240" s="43"/>
      <c r="TPS240" s="43"/>
      <c r="TPT240" s="43"/>
      <c r="TPU240" s="43"/>
      <c r="TPV240" s="43"/>
      <c r="TPW240" s="43"/>
      <c r="TPX240" s="43"/>
      <c r="TPY240" s="43"/>
      <c r="TPZ240" s="43"/>
      <c r="TQA240" s="43"/>
      <c r="TQB240" s="43"/>
      <c r="TQC240" s="43"/>
      <c r="TQD240" s="43"/>
      <c r="TQE240" s="43"/>
      <c r="TQF240" s="43"/>
      <c r="TQG240" s="43"/>
      <c r="TQH240" s="43"/>
      <c r="TQI240" s="43"/>
      <c r="TQJ240" s="43"/>
      <c r="TQK240" s="43"/>
      <c r="TQL240" s="43"/>
      <c r="TQM240" s="43"/>
      <c r="TQN240" s="43"/>
      <c r="TQO240" s="43"/>
      <c r="TQP240" s="43"/>
      <c r="TQQ240" s="43"/>
      <c r="TQR240" s="43"/>
      <c r="TQS240" s="43"/>
      <c r="TQT240" s="43"/>
      <c r="TQU240" s="43"/>
      <c r="TQV240" s="43"/>
      <c r="TQW240" s="43"/>
      <c r="TQX240" s="43"/>
      <c r="TQY240" s="43"/>
      <c r="TQZ240" s="43"/>
      <c r="TRA240" s="43"/>
      <c r="TRB240" s="43"/>
      <c r="TRC240" s="43"/>
      <c r="TRD240" s="43"/>
      <c r="TRE240" s="43"/>
      <c r="TRF240" s="43"/>
      <c r="TRG240" s="43"/>
      <c r="TRH240" s="43"/>
      <c r="TRI240" s="43"/>
      <c r="TRJ240" s="43"/>
      <c r="TRK240" s="43"/>
      <c r="TRL240" s="43"/>
      <c r="TRM240" s="43"/>
      <c r="TRN240" s="43"/>
      <c r="TRO240" s="43"/>
      <c r="TRP240" s="43"/>
      <c r="TRQ240" s="43"/>
      <c r="TRR240" s="43"/>
      <c r="TRS240" s="43"/>
      <c r="TRT240" s="43"/>
      <c r="TRU240" s="43"/>
      <c r="TRV240" s="43"/>
      <c r="TRW240" s="43"/>
      <c r="TRX240" s="43"/>
      <c r="TRY240" s="43"/>
      <c r="TRZ240" s="43"/>
      <c r="TSA240" s="43"/>
      <c r="TSB240" s="43"/>
      <c r="TSC240" s="43"/>
      <c r="TSD240" s="43"/>
      <c r="TSE240" s="43"/>
      <c r="TSF240" s="43"/>
      <c r="TSG240" s="43"/>
      <c r="TSH240" s="43"/>
      <c r="TSI240" s="43"/>
      <c r="TSJ240" s="43"/>
      <c r="TSK240" s="43"/>
      <c r="TSL240" s="43"/>
      <c r="TSM240" s="43"/>
      <c r="TSN240" s="43"/>
      <c r="TSO240" s="43"/>
      <c r="TSP240" s="43"/>
      <c r="TSQ240" s="43"/>
      <c r="TSR240" s="43"/>
      <c r="TSS240" s="43"/>
      <c r="TST240" s="43"/>
      <c r="TSU240" s="43"/>
      <c r="TSV240" s="43"/>
      <c r="TSW240" s="43"/>
      <c r="TSX240" s="43"/>
      <c r="TSY240" s="43"/>
      <c r="TSZ240" s="43"/>
      <c r="TTA240" s="43"/>
      <c r="TTB240" s="43"/>
      <c r="TTC240" s="43"/>
      <c r="TTD240" s="43"/>
      <c r="TTE240" s="43"/>
      <c r="TTF240" s="43"/>
      <c r="TTG240" s="43"/>
      <c r="TTH240" s="43"/>
      <c r="TTI240" s="43"/>
      <c r="TTJ240" s="43"/>
      <c r="TTK240" s="43"/>
      <c r="TTL240" s="43"/>
      <c r="TTM240" s="43"/>
      <c r="TTN240" s="43"/>
      <c r="TTO240" s="43"/>
      <c r="TTP240" s="43"/>
      <c r="TTQ240" s="43"/>
      <c r="TTR240" s="43"/>
      <c r="TTS240" s="43"/>
      <c r="TTT240" s="43"/>
      <c r="TTU240" s="43"/>
      <c r="TTV240" s="43"/>
      <c r="TTW240" s="43"/>
      <c r="TTX240" s="43"/>
      <c r="TTY240" s="43"/>
      <c r="TTZ240" s="43"/>
      <c r="TUA240" s="43"/>
      <c r="TUB240" s="43"/>
      <c r="TUC240" s="43"/>
      <c r="TUD240" s="43"/>
      <c r="TUE240" s="43"/>
      <c r="TUF240" s="43"/>
      <c r="TUG240" s="43"/>
      <c r="TUH240" s="43"/>
      <c r="TUI240" s="43"/>
      <c r="TUJ240" s="43"/>
      <c r="TUK240" s="43"/>
      <c r="TUL240" s="43"/>
      <c r="TUM240" s="43"/>
      <c r="TUN240" s="43"/>
      <c r="TUO240" s="43"/>
      <c r="TUP240" s="43"/>
      <c r="TUQ240" s="43"/>
      <c r="TUR240" s="43"/>
      <c r="TUS240" s="43"/>
      <c r="TUT240" s="43"/>
      <c r="TUU240" s="43"/>
      <c r="TUV240" s="43"/>
      <c r="TUW240" s="43"/>
      <c r="TUX240" s="43"/>
      <c r="TUY240" s="43"/>
      <c r="TUZ240" s="43"/>
      <c r="TVA240" s="43"/>
      <c r="TVB240" s="43"/>
      <c r="TVC240" s="43"/>
      <c r="TVD240" s="43"/>
      <c r="TVE240" s="43"/>
      <c r="TVF240" s="43"/>
      <c r="TVG240" s="43"/>
      <c r="TVH240" s="43"/>
      <c r="TVI240" s="43"/>
      <c r="TVJ240" s="43"/>
      <c r="TVK240" s="43"/>
      <c r="TVL240" s="43"/>
      <c r="TVM240" s="43"/>
      <c r="TVN240" s="43"/>
      <c r="TVO240" s="43"/>
      <c r="TVP240" s="43"/>
      <c r="TVQ240" s="43"/>
      <c r="TVR240" s="43"/>
      <c r="TVS240" s="43"/>
      <c r="TVT240" s="43"/>
      <c r="TVU240" s="43"/>
      <c r="TVV240" s="43"/>
      <c r="TVW240" s="43"/>
      <c r="TVX240" s="43"/>
      <c r="TVY240" s="43"/>
      <c r="TVZ240" s="43"/>
      <c r="TWA240" s="43"/>
      <c r="TWB240" s="43"/>
      <c r="TWC240" s="43"/>
      <c r="TWD240" s="43"/>
      <c r="TWE240" s="43"/>
      <c r="TWF240" s="43"/>
      <c r="TWG240" s="43"/>
      <c r="TWH240" s="43"/>
      <c r="TWI240" s="43"/>
      <c r="TWJ240" s="43"/>
      <c r="TWK240" s="43"/>
      <c r="TWL240" s="43"/>
      <c r="TWM240" s="43"/>
      <c r="TWN240" s="43"/>
      <c r="TWO240" s="43"/>
      <c r="TWP240" s="43"/>
      <c r="TWQ240" s="43"/>
      <c r="TWR240" s="43"/>
      <c r="TWS240" s="43"/>
      <c r="TWT240" s="43"/>
      <c r="TWU240" s="43"/>
      <c r="TWV240" s="43"/>
      <c r="TWW240" s="43"/>
      <c r="TWX240" s="43"/>
      <c r="TWY240" s="43"/>
      <c r="TWZ240" s="43"/>
      <c r="TXA240" s="43"/>
      <c r="TXB240" s="43"/>
      <c r="TXC240" s="43"/>
      <c r="TXD240" s="43"/>
      <c r="TXE240" s="43"/>
      <c r="TXF240" s="43"/>
      <c r="TXG240" s="43"/>
      <c r="TXH240" s="43"/>
      <c r="TXI240" s="43"/>
      <c r="TXJ240" s="43"/>
      <c r="TXK240" s="43"/>
      <c r="TXL240" s="43"/>
      <c r="TXM240" s="43"/>
      <c r="TXN240" s="43"/>
      <c r="TXO240" s="43"/>
      <c r="TXP240" s="43"/>
      <c r="TXQ240" s="43"/>
      <c r="TXR240" s="43"/>
      <c r="TXS240" s="43"/>
      <c r="TXT240" s="43"/>
      <c r="TXU240" s="43"/>
      <c r="TXV240" s="43"/>
      <c r="TXW240" s="43"/>
      <c r="TXX240" s="43"/>
      <c r="TXY240" s="43"/>
      <c r="TXZ240" s="43"/>
      <c r="TYA240" s="43"/>
      <c r="TYB240" s="43"/>
      <c r="TYC240" s="43"/>
      <c r="TYD240" s="43"/>
      <c r="TYE240" s="43"/>
      <c r="TYF240" s="43"/>
      <c r="TYG240" s="43"/>
      <c r="TYH240" s="43"/>
      <c r="TYI240" s="43"/>
      <c r="TYJ240" s="43"/>
      <c r="TYK240" s="43"/>
      <c r="TYL240" s="43"/>
      <c r="TYM240" s="43"/>
      <c r="TYN240" s="43"/>
      <c r="TYO240" s="43"/>
      <c r="TYP240" s="43"/>
      <c r="TYQ240" s="43"/>
      <c r="TYR240" s="43"/>
      <c r="TYS240" s="43"/>
      <c r="TYT240" s="43"/>
      <c r="TYU240" s="43"/>
      <c r="TYV240" s="43"/>
      <c r="TYW240" s="43"/>
      <c r="TYX240" s="43"/>
      <c r="TYY240" s="43"/>
      <c r="TYZ240" s="43"/>
      <c r="TZA240" s="43"/>
      <c r="TZB240" s="43"/>
      <c r="TZC240" s="43"/>
      <c r="TZD240" s="43"/>
      <c r="TZE240" s="43"/>
      <c r="TZF240" s="43"/>
      <c r="TZG240" s="43"/>
      <c r="TZH240" s="43"/>
      <c r="TZI240" s="43"/>
      <c r="TZJ240" s="43"/>
      <c r="TZK240" s="43"/>
      <c r="TZL240" s="43"/>
      <c r="TZM240" s="43"/>
      <c r="TZN240" s="43"/>
      <c r="TZO240" s="43"/>
      <c r="TZP240" s="43"/>
      <c r="TZQ240" s="43"/>
      <c r="TZR240" s="43"/>
      <c r="TZS240" s="43"/>
      <c r="TZT240" s="43"/>
      <c r="TZU240" s="43"/>
      <c r="TZV240" s="43"/>
      <c r="TZW240" s="43"/>
      <c r="TZX240" s="43"/>
      <c r="TZY240" s="43"/>
      <c r="TZZ240" s="43"/>
      <c r="UAA240" s="43"/>
      <c r="UAB240" s="43"/>
      <c r="UAC240" s="43"/>
      <c r="UAD240" s="43"/>
      <c r="UAE240" s="43"/>
      <c r="UAF240" s="43"/>
      <c r="UAG240" s="43"/>
      <c r="UAH240" s="43"/>
      <c r="UAI240" s="43"/>
      <c r="UAJ240" s="43"/>
      <c r="UAK240" s="43"/>
      <c r="UAL240" s="43"/>
      <c r="UAM240" s="43"/>
      <c r="UAN240" s="43"/>
      <c r="UAO240" s="43"/>
      <c r="UAP240" s="43"/>
      <c r="UAQ240" s="43"/>
      <c r="UAR240" s="43"/>
      <c r="UAS240" s="43"/>
      <c r="UAT240" s="43"/>
      <c r="UAU240" s="43"/>
      <c r="UAV240" s="43"/>
      <c r="UAW240" s="43"/>
      <c r="UAX240" s="43"/>
      <c r="UAY240" s="43"/>
      <c r="UAZ240" s="43"/>
      <c r="UBA240" s="43"/>
      <c r="UBB240" s="43"/>
      <c r="UBC240" s="43"/>
      <c r="UBD240" s="43"/>
      <c r="UBE240" s="43"/>
      <c r="UBF240" s="43"/>
      <c r="UBG240" s="43"/>
      <c r="UBH240" s="43"/>
      <c r="UBI240" s="43"/>
      <c r="UBJ240" s="43"/>
      <c r="UBK240" s="43"/>
      <c r="UBL240" s="43"/>
      <c r="UBM240" s="43"/>
      <c r="UBN240" s="43"/>
      <c r="UBO240" s="43"/>
      <c r="UBP240" s="43"/>
      <c r="UBQ240" s="43"/>
      <c r="UBR240" s="43"/>
      <c r="UBS240" s="43"/>
      <c r="UBT240" s="43"/>
      <c r="UBU240" s="43"/>
      <c r="UBV240" s="43"/>
      <c r="UBW240" s="43"/>
      <c r="UBX240" s="43"/>
      <c r="UBY240" s="43"/>
      <c r="UBZ240" s="43"/>
      <c r="UCA240" s="43"/>
      <c r="UCB240" s="43"/>
      <c r="UCC240" s="43"/>
      <c r="UCD240" s="43"/>
      <c r="UCE240" s="43"/>
      <c r="UCF240" s="43"/>
      <c r="UCG240" s="43"/>
      <c r="UCH240" s="43"/>
      <c r="UCI240" s="43"/>
      <c r="UCJ240" s="43"/>
      <c r="UCK240" s="43"/>
      <c r="UCL240" s="43"/>
      <c r="UCM240" s="43"/>
      <c r="UCN240" s="43"/>
      <c r="UCO240" s="43"/>
      <c r="UCP240" s="43"/>
      <c r="UCQ240" s="43"/>
      <c r="UCR240" s="43"/>
      <c r="UCS240" s="43"/>
      <c r="UCT240" s="43"/>
      <c r="UCU240" s="43"/>
      <c r="UCV240" s="43"/>
      <c r="UCW240" s="43"/>
      <c r="UCX240" s="43"/>
      <c r="UCY240" s="43"/>
      <c r="UCZ240" s="43"/>
      <c r="UDA240" s="43"/>
      <c r="UDB240" s="43"/>
      <c r="UDC240" s="43"/>
      <c r="UDD240" s="43"/>
      <c r="UDE240" s="43"/>
      <c r="UDF240" s="43"/>
      <c r="UDG240" s="43"/>
      <c r="UDH240" s="43"/>
      <c r="UDI240" s="43"/>
      <c r="UDJ240" s="43"/>
      <c r="UDK240" s="43"/>
      <c r="UDL240" s="43"/>
      <c r="UDM240" s="43"/>
      <c r="UDN240" s="43"/>
      <c r="UDO240" s="43"/>
      <c r="UDP240" s="43"/>
      <c r="UDQ240" s="43"/>
      <c r="UDR240" s="43"/>
      <c r="UDS240" s="43"/>
      <c r="UDT240" s="43"/>
      <c r="UDU240" s="43"/>
      <c r="UDV240" s="43"/>
      <c r="UDW240" s="43"/>
      <c r="UDX240" s="43"/>
      <c r="UDY240" s="43"/>
      <c r="UDZ240" s="43"/>
      <c r="UEA240" s="43"/>
      <c r="UEB240" s="43"/>
      <c r="UEC240" s="43"/>
      <c r="UED240" s="43"/>
      <c r="UEE240" s="43"/>
      <c r="UEF240" s="43"/>
      <c r="UEG240" s="43"/>
      <c r="UEH240" s="43"/>
      <c r="UEI240" s="43"/>
      <c r="UEJ240" s="43"/>
      <c r="UEK240" s="43"/>
      <c r="UEL240" s="43"/>
      <c r="UEM240" s="43"/>
      <c r="UEN240" s="43"/>
      <c r="UEO240" s="43"/>
      <c r="UEP240" s="43"/>
      <c r="UEQ240" s="43"/>
      <c r="UER240" s="43"/>
      <c r="UES240" s="43"/>
      <c r="UET240" s="43"/>
      <c r="UEU240" s="43"/>
      <c r="UEV240" s="43"/>
      <c r="UEW240" s="43"/>
      <c r="UEX240" s="43"/>
      <c r="UEY240" s="43"/>
      <c r="UEZ240" s="43"/>
      <c r="UFA240" s="43"/>
      <c r="UFB240" s="43"/>
      <c r="UFC240" s="43"/>
      <c r="UFD240" s="43"/>
      <c r="UFE240" s="43"/>
      <c r="UFF240" s="43"/>
      <c r="UFG240" s="43"/>
      <c r="UFH240" s="43"/>
      <c r="UFI240" s="43"/>
      <c r="UFJ240" s="43"/>
      <c r="UFK240" s="43"/>
      <c r="UFL240" s="43"/>
      <c r="UFM240" s="43"/>
      <c r="UFN240" s="43"/>
      <c r="UFO240" s="43"/>
      <c r="UFP240" s="43"/>
      <c r="UFQ240" s="43"/>
      <c r="UFR240" s="43"/>
      <c r="UFS240" s="43"/>
      <c r="UFT240" s="43"/>
      <c r="UFU240" s="43"/>
      <c r="UFV240" s="43"/>
      <c r="UFW240" s="43"/>
      <c r="UFX240" s="43"/>
      <c r="UFY240" s="43"/>
      <c r="UFZ240" s="43"/>
      <c r="UGA240" s="43"/>
      <c r="UGB240" s="43"/>
      <c r="UGC240" s="43"/>
      <c r="UGD240" s="43"/>
      <c r="UGE240" s="43"/>
      <c r="UGF240" s="43"/>
      <c r="UGG240" s="43"/>
      <c r="UGH240" s="43"/>
      <c r="UGI240" s="43"/>
      <c r="UGJ240" s="43"/>
      <c r="UGK240" s="43"/>
      <c r="UGL240" s="43"/>
      <c r="UGM240" s="43"/>
      <c r="UGN240" s="43"/>
      <c r="UGO240" s="43"/>
      <c r="UGP240" s="43"/>
      <c r="UGQ240" s="43"/>
      <c r="UGR240" s="43"/>
      <c r="UGS240" s="43"/>
      <c r="UGT240" s="43"/>
      <c r="UGU240" s="43"/>
      <c r="UGV240" s="43"/>
      <c r="UGW240" s="43"/>
      <c r="UGX240" s="43"/>
      <c r="UGY240" s="43"/>
      <c r="UGZ240" s="43"/>
      <c r="UHA240" s="43"/>
      <c r="UHB240" s="43"/>
      <c r="UHC240" s="43"/>
      <c r="UHD240" s="43"/>
      <c r="UHE240" s="43"/>
      <c r="UHF240" s="43"/>
      <c r="UHG240" s="43"/>
      <c r="UHH240" s="43"/>
      <c r="UHI240" s="43"/>
      <c r="UHJ240" s="43"/>
      <c r="UHK240" s="43"/>
      <c r="UHL240" s="43"/>
      <c r="UHM240" s="43"/>
      <c r="UHN240" s="43"/>
      <c r="UHO240" s="43"/>
      <c r="UHP240" s="43"/>
      <c r="UHQ240" s="43"/>
      <c r="UHR240" s="43"/>
      <c r="UHS240" s="43"/>
      <c r="UHT240" s="43"/>
      <c r="UHU240" s="43"/>
      <c r="UHV240" s="43"/>
      <c r="UHW240" s="43"/>
      <c r="UHX240" s="43"/>
      <c r="UHY240" s="43"/>
      <c r="UHZ240" s="43"/>
      <c r="UIA240" s="43"/>
      <c r="UIB240" s="43"/>
      <c r="UIC240" s="43"/>
      <c r="UID240" s="43"/>
      <c r="UIE240" s="43"/>
      <c r="UIF240" s="43"/>
      <c r="UIG240" s="43"/>
      <c r="UIH240" s="43"/>
      <c r="UII240" s="43"/>
      <c r="UIJ240" s="43"/>
      <c r="UIK240" s="43"/>
      <c r="UIL240" s="43"/>
      <c r="UIM240" s="43"/>
      <c r="UIN240" s="43"/>
      <c r="UIO240" s="43"/>
      <c r="UIP240" s="43"/>
      <c r="UIQ240" s="43"/>
      <c r="UIR240" s="43"/>
      <c r="UIS240" s="43"/>
      <c r="UIT240" s="43"/>
      <c r="UIU240" s="43"/>
      <c r="UIV240" s="43"/>
      <c r="UIW240" s="43"/>
      <c r="UIX240" s="43"/>
      <c r="UIY240" s="43"/>
      <c r="UIZ240" s="43"/>
      <c r="UJA240" s="43"/>
      <c r="UJB240" s="43"/>
      <c r="UJC240" s="43"/>
      <c r="UJD240" s="43"/>
      <c r="UJE240" s="43"/>
      <c r="UJF240" s="43"/>
      <c r="UJG240" s="43"/>
      <c r="UJH240" s="43"/>
      <c r="UJI240" s="43"/>
      <c r="UJJ240" s="43"/>
      <c r="UJK240" s="43"/>
      <c r="UJL240" s="43"/>
      <c r="UJM240" s="43"/>
      <c r="UJN240" s="43"/>
      <c r="UJO240" s="43"/>
      <c r="UJP240" s="43"/>
      <c r="UJQ240" s="43"/>
      <c r="UJR240" s="43"/>
      <c r="UJS240" s="43"/>
      <c r="UJT240" s="43"/>
      <c r="UJU240" s="43"/>
      <c r="UJV240" s="43"/>
      <c r="UJW240" s="43"/>
      <c r="UJX240" s="43"/>
      <c r="UJY240" s="43"/>
      <c r="UJZ240" s="43"/>
      <c r="UKA240" s="43"/>
      <c r="UKB240" s="43"/>
      <c r="UKC240" s="43"/>
      <c r="UKD240" s="43"/>
      <c r="UKE240" s="43"/>
      <c r="UKF240" s="43"/>
      <c r="UKG240" s="43"/>
      <c r="UKH240" s="43"/>
      <c r="UKI240" s="43"/>
      <c r="UKJ240" s="43"/>
      <c r="UKK240" s="43"/>
      <c r="UKL240" s="43"/>
      <c r="UKM240" s="43"/>
      <c r="UKN240" s="43"/>
      <c r="UKO240" s="43"/>
      <c r="UKP240" s="43"/>
      <c r="UKQ240" s="43"/>
      <c r="UKR240" s="43"/>
      <c r="UKS240" s="43"/>
      <c r="UKT240" s="43"/>
      <c r="UKU240" s="43"/>
      <c r="UKV240" s="43"/>
      <c r="UKW240" s="43"/>
      <c r="UKX240" s="43"/>
      <c r="UKY240" s="43"/>
      <c r="UKZ240" s="43"/>
      <c r="ULA240" s="43"/>
      <c r="ULB240" s="43"/>
      <c r="ULC240" s="43"/>
      <c r="ULD240" s="43"/>
      <c r="ULE240" s="43"/>
      <c r="ULF240" s="43"/>
      <c r="ULG240" s="43"/>
      <c r="ULH240" s="43"/>
      <c r="ULI240" s="43"/>
      <c r="ULJ240" s="43"/>
      <c r="ULK240" s="43"/>
      <c r="ULL240" s="43"/>
      <c r="ULM240" s="43"/>
      <c r="ULN240" s="43"/>
      <c r="ULO240" s="43"/>
      <c r="ULP240" s="43"/>
      <c r="ULQ240" s="43"/>
      <c r="ULR240" s="43"/>
      <c r="ULS240" s="43"/>
      <c r="ULT240" s="43"/>
      <c r="ULU240" s="43"/>
      <c r="ULV240" s="43"/>
      <c r="ULW240" s="43"/>
      <c r="ULX240" s="43"/>
      <c r="ULY240" s="43"/>
      <c r="ULZ240" s="43"/>
      <c r="UMA240" s="43"/>
      <c r="UMB240" s="43"/>
      <c r="UMC240" s="43"/>
      <c r="UMD240" s="43"/>
      <c r="UME240" s="43"/>
      <c r="UMF240" s="43"/>
      <c r="UMG240" s="43"/>
      <c r="UMH240" s="43"/>
      <c r="UMI240" s="43"/>
      <c r="UMJ240" s="43"/>
      <c r="UMK240" s="43"/>
      <c r="UML240" s="43"/>
      <c r="UMM240" s="43"/>
      <c r="UMN240" s="43"/>
      <c r="UMO240" s="43"/>
      <c r="UMP240" s="43"/>
      <c r="UMQ240" s="43"/>
      <c r="UMR240" s="43"/>
      <c r="UMS240" s="43"/>
      <c r="UMT240" s="43"/>
      <c r="UMU240" s="43"/>
      <c r="UMV240" s="43"/>
      <c r="UMW240" s="43"/>
      <c r="UMX240" s="43"/>
      <c r="UMY240" s="43"/>
      <c r="UMZ240" s="43"/>
      <c r="UNA240" s="43"/>
      <c r="UNB240" s="43"/>
      <c r="UNC240" s="43"/>
      <c r="UND240" s="43"/>
      <c r="UNE240" s="43"/>
      <c r="UNF240" s="43"/>
      <c r="UNG240" s="43"/>
      <c r="UNH240" s="43"/>
      <c r="UNI240" s="43"/>
      <c r="UNJ240" s="43"/>
      <c r="UNK240" s="43"/>
      <c r="UNL240" s="43"/>
      <c r="UNM240" s="43"/>
      <c r="UNN240" s="43"/>
      <c r="UNO240" s="43"/>
      <c r="UNP240" s="43"/>
      <c r="UNQ240" s="43"/>
      <c r="UNR240" s="43"/>
      <c r="UNS240" s="43"/>
      <c r="UNT240" s="43"/>
      <c r="UNU240" s="43"/>
      <c r="UNV240" s="43"/>
      <c r="UNW240" s="43"/>
      <c r="UNX240" s="43"/>
      <c r="UNY240" s="43"/>
      <c r="UNZ240" s="43"/>
      <c r="UOA240" s="43"/>
      <c r="UOB240" s="43"/>
      <c r="UOC240" s="43"/>
      <c r="UOD240" s="43"/>
      <c r="UOE240" s="43"/>
      <c r="UOF240" s="43"/>
      <c r="UOG240" s="43"/>
      <c r="UOH240" s="43"/>
      <c r="UOI240" s="43"/>
      <c r="UOJ240" s="43"/>
      <c r="UOK240" s="43"/>
      <c r="UOL240" s="43"/>
      <c r="UOM240" s="43"/>
      <c r="UON240" s="43"/>
      <c r="UOO240" s="43"/>
      <c r="UOP240" s="43"/>
      <c r="UOQ240" s="43"/>
      <c r="UOR240" s="43"/>
      <c r="UOS240" s="43"/>
      <c r="UOT240" s="43"/>
      <c r="UOU240" s="43"/>
      <c r="UOV240" s="43"/>
      <c r="UOW240" s="43"/>
      <c r="UOX240" s="43"/>
      <c r="UOY240" s="43"/>
      <c r="UOZ240" s="43"/>
      <c r="UPA240" s="43"/>
      <c r="UPB240" s="43"/>
      <c r="UPC240" s="43"/>
      <c r="UPD240" s="43"/>
      <c r="UPE240" s="43"/>
      <c r="UPF240" s="43"/>
      <c r="UPG240" s="43"/>
      <c r="UPH240" s="43"/>
      <c r="UPI240" s="43"/>
      <c r="UPJ240" s="43"/>
      <c r="UPK240" s="43"/>
      <c r="UPL240" s="43"/>
      <c r="UPM240" s="43"/>
      <c r="UPN240" s="43"/>
      <c r="UPO240" s="43"/>
      <c r="UPP240" s="43"/>
      <c r="UPQ240" s="43"/>
      <c r="UPR240" s="43"/>
      <c r="UPS240" s="43"/>
      <c r="UPT240" s="43"/>
      <c r="UPU240" s="43"/>
      <c r="UPV240" s="43"/>
      <c r="UPW240" s="43"/>
      <c r="UPX240" s="43"/>
      <c r="UPY240" s="43"/>
      <c r="UPZ240" s="43"/>
      <c r="UQA240" s="43"/>
      <c r="UQB240" s="43"/>
      <c r="UQC240" s="43"/>
      <c r="UQD240" s="43"/>
      <c r="UQE240" s="43"/>
      <c r="UQF240" s="43"/>
      <c r="UQG240" s="43"/>
      <c r="UQH240" s="43"/>
      <c r="UQI240" s="43"/>
      <c r="UQJ240" s="43"/>
      <c r="UQK240" s="43"/>
      <c r="UQL240" s="43"/>
      <c r="UQM240" s="43"/>
      <c r="UQN240" s="43"/>
      <c r="UQO240" s="43"/>
      <c r="UQP240" s="43"/>
      <c r="UQQ240" s="43"/>
      <c r="UQR240" s="43"/>
      <c r="UQS240" s="43"/>
      <c r="UQT240" s="43"/>
      <c r="UQU240" s="43"/>
      <c r="UQV240" s="43"/>
      <c r="UQW240" s="43"/>
      <c r="UQX240" s="43"/>
      <c r="UQY240" s="43"/>
      <c r="UQZ240" s="43"/>
      <c r="URA240" s="43"/>
      <c r="URB240" s="43"/>
      <c r="URC240" s="43"/>
      <c r="URD240" s="43"/>
      <c r="URE240" s="43"/>
      <c r="URF240" s="43"/>
      <c r="URG240" s="43"/>
      <c r="URH240" s="43"/>
      <c r="URI240" s="43"/>
      <c r="URJ240" s="43"/>
      <c r="URK240" s="43"/>
      <c r="URL240" s="43"/>
      <c r="URM240" s="43"/>
      <c r="URN240" s="43"/>
      <c r="URO240" s="43"/>
      <c r="URP240" s="43"/>
      <c r="URQ240" s="43"/>
      <c r="URR240" s="43"/>
      <c r="URS240" s="43"/>
      <c r="URT240" s="43"/>
      <c r="URU240" s="43"/>
      <c r="URV240" s="43"/>
      <c r="URW240" s="43"/>
      <c r="URX240" s="43"/>
      <c r="URY240" s="43"/>
      <c r="URZ240" s="43"/>
      <c r="USA240" s="43"/>
      <c r="USB240" s="43"/>
      <c r="USC240" s="43"/>
      <c r="USD240" s="43"/>
      <c r="USE240" s="43"/>
      <c r="USF240" s="43"/>
      <c r="USG240" s="43"/>
      <c r="USH240" s="43"/>
      <c r="USI240" s="43"/>
      <c r="USJ240" s="43"/>
      <c r="USK240" s="43"/>
      <c r="USL240" s="43"/>
      <c r="USM240" s="43"/>
      <c r="USN240" s="43"/>
      <c r="USO240" s="43"/>
      <c r="USP240" s="43"/>
      <c r="USQ240" s="43"/>
      <c r="USR240" s="43"/>
      <c r="USS240" s="43"/>
      <c r="UST240" s="43"/>
      <c r="USU240" s="43"/>
      <c r="USV240" s="43"/>
      <c r="USW240" s="43"/>
      <c r="USX240" s="43"/>
      <c r="USY240" s="43"/>
      <c r="USZ240" s="43"/>
      <c r="UTA240" s="43"/>
      <c r="UTB240" s="43"/>
      <c r="UTC240" s="43"/>
      <c r="UTD240" s="43"/>
      <c r="UTE240" s="43"/>
      <c r="UTF240" s="43"/>
      <c r="UTG240" s="43"/>
      <c r="UTH240" s="43"/>
      <c r="UTI240" s="43"/>
      <c r="UTJ240" s="43"/>
      <c r="UTK240" s="43"/>
      <c r="UTL240" s="43"/>
      <c r="UTM240" s="43"/>
      <c r="UTN240" s="43"/>
      <c r="UTO240" s="43"/>
      <c r="UTP240" s="43"/>
      <c r="UTQ240" s="43"/>
      <c r="UTR240" s="43"/>
      <c r="UTS240" s="43"/>
      <c r="UTT240" s="43"/>
      <c r="UTU240" s="43"/>
      <c r="UTV240" s="43"/>
      <c r="UTW240" s="43"/>
      <c r="UTX240" s="43"/>
      <c r="UTY240" s="43"/>
      <c r="UTZ240" s="43"/>
      <c r="UUA240" s="43"/>
      <c r="UUB240" s="43"/>
      <c r="UUC240" s="43"/>
      <c r="UUD240" s="43"/>
      <c r="UUE240" s="43"/>
      <c r="UUF240" s="43"/>
      <c r="UUG240" s="43"/>
      <c r="UUH240" s="43"/>
      <c r="UUI240" s="43"/>
      <c r="UUJ240" s="43"/>
      <c r="UUK240" s="43"/>
      <c r="UUL240" s="43"/>
      <c r="UUM240" s="43"/>
      <c r="UUN240" s="43"/>
      <c r="UUO240" s="43"/>
      <c r="UUP240" s="43"/>
      <c r="UUQ240" s="43"/>
      <c r="UUR240" s="43"/>
      <c r="UUS240" s="43"/>
      <c r="UUT240" s="43"/>
      <c r="UUU240" s="43"/>
      <c r="UUV240" s="43"/>
      <c r="UUW240" s="43"/>
      <c r="UUX240" s="43"/>
      <c r="UUY240" s="43"/>
      <c r="UUZ240" s="43"/>
      <c r="UVA240" s="43"/>
      <c r="UVB240" s="43"/>
      <c r="UVC240" s="43"/>
      <c r="UVD240" s="43"/>
      <c r="UVE240" s="43"/>
      <c r="UVF240" s="43"/>
      <c r="UVG240" s="43"/>
      <c r="UVH240" s="43"/>
      <c r="UVI240" s="43"/>
      <c r="UVJ240" s="43"/>
      <c r="UVK240" s="43"/>
      <c r="UVL240" s="43"/>
      <c r="UVM240" s="43"/>
      <c r="UVN240" s="43"/>
      <c r="UVO240" s="43"/>
      <c r="UVP240" s="43"/>
      <c r="UVQ240" s="43"/>
      <c r="UVR240" s="43"/>
      <c r="UVS240" s="43"/>
      <c r="UVT240" s="43"/>
      <c r="UVU240" s="43"/>
      <c r="UVV240" s="43"/>
      <c r="UVW240" s="43"/>
      <c r="UVX240" s="43"/>
      <c r="UVY240" s="43"/>
      <c r="UVZ240" s="43"/>
      <c r="UWA240" s="43"/>
      <c r="UWB240" s="43"/>
      <c r="UWC240" s="43"/>
      <c r="UWD240" s="43"/>
      <c r="UWE240" s="43"/>
      <c r="UWF240" s="43"/>
      <c r="UWG240" s="43"/>
      <c r="UWH240" s="43"/>
      <c r="UWI240" s="43"/>
      <c r="UWJ240" s="43"/>
      <c r="UWK240" s="43"/>
      <c r="UWL240" s="43"/>
      <c r="UWM240" s="43"/>
      <c r="UWN240" s="43"/>
      <c r="UWO240" s="43"/>
      <c r="UWP240" s="43"/>
      <c r="UWQ240" s="43"/>
      <c r="UWR240" s="43"/>
      <c r="UWS240" s="43"/>
      <c r="UWT240" s="43"/>
      <c r="UWU240" s="43"/>
      <c r="UWV240" s="43"/>
      <c r="UWW240" s="43"/>
      <c r="UWX240" s="43"/>
      <c r="UWY240" s="43"/>
      <c r="UWZ240" s="43"/>
      <c r="UXA240" s="43"/>
      <c r="UXB240" s="43"/>
      <c r="UXC240" s="43"/>
      <c r="UXD240" s="43"/>
      <c r="UXE240" s="43"/>
      <c r="UXF240" s="43"/>
      <c r="UXG240" s="43"/>
      <c r="UXH240" s="43"/>
      <c r="UXI240" s="43"/>
      <c r="UXJ240" s="43"/>
      <c r="UXK240" s="43"/>
      <c r="UXL240" s="43"/>
      <c r="UXM240" s="43"/>
      <c r="UXN240" s="43"/>
      <c r="UXO240" s="43"/>
      <c r="UXP240" s="43"/>
      <c r="UXQ240" s="43"/>
      <c r="UXR240" s="43"/>
      <c r="UXS240" s="43"/>
      <c r="UXT240" s="43"/>
      <c r="UXU240" s="43"/>
      <c r="UXV240" s="43"/>
      <c r="UXW240" s="43"/>
      <c r="UXX240" s="43"/>
      <c r="UXY240" s="43"/>
      <c r="UXZ240" s="43"/>
      <c r="UYA240" s="43"/>
      <c r="UYB240" s="43"/>
      <c r="UYC240" s="43"/>
      <c r="UYD240" s="43"/>
      <c r="UYE240" s="43"/>
      <c r="UYF240" s="43"/>
      <c r="UYG240" s="43"/>
      <c r="UYH240" s="43"/>
      <c r="UYI240" s="43"/>
      <c r="UYJ240" s="43"/>
      <c r="UYK240" s="43"/>
      <c r="UYL240" s="43"/>
      <c r="UYM240" s="43"/>
      <c r="UYN240" s="43"/>
      <c r="UYO240" s="43"/>
      <c r="UYP240" s="43"/>
      <c r="UYQ240" s="43"/>
      <c r="UYR240" s="43"/>
      <c r="UYS240" s="43"/>
      <c r="UYT240" s="43"/>
      <c r="UYU240" s="43"/>
      <c r="UYV240" s="43"/>
      <c r="UYW240" s="43"/>
      <c r="UYX240" s="43"/>
      <c r="UYY240" s="43"/>
      <c r="UYZ240" s="43"/>
      <c r="UZA240" s="43"/>
      <c r="UZB240" s="43"/>
      <c r="UZC240" s="43"/>
      <c r="UZD240" s="43"/>
      <c r="UZE240" s="43"/>
      <c r="UZF240" s="43"/>
      <c r="UZG240" s="43"/>
      <c r="UZH240" s="43"/>
      <c r="UZI240" s="43"/>
      <c r="UZJ240" s="43"/>
      <c r="UZK240" s="43"/>
      <c r="UZL240" s="43"/>
      <c r="UZM240" s="43"/>
      <c r="UZN240" s="43"/>
      <c r="UZO240" s="43"/>
      <c r="UZP240" s="43"/>
      <c r="UZQ240" s="43"/>
      <c r="UZR240" s="43"/>
      <c r="UZS240" s="43"/>
      <c r="UZT240" s="43"/>
      <c r="UZU240" s="43"/>
      <c r="UZV240" s="43"/>
      <c r="UZW240" s="43"/>
      <c r="UZX240" s="43"/>
      <c r="UZY240" s="43"/>
      <c r="UZZ240" s="43"/>
      <c r="VAA240" s="43"/>
      <c r="VAB240" s="43"/>
      <c r="VAC240" s="43"/>
      <c r="VAD240" s="43"/>
      <c r="VAE240" s="43"/>
      <c r="VAF240" s="43"/>
      <c r="VAG240" s="43"/>
      <c r="VAH240" s="43"/>
      <c r="VAI240" s="43"/>
      <c r="VAJ240" s="43"/>
      <c r="VAK240" s="43"/>
      <c r="VAL240" s="43"/>
      <c r="VAM240" s="43"/>
      <c r="VAN240" s="43"/>
      <c r="VAO240" s="43"/>
      <c r="VAP240" s="43"/>
      <c r="VAQ240" s="43"/>
      <c r="VAR240" s="43"/>
      <c r="VAS240" s="43"/>
      <c r="VAT240" s="43"/>
      <c r="VAU240" s="43"/>
      <c r="VAV240" s="43"/>
      <c r="VAW240" s="43"/>
      <c r="VAX240" s="43"/>
      <c r="VAY240" s="43"/>
      <c r="VAZ240" s="43"/>
      <c r="VBA240" s="43"/>
      <c r="VBB240" s="43"/>
      <c r="VBC240" s="43"/>
      <c r="VBD240" s="43"/>
      <c r="VBE240" s="43"/>
      <c r="VBF240" s="43"/>
      <c r="VBG240" s="43"/>
      <c r="VBH240" s="43"/>
      <c r="VBI240" s="43"/>
      <c r="VBJ240" s="43"/>
      <c r="VBK240" s="43"/>
      <c r="VBL240" s="43"/>
      <c r="VBM240" s="43"/>
      <c r="VBN240" s="43"/>
      <c r="VBO240" s="43"/>
      <c r="VBP240" s="43"/>
      <c r="VBQ240" s="43"/>
      <c r="VBR240" s="43"/>
      <c r="VBS240" s="43"/>
      <c r="VBT240" s="43"/>
      <c r="VBU240" s="43"/>
      <c r="VBV240" s="43"/>
      <c r="VBW240" s="43"/>
      <c r="VBX240" s="43"/>
      <c r="VBY240" s="43"/>
      <c r="VBZ240" s="43"/>
      <c r="VCA240" s="43"/>
      <c r="VCB240" s="43"/>
      <c r="VCC240" s="43"/>
      <c r="VCD240" s="43"/>
      <c r="VCE240" s="43"/>
      <c r="VCF240" s="43"/>
      <c r="VCG240" s="43"/>
      <c r="VCH240" s="43"/>
      <c r="VCI240" s="43"/>
      <c r="VCJ240" s="43"/>
      <c r="VCK240" s="43"/>
      <c r="VCL240" s="43"/>
      <c r="VCM240" s="43"/>
      <c r="VCN240" s="43"/>
      <c r="VCO240" s="43"/>
      <c r="VCP240" s="43"/>
      <c r="VCQ240" s="43"/>
      <c r="VCR240" s="43"/>
      <c r="VCS240" s="43"/>
      <c r="VCT240" s="43"/>
      <c r="VCU240" s="43"/>
      <c r="VCV240" s="43"/>
      <c r="VCW240" s="43"/>
      <c r="VCX240" s="43"/>
      <c r="VCY240" s="43"/>
      <c r="VCZ240" s="43"/>
      <c r="VDA240" s="43"/>
      <c r="VDB240" s="43"/>
      <c r="VDC240" s="43"/>
      <c r="VDD240" s="43"/>
      <c r="VDE240" s="43"/>
      <c r="VDF240" s="43"/>
      <c r="VDG240" s="43"/>
      <c r="VDH240" s="43"/>
      <c r="VDI240" s="43"/>
      <c r="VDJ240" s="43"/>
      <c r="VDK240" s="43"/>
      <c r="VDL240" s="43"/>
      <c r="VDM240" s="43"/>
      <c r="VDN240" s="43"/>
      <c r="VDO240" s="43"/>
      <c r="VDP240" s="43"/>
      <c r="VDQ240" s="43"/>
      <c r="VDR240" s="43"/>
      <c r="VDS240" s="43"/>
      <c r="VDT240" s="43"/>
      <c r="VDU240" s="43"/>
      <c r="VDV240" s="43"/>
      <c r="VDW240" s="43"/>
      <c r="VDX240" s="43"/>
      <c r="VDY240" s="43"/>
      <c r="VDZ240" s="43"/>
      <c r="VEA240" s="43"/>
      <c r="VEB240" s="43"/>
      <c r="VEC240" s="43"/>
      <c r="VED240" s="43"/>
      <c r="VEE240" s="43"/>
      <c r="VEF240" s="43"/>
      <c r="VEG240" s="43"/>
      <c r="VEH240" s="43"/>
      <c r="VEI240" s="43"/>
      <c r="VEJ240" s="43"/>
      <c r="VEK240" s="43"/>
      <c r="VEL240" s="43"/>
      <c r="VEM240" s="43"/>
      <c r="VEN240" s="43"/>
      <c r="VEO240" s="43"/>
      <c r="VEP240" s="43"/>
      <c r="VEQ240" s="43"/>
      <c r="VER240" s="43"/>
      <c r="VES240" s="43"/>
      <c r="VET240" s="43"/>
      <c r="VEU240" s="43"/>
      <c r="VEV240" s="43"/>
      <c r="VEW240" s="43"/>
      <c r="VEX240" s="43"/>
      <c r="VEY240" s="43"/>
      <c r="VEZ240" s="43"/>
      <c r="VFA240" s="43"/>
      <c r="VFB240" s="43"/>
      <c r="VFC240" s="43"/>
      <c r="VFD240" s="43"/>
      <c r="VFE240" s="43"/>
      <c r="VFF240" s="43"/>
      <c r="VFG240" s="43"/>
      <c r="VFH240" s="43"/>
      <c r="VFI240" s="43"/>
      <c r="VFJ240" s="43"/>
      <c r="VFK240" s="43"/>
      <c r="VFL240" s="43"/>
      <c r="VFM240" s="43"/>
      <c r="VFN240" s="43"/>
      <c r="VFO240" s="43"/>
      <c r="VFP240" s="43"/>
      <c r="VFQ240" s="43"/>
      <c r="VFR240" s="43"/>
      <c r="VFS240" s="43"/>
      <c r="VFT240" s="43"/>
      <c r="VFU240" s="43"/>
      <c r="VFV240" s="43"/>
      <c r="VFW240" s="43"/>
      <c r="VFX240" s="43"/>
      <c r="VFY240" s="43"/>
      <c r="VFZ240" s="43"/>
      <c r="VGA240" s="43"/>
      <c r="VGB240" s="43"/>
      <c r="VGC240" s="43"/>
      <c r="VGD240" s="43"/>
      <c r="VGE240" s="43"/>
      <c r="VGF240" s="43"/>
      <c r="VGG240" s="43"/>
      <c r="VGH240" s="43"/>
      <c r="VGI240" s="43"/>
      <c r="VGJ240" s="43"/>
      <c r="VGK240" s="43"/>
      <c r="VGL240" s="43"/>
      <c r="VGM240" s="43"/>
      <c r="VGN240" s="43"/>
      <c r="VGO240" s="43"/>
      <c r="VGP240" s="43"/>
      <c r="VGQ240" s="43"/>
      <c r="VGR240" s="43"/>
      <c r="VGS240" s="43"/>
      <c r="VGT240" s="43"/>
      <c r="VGU240" s="43"/>
      <c r="VGV240" s="43"/>
      <c r="VGW240" s="43"/>
      <c r="VGX240" s="43"/>
      <c r="VGY240" s="43"/>
      <c r="VGZ240" s="43"/>
      <c r="VHA240" s="43"/>
      <c r="VHB240" s="43"/>
      <c r="VHC240" s="43"/>
      <c r="VHD240" s="43"/>
      <c r="VHE240" s="43"/>
      <c r="VHF240" s="43"/>
      <c r="VHG240" s="43"/>
      <c r="VHH240" s="43"/>
      <c r="VHI240" s="43"/>
      <c r="VHJ240" s="43"/>
      <c r="VHK240" s="43"/>
      <c r="VHL240" s="43"/>
      <c r="VHM240" s="43"/>
      <c r="VHN240" s="43"/>
      <c r="VHO240" s="43"/>
      <c r="VHP240" s="43"/>
      <c r="VHQ240" s="43"/>
      <c r="VHR240" s="43"/>
      <c r="VHS240" s="43"/>
      <c r="VHT240" s="43"/>
      <c r="VHU240" s="43"/>
      <c r="VHV240" s="43"/>
      <c r="VHW240" s="43"/>
      <c r="VHX240" s="43"/>
      <c r="VHY240" s="43"/>
      <c r="VHZ240" s="43"/>
      <c r="VIA240" s="43"/>
      <c r="VIB240" s="43"/>
      <c r="VIC240" s="43"/>
      <c r="VID240" s="43"/>
      <c r="VIE240" s="43"/>
      <c r="VIF240" s="43"/>
      <c r="VIG240" s="43"/>
      <c r="VIH240" s="43"/>
      <c r="VII240" s="43"/>
      <c r="VIJ240" s="43"/>
      <c r="VIK240" s="43"/>
      <c r="VIL240" s="43"/>
      <c r="VIM240" s="43"/>
      <c r="VIN240" s="43"/>
      <c r="VIO240" s="43"/>
      <c r="VIP240" s="43"/>
      <c r="VIQ240" s="43"/>
      <c r="VIR240" s="43"/>
      <c r="VIS240" s="43"/>
      <c r="VIT240" s="43"/>
      <c r="VIU240" s="43"/>
      <c r="VIV240" s="43"/>
      <c r="VIW240" s="43"/>
      <c r="VIX240" s="43"/>
      <c r="VIY240" s="43"/>
      <c r="VIZ240" s="43"/>
      <c r="VJA240" s="43"/>
      <c r="VJB240" s="43"/>
      <c r="VJC240" s="43"/>
      <c r="VJD240" s="43"/>
      <c r="VJE240" s="43"/>
      <c r="VJF240" s="43"/>
      <c r="VJG240" s="43"/>
      <c r="VJH240" s="43"/>
      <c r="VJI240" s="43"/>
      <c r="VJJ240" s="43"/>
      <c r="VJK240" s="43"/>
      <c r="VJL240" s="43"/>
      <c r="VJM240" s="43"/>
      <c r="VJN240" s="43"/>
      <c r="VJO240" s="43"/>
      <c r="VJP240" s="43"/>
      <c r="VJQ240" s="43"/>
      <c r="VJR240" s="43"/>
      <c r="VJS240" s="43"/>
      <c r="VJT240" s="43"/>
      <c r="VJU240" s="43"/>
      <c r="VJV240" s="43"/>
      <c r="VJW240" s="43"/>
      <c r="VJX240" s="43"/>
      <c r="VJY240" s="43"/>
      <c r="VJZ240" s="43"/>
      <c r="VKA240" s="43"/>
      <c r="VKB240" s="43"/>
      <c r="VKC240" s="43"/>
      <c r="VKD240" s="43"/>
      <c r="VKE240" s="43"/>
      <c r="VKF240" s="43"/>
      <c r="VKG240" s="43"/>
      <c r="VKH240" s="43"/>
      <c r="VKI240" s="43"/>
      <c r="VKJ240" s="43"/>
      <c r="VKK240" s="43"/>
      <c r="VKL240" s="43"/>
      <c r="VKM240" s="43"/>
      <c r="VKN240" s="43"/>
      <c r="VKO240" s="43"/>
      <c r="VKP240" s="43"/>
      <c r="VKQ240" s="43"/>
      <c r="VKR240" s="43"/>
      <c r="VKS240" s="43"/>
      <c r="VKT240" s="43"/>
      <c r="VKU240" s="43"/>
      <c r="VKV240" s="43"/>
      <c r="VKW240" s="43"/>
      <c r="VKX240" s="43"/>
      <c r="VKY240" s="43"/>
      <c r="VKZ240" s="43"/>
      <c r="VLA240" s="43"/>
      <c r="VLB240" s="43"/>
      <c r="VLC240" s="43"/>
      <c r="VLD240" s="43"/>
      <c r="VLE240" s="43"/>
      <c r="VLF240" s="43"/>
      <c r="VLG240" s="43"/>
      <c r="VLH240" s="43"/>
      <c r="VLI240" s="43"/>
      <c r="VLJ240" s="43"/>
      <c r="VLK240" s="43"/>
      <c r="VLL240" s="43"/>
      <c r="VLM240" s="43"/>
      <c r="VLN240" s="43"/>
      <c r="VLO240" s="43"/>
      <c r="VLP240" s="43"/>
      <c r="VLQ240" s="43"/>
      <c r="VLR240" s="43"/>
      <c r="VLS240" s="43"/>
      <c r="VLT240" s="43"/>
      <c r="VLU240" s="43"/>
      <c r="VLV240" s="43"/>
      <c r="VLW240" s="43"/>
      <c r="VLX240" s="43"/>
      <c r="VLY240" s="43"/>
      <c r="VLZ240" s="43"/>
      <c r="VMA240" s="43"/>
      <c r="VMB240" s="43"/>
      <c r="VMC240" s="43"/>
      <c r="VMD240" s="43"/>
      <c r="VME240" s="43"/>
      <c r="VMF240" s="43"/>
      <c r="VMG240" s="43"/>
      <c r="VMH240" s="43"/>
      <c r="VMI240" s="43"/>
      <c r="VMJ240" s="43"/>
      <c r="VMK240" s="43"/>
      <c r="VML240" s="43"/>
      <c r="VMM240" s="43"/>
      <c r="VMN240" s="43"/>
      <c r="VMO240" s="43"/>
      <c r="VMP240" s="43"/>
      <c r="VMQ240" s="43"/>
      <c r="VMR240" s="43"/>
      <c r="VMS240" s="43"/>
      <c r="VMT240" s="43"/>
      <c r="VMU240" s="43"/>
      <c r="VMV240" s="43"/>
      <c r="VMW240" s="43"/>
      <c r="VMX240" s="43"/>
      <c r="VMY240" s="43"/>
      <c r="VMZ240" s="43"/>
      <c r="VNA240" s="43"/>
      <c r="VNB240" s="43"/>
      <c r="VNC240" s="43"/>
      <c r="VND240" s="43"/>
      <c r="VNE240" s="43"/>
      <c r="VNF240" s="43"/>
      <c r="VNG240" s="43"/>
      <c r="VNH240" s="43"/>
      <c r="VNI240" s="43"/>
      <c r="VNJ240" s="43"/>
      <c r="VNK240" s="43"/>
      <c r="VNL240" s="43"/>
      <c r="VNM240" s="43"/>
      <c r="VNN240" s="43"/>
      <c r="VNO240" s="43"/>
      <c r="VNP240" s="43"/>
      <c r="VNQ240" s="43"/>
      <c r="VNR240" s="43"/>
      <c r="VNS240" s="43"/>
      <c r="VNT240" s="43"/>
      <c r="VNU240" s="43"/>
      <c r="VNV240" s="43"/>
      <c r="VNW240" s="43"/>
      <c r="VNX240" s="43"/>
      <c r="VNY240" s="43"/>
      <c r="VNZ240" s="43"/>
      <c r="VOA240" s="43"/>
      <c r="VOB240" s="43"/>
      <c r="VOC240" s="43"/>
      <c r="VOD240" s="43"/>
      <c r="VOE240" s="43"/>
      <c r="VOF240" s="43"/>
      <c r="VOG240" s="43"/>
      <c r="VOH240" s="43"/>
      <c r="VOI240" s="43"/>
      <c r="VOJ240" s="43"/>
      <c r="VOK240" s="43"/>
      <c r="VOL240" s="43"/>
      <c r="VOM240" s="43"/>
      <c r="VON240" s="43"/>
      <c r="VOO240" s="43"/>
      <c r="VOP240" s="43"/>
      <c r="VOQ240" s="43"/>
      <c r="VOR240" s="43"/>
      <c r="VOS240" s="43"/>
      <c r="VOT240" s="43"/>
      <c r="VOU240" s="43"/>
      <c r="VOV240" s="43"/>
      <c r="VOW240" s="43"/>
      <c r="VOX240" s="43"/>
      <c r="VOY240" s="43"/>
      <c r="VOZ240" s="43"/>
      <c r="VPA240" s="43"/>
      <c r="VPB240" s="43"/>
      <c r="VPC240" s="43"/>
      <c r="VPD240" s="43"/>
      <c r="VPE240" s="43"/>
      <c r="VPF240" s="43"/>
      <c r="VPG240" s="43"/>
      <c r="VPH240" s="43"/>
      <c r="VPI240" s="43"/>
      <c r="VPJ240" s="43"/>
      <c r="VPK240" s="43"/>
      <c r="VPL240" s="43"/>
      <c r="VPM240" s="43"/>
      <c r="VPN240" s="43"/>
      <c r="VPO240" s="43"/>
      <c r="VPP240" s="43"/>
      <c r="VPQ240" s="43"/>
      <c r="VPR240" s="43"/>
      <c r="VPS240" s="43"/>
      <c r="VPT240" s="43"/>
      <c r="VPU240" s="43"/>
      <c r="VPV240" s="43"/>
      <c r="VPW240" s="43"/>
      <c r="VPX240" s="43"/>
      <c r="VPY240" s="43"/>
      <c r="VPZ240" s="43"/>
      <c r="VQA240" s="43"/>
      <c r="VQB240" s="43"/>
      <c r="VQC240" s="43"/>
      <c r="VQD240" s="43"/>
      <c r="VQE240" s="43"/>
      <c r="VQF240" s="43"/>
      <c r="VQG240" s="43"/>
      <c r="VQH240" s="43"/>
      <c r="VQI240" s="43"/>
      <c r="VQJ240" s="43"/>
      <c r="VQK240" s="43"/>
      <c r="VQL240" s="43"/>
      <c r="VQM240" s="43"/>
      <c r="VQN240" s="43"/>
      <c r="VQO240" s="43"/>
      <c r="VQP240" s="43"/>
      <c r="VQQ240" s="43"/>
      <c r="VQR240" s="43"/>
      <c r="VQS240" s="43"/>
      <c r="VQT240" s="43"/>
      <c r="VQU240" s="43"/>
      <c r="VQV240" s="43"/>
      <c r="VQW240" s="43"/>
      <c r="VQX240" s="43"/>
      <c r="VQY240" s="43"/>
      <c r="VQZ240" s="43"/>
      <c r="VRA240" s="43"/>
      <c r="VRB240" s="43"/>
      <c r="VRC240" s="43"/>
      <c r="VRD240" s="43"/>
      <c r="VRE240" s="43"/>
      <c r="VRF240" s="43"/>
      <c r="VRG240" s="43"/>
      <c r="VRH240" s="43"/>
      <c r="VRI240" s="43"/>
      <c r="VRJ240" s="43"/>
      <c r="VRK240" s="43"/>
      <c r="VRL240" s="43"/>
      <c r="VRM240" s="43"/>
      <c r="VRN240" s="43"/>
      <c r="VRO240" s="43"/>
      <c r="VRP240" s="43"/>
      <c r="VRQ240" s="43"/>
      <c r="VRR240" s="43"/>
      <c r="VRS240" s="43"/>
      <c r="VRT240" s="43"/>
      <c r="VRU240" s="43"/>
      <c r="VRV240" s="43"/>
      <c r="VRW240" s="43"/>
      <c r="VRX240" s="43"/>
      <c r="VRY240" s="43"/>
      <c r="VRZ240" s="43"/>
      <c r="VSA240" s="43"/>
      <c r="VSB240" s="43"/>
      <c r="VSC240" s="43"/>
      <c r="VSD240" s="43"/>
      <c r="VSE240" s="43"/>
      <c r="VSF240" s="43"/>
      <c r="VSG240" s="43"/>
      <c r="VSH240" s="43"/>
      <c r="VSI240" s="43"/>
      <c r="VSJ240" s="43"/>
      <c r="VSK240" s="43"/>
      <c r="VSL240" s="43"/>
      <c r="VSM240" s="43"/>
      <c r="VSN240" s="43"/>
      <c r="VSO240" s="43"/>
      <c r="VSP240" s="43"/>
      <c r="VSQ240" s="43"/>
      <c r="VSR240" s="43"/>
      <c r="VSS240" s="43"/>
      <c r="VST240" s="43"/>
      <c r="VSU240" s="43"/>
      <c r="VSV240" s="43"/>
      <c r="VSW240" s="43"/>
      <c r="VSX240" s="43"/>
      <c r="VSY240" s="43"/>
      <c r="VSZ240" s="43"/>
      <c r="VTA240" s="43"/>
      <c r="VTB240" s="43"/>
      <c r="VTC240" s="43"/>
      <c r="VTD240" s="43"/>
      <c r="VTE240" s="43"/>
      <c r="VTF240" s="43"/>
      <c r="VTG240" s="43"/>
      <c r="VTH240" s="43"/>
      <c r="VTI240" s="43"/>
      <c r="VTJ240" s="43"/>
      <c r="VTK240" s="43"/>
      <c r="VTL240" s="43"/>
      <c r="VTM240" s="43"/>
      <c r="VTN240" s="43"/>
      <c r="VTO240" s="43"/>
      <c r="VTP240" s="43"/>
      <c r="VTQ240" s="43"/>
      <c r="VTR240" s="43"/>
      <c r="VTS240" s="43"/>
      <c r="VTT240" s="43"/>
      <c r="VTU240" s="43"/>
      <c r="VTV240" s="43"/>
      <c r="VTW240" s="43"/>
      <c r="VTX240" s="43"/>
      <c r="VTY240" s="43"/>
      <c r="VTZ240" s="43"/>
      <c r="VUA240" s="43"/>
      <c r="VUB240" s="43"/>
      <c r="VUC240" s="43"/>
      <c r="VUD240" s="43"/>
      <c r="VUE240" s="43"/>
      <c r="VUF240" s="43"/>
      <c r="VUG240" s="43"/>
      <c r="VUH240" s="43"/>
      <c r="VUI240" s="43"/>
      <c r="VUJ240" s="43"/>
      <c r="VUK240" s="43"/>
      <c r="VUL240" s="43"/>
      <c r="VUM240" s="43"/>
      <c r="VUN240" s="43"/>
      <c r="VUO240" s="43"/>
      <c r="VUP240" s="43"/>
      <c r="VUQ240" s="43"/>
      <c r="VUR240" s="43"/>
      <c r="VUS240" s="43"/>
      <c r="VUT240" s="43"/>
      <c r="VUU240" s="43"/>
      <c r="VUV240" s="43"/>
      <c r="VUW240" s="43"/>
      <c r="VUX240" s="43"/>
      <c r="VUY240" s="43"/>
      <c r="VUZ240" s="43"/>
      <c r="VVA240" s="43"/>
      <c r="VVB240" s="43"/>
      <c r="VVC240" s="43"/>
      <c r="VVD240" s="43"/>
      <c r="VVE240" s="43"/>
      <c r="VVF240" s="43"/>
      <c r="VVG240" s="43"/>
      <c r="VVH240" s="43"/>
      <c r="VVI240" s="43"/>
      <c r="VVJ240" s="43"/>
      <c r="VVK240" s="43"/>
      <c r="VVL240" s="43"/>
      <c r="VVM240" s="43"/>
      <c r="VVN240" s="43"/>
      <c r="VVO240" s="43"/>
      <c r="VVP240" s="43"/>
      <c r="VVQ240" s="43"/>
      <c r="VVR240" s="43"/>
      <c r="VVS240" s="43"/>
      <c r="VVT240" s="43"/>
      <c r="VVU240" s="43"/>
      <c r="VVV240" s="43"/>
      <c r="VVW240" s="43"/>
      <c r="VVX240" s="43"/>
      <c r="VVY240" s="43"/>
      <c r="VVZ240" s="43"/>
      <c r="VWA240" s="43"/>
      <c r="VWB240" s="43"/>
      <c r="VWC240" s="43"/>
      <c r="VWD240" s="43"/>
      <c r="VWE240" s="43"/>
      <c r="VWF240" s="43"/>
      <c r="VWG240" s="43"/>
      <c r="VWH240" s="43"/>
      <c r="VWI240" s="43"/>
      <c r="VWJ240" s="43"/>
      <c r="VWK240" s="43"/>
      <c r="VWL240" s="43"/>
      <c r="VWM240" s="43"/>
      <c r="VWN240" s="43"/>
      <c r="VWO240" s="43"/>
      <c r="VWP240" s="43"/>
      <c r="VWQ240" s="43"/>
      <c r="VWR240" s="43"/>
      <c r="VWS240" s="43"/>
      <c r="VWT240" s="43"/>
      <c r="VWU240" s="43"/>
      <c r="VWV240" s="43"/>
      <c r="VWW240" s="43"/>
      <c r="VWX240" s="43"/>
      <c r="VWY240" s="43"/>
      <c r="VWZ240" s="43"/>
      <c r="VXA240" s="43"/>
      <c r="VXB240" s="43"/>
      <c r="VXC240" s="43"/>
      <c r="VXD240" s="43"/>
      <c r="VXE240" s="43"/>
      <c r="VXF240" s="43"/>
      <c r="VXG240" s="43"/>
      <c r="VXH240" s="43"/>
      <c r="VXI240" s="43"/>
      <c r="VXJ240" s="43"/>
      <c r="VXK240" s="43"/>
      <c r="VXL240" s="43"/>
      <c r="VXM240" s="43"/>
      <c r="VXN240" s="43"/>
      <c r="VXO240" s="43"/>
      <c r="VXP240" s="43"/>
      <c r="VXQ240" s="43"/>
      <c r="VXR240" s="43"/>
      <c r="VXS240" s="43"/>
      <c r="VXT240" s="43"/>
      <c r="VXU240" s="43"/>
      <c r="VXV240" s="43"/>
      <c r="VXW240" s="43"/>
      <c r="VXX240" s="43"/>
      <c r="VXY240" s="43"/>
      <c r="VXZ240" s="43"/>
      <c r="VYA240" s="43"/>
      <c r="VYB240" s="43"/>
      <c r="VYC240" s="43"/>
      <c r="VYD240" s="43"/>
      <c r="VYE240" s="43"/>
      <c r="VYF240" s="43"/>
      <c r="VYG240" s="43"/>
      <c r="VYH240" s="43"/>
      <c r="VYI240" s="43"/>
      <c r="VYJ240" s="43"/>
      <c r="VYK240" s="43"/>
      <c r="VYL240" s="43"/>
      <c r="VYM240" s="43"/>
      <c r="VYN240" s="43"/>
      <c r="VYO240" s="43"/>
      <c r="VYP240" s="43"/>
      <c r="VYQ240" s="43"/>
      <c r="VYR240" s="43"/>
      <c r="VYS240" s="43"/>
      <c r="VYT240" s="43"/>
      <c r="VYU240" s="43"/>
      <c r="VYV240" s="43"/>
      <c r="VYW240" s="43"/>
      <c r="VYX240" s="43"/>
      <c r="VYY240" s="43"/>
      <c r="VYZ240" s="43"/>
      <c r="VZA240" s="43"/>
      <c r="VZB240" s="43"/>
      <c r="VZC240" s="43"/>
      <c r="VZD240" s="43"/>
      <c r="VZE240" s="43"/>
      <c r="VZF240" s="43"/>
      <c r="VZG240" s="43"/>
      <c r="VZH240" s="43"/>
      <c r="VZI240" s="43"/>
      <c r="VZJ240" s="43"/>
      <c r="VZK240" s="43"/>
      <c r="VZL240" s="43"/>
      <c r="VZM240" s="43"/>
      <c r="VZN240" s="43"/>
      <c r="VZO240" s="43"/>
      <c r="VZP240" s="43"/>
      <c r="VZQ240" s="43"/>
      <c r="VZR240" s="43"/>
      <c r="VZS240" s="43"/>
      <c r="VZT240" s="43"/>
      <c r="VZU240" s="43"/>
      <c r="VZV240" s="43"/>
      <c r="VZW240" s="43"/>
      <c r="VZX240" s="43"/>
      <c r="VZY240" s="43"/>
      <c r="VZZ240" s="43"/>
      <c r="WAA240" s="43"/>
      <c r="WAB240" s="43"/>
      <c r="WAC240" s="43"/>
      <c r="WAD240" s="43"/>
      <c r="WAE240" s="43"/>
      <c r="WAF240" s="43"/>
      <c r="WAG240" s="43"/>
      <c r="WAH240" s="43"/>
      <c r="WAI240" s="43"/>
      <c r="WAJ240" s="43"/>
      <c r="WAK240" s="43"/>
      <c r="WAL240" s="43"/>
      <c r="WAM240" s="43"/>
      <c r="WAN240" s="43"/>
      <c r="WAO240" s="43"/>
      <c r="WAP240" s="43"/>
      <c r="WAQ240" s="43"/>
      <c r="WAR240" s="43"/>
      <c r="WAS240" s="43"/>
      <c r="WAT240" s="43"/>
      <c r="WAU240" s="43"/>
      <c r="WAV240" s="43"/>
      <c r="WAW240" s="43"/>
      <c r="WAX240" s="43"/>
      <c r="WAY240" s="43"/>
      <c r="WAZ240" s="43"/>
      <c r="WBA240" s="43"/>
      <c r="WBB240" s="43"/>
      <c r="WBC240" s="43"/>
      <c r="WBD240" s="43"/>
      <c r="WBE240" s="43"/>
      <c r="WBF240" s="43"/>
      <c r="WBG240" s="43"/>
      <c r="WBH240" s="43"/>
      <c r="WBI240" s="43"/>
      <c r="WBJ240" s="43"/>
      <c r="WBK240" s="43"/>
      <c r="WBL240" s="43"/>
      <c r="WBM240" s="43"/>
      <c r="WBN240" s="43"/>
      <c r="WBO240" s="43"/>
      <c r="WBP240" s="43"/>
      <c r="WBQ240" s="43"/>
      <c r="WBR240" s="43"/>
      <c r="WBS240" s="43"/>
      <c r="WBT240" s="43"/>
      <c r="WBU240" s="43"/>
      <c r="WBV240" s="43"/>
      <c r="WBW240" s="43"/>
      <c r="WBX240" s="43"/>
      <c r="WBY240" s="43"/>
      <c r="WBZ240" s="43"/>
      <c r="WCA240" s="43"/>
      <c r="WCB240" s="43"/>
      <c r="WCC240" s="43"/>
      <c r="WCD240" s="43"/>
      <c r="WCE240" s="43"/>
      <c r="WCF240" s="43"/>
      <c r="WCG240" s="43"/>
      <c r="WCH240" s="43"/>
      <c r="WCI240" s="43"/>
      <c r="WCJ240" s="43"/>
      <c r="WCK240" s="43"/>
      <c r="WCL240" s="43"/>
      <c r="WCM240" s="43"/>
      <c r="WCN240" s="43"/>
      <c r="WCO240" s="43"/>
      <c r="WCP240" s="43"/>
      <c r="WCQ240" s="43"/>
      <c r="WCR240" s="43"/>
      <c r="WCS240" s="43"/>
      <c r="WCT240" s="43"/>
      <c r="WCU240" s="43"/>
      <c r="WCV240" s="43"/>
      <c r="WCW240" s="43"/>
      <c r="WCX240" s="43"/>
      <c r="WCY240" s="43"/>
      <c r="WCZ240" s="43"/>
      <c r="WDA240" s="43"/>
      <c r="WDB240" s="43"/>
      <c r="WDC240" s="43"/>
      <c r="WDD240" s="43"/>
      <c r="WDE240" s="43"/>
      <c r="WDF240" s="43"/>
      <c r="WDG240" s="43"/>
      <c r="WDH240" s="43"/>
      <c r="WDI240" s="43"/>
      <c r="WDJ240" s="43"/>
      <c r="WDK240" s="43"/>
      <c r="WDL240" s="43"/>
      <c r="WDM240" s="43"/>
      <c r="WDN240" s="43"/>
      <c r="WDO240" s="43"/>
      <c r="WDP240" s="43"/>
      <c r="WDQ240" s="43"/>
      <c r="WDR240" s="43"/>
      <c r="WDS240" s="43"/>
      <c r="WDT240" s="43"/>
      <c r="WDU240" s="43"/>
      <c r="WDV240" s="43"/>
      <c r="WDW240" s="43"/>
      <c r="WDX240" s="43"/>
      <c r="WDY240" s="43"/>
      <c r="WDZ240" s="43"/>
      <c r="WEA240" s="43"/>
      <c r="WEB240" s="43"/>
      <c r="WEC240" s="43"/>
      <c r="WED240" s="43"/>
      <c r="WEE240" s="43"/>
      <c r="WEF240" s="43"/>
      <c r="WEG240" s="43"/>
      <c r="WEH240" s="43"/>
      <c r="WEI240" s="43"/>
      <c r="WEJ240" s="43"/>
      <c r="WEK240" s="43"/>
      <c r="WEL240" s="43"/>
      <c r="WEM240" s="43"/>
      <c r="WEN240" s="43"/>
      <c r="WEO240" s="43"/>
      <c r="WEP240" s="43"/>
      <c r="WEQ240" s="43"/>
      <c r="WER240" s="43"/>
      <c r="WES240" s="43"/>
      <c r="WET240" s="43"/>
      <c r="WEU240" s="43"/>
      <c r="WEV240" s="43"/>
      <c r="WEW240" s="43"/>
      <c r="WEX240" s="43"/>
      <c r="WEY240" s="43"/>
      <c r="WEZ240" s="43"/>
      <c r="WFA240" s="43"/>
      <c r="WFB240" s="43"/>
      <c r="WFC240" s="43"/>
      <c r="WFD240" s="43"/>
      <c r="WFE240" s="43"/>
      <c r="WFF240" s="43"/>
      <c r="WFG240" s="43"/>
      <c r="WFH240" s="43"/>
      <c r="WFI240" s="43"/>
      <c r="WFJ240" s="43"/>
      <c r="WFK240" s="43"/>
      <c r="WFL240" s="43"/>
      <c r="WFM240" s="43"/>
      <c r="WFN240" s="43"/>
      <c r="WFO240" s="43"/>
      <c r="WFP240" s="43"/>
      <c r="WFQ240" s="43"/>
      <c r="WFR240" s="43"/>
      <c r="WFS240" s="43"/>
      <c r="WFT240" s="43"/>
      <c r="WFU240" s="43"/>
      <c r="WFV240" s="43"/>
      <c r="WFW240" s="43"/>
      <c r="WFX240" s="43"/>
      <c r="WFY240" s="43"/>
      <c r="WFZ240" s="43"/>
      <c r="WGA240" s="43"/>
      <c r="WGB240" s="43"/>
      <c r="WGC240" s="43"/>
      <c r="WGD240" s="43"/>
      <c r="WGE240" s="43"/>
      <c r="WGF240" s="43"/>
      <c r="WGG240" s="43"/>
      <c r="WGH240" s="43"/>
      <c r="WGI240" s="43"/>
      <c r="WGJ240" s="43"/>
      <c r="WGK240" s="43"/>
      <c r="WGL240" s="43"/>
      <c r="WGM240" s="43"/>
      <c r="WGN240" s="43"/>
      <c r="WGO240" s="43"/>
      <c r="WGP240" s="43"/>
      <c r="WGQ240" s="43"/>
      <c r="WGR240" s="43"/>
      <c r="WGS240" s="43"/>
      <c r="WGT240" s="43"/>
      <c r="WGU240" s="43"/>
      <c r="WGV240" s="43"/>
      <c r="WGW240" s="43"/>
      <c r="WGX240" s="43"/>
      <c r="WGY240" s="43"/>
      <c r="WGZ240" s="43"/>
      <c r="WHA240" s="43"/>
      <c r="WHB240" s="43"/>
      <c r="WHC240" s="43"/>
      <c r="WHD240" s="43"/>
      <c r="WHE240" s="43"/>
      <c r="WHF240" s="43"/>
      <c r="WHG240" s="43"/>
      <c r="WHH240" s="43"/>
      <c r="WHI240" s="43"/>
      <c r="WHJ240" s="43"/>
      <c r="WHK240" s="43"/>
      <c r="WHL240" s="43"/>
      <c r="WHM240" s="43"/>
      <c r="WHN240" s="43"/>
      <c r="WHO240" s="43"/>
      <c r="WHP240" s="43"/>
      <c r="WHQ240" s="43"/>
      <c r="WHR240" s="43"/>
      <c r="WHS240" s="43"/>
      <c r="WHT240" s="43"/>
      <c r="WHU240" s="43"/>
      <c r="WHV240" s="43"/>
      <c r="WHW240" s="43"/>
      <c r="WHX240" s="43"/>
      <c r="WHY240" s="43"/>
      <c r="WHZ240" s="43"/>
      <c r="WIA240" s="43"/>
      <c r="WIB240" s="43"/>
      <c r="WIC240" s="43"/>
      <c r="WID240" s="43"/>
      <c r="WIE240" s="43"/>
      <c r="WIF240" s="43"/>
      <c r="WIG240" s="43"/>
      <c r="WIH240" s="43"/>
      <c r="WII240" s="43"/>
      <c r="WIJ240" s="43"/>
      <c r="WIK240" s="43"/>
      <c r="WIL240" s="43"/>
      <c r="WIM240" s="43"/>
      <c r="WIN240" s="43"/>
      <c r="WIO240" s="43"/>
      <c r="WIP240" s="43"/>
      <c r="WIQ240" s="43"/>
      <c r="WIR240" s="43"/>
      <c r="WIS240" s="43"/>
      <c r="WIT240" s="43"/>
      <c r="WIU240" s="43"/>
      <c r="WIV240" s="43"/>
      <c r="WIW240" s="43"/>
      <c r="WIX240" s="43"/>
      <c r="WIY240" s="43"/>
      <c r="WIZ240" s="43"/>
      <c r="WJA240" s="43"/>
      <c r="WJB240" s="43"/>
      <c r="WJC240" s="43"/>
      <c r="WJD240" s="43"/>
      <c r="WJE240" s="43"/>
      <c r="WJF240" s="43"/>
      <c r="WJG240" s="43"/>
      <c r="WJH240" s="43"/>
      <c r="WJI240" s="43"/>
      <c r="WJJ240" s="43"/>
      <c r="WJK240" s="43"/>
      <c r="WJL240" s="43"/>
      <c r="WJM240" s="43"/>
      <c r="WJN240" s="43"/>
      <c r="WJO240" s="43"/>
      <c r="WJP240" s="43"/>
      <c r="WJQ240" s="43"/>
      <c r="WJR240" s="43"/>
      <c r="WJS240" s="43"/>
      <c r="WJT240" s="43"/>
      <c r="WJU240" s="43"/>
      <c r="WJV240" s="43"/>
      <c r="WJW240" s="43"/>
      <c r="WJX240" s="43"/>
      <c r="WJY240" s="43"/>
      <c r="WJZ240" s="43"/>
      <c r="WKA240" s="43"/>
      <c r="WKB240" s="43"/>
      <c r="WKC240" s="43"/>
      <c r="WKD240" s="43"/>
      <c r="WKE240" s="43"/>
      <c r="WKF240" s="43"/>
      <c r="WKG240" s="43"/>
      <c r="WKH240" s="43"/>
      <c r="WKI240" s="43"/>
      <c r="WKJ240" s="43"/>
      <c r="WKK240" s="43"/>
      <c r="WKL240" s="43"/>
      <c r="WKM240" s="43"/>
      <c r="WKN240" s="43"/>
      <c r="WKO240" s="43"/>
      <c r="WKP240" s="43"/>
      <c r="WKQ240" s="43"/>
      <c r="WKR240" s="43"/>
      <c r="WKS240" s="43"/>
      <c r="WKT240" s="43"/>
      <c r="WKU240" s="43"/>
      <c r="WKV240" s="43"/>
      <c r="WKW240" s="43"/>
      <c r="WKX240" s="43"/>
      <c r="WKY240" s="43"/>
      <c r="WKZ240" s="43"/>
      <c r="WLA240" s="43"/>
      <c r="WLB240" s="43"/>
      <c r="WLC240" s="43"/>
      <c r="WLD240" s="43"/>
      <c r="WLE240" s="43"/>
      <c r="WLF240" s="43"/>
      <c r="WLG240" s="43"/>
      <c r="WLH240" s="43"/>
      <c r="WLI240" s="43"/>
      <c r="WLJ240" s="43"/>
      <c r="WLK240" s="43"/>
      <c r="WLL240" s="43"/>
      <c r="WLM240" s="43"/>
      <c r="WLN240" s="43"/>
      <c r="WLO240" s="43"/>
      <c r="WLP240" s="43"/>
      <c r="WLQ240" s="43"/>
      <c r="WLR240" s="43"/>
      <c r="WLS240" s="43"/>
      <c r="WLT240" s="43"/>
      <c r="WLU240" s="43"/>
      <c r="WLV240" s="43"/>
      <c r="WLW240" s="43"/>
      <c r="WLX240" s="43"/>
      <c r="WLY240" s="43"/>
      <c r="WLZ240" s="43"/>
      <c r="WMA240" s="43"/>
      <c r="WMB240" s="43"/>
      <c r="WMC240" s="43"/>
      <c r="WMD240" s="43"/>
      <c r="WME240" s="43"/>
      <c r="WMF240" s="43"/>
      <c r="WMG240" s="43"/>
      <c r="WMH240" s="43"/>
      <c r="WMI240" s="43"/>
      <c r="WMJ240" s="43"/>
      <c r="WMK240" s="43"/>
      <c r="WML240" s="43"/>
      <c r="WMM240" s="43"/>
      <c r="WMN240" s="43"/>
      <c r="WMO240" s="43"/>
      <c r="WMP240" s="43"/>
      <c r="WMQ240" s="43"/>
      <c r="WMR240" s="43"/>
      <c r="WMS240" s="43"/>
      <c r="WMT240" s="43"/>
      <c r="WMU240" s="43"/>
      <c r="WMV240" s="43"/>
      <c r="WMW240" s="43"/>
      <c r="WMX240" s="43"/>
      <c r="WMY240" s="43"/>
      <c r="WMZ240" s="43"/>
      <c r="WNA240" s="43"/>
      <c r="WNB240" s="43"/>
      <c r="WNC240" s="43"/>
      <c r="WND240" s="43"/>
      <c r="WNE240" s="43"/>
      <c r="WNF240" s="43"/>
      <c r="WNG240" s="43"/>
      <c r="WNH240" s="43"/>
      <c r="WNI240" s="43"/>
      <c r="WNJ240" s="43"/>
      <c r="WNK240" s="43"/>
      <c r="WNL240" s="43"/>
      <c r="WNM240" s="43"/>
      <c r="WNN240" s="43"/>
      <c r="WNO240" s="43"/>
      <c r="WNP240" s="43"/>
      <c r="WNQ240" s="43"/>
      <c r="WNR240" s="43"/>
      <c r="WNS240" s="43"/>
      <c r="WNT240" s="43"/>
      <c r="WNU240" s="43"/>
      <c r="WNV240" s="43"/>
      <c r="WNW240" s="43"/>
      <c r="WNX240" s="43"/>
      <c r="WNY240" s="43"/>
      <c r="WNZ240" s="43"/>
      <c r="WOA240" s="43"/>
      <c r="WOB240" s="43"/>
      <c r="WOC240" s="43"/>
      <c r="WOD240" s="43"/>
      <c r="WOE240" s="43"/>
      <c r="WOF240" s="43"/>
      <c r="WOG240" s="43"/>
      <c r="WOH240" s="43"/>
      <c r="WOI240" s="43"/>
      <c r="WOJ240" s="43"/>
      <c r="WOK240" s="43"/>
      <c r="WOL240" s="43"/>
      <c r="WOM240" s="43"/>
      <c r="WON240" s="43"/>
      <c r="WOO240" s="43"/>
      <c r="WOP240" s="43"/>
      <c r="WOQ240" s="43"/>
      <c r="WOR240" s="43"/>
      <c r="WOS240" s="43"/>
      <c r="WOT240" s="43"/>
      <c r="WOU240" s="43"/>
      <c r="WOV240" s="43"/>
      <c r="WOW240" s="43"/>
      <c r="WOX240" s="43"/>
      <c r="WOY240" s="43"/>
      <c r="WOZ240" s="43"/>
      <c r="WPA240" s="43"/>
      <c r="WPB240" s="43"/>
      <c r="WPC240" s="43"/>
      <c r="WPD240" s="43"/>
      <c r="WPE240" s="43"/>
      <c r="WPF240" s="43"/>
      <c r="WPG240" s="43"/>
      <c r="WPH240" s="43"/>
      <c r="WPI240" s="43"/>
      <c r="WPJ240" s="43"/>
      <c r="WPK240" s="43"/>
      <c r="WPL240" s="43"/>
      <c r="WPM240" s="43"/>
      <c r="WPN240" s="43"/>
      <c r="WPO240" s="43"/>
      <c r="WPP240" s="43"/>
      <c r="WPQ240" s="43"/>
      <c r="WPR240" s="43"/>
      <c r="WPS240" s="43"/>
      <c r="WPT240" s="43"/>
      <c r="WPU240" s="43"/>
      <c r="WPV240" s="43"/>
      <c r="WPW240" s="43"/>
      <c r="WPX240" s="43"/>
      <c r="WPY240" s="43"/>
      <c r="WPZ240" s="43"/>
      <c r="WQA240" s="43"/>
      <c r="WQB240" s="43"/>
      <c r="WQC240" s="43"/>
      <c r="WQD240" s="43"/>
      <c r="WQE240" s="43"/>
      <c r="WQF240" s="43"/>
      <c r="WQG240" s="43"/>
      <c r="WQH240" s="43"/>
      <c r="WQI240" s="43"/>
      <c r="WQJ240" s="43"/>
      <c r="WQK240" s="43"/>
      <c r="WQL240" s="43"/>
      <c r="WQM240" s="43"/>
      <c r="WQN240" s="43"/>
      <c r="WQO240" s="43"/>
      <c r="WQP240" s="43"/>
      <c r="WQQ240" s="43"/>
      <c r="WQR240" s="43"/>
      <c r="WQS240" s="43"/>
      <c r="WQT240" s="43"/>
      <c r="WQU240" s="43"/>
      <c r="WQV240" s="43"/>
      <c r="WQW240" s="43"/>
      <c r="WQX240" s="43"/>
      <c r="WQY240" s="43"/>
      <c r="WQZ240" s="43"/>
      <c r="WRA240" s="43"/>
      <c r="WRB240" s="43"/>
      <c r="WRC240" s="43"/>
      <c r="WRD240" s="43"/>
      <c r="WRE240" s="43"/>
      <c r="WRF240" s="43"/>
      <c r="WRG240" s="43"/>
      <c r="WRH240" s="43"/>
      <c r="WRI240" s="43"/>
      <c r="WRJ240" s="43"/>
      <c r="WRK240" s="43"/>
      <c r="WRL240" s="43"/>
      <c r="WRM240" s="43"/>
      <c r="WRN240" s="43"/>
      <c r="WRO240" s="43"/>
      <c r="WRP240" s="43"/>
      <c r="WRQ240" s="43"/>
      <c r="WRR240" s="43"/>
      <c r="WRS240" s="43"/>
      <c r="WRT240" s="43"/>
      <c r="WRU240" s="43"/>
      <c r="WRV240" s="43"/>
      <c r="WRW240" s="43"/>
      <c r="WRX240" s="43"/>
      <c r="WRY240" s="43"/>
      <c r="WRZ240" s="43"/>
      <c r="WSA240" s="43"/>
      <c r="WSB240" s="43"/>
      <c r="WSC240" s="43"/>
      <c r="WSD240" s="43"/>
      <c r="WSE240" s="43"/>
      <c r="WSF240" s="43"/>
      <c r="WSG240" s="43"/>
      <c r="WSH240" s="43"/>
      <c r="WSI240" s="43"/>
      <c r="WSJ240" s="43"/>
      <c r="WSK240" s="43"/>
      <c r="WSL240" s="43"/>
      <c r="WSM240" s="43"/>
      <c r="WSN240" s="43"/>
      <c r="WSO240" s="43"/>
      <c r="WSP240" s="43"/>
      <c r="WSQ240" s="43"/>
      <c r="WSR240" s="43"/>
      <c r="WSS240" s="43"/>
      <c r="WST240" s="43"/>
      <c r="WSU240" s="43"/>
      <c r="WSV240" s="43"/>
      <c r="WSW240" s="43"/>
      <c r="WSX240" s="43"/>
      <c r="WSY240" s="43"/>
      <c r="WSZ240" s="43"/>
      <c r="WTA240" s="43"/>
      <c r="WTB240" s="43"/>
      <c r="WTC240" s="43"/>
      <c r="WTD240" s="43"/>
      <c r="WTE240" s="43"/>
      <c r="WTF240" s="43"/>
      <c r="WTG240" s="43"/>
      <c r="WTH240" s="43"/>
      <c r="WTI240" s="43"/>
      <c r="WTJ240" s="43"/>
      <c r="WTK240" s="43"/>
      <c r="WTL240" s="43"/>
      <c r="WTM240" s="43"/>
      <c r="WTN240" s="43"/>
      <c r="WTO240" s="43"/>
      <c r="WTP240" s="43"/>
      <c r="WTQ240" s="43"/>
      <c r="WTR240" s="43"/>
      <c r="WTS240" s="43"/>
      <c r="WTT240" s="43"/>
      <c r="WTU240" s="43"/>
      <c r="WTV240" s="43"/>
      <c r="WTW240" s="43"/>
      <c r="WTX240" s="43"/>
      <c r="WTY240" s="43"/>
      <c r="WTZ240" s="43"/>
      <c r="WUA240" s="43"/>
      <c r="WUB240" s="43"/>
      <c r="WUC240" s="43"/>
      <c r="WUD240" s="43"/>
      <c r="WUE240" s="43"/>
      <c r="WUF240" s="43"/>
      <c r="WUG240" s="43"/>
      <c r="WUH240" s="43"/>
      <c r="WUI240" s="43"/>
      <c r="WUJ240" s="43"/>
      <c r="WUK240" s="43"/>
      <c r="WUL240" s="43"/>
      <c r="WUM240" s="43"/>
      <c r="WUN240" s="43"/>
      <c r="WUO240" s="43"/>
      <c r="WUP240" s="43"/>
      <c r="WUQ240" s="43"/>
      <c r="WUR240" s="43"/>
      <c r="WUS240" s="43"/>
    </row>
    <row r="241" spans="1:87" s="43" customFormat="1" x14ac:dyDescent="0.2">
      <c r="A241" s="663" t="s">
        <v>589</v>
      </c>
      <c r="B241" s="546" t="s">
        <v>533</v>
      </c>
      <c r="C241" s="664" t="s">
        <v>199</v>
      </c>
      <c r="D241" s="645">
        <v>31</v>
      </c>
      <c r="E241" s="665">
        <v>30</v>
      </c>
      <c r="F241" s="665">
        <v>30</v>
      </c>
      <c r="G241" s="665">
        <v>25</v>
      </c>
      <c r="H241" s="666">
        <v>16</v>
      </c>
      <c r="I241" s="667">
        <f t="shared" si="228"/>
        <v>0.83333333333333337</v>
      </c>
      <c r="J241" s="668">
        <f t="shared" si="229"/>
        <v>0.83333333333333337</v>
      </c>
      <c r="K241" s="645">
        <v>23</v>
      </c>
      <c r="L241" s="665">
        <v>23</v>
      </c>
      <c r="M241" s="665">
        <v>23</v>
      </c>
      <c r="N241" s="665">
        <v>16</v>
      </c>
      <c r="O241" s="666">
        <v>12</v>
      </c>
      <c r="P241" s="667">
        <f>N241/L241</f>
        <v>0.69565217391304346</v>
      </c>
      <c r="Q241" s="668">
        <f>N241/M241</f>
        <v>0.69565217391304346</v>
      </c>
      <c r="R241" s="645">
        <v>13</v>
      </c>
      <c r="S241" s="665">
        <v>8</v>
      </c>
      <c r="T241" s="665">
        <v>8</v>
      </c>
      <c r="U241" s="665">
        <v>8</v>
      </c>
      <c r="V241" s="666">
        <v>8</v>
      </c>
      <c r="W241" s="667">
        <f t="shared" si="226"/>
        <v>1</v>
      </c>
      <c r="X241" s="668">
        <f t="shared" si="227"/>
        <v>1</v>
      </c>
      <c r="Y241" s="645">
        <v>67</v>
      </c>
      <c r="Z241" s="665">
        <v>67</v>
      </c>
      <c r="AA241" s="665">
        <v>67</v>
      </c>
      <c r="AB241" s="665">
        <v>52</v>
      </c>
      <c r="AC241" s="666">
        <v>41</v>
      </c>
      <c r="AD241" s="667">
        <f>AB241/Z241</f>
        <v>0.77611940298507465</v>
      </c>
      <c r="AE241" s="668">
        <f>AB241/AA241</f>
        <v>0.77611940298507465</v>
      </c>
      <c r="AF241" s="645">
        <v>66</v>
      </c>
      <c r="AG241" s="665">
        <v>66</v>
      </c>
      <c r="AH241" s="665">
        <v>66</v>
      </c>
      <c r="AI241" s="665">
        <v>57</v>
      </c>
      <c r="AJ241" s="666">
        <v>51</v>
      </c>
      <c r="AK241" s="667">
        <f>AI241/AG241</f>
        <v>0.86363636363636365</v>
      </c>
      <c r="AL241" s="668">
        <f>AI241/AH241</f>
        <v>0.86363636363636365</v>
      </c>
      <c r="AM241" s="645">
        <v>78</v>
      </c>
      <c r="AN241" s="665">
        <v>78</v>
      </c>
      <c r="AO241" s="665">
        <v>78</v>
      </c>
      <c r="AP241" s="665">
        <v>66</v>
      </c>
      <c r="AQ241" s="666">
        <v>49</v>
      </c>
      <c r="AR241" s="667">
        <f>AP241/AN241</f>
        <v>0.84615384615384615</v>
      </c>
      <c r="AS241" s="668">
        <f>AP241/AO241</f>
        <v>0.84615384615384615</v>
      </c>
      <c r="AT241" s="645">
        <v>35</v>
      </c>
      <c r="AU241" s="665">
        <v>35</v>
      </c>
      <c r="AV241" s="665">
        <v>29</v>
      </c>
      <c r="AW241" s="665">
        <v>29</v>
      </c>
      <c r="AX241" s="666">
        <v>25</v>
      </c>
      <c r="AY241" s="667">
        <f>AW241/AU241</f>
        <v>0.82857142857142863</v>
      </c>
      <c r="AZ241" s="668">
        <f>AW241/AV241</f>
        <v>1</v>
      </c>
      <c r="BA241" s="645">
        <v>47</v>
      </c>
      <c r="BB241" s="665">
        <v>47</v>
      </c>
      <c r="BC241" s="665">
        <v>47</v>
      </c>
      <c r="BD241" s="665">
        <v>29</v>
      </c>
      <c r="BE241" s="666">
        <v>24</v>
      </c>
      <c r="BF241" s="667">
        <f>BD241/BB241</f>
        <v>0.61702127659574468</v>
      </c>
      <c r="BG241" s="668">
        <f>BD241/BC241</f>
        <v>0.61702127659574468</v>
      </c>
      <c r="BH241" s="645">
        <v>43</v>
      </c>
      <c r="BI241" s="665">
        <v>42</v>
      </c>
      <c r="BJ241" s="665">
        <v>42</v>
      </c>
      <c r="BK241" s="665">
        <v>34</v>
      </c>
      <c r="BL241" s="666">
        <v>26</v>
      </c>
      <c r="BM241" s="667">
        <f>BK241/BI241</f>
        <v>0.80952380952380953</v>
      </c>
      <c r="BN241" s="668">
        <f>BK241/BJ241</f>
        <v>0.80952380952380953</v>
      </c>
      <c r="BO241" s="645">
        <v>44</v>
      </c>
      <c r="BP241" s="665">
        <v>44</v>
      </c>
      <c r="BQ241" s="665">
        <v>44</v>
      </c>
      <c r="BR241" s="665">
        <v>33</v>
      </c>
      <c r="BS241" s="666">
        <v>25</v>
      </c>
      <c r="BT241" s="667">
        <f>BR241/BP241</f>
        <v>0.75</v>
      </c>
      <c r="BU241" s="668">
        <f>BR241/BQ241</f>
        <v>0.75</v>
      </c>
      <c r="BV241" s="645">
        <v>32</v>
      </c>
      <c r="BW241" s="665">
        <v>32</v>
      </c>
      <c r="BX241" s="665">
        <v>32</v>
      </c>
      <c r="BY241" s="665">
        <v>27</v>
      </c>
      <c r="BZ241" s="666">
        <v>20</v>
      </c>
      <c r="CA241" s="667">
        <f>BY241/BW241</f>
        <v>0.84375</v>
      </c>
      <c r="CB241" s="668">
        <f>BY241/BX241</f>
        <v>0.84375</v>
      </c>
      <c r="CC241" s="645">
        <v>6</v>
      </c>
      <c r="CD241" s="665">
        <v>6</v>
      </c>
      <c r="CE241" s="665">
        <v>6</v>
      </c>
      <c r="CF241" s="665">
        <v>0</v>
      </c>
      <c r="CG241" s="666">
        <v>0</v>
      </c>
      <c r="CH241" s="667">
        <f>CF241/CD241</f>
        <v>0</v>
      </c>
      <c r="CI241" s="668">
        <f>CF241/CE241</f>
        <v>0</v>
      </c>
    </row>
    <row r="242" spans="1:87" s="43" customFormat="1" x14ac:dyDescent="0.2">
      <c r="A242" s="663" t="s">
        <v>542</v>
      </c>
      <c r="B242" s="546" t="s">
        <v>534</v>
      </c>
      <c r="C242" s="664" t="s">
        <v>199</v>
      </c>
      <c r="D242" s="645"/>
      <c r="E242" s="665"/>
      <c r="F242" s="665"/>
      <c r="G242" s="665"/>
      <c r="H242" s="666"/>
      <c r="I242" s="667"/>
      <c r="J242" s="668"/>
      <c r="K242" s="645" t="s">
        <v>67</v>
      </c>
      <c r="L242" s="665" t="s">
        <v>67</v>
      </c>
      <c r="M242" s="665" t="s">
        <v>67</v>
      </c>
      <c r="N242" s="665" t="s">
        <v>67</v>
      </c>
      <c r="O242" s="666" t="s">
        <v>67</v>
      </c>
      <c r="P242" s="667" t="s">
        <v>67</v>
      </c>
      <c r="Q242" s="668" t="s">
        <v>67</v>
      </c>
      <c r="R242" s="645" t="s">
        <v>67</v>
      </c>
      <c r="S242" s="665" t="s">
        <v>67</v>
      </c>
      <c r="T242" s="665" t="s">
        <v>67</v>
      </c>
      <c r="U242" s="665" t="s">
        <v>67</v>
      </c>
      <c r="V242" s="666" t="s">
        <v>67</v>
      </c>
      <c r="W242" s="667" t="s">
        <v>67</v>
      </c>
      <c r="X242" s="668" t="s">
        <v>67</v>
      </c>
      <c r="Y242" s="645">
        <v>9</v>
      </c>
      <c r="Z242" s="665">
        <v>8</v>
      </c>
      <c r="AA242" s="665">
        <v>8</v>
      </c>
      <c r="AB242" s="665">
        <v>6</v>
      </c>
      <c r="AC242" s="666">
        <v>3</v>
      </c>
      <c r="AD242" s="667">
        <f>AB242/Z242</f>
        <v>0.75</v>
      </c>
      <c r="AE242" s="668">
        <f>AB242/AA242</f>
        <v>0.75</v>
      </c>
      <c r="AF242" s="645">
        <v>6</v>
      </c>
      <c r="AG242" s="665">
        <v>6</v>
      </c>
      <c r="AH242" s="665">
        <v>6</v>
      </c>
      <c r="AI242" s="665">
        <v>6</v>
      </c>
      <c r="AJ242" s="666">
        <v>2</v>
      </c>
      <c r="AK242" s="667">
        <f>AI242/AG242</f>
        <v>1</v>
      </c>
      <c r="AL242" s="668">
        <f>AI242/AH242</f>
        <v>1</v>
      </c>
      <c r="AM242" s="645">
        <v>5</v>
      </c>
      <c r="AN242" s="665">
        <v>5</v>
      </c>
      <c r="AO242" s="665">
        <v>5</v>
      </c>
      <c r="AP242" s="665">
        <v>5</v>
      </c>
      <c r="AQ242" s="666">
        <v>4</v>
      </c>
      <c r="AR242" s="667">
        <f>AP242/AN242</f>
        <v>1</v>
      </c>
      <c r="AS242" s="668">
        <f>AP242/AO242</f>
        <v>1</v>
      </c>
      <c r="AT242" s="645">
        <v>5</v>
      </c>
      <c r="AU242" s="665">
        <v>3</v>
      </c>
      <c r="AV242" s="665">
        <v>3</v>
      </c>
      <c r="AW242" s="665">
        <v>3</v>
      </c>
      <c r="AX242" s="666">
        <v>2</v>
      </c>
      <c r="AY242" s="667">
        <f>AW242/AU242</f>
        <v>1</v>
      </c>
      <c r="AZ242" s="668">
        <f>AW242/AV242</f>
        <v>1</v>
      </c>
      <c r="BA242" s="645">
        <v>6</v>
      </c>
      <c r="BB242" s="665">
        <v>0</v>
      </c>
      <c r="BC242" s="665">
        <v>0</v>
      </c>
      <c r="BD242" s="665">
        <v>0</v>
      </c>
      <c r="BE242" s="666">
        <v>0</v>
      </c>
      <c r="BF242" s="667" t="s">
        <v>67</v>
      </c>
      <c r="BG242" s="668" t="s">
        <v>67</v>
      </c>
      <c r="BH242" s="645">
        <v>2</v>
      </c>
      <c r="BI242" s="665">
        <v>2</v>
      </c>
      <c r="BJ242" s="665">
        <v>2</v>
      </c>
      <c r="BK242" s="665">
        <v>2</v>
      </c>
      <c r="BL242" s="666">
        <v>2</v>
      </c>
      <c r="BM242" s="667" t="s">
        <v>67</v>
      </c>
      <c r="BN242" s="668" t="s">
        <v>67</v>
      </c>
      <c r="BO242" s="645">
        <v>4</v>
      </c>
      <c r="BP242" s="665">
        <v>3</v>
      </c>
      <c r="BQ242" s="665">
        <v>3</v>
      </c>
      <c r="BR242" s="665">
        <v>2</v>
      </c>
      <c r="BS242" s="666">
        <v>1</v>
      </c>
      <c r="BT242" s="667">
        <f>BR242/BP242</f>
        <v>0.66666666666666663</v>
      </c>
      <c r="BU242" s="668">
        <f>BR242/BQ242</f>
        <v>0.66666666666666663</v>
      </c>
      <c r="BV242" s="645">
        <v>6</v>
      </c>
      <c r="BW242" s="665">
        <v>6</v>
      </c>
      <c r="BX242" s="665">
        <v>6</v>
      </c>
      <c r="BY242" s="665">
        <v>4</v>
      </c>
      <c r="BZ242" s="666">
        <v>2</v>
      </c>
      <c r="CA242" s="667">
        <f>BY242/BW242</f>
        <v>0.66666666666666663</v>
      </c>
      <c r="CB242" s="668">
        <f>BY242/BX242</f>
        <v>0.66666666666666663</v>
      </c>
      <c r="CC242" s="645">
        <v>15</v>
      </c>
      <c r="CD242" s="665">
        <v>14</v>
      </c>
      <c r="CE242" s="665">
        <v>14</v>
      </c>
      <c r="CF242" s="665">
        <v>13</v>
      </c>
      <c r="CG242" s="666">
        <v>9</v>
      </c>
      <c r="CH242" s="667">
        <f>CF242/CD242</f>
        <v>0.9285714285714286</v>
      </c>
      <c r="CI242" s="668">
        <f>CF242/CE242</f>
        <v>0.9285714285714286</v>
      </c>
    </row>
    <row r="243" spans="1:87" s="43" customFormat="1" x14ac:dyDescent="0.2">
      <c r="A243" s="663" t="s">
        <v>590</v>
      </c>
      <c r="B243" s="546" t="s">
        <v>535</v>
      </c>
      <c r="C243" s="664" t="s">
        <v>199</v>
      </c>
      <c r="D243" s="645"/>
      <c r="E243" s="665"/>
      <c r="F243" s="665"/>
      <c r="G243" s="665"/>
      <c r="H243" s="666"/>
      <c r="I243" s="667"/>
      <c r="J243" s="668"/>
      <c r="K243" s="645" t="s">
        <v>67</v>
      </c>
      <c r="L243" s="665" t="s">
        <v>67</v>
      </c>
      <c r="M243" s="665" t="s">
        <v>67</v>
      </c>
      <c r="N243" s="665" t="s">
        <v>67</v>
      </c>
      <c r="O243" s="666" t="s">
        <v>67</v>
      </c>
      <c r="P243" s="667" t="s">
        <v>67</v>
      </c>
      <c r="Q243" s="668" t="s">
        <v>67</v>
      </c>
      <c r="R243" s="645" t="s">
        <v>67</v>
      </c>
      <c r="S243" s="665" t="s">
        <v>67</v>
      </c>
      <c r="T243" s="665" t="s">
        <v>67</v>
      </c>
      <c r="U243" s="665" t="s">
        <v>67</v>
      </c>
      <c r="V243" s="666" t="s">
        <v>67</v>
      </c>
      <c r="W243" s="667" t="s">
        <v>67</v>
      </c>
      <c r="X243" s="668" t="s">
        <v>67</v>
      </c>
      <c r="Y243" s="645">
        <v>33</v>
      </c>
      <c r="Z243" s="665">
        <v>29</v>
      </c>
      <c r="AA243" s="665">
        <v>19</v>
      </c>
      <c r="AB243" s="665">
        <v>18</v>
      </c>
      <c r="AC243" s="666">
        <v>16</v>
      </c>
      <c r="AD243" s="667">
        <f>AB243/Z243</f>
        <v>0.62068965517241381</v>
      </c>
      <c r="AE243" s="668">
        <f>AB243/AA243</f>
        <v>0.94736842105263153</v>
      </c>
      <c r="AF243" s="645">
        <v>50</v>
      </c>
      <c r="AG243" s="665">
        <v>50</v>
      </c>
      <c r="AH243" s="665">
        <v>42</v>
      </c>
      <c r="AI243" s="665">
        <v>42</v>
      </c>
      <c r="AJ243" s="666">
        <v>27</v>
      </c>
      <c r="AK243" s="667">
        <f>AI243/AG243</f>
        <v>0.84</v>
      </c>
      <c r="AL243" s="668">
        <f>AI243/AH243</f>
        <v>1</v>
      </c>
      <c r="AM243" s="645">
        <v>148</v>
      </c>
      <c r="AN243" s="665">
        <v>145</v>
      </c>
      <c r="AO243" s="665">
        <v>99</v>
      </c>
      <c r="AP243" s="665">
        <v>85</v>
      </c>
      <c r="AQ243" s="666">
        <v>72</v>
      </c>
      <c r="AR243" s="667">
        <f>AP243/AN243</f>
        <v>0.58620689655172409</v>
      </c>
      <c r="AS243" s="668">
        <f>AP243/AO243</f>
        <v>0.85858585858585856</v>
      </c>
      <c r="AT243" s="645">
        <v>141</v>
      </c>
      <c r="AU243" s="665">
        <v>136</v>
      </c>
      <c r="AV243" s="665">
        <v>90</v>
      </c>
      <c r="AW243" s="665">
        <v>79</v>
      </c>
      <c r="AX243" s="666">
        <v>63</v>
      </c>
      <c r="AY243" s="667">
        <f>AW243/AU243</f>
        <v>0.58088235294117652</v>
      </c>
      <c r="AZ243" s="668">
        <f>AW243/AV243</f>
        <v>0.87777777777777777</v>
      </c>
      <c r="BA243" s="645">
        <v>108</v>
      </c>
      <c r="BB243" s="665">
        <v>106</v>
      </c>
      <c r="BC243" s="665">
        <v>65</v>
      </c>
      <c r="BD243" s="665">
        <v>51</v>
      </c>
      <c r="BE243" s="666">
        <v>45</v>
      </c>
      <c r="BF243" s="667">
        <f>BD243/BB243</f>
        <v>0.48113207547169812</v>
      </c>
      <c r="BG243" s="668">
        <f>BD243/BC243</f>
        <v>0.7846153846153846</v>
      </c>
      <c r="BH243" s="645">
        <v>164</v>
      </c>
      <c r="BI243" s="665">
        <v>163</v>
      </c>
      <c r="BJ243" s="665">
        <v>163</v>
      </c>
      <c r="BK243" s="665">
        <v>121</v>
      </c>
      <c r="BL243" s="666">
        <v>79</v>
      </c>
      <c r="BM243" s="667">
        <f>BK243/BI243</f>
        <v>0.74233128834355833</v>
      </c>
      <c r="BN243" s="668">
        <f>BK243/BJ243</f>
        <v>0.74233128834355833</v>
      </c>
      <c r="BO243" s="645">
        <v>157</v>
      </c>
      <c r="BP243" s="665">
        <v>157</v>
      </c>
      <c r="BQ243" s="665">
        <v>145</v>
      </c>
      <c r="BR243" s="665">
        <v>104</v>
      </c>
      <c r="BS243" s="666">
        <v>73</v>
      </c>
      <c r="BT243" s="667">
        <f>BR243/BP243</f>
        <v>0.66242038216560506</v>
      </c>
      <c r="BU243" s="668">
        <f>BR243/BQ243</f>
        <v>0.71724137931034482</v>
      </c>
      <c r="BV243" s="645">
        <v>165</v>
      </c>
      <c r="BW243" s="665">
        <v>165</v>
      </c>
      <c r="BX243" s="665">
        <v>165</v>
      </c>
      <c r="BY243" s="665">
        <v>165</v>
      </c>
      <c r="BZ243" s="666">
        <v>83</v>
      </c>
      <c r="CA243" s="667">
        <f>BY243/BW243</f>
        <v>1</v>
      </c>
      <c r="CB243" s="668">
        <f>BY243/BX243</f>
        <v>1</v>
      </c>
      <c r="CC243" s="617" t="s">
        <v>67</v>
      </c>
      <c r="CD243" s="618" t="s">
        <v>67</v>
      </c>
      <c r="CE243" s="618" t="s">
        <v>67</v>
      </c>
      <c r="CF243" s="618" t="s">
        <v>67</v>
      </c>
      <c r="CG243" s="619" t="s">
        <v>67</v>
      </c>
      <c r="CH243" s="667" t="s">
        <v>67</v>
      </c>
      <c r="CI243" s="668" t="s">
        <v>67</v>
      </c>
    </row>
    <row r="244" spans="1:87" s="43" customFormat="1" x14ac:dyDescent="0.2">
      <c r="A244" s="663" t="s">
        <v>591</v>
      </c>
      <c r="B244" s="546" t="s">
        <v>541</v>
      </c>
      <c r="C244" s="664" t="s">
        <v>199</v>
      </c>
      <c r="D244" s="645"/>
      <c r="E244" s="665"/>
      <c r="F244" s="665"/>
      <c r="G244" s="665"/>
      <c r="H244" s="666"/>
      <c r="I244" s="667"/>
      <c r="J244" s="668"/>
      <c r="K244" s="645" t="s">
        <v>67</v>
      </c>
      <c r="L244" s="665" t="s">
        <v>67</v>
      </c>
      <c r="M244" s="665" t="s">
        <v>67</v>
      </c>
      <c r="N244" s="665" t="s">
        <v>67</v>
      </c>
      <c r="O244" s="666" t="s">
        <v>67</v>
      </c>
      <c r="P244" s="667" t="s">
        <v>67</v>
      </c>
      <c r="Q244" s="668" t="s">
        <v>67</v>
      </c>
      <c r="R244" s="645" t="s">
        <v>67</v>
      </c>
      <c r="S244" s="665" t="s">
        <v>67</v>
      </c>
      <c r="T244" s="665" t="s">
        <v>67</v>
      </c>
      <c r="U244" s="665" t="s">
        <v>67</v>
      </c>
      <c r="V244" s="666" t="s">
        <v>67</v>
      </c>
      <c r="W244" s="667" t="s">
        <v>67</v>
      </c>
      <c r="X244" s="668" t="s">
        <v>67</v>
      </c>
      <c r="Y244" s="645">
        <v>33</v>
      </c>
      <c r="Z244" s="665">
        <v>29</v>
      </c>
      <c r="AA244" s="665">
        <v>19</v>
      </c>
      <c r="AB244" s="665">
        <v>18</v>
      </c>
      <c r="AC244" s="666">
        <v>16</v>
      </c>
      <c r="AD244" s="667">
        <f>AB244/Z244</f>
        <v>0.62068965517241381</v>
      </c>
      <c r="AE244" s="668">
        <f>AB244/AA244</f>
        <v>0.94736842105263153</v>
      </c>
      <c r="AF244" s="645">
        <v>62</v>
      </c>
      <c r="AG244" s="665">
        <v>62</v>
      </c>
      <c r="AH244" s="665">
        <v>62</v>
      </c>
      <c r="AI244" s="665">
        <v>62</v>
      </c>
      <c r="AJ244" s="666">
        <v>39</v>
      </c>
      <c r="AK244" s="667">
        <f>AI244/AG244</f>
        <v>1</v>
      </c>
      <c r="AL244" s="668">
        <f>AI244/AH244</f>
        <v>1</v>
      </c>
      <c r="AM244" s="645">
        <v>307</v>
      </c>
      <c r="AN244" s="665">
        <v>302</v>
      </c>
      <c r="AO244" s="665">
        <v>302</v>
      </c>
      <c r="AP244" s="665">
        <v>302</v>
      </c>
      <c r="AQ244" s="666">
        <v>198</v>
      </c>
      <c r="AR244" s="667">
        <f>AP244/AN244</f>
        <v>1</v>
      </c>
      <c r="AS244" s="668">
        <f>AP244/AO244</f>
        <v>1</v>
      </c>
      <c r="AT244" s="645">
        <v>299</v>
      </c>
      <c r="AU244" s="665">
        <v>289</v>
      </c>
      <c r="AV244" s="665">
        <v>289</v>
      </c>
      <c r="AW244" s="665">
        <v>289</v>
      </c>
      <c r="AX244" s="666">
        <v>180</v>
      </c>
      <c r="AY244" s="667">
        <f>AW244/AU244</f>
        <v>1</v>
      </c>
      <c r="AZ244" s="668">
        <f>AW244/AV244</f>
        <v>1</v>
      </c>
      <c r="BA244" s="645">
        <v>354</v>
      </c>
      <c r="BB244" s="665">
        <v>336</v>
      </c>
      <c r="BC244" s="665">
        <v>336</v>
      </c>
      <c r="BD244" s="665">
        <v>335</v>
      </c>
      <c r="BE244" s="666">
        <v>198</v>
      </c>
      <c r="BF244" s="667">
        <f>BD244/BB244</f>
        <v>0.99702380952380953</v>
      </c>
      <c r="BG244" s="668">
        <f>BD244/BC244</f>
        <v>0.99702380952380953</v>
      </c>
      <c r="BH244" s="645">
        <v>339</v>
      </c>
      <c r="BI244" s="665">
        <v>323</v>
      </c>
      <c r="BJ244" s="665">
        <v>323</v>
      </c>
      <c r="BK244" s="665">
        <v>323</v>
      </c>
      <c r="BL244" s="666">
        <v>217</v>
      </c>
      <c r="BM244" s="667">
        <f>BK244/BI244</f>
        <v>1</v>
      </c>
      <c r="BN244" s="668">
        <f>BK244/BJ244</f>
        <v>1</v>
      </c>
      <c r="BO244" s="645">
        <v>429</v>
      </c>
      <c r="BP244" s="665">
        <v>397</v>
      </c>
      <c r="BQ244" s="665">
        <v>397</v>
      </c>
      <c r="BR244" s="665">
        <v>397</v>
      </c>
      <c r="BS244" s="666">
        <v>241</v>
      </c>
      <c r="BT244" s="667">
        <f>BR244/BP244</f>
        <v>1</v>
      </c>
      <c r="BU244" s="668">
        <f>BR244/BQ244</f>
        <v>1</v>
      </c>
      <c r="BV244" s="645">
        <v>466</v>
      </c>
      <c r="BW244" s="665">
        <v>440</v>
      </c>
      <c r="BX244" s="665">
        <v>440</v>
      </c>
      <c r="BY244" s="665">
        <v>440</v>
      </c>
      <c r="BZ244" s="666">
        <v>285</v>
      </c>
      <c r="CA244" s="667">
        <f>BY244/BW244</f>
        <v>1</v>
      </c>
      <c r="CB244" s="668">
        <f>BY244/BX244</f>
        <v>1</v>
      </c>
      <c r="CC244" s="645">
        <v>460</v>
      </c>
      <c r="CD244" s="665">
        <v>419</v>
      </c>
      <c r="CE244" s="665">
        <v>419</v>
      </c>
      <c r="CF244" s="665">
        <v>272</v>
      </c>
      <c r="CG244" s="666">
        <v>258</v>
      </c>
      <c r="CH244" s="667">
        <f>CF244/CD244</f>
        <v>0.64916467780429599</v>
      </c>
      <c r="CI244" s="668">
        <f>CF244/CE244</f>
        <v>0.64916467780429599</v>
      </c>
    </row>
    <row r="245" spans="1:87" s="43" customFormat="1" x14ac:dyDescent="0.2">
      <c r="A245" s="663" t="s">
        <v>546</v>
      </c>
      <c r="B245" s="546" t="s">
        <v>547</v>
      </c>
      <c r="C245" s="664" t="s">
        <v>199</v>
      </c>
      <c r="D245" s="645"/>
      <c r="E245" s="665"/>
      <c r="F245" s="665"/>
      <c r="G245" s="665"/>
      <c r="H245" s="666"/>
      <c r="I245" s="667"/>
      <c r="J245" s="668"/>
      <c r="K245" s="645" t="s">
        <v>67</v>
      </c>
      <c r="L245" s="665" t="s">
        <v>67</v>
      </c>
      <c r="M245" s="665" t="s">
        <v>67</v>
      </c>
      <c r="N245" s="665" t="s">
        <v>67</v>
      </c>
      <c r="O245" s="666" t="s">
        <v>67</v>
      </c>
      <c r="P245" s="667" t="s">
        <v>67</v>
      </c>
      <c r="Q245" s="668" t="s">
        <v>67</v>
      </c>
      <c r="R245" s="645" t="s">
        <v>67</v>
      </c>
      <c r="S245" s="665" t="s">
        <v>67</v>
      </c>
      <c r="T245" s="665" t="s">
        <v>67</v>
      </c>
      <c r="U245" s="665" t="s">
        <v>67</v>
      </c>
      <c r="V245" s="666" t="s">
        <v>67</v>
      </c>
      <c r="W245" s="667" t="s">
        <v>67</v>
      </c>
      <c r="X245" s="668" t="s">
        <v>67</v>
      </c>
      <c r="Y245" s="645" t="s">
        <v>67</v>
      </c>
      <c r="Z245" s="665" t="s">
        <v>67</v>
      </c>
      <c r="AA245" s="665" t="s">
        <v>67</v>
      </c>
      <c r="AB245" s="665" t="s">
        <v>67</v>
      </c>
      <c r="AC245" s="666" t="s">
        <v>67</v>
      </c>
      <c r="AD245" s="667" t="s">
        <v>67</v>
      </c>
      <c r="AE245" s="668" t="s">
        <v>67</v>
      </c>
      <c r="AF245" s="645" t="s">
        <v>67</v>
      </c>
      <c r="AG245" s="665" t="s">
        <v>67</v>
      </c>
      <c r="AH245" s="665" t="s">
        <v>67</v>
      </c>
      <c r="AI245" s="665" t="s">
        <v>67</v>
      </c>
      <c r="AJ245" s="666" t="s">
        <v>67</v>
      </c>
      <c r="AK245" s="667" t="s">
        <v>67</v>
      </c>
      <c r="AL245" s="668" t="s">
        <v>67</v>
      </c>
      <c r="AM245" s="645">
        <v>40</v>
      </c>
      <c r="AN245" s="665">
        <v>39</v>
      </c>
      <c r="AO245" s="665">
        <v>39</v>
      </c>
      <c r="AP245" s="665">
        <v>39</v>
      </c>
      <c r="AQ245" s="666">
        <v>39</v>
      </c>
      <c r="AR245" s="667">
        <f>AP245/AN245</f>
        <v>1</v>
      </c>
      <c r="AS245" s="668">
        <f>AP245/AO245</f>
        <v>1</v>
      </c>
      <c r="AT245" s="645">
        <v>78</v>
      </c>
      <c r="AU245" s="665">
        <v>72</v>
      </c>
      <c r="AV245" s="665">
        <v>41</v>
      </c>
      <c r="AW245" s="665">
        <v>40</v>
      </c>
      <c r="AX245" s="666">
        <v>30</v>
      </c>
      <c r="AY245" s="667">
        <f t="shared" ref="AY245:AY246" si="282">AW245/AU245</f>
        <v>0.55555555555555558</v>
      </c>
      <c r="AZ245" s="668">
        <f t="shared" ref="AZ245:AZ246" si="283">AW245/AV245</f>
        <v>0.97560975609756095</v>
      </c>
      <c r="BA245" s="645">
        <v>59</v>
      </c>
      <c r="BB245" s="665">
        <v>56</v>
      </c>
      <c r="BC245" s="665">
        <v>46</v>
      </c>
      <c r="BD245" s="665">
        <v>35</v>
      </c>
      <c r="BE245" s="666">
        <v>29</v>
      </c>
      <c r="BF245" s="667">
        <f t="shared" ref="BF245:BF246" si="284">BD245/BB245</f>
        <v>0.625</v>
      </c>
      <c r="BG245" s="668">
        <f t="shared" ref="BG245:BG246" si="285">BD245/BC245</f>
        <v>0.76086956521739135</v>
      </c>
      <c r="BH245" s="645">
        <v>82</v>
      </c>
      <c r="BI245" s="665">
        <v>81</v>
      </c>
      <c r="BJ245" s="665">
        <v>75</v>
      </c>
      <c r="BK245" s="665">
        <v>57</v>
      </c>
      <c r="BL245" s="666">
        <v>57</v>
      </c>
      <c r="BM245" s="667">
        <f t="shared" ref="BM245:BM249" si="286">BK245/BI245</f>
        <v>0.70370370370370372</v>
      </c>
      <c r="BN245" s="668">
        <f t="shared" ref="BN245:BN249" si="287">BK245/BJ245</f>
        <v>0.76</v>
      </c>
      <c r="BO245" s="645">
        <v>55</v>
      </c>
      <c r="BP245" s="665">
        <v>54</v>
      </c>
      <c r="BQ245" s="665">
        <v>33</v>
      </c>
      <c r="BR245" s="665">
        <v>32</v>
      </c>
      <c r="BS245" s="666">
        <v>32</v>
      </c>
      <c r="BT245" s="667">
        <f t="shared" ref="BT245:BT249" si="288">BR245/BP245</f>
        <v>0.59259259259259256</v>
      </c>
      <c r="BU245" s="668">
        <f t="shared" ref="BU245:BU249" si="289">BR245/BQ245</f>
        <v>0.96969696969696972</v>
      </c>
      <c r="BV245" s="645">
        <v>75</v>
      </c>
      <c r="BW245" s="665">
        <v>71</v>
      </c>
      <c r="BX245" s="665">
        <v>35</v>
      </c>
      <c r="BY245" s="665">
        <v>35</v>
      </c>
      <c r="BZ245" s="666">
        <v>35</v>
      </c>
      <c r="CA245" s="667">
        <f t="shared" ref="CA245:CA249" si="290">BY245/BW245</f>
        <v>0.49295774647887325</v>
      </c>
      <c r="CB245" s="668">
        <f t="shared" ref="CB245:CB249" si="291">BY245/BX245</f>
        <v>1</v>
      </c>
      <c r="CC245" s="645">
        <v>59</v>
      </c>
      <c r="CD245" s="665">
        <v>56</v>
      </c>
      <c r="CE245" s="665">
        <v>28</v>
      </c>
      <c r="CF245" s="665">
        <v>28</v>
      </c>
      <c r="CG245" s="666">
        <v>28</v>
      </c>
      <c r="CH245" s="667">
        <f t="shared" ref="CH245:CH249" si="292">CF245/CD245</f>
        <v>0.5</v>
      </c>
      <c r="CI245" s="668">
        <f t="shared" ref="CI245:CI249" si="293">CF245/CE245</f>
        <v>1</v>
      </c>
    </row>
    <row r="246" spans="1:87" s="43" customFormat="1" x14ac:dyDescent="0.2">
      <c r="A246" s="663" t="s">
        <v>592</v>
      </c>
      <c r="B246" s="546" t="s">
        <v>548</v>
      </c>
      <c r="C246" s="664" t="s">
        <v>199</v>
      </c>
      <c r="D246" s="645"/>
      <c r="E246" s="665"/>
      <c r="F246" s="665"/>
      <c r="G246" s="665"/>
      <c r="H246" s="666"/>
      <c r="I246" s="667"/>
      <c r="J246" s="668"/>
      <c r="K246" s="645" t="s">
        <v>67</v>
      </c>
      <c r="L246" s="665" t="s">
        <v>67</v>
      </c>
      <c r="M246" s="665" t="s">
        <v>67</v>
      </c>
      <c r="N246" s="665" t="s">
        <v>67</v>
      </c>
      <c r="O246" s="666" t="s">
        <v>67</v>
      </c>
      <c r="P246" s="667" t="s">
        <v>67</v>
      </c>
      <c r="Q246" s="668" t="s">
        <v>67</v>
      </c>
      <c r="R246" s="645" t="s">
        <v>67</v>
      </c>
      <c r="S246" s="665" t="s">
        <v>67</v>
      </c>
      <c r="T246" s="665" t="s">
        <v>67</v>
      </c>
      <c r="U246" s="665" t="s">
        <v>67</v>
      </c>
      <c r="V246" s="666" t="s">
        <v>67</v>
      </c>
      <c r="W246" s="667" t="s">
        <v>67</v>
      </c>
      <c r="X246" s="668" t="s">
        <v>67</v>
      </c>
      <c r="Y246" s="645" t="s">
        <v>67</v>
      </c>
      <c r="Z246" s="665" t="s">
        <v>67</v>
      </c>
      <c r="AA246" s="665" t="s">
        <v>67</v>
      </c>
      <c r="AB246" s="665" t="s">
        <v>67</v>
      </c>
      <c r="AC246" s="666" t="s">
        <v>67</v>
      </c>
      <c r="AD246" s="667" t="s">
        <v>67</v>
      </c>
      <c r="AE246" s="668" t="s">
        <v>67</v>
      </c>
      <c r="AF246" s="645" t="s">
        <v>67</v>
      </c>
      <c r="AG246" s="665" t="s">
        <v>67</v>
      </c>
      <c r="AH246" s="665" t="s">
        <v>67</v>
      </c>
      <c r="AI246" s="665" t="s">
        <v>67</v>
      </c>
      <c r="AJ246" s="666" t="s">
        <v>67</v>
      </c>
      <c r="AK246" s="667" t="s">
        <v>67</v>
      </c>
      <c r="AL246" s="668" t="s">
        <v>67</v>
      </c>
      <c r="AM246" s="645" t="s">
        <v>67</v>
      </c>
      <c r="AN246" s="665" t="s">
        <v>67</v>
      </c>
      <c r="AO246" s="665" t="s">
        <v>67</v>
      </c>
      <c r="AP246" s="665" t="s">
        <v>67</v>
      </c>
      <c r="AQ246" s="666" t="s">
        <v>67</v>
      </c>
      <c r="AR246" s="667" t="s">
        <v>67</v>
      </c>
      <c r="AS246" s="668" t="s">
        <v>67</v>
      </c>
      <c r="AT246" s="645">
        <v>1958</v>
      </c>
      <c r="AU246" s="665">
        <v>1942</v>
      </c>
      <c r="AV246" s="665">
        <v>1942</v>
      </c>
      <c r="AW246" s="665">
        <v>1890</v>
      </c>
      <c r="AX246" s="666">
        <v>1273</v>
      </c>
      <c r="AY246" s="667">
        <f t="shared" si="282"/>
        <v>0.97322348094747679</v>
      </c>
      <c r="AZ246" s="668">
        <f t="shared" si="283"/>
        <v>0.97322348094747679</v>
      </c>
      <c r="BA246" s="645">
        <v>486</v>
      </c>
      <c r="BB246" s="665">
        <v>482</v>
      </c>
      <c r="BC246" s="665">
        <v>461</v>
      </c>
      <c r="BD246" s="665">
        <v>331</v>
      </c>
      <c r="BE246" s="666">
        <v>280</v>
      </c>
      <c r="BF246" s="667">
        <f t="shared" si="284"/>
        <v>0.68672199170124482</v>
      </c>
      <c r="BG246" s="668">
        <f t="shared" si="285"/>
        <v>0.71800433839479394</v>
      </c>
      <c r="BH246" s="645">
        <v>478</v>
      </c>
      <c r="BI246" s="665">
        <v>463</v>
      </c>
      <c r="BJ246" s="665">
        <v>463</v>
      </c>
      <c r="BK246" s="665">
        <v>459</v>
      </c>
      <c r="BL246" s="666">
        <v>368</v>
      </c>
      <c r="BM246" s="667">
        <f t="shared" si="286"/>
        <v>0.99136069114470837</v>
      </c>
      <c r="BN246" s="668">
        <f t="shared" si="287"/>
        <v>0.99136069114470837</v>
      </c>
      <c r="BO246" s="645">
        <v>447</v>
      </c>
      <c r="BP246" s="665">
        <v>440</v>
      </c>
      <c r="BQ246" s="665">
        <v>440</v>
      </c>
      <c r="BR246" s="665">
        <v>437</v>
      </c>
      <c r="BS246" s="666">
        <v>377</v>
      </c>
      <c r="BT246" s="667">
        <f t="shared" si="288"/>
        <v>0.99318181818181817</v>
      </c>
      <c r="BU246" s="668">
        <f t="shared" si="289"/>
        <v>0.99318181818181817</v>
      </c>
      <c r="BV246" s="645">
        <v>429</v>
      </c>
      <c r="BW246" s="665">
        <v>417</v>
      </c>
      <c r="BX246" s="665">
        <v>417</v>
      </c>
      <c r="BY246" s="665">
        <v>416</v>
      </c>
      <c r="BZ246" s="666">
        <v>317</v>
      </c>
      <c r="CA246" s="667">
        <f t="shared" si="290"/>
        <v>0.99760191846522783</v>
      </c>
      <c r="CB246" s="668">
        <f t="shared" si="291"/>
        <v>0.99760191846522783</v>
      </c>
      <c r="CC246" s="645">
        <v>447</v>
      </c>
      <c r="CD246" s="665">
        <v>438</v>
      </c>
      <c r="CE246" s="665">
        <v>438</v>
      </c>
      <c r="CF246" s="665">
        <v>395</v>
      </c>
      <c r="CG246" s="666">
        <v>316</v>
      </c>
      <c r="CH246" s="667">
        <f t="shared" si="292"/>
        <v>0.90182648401826482</v>
      </c>
      <c r="CI246" s="668">
        <f t="shared" si="293"/>
        <v>0.90182648401826482</v>
      </c>
    </row>
    <row r="247" spans="1:87" s="43" customFormat="1" x14ac:dyDescent="0.2">
      <c r="A247" s="663" t="s">
        <v>593</v>
      </c>
      <c r="B247" s="546" t="s">
        <v>560</v>
      </c>
      <c r="C247" s="664" t="s">
        <v>199</v>
      </c>
      <c r="D247" s="645"/>
      <c r="E247" s="665"/>
      <c r="F247" s="665"/>
      <c r="G247" s="665"/>
      <c r="H247" s="666"/>
      <c r="I247" s="667"/>
      <c r="J247" s="668"/>
      <c r="K247" s="645" t="s">
        <v>67</v>
      </c>
      <c r="L247" s="665" t="s">
        <v>67</v>
      </c>
      <c r="M247" s="665" t="s">
        <v>67</v>
      </c>
      <c r="N247" s="665" t="s">
        <v>67</v>
      </c>
      <c r="O247" s="666" t="s">
        <v>67</v>
      </c>
      <c r="P247" s="667" t="s">
        <v>67</v>
      </c>
      <c r="Q247" s="668" t="s">
        <v>67</v>
      </c>
      <c r="R247" s="645" t="s">
        <v>67</v>
      </c>
      <c r="S247" s="665" t="s">
        <v>67</v>
      </c>
      <c r="T247" s="665" t="s">
        <v>67</v>
      </c>
      <c r="U247" s="665" t="s">
        <v>67</v>
      </c>
      <c r="V247" s="666" t="s">
        <v>67</v>
      </c>
      <c r="W247" s="667" t="s">
        <v>67</v>
      </c>
      <c r="X247" s="668" t="s">
        <v>67</v>
      </c>
      <c r="Y247" s="645" t="s">
        <v>67</v>
      </c>
      <c r="Z247" s="665" t="s">
        <v>67</v>
      </c>
      <c r="AA247" s="665" t="s">
        <v>67</v>
      </c>
      <c r="AB247" s="665" t="s">
        <v>67</v>
      </c>
      <c r="AC247" s="666" t="s">
        <v>67</v>
      </c>
      <c r="AD247" s="667" t="s">
        <v>67</v>
      </c>
      <c r="AE247" s="668" t="s">
        <v>67</v>
      </c>
      <c r="AF247" s="645" t="s">
        <v>67</v>
      </c>
      <c r="AG247" s="665" t="s">
        <v>67</v>
      </c>
      <c r="AH247" s="665" t="s">
        <v>67</v>
      </c>
      <c r="AI247" s="665" t="s">
        <v>67</v>
      </c>
      <c r="AJ247" s="666" t="s">
        <v>67</v>
      </c>
      <c r="AK247" s="667" t="s">
        <v>67</v>
      </c>
      <c r="AL247" s="668" t="s">
        <v>67</v>
      </c>
      <c r="AM247" s="645" t="s">
        <v>67</v>
      </c>
      <c r="AN247" s="665" t="s">
        <v>67</v>
      </c>
      <c r="AO247" s="665" t="s">
        <v>67</v>
      </c>
      <c r="AP247" s="665" t="s">
        <v>67</v>
      </c>
      <c r="AQ247" s="666" t="s">
        <v>67</v>
      </c>
      <c r="AR247" s="667" t="s">
        <v>67</v>
      </c>
      <c r="AS247" s="668" t="s">
        <v>67</v>
      </c>
      <c r="AT247" s="645" t="s">
        <v>67</v>
      </c>
      <c r="AU247" s="665" t="s">
        <v>67</v>
      </c>
      <c r="AV247" s="665" t="s">
        <v>67</v>
      </c>
      <c r="AW247" s="665" t="s">
        <v>67</v>
      </c>
      <c r="AX247" s="666" t="s">
        <v>67</v>
      </c>
      <c r="AY247" s="667" t="s">
        <v>67</v>
      </c>
      <c r="AZ247" s="668" t="s">
        <v>67</v>
      </c>
      <c r="BA247" s="645">
        <v>82</v>
      </c>
      <c r="BB247" s="665">
        <v>82</v>
      </c>
      <c r="BC247" s="665">
        <v>61</v>
      </c>
      <c r="BD247" s="665">
        <v>61</v>
      </c>
      <c r="BE247" s="666">
        <v>46</v>
      </c>
      <c r="BF247" s="667">
        <f t="shared" ref="BF247:BF248" si="294">BD247/BB247</f>
        <v>0.74390243902439024</v>
      </c>
      <c r="BG247" s="668">
        <f t="shared" ref="BG247:BG248" si="295">BD247/BC247</f>
        <v>1</v>
      </c>
      <c r="BH247" s="645">
        <v>327</v>
      </c>
      <c r="BI247" s="665">
        <v>326</v>
      </c>
      <c r="BJ247" s="665">
        <v>207</v>
      </c>
      <c r="BK247" s="665">
        <v>204</v>
      </c>
      <c r="BL247" s="666">
        <v>149</v>
      </c>
      <c r="BM247" s="667">
        <f t="shared" si="286"/>
        <v>0.62576687116564422</v>
      </c>
      <c r="BN247" s="668">
        <f t="shared" si="287"/>
        <v>0.98550724637681164</v>
      </c>
      <c r="BO247" s="645">
        <v>312</v>
      </c>
      <c r="BP247" s="665">
        <v>310</v>
      </c>
      <c r="BQ247" s="665">
        <v>231</v>
      </c>
      <c r="BR247" s="665">
        <v>218</v>
      </c>
      <c r="BS247" s="666">
        <v>171</v>
      </c>
      <c r="BT247" s="667">
        <f t="shared" si="288"/>
        <v>0.70322580645161292</v>
      </c>
      <c r="BU247" s="668">
        <f t="shared" si="289"/>
        <v>0.94372294372294374</v>
      </c>
      <c r="BV247" s="645">
        <v>224</v>
      </c>
      <c r="BW247" s="665">
        <v>215</v>
      </c>
      <c r="BX247" s="665">
        <v>215</v>
      </c>
      <c r="BY247" s="665">
        <v>168</v>
      </c>
      <c r="BZ247" s="666">
        <v>126</v>
      </c>
      <c r="CA247" s="667">
        <f t="shared" si="290"/>
        <v>0.78139534883720929</v>
      </c>
      <c r="CB247" s="668">
        <f t="shared" si="291"/>
        <v>0.78139534883720929</v>
      </c>
      <c r="CC247" s="645">
        <v>211</v>
      </c>
      <c r="CD247" s="665">
        <v>200</v>
      </c>
      <c r="CE247" s="665">
        <v>200</v>
      </c>
      <c r="CF247" s="665">
        <v>139</v>
      </c>
      <c r="CG247" s="666">
        <v>137</v>
      </c>
      <c r="CH247" s="667">
        <f t="shared" si="292"/>
        <v>0.69499999999999995</v>
      </c>
      <c r="CI247" s="668">
        <f t="shared" si="293"/>
        <v>0.69499999999999995</v>
      </c>
    </row>
    <row r="248" spans="1:87" s="43" customFormat="1" x14ac:dyDescent="0.2">
      <c r="A248" s="663" t="s">
        <v>559</v>
      </c>
      <c r="B248" s="546" t="s">
        <v>561</v>
      </c>
      <c r="C248" s="664" t="s">
        <v>199</v>
      </c>
      <c r="D248" s="645"/>
      <c r="E248" s="665"/>
      <c r="F248" s="665"/>
      <c r="G248" s="665"/>
      <c r="H248" s="666"/>
      <c r="I248" s="667"/>
      <c r="J248" s="668"/>
      <c r="K248" s="645" t="s">
        <v>67</v>
      </c>
      <c r="L248" s="665" t="s">
        <v>67</v>
      </c>
      <c r="M248" s="665" t="s">
        <v>67</v>
      </c>
      <c r="N248" s="665" t="s">
        <v>67</v>
      </c>
      <c r="O248" s="666" t="s">
        <v>67</v>
      </c>
      <c r="P248" s="667" t="s">
        <v>67</v>
      </c>
      <c r="Q248" s="668" t="s">
        <v>67</v>
      </c>
      <c r="R248" s="645" t="s">
        <v>67</v>
      </c>
      <c r="S248" s="665" t="s">
        <v>67</v>
      </c>
      <c r="T248" s="665" t="s">
        <v>67</v>
      </c>
      <c r="U248" s="665" t="s">
        <v>67</v>
      </c>
      <c r="V248" s="666" t="s">
        <v>67</v>
      </c>
      <c r="W248" s="667" t="s">
        <v>67</v>
      </c>
      <c r="X248" s="668" t="s">
        <v>67</v>
      </c>
      <c r="Y248" s="645" t="s">
        <v>67</v>
      </c>
      <c r="Z248" s="665" t="s">
        <v>67</v>
      </c>
      <c r="AA248" s="665" t="s">
        <v>67</v>
      </c>
      <c r="AB248" s="665" t="s">
        <v>67</v>
      </c>
      <c r="AC248" s="666" t="s">
        <v>67</v>
      </c>
      <c r="AD248" s="667" t="s">
        <v>67</v>
      </c>
      <c r="AE248" s="668" t="s">
        <v>67</v>
      </c>
      <c r="AF248" s="645" t="s">
        <v>67</v>
      </c>
      <c r="AG248" s="665" t="s">
        <v>67</v>
      </c>
      <c r="AH248" s="665" t="s">
        <v>67</v>
      </c>
      <c r="AI248" s="665" t="s">
        <v>67</v>
      </c>
      <c r="AJ248" s="666" t="s">
        <v>67</v>
      </c>
      <c r="AK248" s="667" t="s">
        <v>67</v>
      </c>
      <c r="AL248" s="668" t="s">
        <v>67</v>
      </c>
      <c r="AM248" s="645" t="s">
        <v>67</v>
      </c>
      <c r="AN248" s="665" t="s">
        <v>67</v>
      </c>
      <c r="AO248" s="665" t="s">
        <v>67</v>
      </c>
      <c r="AP248" s="665" t="s">
        <v>67</v>
      </c>
      <c r="AQ248" s="666" t="s">
        <v>67</v>
      </c>
      <c r="AR248" s="667" t="s">
        <v>67</v>
      </c>
      <c r="AS248" s="668" t="s">
        <v>67</v>
      </c>
      <c r="AT248" s="645" t="s">
        <v>67</v>
      </c>
      <c r="AU248" s="665" t="s">
        <v>67</v>
      </c>
      <c r="AV248" s="665" t="s">
        <v>67</v>
      </c>
      <c r="AW248" s="665" t="s">
        <v>67</v>
      </c>
      <c r="AX248" s="666" t="s">
        <v>67</v>
      </c>
      <c r="AY248" s="667" t="s">
        <v>67</v>
      </c>
      <c r="AZ248" s="668" t="s">
        <v>67</v>
      </c>
      <c r="BA248" s="645">
        <v>1197</v>
      </c>
      <c r="BB248" s="665">
        <v>1127</v>
      </c>
      <c r="BC248" s="665">
        <v>871</v>
      </c>
      <c r="BD248" s="665">
        <v>871</v>
      </c>
      <c r="BE248" s="666">
        <v>735</v>
      </c>
      <c r="BF248" s="667">
        <f t="shared" si="294"/>
        <v>0.77284826974267973</v>
      </c>
      <c r="BG248" s="668">
        <f t="shared" si="295"/>
        <v>1</v>
      </c>
      <c r="BH248" s="645">
        <v>1005</v>
      </c>
      <c r="BI248" s="665">
        <v>982</v>
      </c>
      <c r="BJ248" s="665">
        <v>710</v>
      </c>
      <c r="BK248" s="665">
        <v>710</v>
      </c>
      <c r="BL248" s="666">
        <v>596</v>
      </c>
      <c r="BM248" s="667">
        <f t="shared" si="286"/>
        <v>0.72301425661914465</v>
      </c>
      <c r="BN248" s="668">
        <f t="shared" si="287"/>
        <v>1</v>
      </c>
      <c r="BO248" s="645">
        <v>854</v>
      </c>
      <c r="BP248" s="665">
        <v>834</v>
      </c>
      <c r="BQ248" s="665">
        <v>617</v>
      </c>
      <c r="BR248" s="665">
        <v>617</v>
      </c>
      <c r="BS248" s="666">
        <v>535</v>
      </c>
      <c r="BT248" s="667">
        <f t="shared" si="288"/>
        <v>0.73980815347721818</v>
      </c>
      <c r="BU248" s="668">
        <f t="shared" si="289"/>
        <v>1</v>
      </c>
      <c r="BV248" s="645">
        <v>695</v>
      </c>
      <c r="BW248" s="665">
        <v>678</v>
      </c>
      <c r="BX248" s="665">
        <v>469</v>
      </c>
      <c r="BY248" s="665">
        <v>469</v>
      </c>
      <c r="BZ248" s="666">
        <v>354</v>
      </c>
      <c r="CA248" s="667">
        <f t="shared" si="290"/>
        <v>0.69174041297935107</v>
      </c>
      <c r="CB248" s="668">
        <f t="shared" si="291"/>
        <v>1</v>
      </c>
      <c r="CC248" s="645">
        <v>757</v>
      </c>
      <c r="CD248" s="665">
        <v>734</v>
      </c>
      <c r="CE248" s="665">
        <v>540</v>
      </c>
      <c r="CF248" s="665">
        <v>540</v>
      </c>
      <c r="CG248" s="666">
        <v>465</v>
      </c>
      <c r="CH248" s="667">
        <f t="shared" si="292"/>
        <v>0.73569482288828336</v>
      </c>
      <c r="CI248" s="668">
        <f t="shared" si="293"/>
        <v>1</v>
      </c>
    </row>
    <row r="249" spans="1:87" s="43" customFormat="1" ht="13.5" thickBot="1" x14ac:dyDescent="0.25">
      <c r="A249" s="686" t="s">
        <v>594</v>
      </c>
      <c r="B249" s="672" t="s">
        <v>595</v>
      </c>
      <c r="C249" s="673" t="s">
        <v>199</v>
      </c>
      <c r="D249" s="674"/>
      <c r="E249" s="675"/>
      <c r="F249" s="675"/>
      <c r="G249" s="675"/>
      <c r="H249" s="676"/>
      <c r="I249" s="677"/>
      <c r="J249" s="678"/>
      <c r="K249" s="674" t="s">
        <v>67</v>
      </c>
      <c r="L249" s="675" t="s">
        <v>67</v>
      </c>
      <c r="M249" s="675" t="s">
        <v>67</v>
      </c>
      <c r="N249" s="675" t="s">
        <v>67</v>
      </c>
      <c r="O249" s="676" t="s">
        <v>67</v>
      </c>
      <c r="P249" s="677" t="s">
        <v>67</v>
      </c>
      <c r="Q249" s="678" t="s">
        <v>67</v>
      </c>
      <c r="R249" s="674" t="s">
        <v>67</v>
      </c>
      <c r="S249" s="675" t="s">
        <v>67</v>
      </c>
      <c r="T249" s="675" t="s">
        <v>67</v>
      </c>
      <c r="U249" s="675" t="s">
        <v>67</v>
      </c>
      <c r="V249" s="676" t="s">
        <v>67</v>
      </c>
      <c r="W249" s="677" t="s">
        <v>67</v>
      </c>
      <c r="X249" s="678" t="s">
        <v>67</v>
      </c>
      <c r="Y249" s="674" t="s">
        <v>67</v>
      </c>
      <c r="Z249" s="675" t="s">
        <v>67</v>
      </c>
      <c r="AA249" s="675" t="s">
        <v>67</v>
      </c>
      <c r="AB249" s="675" t="s">
        <v>67</v>
      </c>
      <c r="AC249" s="676" t="s">
        <v>67</v>
      </c>
      <c r="AD249" s="677" t="s">
        <v>67</v>
      </c>
      <c r="AE249" s="678" t="s">
        <v>67</v>
      </c>
      <c r="AF249" s="674" t="s">
        <v>67</v>
      </c>
      <c r="AG249" s="675" t="s">
        <v>67</v>
      </c>
      <c r="AH249" s="675" t="s">
        <v>67</v>
      </c>
      <c r="AI249" s="675" t="s">
        <v>67</v>
      </c>
      <c r="AJ249" s="676" t="s">
        <v>67</v>
      </c>
      <c r="AK249" s="677" t="s">
        <v>67</v>
      </c>
      <c r="AL249" s="678" t="s">
        <v>67</v>
      </c>
      <c r="AM249" s="674" t="s">
        <v>67</v>
      </c>
      <c r="AN249" s="675" t="s">
        <v>67</v>
      </c>
      <c r="AO249" s="675" t="s">
        <v>67</v>
      </c>
      <c r="AP249" s="675" t="s">
        <v>67</v>
      </c>
      <c r="AQ249" s="676" t="s">
        <v>67</v>
      </c>
      <c r="AR249" s="677" t="s">
        <v>67</v>
      </c>
      <c r="AS249" s="678" t="s">
        <v>67</v>
      </c>
      <c r="AT249" s="674" t="s">
        <v>67</v>
      </c>
      <c r="AU249" s="675" t="s">
        <v>67</v>
      </c>
      <c r="AV249" s="675" t="s">
        <v>67</v>
      </c>
      <c r="AW249" s="675" t="s">
        <v>67</v>
      </c>
      <c r="AX249" s="676" t="s">
        <v>67</v>
      </c>
      <c r="AY249" s="677" t="s">
        <v>67</v>
      </c>
      <c r="AZ249" s="678" t="s">
        <v>67</v>
      </c>
      <c r="BA249" s="674">
        <v>1197</v>
      </c>
      <c r="BB249" s="675">
        <v>1127</v>
      </c>
      <c r="BC249" s="675">
        <v>871</v>
      </c>
      <c r="BD249" s="675">
        <v>871</v>
      </c>
      <c r="BE249" s="676">
        <v>735</v>
      </c>
      <c r="BF249" s="677">
        <f t="shared" ref="BF249" si="296">BD249/BB249</f>
        <v>0.77284826974267973</v>
      </c>
      <c r="BG249" s="678">
        <f t="shared" ref="BG249" si="297">BD249/BC249</f>
        <v>1</v>
      </c>
      <c r="BH249" s="674">
        <v>365</v>
      </c>
      <c r="BI249" s="675">
        <v>346</v>
      </c>
      <c r="BJ249" s="675">
        <v>346</v>
      </c>
      <c r="BK249" s="675">
        <v>346</v>
      </c>
      <c r="BL249" s="676">
        <v>319</v>
      </c>
      <c r="BM249" s="677">
        <f t="shared" si="286"/>
        <v>1</v>
      </c>
      <c r="BN249" s="678">
        <f t="shared" si="287"/>
        <v>1</v>
      </c>
      <c r="BO249" s="674">
        <v>322</v>
      </c>
      <c r="BP249" s="675">
        <v>286</v>
      </c>
      <c r="BQ249" s="675">
        <v>286</v>
      </c>
      <c r="BR249" s="675">
        <v>286</v>
      </c>
      <c r="BS249" s="676">
        <v>197</v>
      </c>
      <c r="BT249" s="677">
        <f t="shared" si="288"/>
        <v>1</v>
      </c>
      <c r="BU249" s="678">
        <f t="shared" si="289"/>
        <v>1</v>
      </c>
      <c r="BV249" s="674">
        <v>289</v>
      </c>
      <c r="BW249" s="675">
        <v>270</v>
      </c>
      <c r="BX249" s="675">
        <v>270</v>
      </c>
      <c r="BY249" s="675">
        <v>270</v>
      </c>
      <c r="BZ249" s="676">
        <v>238</v>
      </c>
      <c r="CA249" s="677">
        <f t="shared" si="290"/>
        <v>1</v>
      </c>
      <c r="CB249" s="678">
        <f t="shared" si="291"/>
        <v>1</v>
      </c>
      <c r="CC249" s="674">
        <v>702</v>
      </c>
      <c r="CD249" s="675">
        <v>689</v>
      </c>
      <c r="CE249" s="675">
        <v>689</v>
      </c>
      <c r="CF249" s="675">
        <v>689</v>
      </c>
      <c r="CG249" s="676">
        <v>578</v>
      </c>
      <c r="CH249" s="677">
        <f t="shared" si="292"/>
        <v>1</v>
      </c>
      <c r="CI249" s="678">
        <f t="shared" si="293"/>
        <v>1</v>
      </c>
    </row>
    <row r="250" spans="1:87" s="43" customFormat="1" ht="15.75" thickTop="1" x14ac:dyDescent="0.25">
      <c r="A250" s="158" t="s">
        <v>536</v>
      </c>
      <c r="B250" s="679"/>
      <c r="C250" s="158"/>
      <c r="K250" s="680"/>
      <c r="L250" s="130"/>
      <c r="M250" s="130"/>
      <c r="N250" s="130"/>
      <c r="O250" s="130"/>
      <c r="P250" s="130"/>
      <c r="Q250" s="130"/>
      <c r="R250" s="680"/>
      <c r="S250" s="130"/>
      <c r="T250" s="130"/>
      <c r="U250" s="130"/>
      <c r="V250" s="130"/>
      <c r="W250" s="130"/>
      <c r="X250" s="130"/>
      <c r="Y250" s="680"/>
      <c r="Z250" s="130"/>
      <c r="AA250" s="130"/>
      <c r="AB250" s="130"/>
      <c r="AC250" s="130"/>
      <c r="AD250" s="130"/>
      <c r="AE250" s="130"/>
      <c r="AF250" s="680"/>
      <c r="AG250" s="130"/>
      <c r="AH250" s="130"/>
      <c r="AI250" s="130"/>
      <c r="AJ250" s="130"/>
      <c r="AK250" s="130"/>
      <c r="AL250" s="130"/>
      <c r="AM250"/>
      <c r="AN250" s="627"/>
      <c r="AO250" s="627"/>
      <c r="AP250" s="627"/>
      <c r="AQ250" s="627"/>
      <c r="AT250"/>
      <c r="AU250" s="627"/>
      <c r="AV250" s="627"/>
      <c r="AW250" s="627"/>
      <c r="AX250" s="627"/>
      <c r="BA250"/>
      <c r="BB250" s="627"/>
      <c r="BC250" s="627"/>
      <c r="BD250" s="627"/>
      <c r="BE250" s="627"/>
      <c r="BH250"/>
      <c r="BI250" s="627"/>
      <c r="BJ250" s="627"/>
      <c r="BK250" s="627"/>
      <c r="BL250" s="627"/>
      <c r="BO250"/>
      <c r="BP250" s="627"/>
      <c r="BQ250" s="627"/>
      <c r="BR250" s="627"/>
      <c r="BS250" s="627"/>
      <c r="BV250"/>
      <c r="BW250" s="627"/>
      <c r="BX250" s="627"/>
      <c r="BY250" s="627"/>
      <c r="BZ250" s="627"/>
      <c r="CC250"/>
      <c r="CD250" s="627"/>
      <c r="CE250" s="627"/>
      <c r="CF250" s="627"/>
      <c r="CG250" s="627"/>
    </row>
    <row r="251" spans="1:87" s="43" customFormat="1" ht="15" x14ac:dyDescent="0.25">
      <c r="A251" s="158" t="s">
        <v>537</v>
      </c>
      <c r="B251" s="679"/>
      <c r="C251" s="158"/>
      <c r="K251" s="680"/>
      <c r="L251" s="130"/>
      <c r="M251" s="130"/>
      <c r="N251" s="130"/>
      <c r="O251" s="130"/>
      <c r="P251" s="130"/>
      <c r="Q251" s="130"/>
      <c r="R251" s="680"/>
      <c r="S251" s="130"/>
      <c r="T251" s="130"/>
      <c r="U251" s="130"/>
      <c r="V251" s="130"/>
      <c r="W251" s="130"/>
      <c r="X251" s="130"/>
      <c r="Y251" s="680"/>
      <c r="Z251" s="130"/>
      <c r="AA251" s="130"/>
      <c r="AB251" s="130"/>
      <c r="AC251" s="130"/>
      <c r="AD251" s="130"/>
      <c r="AE251" s="130"/>
      <c r="AF251" s="680"/>
      <c r="AG251" s="130"/>
      <c r="AH251" s="130"/>
      <c r="AI251" s="130"/>
      <c r="AJ251" s="130"/>
      <c r="AK251" s="130"/>
      <c r="AL251" s="130"/>
      <c r="AM251"/>
      <c r="AN251" s="627"/>
      <c r="AO251" s="627"/>
      <c r="AP251" s="627"/>
      <c r="AQ251" s="627"/>
      <c r="AT251"/>
      <c r="AU251" s="627"/>
      <c r="AV251" s="627"/>
      <c r="AW251" s="627"/>
      <c r="AX251" s="627"/>
      <c r="BA251"/>
      <c r="BB251" s="627"/>
      <c r="BC251" s="627"/>
      <c r="BD251" s="627"/>
      <c r="BE251" s="627"/>
      <c r="BH251"/>
      <c r="BI251" s="627"/>
      <c r="BJ251" s="627"/>
      <c r="BK251" s="627"/>
      <c r="BL251" s="627"/>
      <c r="BO251"/>
      <c r="BP251" s="627"/>
      <c r="BQ251" s="627"/>
      <c r="BR251" s="627"/>
      <c r="BS251" s="627"/>
      <c r="BV251"/>
      <c r="BW251" s="627"/>
      <c r="BX251" s="627"/>
      <c r="BY251" s="627"/>
      <c r="BZ251" s="627"/>
      <c r="CC251"/>
      <c r="CD251" s="627"/>
      <c r="CE251" s="627"/>
      <c r="CF251" s="627"/>
      <c r="CG251" s="627"/>
    </row>
    <row r="252" spans="1:87" s="43" customFormat="1" ht="15" x14ac:dyDescent="0.25">
      <c r="A252" s="158" t="s">
        <v>538</v>
      </c>
      <c r="B252" s="679"/>
      <c r="C252" s="15"/>
      <c r="K252" s="680"/>
      <c r="L252" s="130"/>
      <c r="M252" s="130"/>
      <c r="N252" s="130"/>
      <c r="O252" s="130"/>
      <c r="P252" s="130"/>
      <c r="Q252" s="130"/>
      <c r="R252" s="680"/>
      <c r="S252" s="130"/>
      <c r="T252" s="130"/>
      <c r="U252" s="130"/>
      <c r="V252" s="130"/>
      <c r="W252" s="130"/>
      <c r="X252" s="130"/>
      <c r="Y252" s="680"/>
      <c r="Z252" s="130"/>
      <c r="AA252" s="130"/>
      <c r="AB252" s="130"/>
      <c r="AC252" s="130"/>
      <c r="AD252" s="130"/>
      <c r="AE252" s="130"/>
      <c r="AF252" s="680"/>
      <c r="AG252" s="130"/>
      <c r="AH252" s="130"/>
      <c r="AI252" s="130"/>
      <c r="AJ252" s="130"/>
      <c r="AK252" s="130"/>
      <c r="AL252" s="130"/>
      <c r="AM252"/>
      <c r="AN252" s="627"/>
      <c r="AO252" s="627"/>
      <c r="AP252" s="627"/>
      <c r="AQ252" s="627"/>
      <c r="AT252"/>
      <c r="AU252" s="627"/>
      <c r="AV252" s="627"/>
      <c r="AW252" s="627"/>
      <c r="AX252" s="627"/>
      <c r="BA252"/>
      <c r="BB252" s="627"/>
      <c r="BC252" s="627"/>
      <c r="BD252" s="627"/>
      <c r="BE252" s="627"/>
      <c r="BH252"/>
      <c r="BI252" s="627"/>
      <c r="BJ252" s="627"/>
      <c r="BK252" s="627"/>
      <c r="BL252" s="627"/>
      <c r="BO252"/>
      <c r="BP252" s="627"/>
      <c r="BQ252" s="627"/>
      <c r="BR252" s="627"/>
      <c r="BS252" s="627"/>
      <c r="BV252"/>
      <c r="BW252" s="627"/>
      <c r="BX252" s="627"/>
      <c r="BY252" s="627"/>
      <c r="BZ252" s="627"/>
      <c r="CC252"/>
      <c r="CD252" s="627"/>
      <c r="CE252" s="627"/>
      <c r="CF252" s="627"/>
      <c r="CG252" s="627"/>
    </row>
    <row r="253" spans="1:87" s="43" customFormat="1" ht="15" x14ac:dyDescent="0.25">
      <c r="A253" s="158" t="s">
        <v>539</v>
      </c>
      <c r="B253" s="683"/>
      <c r="C253" s="15"/>
      <c r="K253" s="680"/>
      <c r="L253" s="130"/>
      <c r="M253" s="130"/>
      <c r="N253" s="130"/>
      <c r="O253" s="130"/>
      <c r="P253" s="130"/>
      <c r="Q253" s="130"/>
      <c r="R253" s="680"/>
      <c r="S253" s="130"/>
      <c r="T253" s="130"/>
      <c r="U253" s="130"/>
      <c r="V253" s="130"/>
      <c r="W253" s="130"/>
      <c r="X253" s="130"/>
      <c r="Y253" s="680"/>
      <c r="Z253" s="130"/>
      <c r="AA253" s="130"/>
      <c r="AB253" s="130"/>
      <c r="AC253" s="130"/>
      <c r="AD253" s="130"/>
      <c r="AE253" s="130"/>
      <c r="AF253" s="680"/>
      <c r="AG253" s="130"/>
      <c r="AH253" s="130"/>
      <c r="AI253" s="130"/>
      <c r="AJ253" s="130"/>
      <c r="AK253" s="130"/>
      <c r="AL253" s="130"/>
      <c r="AM253"/>
      <c r="AN253" s="627"/>
      <c r="AO253" s="627"/>
      <c r="AP253" s="627"/>
      <c r="AQ253" s="627"/>
      <c r="AT253"/>
      <c r="AU253" s="627"/>
      <c r="AV253" s="627"/>
      <c r="AW253" s="627"/>
      <c r="AX253" s="627"/>
      <c r="BA253"/>
      <c r="BB253" s="627"/>
      <c r="BC253" s="627"/>
      <c r="BD253" s="627"/>
      <c r="BE253" s="627"/>
      <c r="BH253"/>
      <c r="BI253" s="627"/>
      <c r="BJ253" s="627"/>
      <c r="BK253" s="627"/>
      <c r="BL253" s="627"/>
      <c r="BO253"/>
      <c r="BP253" s="627"/>
      <c r="BQ253" s="627"/>
      <c r="BR253" s="627"/>
      <c r="BS253" s="627"/>
      <c r="BV253"/>
      <c r="BW253" s="627"/>
      <c r="BX253" s="627"/>
      <c r="BY253" s="627"/>
      <c r="BZ253" s="627"/>
      <c r="CC253"/>
      <c r="CD253" s="627"/>
      <c r="CE253" s="627"/>
      <c r="CF253" s="627"/>
      <c r="CG253" s="627"/>
    </row>
    <row r="254" spans="1:87" s="43" customFormat="1" ht="15" x14ac:dyDescent="0.25">
      <c r="A254" s="681" t="s">
        <v>540</v>
      </c>
      <c r="B254" s="683"/>
      <c r="C254" s="15"/>
      <c r="K254" s="680"/>
      <c r="L254" s="130"/>
      <c r="M254" s="130"/>
      <c r="N254" s="130"/>
      <c r="O254" s="130"/>
      <c r="P254" s="130"/>
      <c r="Q254" s="130"/>
      <c r="R254" s="680"/>
      <c r="S254" s="130"/>
      <c r="T254" s="130"/>
      <c r="U254" s="130"/>
      <c r="V254" s="130"/>
      <c r="W254" s="130"/>
      <c r="X254" s="130"/>
      <c r="Y254" s="680"/>
      <c r="Z254" s="130"/>
      <c r="AA254" s="130"/>
      <c r="AB254" s="130"/>
      <c r="AC254" s="130"/>
      <c r="AD254" s="130"/>
      <c r="AE254" s="130"/>
      <c r="AF254" s="680"/>
      <c r="AG254" s="130"/>
      <c r="AH254" s="130"/>
      <c r="AI254" s="130"/>
      <c r="AJ254" s="130"/>
      <c r="AK254" s="130"/>
      <c r="AL254" s="130"/>
      <c r="AM254"/>
      <c r="AN254" s="627"/>
      <c r="AO254" s="627"/>
      <c r="AP254" s="627"/>
      <c r="AQ254" s="627"/>
      <c r="AT254"/>
      <c r="AU254" s="627"/>
      <c r="AV254" s="627"/>
      <c r="AW254" s="627"/>
      <c r="AX254" s="627"/>
      <c r="BA254"/>
      <c r="BB254" s="627"/>
      <c r="BC254" s="627"/>
      <c r="BD254" s="627"/>
      <c r="BE254" s="627"/>
      <c r="BH254"/>
      <c r="BI254" s="627"/>
      <c r="BJ254" s="627"/>
      <c r="BK254" s="627"/>
      <c r="BL254" s="627"/>
      <c r="BO254"/>
      <c r="BP254" s="627"/>
      <c r="BQ254" s="627"/>
      <c r="BR254" s="627"/>
      <c r="BS254" s="627"/>
      <c r="BV254"/>
      <c r="BW254" s="627"/>
      <c r="BX254" s="627"/>
      <c r="BY254" s="627"/>
      <c r="BZ254" s="627"/>
      <c r="CC254"/>
      <c r="CD254" s="627"/>
      <c r="CE254" s="627"/>
      <c r="CF254" s="627"/>
      <c r="CG254" s="627"/>
    </row>
    <row r="255" spans="1:87" s="43" customFormat="1" ht="15" x14ac:dyDescent="0.25">
      <c r="A255" s="682"/>
      <c r="B255" s="683"/>
      <c r="C255" s="15"/>
      <c r="K255" s="680"/>
      <c r="L255" s="130"/>
      <c r="M255" s="130"/>
      <c r="N255" s="130"/>
      <c r="O255" s="130"/>
      <c r="P255" s="130"/>
      <c r="Q255" s="130"/>
      <c r="R255" s="680"/>
      <c r="S255" s="130"/>
      <c r="T255" s="130"/>
      <c r="U255" s="130"/>
      <c r="V255" s="130"/>
      <c r="W255" s="130"/>
      <c r="X255" s="130"/>
      <c r="Y255" s="680"/>
      <c r="Z255" s="130"/>
      <c r="AA255" s="130"/>
      <c r="AB255" s="130"/>
      <c r="AC255" s="130"/>
      <c r="AD255" s="130"/>
      <c r="AE255" s="130"/>
      <c r="AF255" s="680"/>
      <c r="AG255" s="130"/>
      <c r="AH255" s="130"/>
      <c r="AI255" s="130"/>
      <c r="AJ255" s="130"/>
      <c r="AK255" s="130"/>
      <c r="AL255" s="130"/>
      <c r="AM255"/>
      <c r="AN255" s="627"/>
      <c r="AO255" s="627"/>
      <c r="AP255" s="627"/>
      <c r="AQ255" s="627"/>
      <c r="AT255"/>
      <c r="AU255" s="627"/>
      <c r="AV255" s="627"/>
      <c r="AW255" s="627"/>
      <c r="AX255" s="627"/>
      <c r="BA255"/>
      <c r="BB255" s="627"/>
      <c r="BC255" s="627"/>
      <c r="BD255" s="627"/>
      <c r="BE255" s="627"/>
      <c r="BH255"/>
      <c r="BI255" s="627"/>
      <c r="BJ255" s="627"/>
      <c r="BK255" s="627"/>
      <c r="BL255" s="627"/>
      <c r="BO255"/>
      <c r="BP255" s="627"/>
      <c r="BQ255" s="627"/>
      <c r="BR255" s="627"/>
      <c r="BS255" s="627"/>
      <c r="BV255"/>
      <c r="BW255" s="627"/>
      <c r="BX255" s="627"/>
      <c r="BY255" s="627"/>
      <c r="BZ255" s="627"/>
      <c r="CC255"/>
      <c r="CD255" s="627"/>
      <c r="CE255" s="627"/>
      <c r="CF255" s="627"/>
      <c r="CG255" s="627"/>
    </row>
    <row r="256" spans="1:87" s="43" customFormat="1" ht="15.75" x14ac:dyDescent="0.25">
      <c r="A256" s="684"/>
      <c r="B256" s="683"/>
      <c r="C256" s="15"/>
      <c r="K256" s="680"/>
      <c r="L256" s="130"/>
      <c r="M256" s="130"/>
      <c r="N256" s="130"/>
      <c r="O256" s="130"/>
      <c r="P256" s="130"/>
      <c r="Q256" s="130"/>
      <c r="R256" s="680"/>
      <c r="S256" s="130"/>
      <c r="T256" s="130"/>
      <c r="U256" s="130"/>
      <c r="V256" s="130"/>
      <c r="W256" s="130"/>
      <c r="X256" s="130"/>
      <c r="Y256" s="680"/>
      <c r="Z256" s="130"/>
      <c r="AA256" s="130"/>
      <c r="AB256" s="130"/>
      <c r="AC256" s="130"/>
      <c r="AD256" s="130"/>
      <c r="AE256" s="130"/>
      <c r="AF256" s="680"/>
      <c r="AG256" s="130"/>
      <c r="AH256" s="130"/>
      <c r="AI256" s="130"/>
      <c r="AJ256" s="130"/>
      <c r="AK256" s="130"/>
      <c r="AL256" s="130"/>
      <c r="AM256"/>
      <c r="AT256"/>
      <c r="BA256"/>
      <c r="BH256"/>
      <c r="BO256"/>
      <c r="BV256"/>
      <c r="CC256"/>
    </row>
    <row r="257" spans="1:85" s="43" customFormat="1" ht="15" x14ac:dyDescent="0.25">
      <c r="A257" s="15"/>
      <c r="B257" s="683"/>
      <c r="C257" s="15"/>
      <c r="K257" s="680"/>
      <c r="L257" s="130"/>
      <c r="M257" s="130"/>
      <c r="N257" s="130"/>
      <c r="O257" s="130"/>
      <c r="P257" s="130"/>
      <c r="Q257" s="130"/>
      <c r="R257" s="680"/>
      <c r="S257" s="130"/>
      <c r="T257" s="130"/>
      <c r="U257" s="130"/>
      <c r="V257" s="130"/>
      <c r="W257" s="130"/>
      <c r="X257" s="130"/>
      <c r="Y257" s="680"/>
      <c r="Z257" s="130"/>
      <c r="AA257" s="130"/>
      <c r="AB257" s="130"/>
      <c r="AC257" s="130"/>
      <c r="AD257" s="130"/>
      <c r="AE257" s="130"/>
      <c r="AF257" s="680"/>
      <c r="AG257" s="130"/>
      <c r="AH257" s="130"/>
      <c r="AI257" s="130"/>
      <c r="AJ257" s="130"/>
      <c r="AK257" s="130"/>
      <c r="AL257" s="130"/>
      <c r="AM257"/>
      <c r="AN257" s="627"/>
      <c r="AO257" s="627"/>
      <c r="AP257" s="627"/>
      <c r="AQ257" s="627"/>
      <c r="AT257"/>
      <c r="AU257" s="627"/>
      <c r="AV257" s="627"/>
      <c r="AW257" s="627"/>
      <c r="AX257" s="627"/>
      <c r="BA257"/>
      <c r="BB257" s="627"/>
      <c r="BC257" s="627"/>
      <c r="BD257" s="627"/>
      <c r="BE257" s="627"/>
      <c r="BH257"/>
      <c r="BI257" s="627"/>
      <c r="BJ257" s="627"/>
      <c r="BK257" s="627"/>
      <c r="BL257" s="627"/>
      <c r="BO257"/>
      <c r="BP257" s="627"/>
      <c r="BQ257" s="627"/>
      <c r="BR257" s="627"/>
      <c r="BS257" s="627"/>
      <c r="BV257"/>
      <c r="BW257" s="627"/>
      <c r="BX257" s="627"/>
      <c r="BY257" s="627"/>
      <c r="BZ257" s="627"/>
      <c r="CC257"/>
      <c r="CD257" s="627"/>
      <c r="CE257" s="627"/>
      <c r="CF257" s="627"/>
      <c r="CG257" s="627"/>
    </row>
    <row r="258" spans="1:85" s="43" customFormat="1" ht="15" x14ac:dyDescent="0.25">
      <c r="A258" s="15"/>
      <c r="B258" s="683"/>
      <c r="C258" s="15"/>
      <c r="K258" s="680"/>
      <c r="L258" s="130"/>
      <c r="M258" s="130"/>
      <c r="N258" s="130"/>
      <c r="O258" s="130"/>
      <c r="P258" s="130"/>
      <c r="Q258" s="130"/>
      <c r="R258" s="680"/>
      <c r="S258" s="130"/>
      <c r="T258" s="130"/>
      <c r="U258" s="130"/>
      <c r="V258" s="130"/>
      <c r="W258" s="130"/>
      <c r="X258" s="130"/>
      <c r="Y258" s="680"/>
      <c r="Z258" s="130"/>
      <c r="AA258" s="130"/>
      <c r="AB258" s="130"/>
      <c r="AC258" s="130"/>
      <c r="AD258" s="130"/>
      <c r="AE258" s="130"/>
      <c r="AF258" s="680"/>
      <c r="AG258" s="130"/>
      <c r="AH258" s="130"/>
      <c r="AI258" s="130"/>
      <c r="AJ258" s="130"/>
      <c r="AK258" s="130"/>
      <c r="AL258" s="130"/>
      <c r="AM258"/>
      <c r="AN258" s="130"/>
      <c r="AO258" s="130"/>
      <c r="AP258" s="130"/>
      <c r="AQ258" s="130"/>
      <c r="AT258"/>
      <c r="AU258" s="130"/>
      <c r="AV258" s="130"/>
      <c r="AW258" s="130"/>
      <c r="AX258" s="130"/>
      <c r="BA258"/>
      <c r="BB258" s="130"/>
      <c r="BC258" s="130"/>
      <c r="BD258" s="130"/>
      <c r="BE258" s="130"/>
      <c r="BH258"/>
      <c r="BI258" s="130"/>
      <c r="BJ258" s="130"/>
      <c r="BK258" s="130"/>
      <c r="BL258" s="130"/>
      <c r="BO258"/>
      <c r="BP258" s="130"/>
      <c r="BQ258" s="130"/>
      <c r="BR258" s="130"/>
      <c r="BS258" s="130"/>
      <c r="BV258"/>
      <c r="BW258" s="130"/>
      <c r="BX258" s="130"/>
      <c r="BY258" s="130"/>
      <c r="BZ258" s="130"/>
      <c r="CC258"/>
      <c r="CD258" s="130"/>
      <c r="CE258" s="130"/>
      <c r="CF258" s="130"/>
      <c r="CG258" s="130"/>
    </row>
    <row r="259" spans="1:85" s="43" customFormat="1" ht="15" x14ac:dyDescent="0.25">
      <c r="A259" s="15"/>
      <c r="B259" s="683"/>
      <c r="C259" s="15"/>
      <c r="K259" s="680"/>
      <c r="L259" s="130"/>
      <c r="M259" s="130"/>
      <c r="N259" s="130"/>
      <c r="O259" s="130"/>
      <c r="P259" s="130"/>
      <c r="Q259" s="130"/>
      <c r="R259" s="680"/>
      <c r="S259" s="130"/>
      <c r="T259" s="130"/>
      <c r="U259" s="130"/>
      <c r="V259" s="130"/>
      <c r="W259" s="130"/>
      <c r="X259" s="130"/>
      <c r="Y259" s="680"/>
      <c r="Z259" s="130"/>
      <c r="AA259" s="130"/>
      <c r="AB259" s="130"/>
      <c r="AC259" s="130"/>
      <c r="AD259" s="130"/>
      <c r="AE259" s="130"/>
      <c r="AF259" s="680"/>
      <c r="AG259" s="130"/>
      <c r="AH259" s="130"/>
      <c r="AI259" s="130"/>
      <c r="AJ259" s="130"/>
      <c r="AK259" s="130"/>
      <c r="AL259" s="130"/>
      <c r="AM259"/>
      <c r="AN259" s="130"/>
      <c r="AO259" s="130"/>
      <c r="AP259" s="130"/>
      <c r="AQ259" s="130"/>
      <c r="AT259"/>
      <c r="AU259" s="130"/>
      <c r="AV259" s="130"/>
      <c r="AW259" s="130"/>
      <c r="AX259" s="130"/>
      <c r="BA259"/>
      <c r="BB259" s="130"/>
      <c r="BC259" s="130"/>
      <c r="BD259" s="130"/>
      <c r="BE259" s="130"/>
      <c r="BH259"/>
      <c r="BI259" s="130"/>
      <c r="BJ259" s="130"/>
      <c r="BK259" s="130"/>
      <c r="BL259" s="130"/>
      <c r="BO259"/>
      <c r="BP259" s="130"/>
      <c r="BQ259" s="130"/>
      <c r="BR259" s="130"/>
      <c r="BS259" s="130"/>
      <c r="BV259"/>
      <c r="BW259" s="130"/>
      <c r="BX259" s="130"/>
      <c r="BY259" s="130"/>
      <c r="BZ259" s="130"/>
      <c r="CC259"/>
      <c r="CD259" s="130"/>
      <c r="CE259" s="130"/>
      <c r="CF259" s="130"/>
      <c r="CG259" s="130"/>
    </row>
    <row r="260" spans="1:85" s="43" customFormat="1" ht="15" x14ac:dyDescent="0.25">
      <c r="A260" s="15"/>
      <c r="B260" s="683"/>
      <c r="C260" s="15"/>
      <c r="K260" s="680"/>
      <c r="L260" s="130"/>
      <c r="M260" s="130"/>
      <c r="N260" s="130"/>
      <c r="O260" s="130"/>
      <c r="P260" s="130"/>
      <c r="Q260" s="130"/>
      <c r="R260" s="680"/>
      <c r="S260" s="130"/>
      <c r="T260" s="130"/>
      <c r="U260" s="130"/>
      <c r="V260" s="130"/>
      <c r="W260" s="130"/>
      <c r="X260" s="130"/>
      <c r="Y260" s="680"/>
      <c r="Z260" s="130"/>
      <c r="AA260" s="130"/>
      <c r="AB260" s="130"/>
      <c r="AC260" s="130"/>
      <c r="AD260" s="130"/>
      <c r="AE260" s="130"/>
      <c r="AF260" s="680"/>
      <c r="AG260" s="130"/>
      <c r="AH260" s="130"/>
      <c r="AI260" s="130"/>
      <c r="AJ260" s="130"/>
      <c r="AK260" s="130"/>
      <c r="AL260" s="130"/>
      <c r="AM260"/>
      <c r="AT260"/>
      <c r="BA260"/>
      <c r="BH260"/>
      <c r="BO260"/>
      <c r="BV260"/>
      <c r="CC260"/>
    </row>
    <row r="261" spans="1:85" s="43" customFormat="1" ht="15" x14ac:dyDescent="0.25">
      <c r="A261" s="15"/>
      <c r="B261" s="683"/>
      <c r="C261" s="15"/>
      <c r="K261" s="680"/>
      <c r="L261" s="130"/>
      <c r="M261" s="130"/>
      <c r="N261" s="130"/>
      <c r="O261" s="130"/>
      <c r="P261" s="130"/>
      <c r="Q261" s="130"/>
      <c r="R261" s="680"/>
      <c r="S261" s="130"/>
      <c r="T261" s="130"/>
      <c r="U261" s="130"/>
      <c r="V261" s="130"/>
      <c r="W261" s="130"/>
      <c r="X261" s="130"/>
      <c r="Y261" s="680"/>
      <c r="Z261" s="130"/>
      <c r="AA261" s="130"/>
      <c r="AB261" s="130"/>
      <c r="AC261" s="130"/>
      <c r="AD261" s="130"/>
      <c r="AE261" s="130"/>
      <c r="AF261" s="680"/>
      <c r="AG261" s="130"/>
      <c r="AH261" s="130"/>
      <c r="AI261" s="130"/>
      <c r="AJ261" s="130"/>
      <c r="AK261" s="130"/>
      <c r="AL261" s="130"/>
      <c r="AM261"/>
      <c r="AN261" s="130"/>
      <c r="AO261" s="130"/>
      <c r="AP261" s="130"/>
      <c r="AQ261" s="130"/>
      <c r="AT261"/>
      <c r="AU261" s="130"/>
      <c r="AV261" s="130"/>
      <c r="AW261" s="130"/>
      <c r="AX261" s="130"/>
      <c r="BA261"/>
      <c r="BB261" s="130"/>
      <c r="BC261" s="130"/>
      <c r="BD261" s="130"/>
      <c r="BE261" s="130"/>
      <c r="BH261"/>
      <c r="BI261" s="130"/>
      <c r="BJ261" s="130"/>
      <c r="BK261" s="130"/>
      <c r="BL261" s="130"/>
      <c r="BO261"/>
      <c r="BP261" s="130"/>
      <c r="BQ261" s="130"/>
      <c r="BR261" s="130"/>
      <c r="BS261" s="130"/>
      <c r="BV261"/>
      <c r="BW261" s="130"/>
      <c r="BX261" s="130"/>
      <c r="BY261" s="130"/>
      <c r="BZ261" s="130"/>
      <c r="CC261"/>
      <c r="CD261" s="130"/>
      <c r="CE261" s="130"/>
      <c r="CF261" s="130"/>
      <c r="CG261" s="130"/>
    </row>
    <row r="262" spans="1:85" s="43" customFormat="1" ht="15" x14ac:dyDescent="0.25">
      <c r="A262" s="15"/>
      <c r="B262" s="683"/>
      <c r="C262" s="15"/>
      <c r="K262" s="680"/>
      <c r="L262" s="130"/>
      <c r="M262" s="130"/>
      <c r="N262" s="130"/>
      <c r="O262" s="130"/>
      <c r="P262" s="130"/>
      <c r="Q262" s="130"/>
      <c r="R262" s="680"/>
      <c r="S262" s="130"/>
      <c r="T262" s="130"/>
      <c r="U262" s="130"/>
      <c r="V262" s="130"/>
      <c r="W262" s="130"/>
      <c r="X262" s="130"/>
      <c r="Y262" s="680"/>
      <c r="Z262" s="130"/>
      <c r="AA262" s="130"/>
      <c r="AB262" s="130"/>
      <c r="AC262" s="130"/>
      <c r="AD262" s="130"/>
      <c r="AE262" s="130"/>
      <c r="AF262" s="680"/>
      <c r="AG262" s="130"/>
      <c r="AH262" s="130"/>
      <c r="AI262" s="130"/>
      <c r="AJ262" s="130"/>
      <c r="AK262" s="130"/>
      <c r="AL262" s="130"/>
      <c r="AM262"/>
      <c r="AT262"/>
      <c r="BA262"/>
      <c r="BH262"/>
      <c r="BO262"/>
      <c r="BV262"/>
      <c r="CC262"/>
    </row>
    <row r="263" spans="1:85" s="43" customFormat="1" ht="15" x14ac:dyDescent="0.25">
      <c r="A263" s="15"/>
      <c r="B263" s="683"/>
      <c r="C263" s="15"/>
      <c r="K263" s="680"/>
      <c r="L263" s="130"/>
      <c r="M263" s="130"/>
      <c r="N263" s="130"/>
      <c r="O263" s="130"/>
      <c r="P263" s="130"/>
      <c r="Q263" s="130"/>
      <c r="R263" s="680"/>
      <c r="S263" s="130"/>
      <c r="T263" s="130"/>
      <c r="U263" s="130"/>
      <c r="V263" s="130"/>
      <c r="W263" s="130"/>
      <c r="X263" s="130"/>
      <c r="Y263" s="680"/>
      <c r="Z263" s="130"/>
      <c r="AA263" s="130"/>
      <c r="AB263" s="130"/>
      <c r="AC263" s="130"/>
      <c r="AD263" s="130"/>
      <c r="AE263" s="130"/>
      <c r="AF263" s="680"/>
      <c r="AG263" s="130"/>
      <c r="AH263" s="130"/>
      <c r="AI263" s="130"/>
      <c r="AJ263" s="130"/>
      <c r="AK263" s="130"/>
      <c r="AL263" s="130"/>
      <c r="AM263"/>
      <c r="AT263"/>
      <c r="BA263"/>
      <c r="BH263"/>
      <c r="BO263"/>
      <c r="BV263"/>
      <c r="CC263"/>
    </row>
    <row r="264" spans="1:85" s="43" customFormat="1" ht="15" x14ac:dyDescent="0.25">
      <c r="A264" s="15"/>
      <c r="B264" s="683"/>
      <c r="C264" s="15"/>
      <c r="K264" s="680"/>
      <c r="L264" s="130"/>
      <c r="M264" s="130"/>
      <c r="N264" s="130"/>
      <c r="O264" s="130"/>
      <c r="P264" s="130"/>
      <c r="Q264" s="130"/>
      <c r="R264" s="680"/>
      <c r="S264" s="130"/>
      <c r="T264" s="130"/>
      <c r="U264" s="130"/>
      <c r="V264" s="130"/>
      <c r="W264" s="130"/>
      <c r="X264" s="130"/>
      <c r="Y264" s="680"/>
      <c r="Z264" s="130"/>
      <c r="AA264" s="130"/>
      <c r="AB264" s="130"/>
      <c r="AC264" s="130"/>
      <c r="AD264" s="130"/>
      <c r="AE264" s="130"/>
      <c r="AF264" s="680"/>
      <c r="AG264" s="130"/>
      <c r="AH264" s="130"/>
      <c r="AI264" s="130"/>
      <c r="AJ264" s="130"/>
      <c r="AK264" s="130"/>
      <c r="AL264" s="130"/>
      <c r="AM264"/>
      <c r="AT264"/>
      <c r="BA264"/>
      <c r="BH264"/>
      <c r="BO264"/>
      <c r="BV264"/>
      <c r="CC264"/>
    </row>
    <row r="265" spans="1:85" s="43" customFormat="1" x14ac:dyDescent="0.2">
      <c r="A265" s="15"/>
      <c r="B265" s="683"/>
      <c r="C265" s="15"/>
      <c r="K265" s="680"/>
      <c r="L265" s="130"/>
      <c r="M265" s="130"/>
      <c r="N265" s="130"/>
      <c r="O265" s="130"/>
      <c r="P265" s="130"/>
      <c r="Q265" s="130"/>
      <c r="R265" s="680"/>
      <c r="S265" s="130"/>
      <c r="T265" s="130"/>
      <c r="U265" s="130"/>
      <c r="V265" s="130"/>
      <c r="W265" s="130"/>
      <c r="X265" s="130"/>
      <c r="Y265" s="680"/>
      <c r="Z265" s="130"/>
      <c r="AA265" s="130"/>
      <c r="AB265" s="130"/>
      <c r="AC265" s="130"/>
      <c r="AD265" s="130"/>
      <c r="AE265" s="130"/>
      <c r="AF265" s="680"/>
      <c r="AG265" s="130"/>
      <c r="AH265" s="130"/>
      <c r="AI265" s="130"/>
      <c r="AJ265" s="130"/>
      <c r="AK265" s="130"/>
      <c r="AL265" s="130"/>
      <c r="AM265" s="627"/>
      <c r="AT265" s="627"/>
      <c r="BA265" s="627"/>
      <c r="BH265" s="627"/>
      <c r="BO265" s="627"/>
      <c r="BV265" s="627"/>
      <c r="CC265" s="627"/>
    </row>
    <row r="266" spans="1:85" s="43" customFormat="1" x14ac:dyDescent="0.2">
      <c r="A266" s="15"/>
      <c r="B266" s="683"/>
      <c r="C266" s="15"/>
      <c r="K266" s="680"/>
      <c r="L266" s="130"/>
      <c r="M266" s="130"/>
      <c r="N266" s="130"/>
      <c r="O266" s="130"/>
      <c r="P266" s="130"/>
      <c r="Q266" s="130"/>
      <c r="R266" s="680"/>
      <c r="S266" s="130"/>
      <c r="T266" s="130"/>
      <c r="U266" s="130"/>
      <c r="V266" s="130"/>
      <c r="W266" s="130"/>
      <c r="X266" s="130"/>
      <c r="Y266" s="680"/>
      <c r="Z266" s="130"/>
      <c r="AA266" s="130"/>
      <c r="AB266" s="130"/>
      <c r="AC266" s="130"/>
      <c r="AD266" s="130"/>
      <c r="AE266" s="130"/>
      <c r="AF266" s="680"/>
      <c r="AG266" s="130"/>
      <c r="AH266" s="130"/>
      <c r="AI266" s="130"/>
      <c r="AJ266" s="130"/>
      <c r="AK266" s="130"/>
      <c r="AL266" s="130"/>
      <c r="AM266" s="627"/>
      <c r="AT266" s="627"/>
      <c r="BA266" s="627"/>
      <c r="BH266" s="627"/>
      <c r="BO266" s="627"/>
      <c r="BV266" s="627"/>
      <c r="CC266" s="627"/>
    </row>
    <row r="267" spans="1:85" s="43" customFormat="1" x14ac:dyDescent="0.2">
      <c r="A267" s="15"/>
      <c r="B267" s="683"/>
      <c r="C267" s="15"/>
      <c r="K267" s="680"/>
      <c r="L267" s="130"/>
      <c r="M267" s="130"/>
      <c r="N267" s="130"/>
      <c r="O267" s="130"/>
      <c r="P267" s="130"/>
      <c r="Q267" s="130"/>
      <c r="R267" s="680"/>
      <c r="S267" s="130"/>
      <c r="T267" s="130"/>
      <c r="U267" s="130"/>
      <c r="V267" s="130"/>
      <c r="W267" s="130"/>
      <c r="X267" s="130"/>
      <c r="Y267" s="680"/>
      <c r="Z267" s="130"/>
      <c r="AA267" s="130"/>
      <c r="AB267" s="130"/>
      <c r="AC267" s="130"/>
      <c r="AD267" s="130"/>
      <c r="AE267" s="130"/>
      <c r="AF267" s="680"/>
      <c r="AG267" s="130"/>
      <c r="AH267" s="130"/>
      <c r="AI267" s="130"/>
      <c r="AJ267" s="130"/>
      <c r="AK267" s="130"/>
      <c r="AL267" s="130"/>
      <c r="AM267" s="627"/>
      <c r="AT267" s="627"/>
      <c r="BA267" s="627"/>
      <c r="BH267" s="627"/>
      <c r="BO267" s="627"/>
      <c r="BV267" s="627"/>
      <c r="CC267" s="627"/>
    </row>
    <row r="268" spans="1:85" s="43" customFormat="1" x14ac:dyDescent="0.2">
      <c r="A268" s="15"/>
      <c r="B268" s="683"/>
      <c r="C268" s="15"/>
      <c r="K268" s="680"/>
      <c r="L268" s="130"/>
      <c r="M268" s="130"/>
      <c r="N268" s="130"/>
      <c r="O268" s="130"/>
      <c r="P268" s="130"/>
      <c r="Q268" s="130"/>
      <c r="R268" s="680"/>
      <c r="S268" s="130"/>
      <c r="T268" s="130"/>
      <c r="U268" s="130"/>
      <c r="V268" s="130"/>
      <c r="W268" s="130"/>
      <c r="X268" s="130"/>
      <c r="Y268" s="680"/>
      <c r="Z268" s="130"/>
      <c r="AA268" s="130"/>
      <c r="AB268" s="130"/>
      <c r="AC268" s="130"/>
      <c r="AD268" s="130"/>
      <c r="AE268" s="130"/>
      <c r="AF268" s="680"/>
      <c r="AG268" s="130"/>
      <c r="AH268" s="130"/>
      <c r="AI268" s="130"/>
      <c r="AJ268" s="130"/>
      <c r="AK268" s="130"/>
      <c r="AL268" s="130"/>
      <c r="AM268" s="627"/>
      <c r="AT268" s="627"/>
      <c r="BA268" s="627"/>
      <c r="BH268" s="627"/>
      <c r="BO268" s="627"/>
      <c r="BV268" s="627"/>
      <c r="CC268" s="627"/>
    </row>
    <row r="269" spans="1:85" s="43" customFormat="1" x14ac:dyDescent="0.2">
      <c r="A269" s="15"/>
      <c r="B269" s="683"/>
      <c r="C269" s="15"/>
      <c r="K269" s="680"/>
      <c r="L269" s="130"/>
      <c r="M269" s="130"/>
      <c r="N269" s="130"/>
      <c r="O269" s="130"/>
      <c r="P269" s="130"/>
      <c r="Q269" s="130"/>
      <c r="R269" s="680"/>
      <c r="S269" s="130"/>
      <c r="T269" s="130"/>
      <c r="U269" s="130"/>
      <c r="V269" s="130"/>
      <c r="W269" s="130"/>
      <c r="X269" s="130"/>
      <c r="Y269" s="680"/>
      <c r="Z269" s="130"/>
      <c r="AA269" s="130"/>
      <c r="AB269" s="130"/>
      <c r="AC269" s="130"/>
      <c r="AD269" s="130"/>
      <c r="AE269" s="130"/>
      <c r="AF269" s="680"/>
      <c r="AG269" s="130"/>
      <c r="AH269" s="130"/>
      <c r="AI269" s="130"/>
      <c r="AJ269" s="130"/>
      <c r="AK269" s="130"/>
      <c r="AL269" s="130"/>
      <c r="AM269" s="627"/>
      <c r="AT269" s="627"/>
      <c r="BA269" s="627"/>
      <c r="BH269" s="627"/>
      <c r="BO269" s="627"/>
      <c r="BV269" s="627"/>
      <c r="CC269" s="627"/>
    </row>
    <row r="270" spans="1:85" s="43" customFormat="1" x14ac:dyDescent="0.2">
      <c r="A270" s="15"/>
      <c r="B270" s="683"/>
      <c r="C270" s="15"/>
      <c r="K270" s="680"/>
      <c r="L270" s="130"/>
      <c r="M270" s="130"/>
      <c r="N270" s="130"/>
      <c r="O270" s="130"/>
      <c r="P270" s="130"/>
      <c r="Q270" s="130"/>
      <c r="R270" s="680"/>
      <c r="S270" s="130"/>
      <c r="T270" s="130"/>
      <c r="U270" s="130"/>
      <c r="V270" s="130"/>
      <c r="W270" s="130"/>
      <c r="X270" s="130"/>
      <c r="Y270" s="680"/>
      <c r="Z270" s="130"/>
      <c r="AA270" s="130"/>
      <c r="AB270" s="130"/>
      <c r="AC270" s="130"/>
      <c r="AD270" s="130"/>
      <c r="AE270" s="130"/>
      <c r="AF270" s="680"/>
      <c r="AG270" s="130"/>
      <c r="AH270" s="130"/>
      <c r="AI270" s="130"/>
      <c r="AJ270" s="130"/>
      <c r="AK270" s="130"/>
      <c r="AL270" s="130"/>
      <c r="AM270" s="627"/>
      <c r="AT270" s="627"/>
      <c r="BA270" s="627"/>
      <c r="BH270" s="627"/>
      <c r="BO270" s="627"/>
      <c r="BV270" s="627"/>
      <c r="CC270" s="627"/>
    </row>
    <row r="271" spans="1:85" s="43" customFormat="1" x14ac:dyDescent="0.2">
      <c r="A271" s="15"/>
      <c r="B271" s="683"/>
      <c r="C271" s="15"/>
      <c r="K271" s="680"/>
      <c r="L271" s="130"/>
      <c r="M271" s="130"/>
      <c r="N271" s="130"/>
      <c r="O271" s="130"/>
      <c r="P271" s="130"/>
      <c r="Q271" s="130"/>
      <c r="R271" s="680"/>
      <c r="S271" s="130"/>
      <c r="T271" s="130"/>
      <c r="U271" s="130"/>
      <c r="V271" s="130"/>
      <c r="W271" s="130"/>
      <c r="X271" s="130"/>
      <c r="Y271" s="680"/>
      <c r="Z271" s="130"/>
      <c r="AA271" s="130"/>
      <c r="AB271" s="130"/>
      <c r="AC271" s="130"/>
      <c r="AD271" s="130"/>
      <c r="AE271" s="130"/>
      <c r="AF271" s="680"/>
      <c r="AG271" s="130"/>
      <c r="AH271" s="130"/>
      <c r="AI271" s="130"/>
      <c r="AJ271" s="130"/>
      <c r="AK271" s="130"/>
      <c r="AL271" s="130"/>
      <c r="AM271" s="627"/>
      <c r="AT271" s="627"/>
      <c r="BA271" s="627"/>
      <c r="BH271" s="627"/>
      <c r="BO271" s="627"/>
      <c r="BV271" s="627"/>
      <c r="CC271" s="627"/>
    </row>
    <row r="272" spans="1:85" s="43" customFormat="1" x14ac:dyDescent="0.2">
      <c r="A272" s="15"/>
      <c r="B272" s="685"/>
      <c r="C272" s="15"/>
      <c r="K272" s="680"/>
      <c r="L272" s="130"/>
      <c r="M272" s="130"/>
      <c r="N272" s="130"/>
      <c r="O272" s="130"/>
      <c r="P272" s="130"/>
      <c r="Q272" s="130"/>
      <c r="R272" s="680"/>
      <c r="S272" s="130"/>
      <c r="T272" s="130"/>
      <c r="U272" s="130"/>
      <c r="V272" s="130"/>
      <c r="W272" s="130"/>
      <c r="X272" s="130"/>
      <c r="Y272" s="680"/>
      <c r="Z272" s="130"/>
      <c r="AA272" s="130"/>
      <c r="AB272" s="130"/>
      <c r="AC272" s="130"/>
      <c r="AD272" s="130"/>
      <c r="AE272" s="130"/>
      <c r="AF272" s="680"/>
      <c r="AG272" s="130"/>
      <c r="AH272" s="130"/>
      <c r="AI272" s="130"/>
      <c r="AJ272" s="130"/>
      <c r="AK272" s="130"/>
      <c r="AL272" s="130"/>
      <c r="AM272" s="627"/>
      <c r="AT272" s="627"/>
      <c r="BA272" s="627"/>
      <c r="BH272" s="627"/>
      <c r="BO272" s="627"/>
      <c r="BV272" s="627"/>
      <c r="CC272" s="627"/>
    </row>
    <row r="273" spans="1:81" s="43" customFormat="1" x14ac:dyDescent="0.2">
      <c r="A273" s="15"/>
      <c r="B273" s="685"/>
      <c r="C273" s="15"/>
      <c r="K273" s="680"/>
      <c r="L273" s="130"/>
      <c r="M273" s="130"/>
      <c r="N273" s="130"/>
      <c r="O273" s="130"/>
      <c r="P273" s="130"/>
      <c r="Q273" s="130"/>
      <c r="R273" s="680"/>
      <c r="S273" s="130"/>
      <c r="T273" s="130"/>
      <c r="U273" s="130"/>
      <c r="V273" s="130"/>
      <c r="W273" s="130"/>
      <c r="X273" s="130"/>
      <c r="Y273" s="680"/>
      <c r="Z273" s="130"/>
      <c r="AA273" s="130"/>
      <c r="AB273" s="130"/>
      <c r="AC273" s="130"/>
      <c r="AD273" s="130"/>
      <c r="AE273" s="130"/>
      <c r="AF273" s="680"/>
      <c r="AG273" s="130"/>
      <c r="AH273" s="130"/>
      <c r="AI273" s="130"/>
      <c r="AJ273" s="130"/>
      <c r="AK273" s="130"/>
      <c r="AL273" s="130"/>
    </row>
    <row r="274" spans="1:81" s="43" customFormat="1" x14ac:dyDescent="0.2">
      <c r="A274" s="15"/>
      <c r="B274" s="685"/>
      <c r="C274" s="15"/>
      <c r="K274" s="680"/>
      <c r="L274" s="130"/>
      <c r="M274" s="130"/>
      <c r="N274" s="130"/>
      <c r="O274" s="130"/>
      <c r="P274" s="130"/>
      <c r="Q274" s="130"/>
      <c r="R274" s="680"/>
      <c r="S274" s="130"/>
      <c r="T274" s="130"/>
      <c r="U274" s="130"/>
      <c r="V274" s="130"/>
      <c r="W274" s="130"/>
      <c r="X274" s="130"/>
      <c r="Y274" s="680"/>
      <c r="Z274" s="130"/>
      <c r="AA274" s="130"/>
      <c r="AB274" s="130"/>
      <c r="AC274" s="130"/>
      <c r="AD274" s="130"/>
      <c r="AE274" s="130"/>
      <c r="AF274" s="680"/>
      <c r="AG274" s="130"/>
      <c r="AH274" s="130"/>
      <c r="AI274" s="130"/>
      <c r="AJ274" s="130"/>
      <c r="AK274" s="130"/>
      <c r="AL274" s="130"/>
      <c r="AM274" s="627"/>
      <c r="AT274" s="627"/>
      <c r="BA274" s="627"/>
      <c r="BH274" s="627"/>
      <c r="BO274" s="627"/>
      <c r="BV274" s="627"/>
      <c r="CC274" s="627"/>
    </row>
    <row r="275" spans="1:81" s="43" customFormat="1" x14ac:dyDescent="0.2">
      <c r="A275" s="15"/>
      <c r="B275" s="685"/>
      <c r="C275" s="15"/>
      <c r="K275" s="680"/>
      <c r="L275" s="130"/>
      <c r="M275" s="130"/>
      <c r="N275" s="130"/>
      <c r="O275" s="130"/>
      <c r="P275" s="130"/>
      <c r="Q275" s="130"/>
      <c r="R275" s="680"/>
      <c r="S275" s="130"/>
      <c r="T275" s="130"/>
      <c r="U275" s="130"/>
      <c r="V275" s="130"/>
      <c r="W275" s="130"/>
      <c r="X275" s="130"/>
      <c r="Y275" s="680"/>
      <c r="Z275" s="130"/>
      <c r="AA275" s="130"/>
      <c r="AB275" s="130"/>
      <c r="AC275" s="130"/>
      <c r="AD275" s="130"/>
      <c r="AE275" s="130"/>
      <c r="AF275" s="680"/>
      <c r="AG275" s="130"/>
      <c r="AH275" s="130"/>
      <c r="AI275" s="130"/>
      <c r="AJ275" s="130"/>
      <c r="AK275" s="130"/>
      <c r="AL275" s="130"/>
      <c r="AM275" s="130"/>
      <c r="AT275" s="130"/>
      <c r="BA275" s="130"/>
      <c r="BH275" s="130"/>
      <c r="BO275" s="130"/>
      <c r="BV275" s="130"/>
      <c r="CC275" s="130"/>
    </row>
    <row r="276" spans="1:81" s="43" customFormat="1" x14ac:dyDescent="0.2">
      <c r="A276" s="15"/>
      <c r="B276" s="685"/>
      <c r="C276" s="15"/>
      <c r="K276" s="680"/>
      <c r="L276" s="130"/>
      <c r="M276" s="130"/>
      <c r="N276" s="130"/>
      <c r="O276" s="130"/>
      <c r="P276" s="130"/>
      <c r="Q276" s="130"/>
      <c r="R276" s="680"/>
      <c r="S276" s="130"/>
      <c r="T276" s="130"/>
      <c r="U276" s="130"/>
      <c r="V276" s="130"/>
      <c r="W276" s="130"/>
      <c r="X276" s="130"/>
      <c r="Y276" s="680"/>
      <c r="Z276" s="130"/>
      <c r="AA276" s="130"/>
      <c r="AB276" s="130"/>
      <c r="AC276" s="130"/>
      <c r="AD276" s="130"/>
      <c r="AE276" s="130"/>
      <c r="AF276" s="680"/>
      <c r="AG276" s="130"/>
      <c r="AH276" s="130"/>
      <c r="AI276" s="130"/>
      <c r="AJ276" s="130"/>
      <c r="AK276" s="130"/>
      <c r="AL276" s="130"/>
      <c r="AM276" s="130"/>
      <c r="AT276" s="130"/>
      <c r="BA276" s="130"/>
      <c r="BH276" s="130"/>
      <c r="BO276" s="130"/>
      <c r="BV276" s="130"/>
      <c r="CC276" s="130"/>
    </row>
    <row r="277" spans="1:81" s="43" customFormat="1" x14ac:dyDescent="0.2">
      <c r="A277" s="15"/>
      <c r="B277" s="685"/>
      <c r="C277" s="15"/>
      <c r="K277" s="680"/>
      <c r="L277" s="130"/>
      <c r="M277" s="130"/>
      <c r="N277" s="130"/>
      <c r="O277" s="130"/>
      <c r="P277" s="130"/>
      <c r="Q277" s="130"/>
      <c r="R277" s="680"/>
      <c r="S277" s="130"/>
      <c r="T277" s="130"/>
      <c r="U277" s="130"/>
      <c r="V277" s="130"/>
      <c r="W277" s="130"/>
      <c r="X277" s="130"/>
      <c r="Y277" s="680"/>
      <c r="Z277" s="130"/>
      <c r="AA277" s="130"/>
      <c r="AB277" s="130"/>
      <c r="AC277" s="130"/>
      <c r="AD277" s="130"/>
      <c r="AE277" s="130"/>
      <c r="AF277" s="680"/>
      <c r="AG277" s="130"/>
      <c r="AH277" s="130"/>
      <c r="AI277" s="130"/>
      <c r="AJ277" s="130"/>
      <c r="AK277" s="130"/>
      <c r="AL277" s="130"/>
    </row>
    <row r="278" spans="1:81" s="43" customFormat="1" x14ac:dyDescent="0.2">
      <c r="A278" s="15"/>
      <c r="B278" s="685"/>
      <c r="C278" s="15"/>
      <c r="K278" s="680"/>
      <c r="L278" s="130"/>
      <c r="M278" s="130"/>
      <c r="N278" s="130"/>
      <c r="O278" s="130"/>
      <c r="P278" s="130"/>
      <c r="Q278" s="130"/>
      <c r="R278" s="680"/>
      <c r="S278" s="130"/>
      <c r="T278" s="130"/>
      <c r="U278" s="130"/>
      <c r="V278" s="130"/>
      <c r="W278" s="130"/>
      <c r="X278" s="130"/>
      <c r="Y278" s="680"/>
      <c r="Z278" s="130"/>
      <c r="AA278" s="130"/>
      <c r="AB278" s="130"/>
      <c r="AC278" s="130"/>
      <c r="AD278" s="130"/>
      <c r="AE278" s="130"/>
      <c r="AF278" s="680"/>
      <c r="AG278" s="130"/>
      <c r="AH278" s="130"/>
      <c r="AI278" s="130"/>
      <c r="AJ278" s="130"/>
      <c r="AK278" s="130"/>
      <c r="AL278" s="130"/>
      <c r="AM278" s="130"/>
      <c r="AT278" s="130"/>
      <c r="BA278" s="130"/>
      <c r="BH278" s="130"/>
      <c r="BO278" s="130"/>
      <c r="BV278" s="130"/>
      <c r="CC278" s="130"/>
    </row>
    <row r="279" spans="1:81" s="43" customFormat="1" x14ac:dyDescent="0.2">
      <c r="A279" s="15"/>
      <c r="B279" s="685"/>
      <c r="C279" s="15"/>
      <c r="K279" s="680"/>
      <c r="L279" s="130"/>
      <c r="M279" s="130"/>
      <c r="N279" s="130"/>
      <c r="O279" s="130"/>
      <c r="P279" s="130"/>
      <c r="Q279" s="130"/>
      <c r="R279" s="680"/>
      <c r="S279" s="130"/>
      <c r="T279" s="130"/>
      <c r="U279" s="130"/>
      <c r="V279" s="130"/>
      <c r="W279" s="130"/>
      <c r="X279" s="130"/>
      <c r="Y279" s="680"/>
      <c r="Z279" s="130"/>
      <c r="AA279" s="130"/>
      <c r="AB279" s="130"/>
      <c r="AC279" s="130"/>
      <c r="AD279" s="130"/>
      <c r="AE279" s="130"/>
      <c r="AF279" s="680"/>
      <c r="AG279" s="130"/>
      <c r="AH279" s="130"/>
      <c r="AI279" s="130"/>
      <c r="AJ279" s="130"/>
      <c r="AK279" s="130"/>
      <c r="AL279" s="130"/>
    </row>
    <row r="280" spans="1:81" s="43" customFormat="1" x14ac:dyDescent="0.2">
      <c r="A280" s="15"/>
      <c r="B280" s="685"/>
      <c r="C280" s="15"/>
      <c r="K280" s="680"/>
      <c r="L280" s="130"/>
      <c r="M280" s="130"/>
      <c r="N280" s="130"/>
      <c r="O280" s="130"/>
      <c r="P280" s="130"/>
      <c r="Q280" s="130"/>
      <c r="R280" s="680"/>
      <c r="S280" s="130"/>
      <c r="T280" s="130"/>
      <c r="U280" s="130"/>
      <c r="V280" s="130"/>
      <c r="W280" s="130"/>
      <c r="X280" s="130"/>
      <c r="Y280" s="680"/>
      <c r="Z280" s="130"/>
      <c r="AA280" s="130"/>
      <c r="AB280" s="130"/>
      <c r="AC280" s="130"/>
      <c r="AD280" s="130"/>
      <c r="AE280" s="130"/>
      <c r="AF280" s="680"/>
      <c r="AG280" s="130"/>
      <c r="AH280" s="130"/>
      <c r="AI280" s="130"/>
      <c r="AJ280" s="130"/>
      <c r="AK280" s="130"/>
      <c r="AL280" s="130"/>
    </row>
    <row r="281" spans="1:81" s="43" customFormat="1" x14ac:dyDescent="0.2">
      <c r="A281" s="15"/>
      <c r="B281" s="685"/>
      <c r="C281" s="15"/>
      <c r="K281" s="680"/>
      <c r="L281" s="130"/>
      <c r="M281" s="130"/>
      <c r="N281" s="130"/>
      <c r="O281" s="130"/>
      <c r="P281" s="130"/>
      <c r="Q281" s="130"/>
      <c r="R281" s="680"/>
      <c r="S281" s="130"/>
      <c r="T281" s="130"/>
      <c r="U281" s="130"/>
      <c r="V281" s="130"/>
      <c r="W281" s="130"/>
      <c r="X281" s="130"/>
      <c r="Y281" s="680"/>
      <c r="Z281" s="130"/>
      <c r="AA281" s="130"/>
      <c r="AB281" s="130"/>
      <c r="AC281" s="130"/>
      <c r="AD281" s="130"/>
      <c r="AE281" s="130"/>
      <c r="AF281" s="680"/>
      <c r="AG281" s="130"/>
      <c r="AH281" s="130"/>
      <c r="AI281" s="130"/>
      <c r="AJ281" s="130"/>
      <c r="AK281" s="130"/>
      <c r="AL281" s="130"/>
    </row>
    <row r="282" spans="1:81" s="43" customFormat="1" x14ac:dyDescent="0.2">
      <c r="A282" s="15"/>
      <c r="B282" s="685"/>
      <c r="C282" s="15"/>
      <c r="K282" s="680"/>
      <c r="L282" s="130"/>
      <c r="M282" s="130"/>
      <c r="N282" s="130"/>
      <c r="O282" s="130"/>
      <c r="P282" s="130"/>
      <c r="Q282" s="130"/>
      <c r="R282" s="680"/>
      <c r="S282" s="130"/>
      <c r="T282" s="130"/>
      <c r="U282" s="130"/>
      <c r="V282" s="130"/>
      <c r="W282" s="130"/>
      <c r="X282" s="130"/>
      <c r="Y282" s="680"/>
      <c r="Z282" s="130"/>
      <c r="AA282" s="130"/>
      <c r="AB282" s="130"/>
      <c r="AC282" s="130"/>
      <c r="AD282" s="130"/>
      <c r="AE282" s="130"/>
      <c r="AF282" s="680"/>
      <c r="AG282" s="130"/>
      <c r="AH282" s="130"/>
      <c r="AI282" s="130"/>
      <c r="AJ282" s="130"/>
      <c r="AK282" s="130"/>
      <c r="AL282" s="130"/>
    </row>
    <row r="283" spans="1:81" s="43" customFormat="1" x14ac:dyDescent="0.2">
      <c r="A283" s="15"/>
      <c r="B283" s="685"/>
      <c r="C283" s="15"/>
      <c r="K283" s="680"/>
      <c r="L283" s="130"/>
      <c r="M283" s="130"/>
      <c r="N283" s="130"/>
      <c r="O283" s="130"/>
      <c r="P283" s="130"/>
      <c r="Q283" s="130"/>
      <c r="R283" s="680"/>
      <c r="S283" s="130"/>
      <c r="T283" s="130"/>
      <c r="U283" s="130"/>
      <c r="V283" s="130"/>
      <c r="W283" s="130"/>
      <c r="X283" s="130"/>
      <c r="Y283" s="680"/>
      <c r="Z283" s="130"/>
      <c r="AA283" s="130"/>
      <c r="AB283" s="130"/>
      <c r="AC283" s="130"/>
      <c r="AD283" s="130"/>
      <c r="AE283" s="130"/>
      <c r="AF283" s="680"/>
      <c r="AG283" s="130"/>
      <c r="AH283" s="130"/>
      <c r="AI283" s="130"/>
      <c r="AJ283" s="130"/>
      <c r="AK283" s="130"/>
      <c r="AL283" s="130"/>
    </row>
    <row r="284" spans="1:81" s="43" customFormat="1" x14ac:dyDescent="0.2">
      <c r="A284" s="15"/>
      <c r="B284" s="685"/>
      <c r="C284" s="15"/>
      <c r="K284" s="680"/>
      <c r="L284" s="130"/>
      <c r="M284" s="130"/>
      <c r="N284" s="130"/>
      <c r="O284" s="130"/>
      <c r="P284" s="130"/>
      <c r="Q284" s="130"/>
      <c r="R284" s="680"/>
      <c r="S284" s="130"/>
      <c r="T284" s="130"/>
      <c r="U284" s="130"/>
      <c r="V284" s="130"/>
      <c r="W284" s="130"/>
      <c r="X284" s="130"/>
      <c r="Y284" s="680"/>
      <c r="Z284" s="130"/>
      <c r="AA284" s="130"/>
      <c r="AB284" s="130"/>
      <c r="AC284" s="130"/>
      <c r="AD284" s="130"/>
      <c r="AE284" s="130"/>
      <c r="AF284" s="680"/>
      <c r="AG284" s="130"/>
      <c r="AH284" s="130"/>
      <c r="AI284" s="130"/>
      <c r="AJ284" s="130"/>
      <c r="AK284" s="130"/>
      <c r="AL284" s="130"/>
    </row>
    <row r="285" spans="1:81" s="43" customFormat="1" x14ac:dyDescent="0.2">
      <c r="A285" s="15"/>
      <c r="B285" s="685"/>
      <c r="C285" s="15"/>
      <c r="K285" s="680"/>
      <c r="L285" s="130"/>
      <c r="M285" s="130"/>
      <c r="N285" s="130"/>
      <c r="O285" s="130"/>
      <c r="P285" s="130"/>
      <c r="Q285" s="130"/>
      <c r="R285" s="680"/>
      <c r="S285" s="130"/>
      <c r="T285" s="130"/>
      <c r="U285" s="130"/>
      <c r="V285" s="130"/>
      <c r="W285" s="130"/>
      <c r="X285" s="130"/>
      <c r="Y285" s="680"/>
      <c r="Z285" s="130"/>
      <c r="AA285" s="130"/>
      <c r="AB285" s="130"/>
      <c r="AC285" s="130"/>
      <c r="AD285" s="130"/>
      <c r="AE285" s="130"/>
      <c r="AF285" s="680"/>
      <c r="AG285" s="130"/>
      <c r="AH285" s="130"/>
      <c r="AI285" s="130"/>
      <c r="AJ285" s="130"/>
      <c r="AK285" s="130"/>
      <c r="AL285" s="130"/>
    </row>
    <row r="286" spans="1:81" s="43" customFormat="1" x14ac:dyDescent="0.2">
      <c r="A286" s="15"/>
      <c r="B286" s="685"/>
      <c r="C286" s="15"/>
      <c r="K286" s="680"/>
      <c r="L286" s="130"/>
      <c r="M286" s="130"/>
      <c r="N286" s="130"/>
      <c r="O286" s="130"/>
      <c r="P286" s="130"/>
      <c r="Q286" s="130"/>
      <c r="R286" s="680"/>
      <c r="S286" s="130"/>
      <c r="T286" s="130"/>
      <c r="U286" s="130"/>
      <c r="V286" s="130"/>
      <c r="W286" s="130"/>
      <c r="X286" s="130"/>
      <c r="Y286" s="680"/>
      <c r="Z286" s="130"/>
      <c r="AA286" s="130"/>
      <c r="AB286" s="130"/>
      <c r="AC286" s="130"/>
      <c r="AD286" s="130"/>
      <c r="AE286" s="130"/>
      <c r="AF286" s="680"/>
      <c r="AG286" s="130"/>
      <c r="AH286" s="130"/>
      <c r="AI286" s="130"/>
      <c r="AJ286" s="130"/>
      <c r="AK286" s="130"/>
      <c r="AL286" s="130"/>
    </row>
    <row r="287" spans="1:81" s="43" customFormat="1" x14ac:dyDescent="0.2">
      <c r="A287" s="15"/>
      <c r="B287" s="685"/>
      <c r="C287" s="15"/>
      <c r="K287" s="680"/>
      <c r="L287" s="130"/>
      <c r="M287" s="130"/>
      <c r="N287" s="130"/>
      <c r="O287" s="130"/>
      <c r="P287" s="130"/>
      <c r="Q287" s="130"/>
      <c r="R287" s="680"/>
      <c r="S287" s="130"/>
      <c r="T287" s="130"/>
      <c r="U287" s="130"/>
      <c r="V287" s="130"/>
      <c r="W287" s="130"/>
      <c r="X287" s="130"/>
      <c r="Y287" s="680"/>
      <c r="Z287" s="130"/>
      <c r="AA287" s="130"/>
      <c r="AB287" s="130"/>
      <c r="AC287" s="130"/>
      <c r="AD287" s="130"/>
      <c r="AE287" s="130"/>
      <c r="AF287" s="680"/>
      <c r="AG287" s="130"/>
      <c r="AH287" s="130"/>
      <c r="AI287" s="130"/>
      <c r="AJ287" s="130"/>
      <c r="AK287" s="130"/>
      <c r="AL287" s="130"/>
    </row>
    <row r="288" spans="1:81" s="43" customFormat="1" x14ac:dyDescent="0.2">
      <c r="A288" s="15"/>
      <c r="B288" s="685"/>
      <c r="C288" s="15"/>
      <c r="K288" s="680"/>
      <c r="L288" s="130"/>
      <c r="M288" s="130"/>
      <c r="N288" s="130"/>
      <c r="O288" s="130"/>
      <c r="P288" s="130"/>
      <c r="Q288" s="130"/>
      <c r="R288" s="680"/>
      <c r="S288" s="130"/>
      <c r="T288" s="130"/>
      <c r="U288" s="130"/>
      <c r="V288" s="130"/>
      <c r="W288" s="130"/>
      <c r="X288" s="130"/>
      <c r="Y288" s="680"/>
      <c r="Z288" s="130"/>
      <c r="AA288" s="130"/>
      <c r="AB288" s="130"/>
      <c r="AC288" s="130"/>
      <c r="AD288" s="130"/>
      <c r="AE288" s="130"/>
      <c r="AF288" s="680"/>
      <c r="AG288" s="130"/>
      <c r="AH288" s="130"/>
      <c r="AI288" s="130"/>
      <c r="AJ288" s="130"/>
      <c r="AK288" s="130"/>
      <c r="AL288" s="130"/>
    </row>
    <row r="289" spans="1:38" s="43" customFormat="1" x14ac:dyDescent="0.2">
      <c r="A289" s="15"/>
      <c r="B289" s="685"/>
      <c r="C289" s="15"/>
      <c r="K289" s="680"/>
      <c r="L289" s="130"/>
      <c r="M289" s="130"/>
      <c r="N289" s="130"/>
      <c r="O289" s="130"/>
      <c r="P289" s="130"/>
      <c r="Q289" s="130"/>
      <c r="R289" s="680"/>
      <c r="S289" s="130"/>
      <c r="T289" s="130"/>
      <c r="U289" s="130"/>
      <c r="V289" s="130"/>
      <c r="W289" s="130"/>
      <c r="X289" s="130"/>
      <c r="Y289" s="680"/>
      <c r="Z289" s="130"/>
      <c r="AA289" s="130"/>
      <c r="AB289" s="130"/>
      <c r="AC289" s="130"/>
      <c r="AD289" s="130"/>
      <c r="AE289" s="130"/>
      <c r="AF289" s="680"/>
      <c r="AG289" s="130"/>
      <c r="AH289" s="130"/>
      <c r="AI289" s="130"/>
      <c r="AJ289" s="130"/>
      <c r="AK289" s="130"/>
      <c r="AL289" s="130"/>
    </row>
    <row r="290" spans="1:38" s="43" customFormat="1" x14ac:dyDescent="0.2">
      <c r="A290" s="15"/>
      <c r="B290" s="685"/>
      <c r="C290" s="15"/>
      <c r="K290" s="680"/>
      <c r="L290" s="130"/>
      <c r="M290" s="130"/>
      <c r="N290" s="130"/>
      <c r="O290" s="130"/>
      <c r="P290" s="130"/>
      <c r="Q290" s="130"/>
      <c r="R290" s="680"/>
      <c r="S290" s="130"/>
      <c r="T290" s="130"/>
      <c r="U290" s="130"/>
      <c r="V290" s="130"/>
      <c r="W290" s="130"/>
      <c r="X290" s="130"/>
      <c r="Y290" s="680"/>
      <c r="Z290" s="130"/>
      <c r="AA290" s="130"/>
      <c r="AB290" s="130"/>
      <c r="AC290" s="130"/>
      <c r="AD290" s="130"/>
      <c r="AE290" s="130"/>
      <c r="AF290" s="680"/>
      <c r="AG290" s="130"/>
      <c r="AH290" s="130"/>
      <c r="AI290" s="130"/>
      <c r="AJ290" s="130"/>
      <c r="AK290" s="130"/>
      <c r="AL290" s="130"/>
    </row>
    <row r="291" spans="1:38" s="43" customFormat="1" x14ac:dyDescent="0.2">
      <c r="A291" s="15"/>
      <c r="B291" s="685"/>
      <c r="C291" s="15"/>
      <c r="K291" s="680"/>
      <c r="L291" s="130"/>
      <c r="M291" s="130"/>
      <c r="N291" s="130"/>
      <c r="O291" s="130"/>
      <c r="P291" s="130"/>
      <c r="Q291" s="130"/>
      <c r="R291" s="680"/>
      <c r="S291" s="130"/>
      <c r="T291" s="130"/>
      <c r="U291" s="130"/>
      <c r="V291" s="130"/>
      <c r="W291" s="130"/>
      <c r="X291" s="130"/>
      <c r="Y291" s="680"/>
      <c r="Z291" s="130"/>
      <c r="AA291" s="130"/>
      <c r="AB291" s="130"/>
      <c r="AC291" s="130"/>
      <c r="AD291" s="130"/>
      <c r="AE291" s="130"/>
      <c r="AF291" s="680"/>
      <c r="AG291" s="130"/>
      <c r="AH291" s="130"/>
      <c r="AI291" s="130"/>
      <c r="AJ291" s="130"/>
      <c r="AK291" s="130"/>
      <c r="AL291" s="130"/>
    </row>
    <row r="292" spans="1:38" s="43" customFormat="1" x14ac:dyDescent="0.2">
      <c r="A292" s="15"/>
      <c r="B292" s="685"/>
      <c r="C292" s="15"/>
      <c r="K292" s="680"/>
      <c r="L292" s="130"/>
      <c r="M292" s="130"/>
      <c r="N292" s="130"/>
      <c r="O292" s="130"/>
      <c r="P292" s="130"/>
      <c r="Q292" s="130"/>
      <c r="R292" s="680"/>
      <c r="S292" s="130"/>
      <c r="T292" s="130"/>
      <c r="U292" s="130"/>
      <c r="V292" s="130"/>
      <c r="W292" s="130"/>
      <c r="X292" s="130"/>
      <c r="Y292" s="680"/>
      <c r="Z292" s="130"/>
      <c r="AA292" s="130"/>
      <c r="AB292" s="130"/>
      <c r="AC292" s="130"/>
      <c r="AD292" s="130"/>
      <c r="AE292" s="130"/>
      <c r="AF292" s="680"/>
      <c r="AG292" s="130"/>
      <c r="AH292" s="130"/>
      <c r="AI292" s="130"/>
      <c r="AJ292" s="130"/>
      <c r="AK292" s="130"/>
      <c r="AL292" s="130"/>
    </row>
    <row r="293" spans="1:38" s="43" customFormat="1" x14ac:dyDescent="0.2">
      <c r="A293" s="15"/>
      <c r="B293" s="685"/>
      <c r="C293" s="15"/>
      <c r="K293" s="680"/>
      <c r="L293" s="130"/>
      <c r="M293" s="130"/>
      <c r="N293" s="130"/>
      <c r="O293" s="130"/>
      <c r="P293" s="130"/>
      <c r="Q293" s="130"/>
      <c r="R293" s="680"/>
      <c r="S293" s="130"/>
      <c r="T293" s="130"/>
      <c r="U293" s="130"/>
      <c r="V293" s="130"/>
      <c r="W293" s="130"/>
      <c r="X293" s="130"/>
      <c r="Y293" s="680"/>
      <c r="Z293" s="130"/>
      <c r="AA293" s="130"/>
      <c r="AB293" s="130"/>
      <c r="AC293" s="130"/>
      <c r="AD293" s="130"/>
      <c r="AE293" s="130"/>
      <c r="AF293" s="680"/>
      <c r="AG293" s="130"/>
      <c r="AH293" s="130"/>
      <c r="AI293" s="130"/>
      <c r="AJ293" s="130"/>
      <c r="AK293" s="130"/>
      <c r="AL293" s="130"/>
    </row>
    <row r="294" spans="1:38" s="43" customFormat="1" x14ac:dyDescent="0.2">
      <c r="A294" s="15"/>
      <c r="B294" s="685"/>
      <c r="C294" s="15"/>
      <c r="K294" s="680"/>
      <c r="L294" s="130"/>
      <c r="M294" s="130"/>
      <c r="N294" s="130"/>
      <c r="O294" s="130"/>
      <c r="P294" s="130"/>
      <c r="Q294" s="130"/>
      <c r="R294" s="680"/>
      <c r="S294" s="130"/>
      <c r="T294" s="130"/>
      <c r="U294" s="130"/>
      <c r="V294" s="130"/>
      <c r="W294" s="130"/>
      <c r="X294" s="130"/>
      <c r="Y294" s="680"/>
      <c r="Z294" s="130"/>
      <c r="AA294" s="130"/>
      <c r="AB294" s="130"/>
      <c r="AC294" s="130"/>
      <c r="AD294" s="130"/>
      <c r="AE294" s="130"/>
      <c r="AF294" s="680"/>
      <c r="AG294" s="130"/>
      <c r="AH294" s="130"/>
      <c r="AI294" s="130"/>
      <c r="AJ294" s="130"/>
      <c r="AK294" s="130"/>
      <c r="AL294" s="130"/>
    </row>
    <row r="295" spans="1:38" s="43" customFormat="1" x14ac:dyDescent="0.2">
      <c r="A295" s="15"/>
      <c r="B295" s="685"/>
      <c r="C295" s="15"/>
      <c r="K295" s="680"/>
      <c r="L295" s="130"/>
      <c r="M295" s="130"/>
      <c r="N295" s="130"/>
      <c r="O295" s="130"/>
      <c r="P295" s="130"/>
      <c r="Q295" s="130"/>
      <c r="R295" s="680"/>
      <c r="S295" s="130"/>
      <c r="T295" s="130"/>
      <c r="U295" s="130"/>
      <c r="V295" s="130"/>
      <c r="W295" s="130"/>
      <c r="X295" s="130"/>
      <c r="Y295" s="680"/>
      <c r="Z295" s="130"/>
      <c r="AA295" s="130"/>
      <c r="AB295" s="130"/>
      <c r="AC295" s="130"/>
      <c r="AD295" s="130"/>
      <c r="AE295" s="130"/>
      <c r="AF295" s="680"/>
      <c r="AG295" s="130"/>
      <c r="AH295" s="130"/>
      <c r="AI295" s="130"/>
      <c r="AJ295" s="130"/>
      <c r="AK295" s="130"/>
      <c r="AL295" s="130"/>
    </row>
    <row r="296" spans="1:38" s="43" customFormat="1" x14ac:dyDescent="0.2">
      <c r="A296" s="15"/>
      <c r="B296" s="685"/>
      <c r="C296" s="15"/>
      <c r="K296" s="680"/>
      <c r="L296" s="130"/>
      <c r="M296" s="130"/>
      <c r="N296" s="130"/>
      <c r="O296" s="130"/>
      <c r="P296" s="130"/>
      <c r="Q296" s="130"/>
      <c r="R296" s="680"/>
      <c r="S296" s="130"/>
      <c r="T296" s="130"/>
      <c r="U296" s="130"/>
      <c r="V296" s="130"/>
      <c r="W296" s="130"/>
      <c r="X296" s="130"/>
      <c r="Y296" s="680"/>
      <c r="Z296" s="130"/>
      <c r="AA296" s="130"/>
      <c r="AB296" s="130"/>
      <c r="AC296" s="130"/>
      <c r="AD296" s="130"/>
      <c r="AE296" s="130"/>
      <c r="AF296" s="680"/>
      <c r="AG296" s="130"/>
      <c r="AH296" s="130"/>
      <c r="AI296" s="130"/>
      <c r="AJ296" s="130"/>
      <c r="AK296" s="130"/>
      <c r="AL296" s="130"/>
    </row>
    <row r="297" spans="1:38" s="43" customFormat="1" x14ac:dyDescent="0.2">
      <c r="A297" s="15"/>
      <c r="B297" s="685"/>
      <c r="C297" s="15"/>
      <c r="K297" s="680"/>
      <c r="L297" s="130"/>
      <c r="M297" s="130"/>
      <c r="N297" s="130"/>
      <c r="O297" s="130"/>
      <c r="P297" s="130"/>
      <c r="Q297" s="130"/>
      <c r="R297" s="680"/>
      <c r="S297" s="130"/>
      <c r="T297" s="130"/>
      <c r="U297" s="130"/>
      <c r="V297" s="130"/>
      <c r="W297" s="130"/>
      <c r="X297" s="130"/>
      <c r="Y297" s="680"/>
      <c r="Z297" s="130"/>
      <c r="AA297" s="130"/>
      <c r="AB297" s="130"/>
      <c r="AC297" s="130"/>
      <c r="AD297" s="130"/>
      <c r="AE297" s="130"/>
      <c r="AF297" s="680"/>
      <c r="AG297" s="130"/>
      <c r="AH297" s="130"/>
      <c r="AI297" s="130"/>
      <c r="AJ297" s="130"/>
      <c r="AK297" s="130"/>
      <c r="AL297" s="130"/>
    </row>
    <row r="298" spans="1:38" s="43" customFormat="1" x14ac:dyDescent="0.2">
      <c r="A298" s="15"/>
      <c r="B298" s="685"/>
      <c r="C298" s="15"/>
      <c r="K298" s="680"/>
      <c r="L298" s="130"/>
      <c r="M298" s="130"/>
      <c r="N298" s="130"/>
      <c r="O298" s="130"/>
      <c r="P298" s="130"/>
      <c r="Q298" s="130"/>
      <c r="R298" s="680"/>
      <c r="S298" s="130"/>
      <c r="T298" s="130"/>
      <c r="U298" s="130"/>
      <c r="V298" s="130"/>
      <c r="W298" s="130"/>
      <c r="X298" s="130"/>
      <c r="Y298" s="680"/>
      <c r="Z298" s="130"/>
      <c r="AA298" s="130"/>
      <c r="AB298" s="130"/>
      <c r="AC298" s="130"/>
      <c r="AD298" s="130"/>
      <c r="AE298" s="130"/>
      <c r="AF298" s="680"/>
      <c r="AG298" s="130"/>
      <c r="AH298" s="130"/>
      <c r="AI298" s="130"/>
      <c r="AJ298" s="130"/>
      <c r="AK298" s="130"/>
      <c r="AL298" s="130"/>
    </row>
    <row r="299" spans="1:38" s="43" customFormat="1" x14ac:dyDescent="0.2">
      <c r="A299" s="15"/>
      <c r="B299" s="685"/>
      <c r="C299" s="15"/>
      <c r="K299" s="680"/>
      <c r="L299" s="130"/>
      <c r="M299" s="130"/>
      <c r="N299" s="130"/>
      <c r="O299" s="130"/>
      <c r="P299" s="130"/>
      <c r="Q299" s="130"/>
      <c r="R299" s="680"/>
      <c r="S299" s="130"/>
      <c r="T299" s="130"/>
      <c r="U299" s="130"/>
      <c r="V299" s="130"/>
      <c r="W299" s="130"/>
      <c r="X299" s="130"/>
      <c r="Y299" s="680"/>
      <c r="Z299" s="130"/>
      <c r="AA299" s="130"/>
      <c r="AB299" s="130"/>
      <c r="AC299" s="130"/>
      <c r="AD299" s="130"/>
      <c r="AE299" s="130"/>
      <c r="AF299" s="680"/>
      <c r="AG299" s="130"/>
      <c r="AH299" s="130"/>
      <c r="AI299" s="130"/>
      <c r="AJ299" s="130"/>
      <c r="AK299" s="130"/>
      <c r="AL299" s="130"/>
    </row>
    <row r="300" spans="1:38" s="43" customFormat="1" x14ac:dyDescent="0.2">
      <c r="A300" s="15"/>
      <c r="B300" s="685"/>
      <c r="C300" s="15"/>
      <c r="K300" s="680"/>
      <c r="L300" s="130"/>
      <c r="M300" s="130"/>
      <c r="N300" s="130"/>
      <c r="O300" s="130"/>
      <c r="P300" s="130"/>
      <c r="Q300" s="130"/>
      <c r="R300" s="680"/>
      <c r="S300" s="130"/>
      <c r="T300" s="130"/>
      <c r="U300" s="130"/>
      <c r="V300" s="130"/>
      <c r="W300" s="130"/>
      <c r="X300" s="130"/>
      <c r="Y300" s="680"/>
      <c r="Z300" s="130"/>
      <c r="AA300" s="130"/>
      <c r="AB300" s="130"/>
      <c r="AC300" s="130"/>
      <c r="AD300" s="130"/>
      <c r="AE300" s="130"/>
      <c r="AF300" s="680"/>
      <c r="AG300" s="130"/>
      <c r="AH300" s="130"/>
      <c r="AI300" s="130"/>
      <c r="AJ300" s="130"/>
      <c r="AK300" s="130"/>
      <c r="AL300" s="130"/>
    </row>
    <row r="301" spans="1:38" s="43" customFormat="1" x14ac:dyDescent="0.2">
      <c r="A301" s="15"/>
      <c r="B301" s="685"/>
      <c r="C301" s="15"/>
      <c r="K301" s="680"/>
      <c r="L301" s="130"/>
      <c r="M301" s="130"/>
      <c r="N301" s="130"/>
      <c r="O301" s="130"/>
      <c r="P301" s="130"/>
      <c r="Q301" s="130"/>
      <c r="R301" s="680"/>
      <c r="S301" s="130"/>
      <c r="T301" s="130"/>
      <c r="U301" s="130"/>
      <c r="V301" s="130"/>
      <c r="W301" s="130"/>
      <c r="X301" s="130"/>
      <c r="Y301" s="680"/>
      <c r="Z301" s="130"/>
      <c r="AA301" s="130"/>
      <c r="AB301" s="130"/>
      <c r="AC301" s="130"/>
      <c r="AD301" s="130"/>
      <c r="AE301" s="130"/>
      <c r="AF301" s="680"/>
      <c r="AG301" s="130"/>
      <c r="AH301" s="130"/>
      <c r="AI301" s="130"/>
      <c r="AJ301" s="130"/>
      <c r="AK301" s="130"/>
      <c r="AL301" s="130"/>
    </row>
    <row r="302" spans="1:38" s="43" customFormat="1" x14ac:dyDescent="0.2">
      <c r="A302" s="15"/>
      <c r="B302" s="685"/>
      <c r="C302" s="15"/>
      <c r="K302" s="680"/>
      <c r="L302" s="130"/>
      <c r="M302" s="130"/>
      <c r="N302" s="130"/>
      <c r="O302" s="130"/>
      <c r="P302" s="130"/>
      <c r="Q302" s="130"/>
      <c r="R302" s="680"/>
      <c r="S302" s="130"/>
      <c r="T302" s="130"/>
      <c r="U302" s="130"/>
      <c r="V302" s="130"/>
      <c r="W302" s="130"/>
      <c r="X302" s="130"/>
      <c r="Y302" s="680"/>
      <c r="Z302" s="130"/>
      <c r="AA302" s="130"/>
      <c r="AB302" s="130"/>
      <c r="AC302" s="130"/>
      <c r="AD302" s="130"/>
      <c r="AE302" s="130"/>
      <c r="AF302" s="680"/>
      <c r="AG302" s="130"/>
      <c r="AH302" s="130"/>
      <c r="AI302" s="130"/>
      <c r="AJ302" s="130"/>
      <c r="AK302" s="130"/>
      <c r="AL302" s="130"/>
    </row>
    <row r="303" spans="1:38" s="43" customFormat="1" x14ac:dyDescent="0.2">
      <c r="A303" s="15"/>
      <c r="B303" s="685"/>
      <c r="C303" s="15"/>
      <c r="K303" s="680"/>
      <c r="L303" s="130"/>
      <c r="M303" s="130"/>
      <c r="N303" s="130"/>
      <c r="O303" s="130"/>
      <c r="P303" s="130"/>
      <c r="Q303" s="130"/>
      <c r="R303" s="680"/>
      <c r="S303" s="130"/>
      <c r="T303" s="130"/>
      <c r="U303" s="130"/>
      <c r="V303" s="130"/>
      <c r="W303" s="130"/>
      <c r="X303" s="130"/>
      <c r="Y303" s="680"/>
      <c r="Z303" s="130"/>
      <c r="AA303" s="130"/>
      <c r="AB303" s="130"/>
      <c r="AC303" s="130"/>
      <c r="AD303" s="130"/>
      <c r="AE303" s="130"/>
      <c r="AF303" s="680"/>
      <c r="AG303" s="130"/>
      <c r="AH303" s="130"/>
      <c r="AI303" s="130"/>
      <c r="AJ303" s="130"/>
      <c r="AK303" s="130"/>
      <c r="AL303" s="130"/>
    </row>
    <row r="304" spans="1:38" s="43" customFormat="1" x14ac:dyDescent="0.2">
      <c r="A304" s="15"/>
      <c r="B304" s="685"/>
      <c r="C304" s="15"/>
      <c r="K304" s="680"/>
      <c r="L304" s="130"/>
      <c r="M304" s="130"/>
      <c r="N304" s="130"/>
      <c r="O304" s="130"/>
      <c r="P304" s="130"/>
      <c r="Q304" s="130"/>
      <c r="R304" s="680"/>
      <c r="S304" s="130"/>
      <c r="T304" s="130"/>
      <c r="U304" s="130"/>
      <c r="V304" s="130"/>
      <c r="W304" s="130"/>
      <c r="X304" s="130"/>
      <c r="Y304" s="680"/>
      <c r="Z304" s="130"/>
      <c r="AA304" s="130"/>
      <c r="AB304" s="130"/>
      <c r="AC304" s="130"/>
      <c r="AD304" s="130"/>
      <c r="AE304" s="130"/>
      <c r="AF304" s="680"/>
      <c r="AG304" s="130"/>
      <c r="AH304" s="130"/>
      <c r="AI304" s="130"/>
      <c r="AJ304" s="130"/>
      <c r="AK304" s="130"/>
      <c r="AL304" s="130"/>
    </row>
    <row r="305" spans="1:38" s="43" customFormat="1" x14ac:dyDescent="0.2">
      <c r="A305" s="15"/>
      <c r="B305" s="685"/>
      <c r="C305" s="15"/>
      <c r="K305" s="680"/>
      <c r="L305" s="130"/>
      <c r="M305" s="130"/>
      <c r="N305" s="130"/>
      <c r="O305" s="130"/>
      <c r="P305" s="130"/>
      <c r="Q305" s="130"/>
      <c r="R305" s="680"/>
      <c r="S305" s="130"/>
      <c r="T305" s="130"/>
      <c r="U305" s="130"/>
      <c r="V305" s="130"/>
      <c r="W305" s="130"/>
      <c r="X305" s="130"/>
      <c r="Y305" s="680"/>
      <c r="Z305" s="130"/>
      <c r="AA305" s="130"/>
      <c r="AB305" s="130"/>
      <c r="AC305" s="130"/>
      <c r="AD305" s="130"/>
      <c r="AE305" s="130"/>
      <c r="AF305" s="680"/>
      <c r="AG305" s="130"/>
      <c r="AH305" s="130"/>
      <c r="AI305" s="130"/>
      <c r="AJ305" s="130"/>
      <c r="AK305" s="130"/>
      <c r="AL305" s="130"/>
    </row>
    <row r="306" spans="1:38" s="43" customFormat="1" x14ac:dyDescent="0.2">
      <c r="A306" s="15"/>
      <c r="B306" s="685"/>
      <c r="C306" s="15"/>
      <c r="K306" s="680"/>
      <c r="L306" s="130"/>
      <c r="M306" s="130"/>
      <c r="N306" s="130"/>
      <c r="O306" s="130"/>
      <c r="P306" s="130"/>
      <c r="Q306" s="130"/>
      <c r="R306" s="680"/>
      <c r="S306" s="130"/>
      <c r="T306" s="130"/>
      <c r="U306" s="130"/>
      <c r="V306" s="130"/>
      <c r="W306" s="130"/>
      <c r="X306" s="130"/>
      <c r="Y306" s="680"/>
      <c r="Z306" s="130"/>
      <c r="AA306" s="130"/>
      <c r="AB306" s="130"/>
      <c r="AC306" s="130"/>
      <c r="AD306" s="130"/>
      <c r="AE306" s="130"/>
      <c r="AF306" s="680"/>
      <c r="AG306" s="130"/>
      <c r="AH306" s="130"/>
      <c r="AI306" s="130"/>
      <c r="AJ306" s="130"/>
      <c r="AK306" s="130"/>
      <c r="AL306" s="130"/>
    </row>
    <row r="307" spans="1:38" s="43" customFormat="1" x14ac:dyDescent="0.2">
      <c r="A307" s="15"/>
      <c r="B307" s="685"/>
      <c r="C307" s="15"/>
      <c r="K307" s="680"/>
      <c r="L307" s="130"/>
      <c r="M307" s="130"/>
      <c r="N307" s="130"/>
      <c r="O307" s="130"/>
      <c r="P307" s="130"/>
      <c r="Q307" s="130"/>
      <c r="R307" s="680"/>
      <c r="S307" s="130"/>
      <c r="T307" s="130"/>
      <c r="U307" s="130"/>
      <c r="V307" s="130"/>
      <c r="W307" s="130"/>
      <c r="X307" s="130"/>
      <c r="Y307" s="680"/>
      <c r="Z307" s="130"/>
      <c r="AA307" s="130"/>
      <c r="AB307" s="130"/>
      <c r="AC307" s="130"/>
      <c r="AD307" s="130"/>
      <c r="AE307" s="130"/>
      <c r="AF307" s="680"/>
      <c r="AG307" s="130"/>
      <c r="AH307" s="130"/>
      <c r="AI307" s="130"/>
      <c r="AJ307" s="130"/>
      <c r="AK307" s="130"/>
      <c r="AL307" s="130"/>
    </row>
    <row r="308" spans="1:38" s="43" customFormat="1" x14ac:dyDescent="0.2">
      <c r="A308" s="15"/>
      <c r="B308" s="685"/>
      <c r="C308" s="15"/>
      <c r="K308" s="680"/>
      <c r="L308" s="130"/>
      <c r="M308" s="130"/>
      <c r="N308" s="130"/>
      <c r="O308" s="130"/>
      <c r="P308" s="130"/>
      <c r="Q308" s="130"/>
      <c r="R308" s="680"/>
      <c r="S308" s="130"/>
      <c r="T308" s="130"/>
      <c r="U308" s="130"/>
      <c r="V308" s="130"/>
      <c r="W308" s="130"/>
      <c r="X308" s="130"/>
      <c r="Y308" s="680"/>
      <c r="Z308" s="130"/>
      <c r="AA308" s="130"/>
      <c r="AB308" s="130"/>
      <c r="AC308" s="130"/>
      <c r="AD308" s="130"/>
      <c r="AE308" s="130"/>
      <c r="AF308" s="680"/>
      <c r="AG308" s="130"/>
      <c r="AH308" s="130"/>
      <c r="AI308" s="130"/>
      <c r="AJ308" s="130"/>
      <c r="AK308" s="130"/>
      <c r="AL308" s="130"/>
    </row>
    <row r="309" spans="1:38" s="43" customFormat="1" x14ac:dyDescent="0.2">
      <c r="A309" s="15"/>
      <c r="B309" s="685"/>
      <c r="C309" s="15"/>
      <c r="K309" s="680"/>
      <c r="L309" s="130"/>
      <c r="M309" s="130"/>
      <c r="N309" s="130"/>
      <c r="O309" s="130"/>
      <c r="P309" s="130"/>
      <c r="Q309" s="130"/>
      <c r="R309" s="680"/>
      <c r="S309" s="130"/>
      <c r="T309" s="130"/>
      <c r="U309" s="130"/>
      <c r="V309" s="130"/>
      <c r="W309" s="130"/>
      <c r="X309" s="130"/>
      <c r="Y309" s="680"/>
      <c r="Z309" s="130"/>
      <c r="AA309" s="130"/>
      <c r="AB309" s="130"/>
      <c r="AC309" s="130"/>
      <c r="AD309" s="130"/>
      <c r="AE309" s="130"/>
      <c r="AF309" s="680"/>
      <c r="AG309" s="130"/>
      <c r="AH309" s="130"/>
      <c r="AI309" s="130"/>
      <c r="AJ309" s="130"/>
      <c r="AK309" s="130"/>
      <c r="AL309" s="130"/>
    </row>
    <row r="310" spans="1:38" s="43" customFormat="1" x14ac:dyDescent="0.2">
      <c r="A310" s="15"/>
      <c r="B310" s="685"/>
      <c r="C310" s="15"/>
      <c r="K310" s="680"/>
      <c r="L310" s="130"/>
      <c r="M310" s="130"/>
      <c r="N310" s="130"/>
      <c r="O310" s="130"/>
      <c r="P310" s="130"/>
      <c r="Q310" s="130"/>
      <c r="R310" s="680"/>
      <c r="S310" s="130"/>
      <c r="T310" s="130"/>
      <c r="U310" s="130"/>
      <c r="V310" s="130"/>
      <c r="W310" s="130"/>
      <c r="X310" s="130"/>
      <c r="Y310" s="680"/>
      <c r="Z310" s="130"/>
      <c r="AA310" s="130"/>
      <c r="AB310" s="130"/>
      <c r="AC310" s="130"/>
      <c r="AD310" s="130"/>
      <c r="AE310" s="130"/>
      <c r="AF310" s="680"/>
      <c r="AG310" s="130"/>
      <c r="AH310" s="130"/>
      <c r="AI310" s="130"/>
      <c r="AJ310" s="130"/>
      <c r="AK310" s="130"/>
      <c r="AL310" s="130"/>
    </row>
    <row r="311" spans="1:38" s="43" customFormat="1" x14ac:dyDescent="0.2">
      <c r="A311" s="15"/>
      <c r="B311" s="685"/>
      <c r="C311" s="15"/>
      <c r="K311" s="680"/>
      <c r="L311" s="130"/>
      <c r="M311" s="130"/>
      <c r="N311" s="130"/>
      <c r="O311" s="130"/>
      <c r="P311" s="130"/>
      <c r="Q311" s="130"/>
      <c r="R311" s="680"/>
      <c r="S311" s="130"/>
      <c r="T311" s="130"/>
      <c r="U311" s="130"/>
      <c r="V311" s="130"/>
      <c r="W311" s="130"/>
      <c r="X311" s="130"/>
      <c r="Y311" s="680"/>
      <c r="Z311" s="130"/>
      <c r="AA311" s="130"/>
      <c r="AB311" s="130"/>
      <c r="AC311" s="130"/>
      <c r="AD311" s="130"/>
      <c r="AE311" s="130"/>
      <c r="AF311" s="680"/>
      <c r="AG311" s="130"/>
      <c r="AH311" s="130"/>
      <c r="AI311" s="130"/>
      <c r="AJ311" s="130"/>
      <c r="AK311" s="130"/>
      <c r="AL311" s="130"/>
    </row>
    <row r="312" spans="1:38" s="43" customFormat="1" x14ac:dyDescent="0.2">
      <c r="A312" s="15"/>
      <c r="B312" s="685"/>
      <c r="C312" s="15"/>
      <c r="K312" s="680"/>
      <c r="L312" s="130"/>
      <c r="M312" s="130"/>
      <c r="N312" s="130"/>
      <c r="O312" s="130"/>
      <c r="P312" s="130"/>
      <c r="Q312" s="130"/>
      <c r="R312" s="680"/>
      <c r="S312" s="130"/>
      <c r="T312" s="130"/>
      <c r="U312" s="130"/>
      <c r="V312" s="130"/>
      <c r="W312" s="130"/>
      <c r="X312" s="130"/>
      <c r="Y312" s="680"/>
      <c r="Z312" s="130"/>
      <c r="AA312" s="130"/>
      <c r="AB312" s="130"/>
      <c r="AC312" s="130"/>
      <c r="AD312" s="130"/>
      <c r="AE312" s="130"/>
      <c r="AF312" s="680"/>
      <c r="AG312" s="130"/>
      <c r="AH312" s="130"/>
      <c r="AI312" s="130"/>
      <c r="AJ312" s="130"/>
      <c r="AK312" s="130"/>
      <c r="AL312" s="130"/>
    </row>
    <row r="313" spans="1:38" s="43" customFormat="1" x14ac:dyDescent="0.2">
      <c r="A313" s="15"/>
      <c r="B313" s="685"/>
      <c r="C313" s="15"/>
      <c r="K313" s="680"/>
      <c r="L313" s="130"/>
      <c r="M313" s="130"/>
      <c r="N313" s="130"/>
      <c r="O313" s="130"/>
      <c r="P313" s="130"/>
      <c r="Q313" s="130"/>
      <c r="R313" s="680"/>
      <c r="S313" s="130"/>
      <c r="T313" s="130"/>
      <c r="U313" s="130"/>
      <c r="V313" s="130"/>
      <c r="W313" s="130"/>
      <c r="X313" s="130"/>
      <c r="Y313" s="680"/>
      <c r="Z313" s="130"/>
      <c r="AA313" s="130"/>
      <c r="AB313" s="130"/>
      <c r="AC313" s="130"/>
      <c r="AD313" s="130"/>
      <c r="AE313" s="130"/>
      <c r="AF313" s="680"/>
      <c r="AG313" s="130"/>
      <c r="AH313" s="130"/>
      <c r="AI313" s="130"/>
      <c r="AJ313" s="130"/>
      <c r="AK313" s="130"/>
      <c r="AL313" s="130"/>
    </row>
    <row r="314" spans="1:38" s="43" customFormat="1" x14ac:dyDescent="0.2">
      <c r="A314" s="15"/>
      <c r="B314" s="685"/>
      <c r="C314" s="15"/>
      <c r="K314" s="680"/>
      <c r="L314" s="130"/>
      <c r="M314" s="130"/>
      <c r="N314" s="130"/>
      <c r="O314" s="130"/>
      <c r="P314" s="130"/>
      <c r="Q314" s="130"/>
      <c r="R314" s="680"/>
      <c r="S314" s="130"/>
      <c r="T314" s="130"/>
      <c r="U314" s="130"/>
      <c r="V314" s="130"/>
      <c r="W314" s="130"/>
      <c r="X314" s="130"/>
      <c r="Y314" s="680"/>
      <c r="Z314" s="130"/>
      <c r="AA314" s="130"/>
      <c r="AB314" s="130"/>
      <c r="AC314" s="130"/>
      <c r="AD314" s="130"/>
      <c r="AE314" s="130"/>
      <c r="AF314" s="680"/>
      <c r="AG314" s="130"/>
      <c r="AH314" s="130"/>
      <c r="AI314" s="130"/>
      <c r="AJ314" s="130"/>
      <c r="AK314" s="130"/>
      <c r="AL314" s="130"/>
    </row>
    <row r="315" spans="1:38" s="43" customFormat="1" x14ac:dyDescent="0.2">
      <c r="A315" s="15"/>
      <c r="B315" s="685"/>
      <c r="C315" s="15"/>
      <c r="K315" s="680"/>
      <c r="L315" s="130"/>
      <c r="M315" s="130"/>
      <c r="N315" s="130"/>
      <c r="O315" s="130"/>
      <c r="P315" s="130"/>
      <c r="Q315" s="130"/>
      <c r="R315" s="680"/>
      <c r="S315" s="130"/>
      <c r="T315" s="130"/>
      <c r="U315" s="130"/>
      <c r="V315" s="130"/>
      <c r="W315" s="130"/>
      <c r="X315" s="130"/>
      <c r="Y315" s="680"/>
      <c r="Z315" s="130"/>
      <c r="AA315" s="130"/>
      <c r="AB315" s="130"/>
      <c r="AC315" s="130"/>
      <c r="AD315" s="130"/>
      <c r="AE315" s="130"/>
      <c r="AF315" s="680"/>
      <c r="AG315" s="130"/>
      <c r="AH315" s="130"/>
      <c r="AI315" s="130"/>
      <c r="AJ315" s="130"/>
      <c r="AK315" s="130"/>
      <c r="AL315" s="130"/>
    </row>
    <row r="316" spans="1:38" s="43" customFormat="1" x14ac:dyDescent="0.2">
      <c r="A316" s="15"/>
      <c r="B316" s="685"/>
      <c r="C316" s="15"/>
      <c r="K316" s="680"/>
      <c r="L316" s="130"/>
      <c r="M316" s="130"/>
      <c r="N316" s="130"/>
      <c r="O316" s="130"/>
      <c r="P316" s="130"/>
      <c r="Q316" s="130"/>
      <c r="R316" s="680"/>
      <c r="S316" s="130"/>
      <c r="T316" s="130"/>
      <c r="U316" s="130"/>
      <c r="V316" s="130"/>
      <c r="W316" s="130"/>
      <c r="X316" s="130"/>
      <c r="Y316" s="680"/>
      <c r="Z316" s="130"/>
      <c r="AA316" s="130"/>
      <c r="AB316" s="130"/>
      <c r="AC316" s="130"/>
      <c r="AD316" s="130"/>
      <c r="AE316" s="130"/>
      <c r="AF316" s="680"/>
      <c r="AG316" s="130"/>
      <c r="AH316" s="130"/>
      <c r="AI316" s="130"/>
      <c r="AJ316" s="130"/>
      <c r="AK316" s="130"/>
      <c r="AL316" s="130"/>
    </row>
    <row r="317" spans="1:38" s="43" customFormat="1" x14ac:dyDescent="0.2">
      <c r="A317" s="15"/>
      <c r="B317" s="685"/>
      <c r="C317" s="15"/>
      <c r="K317" s="680"/>
      <c r="L317" s="130"/>
      <c r="M317" s="130"/>
      <c r="N317" s="130"/>
      <c r="O317" s="130"/>
      <c r="P317" s="130"/>
      <c r="Q317" s="130"/>
      <c r="R317" s="680"/>
      <c r="S317" s="130"/>
      <c r="T317" s="130"/>
      <c r="U317" s="130"/>
      <c r="V317" s="130"/>
      <c r="W317" s="130"/>
      <c r="X317" s="130"/>
      <c r="Y317" s="680"/>
      <c r="Z317" s="130"/>
      <c r="AA317" s="130"/>
      <c r="AB317" s="130"/>
      <c r="AC317" s="130"/>
      <c r="AD317" s="130"/>
      <c r="AE317" s="130"/>
      <c r="AF317" s="680"/>
      <c r="AG317" s="130"/>
      <c r="AH317" s="130"/>
      <c r="AI317" s="130"/>
      <c r="AJ317" s="130"/>
      <c r="AK317" s="130"/>
      <c r="AL317" s="130"/>
    </row>
    <row r="318" spans="1:38" s="43" customFormat="1" x14ac:dyDescent="0.2">
      <c r="A318" s="15"/>
      <c r="B318" s="685"/>
      <c r="C318" s="15"/>
      <c r="K318" s="680"/>
      <c r="L318" s="130"/>
      <c r="M318" s="130"/>
      <c r="N318" s="130"/>
      <c r="O318" s="130"/>
      <c r="P318" s="130"/>
      <c r="Q318" s="130"/>
      <c r="R318" s="680"/>
      <c r="S318" s="130"/>
      <c r="T318" s="130"/>
      <c r="U318" s="130"/>
      <c r="V318" s="130"/>
      <c r="W318" s="130"/>
      <c r="X318" s="130"/>
      <c r="Y318" s="680"/>
      <c r="Z318" s="130"/>
      <c r="AA318" s="130"/>
      <c r="AB318" s="130"/>
      <c r="AC318" s="130"/>
      <c r="AD318" s="130"/>
      <c r="AE318" s="130"/>
      <c r="AF318" s="680"/>
      <c r="AG318" s="130"/>
      <c r="AH318" s="130"/>
      <c r="AI318" s="130"/>
      <c r="AJ318" s="130"/>
      <c r="AK318" s="130"/>
      <c r="AL318" s="130"/>
    </row>
    <row r="319" spans="1:38" s="43" customFormat="1" x14ac:dyDescent="0.2">
      <c r="A319" s="15"/>
      <c r="B319" s="685"/>
      <c r="C319" s="15"/>
      <c r="K319" s="680"/>
      <c r="L319" s="130"/>
      <c r="M319" s="130"/>
      <c r="N319" s="130"/>
      <c r="O319" s="130"/>
      <c r="P319" s="130"/>
      <c r="Q319" s="130"/>
      <c r="R319" s="680"/>
      <c r="S319" s="130"/>
      <c r="T319" s="130"/>
      <c r="U319" s="130"/>
      <c r="V319" s="130"/>
      <c r="W319" s="130"/>
      <c r="X319" s="130"/>
      <c r="Y319" s="680"/>
      <c r="Z319" s="130"/>
      <c r="AA319" s="130"/>
      <c r="AB319" s="130"/>
      <c r="AC319" s="130"/>
      <c r="AD319" s="130"/>
      <c r="AE319" s="130"/>
      <c r="AF319" s="680"/>
      <c r="AG319" s="130"/>
      <c r="AH319" s="130"/>
      <c r="AI319" s="130"/>
      <c r="AJ319" s="130"/>
      <c r="AK319" s="130"/>
      <c r="AL319" s="130"/>
    </row>
    <row r="320" spans="1:38" s="43" customFormat="1" x14ac:dyDescent="0.2">
      <c r="A320" s="15"/>
      <c r="B320" s="685"/>
      <c r="C320" s="15"/>
      <c r="K320" s="680"/>
      <c r="L320" s="130"/>
      <c r="M320" s="130"/>
      <c r="N320" s="130"/>
      <c r="O320" s="130"/>
      <c r="P320" s="130"/>
      <c r="Q320" s="130"/>
      <c r="R320" s="680"/>
      <c r="S320" s="130"/>
      <c r="T320" s="130"/>
      <c r="U320" s="130"/>
      <c r="V320" s="130"/>
      <c r="W320" s="130"/>
      <c r="X320" s="130"/>
      <c r="Y320" s="680"/>
      <c r="Z320" s="130"/>
      <c r="AA320" s="130"/>
      <c r="AB320" s="130"/>
      <c r="AC320" s="130"/>
      <c r="AD320" s="130"/>
      <c r="AE320" s="130"/>
      <c r="AF320" s="680"/>
      <c r="AG320" s="130"/>
      <c r="AH320" s="130"/>
      <c r="AI320" s="130"/>
      <c r="AJ320" s="130"/>
      <c r="AK320" s="130"/>
      <c r="AL320" s="130"/>
    </row>
    <row r="321" spans="1:38" s="43" customFormat="1" x14ac:dyDescent="0.2">
      <c r="A321" s="15"/>
      <c r="B321" s="685"/>
      <c r="C321" s="15"/>
      <c r="K321" s="680"/>
      <c r="L321" s="130"/>
      <c r="M321" s="130"/>
      <c r="N321" s="130"/>
      <c r="O321" s="130"/>
      <c r="P321" s="130"/>
      <c r="Q321" s="130"/>
      <c r="R321" s="680"/>
      <c r="S321" s="130"/>
      <c r="T321" s="130"/>
      <c r="U321" s="130"/>
      <c r="V321" s="130"/>
      <c r="W321" s="130"/>
      <c r="X321" s="130"/>
      <c r="Y321" s="680"/>
      <c r="Z321" s="130"/>
      <c r="AA321" s="130"/>
      <c r="AB321" s="130"/>
      <c r="AC321" s="130"/>
      <c r="AD321" s="130"/>
      <c r="AE321" s="130"/>
      <c r="AF321" s="680"/>
      <c r="AG321" s="130"/>
      <c r="AH321" s="130"/>
      <c r="AI321" s="130"/>
      <c r="AJ321" s="130"/>
      <c r="AK321" s="130"/>
      <c r="AL321" s="130"/>
    </row>
    <row r="322" spans="1:38" s="43" customFormat="1" x14ac:dyDescent="0.2">
      <c r="A322" s="15"/>
      <c r="B322" s="685"/>
      <c r="C322" s="15"/>
      <c r="K322" s="680"/>
      <c r="L322" s="130"/>
      <c r="M322" s="130"/>
      <c r="N322" s="130"/>
      <c r="O322" s="130"/>
      <c r="P322" s="130"/>
      <c r="Q322" s="130"/>
      <c r="R322" s="680"/>
      <c r="S322" s="130"/>
      <c r="T322" s="130"/>
      <c r="U322" s="130"/>
      <c r="V322" s="130"/>
      <c r="W322" s="130"/>
      <c r="X322" s="130"/>
      <c r="Y322" s="680"/>
      <c r="Z322" s="130"/>
      <c r="AA322" s="130"/>
      <c r="AB322" s="130"/>
      <c r="AC322" s="130"/>
      <c r="AD322" s="130"/>
      <c r="AE322" s="130"/>
      <c r="AF322" s="680"/>
      <c r="AG322" s="130"/>
      <c r="AH322" s="130"/>
      <c r="AI322" s="130"/>
      <c r="AJ322" s="130"/>
      <c r="AK322" s="130"/>
      <c r="AL322" s="130"/>
    </row>
    <row r="323" spans="1:38" s="43" customFormat="1" x14ac:dyDescent="0.2">
      <c r="A323" s="15"/>
      <c r="B323" s="685"/>
      <c r="C323" s="15"/>
      <c r="K323" s="680"/>
      <c r="L323" s="130"/>
      <c r="M323" s="130"/>
      <c r="N323" s="130"/>
      <c r="O323" s="130"/>
      <c r="P323" s="130"/>
      <c r="Q323" s="130"/>
      <c r="R323" s="680"/>
      <c r="S323" s="130"/>
      <c r="T323" s="130"/>
      <c r="U323" s="130"/>
      <c r="V323" s="130"/>
      <c r="W323" s="130"/>
      <c r="X323" s="130"/>
      <c r="Y323" s="680"/>
      <c r="Z323" s="130"/>
      <c r="AA323" s="130"/>
      <c r="AB323" s="130"/>
      <c r="AC323" s="130"/>
      <c r="AD323" s="130"/>
      <c r="AE323" s="130"/>
      <c r="AF323" s="680"/>
      <c r="AG323" s="130"/>
      <c r="AH323" s="130"/>
      <c r="AI323" s="130"/>
      <c r="AJ323" s="130"/>
      <c r="AK323" s="130"/>
      <c r="AL323" s="130"/>
    </row>
    <row r="324" spans="1:38" s="43" customFormat="1" x14ac:dyDescent="0.2">
      <c r="A324" s="15"/>
      <c r="B324" s="685"/>
      <c r="C324" s="15"/>
      <c r="K324" s="680"/>
      <c r="L324" s="130"/>
      <c r="M324" s="130"/>
      <c r="N324" s="130"/>
      <c r="O324" s="130"/>
      <c r="P324" s="130"/>
      <c r="Q324" s="130"/>
      <c r="R324" s="680"/>
      <c r="S324" s="130"/>
      <c r="T324" s="130"/>
      <c r="U324" s="130"/>
      <c r="V324" s="130"/>
      <c r="W324" s="130"/>
      <c r="X324" s="130"/>
      <c r="Y324" s="680"/>
      <c r="Z324" s="130"/>
      <c r="AA324" s="130"/>
      <c r="AB324" s="130"/>
      <c r="AC324" s="130"/>
      <c r="AD324" s="130"/>
      <c r="AE324" s="130"/>
      <c r="AF324" s="680"/>
      <c r="AG324" s="130"/>
      <c r="AH324" s="130"/>
      <c r="AI324" s="130"/>
      <c r="AJ324" s="130"/>
      <c r="AK324" s="130"/>
      <c r="AL324" s="130"/>
    </row>
    <row r="325" spans="1:38" s="43" customFormat="1" x14ac:dyDescent="0.2">
      <c r="A325" s="15"/>
      <c r="B325" s="685"/>
      <c r="C325" s="15"/>
      <c r="K325" s="680"/>
      <c r="L325" s="130"/>
      <c r="M325" s="130"/>
      <c r="N325" s="130"/>
      <c r="O325" s="130"/>
      <c r="P325" s="130"/>
      <c r="Q325" s="130"/>
      <c r="R325" s="680"/>
      <c r="S325" s="130"/>
      <c r="T325" s="130"/>
      <c r="U325" s="130"/>
      <c r="V325" s="130"/>
      <c r="W325" s="130"/>
      <c r="X325" s="130"/>
      <c r="Y325" s="680"/>
      <c r="Z325" s="130"/>
      <c r="AA325" s="130"/>
      <c r="AB325" s="130"/>
      <c r="AC325" s="130"/>
      <c r="AD325" s="130"/>
      <c r="AE325" s="130"/>
      <c r="AF325" s="680"/>
      <c r="AG325" s="130"/>
      <c r="AH325" s="130"/>
      <c r="AI325" s="130"/>
      <c r="AJ325" s="130"/>
      <c r="AK325" s="130"/>
      <c r="AL325" s="130"/>
    </row>
    <row r="326" spans="1:38" s="43" customFormat="1" x14ac:dyDescent="0.2">
      <c r="A326" s="15"/>
      <c r="B326" s="685"/>
      <c r="C326" s="15"/>
      <c r="K326" s="680"/>
      <c r="L326" s="130"/>
      <c r="M326" s="130"/>
      <c r="N326" s="130"/>
      <c r="O326" s="130"/>
      <c r="P326" s="130"/>
      <c r="Q326" s="130"/>
      <c r="R326" s="680"/>
      <c r="S326" s="130"/>
      <c r="T326" s="130"/>
      <c r="U326" s="130"/>
      <c r="V326" s="130"/>
      <c r="W326" s="130"/>
      <c r="X326" s="130"/>
      <c r="Y326" s="680"/>
      <c r="Z326" s="130"/>
      <c r="AA326" s="130"/>
      <c r="AB326" s="130"/>
      <c r="AC326" s="130"/>
      <c r="AD326" s="130"/>
      <c r="AE326" s="130"/>
      <c r="AF326" s="680"/>
      <c r="AG326" s="130"/>
      <c r="AH326" s="130"/>
      <c r="AI326" s="130"/>
      <c r="AJ326" s="130"/>
      <c r="AK326" s="130"/>
      <c r="AL326" s="130"/>
    </row>
    <row r="327" spans="1:38" s="43" customFormat="1" x14ac:dyDescent="0.2">
      <c r="A327" s="15"/>
      <c r="B327" s="685"/>
      <c r="C327" s="15"/>
      <c r="K327" s="680"/>
      <c r="L327" s="130"/>
      <c r="M327" s="130"/>
      <c r="N327" s="130"/>
      <c r="O327" s="130"/>
      <c r="P327" s="130"/>
      <c r="Q327" s="130"/>
      <c r="R327" s="680"/>
      <c r="S327" s="130"/>
      <c r="T327" s="130"/>
      <c r="U327" s="130"/>
      <c r="V327" s="130"/>
      <c r="W327" s="130"/>
      <c r="X327" s="130"/>
      <c r="Y327" s="680"/>
      <c r="Z327" s="130"/>
      <c r="AA327" s="130"/>
      <c r="AB327" s="130"/>
      <c r="AC327" s="130"/>
      <c r="AD327" s="130"/>
      <c r="AE327" s="130"/>
      <c r="AF327" s="680"/>
      <c r="AG327" s="130"/>
      <c r="AH327" s="130"/>
      <c r="AI327" s="130"/>
      <c r="AJ327" s="130"/>
      <c r="AK327" s="130"/>
      <c r="AL327" s="130"/>
    </row>
    <row r="328" spans="1:38" s="43" customFormat="1" x14ac:dyDescent="0.2">
      <c r="A328" s="15"/>
      <c r="B328" s="685"/>
      <c r="C328" s="15"/>
      <c r="K328" s="680"/>
      <c r="L328" s="130"/>
      <c r="M328" s="130"/>
      <c r="N328" s="130"/>
      <c r="O328" s="130"/>
      <c r="P328" s="130"/>
      <c r="Q328" s="130"/>
      <c r="R328" s="680"/>
      <c r="S328" s="130"/>
      <c r="T328" s="130"/>
      <c r="U328" s="130"/>
      <c r="V328" s="130"/>
      <c r="W328" s="130"/>
      <c r="X328" s="130"/>
      <c r="Y328" s="680"/>
      <c r="Z328" s="130"/>
      <c r="AA328" s="130"/>
      <c r="AB328" s="130"/>
      <c r="AC328" s="130"/>
      <c r="AD328" s="130"/>
      <c r="AE328" s="130"/>
      <c r="AF328" s="680"/>
      <c r="AG328" s="130"/>
      <c r="AH328" s="130"/>
      <c r="AI328" s="130"/>
      <c r="AJ328" s="130"/>
      <c r="AK328" s="130"/>
      <c r="AL328" s="130"/>
    </row>
    <row r="329" spans="1:38" s="43" customFormat="1" x14ac:dyDescent="0.2">
      <c r="A329" s="15"/>
      <c r="B329" s="685"/>
      <c r="C329" s="15"/>
      <c r="K329" s="680"/>
      <c r="L329" s="130"/>
      <c r="M329" s="130"/>
      <c r="N329" s="130"/>
      <c r="O329" s="130"/>
      <c r="P329" s="130"/>
      <c r="Q329" s="130"/>
      <c r="R329" s="680"/>
      <c r="S329" s="130"/>
      <c r="T329" s="130"/>
      <c r="U329" s="130"/>
      <c r="V329" s="130"/>
      <c r="W329" s="130"/>
      <c r="X329" s="130"/>
      <c r="Y329" s="680"/>
      <c r="Z329" s="130"/>
      <c r="AA329" s="130"/>
      <c r="AB329" s="130"/>
      <c r="AC329" s="130"/>
      <c r="AD329" s="130"/>
      <c r="AE329" s="130"/>
      <c r="AF329" s="680"/>
      <c r="AG329" s="130"/>
      <c r="AH329" s="130"/>
      <c r="AI329" s="130"/>
      <c r="AJ329" s="130"/>
      <c r="AK329" s="130"/>
      <c r="AL329" s="130"/>
    </row>
    <row r="330" spans="1:38" s="43" customFormat="1" x14ac:dyDescent="0.2">
      <c r="A330" s="15"/>
      <c r="B330" s="685"/>
      <c r="C330" s="15"/>
      <c r="K330" s="680"/>
      <c r="L330" s="130"/>
      <c r="M330" s="130"/>
      <c r="N330" s="130"/>
      <c r="O330" s="130"/>
      <c r="P330" s="130"/>
      <c r="Q330" s="130"/>
      <c r="R330" s="680"/>
      <c r="S330" s="130"/>
      <c r="T330" s="130"/>
      <c r="U330" s="130"/>
      <c r="V330" s="130"/>
      <c r="W330" s="130"/>
      <c r="X330" s="130"/>
      <c r="Y330" s="680"/>
      <c r="Z330" s="130"/>
      <c r="AA330" s="130"/>
      <c r="AB330" s="130"/>
      <c r="AC330" s="130"/>
      <c r="AD330" s="130"/>
      <c r="AE330" s="130"/>
      <c r="AF330" s="680"/>
      <c r="AG330" s="130"/>
      <c r="AH330" s="130"/>
      <c r="AI330" s="130"/>
      <c r="AJ330" s="130"/>
      <c r="AK330" s="130"/>
      <c r="AL330" s="130"/>
    </row>
    <row r="331" spans="1:38" s="43" customFormat="1" x14ac:dyDescent="0.2">
      <c r="A331" s="15"/>
      <c r="B331" s="685"/>
      <c r="C331" s="15"/>
      <c r="K331" s="680"/>
      <c r="L331" s="130"/>
      <c r="M331" s="130"/>
      <c r="N331" s="130"/>
      <c r="O331" s="130"/>
      <c r="P331" s="130"/>
      <c r="Q331" s="130"/>
      <c r="R331" s="680"/>
      <c r="S331" s="130"/>
      <c r="T331" s="130"/>
      <c r="U331" s="130"/>
      <c r="V331" s="130"/>
      <c r="W331" s="130"/>
      <c r="X331" s="130"/>
      <c r="Y331" s="680"/>
      <c r="Z331" s="130"/>
      <c r="AA331" s="130"/>
      <c r="AB331" s="130"/>
      <c r="AC331" s="130"/>
      <c r="AD331" s="130"/>
      <c r="AE331" s="130"/>
      <c r="AF331" s="680"/>
      <c r="AG331" s="130"/>
      <c r="AH331" s="130"/>
      <c r="AI331" s="130"/>
      <c r="AJ331" s="130"/>
      <c r="AK331" s="130"/>
      <c r="AL331" s="130"/>
    </row>
    <row r="332" spans="1:38" s="43" customFormat="1" x14ac:dyDescent="0.2">
      <c r="A332" s="15"/>
      <c r="B332" s="685"/>
      <c r="C332" s="15"/>
      <c r="K332" s="680"/>
      <c r="L332" s="130"/>
      <c r="M332" s="130"/>
      <c r="N332" s="130"/>
      <c r="O332" s="130"/>
      <c r="P332" s="130"/>
      <c r="Q332" s="130"/>
      <c r="R332" s="680"/>
      <c r="S332" s="130"/>
      <c r="T332" s="130"/>
      <c r="U332" s="130"/>
      <c r="V332" s="130"/>
      <c r="W332" s="130"/>
      <c r="X332" s="130"/>
      <c r="Y332" s="680"/>
      <c r="Z332" s="130"/>
      <c r="AA332" s="130"/>
      <c r="AB332" s="130"/>
      <c r="AC332" s="130"/>
      <c r="AD332" s="130"/>
      <c r="AE332" s="130"/>
      <c r="AF332" s="680"/>
      <c r="AG332" s="130"/>
      <c r="AH332" s="130"/>
      <c r="AI332" s="130"/>
      <c r="AJ332" s="130"/>
      <c r="AK332" s="130"/>
      <c r="AL332" s="130"/>
    </row>
    <row r="333" spans="1:38" s="43" customFormat="1" x14ac:dyDescent="0.2">
      <c r="A333" s="15"/>
      <c r="B333" s="685"/>
      <c r="C333" s="15"/>
      <c r="K333" s="680"/>
      <c r="L333" s="130"/>
      <c r="M333" s="130"/>
      <c r="N333" s="130"/>
      <c r="O333" s="130"/>
      <c r="P333" s="130"/>
      <c r="Q333" s="130"/>
      <c r="R333" s="680"/>
      <c r="S333" s="130"/>
      <c r="T333" s="130"/>
      <c r="U333" s="130"/>
      <c r="V333" s="130"/>
      <c r="W333" s="130"/>
      <c r="X333" s="130"/>
      <c r="Y333" s="680"/>
      <c r="Z333" s="130"/>
      <c r="AA333" s="130"/>
      <c r="AB333" s="130"/>
      <c r="AC333" s="130"/>
      <c r="AD333" s="130"/>
      <c r="AE333" s="130"/>
      <c r="AF333" s="680"/>
      <c r="AG333" s="130"/>
      <c r="AH333" s="130"/>
      <c r="AI333" s="130"/>
      <c r="AJ333" s="130"/>
      <c r="AK333" s="130"/>
      <c r="AL333" s="130"/>
    </row>
    <row r="334" spans="1:38" s="43" customFormat="1" x14ac:dyDescent="0.2">
      <c r="A334" s="15"/>
      <c r="B334" s="685"/>
      <c r="C334" s="15"/>
      <c r="K334" s="680"/>
      <c r="L334" s="130"/>
      <c r="M334" s="130"/>
      <c r="N334" s="130"/>
      <c r="O334" s="130"/>
      <c r="P334" s="130"/>
      <c r="Q334" s="130"/>
      <c r="R334" s="680"/>
      <c r="S334" s="130"/>
      <c r="T334" s="130"/>
      <c r="U334" s="130"/>
      <c r="V334" s="130"/>
      <c r="W334" s="130"/>
      <c r="X334" s="130"/>
      <c r="Y334" s="680"/>
      <c r="Z334" s="130"/>
      <c r="AA334" s="130"/>
      <c r="AB334" s="130"/>
      <c r="AC334" s="130"/>
      <c r="AD334" s="130"/>
      <c r="AE334" s="130"/>
      <c r="AF334" s="680"/>
      <c r="AG334" s="130"/>
      <c r="AH334" s="130"/>
      <c r="AI334" s="130"/>
      <c r="AJ334" s="130"/>
      <c r="AK334" s="130"/>
      <c r="AL334" s="130"/>
    </row>
    <row r="335" spans="1:38" s="43" customFormat="1" x14ac:dyDescent="0.2">
      <c r="A335" s="15"/>
      <c r="B335" s="685"/>
      <c r="C335" s="15"/>
      <c r="K335" s="680"/>
      <c r="L335" s="130"/>
      <c r="M335" s="130"/>
      <c r="N335" s="130"/>
      <c r="O335" s="130"/>
      <c r="P335" s="130"/>
      <c r="Q335" s="130"/>
      <c r="R335" s="680"/>
      <c r="S335" s="130"/>
      <c r="T335" s="130"/>
      <c r="U335" s="130"/>
      <c r="V335" s="130"/>
      <c r="W335" s="130"/>
      <c r="X335" s="130"/>
      <c r="Y335" s="680"/>
      <c r="Z335" s="130"/>
      <c r="AA335" s="130"/>
      <c r="AB335" s="130"/>
      <c r="AC335" s="130"/>
      <c r="AD335" s="130"/>
      <c r="AE335" s="130"/>
      <c r="AF335" s="680"/>
      <c r="AG335" s="130"/>
      <c r="AH335" s="130"/>
      <c r="AI335" s="130"/>
      <c r="AJ335" s="130"/>
      <c r="AK335" s="130"/>
      <c r="AL335" s="130"/>
    </row>
    <row r="336" spans="1:38" s="43" customFormat="1" x14ac:dyDescent="0.2">
      <c r="A336" s="15"/>
      <c r="B336" s="685"/>
      <c r="C336" s="15"/>
      <c r="K336" s="680"/>
      <c r="L336" s="130"/>
      <c r="M336" s="130"/>
      <c r="N336" s="130"/>
      <c r="O336" s="130"/>
      <c r="P336" s="130"/>
      <c r="Q336" s="130"/>
      <c r="R336" s="680"/>
      <c r="S336" s="130"/>
      <c r="T336" s="130"/>
      <c r="U336" s="130"/>
      <c r="V336" s="130"/>
      <c r="W336" s="130"/>
      <c r="X336" s="130"/>
      <c r="Y336" s="680"/>
      <c r="Z336" s="130"/>
      <c r="AA336" s="130"/>
      <c r="AB336" s="130"/>
      <c r="AC336" s="130"/>
      <c r="AD336" s="130"/>
      <c r="AE336" s="130"/>
      <c r="AF336" s="680"/>
      <c r="AG336" s="130"/>
      <c r="AH336" s="130"/>
      <c r="AI336" s="130"/>
      <c r="AJ336" s="130"/>
      <c r="AK336" s="130"/>
      <c r="AL336" s="130"/>
    </row>
    <row r="337" spans="1:38" s="43" customFormat="1" x14ac:dyDescent="0.2">
      <c r="A337" s="15"/>
      <c r="B337" s="685"/>
      <c r="C337" s="15"/>
      <c r="K337" s="680"/>
      <c r="L337" s="130"/>
      <c r="M337" s="130"/>
      <c r="N337" s="130"/>
      <c r="O337" s="130"/>
      <c r="P337" s="130"/>
      <c r="Q337" s="130"/>
      <c r="R337" s="680"/>
      <c r="S337" s="130"/>
      <c r="T337" s="130"/>
      <c r="U337" s="130"/>
      <c r="V337" s="130"/>
      <c r="W337" s="130"/>
      <c r="X337" s="130"/>
      <c r="Y337" s="680"/>
      <c r="Z337" s="130"/>
      <c r="AA337" s="130"/>
      <c r="AB337" s="130"/>
      <c r="AC337" s="130"/>
      <c r="AD337" s="130"/>
      <c r="AE337" s="130"/>
      <c r="AF337" s="680"/>
      <c r="AG337" s="130"/>
      <c r="AH337" s="130"/>
      <c r="AI337" s="130"/>
      <c r="AJ337" s="130"/>
      <c r="AK337" s="130"/>
      <c r="AL337" s="130"/>
    </row>
    <row r="338" spans="1:38" s="43" customFormat="1" x14ac:dyDescent="0.2">
      <c r="A338" s="15"/>
      <c r="B338" s="685"/>
      <c r="C338" s="15"/>
      <c r="K338" s="680"/>
      <c r="L338" s="130"/>
      <c r="M338" s="130"/>
      <c r="N338" s="130"/>
      <c r="O338" s="130"/>
      <c r="P338" s="130"/>
      <c r="Q338" s="130"/>
      <c r="R338" s="680"/>
      <c r="S338" s="130"/>
      <c r="T338" s="130"/>
      <c r="U338" s="130"/>
      <c r="V338" s="130"/>
      <c r="W338" s="130"/>
      <c r="X338" s="130"/>
      <c r="Y338" s="680"/>
      <c r="Z338" s="130"/>
      <c r="AA338" s="130"/>
      <c r="AB338" s="130"/>
      <c r="AC338" s="130"/>
      <c r="AD338" s="130"/>
      <c r="AE338" s="130"/>
      <c r="AF338" s="680"/>
      <c r="AG338" s="130"/>
      <c r="AH338" s="130"/>
      <c r="AI338" s="130"/>
      <c r="AJ338" s="130"/>
      <c r="AK338" s="130"/>
      <c r="AL338" s="130"/>
    </row>
    <row r="339" spans="1:38" s="43" customFormat="1" x14ac:dyDescent="0.2">
      <c r="A339" s="15"/>
      <c r="B339" s="685"/>
      <c r="C339" s="15"/>
      <c r="K339" s="680"/>
      <c r="L339" s="130"/>
      <c r="M339" s="130"/>
      <c r="N339" s="130"/>
      <c r="O339" s="130"/>
      <c r="P339" s="130"/>
      <c r="Q339" s="130"/>
      <c r="R339" s="680"/>
      <c r="S339" s="130"/>
      <c r="T339" s="130"/>
      <c r="U339" s="130"/>
      <c r="V339" s="130"/>
      <c r="W339" s="130"/>
      <c r="X339" s="130"/>
      <c r="Y339" s="680"/>
      <c r="Z339" s="130"/>
      <c r="AA339" s="130"/>
      <c r="AB339" s="130"/>
      <c r="AC339" s="130"/>
      <c r="AD339" s="130"/>
      <c r="AE339" s="130"/>
      <c r="AF339" s="680"/>
      <c r="AG339" s="130"/>
      <c r="AH339" s="130"/>
      <c r="AI339" s="130"/>
      <c r="AJ339" s="130"/>
      <c r="AK339" s="130"/>
      <c r="AL339" s="130"/>
    </row>
    <row r="340" spans="1:38" s="43" customFormat="1" x14ac:dyDescent="0.2">
      <c r="A340" s="15"/>
      <c r="B340" s="685"/>
      <c r="C340" s="15"/>
      <c r="K340" s="680"/>
      <c r="L340" s="130"/>
      <c r="M340" s="130"/>
      <c r="N340" s="130"/>
      <c r="O340" s="130"/>
      <c r="P340" s="130"/>
      <c r="Q340" s="130"/>
      <c r="R340" s="680"/>
      <c r="S340" s="130"/>
      <c r="T340" s="130"/>
      <c r="U340" s="130"/>
      <c r="V340" s="130"/>
      <c r="W340" s="130"/>
      <c r="X340" s="130"/>
      <c r="Y340" s="680"/>
      <c r="Z340" s="130"/>
      <c r="AA340" s="130"/>
      <c r="AB340" s="130"/>
      <c r="AC340" s="130"/>
      <c r="AD340" s="130"/>
      <c r="AE340" s="130"/>
      <c r="AF340" s="680"/>
      <c r="AG340" s="130"/>
      <c r="AH340" s="130"/>
      <c r="AI340" s="130"/>
      <c r="AJ340" s="130"/>
      <c r="AK340" s="130"/>
      <c r="AL340" s="130"/>
    </row>
    <row r="341" spans="1:38" s="43" customFormat="1" x14ac:dyDescent="0.2">
      <c r="A341" s="15"/>
      <c r="B341" s="685"/>
      <c r="C341" s="15"/>
      <c r="K341" s="680"/>
      <c r="L341" s="130"/>
      <c r="M341" s="130"/>
      <c r="N341" s="130"/>
      <c r="O341" s="130"/>
      <c r="P341" s="130"/>
      <c r="Q341" s="130"/>
      <c r="R341" s="680"/>
      <c r="S341" s="130"/>
      <c r="T341" s="130"/>
      <c r="U341" s="130"/>
      <c r="V341" s="130"/>
      <c r="W341" s="130"/>
      <c r="X341" s="130"/>
      <c r="Y341" s="680"/>
      <c r="Z341" s="130"/>
      <c r="AA341" s="130"/>
      <c r="AB341" s="130"/>
      <c r="AC341" s="130"/>
      <c r="AD341" s="130"/>
      <c r="AE341" s="130"/>
      <c r="AF341" s="680"/>
      <c r="AG341" s="130"/>
      <c r="AH341" s="130"/>
      <c r="AI341" s="130"/>
      <c r="AJ341" s="130"/>
      <c r="AK341" s="130"/>
      <c r="AL341" s="130"/>
    </row>
    <row r="342" spans="1:38" s="43" customFormat="1" x14ac:dyDescent="0.2">
      <c r="A342" s="15"/>
      <c r="B342" s="685"/>
      <c r="C342" s="15"/>
      <c r="K342" s="680"/>
      <c r="L342" s="130"/>
      <c r="M342" s="130"/>
      <c r="N342" s="130"/>
      <c r="O342" s="130"/>
      <c r="P342" s="130"/>
      <c r="Q342" s="130"/>
      <c r="R342" s="680"/>
      <c r="S342" s="130"/>
      <c r="T342" s="130"/>
      <c r="U342" s="130"/>
      <c r="V342" s="130"/>
      <c r="W342" s="130"/>
      <c r="X342" s="130"/>
      <c r="Y342" s="680"/>
      <c r="Z342" s="130"/>
      <c r="AA342" s="130"/>
      <c r="AB342" s="130"/>
      <c r="AC342" s="130"/>
      <c r="AD342" s="130"/>
      <c r="AE342" s="130"/>
      <c r="AF342" s="680"/>
      <c r="AG342" s="130"/>
      <c r="AH342" s="130"/>
      <c r="AI342" s="130"/>
      <c r="AJ342" s="130"/>
      <c r="AK342" s="130"/>
      <c r="AL342" s="130"/>
    </row>
    <row r="343" spans="1:38" s="43" customFormat="1" x14ac:dyDescent="0.2">
      <c r="A343" s="15"/>
      <c r="B343" s="685"/>
      <c r="C343" s="15"/>
      <c r="K343" s="680"/>
      <c r="L343" s="130"/>
      <c r="M343" s="130"/>
      <c r="N343" s="130"/>
      <c r="O343" s="130"/>
      <c r="P343" s="130"/>
      <c r="Q343" s="130"/>
      <c r="R343" s="680"/>
      <c r="S343" s="130"/>
      <c r="T343" s="130"/>
      <c r="U343" s="130"/>
      <c r="V343" s="130"/>
      <c r="W343" s="130"/>
      <c r="X343" s="130"/>
      <c r="Y343" s="680"/>
      <c r="Z343" s="130"/>
      <c r="AA343" s="130"/>
      <c r="AB343" s="130"/>
      <c r="AC343" s="130"/>
      <c r="AD343" s="130"/>
      <c r="AE343" s="130"/>
      <c r="AF343" s="680"/>
      <c r="AG343" s="130"/>
      <c r="AH343" s="130"/>
      <c r="AI343" s="130"/>
      <c r="AJ343" s="130"/>
      <c r="AK343" s="130"/>
      <c r="AL343" s="130"/>
    </row>
    <row r="344" spans="1:38" s="43" customFormat="1" x14ac:dyDescent="0.2">
      <c r="A344" s="15"/>
      <c r="B344" s="685"/>
      <c r="C344" s="15"/>
      <c r="K344" s="680"/>
      <c r="L344" s="130"/>
      <c r="M344" s="130"/>
      <c r="N344" s="130"/>
      <c r="O344" s="130"/>
      <c r="P344" s="130"/>
      <c r="Q344" s="130"/>
      <c r="R344" s="680"/>
      <c r="S344" s="130"/>
      <c r="T344" s="130"/>
      <c r="U344" s="130"/>
      <c r="V344" s="130"/>
      <c r="W344" s="130"/>
      <c r="X344" s="130"/>
      <c r="Y344" s="680"/>
      <c r="Z344" s="130"/>
      <c r="AA344" s="130"/>
      <c r="AB344" s="130"/>
      <c r="AC344" s="130"/>
      <c r="AD344" s="130"/>
      <c r="AE344" s="130"/>
      <c r="AF344" s="680"/>
      <c r="AG344" s="130"/>
      <c r="AH344" s="130"/>
      <c r="AI344" s="130"/>
      <c r="AJ344" s="130"/>
      <c r="AK344" s="130"/>
      <c r="AL344" s="130"/>
    </row>
    <row r="345" spans="1:38" s="43" customFormat="1" x14ac:dyDescent="0.2">
      <c r="A345" s="15"/>
      <c r="B345" s="685"/>
      <c r="C345" s="15"/>
      <c r="K345" s="680"/>
      <c r="L345" s="130"/>
      <c r="M345" s="130"/>
      <c r="N345" s="130"/>
      <c r="O345" s="130"/>
      <c r="P345" s="130"/>
      <c r="Q345" s="130"/>
      <c r="R345" s="680"/>
      <c r="S345" s="130"/>
      <c r="T345" s="130"/>
      <c r="U345" s="130"/>
      <c r="V345" s="130"/>
      <c r="W345" s="130"/>
      <c r="X345" s="130"/>
      <c r="Y345" s="680"/>
      <c r="Z345" s="130"/>
      <c r="AA345" s="130"/>
      <c r="AB345" s="130"/>
      <c r="AC345" s="130"/>
      <c r="AD345" s="130"/>
      <c r="AE345" s="130"/>
      <c r="AF345" s="680"/>
      <c r="AG345" s="130"/>
      <c r="AH345" s="130"/>
      <c r="AI345" s="130"/>
      <c r="AJ345" s="130"/>
      <c r="AK345" s="130"/>
      <c r="AL345" s="130"/>
    </row>
    <row r="346" spans="1:38" s="43" customFormat="1" x14ac:dyDescent="0.2">
      <c r="A346" s="15"/>
      <c r="B346" s="685"/>
      <c r="C346" s="15"/>
      <c r="K346" s="680"/>
      <c r="L346" s="130"/>
      <c r="M346" s="130"/>
      <c r="N346" s="130"/>
      <c r="O346" s="130"/>
      <c r="P346" s="130"/>
      <c r="Q346" s="130"/>
      <c r="R346" s="680"/>
      <c r="S346" s="130"/>
      <c r="T346" s="130"/>
      <c r="U346" s="130"/>
      <c r="V346" s="130"/>
      <c r="W346" s="130"/>
      <c r="X346" s="130"/>
      <c r="Y346" s="680"/>
      <c r="Z346" s="130"/>
      <c r="AA346" s="130"/>
      <c r="AB346" s="130"/>
      <c r="AC346" s="130"/>
      <c r="AD346" s="130"/>
      <c r="AE346" s="130"/>
      <c r="AF346" s="680"/>
      <c r="AG346" s="130"/>
      <c r="AH346" s="130"/>
      <c r="AI346" s="130"/>
      <c r="AJ346" s="130"/>
      <c r="AK346" s="130"/>
      <c r="AL346" s="130"/>
    </row>
    <row r="347" spans="1:38" s="43" customFormat="1" x14ac:dyDescent="0.2">
      <c r="A347" s="15"/>
      <c r="B347" s="685"/>
      <c r="C347" s="15"/>
      <c r="K347" s="680"/>
      <c r="L347" s="130"/>
      <c r="M347" s="130"/>
      <c r="N347" s="130"/>
      <c r="O347" s="130"/>
      <c r="P347" s="130"/>
      <c r="Q347" s="130"/>
      <c r="R347" s="680"/>
      <c r="S347" s="130"/>
      <c r="T347" s="130"/>
      <c r="U347" s="130"/>
      <c r="V347" s="130"/>
      <c r="W347" s="130"/>
      <c r="X347" s="130"/>
      <c r="Y347" s="680"/>
      <c r="Z347" s="130"/>
      <c r="AA347" s="130"/>
      <c r="AB347" s="130"/>
      <c r="AC347" s="130"/>
      <c r="AD347" s="130"/>
      <c r="AE347" s="130"/>
      <c r="AF347" s="680"/>
      <c r="AG347" s="130"/>
      <c r="AH347" s="130"/>
      <c r="AI347" s="130"/>
      <c r="AJ347" s="130"/>
      <c r="AK347" s="130"/>
      <c r="AL347" s="130"/>
    </row>
    <row r="348" spans="1:38" s="43" customFormat="1" x14ac:dyDescent="0.2">
      <c r="A348" s="15"/>
      <c r="B348" s="685"/>
      <c r="C348" s="15"/>
      <c r="K348" s="680"/>
      <c r="L348" s="130"/>
      <c r="M348" s="130"/>
      <c r="N348" s="130"/>
      <c r="O348" s="130"/>
      <c r="P348" s="130"/>
      <c r="Q348" s="130"/>
      <c r="R348" s="680"/>
      <c r="S348" s="130"/>
      <c r="T348" s="130"/>
      <c r="U348" s="130"/>
      <c r="V348" s="130"/>
      <c r="W348" s="130"/>
      <c r="X348" s="130"/>
      <c r="Y348" s="680"/>
      <c r="Z348" s="130"/>
      <c r="AA348" s="130"/>
      <c r="AB348" s="130"/>
      <c r="AC348" s="130"/>
      <c r="AD348" s="130"/>
      <c r="AE348" s="130"/>
      <c r="AF348" s="680"/>
      <c r="AG348" s="130"/>
      <c r="AH348" s="130"/>
      <c r="AI348" s="130"/>
      <c r="AJ348" s="130"/>
      <c r="AK348" s="130"/>
      <c r="AL348" s="130"/>
    </row>
    <row r="349" spans="1:38" s="43" customFormat="1" x14ac:dyDescent="0.2">
      <c r="A349" s="15"/>
      <c r="B349" s="685"/>
      <c r="C349" s="15"/>
      <c r="K349" s="680"/>
      <c r="L349" s="130"/>
      <c r="M349" s="130"/>
      <c r="N349" s="130"/>
      <c r="O349" s="130"/>
      <c r="P349" s="130"/>
      <c r="Q349" s="130"/>
      <c r="R349" s="680"/>
      <c r="S349" s="130"/>
      <c r="T349" s="130"/>
      <c r="U349" s="130"/>
      <c r="V349" s="130"/>
      <c r="W349" s="130"/>
      <c r="X349" s="130"/>
      <c r="Y349" s="680"/>
      <c r="Z349" s="130"/>
      <c r="AA349" s="130"/>
      <c r="AB349" s="130"/>
      <c r="AC349" s="130"/>
      <c r="AD349" s="130"/>
      <c r="AE349" s="130"/>
      <c r="AF349" s="680"/>
      <c r="AG349" s="130"/>
      <c r="AH349" s="130"/>
      <c r="AI349" s="130"/>
      <c r="AJ349" s="130"/>
      <c r="AK349" s="130"/>
      <c r="AL349" s="130"/>
    </row>
    <row r="350" spans="1:38" s="43" customFormat="1" x14ac:dyDescent="0.2">
      <c r="A350" s="15"/>
      <c r="B350" s="685"/>
      <c r="C350" s="15"/>
      <c r="K350" s="680"/>
      <c r="L350" s="130"/>
      <c r="M350" s="130"/>
      <c r="N350" s="130"/>
      <c r="O350" s="130"/>
      <c r="P350" s="130"/>
      <c r="Q350" s="130"/>
      <c r="R350" s="680"/>
      <c r="S350" s="130"/>
      <c r="T350" s="130"/>
      <c r="U350" s="130"/>
      <c r="V350" s="130"/>
      <c r="W350" s="130"/>
      <c r="X350" s="130"/>
      <c r="Y350" s="680"/>
      <c r="Z350" s="130"/>
      <c r="AA350" s="130"/>
      <c r="AB350" s="130"/>
      <c r="AC350" s="130"/>
      <c r="AD350" s="130"/>
      <c r="AE350" s="130"/>
      <c r="AF350" s="680"/>
      <c r="AG350" s="130"/>
      <c r="AH350" s="130"/>
      <c r="AI350" s="130"/>
      <c r="AJ350" s="130"/>
      <c r="AK350" s="130"/>
      <c r="AL350" s="130"/>
    </row>
    <row r="351" spans="1:38" s="43" customFormat="1" x14ac:dyDescent="0.2">
      <c r="A351" s="15"/>
      <c r="B351" s="685"/>
      <c r="C351" s="15"/>
      <c r="K351" s="680"/>
      <c r="L351" s="130"/>
      <c r="M351" s="130"/>
      <c r="N351" s="130"/>
      <c r="O351" s="130"/>
      <c r="P351" s="130"/>
      <c r="Q351" s="130"/>
      <c r="R351" s="680"/>
      <c r="S351" s="130"/>
      <c r="T351" s="130"/>
      <c r="U351" s="130"/>
      <c r="V351" s="130"/>
      <c r="W351" s="130"/>
      <c r="X351" s="130"/>
      <c r="Y351" s="680"/>
      <c r="Z351" s="130"/>
      <c r="AA351" s="130"/>
      <c r="AB351" s="130"/>
      <c r="AC351" s="130"/>
      <c r="AD351" s="130"/>
      <c r="AE351" s="130"/>
      <c r="AF351" s="680"/>
      <c r="AG351" s="130"/>
      <c r="AH351" s="130"/>
      <c r="AI351" s="130"/>
      <c r="AJ351" s="130"/>
      <c r="AK351" s="130"/>
      <c r="AL351" s="130"/>
    </row>
    <row r="352" spans="1:38" s="43" customFormat="1" x14ac:dyDescent="0.2">
      <c r="A352" s="15"/>
      <c r="B352" s="685"/>
      <c r="C352" s="15"/>
      <c r="K352" s="680"/>
      <c r="L352" s="130"/>
      <c r="M352" s="130"/>
      <c r="N352" s="130"/>
      <c r="O352" s="130"/>
      <c r="P352" s="130"/>
      <c r="Q352" s="130"/>
      <c r="R352" s="680"/>
      <c r="S352" s="130"/>
      <c r="T352" s="130"/>
      <c r="U352" s="130"/>
      <c r="V352" s="130"/>
      <c r="W352" s="130"/>
      <c r="X352" s="130"/>
      <c r="Y352" s="680"/>
      <c r="Z352" s="130"/>
      <c r="AA352" s="130"/>
      <c r="AB352" s="130"/>
      <c r="AC352" s="130"/>
      <c r="AD352" s="130"/>
      <c r="AE352" s="130"/>
      <c r="AF352" s="680"/>
      <c r="AG352" s="130"/>
      <c r="AH352" s="130"/>
      <c r="AI352" s="130"/>
      <c r="AJ352" s="130"/>
      <c r="AK352" s="130"/>
      <c r="AL352" s="130"/>
    </row>
    <row r="353" spans="1:38" s="43" customFormat="1" x14ac:dyDescent="0.2">
      <c r="A353" s="15"/>
      <c r="B353" s="685"/>
      <c r="C353" s="15"/>
      <c r="K353" s="680"/>
      <c r="L353" s="130"/>
      <c r="M353" s="130"/>
      <c r="N353" s="130"/>
      <c r="O353" s="130"/>
      <c r="P353" s="130"/>
      <c r="Q353" s="130"/>
      <c r="R353" s="680"/>
      <c r="S353" s="130"/>
      <c r="T353" s="130"/>
      <c r="U353" s="130"/>
      <c r="V353" s="130"/>
      <c r="W353" s="130"/>
      <c r="X353" s="130"/>
      <c r="Y353" s="680"/>
      <c r="Z353" s="130"/>
      <c r="AA353" s="130"/>
      <c r="AB353" s="130"/>
      <c r="AC353" s="130"/>
      <c r="AD353" s="130"/>
      <c r="AE353" s="130"/>
      <c r="AF353" s="680"/>
      <c r="AG353" s="130"/>
      <c r="AH353" s="130"/>
      <c r="AI353" s="130"/>
      <c r="AJ353" s="130"/>
      <c r="AK353" s="130"/>
      <c r="AL353" s="130"/>
    </row>
    <row r="354" spans="1:38" s="43" customFormat="1" x14ac:dyDescent="0.2">
      <c r="A354" s="15"/>
      <c r="B354" s="685"/>
      <c r="C354" s="15"/>
      <c r="K354" s="680"/>
      <c r="L354" s="130"/>
      <c r="M354" s="130"/>
      <c r="N354" s="130"/>
      <c r="O354" s="130"/>
      <c r="P354" s="130"/>
      <c r="Q354" s="130"/>
      <c r="R354" s="680"/>
      <c r="S354" s="130"/>
      <c r="T354" s="130"/>
      <c r="U354" s="130"/>
      <c r="V354" s="130"/>
      <c r="W354" s="130"/>
      <c r="X354" s="130"/>
      <c r="Y354" s="680"/>
      <c r="Z354" s="130"/>
      <c r="AA354" s="130"/>
      <c r="AB354" s="130"/>
      <c r="AC354" s="130"/>
      <c r="AD354" s="130"/>
      <c r="AE354" s="130"/>
      <c r="AF354" s="680"/>
      <c r="AG354" s="130"/>
      <c r="AH354" s="130"/>
      <c r="AI354" s="130"/>
      <c r="AJ354" s="130"/>
      <c r="AK354" s="130"/>
      <c r="AL354" s="130"/>
    </row>
    <row r="355" spans="1:38" s="43" customFormat="1" x14ac:dyDescent="0.2">
      <c r="A355" s="15"/>
      <c r="B355" s="685"/>
      <c r="C355" s="15"/>
      <c r="K355" s="680"/>
      <c r="L355" s="130"/>
      <c r="M355" s="130"/>
      <c r="N355" s="130"/>
      <c r="O355" s="130"/>
      <c r="P355" s="130"/>
      <c r="Q355" s="130"/>
      <c r="R355" s="680"/>
      <c r="S355" s="130"/>
      <c r="T355" s="130"/>
      <c r="U355" s="130"/>
      <c r="V355" s="130"/>
      <c r="W355" s="130"/>
      <c r="X355" s="130"/>
      <c r="Y355" s="680"/>
      <c r="Z355" s="130"/>
      <c r="AA355" s="130"/>
      <c r="AB355" s="130"/>
      <c r="AC355" s="130"/>
      <c r="AD355" s="130"/>
      <c r="AE355" s="130"/>
      <c r="AF355" s="680"/>
      <c r="AG355" s="130"/>
      <c r="AH355" s="130"/>
      <c r="AI355" s="130"/>
      <c r="AJ355" s="130"/>
      <c r="AK355" s="130"/>
      <c r="AL355" s="130"/>
    </row>
    <row r="356" spans="1:38" s="43" customFormat="1" x14ac:dyDescent="0.2">
      <c r="A356" s="15"/>
      <c r="B356" s="685"/>
      <c r="C356" s="15"/>
      <c r="K356" s="680"/>
      <c r="L356" s="130"/>
      <c r="M356" s="130"/>
      <c r="N356" s="130"/>
      <c r="O356" s="130"/>
      <c r="P356" s="130"/>
      <c r="Q356" s="130"/>
      <c r="R356" s="680"/>
      <c r="S356" s="130"/>
      <c r="T356" s="130"/>
      <c r="U356" s="130"/>
      <c r="V356" s="130"/>
      <c r="W356" s="130"/>
      <c r="X356" s="130"/>
      <c r="Y356" s="680"/>
      <c r="Z356" s="130"/>
      <c r="AA356" s="130"/>
      <c r="AB356" s="130"/>
      <c r="AC356" s="130"/>
      <c r="AD356" s="130"/>
      <c r="AE356" s="130"/>
      <c r="AF356" s="680"/>
      <c r="AG356" s="130"/>
      <c r="AH356" s="130"/>
      <c r="AI356" s="130"/>
      <c r="AJ356" s="130"/>
      <c r="AK356" s="130"/>
      <c r="AL356" s="130"/>
    </row>
    <row r="357" spans="1:38" s="43" customFormat="1" x14ac:dyDescent="0.2">
      <c r="A357" s="15"/>
      <c r="B357" s="685"/>
      <c r="C357" s="15"/>
      <c r="K357" s="680"/>
      <c r="L357" s="130"/>
      <c r="M357" s="130"/>
      <c r="N357" s="130"/>
      <c r="O357" s="130"/>
      <c r="P357" s="130"/>
      <c r="Q357" s="130"/>
      <c r="R357" s="680"/>
      <c r="S357" s="130"/>
      <c r="T357" s="130"/>
      <c r="U357" s="130"/>
      <c r="V357" s="130"/>
      <c r="W357" s="130"/>
      <c r="X357" s="130"/>
      <c r="Y357" s="680"/>
      <c r="Z357" s="130"/>
      <c r="AA357" s="130"/>
      <c r="AB357" s="130"/>
      <c r="AC357" s="130"/>
      <c r="AD357" s="130"/>
      <c r="AE357" s="130"/>
      <c r="AF357" s="680"/>
      <c r="AG357" s="130"/>
      <c r="AH357" s="130"/>
      <c r="AI357" s="130"/>
      <c r="AJ357" s="130"/>
      <c r="AK357" s="130"/>
      <c r="AL357" s="130"/>
    </row>
    <row r="358" spans="1:38" s="43" customFormat="1" x14ac:dyDescent="0.2">
      <c r="A358" s="15"/>
      <c r="B358" s="685"/>
      <c r="C358" s="15"/>
      <c r="K358" s="680"/>
      <c r="L358" s="130"/>
      <c r="M358" s="130"/>
      <c r="N358" s="130"/>
      <c r="O358" s="130"/>
      <c r="P358" s="130"/>
      <c r="Q358" s="130"/>
      <c r="R358" s="680"/>
      <c r="S358" s="130"/>
      <c r="T358" s="130"/>
      <c r="U358" s="130"/>
      <c r="V358" s="130"/>
      <c r="W358" s="130"/>
      <c r="X358" s="130"/>
      <c r="Y358" s="680"/>
      <c r="Z358" s="130"/>
      <c r="AA358" s="130"/>
      <c r="AB358" s="130"/>
      <c r="AC358" s="130"/>
      <c r="AD358" s="130"/>
      <c r="AE358" s="130"/>
      <c r="AF358" s="680"/>
      <c r="AG358" s="130"/>
      <c r="AH358" s="130"/>
      <c r="AI358" s="130"/>
      <c r="AJ358" s="130"/>
      <c r="AK358" s="130"/>
      <c r="AL358" s="130"/>
    </row>
    <row r="359" spans="1:38" s="43" customFormat="1" x14ac:dyDescent="0.2">
      <c r="A359" s="15"/>
      <c r="B359" s="685"/>
      <c r="C359" s="15"/>
      <c r="K359" s="680"/>
      <c r="L359" s="130"/>
      <c r="M359" s="130"/>
      <c r="N359" s="130"/>
      <c r="O359" s="130"/>
      <c r="P359" s="130"/>
      <c r="Q359" s="130"/>
      <c r="R359" s="680"/>
      <c r="S359" s="130"/>
      <c r="T359" s="130"/>
      <c r="U359" s="130"/>
      <c r="V359" s="130"/>
      <c r="W359" s="130"/>
      <c r="X359" s="130"/>
      <c r="Y359" s="680"/>
      <c r="Z359" s="130"/>
      <c r="AA359" s="130"/>
      <c r="AB359" s="130"/>
      <c r="AC359" s="130"/>
      <c r="AD359" s="130"/>
      <c r="AE359" s="130"/>
      <c r="AF359" s="680"/>
      <c r="AG359" s="130"/>
      <c r="AH359" s="130"/>
      <c r="AI359" s="130"/>
      <c r="AJ359" s="130"/>
      <c r="AK359" s="130"/>
      <c r="AL359" s="130"/>
    </row>
    <row r="360" spans="1:38" s="43" customFormat="1" x14ac:dyDescent="0.2">
      <c r="A360" s="15"/>
      <c r="B360" s="685"/>
      <c r="C360" s="15"/>
      <c r="K360" s="680"/>
      <c r="L360" s="130"/>
      <c r="M360" s="130"/>
      <c r="N360" s="130"/>
      <c r="O360" s="130"/>
      <c r="P360" s="130"/>
      <c r="Q360" s="130"/>
      <c r="R360" s="680"/>
      <c r="S360" s="130"/>
      <c r="T360" s="130"/>
      <c r="U360" s="130"/>
      <c r="V360" s="130"/>
      <c r="W360" s="130"/>
      <c r="X360" s="130"/>
      <c r="Y360" s="680"/>
      <c r="Z360" s="130"/>
      <c r="AA360" s="130"/>
      <c r="AB360" s="130"/>
      <c r="AC360" s="130"/>
      <c r="AD360" s="130"/>
      <c r="AE360" s="130"/>
      <c r="AF360" s="680"/>
      <c r="AG360" s="130"/>
      <c r="AH360" s="130"/>
      <c r="AI360" s="130"/>
      <c r="AJ360" s="130"/>
      <c r="AK360" s="130"/>
      <c r="AL360" s="130"/>
    </row>
    <row r="361" spans="1:38" s="43" customFormat="1" x14ac:dyDescent="0.2">
      <c r="A361" s="15"/>
      <c r="B361" s="685"/>
      <c r="C361" s="15"/>
      <c r="K361" s="680"/>
      <c r="L361" s="130"/>
      <c r="M361" s="130"/>
      <c r="N361" s="130"/>
      <c r="O361" s="130"/>
      <c r="P361" s="130"/>
      <c r="Q361" s="130"/>
      <c r="R361" s="680"/>
      <c r="S361" s="130"/>
      <c r="T361" s="130"/>
      <c r="U361" s="130"/>
      <c r="V361" s="130"/>
      <c r="W361" s="130"/>
      <c r="X361" s="130"/>
      <c r="Y361" s="680"/>
      <c r="Z361" s="130"/>
      <c r="AA361" s="130"/>
      <c r="AB361" s="130"/>
      <c r="AC361" s="130"/>
      <c r="AD361" s="130"/>
      <c r="AE361" s="130"/>
      <c r="AF361" s="680"/>
      <c r="AG361" s="130"/>
      <c r="AH361" s="130"/>
      <c r="AI361" s="130"/>
      <c r="AJ361" s="130"/>
      <c r="AK361" s="130"/>
      <c r="AL361" s="130"/>
    </row>
    <row r="362" spans="1:38" s="43" customFormat="1" x14ac:dyDescent="0.2">
      <c r="A362" s="15"/>
      <c r="B362" s="685"/>
      <c r="C362" s="15"/>
      <c r="K362" s="680"/>
      <c r="L362" s="130"/>
      <c r="M362" s="130"/>
      <c r="N362" s="130"/>
      <c r="O362" s="130"/>
      <c r="P362" s="130"/>
      <c r="Q362" s="130"/>
      <c r="R362" s="680"/>
      <c r="S362" s="130"/>
      <c r="T362" s="130"/>
      <c r="U362" s="130"/>
      <c r="V362" s="130"/>
      <c r="W362" s="130"/>
      <c r="X362" s="130"/>
      <c r="Y362" s="680"/>
      <c r="Z362" s="130"/>
      <c r="AA362" s="130"/>
      <c r="AB362" s="130"/>
      <c r="AC362" s="130"/>
      <c r="AD362" s="130"/>
      <c r="AE362" s="130"/>
      <c r="AF362" s="680"/>
      <c r="AG362" s="130"/>
      <c r="AH362" s="130"/>
      <c r="AI362" s="130"/>
      <c r="AJ362" s="130"/>
      <c r="AK362" s="130"/>
      <c r="AL362" s="130"/>
    </row>
    <row r="363" spans="1:38" s="43" customFormat="1" x14ac:dyDescent="0.2">
      <c r="A363" s="15"/>
      <c r="B363" s="685"/>
      <c r="C363" s="15"/>
      <c r="K363" s="680"/>
      <c r="L363" s="130"/>
      <c r="M363" s="130"/>
      <c r="N363" s="130"/>
      <c r="O363" s="130"/>
      <c r="P363" s="130"/>
      <c r="Q363" s="130"/>
      <c r="R363" s="680"/>
      <c r="S363" s="130"/>
      <c r="T363" s="130"/>
      <c r="U363" s="130"/>
      <c r="V363" s="130"/>
      <c r="W363" s="130"/>
      <c r="X363" s="130"/>
      <c r="Y363" s="680"/>
      <c r="Z363" s="130"/>
      <c r="AA363" s="130"/>
      <c r="AB363" s="130"/>
      <c r="AC363" s="130"/>
      <c r="AD363" s="130"/>
      <c r="AE363" s="130"/>
      <c r="AF363" s="680"/>
      <c r="AG363" s="130"/>
      <c r="AH363" s="130"/>
      <c r="AI363" s="130"/>
      <c r="AJ363" s="130"/>
      <c r="AK363" s="130"/>
      <c r="AL363" s="130"/>
    </row>
    <row r="364" spans="1:38" s="43" customFormat="1" x14ac:dyDescent="0.2">
      <c r="A364" s="15"/>
      <c r="B364" s="685"/>
      <c r="C364" s="15"/>
      <c r="K364" s="680"/>
      <c r="L364" s="130"/>
      <c r="M364" s="130"/>
      <c r="N364" s="130"/>
      <c r="O364" s="130"/>
      <c r="P364" s="130"/>
      <c r="Q364" s="130"/>
      <c r="R364" s="680"/>
      <c r="S364" s="130"/>
      <c r="T364" s="130"/>
      <c r="U364" s="130"/>
      <c r="V364" s="130"/>
      <c r="W364" s="130"/>
      <c r="X364" s="130"/>
      <c r="Y364" s="680"/>
      <c r="Z364" s="130"/>
      <c r="AA364" s="130"/>
      <c r="AB364" s="130"/>
      <c r="AC364" s="130"/>
      <c r="AD364" s="130"/>
      <c r="AE364" s="130"/>
      <c r="AF364" s="680"/>
      <c r="AG364" s="130"/>
      <c r="AH364" s="130"/>
      <c r="AI364" s="130"/>
      <c r="AJ364" s="130"/>
      <c r="AK364" s="130"/>
      <c r="AL364" s="130"/>
    </row>
    <row r="365" spans="1:38" s="43" customFormat="1" x14ac:dyDescent="0.2">
      <c r="A365" s="15"/>
      <c r="B365" s="685"/>
      <c r="C365" s="15"/>
      <c r="K365" s="680"/>
      <c r="L365" s="130"/>
      <c r="M365" s="130"/>
      <c r="N365" s="130"/>
      <c r="O365" s="130"/>
      <c r="P365" s="130"/>
      <c r="Q365" s="130"/>
      <c r="R365" s="680"/>
      <c r="S365" s="130"/>
      <c r="T365" s="130"/>
      <c r="U365" s="130"/>
      <c r="V365" s="130"/>
      <c r="W365" s="130"/>
      <c r="X365" s="130"/>
      <c r="Y365" s="680"/>
      <c r="Z365" s="130"/>
      <c r="AA365" s="130"/>
      <c r="AB365" s="130"/>
      <c r="AC365" s="130"/>
      <c r="AD365" s="130"/>
      <c r="AE365" s="130"/>
      <c r="AF365" s="680"/>
      <c r="AG365" s="130"/>
      <c r="AH365" s="130"/>
      <c r="AI365" s="130"/>
      <c r="AJ365" s="130"/>
      <c r="AK365" s="130"/>
      <c r="AL365" s="130"/>
    </row>
    <row r="366" spans="1:38" s="43" customFormat="1" x14ac:dyDescent="0.2">
      <c r="A366" s="15"/>
      <c r="B366" s="685"/>
      <c r="C366" s="15"/>
      <c r="K366" s="680"/>
      <c r="L366" s="130"/>
      <c r="M366" s="130"/>
      <c r="N366" s="130"/>
      <c r="O366" s="130"/>
      <c r="P366" s="130"/>
      <c r="Q366" s="130"/>
      <c r="R366" s="680"/>
      <c r="S366" s="130"/>
      <c r="T366" s="130"/>
      <c r="U366" s="130"/>
      <c r="V366" s="130"/>
      <c r="W366" s="130"/>
      <c r="X366" s="130"/>
      <c r="Y366" s="680"/>
      <c r="Z366" s="130"/>
      <c r="AA366" s="130"/>
      <c r="AB366" s="130"/>
      <c r="AC366" s="130"/>
      <c r="AD366" s="130"/>
      <c r="AE366" s="130"/>
      <c r="AF366" s="680"/>
      <c r="AG366" s="130"/>
      <c r="AH366" s="130"/>
      <c r="AI366" s="130"/>
      <c r="AJ366" s="130"/>
      <c r="AK366" s="130"/>
      <c r="AL366" s="130"/>
    </row>
    <row r="367" spans="1:38" s="43" customFormat="1" x14ac:dyDescent="0.2">
      <c r="A367" s="15"/>
      <c r="B367" s="685"/>
      <c r="C367" s="15"/>
      <c r="K367" s="680"/>
      <c r="L367" s="130"/>
      <c r="M367" s="130"/>
      <c r="N367" s="130"/>
      <c r="O367" s="130"/>
      <c r="P367" s="130"/>
      <c r="Q367" s="130"/>
      <c r="R367" s="680"/>
      <c r="S367" s="130"/>
      <c r="T367" s="130"/>
      <c r="U367" s="130"/>
      <c r="V367" s="130"/>
      <c r="W367" s="130"/>
      <c r="X367" s="130"/>
      <c r="Y367" s="680"/>
      <c r="Z367" s="130"/>
      <c r="AA367" s="130"/>
      <c r="AB367" s="130"/>
      <c r="AC367" s="130"/>
      <c r="AD367" s="130"/>
      <c r="AE367" s="130"/>
      <c r="AF367" s="680"/>
      <c r="AG367" s="130"/>
      <c r="AH367" s="130"/>
      <c r="AI367" s="130"/>
      <c r="AJ367" s="130"/>
      <c r="AK367" s="130"/>
      <c r="AL367" s="130"/>
    </row>
    <row r="368" spans="1:38" s="43" customFormat="1" x14ac:dyDescent="0.2">
      <c r="A368" s="15"/>
      <c r="B368" s="685"/>
      <c r="C368" s="15"/>
      <c r="K368" s="680"/>
      <c r="L368" s="130"/>
      <c r="M368" s="130"/>
      <c r="N368" s="130"/>
      <c r="O368" s="130"/>
      <c r="P368" s="130"/>
      <c r="Q368" s="130"/>
      <c r="R368" s="680"/>
      <c r="S368" s="130"/>
      <c r="T368" s="130"/>
      <c r="U368" s="130"/>
      <c r="V368" s="130"/>
      <c r="W368" s="130"/>
      <c r="X368" s="130"/>
      <c r="Y368" s="680"/>
      <c r="Z368" s="130"/>
      <c r="AA368" s="130"/>
      <c r="AB368" s="130"/>
      <c r="AC368" s="130"/>
      <c r="AD368" s="130"/>
      <c r="AE368" s="130"/>
      <c r="AF368" s="680"/>
      <c r="AG368" s="130"/>
      <c r="AH368" s="130"/>
      <c r="AI368" s="130"/>
      <c r="AJ368" s="130"/>
      <c r="AK368" s="130"/>
      <c r="AL368" s="130"/>
    </row>
    <row r="369" spans="1:38" s="43" customFormat="1" x14ac:dyDescent="0.2">
      <c r="A369" s="15"/>
      <c r="B369" s="685"/>
      <c r="C369" s="15"/>
      <c r="K369" s="680"/>
      <c r="L369" s="130"/>
      <c r="M369" s="130"/>
      <c r="N369" s="130"/>
      <c r="O369" s="130"/>
      <c r="P369" s="130"/>
      <c r="Q369" s="130"/>
      <c r="R369" s="680"/>
      <c r="S369" s="130"/>
      <c r="T369" s="130"/>
      <c r="U369" s="130"/>
      <c r="V369" s="130"/>
      <c r="W369" s="130"/>
      <c r="X369" s="130"/>
      <c r="Y369" s="680"/>
      <c r="Z369" s="130"/>
      <c r="AA369" s="130"/>
      <c r="AB369" s="130"/>
      <c r="AC369" s="130"/>
      <c r="AD369" s="130"/>
      <c r="AE369" s="130"/>
      <c r="AF369" s="680"/>
      <c r="AG369" s="130"/>
      <c r="AH369" s="130"/>
      <c r="AI369" s="130"/>
      <c r="AJ369" s="130"/>
      <c r="AK369" s="130"/>
      <c r="AL369" s="130"/>
    </row>
    <row r="370" spans="1:38" s="43" customFormat="1" x14ac:dyDescent="0.2">
      <c r="A370" s="15"/>
      <c r="B370" s="685"/>
      <c r="C370" s="15"/>
      <c r="K370" s="680"/>
      <c r="L370" s="130"/>
      <c r="M370" s="130"/>
      <c r="N370" s="130"/>
      <c r="O370" s="130"/>
      <c r="P370" s="130"/>
      <c r="Q370" s="130"/>
      <c r="R370" s="680"/>
      <c r="S370" s="130"/>
      <c r="T370" s="130"/>
      <c r="U370" s="130"/>
      <c r="V370" s="130"/>
      <c r="W370" s="130"/>
      <c r="X370" s="130"/>
      <c r="Y370" s="680"/>
      <c r="Z370" s="130"/>
      <c r="AA370" s="130"/>
      <c r="AB370" s="130"/>
      <c r="AC370" s="130"/>
      <c r="AD370" s="130"/>
      <c r="AE370" s="130"/>
      <c r="AF370" s="680"/>
      <c r="AG370" s="130"/>
      <c r="AH370" s="130"/>
      <c r="AI370" s="130"/>
      <c r="AJ370" s="130"/>
      <c r="AK370" s="130"/>
      <c r="AL370" s="130"/>
    </row>
    <row r="371" spans="1:38" s="43" customFormat="1" x14ac:dyDescent="0.2">
      <c r="A371" s="15"/>
      <c r="B371" s="685"/>
      <c r="C371" s="15"/>
      <c r="K371" s="680"/>
      <c r="L371" s="130"/>
      <c r="M371" s="130"/>
      <c r="N371" s="130"/>
      <c r="O371" s="130"/>
      <c r="P371" s="130"/>
      <c r="Q371" s="130"/>
      <c r="R371" s="680"/>
      <c r="S371" s="130"/>
      <c r="T371" s="130"/>
      <c r="U371" s="130"/>
      <c r="V371" s="130"/>
      <c r="W371" s="130"/>
      <c r="X371" s="130"/>
      <c r="Y371" s="680"/>
      <c r="Z371" s="130"/>
      <c r="AA371" s="130"/>
      <c r="AB371" s="130"/>
      <c r="AC371" s="130"/>
      <c r="AD371" s="130"/>
      <c r="AE371" s="130"/>
      <c r="AF371" s="680"/>
      <c r="AG371" s="130"/>
      <c r="AH371" s="130"/>
      <c r="AI371" s="130"/>
      <c r="AJ371" s="130"/>
      <c r="AK371" s="130"/>
      <c r="AL371" s="130"/>
    </row>
    <row r="372" spans="1:38" s="43" customFormat="1" x14ac:dyDescent="0.2">
      <c r="A372" s="15"/>
      <c r="B372" s="685"/>
      <c r="C372" s="15"/>
      <c r="K372" s="680"/>
      <c r="L372" s="130"/>
      <c r="M372" s="130"/>
      <c r="N372" s="130"/>
      <c r="O372" s="130"/>
      <c r="P372" s="130"/>
      <c r="Q372" s="130"/>
      <c r="R372" s="680"/>
      <c r="S372" s="130"/>
      <c r="T372" s="130"/>
      <c r="U372" s="130"/>
      <c r="V372" s="130"/>
      <c r="W372" s="130"/>
      <c r="X372" s="130"/>
      <c r="Y372" s="680"/>
      <c r="Z372" s="130"/>
      <c r="AA372" s="130"/>
      <c r="AB372" s="130"/>
      <c r="AC372" s="130"/>
      <c r="AD372" s="130"/>
      <c r="AE372" s="130"/>
      <c r="AF372" s="680"/>
      <c r="AG372" s="130"/>
      <c r="AH372" s="130"/>
      <c r="AI372" s="130"/>
      <c r="AJ372" s="130"/>
      <c r="AK372" s="130"/>
      <c r="AL372" s="130"/>
    </row>
    <row r="373" spans="1:38" s="43" customFormat="1" x14ac:dyDescent="0.2">
      <c r="A373" s="15"/>
      <c r="B373" s="685"/>
      <c r="C373" s="15"/>
      <c r="K373" s="680"/>
      <c r="L373" s="130"/>
      <c r="M373" s="130"/>
      <c r="N373" s="130"/>
      <c r="O373" s="130"/>
      <c r="P373" s="130"/>
      <c r="Q373" s="130"/>
      <c r="R373" s="680"/>
      <c r="S373" s="130"/>
      <c r="T373" s="130"/>
      <c r="U373" s="130"/>
      <c r="V373" s="130"/>
      <c r="W373" s="130"/>
      <c r="X373" s="130"/>
      <c r="Y373" s="680"/>
      <c r="Z373" s="130"/>
      <c r="AA373" s="130"/>
      <c r="AB373" s="130"/>
      <c r="AC373" s="130"/>
      <c r="AD373" s="130"/>
      <c r="AE373" s="130"/>
      <c r="AF373" s="680"/>
      <c r="AG373" s="130"/>
      <c r="AH373" s="130"/>
      <c r="AI373" s="130"/>
      <c r="AJ373" s="130"/>
      <c r="AK373" s="130"/>
      <c r="AL373" s="130"/>
    </row>
    <row r="374" spans="1:38" s="43" customFormat="1" x14ac:dyDescent="0.2">
      <c r="A374" s="15"/>
      <c r="B374" s="685"/>
      <c r="C374" s="15"/>
      <c r="K374" s="680"/>
      <c r="L374" s="130"/>
      <c r="M374" s="130"/>
      <c r="N374" s="130"/>
      <c r="O374" s="130"/>
      <c r="P374" s="130"/>
      <c r="Q374" s="130"/>
      <c r="R374" s="680"/>
      <c r="S374" s="130"/>
      <c r="T374" s="130"/>
      <c r="U374" s="130"/>
      <c r="V374" s="130"/>
      <c r="W374" s="130"/>
      <c r="X374" s="130"/>
      <c r="Y374" s="680"/>
      <c r="Z374" s="130"/>
      <c r="AA374" s="130"/>
      <c r="AB374" s="130"/>
      <c r="AC374" s="130"/>
      <c r="AD374" s="130"/>
      <c r="AE374" s="130"/>
      <c r="AF374" s="680"/>
      <c r="AG374" s="130"/>
      <c r="AH374" s="130"/>
      <c r="AI374" s="130"/>
      <c r="AJ374" s="130"/>
      <c r="AK374" s="130"/>
      <c r="AL374" s="130"/>
    </row>
    <row r="375" spans="1:38" s="43" customFormat="1" x14ac:dyDescent="0.2">
      <c r="A375" s="15"/>
      <c r="B375" s="685"/>
      <c r="C375" s="15"/>
      <c r="K375" s="680"/>
      <c r="L375" s="130"/>
      <c r="M375" s="130"/>
      <c r="N375" s="130"/>
      <c r="O375" s="130"/>
      <c r="P375" s="130"/>
      <c r="Q375" s="130"/>
      <c r="R375" s="680"/>
      <c r="S375" s="130"/>
      <c r="T375" s="130"/>
      <c r="U375" s="130"/>
      <c r="V375" s="130"/>
      <c r="W375" s="130"/>
      <c r="X375" s="130"/>
      <c r="Y375" s="680"/>
      <c r="Z375" s="130"/>
      <c r="AA375" s="130"/>
      <c r="AB375" s="130"/>
      <c r="AC375" s="130"/>
      <c r="AD375" s="130"/>
      <c r="AE375" s="130"/>
      <c r="AF375" s="680"/>
      <c r="AG375" s="130"/>
      <c r="AH375" s="130"/>
      <c r="AI375" s="130"/>
      <c r="AJ375" s="130"/>
      <c r="AK375" s="130"/>
      <c r="AL375" s="130"/>
    </row>
    <row r="376" spans="1:38" s="43" customFormat="1" x14ac:dyDescent="0.2">
      <c r="A376" s="15"/>
      <c r="B376" s="685"/>
      <c r="C376" s="15"/>
      <c r="K376" s="680"/>
      <c r="L376" s="130"/>
      <c r="M376" s="130"/>
      <c r="N376" s="130"/>
      <c r="O376" s="130"/>
      <c r="P376" s="130"/>
      <c r="Q376" s="130"/>
      <c r="R376" s="680"/>
      <c r="S376" s="130"/>
      <c r="T376" s="130"/>
      <c r="U376" s="130"/>
      <c r="V376" s="130"/>
      <c r="W376" s="130"/>
      <c r="X376" s="130"/>
      <c r="Y376" s="680"/>
      <c r="Z376" s="130"/>
      <c r="AA376" s="130"/>
      <c r="AB376" s="130"/>
      <c r="AC376" s="130"/>
      <c r="AD376" s="130"/>
      <c r="AE376" s="130"/>
      <c r="AF376" s="680"/>
      <c r="AG376" s="130"/>
      <c r="AH376" s="130"/>
      <c r="AI376" s="130"/>
      <c r="AJ376" s="130"/>
      <c r="AK376" s="130"/>
      <c r="AL376" s="130"/>
    </row>
    <row r="377" spans="1:38" s="43" customFormat="1" x14ac:dyDescent="0.2">
      <c r="A377" s="15"/>
      <c r="B377" s="685"/>
      <c r="C377" s="15"/>
      <c r="K377" s="680"/>
      <c r="L377" s="130"/>
      <c r="M377" s="130"/>
      <c r="N377" s="130"/>
      <c r="O377" s="130"/>
      <c r="P377" s="130"/>
      <c r="Q377" s="130"/>
      <c r="R377" s="680"/>
      <c r="S377" s="130"/>
      <c r="T377" s="130"/>
      <c r="U377" s="130"/>
      <c r="V377" s="130"/>
      <c r="W377" s="130"/>
      <c r="X377" s="130"/>
      <c r="Y377" s="680"/>
      <c r="Z377" s="130"/>
      <c r="AA377" s="130"/>
      <c r="AB377" s="130"/>
      <c r="AC377" s="130"/>
      <c r="AD377" s="130"/>
      <c r="AE377" s="130"/>
      <c r="AF377" s="680"/>
      <c r="AG377" s="130"/>
      <c r="AH377" s="130"/>
      <c r="AI377" s="130"/>
      <c r="AJ377" s="130"/>
      <c r="AK377" s="130"/>
      <c r="AL377" s="130"/>
    </row>
    <row r="378" spans="1:38" s="43" customFormat="1" x14ac:dyDescent="0.2">
      <c r="A378" s="15"/>
      <c r="B378" s="685"/>
      <c r="C378" s="15"/>
      <c r="K378" s="680"/>
      <c r="L378" s="130"/>
      <c r="M378" s="130"/>
      <c r="N378" s="130"/>
      <c r="O378" s="130"/>
      <c r="P378" s="130"/>
      <c r="Q378" s="130"/>
      <c r="R378" s="680"/>
      <c r="S378" s="130"/>
      <c r="T378" s="130"/>
      <c r="U378" s="130"/>
      <c r="V378" s="130"/>
      <c r="W378" s="130"/>
      <c r="X378" s="130"/>
      <c r="Y378" s="680"/>
      <c r="Z378" s="130"/>
      <c r="AA378" s="130"/>
      <c r="AB378" s="130"/>
      <c r="AC378" s="130"/>
      <c r="AD378" s="130"/>
      <c r="AE378" s="130"/>
      <c r="AF378" s="680"/>
      <c r="AG378" s="130"/>
      <c r="AH378" s="130"/>
      <c r="AI378" s="130"/>
      <c r="AJ378" s="130"/>
      <c r="AK378" s="130"/>
      <c r="AL378" s="130"/>
    </row>
    <row r="379" spans="1:38" s="43" customFormat="1" x14ac:dyDescent="0.2">
      <c r="A379" s="15"/>
      <c r="B379" s="685"/>
      <c r="C379" s="15"/>
      <c r="K379" s="680"/>
      <c r="L379" s="130"/>
      <c r="M379" s="130"/>
      <c r="N379" s="130"/>
      <c r="O379" s="130"/>
      <c r="P379" s="130"/>
      <c r="Q379" s="130"/>
      <c r="R379" s="680"/>
      <c r="S379" s="130"/>
      <c r="T379" s="130"/>
      <c r="U379" s="130"/>
      <c r="V379" s="130"/>
      <c r="W379" s="130"/>
      <c r="X379" s="130"/>
      <c r="Y379" s="680"/>
      <c r="Z379" s="130"/>
      <c r="AA379" s="130"/>
      <c r="AB379" s="130"/>
      <c r="AC379" s="130"/>
      <c r="AD379" s="130"/>
      <c r="AE379" s="130"/>
      <c r="AF379" s="680"/>
      <c r="AG379" s="130"/>
      <c r="AH379" s="130"/>
      <c r="AI379" s="130"/>
      <c r="AJ379" s="130"/>
      <c r="AK379" s="130"/>
      <c r="AL379" s="130"/>
    </row>
    <row r="380" spans="1:38" s="43" customFormat="1" x14ac:dyDescent="0.2">
      <c r="A380" s="15"/>
      <c r="B380" s="685"/>
      <c r="C380" s="15"/>
      <c r="K380" s="680"/>
      <c r="L380" s="130"/>
      <c r="M380" s="130"/>
      <c r="N380" s="130"/>
      <c r="O380" s="130"/>
      <c r="P380" s="130"/>
      <c r="Q380" s="130"/>
      <c r="R380" s="680"/>
      <c r="S380" s="130"/>
      <c r="T380" s="130"/>
      <c r="U380" s="130"/>
      <c r="V380" s="130"/>
      <c r="W380" s="130"/>
      <c r="X380" s="130"/>
      <c r="Y380" s="680"/>
      <c r="Z380" s="130"/>
      <c r="AA380" s="130"/>
      <c r="AB380" s="130"/>
      <c r="AC380" s="130"/>
      <c r="AD380" s="130"/>
      <c r="AE380" s="130"/>
      <c r="AF380" s="680"/>
      <c r="AG380" s="130"/>
      <c r="AH380" s="130"/>
      <c r="AI380" s="130"/>
      <c r="AJ380" s="130"/>
      <c r="AK380" s="130"/>
      <c r="AL380" s="130"/>
    </row>
    <row r="381" spans="1:38" s="43" customFormat="1" x14ac:dyDescent="0.2">
      <c r="A381" s="15"/>
      <c r="B381" s="685"/>
      <c r="C381" s="15"/>
      <c r="K381" s="680"/>
      <c r="L381" s="130"/>
      <c r="M381" s="130"/>
      <c r="N381" s="130"/>
      <c r="O381" s="130"/>
      <c r="P381" s="130"/>
      <c r="Q381" s="130"/>
      <c r="R381" s="680"/>
      <c r="S381" s="130"/>
      <c r="T381" s="130"/>
      <c r="U381" s="130"/>
      <c r="V381" s="130"/>
      <c r="W381" s="130"/>
      <c r="X381" s="130"/>
      <c r="Y381" s="680"/>
      <c r="Z381" s="130"/>
      <c r="AA381" s="130"/>
      <c r="AB381" s="130"/>
      <c r="AC381" s="130"/>
      <c r="AD381" s="130"/>
      <c r="AE381" s="130"/>
      <c r="AF381" s="680"/>
      <c r="AG381" s="130"/>
      <c r="AH381" s="130"/>
      <c r="AI381" s="130"/>
      <c r="AJ381" s="130"/>
      <c r="AK381" s="130"/>
      <c r="AL381" s="130"/>
    </row>
    <row r="382" spans="1:38" s="43" customFormat="1" x14ac:dyDescent="0.2">
      <c r="A382" s="15"/>
      <c r="B382" s="685"/>
      <c r="C382" s="15"/>
      <c r="K382" s="680"/>
      <c r="L382" s="130"/>
      <c r="M382" s="130"/>
      <c r="N382" s="130"/>
      <c r="O382" s="130"/>
      <c r="P382" s="130"/>
      <c r="Q382" s="130"/>
      <c r="R382" s="680"/>
      <c r="S382" s="130"/>
      <c r="T382" s="130"/>
      <c r="U382" s="130"/>
      <c r="V382" s="130"/>
      <c r="W382" s="130"/>
      <c r="X382" s="130"/>
      <c r="Y382" s="680"/>
      <c r="Z382" s="130"/>
      <c r="AA382" s="130"/>
      <c r="AB382" s="130"/>
      <c r="AC382" s="130"/>
      <c r="AD382" s="130"/>
      <c r="AE382" s="130"/>
      <c r="AF382" s="680"/>
      <c r="AG382" s="130"/>
      <c r="AH382" s="130"/>
      <c r="AI382" s="130"/>
      <c r="AJ382" s="130"/>
      <c r="AK382" s="130"/>
      <c r="AL382" s="130"/>
    </row>
    <row r="383" spans="1:38" s="43" customFormat="1" x14ac:dyDescent="0.2">
      <c r="A383" s="15"/>
      <c r="B383" s="685"/>
      <c r="C383" s="15"/>
      <c r="K383" s="680"/>
      <c r="L383" s="130"/>
      <c r="M383" s="130"/>
      <c r="N383" s="130"/>
      <c r="O383" s="130"/>
      <c r="P383" s="130"/>
      <c r="Q383" s="130"/>
      <c r="R383" s="680"/>
      <c r="S383" s="130"/>
      <c r="T383" s="130"/>
      <c r="U383" s="130"/>
      <c r="V383" s="130"/>
      <c r="W383" s="130"/>
      <c r="X383" s="130"/>
      <c r="Y383" s="680"/>
      <c r="Z383" s="130"/>
      <c r="AA383" s="130"/>
      <c r="AB383" s="130"/>
      <c r="AC383" s="130"/>
      <c r="AD383" s="130"/>
      <c r="AE383" s="130"/>
      <c r="AF383" s="680"/>
      <c r="AG383" s="130"/>
      <c r="AH383" s="130"/>
      <c r="AI383" s="130"/>
      <c r="AJ383" s="130"/>
      <c r="AK383" s="130"/>
      <c r="AL383" s="130"/>
    </row>
    <row r="384" spans="1:38" s="43" customFormat="1" x14ac:dyDescent="0.2">
      <c r="A384" s="15"/>
      <c r="B384" s="685"/>
      <c r="C384" s="15"/>
      <c r="K384" s="680"/>
      <c r="L384" s="130"/>
      <c r="M384" s="130"/>
      <c r="N384" s="130"/>
      <c r="O384" s="130"/>
      <c r="P384" s="130"/>
      <c r="Q384" s="130"/>
      <c r="R384" s="680"/>
      <c r="S384" s="130"/>
      <c r="T384" s="130"/>
      <c r="U384" s="130"/>
      <c r="V384" s="130"/>
      <c r="W384" s="130"/>
      <c r="X384" s="130"/>
      <c r="Y384" s="680"/>
      <c r="Z384" s="130"/>
      <c r="AA384" s="130"/>
      <c r="AB384" s="130"/>
      <c r="AC384" s="130"/>
      <c r="AD384" s="130"/>
      <c r="AE384" s="130"/>
      <c r="AF384" s="680"/>
      <c r="AG384" s="130"/>
      <c r="AH384" s="130"/>
      <c r="AI384" s="130"/>
      <c r="AJ384" s="130"/>
      <c r="AK384" s="130"/>
      <c r="AL384" s="130"/>
    </row>
    <row r="385" spans="1:38" s="43" customFormat="1" x14ac:dyDescent="0.2">
      <c r="A385" s="15"/>
      <c r="B385" s="685"/>
      <c r="C385" s="15"/>
      <c r="K385" s="680"/>
      <c r="L385" s="130"/>
      <c r="M385" s="130"/>
      <c r="N385" s="130"/>
      <c r="O385" s="130"/>
      <c r="P385" s="130"/>
      <c r="Q385" s="130"/>
      <c r="R385" s="680"/>
      <c r="S385" s="130"/>
      <c r="T385" s="130"/>
      <c r="U385" s="130"/>
      <c r="V385" s="130"/>
      <c r="W385" s="130"/>
      <c r="X385" s="130"/>
      <c r="Y385" s="680"/>
      <c r="Z385" s="130"/>
      <c r="AA385" s="130"/>
      <c r="AB385" s="130"/>
      <c r="AC385" s="130"/>
      <c r="AD385" s="130"/>
      <c r="AE385" s="130"/>
      <c r="AF385" s="680"/>
      <c r="AG385" s="130"/>
      <c r="AH385" s="130"/>
      <c r="AI385" s="130"/>
      <c r="AJ385" s="130"/>
      <c r="AK385" s="130"/>
      <c r="AL385" s="130"/>
    </row>
    <row r="386" spans="1:38" s="43" customFormat="1" x14ac:dyDescent="0.2">
      <c r="A386" s="15"/>
      <c r="B386" s="685"/>
      <c r="C386" s="15"/>
      <c r="K386" s="680"/>
      <c r="L386" s="130"/>
      <c r="M386" s="130"/>
      <c r="N386" s="130"/>
      <c r="O386" s="130"/>
      <c r="P386" s="130"/>
      <c r="Q386" s="130"/>
      <c r="R386" s="680"/>
      <c r="S386" s="130"/>
      <c r="T386" s="130"/>
      <c r="U386" s="130"/>
      <c r="V386" s="130"/>
      <c r="W386" s="130"/>
      <c r="X386" s="130"/>
      <c r="Y386" s="680"/>
      <c r="Z386" s="130"/>
      <c r="AA386" s="130"/>
      <c r="AB386" s="130"/>
      <c r="AC386" s="130"/>
      <c r="AD386" s="130"/>
      <c r="AE386" s="130"/>
      <c r="AF386" s="680"/>
      <c r="AG386" s="130"/>
      <c r="AH386" s="130"/>
      <c r="AI386" s="130"/>
      <c r="AJ386" s="130"/>
      <c r="AK386" s="130"/>
      <c r="AL386" s="130"/>
    </row>
    <row r="387" spans="1:38" s="43" customFormat="1" x14ac:dyDescent="0.2">
      <c r="A387" s="15"/>
      <c r="B387" s="685"/>
      <c r="C387" s="15"/>
      <c r="K387" s="680"/>
      <c r="L387" s="130"/>
      <c r="M387" s="130"/>
      <c r="N387" s="130"/>
      <c r="O387" s="130"/>
      <c r="P387" s="130"/>
      <c r="Q387" s="130"/>
      <c r="R387" s="680"/>
      <c r="S387" s="130"/>
      <c r="T387" s="130"/>
      <c r="U387" s="130"/>
      <c r="V387" s="130"/>
      <c r="W387" s="130"/>
      <c r="X387" s="130"/>
      <c r="Y387" s="680"/>
      <c r="Z387" s="130"/>
      <c r="AA387" s="130"/>
      <c r="AB387" s="130"/>
      <c r="AC387" s="130"/>
      <c r="AD387" s="130"/>
      <c r="AE387" s="130"/>
      <c r="AF387" s="680"/>
      <c r="AG387" s="130"/>
      <c r="AH387" s="130"/>
      <c r="AI387" s="130"/>
      <c r="AJ387" s="130"/>
      <c r="AK387" s="130"/>
      <c r="AL387" s="130"/>
    </row>
    <row r="388" spans="1:38" s="43" customFormat="1" x14ac:dyDescent="0.2">
      <c r="A388" s="15"/>
      <c r="B388" s="685"/>
      <c r="C388" s="15"/>
      <c r="K388" s="680"/>
      <c r="L388" s="130"/>
      <c r="M388" s="130"/>
      <c r="N388" s="130"/>
      <c r="O388" s="130"/>
      <c r="P388" s="130"/>
      <c r="Q388" s="130"/>
      <c r="R388" s="680"/>
      <c r="S388" s="130"/>
      <c r="T388" s="130"/>
      <c r="U388" s="130"/>
      <c r="V388" s="130"/>
      <c r="W388" s="130"/>
      <c r="X388" s="130"/>
      <c r="Y388" s="680"/>
      <c r="Z388" s="130"/>
      <c r="AA388" s="130"/>
      <c r="AB388" s="130"/>
      <c r="AC388" s="130"/>
      <c r="AD388" s="130"/>
      <c r="AE388" s="130"/>
      <c r="AF388" s="680"/>
      <c r="AG388" s="130"/>
      <c r="AH388" s="130"/>
      <c r="AI388" s="130"/>
      <c r="AJ388" s="130"/>
      <c r="AK388" s="130"/>
      <c r="AL388" s="130"/>
    </row>
    <row r="389" spans="1:38" s="43" customFormat="1" x14ac:dyDescent="0.2">
      <c r="A389" s="15"/>
      <c r="B389" s="685"/>
      <c r="C389" s="15"/>
      <c r="K389" s="680"/>
      <c r="L389" s="130"/>
      <c r="M389" s="130"/>
      <c r="N389" s="130"/>
      <c r="O389" s="130"/>
      <c r="P389" s="130"/>
      <c r="Q389" s="130"/>
      <c r="R389" s="680"/>
      <c r="S389" s="130"/>
      <c r="T389" s="130"/>
      <c r="U389" s="130"/>
      <c r="V389" s="130"/>
      <c r="W389" s="130"/>
      <c r="X389" s="130"/>
      <c r="Y389" s="680"/>
      <c r="Z389" s="130"/>
      <c r="AA389" s="130"/>
      <c r="AB389" s="130"/>
      <c r="AC389" s="130"/>
      <c r="AD389" s="130"/>
      <c r="AE389" s="130"/>
      <c r="AF389" s="680"/>
      <c r="AG389" s="130"/>
      <c r="AH389" s="130"/>
      <c r="AI389" s="130"/>
      <c r="AJ389" s="130"/>
      <c r="AK389" s="130"/>
      <c r="AL389" s="130"/>
    </row>
    <row r="390" spans="1:38" s="43" customFormat="1" x14ac:dyDescent="0.2">
      <c r="A390" s="15"/>
      <c r="B390" s="685"/>
      <c r="C390" s="15"/>
      <c r="K390" s="680"/>
      <c r="L390" s="130"/>
      <c r="M390" s="130"/>
      <c r="N390" s="130"/>
      <c r="O390" s="130"/>
      <c r="P390" s="130"/>
      <c r="Q390" s="130"/>
      <c r="R390" s="680"/>
      <c r="S390" s="130"/>
      <c r="T390" s="130"/>
      <c r="U390" s="130"/>
      <c r="V390" s="130"/>
      <c r="W390" s="130"/>
      <c r="X390" s="130"/>
      <c r="Y390" s="680"/>
      <c r="Z390" s="130"/>
      <c r="AA390" s="130"/>
      <c r="AB390" s="130"/>
      <c r="AC390" s="130"/>
      <c r="AD390" s="130"/>
      <c r="AE390" s="130"/>
      <c r="AF390" s="680"/>
      <c r="AG390" s="130"/>
      <c r="AH390" s="130"/>
      <c r="AI390" s="130"/>
      <c r="AJ390" s="130"/>
      <c r="AK390" s="130"/>
      <c r="AL390" s="130"/>
    </row>
    <row r="391" spans="1:38" s="43" customFormat="1" x14ac:dyDescent="0.2">
      <c r="A391" s="15"/>
      <c r="B391" s="685"/>
      <c r="C391" s="15"/>
      <c r="K391" s="680"/>
      <c r="L391" s="130"/>
      <c r="M391" s="130"/>
      <c r="N391" s="130"/>
      <c r="O391" s="130"/>
      <c r="P391" s="130"/>
      <c r="Q391" s="130"/>
      <c r="R391" s="680"/>
      <c r="S391" s="130"/>
      <c r="T391" s="130"/>
      <c r="U391" s="130"/>
      <c r="V391" s="130"/>
      <c r="W391" s="130"/>
      <c r="X391" s="130"/>
      <c r="Y391" s="680"/>
      <c r="Z391" s="130"/>
      <c r="AA391" s="130"/>
      <c r="AB391" s="130"/>
      <c r="AC391" s="130"/>
      <c r="AD391" s="130"/>
      <c r="AE391" s="130"/>
      <c r="AF391" s="680"/>
      <c r="AG391" s="130"/>
      <c r="AH391" s="130"/>
      <c r="AI391" s="130"/>
      <c r="AJ391" s="130"/>
      <c r="AK391" s="130"/>
      <c r="AL391" s="130"/>
    </row>
    <row r="392" spans="1:38" s="43" customFormat="1" x14ac:dyDescent="0.2">
      <c r="A392" s="15"/>
      <c r="B392" s="685"/>
      <c r="C392" s="15"/>
      <c r="K392" s="680"/>
      <c r="L392" s="130"/>
      <c r="M392" s="130"/>
      <c r="N392" s="130"/>
      <c r="O392" s="130"/>
      <c r="P392" s="130"/>
      <c r="Q392" s="130"/>
      <c r="R392" s="680"/>
      <c r="S392" s="130"/>
      <c r="T392" s="130"/>
      <c r="U392" s="130"/>
      <c r="V392" s="130"/>
      <c r="W392" s="130"/>
      <c r="X392" s="130"/>
      <c r="Y392" s="680"/>
      <c r="Z392" s="130"/>
      <c r="AA392" s="130"/>
      <c r="AB392" s="130"/>
      <c r="AC392" s="130"/>
      <c r="AD392" s="130"/>
      <c r="AE392" s="130"/>
      <c r="AF392" s="680"/>
      <c r="AG392" s="130"/>
      <c r="AH392" s="130"/>
      <c r="AI392" s="130"/>
      <c r="AJ392" s="130"/>
      <c r="AK392" s="130"/>
      <c r="AL392" s="130"/>
    </row>
    <row r="393" spans="1:38" s="43" customFormat="1" x14ac:dyDescent="0.2">
      <c r="A393" s="15"/>
      <c r="B393" s="685"/>
      <c r="C393" s="15"/>
      <c r="K393" s="680"/>
      <c r="L393" s="130"/>
      <c r="M393" s="130"/>
      <c r="N393" s="130"/>
      <c r="O393" s="130"/>
      <c r="P393" s="130"/>
      <c r="Q393" s="130"/>
      <c r="R393" s="680"/>
      <c r="S393" s="130"/>
      <c r="T393" s="130"/>
      <c r="U393" s="130"/>
      <c r="V393" s="130"/>
      <c r="W393" s="130"/>
      <c r="X393" s="130"/>
      <c r="Y393" s="680"/>
      <c r="Z393" s="130"/>
      <c r="AA393" s="130"/>
      <c r="AB393" s="130"/>
      <c r="AC393" s="130"/>
      <c r="AD393" s="130"/>
      <c r="AE393" s="130"/>
      <c r="AF393" s="680"/>
      <c r="AG393" s="130"/>
      <c r="AH393" s="130"/>
      <c r="AI393" s="130"/>
      <c r="AJ393" s="130"/>
      <c r="AK393" s="130"/>
      <c r="AL393" s="130"/>
    </row>
    <row r="394" spans="1:38" s="43" customFormat="1" x14ac:dyDescent="0.2">
      <c r="A394" s="15"/>
      <c r="B394" s="685"/>
      <c r="C394" s="15"/>
      <c r="K394" s="680"/>
      <c r="L394" s="130"/>
      <c r="M394" s="130"/>
      <c r="N394" s="130"/>
      <c r="O394" s="130"/>
      <c r="P394" s="130"/>
      <c r="Q394" s="130"/>
      <c r="R394" s="680"/>
      <c r="S394" s="130"/>
      <c r="T394" s="130"/>
      <c r="U394" s="130"/>
      <c r="V394" s="130"/>
      <c r="W394" s="130"/>
      <c r="X394" s="130"/>
      <c r="Y394" s="680"/>
      <c r="Z394" s="130"/>
      <c r="AA394" s="130"/>
      <c r="AB394" s="130"/>
      <c r="AC394" s="130"/>
      <c r="AD394" s="130"/>
      <c r="AE394" s="130"/>
      <c r="AF394" s="680"/>
      <c r="AG394" s="130"/>
      <c r="AH394" s="130"/>
      <c r="AI394" s="130"/>
      <c r="AJ394" s="130"/>
      <c r="AK394" s="130"/>
      <c r="AL394" s="130"/>
    </row>
    <row r="395" spans="1:38" s="43" customFormat="1" x14ac:dyDescent="0.2">
      <c r="A395" s="15"/>
      <c r="B395" s="685"/>
      <c r="C395" s="15"/>
      <c r="K395" s="680"/>
      <c r="L395" s="130"/>
      <c r="M395" s="130"/>
      <c r="N395" s="130"/>
      <c r="O395" s="130"/>
      <c r="P395" s="130"/>
      <c r="Q395" s="130"/>
      <c r="R395" s="680"/>
      <c r="S395" s="130"/>
      <c r="T395" s="130"/>
      <c r="U395" s="130"/>
      <c r="V395" s="130"/>
      <c r="W395" s="130"/>
      <c r="X395" s="130"/>
      <c r="Y395" s="680"/>
      <c r="Z395" s="130"/>
      <c r="AA395" s="130"/>
      <c r="AB395" s="130"/>
      <c r="AC395" s="130"/>
      <c r="AD395" s="130"/>
      <c r="AE395" s="130"/>
      <c r="AF395" s="680"/>
      <c r="AG395" s="130"/>
      <c r="AH395" s="130"/>
      <c r="AI395" s="130"/>
      <c r="AJ395" s="130"/>
      <c r="AK395" s="130"/>
      <c r="AL395" s="130"/>
    </row>
    <row r="396" spans="1:38" s="43" customFormat="1" x14ac:dyDescent="0.2">
      <c r="A396" s="15"/>
      <c r="B396" s="685"/>
      <c r="C396" s="15"/>
      <c r="K396" s="680"/>
      <c r="L396" s="130"/>
      <c r="M396" s="130"/>
      <c r="N396" s="130"/>
      <c r="O396" s="130"/>
      <c r="P396" s="130"/>
      <c r="Q396" s="130"/>
      <c r="R396" s="680"/>
      <c r="S396" s="130"/>
      <c r="T396" s="130"/>
      <c r="U396" s="130"/>
      <c r="V396" s="130"/>
      <c r="W396" s="130"/>
      <c r="X396" s="130"/>
      <c r="Y396" s="680"/>
      <c r="Z396" s="130"/>
      <c r="AA396" s="130"/>
      <c r="AB396" s="130"/>
      <c r="AC396" s="130"/>
      <c r="AD396" s="130"/>
      <c r="AE396" s="130"/>
      <c r="AF396" s="680"/>
      <c r="AG396" s="130"/>
      <c r="AH396" s="130"/>
      <c r="AI396" s="130"/>
      <c r="AJ396" s="130"/>
      <c r="AK396" s="130"/>
      <c r="AL396" s="130"/>
    </row>
    <row r="397" spans="1:38" s="43" customFormat="1" x14ac:dyDescent="0.2">
      <c r="A397" s="15"/>
      <c r="B397" s="685"/>
      <c r="C397" s="15"/>
      <c r="K397" s="680"/>
      <c r="L397" s="130"/>
      <c r="M397" s="130"/>
      <c r="N397" s="130"/>
      <c r="O397" s="130"/>
      <c r="P397" s="130"/>
      <c r="Q397" s="130"/>
      <c r="R397" s="680"/>
      <c r="S397" s="130"/>
      <c r="T397" s="130"/>
      <c r="U397" s="130"/>
      <c r="V397" s="130"/>
      <c r="W397" s="130"/>
      <c r="X397" s="130"/>
      <c r="Y397" s="680"/>
      <c r="Z397" s="130"/>
      <c r="AA397" s="130"/>
      <c r="AB397" s="130"/>
      <c r="AC397" s="130"/>
      <c r="AD397" s="130"/>
      <c r="AE397" s="130"/>
      <c r="AF397" s="680"/>
      <c r="AG397" s="130"/>
      <c r="AH397" s="130"/>
      <c r="AI397" s="130"/>
      <c r="AJ397" s="130"/>
      <c r="AK397" s="130"/>
      <c r="AL397" s="130"/>
    </row>
    <row r="398" spans="1:38" s="43" customFormat="1" x14ac:dyDescent="0.2">
      <c r="A398" s="15"/>
      <c r="B398" s="685"/>
      <c r="C398" s="15"/>
      <c r="K398" s="680"/>
      <c r="L398" s="130"/>
      <c r="M398" s="130"/>
      <c r="N398" s="130"/>
      <c r="O398" s="130"/>
      <c r="P398" s="130"/>
      <c r="Q398" s="130"/>
      <c r="R398" s="680"/>
      <c r="S398" s="130"/>
      <c r="T398" s="130"/>
      <c r="U398" s="130"/>
      <c r="V398" s="130"/>
      <c r="W398" s="130"/>
      <c r="X398" s="130"/>
      <c r="Y398" s="680"/>
      <c r="Z398" s="130"/>
      <c r="AA398" s="130"/>
      <c r="AB398" s="130"/>
      <c r="AC398" s="130"/>
      <c r="AD398" s="130"/>
      <c r="AE398" s="130"/>
      <c r="AF398" s="680"/>
      <c r="AG398" s="130"/>
      <c r="AH398" s="130"/>
      <c r="AI398" s="130"/>
      <c r="AJ398" s="130"/>
      <c r="AK398" s="130"/>
      <c r="AL398" s="130"/>
    </row>
    <row r="399" spans="1:38" s="43" customFormat="1" x14ac:dyDescent="0.2">
      <c r="A399" s="15"/>
      <c r="B399" s="685"/>
      <c r="C399" s="15"/>
      <c r="K399" s="680"/>
      <c r="L399" s="130"/>
      <c r="M399" s="130"/>
      <c r="N399" s="130"/>
      <c r="O399" s="130"/>
      <c r="P399" s="130"/>
      <c r="Q399" s="130"/>
      <c r="R399" s="680"/>
      <c r="S399" s="130"/>
      <c r="T399" s="130"/>
      <c r="U399" s="130"/>
      <c r="V399" s="130"/>
      <c r="W399" s="130"/>
      <c r="X399" s="130"/>
      <c r="Y399" s="680"/>
      <c r="Z399" s="130"/>
      <c r="AA399" s="130"/>
      <c r="AB399" s="130"/>
      <c r="AC399" s="130"/>
      <c r="AD399" s="130"/>
      <c r="AE399" s="130"/>
      <c r="AF399" s="680"/>
      <c r="AG399" s="130"/>
      <c r="AH399" s="130"/>
      <c r="AI399" s="130"/>
      <c r="AJ399" s="130"/>
      <c r="AK399" s="130"/>
      <c r="AL399" s="130"/>
    </row>
    <row r="400" spans="1:38" s="43" customFormat="1" x14ac:dyDescent="0.2">
      <c r="A400" s="15"/>
      <c r="B400" s="685"/>
      <c r="C400" s="15"/>
      <c r="K400" s="680"/>
      <c r="L400" s="130"/>
      <c r="M400" s="130"/>
      <c r="N400" s="130"/>
      <c r="O400" s="130"/>
      <c r="P400" s="130"/>
      <c r="Q400" s="130"/>
      <c r="R400" s="680"/>
      <c r="S400" s="130"/>
      <c r="T400" s="130"/>
      <c r="U400" s="130"/>
      <c r="V400" s="130"/>
      <c r="W400" s="130"/>
      <c r="X400" s="130"/>
      <c r="Y400" s="680"/>
      <c r="Z400" s="130"/>
      <c r="AA400" s="130"/>
      <c r="AB400" s="130"/>
      <c r="AC400" s="130"/>
      <c r="AD400" s="130"/>
      <c r="AE400" s="130"/>
      <c r="AF400" s="680"/>
      <c r="AG400" s="130"/>
      <c r="AH400" s="130"/>
      <c r="AI400" s="130"/>
      <c r="AJ400" s="130"/>
      <c r="AK400" s="130"/>
      <c r="AL400" s="130"/>
    </row>
    <row r="401" spans="1:38" s="43" customFormat="1" x14ac:dyDescent="0.2">
      <c r="A401" s="15"/>
      <c r="B401" s="685"/>
      <c r="C401" s="15"/>
      <c r="K401" s="680"/>
      <c r="L401" s="130"/>
      <c r="M401" s="130"/>
      <c r="N401" s="130"/>
      <c r="O401" s="130"/>
      <c r="P401" s="130"/>
      <c r="Q401" s="130"/>
      <c r="R401" s="680"/>
      <c r="S401" s="130"/>
      <c r="T401" s="130"/>
      <c r="U401" s="130"/>
      <c r="V401" s="130"/>
      <c r="W401" s="130"/>
      <c r="X401" s="130"/>
      <c r="Y401" s="680"/>
      <c r="Z401" s="130"/>
      <c r="AA401" s="130"/>
      <c r="AB401" s="130"/>
      <c r="AC401" s="130"/>
      <c r="AD401" s="130"/>
      <c r="AE401" s="130"/>
      <c r="AF401" s="680"/>
      <c r="AG401" s="130"/>
      <c r="AH401" s="130"/>
      <c r="AI401" s="130"/>
      <c r="AJ401" s="130"/>
      <c r="AK401" s="130"/>
      <c r="AL401" s="130"/>
    </row>
    <row r="402" spans="1:38" s="43" customFormat="1" x14ac:dyDescent="0.2">
      <c r="A402" s="15"/>
      <c r="B402" s="685"/>
      <c r="C402" s="15"/>
      <c r="K402" s="680"/>
      <c r="L402" s="130"/>
      <c r="M402" s="130"/>
      <c r="N402" s="130"/>
      <c r="O402" s="130"/>
      <c r="P402" s="130"/>
      <c r="Q402" s="130"/>
      <c r="R402" s="680"/>
      <c r="S402" s="130"/>
      <c r="T402" s="130"/>
      <c r="U402" s="130"/>
      <c r="V402" s="130"/>
      <c r="W402" s="130"/>
      <c r="X402" s="130"/>
      <c r="Y402" s="680"/>
      <c r="Z402" s="130"/>
      <c r="AA402" s="130"/>
      <c r="AB402" s="130"/>
      <c r="AC402" s="130"/>
      <c r="AD402" s="130"/>
      <c r="AE402" s="130"/>
      <c r="AF402" s="680"/>
      <c r="AG402" s="130"/>
      <c r="AH402" s="130"/>
      <c r="AI402" s="130"/>
      <c r="AJ402" s="130"/>
      <c r="AK402" s="130"/>
      <c r="AL402" s="130"/>
    </row>
    <row r="403" spans="1:38" s="43" customFormat="1" x14ac:dyDescent="0.2">
      <c r="A403" s="15"/>
      <c r="B403" s="685"/>
      <c r="C403" s="15"/>
      <c r="K403" s="680"/>
      <c r="L403" s="130"/>
      <c r="M403" s="130"/>
      <c r="N403" s="130"/>
      <c r="O403" s="130"/>
      <c r="P403" s="130"/>
      <c r="Q403" s="130"/>
      <c r="R403" s="680"/>
      <c r="S403" s="130"/>
      <c r="T403" s="130"/>
      <c r="U403" s="130"/>
      <c r="V403" s="130"/>
      <c r="W403" s="130"/>
      <c r="X403" s="130"/>
      <c r="Y403" s="680"/>
      <c r="Z403" s="130"/>
      <c r="AA403" s="130"/>
      <c r="AB403" s="130"/>
      <c r="AC403" s="130"/>
      <c r="AD403" s="130"/>
      <c r="AE403" s="130"/>
      <c r="AF403" s="680"/>
      <c r="AG403" s="130"/>
      <c r="AH403" s="130"/>
      <c r="AI403" s="130"/>
      <c r="AJ403" s="130"/>
      <c r="AK403" s="130"/>
      <c r="AL403" s="130"/>
    </row>
    <row r="404" spans="1:38" s="43" customFormat="1" x14ac:dyDescent="0.2">
      <c r="A404" s="15"/>
      <c r="B404" s="685"/>
      <c r="C404" s="15"/>
      <c r="K404" s="680"/>
      <c r="L404" s="130"/>
      <c r="M404" s="130"/>
      <c r="N404" s="130"/>
      <c r="O404" s="130"/>
      <c r="P404" s="130"/>
      <c r="Q404" s="130"/>
      <c r="R404" s="680"/>
      <c r="S404" s="130"/>
      <c r="T404" s="130"/>
      <c r="U404" s="130"/>
      <c r="V404" s="130"/>
      <c r="W404" s="130"/>
      <c r="X404" s="130"/>
      <c r="Y404" s="680"/>
      <c r="Z404" s="130"/>
      <c r="AA404" s="130"/>
      <c r="AB404" s="130"/>
      <c r="AC404" s="130"/>
      <c r="AD404" s="130"/>
      <c r="AE404" s="130"/>
      <c r="AF404" s="680"/>
      <c r="AG404" s="130"/>
      <c r="AH404" s="130"/>
      <c r="AI404" s="130"/>
      <c r="AJ404" s="130"/>
      <c r="AK404" s="130"/>
      <c r="AL404" s="130"/>
    </row>
    <row r="405" spans="1:38" s="43" customFormat="1" x14ac:dyDescent="0.2">
      <c r="A405" s="15"/>
      <c r="B405" s="685"/>
      <c r="C405" s="15"/>
      <c r="K405" s="680"/>
      <c r="L405" s="130"/>
      <c r="M405" s="130"/>
      <c r="N405" s="130"/>
      <c r="O405" s="130"/>
      <c r="P405" s="130"/>
      <c r="Q405" s="130"/>
      <c r="R405" s="680"/>
      <c r="S405" s="130"/>
      <c r="T405" s="130"/>
      <c r="U405" s="130"/>
      <c r="V405" s="130"/>
      <c r="W405" s="130"/>
      <c r="X405" s="130"/>
      <c r="Y405" s="680"/>
      <c r="Z405" s="130"/>
      <c r="AA405" s="130"/>
      <c r="AB405" s="130"/>
      <c r="AC405" s="130"/>
      <c r="AD405" s="130"/>
      <c r="AE405" s="130"/>
      <c r="AF405" s="680"/>
      <c r="AG405" s="130"/>
      <c r="AH405" s="130"/>
      <c r="AI405" s="130"/>
      <c r="AJ405" s="130"/>
      <c r="AK405" s="130"/>
      <c r="AL405" s="130"/>
    </row>
    <row r="406" spans="1:38" s="43" customFormat="1" x14ac:dyDescent="0.2">
      <c r="A406" s="15"/>
      <c r="B406" s="685"/>
      <c r="C406" s="15"/>
      <c r="K406" s="680"/>
      <c r="L406" s="130"/>
      <c r="M406" s="130"/>
      <c r="N406" s="130"/>
      <c r="O406" s="130"/>
      <c r="P406" s="130"/>
      <c r="Q406" s="130"/>
      <c r="R406" s="680"/>
      <c r="S406" s="130"/>
      <c r="T406" s="130"/>
      <c r="U406" s="130"/>
      <c r="V406" s="130"/>
      <c r="W406" s="130"/>
      <c r="X406" s="130"/>
      <c r="Y406" s="680"/>
      <c r="Z406" s="130"/>
      <c r="AA406" s="130"/>
      <c r="AB406" s="130"/>
      <c r="AC406" s="130"/>
      <c r="AD406" s="130"/>
      <c r="AE406" s="130"/>
      <c r="AF406" s="680"/>
      <c r="AG406" s="130"/>
      <c r="AH406" s="130"/>
      <c r="AI406" s="130"/>
      <c r="AJ406" s="130"/>
      <c r="AK406" s="130"/>
      <c r="AL406" s="130"/>
    </row>
    <row r="407" spans="1:38" s="43" customFormat="1" x14ac:dyDescent="0.2">
      <c r="A407" s="15"/>
      <c r="B407" s="685"/>
      <c r="C407" s="15"/>
      <c r="K407" s="680"/>
      <c r="L407" s="130"/>
      <c r="M407" s="130"/>
      <c r="N407" s="130"/>
      <c r="O407" s="130"/>
      <c r="P407" s="130"/>
      <c r="Q407" s="130"/>
      <c r="R407" s="680"/>
      <c r="S407" s="130"/>
      <c r="T407" s="130"/>
      <c r="U407" s="130"/>
      <c r="V407" s="130"/>
      <c r="W407" s="130"/>
      <c r="X407" s="130"/>
      <c r="Y407" s="680"/>
      <c r="Z407" s="130"/>
      <c r="AA407" s="130"/>
      <c r="AB407" s="130"/>
      <c r="AC407" s="130"/>
      <c r="AD407" s="130"/>
      <c r="AE407" s="130"/>
      <c r="AF407" s="680"/>
      <c r="AG407" s="130"/>
      <c r="AH407" s="130"/>
      <c r="AI407" s="130"/>
      <c r="AJ407" s="130"/>
      <c r="AK407" s="130"/>
      <c r="AL407" s="130"/>
    </row>
    <row r="408" spans="1:38" s="43" customFormat="1" x14ac:dyDescent="0.2">
      <c r="A408" s="15"/>
      <c r="B408" s="685"/>
      <c r="C408" s="15"/>
      <c r="K408" s="680"/>
      <c r="L408" s="130"/>
      <c r="M408" s="130"/>
      <c r="N408" s="130"/>
      <c r="O408" s="130"/>
      <c r="P408" s="130"/>
      <c r="Q408" s="130"/>
      <c r="R408" s="680"/>
      <c r="S408" s="130"/>
      <c r="T408" s="130"/>
      <c r="U408" s="130"/>
      <c r="V408" s="130"/>
      <c r="W408" s="130"/>
      <c r="X408" s="130"/>
      <c r="Y408" s="680"/>
      <c r="Z408" s="130"/>
      <c r="AA408" s="130"/>
      <c r="AB408" s="130"/>
      <c r="AC408" s="130"/>
      <c r="AD408" s="130"/>
      <c r="AE408" s="130"/>
      <c r="AF408" s="680"/>
      <c r="AG408" s="130"/>
      <c r="AH408" s="130"/>
      <c r="AI408" s="130"/>
      <c r="AJ408" s="130"/>
      <c r="AK408" s="130"/>
      <c r="AL408" s="130"/>
    </row>
    <row r="409" spans="1:38" s="43" customFormat="1" x14ac:dyDescent="0.2">
      <c r="A409" s="15"/>
      <c r="B409" s="685"/>
      <c r="C409" s="15"/>
      <c r="K409" s="680"/>
      <c r="L409" s="130"/>
      <c r="M409" s="130"/>
      <c r="N409" s="130"/>
      <c r="O409" s="130"/>
      <c r="P409" s="130"/>
      <c r="Q409" s="130"/>
      <c r="R409" s="680"/>
      <c r="S409" s="130"/>
      <c r="T409" s="130"/>
      <c r="U409" s="130"/>
      <c r="V409" s="130"/>
      <c r="W409" s="130"/>
      <c r="X409" s="130"/>
      <c r="Y409" s="680"/>
      <c r="Z409" s="130"/>
      <c r="AA409" s="130"/>
      <c r="AB409" s="130"/>
      <c r="AC409" s="130"/>
      <c r="AD409" s="130"/>
      <c r="AE409" s="130"/>
      <c r="AF409" s="680"/>
      <c r="AG409" s="130"/>
      <c r="AH409" s="130"/>
      <c r="AI409" s="130"/>
      <c r="AJ409" s="130"/>
      <c r="AK409" s="130"/>
      <c r="AL409" s="130"/>
    </row>
    <row r="410" spans="1:38" s="43" customFormat="1" x14ac:dyDescent="0.2">
      <c r="A410" s="15"/>
      <c r="B410" s="685"/>
      <c r="C410" s="15"/>
      <c r="K410" s="680"/>
      <c r="L410" s="130"/>
      <c r="M410" s="130"/>
      <c r="N410" s="130"/>
      <c r="O410" s="130"/>
      <c r="P410" s="130"/>
      <c r="Q410" s="130"/>
      <c r="R410" s="680"/>
      <c r="S410" s="130"/>
      <c r="T410" s="130"/>
      <c r="U410" s="130"/>
      <c r="V410" s="130"/>
      <c r="W410" s="130"/>
      <c r="X410" s="130"/>
      <c r="Y410" s="680"/>
      <c r="Z410" s="130"/>
      <c r="AA410" s="130"/>
      <c r="AB410" s="130"/>
      <c r="AC410" s="130"/>
      <c r="AD410" s="130"/>
      <c r="AE410" s="130"/>
      <c r="AF410" s="680"/>
      <c r="AG410" s="130"/>
      <c r="AH410" s="130"/>
      <c r="AI410" s="130"/>
      <c r="AJ410" s="130"/>
      <c r="AK410" s="130"/>
      <c r="AL410" s="130"/>
    </row>
    <row r="411" spans="1:38" s="43" customFormat="1" x14ac:dyDescent="0.2">
      <c r="A411" s="15"/>
      <c r="B411" s="685"/>
      <c r="C411" s="15"/>
      <c r="K411" s="680"/>
      <c r="L411" s="130"/>
      <c r="M411" s="130"/>
      <c r="N411" s="130"/>
      <c r="O411" s="130"/>
      <c r="P411" s="130"/>
      <c r="Q411" s="130"/>
      <c r="R411" s="680"/>
      <c r="S411" s="130"/>
      <c r="T411" s="130"/>
      <c r="U411" s="130"/>
      <c r="V411" s="130"/>
      <c r="W411" s="130"/>
      <c r="X411" s="130"/>
      <c r="Y411" s="680"/>
      <c r="Z411" s="130"/>
      <c r="AA411" s="130"/>
      <c r="AB411" s="130"/>
      <c r="AC411" s="130"/>
      <c r="AD411" s="130"/>
      <c r="AE411" s="130"/>
      <c r="AF411" s="680"/>
      <c r="AG411" s="130"/>
      <c r="AH411" s="130"/>
      <c r="AI411" s="130"/>
      <c r="AJ411" s="130"/>
      <c r="AK411" s="130"/>
      <c r="AL411" s="130"/>
    </row>
    <row r="412" spans="1:38" s="43" customFormat="1" x14ac:dyDescent="0.2">
      <c r="A412" s="15"/>
      <c r="B412" s="685"/>
      <c r="C412" s="15"/>
      <c r="K412" s="680"/>
      <c r="L412" s="130"/>
      <c r="M412" s="130"/>
      <c r="N412" s="130"/>
      <c r="O412" s="130"/>
      <c r="P412" s="130"/>
      <c r="Q412" s="130"/>
      <c r="R412" s="680"/>
      <c r="S412" s="130"/>
      <c r="T412" s="130"/>
      <c r="U412" s="130"/>
      <c r="V412" s="130"/>
      <c r="W412" s="130"/>
      <c r="X412" s="130"/>
      <c r="Y412" s="680"/>
      <c r="Z412" s="130"/>
      <c r="AA412" s="130"/>
      <c r="AB412" s="130"/>
      <c r="AC412" s="130"/>
      <c r="AD412" s="130"/>
      <c r="AE412" s="130"/>
      <c r="AF412" s="680"/>
      <c r="AG412" s="130"/>
      <c r="AH412" s="130"/>
      <c r="AI412" s="130"/>
      <c r="AJ412" s="130"/>
      <c r="AK412" s="130"/>
      <c r="AL412" s="130"/>
    </row>
    <row r="413" spans="1:38" s="43" customFormat="1" x14ac:dyDescent="0.2">
      <c r="A413" s="15"/>
      <c r="B413" s="685"/>
      <c r="C413" s="15"/>
      <c r="K413" s="680"/>
      <c r="L413" s="130"/>
      <c r="M413" s="130"/>
      <c r="N413" s="130"/>
      <c r="O413" s="130"/>
      <c r="P413" s="130"/>
      <c r="Q413" s="130"/>
      <c r="R413" s="680"/>
      <c r="S413" s="130"/>
      <c r="T413" s="130"/>
      <c r="U413" s="130"/>
      <c r="V413" s="130"/>
      <c r="W413" s="130"/>
      <c r="X413" s="130"/>
      <c r="Y413" s="680"/>
      <c r="Z413" s="130"/>
      <c r="AA413" s="130"/>
      <c r="AB413" s="130"/>
      <c r="AC413" s="130"/>
      <c r="AD413" s="130"/>
      <c r="AE413" s="130"/>
      <c r="AF413" s="680"/>
      <c r="AG413" s="130"/>
      <c r="AH413" s="130"/>
      <c r="AI413" s="130"/>
      <c r="AJ413" s="130"/>
      <c r="AK413" s="130"/>
      <c r="AL413" s="130"/>
    </row>
    <row r="414" spans="1:38" s="43" customFormat="1" x14ac:dyDescent="0.2">
      <c r="A414" s="15"/>
      <c r="B414" s="685"/>
      <c r="C414" s="15"/>
      <c r="K414" s="680"/>
      <c r="L414" s="130"/>
      <c r="M414" s="130"/>
      <c r="N414" s="130"/>
      <c r="O414" s="130"/>
      <c r="P414" s="130"/>
      <c r="Q414" s="130"/>
      <c r="R414" s="680"/>
      <c r="S414" s="130"/>
      <c r="T414" s="130"/>
      <c r="U414" s="130"/>
      <c r="V414" s="130"/>
      <c r="W414" s="130"/>
      <c r="X414" s="130"/>
      <c r="Y414" s="680"/>
      <c r="Z414" s="130"/>
      <c r="AA414" s="130"/>
      <c r="AB414" s="130"/>
      <c r="AC414" s="130"/>
      <c r="AD414" s="130"/>
      <c r="AE414" s="130"/>
      <c r="AF414" s="680"/>
      <c r="AG414" s="130"/>
      <c r="AH414" s="130"/>
      <c r="AI414" s="130"/>
      <c r="AJ414" s="130"/>
      <c r="AK414" s="130"/>
      <c r="AL414" s="130"/>
    </row>
    <row r="415" spans="1:38" s="43" customFormat="1" x14ac:dyDescent="0.2">
      <c r="A415" s="15"/>
      <c r="B415" s="685"/>
      <c r="C415" s="15"/>
      <c r="K415" s="680"/>
      <c r="L415" s="130"/>
      <c r="M415" s="130"/>
      <c r="N415" s="130"/>
      <c r="O415" s="130"/>
      <c r="P415" s="130"/>
      <c r="Q415" s="130"/>
      <c r="R415" s="680"/>
      <c r="S415" s="130"/>
      <c r="T415" s="130"/>
      <c r="U415" s="130"/>
      <c r="V415" s="130"/>
      <c r="W415" s="130"/>
      <c r="X415" s="130"/>
      <c r="Y415" s="680"/>
      <c r="Z415" s="130"/>
      <c r="AA415" s="130"/>
      <c r="AB415" s="130"/>
      <c r="AC415" s="130"/>
      <c r="AD415" s="130"/>
      <c r="AE415" s="130"/>
      <c r="AF415" s="680"/>
      <c r="AG415" s="130"/>
      <c r="AH415" s="130"/>
      <c r="AI415" s="130"/>
      <c r="AJ415" s="130"/>
      <c r="AK415" s="130"/>
      <c r="AL415" s="130"/>
    </row>
    <row r="416" spans="1:38" s="43" customFormat="1" x14ac:dyDescent="0.2">
      <c r="A416" s="15"/>
      <c r="B416" s="685"/>
      <c r="C416" s="15"/>
      <c r="K416" s="680"/>
      <c r="L416" s="130"/>
      <c r="M416" s="130"/>
      <c r="N416" s="130"/>
      <c r="O416" s="130"/>
      <c r="P416" s="130"/>
      <c r="Q416" s="130"/>
      <c r="R416" s="680"/>
      <c r="S416" s="130"/>
      <c r="T416" s="130"/>
      <c r="U416" s="130"/>
      <c r="V416" s="130"/>
      <c r="W416" s="130"/>
      <c r="X416" s="130"/>
      <c r="Y416" s="680"/>
      <c r="Z416" s="130"/>
      <c r="AA416" s="130"/>
      <c r="AB416" s="130"/>
      <c r="AC416" s="130"/>
      <c r="AD416" s="130"/>
      <c r="AE416" s="130"/>
      <c r="AF416" s="680"/>
      <c r="AG416" s="130"/>
      <c r="AH416" s="130"/>
      <c r="AI416" s="130"/>
      <c r="AJ416" s="130"/>
      <c r="AK416" s="130"/>
      <c r="AL416" s="130"/>
    </row>
    <row r="417" spans="1:38" s="43" customFormat="1" x14ac:dyDescent="0.2">
      <c r="A417" s="15"/>
      <c r="B417" s="685"/>
      <c r="C417" s="15"/>
      <c r="K417" s="680"/>
      <c r="L417" s="130"/>
      <c r="M417" s="130"/>
      <c r="N417" s="130"/>
      <c r="O417" s="130"/>
      <c r="P417" s="130"/>
      <c r="Q417" s="130"/>
      <c r="R417" s="680"/>
      <c r="S417" s="130"/>
      <c r="T417" s="130"/>
      <c r="U417" s="130"/>
      <c r="V417" s="130"/>
      <c r="W417" s="130"/>
      <c r="X417" s="130"/>
      <c r="Y417" s="680"/>
      <c r="Z417" s="130"/>
      <c r="AA417" s="130"/>
      <c r="AB417" s="130"/>
      <c r="AC417" s="130"/>
      <c r="AD417" s="130"/>
      <c r="AE417" s="130"/>
      <c r="AF417" s="680"/>
      <c r="AG417" s="130"/>
      <c r="AH417" s="130"/>
      <c r="AI417" s="130"/>
      <c r="AJ417" s="130"/>
      <c r="AK417" s="130"/>
      <c r="AL417" s="130"/>
    </row>
    <row r="418" spans="1:38" s="43" customFormat="1" x14ac:dyDescent="0.2">
      <c r="A418" s="15"/>
      <c r="B418" s="685"/>
      <c r="C418" s="15"/>
      <c r="K418" s="680"/>
      <c r="L418" s="130"/>
      <c r="M418" s="130"/>
      <c r="N418" s="130"/>
      <c r="O418" s="130"/>
      <c r="P418" s="130"/>
      <c r="Q418" s="130"/>
      <c r="R418" s="680"/>
      <c r="S418" s="130"/>
      <c r="T418" s="130"/>
      <c r="U418" s="130"/>
      <c r="V418" s="130"/>
      <c r="W418" s="130"/>
      <c r="X418" s="130"/>
      <c r="Y418" s="680"/>
      <c r="Z418" s="130"/>
      <c r="AA418" s="130"/>
      <c r="AB418" s="130"/>
      <c r="AC418" s="130"/>
      <c r="AD418" s="130"/>
      <c r="AE418" s="130"/>
      <c r="AF418" s="680"/>
      <c r="AG418" s="130"/>
      <c r="AH418" s="130"/>
      <c r="AI418" s="130"/>
      <c r="AJ418" s="130"/>
      <c r="AK418" s="130"/>
      <c r="AL418" s="130"/>
    </row>
    <row r="419" spans="1:38" s="43" customFormat="1" x14ac:dyDescent="0.2">
      <c r="A419" s="15"/>
      <c r="B419" s="685"/>
      <c r="C419" s="15"/>
      <c r="K419" s="680"/>
      <c r="L419" s="130"/>
      <c r="M419" s="130"/>
      <c r="N419" s="130"/>
      <c r="O419" s="130"/>
      <c r="P419" s="130"/>
      <c r="Q419" s="130"/>
      <c r="R419" s="680"/>
      <c r="S419" s="130"/>
      <c r="T419" s="130"/>
      <c r="U419" s="130"/>
      <c r="V419" s="130"/>
      <c r="W419" s="130"/>
      <c r="X419" s="130"/>
      <c r="Y419" s="680"/>
      <c r="Z419" s="130"/>
      <c r="AA419" s="130"/>
      <c r="AB419" s="130"/>
      <c r="AC419" s="130"/>
      <c r="AD419" s="130"/>
      <c r="AE419" s="130"/>
      <c r="AF419" s="680"/>
      <c r="AG419" s="130"/>
      <c r="AH419" s="130"/>
      <c r="AI419" s="130"/>
      <c r="AJ419" s="130"/>
      <c r="AK419" s="130"/>
      <c r="AL419" s="130"/>
    </row>
    <row r="420" spans="1:38" s="43" customFormat="1" x14ac:dyDescent="0.2">
      <c r="A420" s="15"/>
      <c r="B420" s="685"/>
      <c r="C420" s="15"/>
      <c r="K420" s="680"/>
      <c r="L420" s="130"/>
      <c r="M420" s="130"/>
      <c r="N420" s="130"/>
      <c r="O420" s="130"/>
      <c r="P420" s="130"/>
      <c r="Q420" s="130"/>
      <c r="R420" s="680"/>
      <c r="S420" s="130"/>
      <c r="T420" s="130"/>
      <c r="U420" s="130"/>
      <c r="V420" s="130"/>
      <c r="W420" s="130"/>
      <c r="X420" s="130"/>
      <c r="Y420" s="680"/>
      <c r="Z420" s="130"/>
      <c r="AA420" s="130"/>
      <c r="AB420" s="130"/>
      <c r="AC420" s="130"/>
      <c r="AD420" s="130"/>
      <c r="AE420" s="130"/>
      <c r="AF420" s="680"/>
      <c r="AG420" s="130"/>
      <c r="AH420" s="130"/>
      <c r="AI420" s="130"/>
      <c r="AJ420" s="130"/>
      <c r="AK420" s="130"/>
      <c r="AL420" s="130"/>
    </row>
    <row r="421" spans="1:38" s="43" customFormat="1" x14ac:dyDescent="0.2">
      <c r="A421" s="15"/>
      <c r="B421" s="685"/>
      <c r="C421" s="15"/>
      <c r="K421" s="680"/>
      <c r="L421" s="130"/>
      <c r="M421" s="130"/>
      <c r="N421" s="130"/>
      <c r="O421" s="130"/>
      <c r="P421" s="130"/>
      <c r="Q421" s="130"/>
      <c r="R421" s="680"/>
      <c r="S421" s="130"/>
      <c r="T421" s="130"/>
      <c r="U421" s="130"/>
      <c r="V421" s="130"/>
      <c r="W421" s="130"/>
      <c r="X421" s="130"/>
      <c r="Y421" s="680"/>
      <c r="Z421" s="130"/>
      <c r="AA421" s="130"/>
      <c r="AB421" s="130"/>
      <c r="AC421" s="130"/>
      <c r="AD421" s="130"/>
      <c r="AE421" s="130"/>
      <c r="AF421" s="680"/>
      <c r="AG421" s="130"/>
      <c r="AH421" s="130"/>
      <c r="AI421" s="130"/>
      <c r="AJ421" s="130"/>
      <c r="AK421" s="130"/>
      <c r="AL421" s="130"/>
    </row>
    <row r="422" spans="1:38" s="43" customFormat="1" x14ac:dyDescent="0.2">
      <c r="A422" s="15"/>
      <c r="B422" s="685"/>
      <c r="C422" s="15"/>
      <c r="K422" s="680"/>
      <c r="L422" s="130"/>
      <c r="M422" s="130"/>
      <c r="N422" s="130"/>
      <c r="O422" s="130"/>
      <c r="P422" s="130"/>
      <c r="Q422" s="130"/>
      <c r="R422" s="680"/>
      <c r="S422" s="130"/>
      <c r="T422" s="130"/>
      <c r="U422" s="130"/>
      <c r="V422" s="130"/>
      <c r="W422" s="130"/>
      <c r="X422" s="130"/>
      <c r="Y422" s="680"/>
      <c r="Z422" s="130"/>
      <c r="AA422" s="130"/>
      <c r="AB422" s="130"/>
      <c r="AC422" s="130"/>
      <c r="AD422" s="130"/>
      <c r="AE422" s="130"/>
      <c r="AF422" s="680"/>
      <c r="AG422" s="130"/>
      <c r="AH422" s="130"/>
      <c r="AI422" s="130"/>
      <c r="AJ422" s="130"/>
      <c r="AK422" s="130"/>
      <c r="AL422" s="130"/>
    </row>
    <row r="423" spans="1:38" s="43" customFormat="1" x14ac:dyDescent="0.2">
      <c r="A423" s="15"/>
      <c r="B423" s="685"/>
      <c r="C423" s="15"/>
      <c r="K423" s="680"/>
      <c r="L423" s="130"/>
      <c r="M423" s="130"/>
      <c r="N423" s="130"/>
      <c r="O423" s="130"/>
      <c r="P423" s="130"/>
      <c r="Q423" s="130"/>
      <c r="R423" s="680"/>
      <c r="S423" s="130"/>
      <c r="T423" s="130"/>
      <c r="U423" s="130"/>
      <c r="V423" s="130"/>
      <c r="W423" s="130"/>
      <c r="X423" s="130"/>
      <c r="Y423" s="680"/>
      <c r="Z423" s="130"/>
      <c r="AA423" s="130"/>
      <c r="AB423" s="130"/>
      <c r="AC423" s="130"/>
      <c r="AD423" s="130"/>
      <c r="AE423" s="130"/>
      <c r="AF423" s="680"/>
      <c r="AG423" s="130"/>
      <c r="AH423" s="130"/>
      <c r="AI423" s="130"/>
      <c r="AJ423" s="130"/>
      <c r="AK423" s="130"/>
      <c r="AL423" s="130"/>
    </row>
    <row r="424" spans="1:38" s="43" customFormat="1" x14ac:dyDescent="0.2">
      <c r="A424" s="15"/>
      <c r="B424" s="685"/>
      <c r="C424" s="15"/>
      <c r="K424" s="680"/>
      <c r="L424" s="130"/>
      <c r="M424" s="130"/>
      <c r="N424" s="130"/>
      <c r="O424" s="130"/>
      <c r="P424" s="130"/>
      <c r="Q424" s="130"/>
      <c r="R424" s="680"/>
      <c r="S424" s="130"/>
      <c r="T424" s="130"/>
      <c r="U424" s="130"/>
      <c r="V424" s="130"/>
      <c r="W424" s="130"/>
      <c r="X424" s="130"/>
      <c r="Y424" s="680"/>
      <c r="Z424" s="130"/>
      <c r="AA424" s="130"/>
      <c r="AB424" s="130"/>
      <c r="AC424" s="130"/>
      <c r="AD424" s="130"/>
      <c r="AE424" s="130"/>
      <c r="AF424" s="680"/>
      <c r="AG424" s="130"/>
      <c r="AH424" s="130"/>
      <c r="AI424" s="130"/>
      <c r="AJ424" s="130"/>
      <c r="AK424" s="130"/>
      <c r="AL424" s="130"/>
    </row>
    <row r="425" spans="1:38" s="43" customFormat="1" x14ac:dyDescent="0.2">
      <c r="A425" s="15"/>
      <c r="B425" s="685"/>
      <c r="C425" s="15"/>
      <c r="K425" s="680"/>
      <c r="L425" s="130"/>
      <c r="M425" s="130"/>
      <c r="N425" s="130"/>
      <c r="O425" s="130"/>
      <c r="P425" s="130"/>
      <c r="Q425" s="130"/>
      <c r="R425" s="680"/>
      <c r="S425" s="130"/>
      <c r="T425" s="130"/>
      <c r="U425" s="130"/>
      <c r="V425" s="130"/>
      <c r="W425" s="130"/>
      <c r="X425" s="130"/>
      <c r="Y425" s="680"/>
      <c r="Z425" s="130"/>
      <c r="AA425" s="130"/>
      <c r="AB425" s="130"/>
      <c r="AC425" s="130"/>
      <c r="AD425" s="130"/>
      <c r="AE425" s="130"/>
      <c r="AF425" s="680"/>
      <c r="AG425" s="130"/>
      <c r="AH425" s="130"/>
      <c r="AI425" s="130"/>
      <c r="AJ425" s="130"/>
      <c r="AK425" s="130"/>
      <c r="AL425" s="130"/>
    </row>
    <row r="426" spans="1:38" s="43" customFormat="1" x14ac:dyDescent="0.2">
      <c r="A426" s="15"/>
      <c r="B426" s="685"/>
      <c r="C426" s="15"/>
      <c r="K426" s="680"/>
      <c r="L426" s="130"/>
      <c r="M426" s="130"/>
      <c r="N426" s="130"/>
      <c r="O426" s="130"/>
      <c r="P426" s="130"/>
      <c r="Q426" s="130"/>
      <c r="R426" s="680"/>
      <c r="S426" s="130"/>
      <c r="T426" s="130"/>
      <c r="U426" s="130"/>
      <c r="V426" s="130"/>
      <c r="W426" s="130"/>
      <c r="X426" s="130"/>
      <c r="Y426" s="680"/>
      <c r="Z426" s="130"/>
      <c r="AA426" s="130"/>
      <c r="AB426" s="130"/>
      <c r="AC426" s="130"/>
      <c r="AD426" s="130"/>
      <c r="AE426" s="130"/>
      <c r="AF426" s="680"/>
      <c r="AG426" s="130"/>
      <c r="AH426" s="130"/>
      <c r="AI426" s="130"/>
      <c r="AJ426" s="130"/>
      <c r="AK426" s="130"/>
      <c r="AL426" s="130"/>
    </row>
    <row r="427" spans="1:38" s="43" customFormat="1" x14ac:dyDescent="0.2">
      <c r="A427" s="15"/>
      <c r="B427" s="685"/>
      <c r="C427" s="15"/>
      <c r="K427" s="680"/>
      <c r="L427" s="130"/>
      <c r="M427" s="130"/>
      <c r="N427" s="130"/>
      <c r="O427" s="130"/>
      <c r="P427" s="130"/>
      <c r="Q427" s="130"/>
      <c r="R427" s="680"/>
      <c r="S427" s="130"/>
      <c r="T427" s="130"/>
      <c r="U427" s="130"/>
      <c r="V427" s="130"/>
      <c r="W427" s="130"/>
      <c r="X427" s="130"/>
      <c r="Y427" s="680"/>
      <c r="Z427" s="130"/>
      <c r="AA427" s="130"/>
      <c r="AB427" s="130"/>
      <c r="AC427" s="130"/>
      <c r="AD427" s="130"/>
      <c r="AE427" s="130"/>
      <c r="AF427" s="680"/>
      <c r="AG427" s="130"/>
      <c r="AH427" s="130"/>
      <c r="AI427" s="130"/>
      <c r="AJ427" s="130"/>
      <c r="AK427" s="130"/>
      <c r="AL427" s="130"/>
    </row>
    <row r="428" spans="1:38" s="43" customFormat="1" x14ac:dyDescent="0.2">
      <c r="A428" s="15"/>
      <c r="B428" s="685"/>
      <c r="C428" s="15"/>
      <c r="K428" s="680"/>
      <c r="L428" s="130"/>
      <c r="M428" s="130"/>
      <c r="N428" s="130"/>
      <c r="O428" s="130"/>
      <c r="P428" s="130"/>
      <c r="Q428" s="130"/>
      <c r="R428" s="680"/>
      <c r="S428" s="130"/>
      <c r="T428" s="130"/>
      <c r="U428" s="130"/>
      <c r="V428" s="130"/>
      <c r="W428" s="130"/>
      <c r="X428" s="130"/>
      <c r="Y428" s="680"/>
      <c r="Z428" s="130"/>
      <c r="AA428" s="130"/>
      <c r="AB428" s="130"/>
      <c r="AC428" s="130"/>
      <c r="AD428" s="130"/>
      <c r="AE428" s="130"/>
      <c r="AF428" s="680"/>
      <c r="AG428" s="130"/>
      <c r="AH428" s="130"/>
      <c r="AI428" s="130"/>
      <c r="AJ428" s="130"/>
      <c r="AK428" s="130"/>
      <c r="AL428" s="130"/>
    </row>
    <row r="429" spans="1:38" s="43" customFormat="1" x14ac:dyDescent="0.2">
      <c r="A429" s="15"/>
      <c r="B429" s="685"/>
      <c r="C429" s="15"/>
      <c r="K429" s="680"/>
      <c r="L429" s="130"/>
      <c r="M429" s="130"/>
      <c r="N429" s="130"/>
      <c r="O429" s="130"/>
      <c r="P429" s="130"/>
      <c r="Q429" s="130"/>
      <c r="R429" s="680"/>
      <c r="S429" s="130"/>
      <c r="T429" s="130"/>
      <c r="U429" s="130"/>
      <c r="V429" s="130"/>
      <c r="W429" s="130"/>
      <c r="X429" s="130"/>
      <c r="Y429" s="680"/>
      <c r="Z429" s="130"/>
      <c r="AA429" s="130"/>
      <c r="AB429" s="130"/>
      <c r="AC429" s="130"/>
      <c r="AD429" s="130"/>
      <c r="AE429" s="130"/>
      <c r="AF429" s="680"/>
      <c r="AG429" s="130"/>
      <c r="AH429" s="130"/>
      <c r="AI429" s="130"/>
      <c r="AJ429" s="130"/>
      <c r="AK429" s="130"/>
      <c r="AL429" s="130"/>
    </row>
    <row r="430" spans="1:38" s="43" customFormat="1" x14ac:dyDescent="0.2">
      <c r="A430" s="15"/>
      <c r="B430" s="685"/>
      <c r="C430" s="15"/>
      <c r="K430" s="680"/>
      <c r="L430" s="130"/>
      <c r="M430" s="130"/>
      <c r="N430" s="130"/>
      <c r="O430" s="130"/>
      <c r="P430" s="130"/>
      <c r="Q430" s="130"/>
      <c r="R430" s="680"/>
      <c r="S430" s="130"/>
      <c r="T430" s="130"/>
      <c r="U430" s="130"/>
      <c r="V430" s="130"/>
      <c r="W430" s="130"/>
      <c r="X430" s="130"/>
      <c r="Y430" s="680"/>
      <c r="Z430" s="130"/>
      <c r="AA430" s="130"/>
      <c r="AB430" s="130"/>
      <c r="AC430" s="130"/>
      <c r="AD430" s="130"/>
      <c r="AE430" s="130"/>
      <c r="AF430" s="680"/>
      <c r="AG430" s="130"/>
      <c r="AH430" s="130"/>
      <c r="AI430" s="130"/>
      <c r="AJ430" s="130"/>
      <c r="AK430" s="130"/>
      <c r="AL430" s="130"/>
    </row>
    <row r="431" spans="1:38" s="43" customFormat="1" x14ac:dyDescent="0.2">
      <c r="A431" s="15"/>
      <c r="B431" s="685"/>
      <c r="C431" s="15"/>
      <c r="K431" s="680"/>
      <c r="L431" s="130"/>
      <c r="M431" s="130"/>
      <c r="N431" s="130"/>
      <c r="O431" s="130"/>
      <c r="P431" s="130"/>
      <c r="Q431" s="130"/>
      <c r="R431" s="680"/>
      <c r="S431" s="130"/>
      <c r="T431" s="130"/>
      <c r="U431" s="130"/>
      <c r="V431" s="130"/>
      <c r="W431" s="130"/>
      <c r="X431" s="130"/>
      <c r="Y431" s="680"/>
      <c r="Z431" s="130"/>
      <c r="AA431" s="130"/>
      <c r="AB431" s="130"/>
      <c r="AC431" s="130"/>
      <c r="AD431" s="130"/>
      <c r="AE431" s="130"/>
      <c r="AF431" s="680"/>
      <c r="AG431" s="130"/>
      <c r="AH431" s="130"/>
      <c r="AI431" s="130"/>
      <c r="AJ431" s="130"/>
      <c r="AK431" s="130"/>
      <c r="AL431" s="130"/>
    </row>
    <row r="432" spans="1:38" s="43" customFormat="1" x14ac:dyDescent="0.2">
      <c r="A432" s="15"/>
      <c r="B432" s="685"/>
      <c r="C432" s="15"/>
      <c r="K432" s="680"/>
      <c r="L432" s="130"/>
      <c r="M432" s="130"/>
      <c r="N432" s="130"/>
      <c r="O432" s="130"/>
      <c r="P432" s="130"/>
      <c r="Q432" s="130"/>
      <c r="R432" s="680"/>
      <c r="S432" s="130"/>
      <c r="T432" s="130"/>
      <c r="U432" s="130"/>
      <c r="V432" s="130"/>
      <c r="W432" s="130"/>
      <c r="X432" s="130"/>
      <c r="Y432" s="680"/>
      <c r="Z432" s="130"/>
      <c r="AA432" s="130"/>
      <c r="AB432" s="130"/>
      <c r="AC432" s="130"/>
      <c r="AD432" s="130"/>
      <c r="AE432" s="130"/>
      <c r="AF432" s="680"/>
      <c r="AG432" s="130"/>
      <c r="AH432" s="130"/>
      <c r="AI432" s="130"/>
      <c r="AJ432" s="130"/>
      <c r="AK432" s="130"/>
      <c r="AL432" s="130"/>
    </row>
    <row r="433" spans="1:38" s="43" customFormat="1" x14ac:dyDescent="0.2">
      <c r="A433" s="15"/>
      <c r="B433" s="685"/>
      <c r="C433" s="15"/>
      <c r="K433" s="680"/>
      <c r="L433" s="130"/>
      <c r="M433" s="130"/>
      <c r="N433" s="130"/>
      <c r="O433" s="130"/>
      <c r="P433" s="130"/>
      <c r="Q433" s="130"/>
      <c r="R433" s="680"/>
      <c r="S433" s="130"/>
      <c r="T433" s="130"/>
      <c r="U433" s="130"/>
      <c r="V433" s="130"/>
      <c r="W433" s="130"/>
      <c r="X433" s="130"/>
      <c r="Y433" s="680"/>
      <c r="Z433" s="130"/>
      <c r="AA433" s="130"/>
      <c r="AB433" s="130"/>
      <c r="AC433" s="130"/>
      <c r="AD433" s="130"/>
      <c r="AE433" s="130"/>
      <c r="AF433" s="680"/>
      <c r="AG433" s="130"/>
      <c r="AH433" s="130"/>
      <c r="AI433" s="130"/>
      <c r="AJ433" s="130"/>
      <c r="AK433" s="130"/>
      <c r="AL433" s="130"/>
    </row>
    <row r="434" spans="1:38" s="43" customFormat="1" x14ac:dyDescent="0.2">
      <c r="A434" s="15"/>
      <c r="B434" s="685"/>
      <c r="C434" s="15"/>
      <c r="K434" s="680"/>
      <c r="L434" s="130"/>
      <c r="M434" s="130"/>
      <c r="N434" s="130"/>
      <c r="O434" s="130"/>
      <c r="P434" s="130"/>
      <c r="Q434" s="130"/>
      <c r="R434" s="680"/>
      <c r="S434" s="130"/>
      <c r="T434" s="130"/>
      <c r="U434" s="130"/>
      <c r="V434" s="130"/>
      <c r="W434" s="130"/>
      <c r="X434" s="130"/>
      <c r="Y434" s="680"/>
      <c r="Z434" s="130"/>
      <c r="AA434" s="130"/>
      <c r="AB434" s="130"/>
      <c r="AC434" s="130"/>
      <c r="AD434" s="130"/>
      <c r="AE434" s="130"/>
      <c r="AF434" s="680"/>
      <c r="AG434" s="130"/>
      <c r="AH434" s="130"/>
      <c r="AI434" s="130"/>
      <c r="AJ434" s="130"/>
      <c r="AK434" s="130"/>
      <c r="AL434" s="130"/>
    </row>
    <row r="435" spans="1:38" s="43" customFormat="1" x14ac:dyDescent="0.2">
      <c r="A435" s="15"/>
      <c r="B435" s="685"/>
      <c r="C435" s="15"/>
      <c r="K435" s="680"/>
      <c r="L435" s="130"/>
      <c r="M435" s="130"/>
      <c r="N435" s="130"/>
      <c r="O435" s="130"/>
      <c r="P435" s="130"/>
      <c r="Q435" s="130"/>
      <c r="R435" s="680"/>
      <c r="S435" s="130"/>
      <c r="T435" s="130"/>
      <c r="U435" s="130"/>
      <c r="V435" s="130"/>
      <c r="W435" s="130"/>
      <c r="X435" s="130"/>
      <c r="Y435" s="680"/>
      <c r="Z435" s="130"/>
      <c r="AA435" s="130"/>
      <c r="AB435" s="130"/>
      <c r="AC435" s="130"/>
      <c r="AD435" s="130"/>
      <c r="AE435" s="130"/>
      <c r="AF435" s="680"/>
      <c r="AG435" s="130"/>
      <c r="AH435" s="130"/>
      <c r="AI435" s="130"/>
      <c r="AJ435" s="130"/>
      <c r="AK435" s="130"/>
      <c r="AL435" s="130"/>
    </row>
    <row r="436" spans="1:38" s="43" customFormat="1" x14ac:dyDescent="0.2">
      <c r="A436" s="15"/>
      <c r="B436" s="685"/>
      <c r="C436" s="15"/>
      <c r="K436" s="680"/>
      <c r="L436" s="130"/>
      <c r="M436" s="130"/>
      <c r="N436" s="130"/>
      <c r="O436" s="130"/>
      <c r="P436" s="130"/>
      <c r="Q436" s="130"/>
      <c r="R436" s="680"/>
      <c r="S436" s="130"/>
      <c r="T436" s="130"/>
      <c r="U436" s="130"/>
      <c r="V436" s="130"/>
      <c r="W436" s="130"/>
      <c r="X436" s="130"/>
      <c r="Y436" s="680"/>
      <c r="Z436" s="130"/>
      <c r="AA436" s="130"/>
      <c r="AB436" s="130"/>
      <c r="AC436" s="130"/>
      <c r="AD436" s="130"/>
      <c r="AE436" s="130"/>
      <c r="AF436" s="680"/>
      <c r="AG436" s="130"/>
      <c r="AH436" s="130"/>
      <c r="AI436" s="130"/>
      <c r="AJ436" s="130"/>
      <c r="AK436" s="130"/>
      <c r="AL436" s="130"/>
    </row>
    <row r="437" spans="1:38" s="43" customFormat="1" x14ac:dyDescent="0.2">
      <c r="A437" s="15"/>
      <c r="B437" s="685"/>
      <c r="C437" s="15"/>
      <c r="K437" s="680"/>
      <c r="L437" s="130"/>
      <c r="M437" s="130"/>
      <c r="N437" s="130"/>
      <c r="O437" s="130"/>
      <c r="P437" s="130"/>
      <c r="Q437" s="130"/>
      <c r="R437" s="680"/>
      <c r="S437" s="130"/>
      <c r="T437" s="130"/>
      <c r="U437" s="130"/>
      <c r="V437" s="130"/>
      <c r="W437" s="130"/>
      <c r="X437" s="130"/>
      <c r="Y437" s="680"/>
      <c r="Z437" s="130"/>
      <c r="AA437" s="130"/>
      <c r="AB437" s="130"/>
      <c r="AC437" s="130"/>
      <c r="AD437" s="130"/>
      <c r="AE437" s="130"/>
      <c r="AF437" s="680"/>
      <c r="AG437" s="130"/>
      <c r="AH437" s="130"/>
      <c r="AI437" s="130"/>
      <c r="AJ437" s="130"/>
      <c r="AK437" s="130"/>
      <c r="AL437" s="130"/>
    </row>
    <row r="438" spans="1:38" s="43" customFormat="1" x14ac:dyDescent="0.2">
      <c r="A438" s="15"/>
      <c r="B438" s="685"/>
      <c r="C438" s="15"/>
      <c r="K438" s="680"/>
      <c r="L438" s="130"/>
      <c r="M438" s="130"/>
      <c r="N438" s="130"/>
      <c r="O438" s="130"/>
      <c r="P438" s="130"/>
      <c r="Q438" s="130"/>
      <c r="R438" s="680"/>
      <c r="S438" s="130"/>
      <c r="T438" s="130"/>
      <c r="U438" s="130"/>
      <c r="V438" s="130"/>
      <c r="W438" s="130"/>
      <c r="X438" s="130"/>
      <c r="Y438" s="680"/>
      <c r="Z438" s="130"/>
      <c r="AA438" s="130"/>
      <c r="AB438" s="130"/>
      <c r="AC438" s="130"/>
      <c r="AD438" s="130"/>
      <c r="AE438" s="130"/>
      <c r="AF438" s="680"/>
      <c r="AG438" s="130"/>
      <c r="AH438" s="130"/>
      <c r="AI438" s="130"/>
      <c r="AJ438" s="130"/>
      <c r="AK438" s="130"/>
      <c r="AL438" s="130"/>
    </row>
    <row r="439" spans="1:38" s="43" customFormat="1" x14ac:dyDescent="0.2">
      <c r="A439" s="15"/>
      <c r="B439" s="685"/>
      <c r="C439" s="15"/>
      <c r="K439" s="680"/>
      <c r="L439" s="130"/>
      <c r="M439" s="130"/>
      <c r="N439" s="130"/>
      <c r="O439" s="130"/>
      <c r="P439" s="130"/>
      <c r="Q439" s="130"/>
      <c r="R439" s="680"/>
      <c r="S439" s="130"/>
      <c r="T439" s="130"/>
      <c r="U439" s="130"/>
      <c r="V439" s="130"/>
      <c r="W439" s="130"/>
      <c r="X439" s="130"/>
      <c r="Y439" s="680"/>
      <c r="Z439" s="130"/>
      <c r="AA439" s="130"/>
      <c r="AB439" s="130"/>
      <c r="AC439" s="130"/>
      <c r="AD439" s="130"/>
      <c r="AE439" s="130"/>
      <c r="AF439" s="680"/>
      <c r="AG439" s="130"/>
      <c r="AH439" s="130"/>
      <c r="AI439" s="130"/>
      <c r="AJ439" s="130"/>
      <c r="AK439" s="130"/>
      <c r="AL439" s="130"/>
    </row>
    <row r="440" spans="1:38" s="43" customFormat="1" x14ac:dyDescent="0.2">
      <c r="A440" s="15"/>
      <c r="B440" s="685"/>
      <c r="C440" s="15"/>
      <c r="K440" s="680"/>
      <c r="L440" s="130"/>
      <c r="M440" s="130"/>
      <c r="N440" s="130"/>
      <c r="O440" s="130"/>
      <c r="P440" s="130"/>
      <c r="Q440" s="130"/>
      <c r="R440" s="680"/>
      <c r="S440" s="130"/>
      <c r="T440" s="130"/>
      <c r="U440" s="130"/>
      <c r="V440" s="130"/>
      <c r="W440" s="130"/>
      <c r="X440" s="130"/>
      <c r="Y440" s="680"/>
      <c r="Z440" s="130"/>
      <c r="AA440" s="130"/>
      <c r="AB440" s="130"/>
      <c r="AC440" s="130"/>
      <c r="AD440" s="130"/>
      <c r="AE440" s="130"/>
      <c r="AF440" s="680"/>
      <c r="AG440" s="130"/>
      <c r="AH440" s="130"/>
      <c r="AI440" s="130"/>
      <c r="AJ440" s="130"/>
      <c r="AK440" s="130"/>
      <c r="AL440" s="130"/>
    </row>
    <row r="441" spans="1:38" s="43" customFormat="1" x14ac:dyDescent="0.2">
      <c r="A441" s="15"/>
      <c r="B441" s="685"/>
      <c r="C441" s="15"/>
      <c r="K441" s="680"/>
      <c r="L441" s="130"/>
      <c r="M441" s="130"/>
      <c r="N441" s="130"/>
      <c r="O441" s="130"/>
      <c r="P441" s="130"/>
      <c r="Q441" s="130"/>
      <c r="R441" s="680"/>
      <c r="S441" s="130"/>
      <c r="T441" s="130"/>
      <c r="U441" s="130"/>
      <c r="V441" s="130"/>
      <c r="W441" s="130"/>
      <c r="X441" s="130"/>
      <c r="Y441" s="680"/>
      <c r="Z441" s="130"/>
      <c r="AA441" s="130"/>
      <c r="AB441" s="130"/>
      <c r="AC441" s="130"/>
      <c r="AD441" s="130"/>
      <c r="AE441" s="130"/>
      <c r="AF441" s="680"/>
      <c r="AG441" s="130"/>
      <c r="AH441" s="130"/>
      <c r="AI441" s="130"/>
      <c r="AJ441" s="130"/>
      <c r="AK441" s="130"/>
      <c r="AL441" s="130"/>
    </row>
    <row r="442" spans="1:38" s="43" customFormat="1" x14ac:dyDescent="0.2">
      <c r="A442" s="15"/>
      <c r="B442" s="685"/>
      <c r="C442" s="15"/>
      <c r="K442" s="680"/>
      <c r="L442" s="130"/>
      <c r="M442" s="130"/>
      <c r="N442" s="130"/>
      <c r="O442" s="130"/>
      <c r="P442" s="130"/>
      <c r="Q442" s="130"/>
      <c r="R442" s="680"/>
      <c r="S442" s="130"/>
      <c r="T442" s="130"/>
      <c r="U442" s="130"/>
      <c r="V442" s="130"/>
      <c r="W442" s="130"/>
      <c r="X442" s="130"/>
      <c r="Y442" s="680"/>
      <c r="Z442" s="130"/>
      <c r="AA442" s="130"/>
      <c r="AB442" s="130"/>
      <c r="AC442" s="130"/>
      <c r="AD442" s="130"/>
      <c r="AE442" s="130"/>
      <c r="AF442" s="680"/>
      <c r="AG442" s="130"/>
      <c r="AH442" s="130"/>
      <c r="AI442" s="130"/>
      <c r="AJ442" s="130"/>
      <c r="AK442" s="130"/>
      <c r="AL442" s="130"/>
    </row>
    <row r="443" spans="1:38" s="43" customFormat="1" x14ac:dyDescent="0.2">
      <c r="A443" s="15"/>
      <c r="B443" s="685"/>
      <c r="C443" s="15"/>
      <c r="K443" s="680"/>
      <c r="L443" s="130"/>
      <c r="M443" s="130"/>
      <c r="N443" s="130"/>
      <c r="O443" s="130"/>
      <c r="P443" s="130"/>
      <c r="Q443" s="130"/>
      <c r="R443" s="680"/>
      <c r="S443" s="130"/>
      <c r="T443" s="130"/>
      <c r="U443" s="130"/>
      <c r="V443" s="130"/>
      <c r="W443" s="130"/>
      <c r="X443" s="130"/>
      <c r="Y443" s="680"/>
      <c r="Z443" s="130"/>
      <c r="AA443" s="130"/>
      <c r="AB443" s="130"/>
      <c r="AC443" s="130"/>
      <c r="AD443" s="130"/>
      <c r="AE443" s="130"/>
      <c r="AF443" s="680"/>
      <c r="AG443" s="130"/>
      <c r="AH443" s="130"/>
      <c r="AI443" s="130"/>
      <c r="AJ443" s="130"/>
      <c r="AK443" s="130"/>
      <c r="AL443" s="130"/>
    </row>
    <row r="444" spans="1:38" s="43" customFormat="1" x14ac:dyDescent="0.2">
      <c r="A444" s="15"/>
      <c r="B444" s="685"/>
      <c r="C444" s="15"/>
      <c r="K444" s="680"/>
      <c r="L444" s="130"/>
      <c r="M444" s="130"/>
      <c r="N444" s="130"/>
      <c r="O444" s="130"/>
      <c r="P444" s="130"/>
      <c r="Q444" s="130"/>
      <c r="R444" s="680"/>
      <c r="S444" s="130"/>
      <c r="T444" s="130"/>
      <c r="U444" s="130"/>
      <c r="V444" s="130"/>
      <c r="W444" s="130"/>
      <c r="X444" s="130"/>
      <c r="Y444" s="680"/>
      <c r="Z444" s="130"/>
      <c r="AA444" s="130"/>
      <c r="AB444" s="130"/>
      <c r="AC444" s="130"/>
      <c r="AD444" s="130"/>
      <c r="AE444" s="130"/>
      <c r="AF444" s="680"/>
      <c r="AG444" s="130"/>
      <c r="AH444" s="130"/>
      <c r="AI444" s="130"/>
      <c r="AJ444" s="130"/>
      <c r="AK444" s="130"/>
      <c r="AL444" s="130"/>
    </row>
    <row r="445" spans="1:38" s="43" customFormat="1" x14ac:dyDescent="0.2">
      <c r="A445" s="15"/>
      <c r="B445" s="685"/>
      <c r="C445" s="15"/>
      <c r="K445" s="680"/>
      <c r="L445" s="130"/>
      <c r="M445" s="130"/>
      <c r="N445" s="130"/>
      <c r="O445" s="130"/>
      <c r="P445" s="130"/>
      <c r="Q445" s="130"/>
      <c r="R445" s="680"/>
      <c r="S445" s="130"/>
      <c r="T445" s="130"/>
      <c r="U445" s="130"/>
      <c r="V445" s="130"/>
      <c r="W445" s="130"/>
      <c r="X445" s="130"/>
      <c r="Y445" s="680"/>
      <c r="Z445" s="130"/>
      <c r="AA445" s="130"/>
      <c r="AB445" s="130"/>
      <c r="AC445" s="130"/>
      <c r="AD445" s="130"/>
      <c r="AE445" s="130"/>
      <c r="AF445" s="680"/>
      <c r="AG445" s="130"/>
      <c r="AH445" s="130"/>
      <c r="AI445" s="130"/>
      <c r="AJ445" s="130"/>
      <c r="AK445" s="130"/>
      <c r="AL445" s="130"/>
    </row>
    <row r="446" spans="1:38" s="43" customFormat="1" x14ac:dyDescent="0.2">
      <c r="A446" s="15"/>
      <c r="B446" s="685"/>
      <c r="C446" s="15"/>
      <c r="K446" s="680"/>
      <c r="L446" s="130"/>
      <c r="M446" s="130"/>
      <c r="N446" s="130"/>
      <c r="O446" s="130"/>
      <c r="P446" s="130"/>
      <c r="Q446" s="130"/>
      <c r="R446" s="680"/>
      <c r="S446" s="130"/>
      <c r="T446" s="130"/>
      <c r="U446" s="130"/>
      <c r="V446" s="130"/>
      <c r="W446" s="130"/>
      <c r="X446" s="130"/>
      <c r="Y446" s="680"/>
      <c r="Z446" s="130"/>
      <c r="AA446" s="130"/>
      <c r="AB446" s="130"/>
      <c r="AC446" s="130"/>
      <c r="AD446" s="130"/>
      <c r="AE446" s="130"/>
      <c r="AF446" s="680"/>
      <c r="AG446" s="130"/>
      <c r="AH446" s="130"/>
      <c r="AI446" s="130"/>
      <c r="AJ446" s="130"/>
      <c r="AK446" s="130"/>
      <c r="AL446" s="130"/>
    </row>
    <row r="447" spans="1:38" s="43" customFormat="1" x14ac:dyDescent="0.2">
      <c r="A447" s="15"/>
      <c r="B447" s="685"/>
      <c r="C447" s="15"/>
      <c r="K447" s="680"/>
      <c r="L447" s="130"/>
      <c r="M447" s="130"/>
      <c r="N447" s="130"/>
      <c r="O447" s="130"/>
      <c r="P447" s="130"/>
      <c r="Q447" s="130"/>
      <c r="R447" s="680"/>
      <c r="S447" s="130"/>
      <c r="T447" s="130"/>
      <c r="U447" s="130"/>
      <c r="V447" s="130"/>
      <c r="W447" s="130"/>
      <c r="X447" s="130"/>
      <c r="Y447" s="680"/>
      <c r="Z447" s="130"/>
      <c r="AA447" s="130"/>
      <c r="AB447" s="130"/>
      <c r="AC447" s="130"/>
      <c r="AD447" s="130"/>
      <c r="AE447" s="130"/>
      <c r="AF447" s="680"/>
      <c r="AG447" s="130"/>
      <c r="AH447" s="130"/>
      <c r="AI447" s="130"/>
      <c r="AJ447" s="130"/>
      <c r="AK447" s="130"/>
      <c r="AL447" s="130"/>
    </row>
    <row r="448" spans="1:38" s="43" customFormat="1" x14ac:dyDescent="0.2">
      <c r="A448" s="15"/>
      <c r="B448" s="685"/>
      <c r="C448" s="15"/>
      <c r="K448" s="680"/>
      <c r="L448" s="130"/>
      <c r="M448" s="130"/>
      <c r="N448" s="130"/>
      <c r="O448" s="130"/>
      <c r="P448" s="130"/>
      <c r="Q448" s="130"/>
      <c r="R448" s="680"/>
      <c r="S448" s="130"/>
      <c r="T448" s="130"/>
      <c r="U448" s="130"/>
      <c r="V448" s="130"/>
      <c r="W448" s="130"/>
      <c r="X448" s="130"/>
      <c r="Y448" s="680"/>
      <c r="Z448" s="130"/>
      <c r="AA448" s="130"/>
      <c r="AB448" s="130"/>
      <c r="AC448" s="130"/>
      <c r="AD448" s="130"/>
      <c r="AE448" s="130"/>
      <c r="AF448" s="680"/>
      <c r="AG448" s="130"/>
      <c r="AH448" s="130"/>
      <c r="AI448" s="130"/>
      <c r="AJ448" s="130"/>
      <c r="AK448" s="130"/>
      <c r="AL448" s="130"/>
    </row>
    <row r="449" spans="1:38" s="43" customFormat="1" x14ac:dyDescent="0.2">
      <c r="A449" s="15"/>
      <c r="B449" s="685"/>
      <c r="C449" s="15"/>
      <c r="K449" s="680"/>
      <c r="L449" s="130"/>
      <c r="M449" s="130"/>
      <c r="N449" s="130"/>
      <c r="O449" s="130"/>
      <c r="P449" s="130"/>
      <c r="Q449" s="130"/>
      <c r="R449" s="680"/>
      <c r="S449" s="130"/>
      <c r="T449" s="130"/>
      <c r="U449" s="130"/>
      <c r="V449" s="130"/>
      <c r="W449" s="130"/>
      <c r="X449" s="130"/>
      <c r="Y449" s="680"/>
      <c r="Z449" s="130"/>
      <c r="AA449" s="130"/>
      <c r="AB449" s="130"/>
      <c r="AC449" s="130"/>
      <c r="AD449" s="130"/>
      <c r="AE449" s="130"/>
      <c r="AF449" s="680"/>
      <c r="AG449" s="130"/>
      <c r="AH449" s="130"/>
      <c r="AI449" s="130"/>
      <c r="AJ449" s="130"/>
      <c r="AK449" s="130"/>
      <c r="AL449" s="130"/>
    </row>
    <row r="450" spans="1:38" s="43" customFormat="1" x14ac:dyDescent="0.2">
      <c r="A450" s="15"/>
      <c r="B450" s="685"/>
      <c r="C450" s="15"/>
      <c r="K450" s="680"/>
      <c r="L450" s="130"/>
      <c r="M450" s="130"/>
      <c r="N450" s="130"/>
      <c r="O450" s="130"/>
      <c r="P450" s="130"/>
      <c r="Q450" s="130"/>
      <c r="R450" s="680"/>
      <c r="S450" s="130"/>
      <c r="T450" s="130"/>
      <c r="U450" s="130"/>
      <c r="V450" s="130"/>
      <c r="W450" s="130"/>
      <c r="X450" s="130"/>
      <c r="Y450" s="680"/>
      <c r="Z450" s="130"/>
      <c r="AA450" s="130"/>
      <c r="AB450" s="130"/>
      <c r="AC450" s="130"/>
      <c r="AD450" s="130"/>
      <c r="AE450" s="130"/>
      <c r="AF450" s="680"/>
      <c r="AG450" s="130"/>
      <c r="AH450" s="130"/>
      <c r="AI450" s="130"/>
      <c r="AJ450" s="130"/>
      <c r="AK450" s="130"/>
      <c r="AL450" s="130"/>
    </row>
    <row r="451" spans="1:38" s="43" customFormat="1" x14ac:dyDescent="0.2">
      <c r="A451" s="15"/>
      <c r="B451" s="685"/>
      <c r="C451" s="15"/>
      <c r="K451" s="680"/>
      <c r="L451" s="130"/>
      <c r="M451" s="130"/>
      <c r="N451" s="130"/>
      <c r="O451" s="130"/>
      <c r="P451" s="130"/>
      <c r="Q451" s="130"/>
      <c r="R451" s="680"/>
      <c r="S451" s="130"/>
      <c r="T451" s="130"/>
      <c r="U451" s="130"/>
      <c r="V451" s="130"/>
      <c r="W451" s="130"/>
      <c r="X451" s="130"/>
      <c r="Y451" s="680"/>
      <c r="Z451" s="130"/>
      <c r="AA451" s="130"/>
      <c r="AB451" s="130"/>
      <c r="AC451" s="130"/>
      <c r="AD451" s="130"/>
      <c r="AE451" s="130"/>
      <c r="AF451" s="680"/>
      <c r="AG451" s="130"/>
      <c r="AH451" s="130"/>
      <c r="AI451" s="130"/>
      <c r="AJ451" s="130"/>
      <c r="AK451" s="130"/>
      <c r="AL451" s="130"/>
    </row>
    <row r="452" spans="1:38" s="43" customFormat="1" x14ac:dyDescent="0.2">
      <c r="A452" s="15"/>
      <c r="B452" s="685"/>
      <c r="C452" s="15"/>
      <c r="K452" s="680"/>
      <c r="L452" s="130"/>
      <c r="M452" s="130"/>
      <c r="N452" s="130"/>
      <c r="O452" s="130"/>
      <c r="P452" s="130"/>
      <c r="Q452" s="130"/>
      <c r="R452" s="680"/>
      <c r="S452" s="130"/>
      <c r="T452" s="130"/>
      <c r="U452" s="130"/>
      <c r="V452" s="130"/>
      <c r="W452" s="130"/>
      <c r="X452" s="130"/>
      <c r="Y452" s="680"/>
      <c r="Z452" s="130"/>
      <c r="AA452" s="130"/>
      <c r="AB452" s="130"/>
      <c r="AC452" s="130"/>
      <c r="AD452" s="130"/>
      <c r="AE452" s="130"/>
      <c r="AF452" s="680"/>
      <c r="AG452" s="130"/>
      <c r="AH452" s="130"/>
      <c r="AI452" s="130"/>
      <c r="AJ452" s="130"/>
      <c r="AK452" s="130"/>
      <c r="AL452" s="130"/>
    </row>
    <row r="453" spans="1:38" s="43" customFormat="1" x14ac:dyDescent="0.2">
      <c r="A453" s="15"/>
      <c r="B453" s="685"/>
      <c r="C453" s="15"/>
      <c r="K453" s="680"/>
      <c r="L453" s="130"/>
      <c r="M453" s="130"/>
      <c r="N453" s="130"/>
      <c r="O453" s="130"/>
      <c r="P453" s="130"/>
      <c r="Q453" s="130"/>
      <c r="R453" s="680"/>
      <c r="S453" s="130"/>
      <c r="T453" s="130"/>
      <c r="U453" s="130"/>
      <c r="V453" s="130"/>
      <c r="W453" s="130"/>
      <c r="X453" s="130"/>
      <c r="Y453" s="680"/>
      <c r="Z453" s="130"/>
      <c r="AA453" s="130"/>
      <c r="AB453" s="130"/>
      <c r="AC453" s="130"/>
      <c r="AD453" s="130"/>
      <c r="AE453" s="130"/>
      <c r="AF453" s="680"/>
      <c r="AG453" s="130"/>
      <c r="AH453" s="130"/>
      <c r="AI453" s="130"/>
      <c r="AJ453" s="130"/>
      <c r="AK453" s="130"/>
      <c r="AL453" s="130"/>
    </row>
    <row r="454" spans="1:38" s="43" customFormat="1" x14ac:dyDescent="0.2">
      <c r="A454" s="15"/>
      <c r="B454" s="685"/>
      <c r="C454" s="15"/>
      <c r="K454" s="680"/>
      <c r="L454" s="130"/>
      <c r="M454" s="130"/>
      <c r="N454" s="130"/>
      <c r="O454" s="130"/>
      <c r="P454" s="130"/>
      <c r="Q454" s="130"/>
      <c r="R454" s="680"/>
      <c r="S454" s="130"/>
      <c r="T454" s="130"/>
      <c r="U454" s="130"/>
      <c r="V454" s="130"/>
      <c r="W454" s="130"/>
      <c r="X454" s="130"/>
      <c r="Y454" s="680"/>
      <c r="Z454" s="130"/>
      <c r="AA454" s="130"/>
      <c r="AB454" s="130"/>
      <c r="AC454" s="130"/>
      <c r="AD454" s="130"/>
      <c r="AE454" s="130"/>
      <c r="AF454" s="680"/>
      <c r="AG454" s="130"/>
      <c r="AH454" s="130"/>
      <c r="AI454" s="130"/>
      <c r="AJ454" s="130"/>
      <c r="AK454" s="130"/>
      <c r="AL454" s="130"/>
    </row>
    <row r="455" spans="1:38" s="43" customFormat="1" x14ac:dyDescent="0.2">
      <c r="A455" s="15"/>
      <c r="B455" s="685"/>
      <c r="C455" s="15"/>
      <c r="K455" s="680"/>
      <c r="L455" s="130"/>
      <c r="M455" s="130"/>
      <c r="N455" s="130"/>
      <c r="O455" s="130"/>
      <c r="P455" s="130"/>
      <c r="Q455" s="130"/>
      <c r="R455" s="680"/>
      <c r="S455" s="130"/>
      <c r="T455" s="130"/>
      <c r="U455" s="130"/>
      <c r="V455" s="130"/>
      <c r="W455" s="130"/>
      <c r="X455" s="130"/>
      <c r="Y455" s="680"/>
      <c r="Z455" s="130"/>
      <c r="AA455" s="130"/>
      <c r="AB455" s="130"/>
      <c r="AC455" s="130"/>
      <c r="AD455" s="130"/>
      <c r="AE455" s="130"/>
      <c r="AF455" s="680"/>
      <c r="AG455" s="130"/>
      <c r="AH455" s="130"/>
      <c r="AI455" s="130"/>
      <c r="AJ455" s="130"/>
      <c r="AK455" s="130"/>
      <c r="AL455" s="130"/>
    </row>
    <row r="456" spans="1:38" s="43" customFormat="1" x14ac:dyDescent="0.2">
      <c r="A456" s="15"/>
      <c r="B456" s="685"/>
      <c r="C456" s="15"/>
      <c r="K456" s="680"/>
      <c r="L456" s="130"/>
      <c r="M456" s="130"/>
      <c r="N456" s="130"/>
      <c r="O456" s="130"/>
      <c r="P456" s="130"/>
      <c r="Q456" s="130"/>
      <c r="R456" s="680"/>
      <c r="S456" s="130"/>
      <c r="T456" s="130"/>
      <c r="U456" s="130"/>
      <c r="V456" s="130"/>
      <c r="W456" s="130"/>
      <c r="X456" s="130"/>
      <c r="Y456" s="680"/>
      <c r="Z456" s="130"/>
      <c r="AA456" s="130"/>
      <c r="AB456" s="130"/>
      <c r="AC456" s="130"/>
      <c r="AD456" s="130"/>
      <c r="AE456" s="130"/>
      <c r="AF456" s="680"/>
      <c r="AG456" s="130"/>
      <c r="AH456" s="130"/>
      <c r="AI456" s="130"/>
      <c r="AJ456" s="130"/>
      <c r="AK456" s="130"/>
      <c r="AL456" s="130"/>
    </row>
    <row r="457" spans="1:38" s="43" customFormat="1" x14ac:dyDescent="0.2">
      <c r="A457" s="15"/>
      <c r="B457" s="685"/>
      <c r="C457" s="15"/>
      <c r="K457" s="680"/>
      <c r="L457" s="130"/>
      <c r="M457" s="130"/>
      <c r="N457" s="130"/>
      <c r="O457" s="130"/>
      <c r="P457" s="130"/>
      <c r="Q457" s="130"/>
      <c r="R457" s="680"/>
      <c r="S457" s="130"/>
      <c r="T457" s="130"/>
      <c r="U457" s="130"/>
      <c r="V457" s="130"/>
      <c r="W457" s="130"/>
      <c r="X457" s="130"/>
      <c r="Y457" s="680"/>
      <c r="Z457" s="130"/>
      <c r="AA457" s="130"/>
      <c r="AB457" s="130"/>
      <c r="AC457" s="130"/>
      <c r="AD457" s="130"/>
      <c r="AE457" s="130"/>
      <c r="AF457" s="680"/>
      <c r="AG457" s="130"/>
      <c r="AH457" s="130"/>
      <c r="AI457" s="130"/>
      <c r="AJ457" s="130"/>
      <c r="AK457" s="130"/>
      <c r="AL457" s="130"/>
    </row>
    <row r="458" spans="1:38" s="43" customFormat="1" x14ac:dyDescent="0.2">
      <c r="A458" s="15"/>
      <c r="B458" s="685"/>
      <c r="C458" s="15"/>
      <c r="K458" s="680"/>
      <c r="L458" s="130"/>
      <c r="M458" s="130"/>
      <c r="N458" s="130"/>
      <c r="O458" s="130"/>
      <c r="P458" s="130"/>
      <c r="Q458" s="130"/>
      <c r="R458" s="680"/>
      <c r="S458" s="130"/>
      <c r="T458" s="130"/>
      <c r="U458" s="130"/>
      <c r="V458" s="130"/>
      <c r="W458" s="130"/>
      <c r="X458" s="130"/>
      <c r="Y458" s="680"/>
      <c r="Z458" s="130"/>
      <c r="AA458" s="130"/>
      <c r="AB458" s="130"/>
      <c r="AC458" s="130"/>
      <c r="AD458" s="130"/>
      <c r="AE458" s="130"/>
      <c r="AF458" s="680"/>
      <c r="AG458" s="130"/>
      <c r="AH458" s="130"/>
      <c r="AI458" s="130"/>
      <c r="AJ458" s="130"/>
      <c r="AK458" s="130"/>
      <c r="AL458" s="130"/>
    </row>
    <row r="459" spans="1:38" s="43" customFormat="1" x14ac:dyDescent="0.2">
      <c r="A459" s="15"/>
      <c r="B459" s="685"/>
      <c r="C459" s="15"/>
      <c r="K459" s="680"/>
      <c r="L459" s="130"/>
      <c r="M459" s="130"/>
      <c r="N459" s="130"/>
      <c r="O459" s="130"/>
      <c r="P459" s="130"/>
      <c r="Q459" s="130"/>
      <c r="R459" s="680"/>
      <c r="S459" s="130"/>
      <c r="T459" s="130"/>
      <c r="U459" s="130"/>
      <c r="V459" s="130"/>
      <c r="W459" s="130"/>
      <c r="X459" s="130"/>
      <c r="Y459" s="680"/>
      <c r="Z459" s="130"/>
      <c r="AA459" s="130"/>
      <c r="AB459" s="130"/>
      <c r="AC459" s="130"/>
      <c r="AD459" s="130"/>
      <c r="AE459" s="130"/>
      <c r="AF459" s="680"/>
      <c r="AG459" s="130"/>
      <c r="AH459" s="130"/>
      <c r="AI459" s="130"/>
      <c r="AJ459" s="130"/>
      <c r="AK459" s="130"/>
      <c r="AL459" s="130"/>
    </row>
    <row r="460" spans="1:38" s="43" customFormat="1" x14ac:dyDescent="0.2">
      <c r="A460" s="15"/>
      <c r="B460" s="685"/>
      <c r="C460" s="15"/>
      <c r="K460" s="680"/>
      <c r="L460" s="130"/>
      <c r="M460" s="130"/>
      <c r="N460" s="130"/>
      <c r="O460" s="130"/>
      <c r="P460" s="130"/>
      <c r="Q460" s="130"/>
      <c r="R460" s="680"/>
      <c r="S460" s="130"/>
      <c r="T460" s="130"/>
      <c r="U460" s="130"/>
      <c r="V460" s="130"/>
      <c r="W460" s="130"/>
      <c r="X460" s="130"/>
      <c r="Y460" s="680"/>
      <c r="Z460" s="130"/>
      <c r="AA460" s="130"/>
      <c r="AB460" s="130"/>
      <c r="AC460" s="130"/>
      <c r="AD460" s="130"/>
      <c r="AE460" s="130"/>
      <c r="AF460" s="680"/>
      <c r="AG460" s="130"/>
      <c r="AH460" s="130"/>
      <c r="AI460" s="130"/>
      <c r="AJ460" s="130"/>
      <c r="AK460" s="130"/>
      <c r="AL460" s="130"/>
    </row>
    <row r="461" spans="1:38" s="43" customFormat="1" x14ac:dyDescent="0.2">
      <c r="A461" s="15"/>
      <c r="B461" s="685"/>
      <c r="C461" s="15"/>
      <c r="K461" s="680"/>
      <c r="L461" s="130"/>
      <c r="M461" s="130"/>
      <c r="N461" s="130"/>
      <c r="O461" s="130"/>
      <c r="P461" s="130"/>
      <c r="Q461" s="130"/>
      <c r="R461" s="680"/>
      <c r="S461" s="130"/>
      <c r="T461" s="130"/>
      <c r="U461" s="130"/>
      <c r="V461" s="130"/>
      <c r="W461" s="130"/>
      <c r="X461" s="130"/>
      <c r="Y461" s="680"/>
      <c r="Z461" s="130"/>
      <c r="AA461" s="130"/>
      <c r="AB461" s="130"/>
      <c r="AC461" s="130"/>
      <c r="AD461" s="130"/>
      <c r="AE461" s="130"/>
      <c r="AF461" s="680"/>
      <c r="AG461" s="130"/>
      <c r="AH461" s="130"/>
      <c r="AI461" s="130"/>
      <c r="AJ461" s="130"/>
      <c r="AK461" s="130"/>
      <c r="AL461" s="130"/>
    </row>
    <row r="462" spans="1:38" s="43" customFormat="1" x14ac:dyDescent="0.2">
      <c r="A462" s="15"/>
      <c r="B462" s="685"/>
      <c r="C462" s="15"/>
      <c r="K462" s="680"/>
      <c r="L462" s="130"/>
      <c r="M462" s="130"/>
      <c r="N462" s="130"/>
      <c r="O462" s="130"/>
      <c r="P462" s="130"/>
      <c r="Q462" s="130"/>
      <c r="R462" s="680"/>
      <c r="S462" s="130"/>
      <c r="T462" s="130"/>
      <c r="U462" s="130"/>
      <c r="V462" s="130"/>
      <c r="W462" s="130"/>
      <c r="X462" s="130"/>
      <c r="Y462" s="680"/>
      <c r="Z462" s="130"/>
      <c r="AA462" s="130"/>
      <c r="AB462" s="130"/>
      <c r="AC462" s="130"/>
      <c r="AD462" s="130"/>
      <c r="AE462" s="130"/>
      <c r="AF462" s="680"/>
      <c r="AG462" s="130"/>
      <c r="AH462" s="130"/>
      <c r="AI462" s="130"/>
      <c r="AJ462" s="130"/>
      <c r="AK462" s="130"/>
      <c r="AL462" s="130"/>
    </row>
    <row r="463" spans="1:38" s="43" customFormat="1" x14ac:dyDescent="0.2">
      <c r="A463" s="15"/>
      <c r="B463" s="685"/>
      <c r="C463" s="15"/>
      <c r="K463" s="680"/>
      <c r="L463" s="130"/>
      <c r="M463" s="130"/>
      <c r="N463" s="130"/>
      <c r="O463" s="130"/>
      <c r="P463" s="130"/>
      <c r="Q463" s="130"/>
      <c r="R463" s="680"/>
      <c r="S463" s="130"/>
      <c r="T463" s="130"/>
      <c r="U463" s="130"/>
      <c r="V463" s="130"/>
      <c r="W463" s="130"/>
      <c r="X463" s="130"/>
      <c r="Y463" s="680"/>
      <c r="Z463" s="130"/>
      <c r="AA463" s="130"/>
      <c r="AB463" s="130"/>
      <c r="AC463" s="130"/>
      <c r="AD463" s="130"/>
      <c r="AE463" s="130"/>
      <c r="AF463" s="680"/>
      <c r="AG463" s="130"/>
      <c r="AH463" s="130"/>
      <c r="AI463" s="130"/>
      <c r="AJ463" s="130"/>
      <c r="AK463" s="130"/>
      <c r="AL463" s="130"/>
    </row>
    <row r="464" spans="1:38" s="43" customFormat="1" x14ac:dyDescent="0.2">
      <c r="A464" s="15"/>
      <c r="B464" s="685"/>
      <c r="C464" s="15"/>
      <c r="K464" s="680"/>
      <c r="L464" s="130"/>
      <c r="M464" s="130"/>
      <c r="N464" s="130"/>
      <c r="O464" s="130"/>
      <c r="P464" s="130"/>
      <c r="Q464" s="130"/>
      <c r="R464" s="680"/>
      <c r="S464" s="130"/>
      <c r="T464" s="130"/>
      <c r="U464" s="130"/>
      <c r="V464" s="130"/>
      <c r="W464" s="130"/>
      <c r="X464" s="130"/>
      <c r="Y464" s="680"/>
      <c r="Z464" s="130"/>
      <c r="AA464" s="130"/>
      <c r="AB464" s="130"/>
      <c r="AC464" s="130"/>
      <c r="AD464" s="130"/>
      <c r="AE464" s="130"/>
      <c r="AF464" s="680"/>
      <c r="AG464" s="130"/>
      <c r="AH464" s="130"/>
      <c r="AI464" s="130"/>
      <c r="AJ464" s="130"/>
      <c r="AK464" s="130"/>
      <c r="AL464" s="130"/>
    </row>
    <row r="465" spans="1:38" s="43" customFormat="1" x14ac:dyDescent="0.2">
      <c r="A465" s="15"/>
      <c r="B465" s="685"/>
      <c r="C465" s="15"/>
      <c r="K465" s="680"/>
      <c r="L465" s="130"/>
      <c r="M465" s="130"/>
      <c r="N465" s="130"/>
      <c r="O465" s="130"/>
      <c r="P465" s="130"/>
      <c r="Q465" s="130"/>
      <c r="R465" s="680"/>
      <c r="S465" s="130"/>
      <c r="T465" s="130"/>
      <c r="U465" s="130"/>
      <c r="V465" s="130"/>
      <c r="W465" s="130"/>
      <c r="X465" s="130"/>
      <c r="Y465" s="680"/>
      <c r="Z465" s="130"/>
      <c r="AA465" s="130"/>
      <c r="AB465" s="130"/>
      <c r="AC465" s="130"/>
      <c r="AD465" s="130"/>
      <c r="AE465" s="130"/>
      <c r="AF465" s="680"/>
      <c r="AG465" s="130"/>
      <c r="AH465" s="130"/>
      <c r="AI465" s="130"/>
      <c r="AJ465" s="130"/>
      <c r="AK465" s="130"/>
      <c r="AL465" s="130"/>
    </row>
    <row r="466" spans="1:38" s="43" customFormat="1" x14ac:dyDescent="0.2">
      <c r="A466" s="15"/>
      <c r="B466" s="685"/>
      <c r="C466" s="15"/>
      <c r="K466" s="680"/>
      <c r="L466" s="130"/>
      <c r="M466" s="130"/>
      <c r="N466" s="130"/>
      <c r="O466" s="130"/>
      <c r="P466" s="130"/>
      <c r="Q466" s="130"/>
      <c r="R466" s="680"/>
      <c r="S466" s="130"/>
      <c r="T466" s="130"/>
      <c r="U466" s="130"/>
      <c r="V466" s="130"/>
      <c r="W466" s="130"/>
      <c r="X466" s="130"/>
      <c r="Y466" s="680"/>
      <c r="Z466" s="130"/>
      <c r="AA466" s="130"/>
      <c r="AB466" s="130"/>
      <c r="AC466" s="130"/>
      <c r="AD466" s="130"/>
      <c r="AE466" s="130"/>
      <c r="AF466" s="680"/>
      <c r="AG466" s="130"/>
      <c r="AH466" s="130"/>
      <c r="AI466" s="130"/>
      <c r="AJ466" s="130"/>
      <c r="AK466" s="130"/>
      <c r="AL466" s="130"/>
    </row>
    <row r="467" spans="1:38" s="43" customFormat="1" x14ac:dyDescent="0.2">
      <c r="A467" s="15"/>
      <c r="B467" s="685"/>
      <c r="C467" s="15"/>
      <c r="K467" s="680"/>
      <c r="L467" s="130"/>
      <c r="M467" s="130"/>
      <c r="N467" s="130"/>
      <c r="O467" s="130"/>
      <c r="P467" s="130"/>
      <c r="Q467" s="130"/>
      <c r="R467" s="680"/>
      <c r="S467" s="130"/>
      <c r="T467" s="130"/>
      <c r="U467" s="130"/>
      <c r="V467" s="130"/>
      <c r="W467" s="130"/>
      <c r="X467" s="130"/>
      <c r="Y467" s="680"/>
      <c r="Z467" s="130"/>
      <c r="AA467" s="130"/>
      <c r="AB467" s="130"/>
      <c r="AC467" s="130"/>
      <c r="AD467" s="130"/>
      <c r="AE467" s="130"/>
      <c r="AF467" s="680"/>
      <c r="AG467" s="130"/>
      <c r="AH467" s="130"/>
      <c r="AI467" s="130"/>
      <c r="AJ467" s="130"/>
      <c r="AK467" s="130"/>
      <c r="AL467" s="130"/>
    </row>
    <row r="468" spans="1:38" s="43" customFormat="1" x14ac:dyDescent="0.2">
      <c r="A468" s="15"/>
      <c r="B468" s="685"/>
      <c r="C468" s="15"/>
      <c r="K468" s="680"/>
      <c r="L468" s="130"/>
      <c r="M468" s="130"/>
      <c r="N468" s="130"/>
      <c r="O468" s="130"/>
      <c r="P468" s="130"/>
      <c r="Q468" s="130"/>
      <c r="R468" s="680"/>
      <c r="S468" s="130"/>
      <c r="T468" s="130"/>
      <c r="U468" s="130"/>
      <c r="V468" s="130"/>
      <c r="W468" s="130"/>
      <c r="X468" s="130"/>
      <c r="Y468" s="680"/>
      <c r="Z468" s="130"/>
      <c r="AA468" s="130"/>
      <c r="AB468" s="130"/>
      <c r="AC468" s="130"/>
      <c r="AD468" s="130"/>
      <c r="AE468" s="130"/>
      <c r="AF468" s="680"/>
      <c r="AG468" s="130"/>
      <c r="AH468" s="130"/>
      <c r="AI468" s="130"/>
      <c r="AJ468" s="130"/>
      <c r="AK468" s="130"/>
      <c r="AL468" s="130"/>
    </row>
    <row r="469" spans="1:38" s="43" customFormat="1" x14ac:dyDescent="0.2">
      <c r="A469" s="15"/>
      <c r="B469" s="685"/>
      <c r="C469" s="15"/>
      <c r="K469" s="680"/>
      <c r="L469" s="130"/>
      <c r="M469" s="130"/>
      <c r="N469" s="130"/>
      <c r="O469" s="130"/>
      <c r="P469" s="130"/>
      <c r="Q469" s="130"/>
      <c r="R469" s="680"/>
      <c r="S469" s="130"/>
      <c r="T469" s="130"/>
      <c r="U469" s="130"/>
      <c r="V469" s="130"/>
      <c r="W469" s="130"/>
      <c r="X469" s="130"/>
      <c r="Y469" s="680"/>
      <c r="Z469" s="130"/>
      <c r="AA469" s="130"/>
      <c r="AB469" s="130"/>
      <c r="AC469" s="130"/>
      <c r="AD469" s="130"/>
      <c r="AE469" s="130"/>
      <c r="AF469" s="680"/>
      <c r="AG469" s="130"/>
      <c r="AH469" s="130"/>
      <c r="AI469" s="130"/>
      <c r="AJ469" s="130"/>
      <c r="AK469" s="130"/>
      <c r="AL469" s="130"/>
    </row>
    <row r="470" spans="1:38" s="43" customFormat="1" x14ac:dyDescent="0.2">
      <c r="A470" s="15"/>
      <c r="B470" s="685"/>
      <c r="C470" s="15"/>
      <c r="K470" s="680"/>
      <c r="L470" s="130"/>
      <c r="M470" s="130"/>
      <c r="N470" s="130"/>
      <c r="O470" s="130"/>
      <c r="P470" s="130"/>
      <c r="Q470" s="130"/>
      <c r="R470" s="680"/>
      <c r="S470" s="130"/>
      <c r="T470" s="130"/>
      <c r="U470" s="130"/>
      <c r="V470" s="130"/>
      <c r="W470" s="130"/>
      <c r="X470" s="130"/>
      <c r="Y470" s="680"/>
      <c r="Z470" s="130"/>
      <c r="AA470" s="130"/>
      <c r="AB470" s="130"/>
      <c r="AC470" s="130"/>
      <c r="AD470" s="130"/>
      <c r="AE470" s="130"/>
      <c r="AF470" s="680"/>
      <c r="AG470" s="130"/>
      <c r="AH470" s="130"/>
      <c r="AI470" s="130"/>
      <c r="AJ470" s="130"/>
      <c r="AK470" s="130"/>
      <c r="AL470" s="130"/>
    </row>
    <row r="471" spans="1:38" s="43" customFormat="1" x14ac:dyDescent="0.2">
      <c r="A471" s="15"/>
      <c r="B471" s="685"/>
      <c r="C471" s="15"/>
      <c r="K471" s="680"/>
      <c r="L471" s="130"/>
      <c r="M471" s="130"/>
      <c r="N471" s="130"/>
      <c r="O471" s="130"/>
      <c r="P471" s="130"/>
      <c r="Q471" s="130"/>
      <c r="R471" s="680"/>
      <c r="S471" s="130"/>
      <c r="T471" s="130"/>
      <c r="U471" s="130"/>
      <c r="V471" s="130"/>
      <c r="W471" s="130"/>
      <c r="X471" s="130"/>
      <c r="Y471" s="680"/>
      <c r="Z471" s="130"/>
      <c r="AA471" s="130"/>
      <c r="AB471" s="130"/>
      <c r="AC471" s="130"/>
      <c r="AD471" s="130"/>
      <c r="AE471" s="130"/>
      <c r="AF471" s="680"/>
      <c r="AG471" s="130"/>
      <c r="AH471" s="130"/>
      <c r="AI471" s="130"/>
      <c r="AJ471" s="130"/>
      <c r="AK471" s="130"/>
      <c r="AL471" s="130"/>
    </row>
    <row r="472" spans="1:38" s="43" customFormat="1" x14ac:dyDescent="0.2">
      <c r="A472" s="15"/>
      <c r="B472" s="685"/>
      <c r="C472" s="15"/>
      <c r="K472" s="680"/>
      <c r="L472" s="130"/>
      <c r="M472" s="130"/>
      <c r="N472" s="130"/>
      <c r="O472" s="130"/>
      <c r="P472" s="130"/>
      <c r="Q472" s="130"/>
      <c r="R472" s="680"/>
      <c r="S472" s="130"/>
      <c r="T472" s="130"/>
      <c r="U472" s="130"/>
      <c r="V472" s="130"/>
      <c r="W472" s="130"/>
      <c r="X472" s="130"/>
      <c r="Y472" s="680"/>
      <c r="Z472" s="130"/>
      <c r="AA472" s="130"/>
      <c r="AB472" s="130"/>
      <c r="AC472" s="130"/>
      <c r="AD472" s="130"/>
      <c r="AE472" s="130"/>
      <c r="AF472" s="680"/>
      <c r="AG472" s="130"/>
      <c r="AH472" s="130"/>
      <c r="AI472" s="130"/>
      <c r="AJ472" s="130"/>
      <c r="AK472" s="130"/>
      <c r="AL472" s="130"/>
    </row>
    <row r="473" spans="1:38" s="43" customFormat="1" x14ac:dyDescent="0.2">
      <c r="A473" s="15"/>
      <c r="B473" s="685"/>
      <c r="C473" s="15"/>
      <c r="K473" s="680"/>
      <c r="L473" s="130"/>
      <c r="M473" s="130"/>
      <c r="N473" s="130"/>
      <c r="O473" s="130"/>
      <c r="P473" s="130"/>
      <c r="Q473" s="130"/>
      <c r="R473" s="680"/>
      <c r="S473" s="130"/>
      <c r="T473" s="130"/>
      <c r="U473" s="130"/>
      <c r="V473" s="130"/>
      <c r="W473" s="130"/>
      <c r="X473" s="130"/>
      <c r="Y473" s="680"/>
      <c r="Z473" s="130"/>
      <c r="AA473" s="130"/>
      <c r="AB473" s="130"/>
      <c r="AC473" s="130"/>
      <c r="AD473" s="130"/>
      <c r="AE473" s="130"/>
      <c r="AF473" s="680"/>
      <c r="AG473" s="130"/>
      <c r="AH473" s="130"/>
      <c r="AI473" s="130"/>
      <c r="AJ473" s="130"/>
      <c r="AK473" s="130"/>
      <c r="AL473" s="130"/>
    </row>
    <row r="474" spans="1:38" s="43" customFormat="1" x14ac:dyDescent="0.2">
      <c r="A474" s="15"/>
      <c r="B474" s="685"/>
      <c r="C474" s="15"/>
      <c r="K474" s="680"/>
      <c r="L474" s="130"/>
      <c r="M474" s="130"/>
      <c r="N474" s="130"/>
      <c r="O474" s="130"/>
      <c r="P474" s="130"/>
      <c r="Q474" s="130"/>
      <c r="R474" s="680"/>
      <c r="S474" s="130"/>
      <c r="T474" s="130"/>
      <c r="U474" s="130"/>
      <c r="V474" s="130"/>
      <c r="W474" s="130"/>
      <c r="X474" s="130"/>
      <c r="Y474" s="680"/>
      <c r="Z474" s="130"/>
      <c r="AA474" s="130"/>
      <c r="AB474" s="130"/>
      <c r="AC474" s="130"/>
      <c r="AD474" s="130"/>
      <c r="AE474" s="130"/>
      <c r="AF474" s="680"/>
      <c r="AG474" s="130"/>
      <c r="AH474" s="130"/>
      <c r="AI474" s="130"/>
      <c r="AJ474" s="130"/>
      <c r="AK474" s="130"/>
      <c r="AL474" s="130"/>
    </row>
    <row r="475" spans="1:38" s="43" customFormat="1" x14ac:dyDescent="0.2">
      <c r="A475" s="15"/>
      <c r="B475" s="685"/>
      <c r="C475" s="15"/>
      <c r="K475" s="680"/>
      <c r="L475" s="130"/>
      <c r="M475" s="130"/>
      <c r="N475" s="130"/>
      <c r="O475" s="130"/>
      <c r="P475" s="130"/>
      <c r="Q475" s="130"/>
      <c r="R475" s="680"/>
      <c r="S475" s="130"/>
      <c r="T475" s="130"/>
      <c r="U475" s="130"/>
      <c r="V475" s="130"/>
      <c r="W475" s="130"/>
      <c r="X475" s="130"/>
      <c r="Y475" s="680"/>
      <c r="Z475" s="130"/>
      <c r="AA475" s="130"/>
      <c r="AB475" s="130"/>
      <c r="AC475" s="130"/>
      <c r="AD475" s="130"/>
      <c r="AE475" s="130"/>
      <c r="AF475" s="680"/>
      <c r="AG475" s="130"/>
      <c r="AH475" s="130"/>
      <c r="AI475" s="130"/>
      <c r="AJ475" s="130"/>
      <c r="AK475" s="130"/>
      <c r="AL475" s="130"/>
    </row>
    <row r="476" spans="1:38" s="43" customFormat="1" x14ac:dyDescent="0.2">
      <c r="A476" s="15"/>
      <c r="B476" s="685"/>
      <c r="C476" s="15"/>
      <c r="K476" s="680"/>
      <c r="L476" s="130"/>
      <c r="M476" s="130"/>
      <c r="N476" s="130"/>
      <c r="O476" s="130"/>
      <c r="P476" s="130"/>
      <c r="Q476" s="130"/>
      <c r="R476" s="680"/>
      <c r="S476" s="130"/>
      <c r="T476" s="130"/>
      <c r="U476" s="130"/>
      <c r="V476" s="130"/>
      <c r="W476" s="130"/>
      <c r="X476" s="130"/>
      <c r="Y476" s="680"/>
      <c r="Z476" s="130"/>
      <c r="AA476" s="130"/>
      <c r="AB476" s="130"/>
      <c r="AC476" s="130"/>
      <c r="AD476" s="130"/>
      <c r="AE476" s="130"/>
      <c r="AF476" s="680"/>
      <c r="AG476" s="130"/>
      <c r="AH476" s="130"/>
      <c r="AI476" s="130"/>
      <c r="AJ476" s="130"/>
      <c r="AK476" s="130"/>
      <c r="AL476" s="130"/>
    </row>
    <row r="477" spans="1:38" s="43" customFormat="1" x14ac:dyDescent="0.2">
      <c r="A477" s="15"/>
      <c r="B477" s="685"/>
      <c r="C477" s="15"/>
      <c r="K477" s="680"/>
      <c r="L477" s="130"/>
      <c r="M477" s="130"/>
      <c r="N477" s="130"/>
      <c r="O477" s="130"/>
      <c r="P477" s="130"/>
      <c r="Q477" s="130"/>
      <c r="R477" s="680"/>
      <c r="S477" s="130"/>
      <c r="T477" s="130"/>
      <c r="U477" s="130"/>
      <c r="V477" s="130"/>
      <c r="W477" s="130"/>
      <c r="X477" s="130"/>
      <c r="Y477" s="680"/>
      <c r="Z477" s="130"/>
      <c r="AA477" s="130"/>
      <c r="AB477" s="130"/>
      <c r="AC477" s="130"/>
      <c r="AD477" s="130"/>
      <c r="AE477" s="130"/>
      <c r="AF477" s="680"/>
      <c r="AG477" s="130"/>
      <c r="AH477" s="130"/>
      <c r="AI477" s="130"/>
      <c r="AJ477" s="130"/>
      <c r="AK477" s="130"/>
      <c r="AL477" s="130"/>
    </row>
    <row r="478" spans="1:38" s="43" customFormat="1" x14ac:dyDescent="0.2">
      <c r="A478" s="15"/>
      <c r="B478" s="685"/>
      <c r="C478" s="15"/>
      <c r="K478" s="680"/>
      <c r="L478" s="130"/>
      <c r="M478" s="130"/>
      <c r="N478" s="130"/>
      <c r="O478" s="130"/>
      <c r="P478" s="130"/>
      <c r="Q478" s="130"/>
      <c r="R478" s="680"/>
      <c r="S478" s="130"/>
      <c r="T478" s="130"/>
      <c r="U478" s="130"/>
      <c r="V478" s="130"/>
      <c r="W478" s="130"/>
      <c r="X478" s="130"/>
      <c r="Y478" s="680"/>
      <c r="Z478" s="130"/>
      <c r="AA478" s="130"/>
      <c r="AB478" s="130"/>
      <c r="AC478" s="130"/>
      <c r="AD478" s="130"/>
      <c r="AE478" s="130"/>
      <c r="AF478" s="680"/>
      <c r="AG478" s="130"/>
      <c r="AH478" s="130"/>
      <c r="AI478" s="130"/>
      <c r="AJ478" s="130"/>
      <c r="AK478" s="130"/>
      <c r="AL478" s="130"/>
    </row>
    <row r="479" spans="1:38" s="43" customFormat="1" x14ac:dyDescent="0.2">
      <c r="A479" s="15"/>
      <c r="B479" s="685"/>
      <c r="C479" s="15"/>
      <c r="K479" s="680"/>
      <c r="L479" s="130"/>
      <c r="M479" s="130"/>
      <c r="N479" s="130"/>
      <c r="O479" s="130"/>
      <c r="P479" s="130"/>
      <c r="Q479" s="130"/>
      <c r="R479" s="680"/>
      <c r="S479" s="130"/>
      <c r="T479" s="130"/>
      <c r="U479" s="130"/>
      <c r="V479" s="130"/>
      <c r="W479" s="130"/>
      <c r="X479" s="130"/>
      <c r="Y479" s="680"/>
      <c r="Z479" s="130"/>
      <c r="AA479" s="130"/>
      <c r="AB479" s="130"/>
      <c r="AC479" s="130"/>
      <c r="AD479" s="130"/>
      <c r="AE479" s="130"/>
      <c r="AF479" s="680"/>
      <c r="AG479" s="130"/>
      <c r="AH479" s="130"/>
      <c r="AI479" s="130"/>
      <c r="AJ479" s="130"/>
      <c r="AK479" s="130"/>
      <c r="AL479" s="130"/>
    </row>
    <row r="480" spans="1:38" s="43" customFormat="1" x14ac:dyDescent="0.2">
      <c r="A480" s="15"/>
      <c r="B480" s="685"/>
      <c r="C480" s="15"/>
      <c r="K480" s="680"/>
      <c r="L480" s="130"/>
      <c r="M480" s="130"/>
      <c r="N480" s="130"/>
      <c r="O480" s="130"/>
      <c r="P480" s="130"/>
      <c r="Q480" s="130"/>
      <c r="R480" s="680"/>
      <c r="S480" s="130"/>
      <c r="T480" s="130"/>
      <c r="U480" s="130"/>
      <c r="V480" s="130"/>
      <c r="W480" s="130"/>
      <c r="X480" s="130"/>
      <c r="Y480" s="680"/>
      <c r="Z480" s="130"/>
      <c r="AA480" s="130"/>
      <c r="AB480" s="130"/>
      <c r="AC480" s="130"/>
      <c r="AD480" s="130"/>
      <c r="AE480" s="130"/>
      <c r="AF480" s="680"/>
      <c r="AG480" s="130"/>
      <c r="AH480" s="130"/>
      <c r="AI480" s="130"/>
      <c r="AJ480" s="130"/>
      <c r="AK480" s="130"/>
      <c r="AL480" s="130"/>
    </row>
    <row r="481" spans="1:38" s="43" customFormat="1" x14ac:dyDescent="0.2">
      <c r="A481" s="15"/>
      <c r="B481" s="685"/>
      <c r="C481" s="15"/>
      <c r="K481" s="680"/>
      <c r="L481" s="130"/>
      <c r="M481" s="130"/>
      <c r="N481" s="130"/>
      <c r="O481" s="130"/>
      <c r="P481" s="130"/>
      <c r="Q481" s="130"/>
      <c r="R481" s="680"/>
      <c r="S481" s="130"/>
      <c r="T481" s="130"/>
      <c r="U481" s="130"/>
      <c r="V481" s="130"/>
      <c r="W481" s="130"/>
      <c r="X481" s="130"/>
      <c r="Y481" s="680"/>
      <c r="Z481" s="130"/>
      <c r="AA481" s="130"/>
      <c r="AB481" s="130"/>
      <c r="AC481" s="130"/>
      <c r="AD481" s="130"/>
      <c r="AE481" s="130"/>
      <c r="AF481" s="680"/>
      <c r="AG481" s="130"/>
      <c r="AH481" s="130"/>
      <c r="AI481" s="130"/>
      <c r="AJ481" s="130"/>
      <c r="AK481" s="130"/>
      <c r="AL481" s="130"/>
    </row>
    <row r="482" spans="1:38" s="43" customFormat="1" x14ac:dyDescent="0.2">
      <c r="A482" s="15"/>
      <c r="B482" s="685"/>
      <c r="C482" s="15"/>
      <c r="K482" s="680"/>
      <c r="L482" s="130"/>
      <c r="M482" s="130"/>
      <c r="N482" s="130"/>
      <c r="O482" s="130"/>
      <c r="P482" s="130"/>
      <c r="Q482" s="130"/>
      <c r="R482" s="680"/>
      <c r="S482" s="130"/>
      <c r="T482" s="130"/>
      <c r="U482" s="130"/>
      <c r="V482" s="130"/>
      <c r="W482" s="130"/>
      <c r="X482" s="130"/>
      <c r="Y482" s="680"/>
      <c r="Z482" s="130"/>
      <c r="AA482" s="130"/>
      <c r="AB482" s="130"/>
      <c r="AC482" s="130"/>
      <c r="AD482" s="130"/>
      <c r="AE482" s="130"/>
      <c r="AF482" s="680"/>
      <c r="AG482" s="130"/>
      <c r="AH482" s="130"/>
      <c r="AI482" s="130"/>
      <c r="AJ482" s="130"/>
      <c r="AK482" s="130"/>
      <c r="AL482" s="130"/>
    </row>
    <row r="483" spans="1:38" s="43" customFormat="1" x14ac:dyDescent="0.2">
      <c r="A483" s="15"/>
      <c r="B483" s="685"/>
      <c r="C483" s="15"/>
      <c r="K483" s="680"/>
      <c r="L483" s="130"/>
      <c r="M483" s="130"/>
      <c r="N483" s="130"/>
      <c r="O483" s="130"/>
      <c r="P483" s="130"/>
      <c r="Q483" s="130"/>
      <c r="R483" s="680"/>
      <c r="S483" s="130"/>
      <c r="T483" s="130"/>
      <c r="U483" s="130"/>
      <c r="V483" s="130"/>
      <c r="W483" s="130"/>
      <c r="X483" s="130"/>
      <c r="Y483" s="680"/>
      <c r="Z483" s="130"/>
      <c r="AA483" s="130"/>
      <c r="AB483" s="130"/>
      <c r="AC483" s="130"/>
      <c r="AD483" s="130"/>
      <c r="AE483" s="130"/>
      <c r="AF483" s="680"/>
      <c r="AG483" s="130"/>
      <c r="AH483" s="130"/>
      <c r="AI483" s="130"/>
      <c r="AJ483" s="130"/>
      <c r="AK483" s="130"/>
      <c r="AL483" s="130"/>
    </row>
    <row r="484" spans="1:38" s="43" customFormat="1" x14ac:dyDescent="0.2">
      <c r="A484" s="15"/>
      <c r="B484" s="685"/>
      <c r="C484" s="15"/>
      <c r="K484" s="680"/>
      <c r="L484" s="130"/>
      <c r="M484" s="130"/>
      <c r="N484" s="130"/>
      <c r="O484" s="130"/>
      <c r="P484" s="130"/>
      <c r="Q484" s="130"/>
      <c r="R484" s="680"/>
      <c r="S484" s="130"/>
      <c r="T484" s="130"/>
      <c r="U484" s="130"/>
      <c r="V484" s="130"/>
      <c r="W484" s="130"/>
      <c r="X484" s="130"/>
      <c r="Y484" s="680"/>
      <c r="Z484" s="130"/>
      <c r="AA484" s="130"/>
      <c r="AB484" s="130"/>
      <c r="AC484" s="130"/>
      <c r="AD484" s="130"/>
      <c r="AE484" s="130"/>
      <c r="AF484" s="680"/>
      <c r="AG484" s="130"/>
      <c r="AH484" s="130"/>
      <c r="AI484" s="130"/>
      <c r="AJ484" s="130"/>
      <c r="AK484" s="130"/>
      <c r="AL484" s="130"/>
    </row>
    <row r="485" spans="1:38" s="43" customFormat="1" x14ac:dyDescent="0.2">
      <c r="A485" s="15"/>
      <c r="B485" s="685"/>
      <c r="C485" s="15"/>
      <c r="K485" s="680"/>
      <c r="L485" s="130"/>
      <c r="M485" s="130"/>
      <c r="N485" s="130"/>
      <c r="O485" s="130"/>
      <c r="P485" s="130"/>
      <c r="Q485" s="130"/>
      <c r="R485" s="680"/>
      <c r="S485" s="130"/>
      <c r="T485" s="130"/>
      <c r="U485" s="130"/>
      <c r="V485" s="130"/>
      <c r="W485" s="130"/>
      <c r="X485" s="130"/>
      <c r="Y485" s="680"/>
      <c r="Z485" s="130"/>
      <c r="AA485" s="130"/>
      <c r="AB485" s="130"/>
      <c r="AC485" s="130"/>
      <c r="AD485" s="130"/>
      <c r="AE485" s="130"/>
      <c r="AF485" s="680"/>
      <c r="AG485" s="130"/>
      <c r="AH485" s="130"/>
      <c r="AI485" s="130"/>
      <c r="AJ485" s="130"/>
      <c r="AK485" s="130"/>
      <c r="AL485" s="130"/>
    </row>
    <row r="486" spans="1:38" s="43" customFormat="1" x14ac:dyDescent="0.2">
      <c r="A486" s="15"/>
      <c r="B486" s="685"/>
      <c r="C486" s="15"/>
      <c r="K486" s="680"/>
      <c r="L486" s="130"/>
      <c r="M486" s="130"/>
      <c r="N486" s="130"/>
      <c r="O486" s="130"/>
      <c r="P486" s="130"/>
      <c r="Q486" s="130"/>
      <c r="R486" s="680"/>
      <c r="S486" s="130"/>
      <c r="T486" s="130"/>
      <c r="U486" s="130"/>
      <c r="V486" s="130"/>
      <c r="W486" s="130"/>
      <c r="X486" s="130"/>
      <c r="Y486" s="680"/>
      <c r="Z486" s="130"/>
      <c r="AA486" s="130"/>
      <c r="AB486" s="130"/>
      <c r="AC486" s="130"/>
      <c r="AD486" s="130"/>
      <c r="AE486" s="130"/>
      <c r="AF486" s="680"/>
      <c r="AG486" s="130"/>
      <c r="AH486" s="130"/>
      <c r="AI486" s="130"/>
      <c r="AJ486" s="130"/>
      <c r="AK486" s="130"/>
      <c r="AL486" s="130"/>
    </row>
    <row r="487" spans="1:38" s="43" customFormat="1" x14ac:dyDescent="0.2">
      <c r="A487" s="15"/>
      <c r="B487" s="685"/>
      <c r="C487" s="15"/>
      <c r="K487" s="680"/>
      <c r="L487" s="130"/>
      <c r="M487" s="130"/>
      <c r="N487" s="130"/>
      <c r="O487" s="130"/>
      <c r="P487" s="130"/>
      <c r="Q487" s="130"/>
      <c r="R487" s="680"/>
      <c r="S487" s="130"/>
      <c r="T487" s="130"/>
      <c r="U487" s="130"/>
      <c r="V487" s="130"/>
      <c r="W487" s="130"/>
      <c r="X487" s="130"/>
      <c r="Y487" s="680"/>
      <c r="Z487" s="130"/>
      <c r="AA487" s="130"/>
      <c r="AB487" s="130"/>
      <c r="AC487" s="130"/>
      <c r="AD487" s="130"/>
      <c r="AE487" s="130"/>
      <c r="AF487" s="680"/>
      <c r="AG487" s="130"/>
      <c r="AH487" s="130"/>
      <c r="AI487" s="130"/>
      <c r="AJ487" s="130"/>
      <c r="AK487" s="130"/>
      <c r="AL487" s="130"/>
    </row>
    <row r="488" spans="1:38" s="43" customFormat="1" x14ac:dyDescent="0.2">
      <c r="A488" s="15"/>
      <c r="B488" s="685"/>
      <c r="C488" s="15"/>
      <c r="K488" s="680"/>
      <c r="L488" s="130"/>
      <c r="M488" s="130"/>
      <c r="N488" s="130"/>
      <c r="O488" s="130"/>
      <c r="P488" s="130"/>
      <c r="Q488" s="130"/>
      <c r="R488" s="680"/>
      <c r="S488" s="130"/>
      <c r="T488" s="130"/>
      <c r="U488" s="130"/>
      <c r="V488" s="130"/>
      <c r="W488" s="130"/>
      <c r="X488" s="130"/>
      <c r="Y488" s="680"/>
      <c r="Z488" s="130"/>
      <c r="AA488" s="130"/>
      <c r="AB488" s="130"/>
      <c r="AC488" s="130"/>
      <c r="AD488" s="130"/>
      <c r="AE488" s="130"/>
      <c r="AF488" s="680"/>
      <c r="AG488" s="130"/>
      <c r="AH488" s="130"/>
      <c r="AI488" s="130"/>
      <c r="AJ488" s="130"/>
      <c r="AK488" s="130"/>
      <c r="AL488" s="130"/>
    </row>
    <row r="489" spans="1:38" s="43" customFormat="1" x14ac:dyDescent="0.2">
      <c r="A489" s="15"/>
      <c r="B489" s="685"/>
      <c r="C489" s="15"/>
      <c r="K489" s="680"/>
      <c r="L489" s="130"/>
      <c r="M489" s="130"/>
      <c r="N489" s="130"/>
      <c r="O489" s="130"/>
      <c r="P489" s="130"/>
      <c r="Q489" s="130"/>
      <c r="R489" s="680"/>
      <c r="S489" s="130"/>
      <c r="T489" s="130"/>
      <c r="U489" s="130"/>
      <c r="V489" s="130"/>
      <c r="W489" s="130"/>
      <c r="X489" s="130"/>
      <c r="Y489" s="680"/>
      <c r="Z489" s="130"/>
      <c r="AA489" s="130"/>
      <c r="AB489" s="130"/>
      <c r="AC489" s="130"/>
      <c r="AD489" s="130"/>
      <c r="AE489" s="130"/>
      <c r="AF489" s="680"/>
      <c r="AG489" s="130"/>
      <c r="AH489" s="130"/>
      <c r="AI489" s="130"/>
      <c r="AJ489" s="130"/>
      <c r="AK489" s="130"/>
      <c r="AL489" s="130"/>
    </row>
    <row r="490" spans="1:38" s="43" customFormat="1" x14ac:dyDescent="0.2">
      <c r="A490" s="15"/>
      <c r="B490" s="685"/>
      <c r="C490" s="15"/>
      <c r="K490" s="680"/>
      <c r="L490" s="130"/>
      <c r="M490" s="130"/>
      <c r="N490" s="130"/>
      <c r="O490" s="130"/>
      <c r="P490" s="130"/>
      <c r="Q490" s="130"/>
      <c r="R490" s="680"/>
      <c r="S490" s="130"/>
      <c r="T490" s="130"/>
      <c r="U490" s="130"/>
      <c r="V490" s="130"/>
      <c r="W490" s="130"/>
      <c r="X490" s="130"/>
      <c r="Y490" s="680"/>
      <c r="Z490" s="130"/>
      <c r="AA490" s="130"/>
      <c r="AB490" s="130"/>
      <c r="AC490" s="130"/>
      <c r="AD490" s="130"/>
      <c r="AE490" s="130"/>
      <c r="AF490" s="680"/>
      <c r="AG490" s="130"/>
      <c r="AH490" s="130"/>
      <c r="AI490" s="130"/>
      <c r="AJ490" s="130"/>
      <c r="AK490" s="130"/>
      <c r="AL490" s="130"/>
    </row>
    <row r="491" spans="1:38" s="43" customFormat="1" x14ac:dyDescent="0.2">
      <c r="A491" s="15"/>
      <c r="B491" s="685"/>
      <c r="C491" s="15"/>
      <c r="K491" s="680"/>
      <c r="L491" s="130"/>
      <c r="M491" s="130"/>
      <c r="N491" s="130"/>
      <c r="O491" s="130"/>
      <c r="P491" s="130"/>
      <c r="Q491" s="130"/>
      <c r="R491" s="680"/>
      <c r="S491" s="130"/>
      <c r="T491" s="130"/>
      <c r="U491" s="130"/>
      <c r="V491" s="130"/>
      <c r="W491" s="130"/>
      <c r="X491" s="130"/>
      <c r="Y491" s="680"/>
      <c r="Z491" s="130"/>
      <c r="AA491" s="130"/>
      <c r="AB491" s="130"/>
      <c r="AC491" s="130"/>
      <c r="AD491" s="130"/>
      <c r="AE491" s="130"/>
      <c r="AF491" s="680"/>
      <c r="AG491" s="130"/>
      <c r="AH491" s="130"/>
      <c r="AI491" s="130"/>
      <c r="AJ491" s="130"/>
      <c r="AK491" s="130"/>
      <c r="AL491" s="130"/>
    </row>
    <row r="492" spans="1:38" s="43" customFormat="1" x14ac:dyDescent="0.2">
      <c r="A492" s="15"/>
      <c r="B492" s="685"/>
      <c r="C492" s="15"/>
      <c r="K492" s="680"/>
      <c r="L492" s="130"/>
      <c r="M492" s="130"/>
      <c r="N492" s="130"/>
      <c r="O492" s="130"/>
      <c r="P492" s="130"/>
      <c r="Q492" s="130"/>
      <c r="R492" s="680"/>
      <c r="S492" s="130"/>
      <c r="T492" s="130"/>
      <c r="U492" s="130"/>
      <c r="V492" s="130"/>
      <c r="W492" s="130"/>
      <c r="X492" s="130"/>
      <c r="Y492" s="680"/>
      <c r="Z492" s="130"/>
      <c r="AA492" s="130"/>
      <c r="AB492" s="130"/>
      <c r="AC492" s="130"/>
      <c r="AD492" s="130"/>
      <c r="AE492" s="130"/>
      <c r="AF492" s="680"/>
      <c r="AG492" s="130"/>
      <c r="AH492" s="130"/>
      <c r="AI492" s="130"/>
      <c r="AJ492" s="130"/>
      <c r="AK492" s="130"/>
      <c r="AL492" s="130"/>
    </row>
    <row r="493" spans="1:38" s="43" customFormat="1" x14ac:dyDescent="0.2">
      <c r="A493" s="15"/>
      <c r="B493" s="685"/>
      <c r="C493" s="15"/>
      <c r="K493" s="680"/>
      <c r="L493" s="130"/>
      <c r="M493" s="130"/>
      <c r="N493" s="130"/>
      <c r="O493" s="130"/>
      <c r="P493" s="130"/>
      <c r="Q493" s="130"/>
      <c r="R493" s="680"/>
      <c r="S493" s="130"/>
      <c r="T493" s="130"/>
      <c r="U493" s="130"/>
      <c r="V493" s="130"/>
      <c r="W493" s="130"/>
      <c r="X493" s="130"/>
      <c r="Y493" s="680"/>
      <c r="Z493" s="130"/>
      <c r="AA493" s="130"/>
      <c r="AB493" s="130"/>
      <c r="AC493" s="130"/>
      <c r="AD493" s="130"/>
      <c r="AE493" s="130"/>
      <c r="AF493" s="680"/>
      <c r="AG493" s="130"/>
      <c r="AH493" s="130"/>
      <c r="AI493" s="130"/>
      <c r="AJ493" s="130"/>
      <c r="AK493" s="130"/>
      <c r="AL493" s="130"/>
    </row>
    <row r="494" spans="1:38" s="43" customFormat="1" x14ac:dyDescent="0.2">
      <c r="A494" s="15"/>
      <c r="B494" s="685"/>
      <c r="C494" s="15"/>
      <c r="K494" s="680"/>
      <c r="L494" s="130"/>
      <c r="M494" s="130"/>
      <c r="N494" s="130"/>
      <c r="O494" s="130"/>
      <c r="P494" s="130"/>
      <c r="Q494" s="130"/>
      <c r="R494" s="680"/>
      <c r="S494" s="130"/>
      <c r="T494" s="130"/>
      <c r="U494" s="130"/>
      <c r="V494" s="130"/>
      <c r="W494" s="130"/>
      <c r="X494" s="130"/>
      <c r="Y494" s="680"/>
      <c r="Z494" s="130"/>
      <c r="AA494" s="130"/>
      <c r="AB494" s="130"/>
      <c r="AC494" s="130"/>
      <c r="AD494" s="130"/>
      <c r="AE494" s="130"/>
      <c r="AF494" s="680"/>
      <c r="AG494" s="130"/>
      <c r="AH494" s="130"/>
      <c r="AI494" s="130"/>
      <c r="AJ494" s="130"/>
      <c r="AK494" s="130"/>
      <c r="AL494" s="130"/>
    </row>
    <row r="495" spans="1:38" s="43" customFormat="1" x14ac:dyDescent="0.2">
      <c r="A495" s="15"/>
      <c r="B495" s="685"/>
      <c r="C495" s="15"/>
      <c r="K495" s="680"/>
      <c r="L495" s="130"/>
      <c r="M495" s="130"/>
      <c r="N495" s="130"/>
      <c r="O495" s="130"/>
      <c r="P495" s="130"/>
      <c r="Q495" s="130"/>
      <c r="R495" s="680"/>
      <c r="S495" s="130"/>
      <c r="T495" s="130"/>
      <c r="U495" s="130"/>
      <c r="V495" s="130"/>
      <c r="W495" s="130"/>
      <c r="X495" s="130"/>
      <c r="Y495" s="680"/>
      <c r="Z495" s="130"/>
      <c r="AA495" s="130"/>
      <c r="AB495" s="130"/>
      <c r="AC495" s="130"/>
      <c r="AD495" s="130"/>
      <c r="AE495" s="130"/>
      <c r="AF495" s="680"/>
      <c r="AG495" s="130"/>
      <c r="AH495" s="130"/>
      <c r="AI495" s="130"/>
      <c r="AJ495" s="130"/>
      <c r="AK495" s="130"/>
      <c r="AL495" s="130"/>
    </row>
    <row r="496" spans="1:38" s="43" customFormat="1" x14ac:dyDescent="0.2">
      <c r="A496" s="15"/>
      <c r="B496" s="685"/>
      <c r="C496" s="15"/>
      <c r="K496" s="680"/>
      <c r="L496" s="130"/>
      <c r="M496" s="130"/>
      <c r="N496" s="130"/>
      <c r="O496" s="130"/>
      <c r="P496" s="130"/>
      <c r="Q496" s="130"/>
      <c r="R496" s="680"/>
      <c r="S496" s="130"/>
      <c r="T496" s="130"/>
      <c r="U496" s="130"/>
      <c r="V496" s="130"/>
      <c r="W496" s="130"/>
      <c r="X496" s="130"/>
      <c r="Y496" s="680"/>
      <c r="Z496" s="130"/>
      <c r="AA496" s="130"/>
      <c r="AB496" s="130"/>
      <c r="AC496" s="130"/>
      <c r="AD496" s="130"/>
      <c r="AE496" s="130"/>
      <c r="AF496" s="680"/>
      <c r="AG496" s="130"/>
      <c r="AH496" s="130"/>
      <c r="AI496" s="130"/>
      <c r="AJ496" s="130"/>
      <c r="AK496" s="130"/>
      <c r="AL496" s="130"/>
    </row>
    <row r="497" spans="1:38" s="43" customFormat="1" x14ac:dyDescent="0.2">
      <c r="A497" s="15"/>
      <c r="B497" s="685"/>
      <c r="C497" s="15"/>
      <c r="K497" s="680"/>
      <c r="L497" s="130"/>
      <c r="M497" s="130"/>
      <c r="N497" s="130"/>
      <c r="O497" s="130"/>
      <c r="P497" s="130"/>
      <c r="Q497" s="130"/>
      <c r="R497" s="680"/>
      <c r="S497" s="130"/>
      <c r="T497" s="130"/>
      <c r="U497" s="130"/>
      <c r="V497" s="130"/>
      <c r="W497" s="130"/>
      <c r="X497" s="130"/>
      <c r="Y497" s="680"/>
      <c r="Z497" s="130"/>
      <c r="AA497" s="130"/>
      <c r="AB497" s="130"/>
      <c r="AC497" s="130"/>
      <c r="AD497" s="130"/>
      <c r="AE497" s="130"/>
      <c r="AF497" s="680"/>
      <c r="AG497" s="130"/>
      <c r="AH497" s="130"/>
      <c r="AI497" s="130"/>
      <c r="AJ497" s="130"/>
      <c r="AK497" s="130"/>
      <c r="AL497" s="130"/>
    </row>
    <row r="498" spans="1:38" s="43" customFormat="1" x14ac:dyDescent="0.2">
      <c r="A498" s="15"/>
      <c r="B498" s="685"/>
      <c r="C498" s="15"/>
      <c r="K498" s="680"/>
      <c r="L498" s="130"/>
      <c r="M498" s="130"/>
      <c r="N498" s="130"/>
      <c r="O498" s="130"/>
      <c r="P498" s="130"/>
      <c r="Q498" s="130"/>
      <c r="R498" s="680"/>
      <c r="S498" s="130"/>
      <c r="T498" s="130"/>
      <c r="U498" s="130"/>
      <c r="V498" s="130"/>
      <c r="W498" s="130"/>
      <c r="X498" s="130"/>
      <c r="Y498" s="680"/>
      <c r="Z498" s="130"/>
      <c r="AA498" s="130"/>
      <c r="AB498" s="130"/>
      <c r="AC498" s="130"/>
      <c r="AD498" s="130"/>
      <c r="AE498" s="130"/>
      <c r="AF498" s="680"/>
      <c r="AG498" s="130"/>
      <c r="AH498" s="130"/>
      <c r="AI498" s="130"/>
      <c r="AJ498" s="130"/>
      <c r="AK498" s="130"/>
      <c r="AL498" s="130"/>
    </row>
    <row r="499" spans="1:38" s="43" customFormat="1" x14ac:dyDescent="0.2">
      <c r="A499" s="15"/>
      <c r="B499" s="685"/>
      <c r="C499" s="15"/>
      <c r="K499" s="680"/>
      <c r="L499" s="130"/>
      <c r="M499" s="130"/>
      <c r="N499" s="130"/>
      <c r="O499" s="130"/>
      <c r="P499" s="130"/>
      <c r="Q499" s="130"/>
      <c r="R499" s="680"/>
      <c r="S499" s="130"/>
      <c r="T499" s="130"/>
      <c r="U499" s="130"/>
      <c r="V499" s="130"/>
      <c r="W499" s="130"/>
      <c r="X499" s="130"/>
      <c r="Y499" s="680"/>
      <c r="Z499" s="130"/>
      <c r="AA499" s="130"/>
      <c r="AB499" s="130"/>
      <c r="AC499" s="130"/>
      <c r="AD499" s="130"/>
      <c r="AE499" s="130"/>
      <c r="AF499" s="680"/>
      <c r="AG499" s="130"/>
      <c r="AH499" s="130"/>
      <c r="AI499" s="130"/>
      <c r="AJ499" s="130"/>
      <c r="AK499" s="130"/>
      <c r="AL499" s="130"/>
    </row>
    <row r="500" spans="1:38" s="43" customFormat="1" x14ac:dyDescent="0.2">
      <c r="A500" s="15"/>
      <c r="B500" s="685"/>
      <c r="C500" s="15"/>
      <c r="K500" s="680"/>
      <c r="L500" s="130"/>
      <c r="M500" s="130"/>
      <c r="N500" s="130"/>
      <c r="O500" s="130"/>
      <c r="P500" s="130"/>
      <c r="Q500" s="130"/>
      <c r="R500" s="680"/>
      <c r="S500" s="130"/>
      <c r="T500" s="130"/>
      <c r="U500" s="130"/>
      <c r="V500" s="130"/>
      <c r="W500" s="130"/>
      <c r="X500" s="130"/>
      <c r="Y500" s="680"/>
      <c r="Z500" s="130"/>
      <c r="AA500" s="130"/>
      <c r="AB500" s="130"/>
      <c r="AC500" s="130"/>
      <c r="AD500" s="130"/>
      <c r="AE500" s="130"/>
      <c r="AF500" s="680"/>
      <c r="AG500" s="130"/>
      <c r="AH500" s="130"/>
      <c r="AI500" s="130"/>
      <c r="AJ500" s="130"/>
      <c r="AK500" s="130"/>
      <c r="AL500" s="130"/>
    </row>
    <row r="501" spans="1:38" s="43" customFormat="1" x14ac:dyDescent="0.2">
      <c r="A501" s="15"/>
      <c r="B501" s="685"/>
      <c r="C501" s="15"/>
      <c r="K501" s="680"/>
      <c r="L501" s="130"/>
      <c r="M501" s="130"/>
      <c r="N501" s="130"/>
      <c r="O501" s="130"/>
      <c r="P501" s="130"/>
      <c r="Q501" s="130"/>
      <c r="R501" s="680"/>
      <c r="S501" s="130"/>
      <c r="T501" s="130"/>
      <c r="U501" s="130"/>
      <c r="V501" s="130"/>
      <c r="W501" s="130"/>
      <c r="X501" s="130"/>
      <c r="Y501" s="680"/>
      <c r="Z501" s="130"/>
      <c r="AA501" s="130"/>
      <c r="AB501" s="130"/>
      <c r="AC501" s="130"/>
      <c r="AD501" s="130"/>
      <c r="AE501" s="130"/>
      <c r="AF501" s="680"/>
      <c r="AG501" s="130"/>
      <c r="AH501" s="130"/>
      <c r="AI501" s="130"/>
      <c r="AJ501" s="130"/>
      <c r="AK501" s="130"/>
      <c r="AL501" s="130"/>
    </row>
    <row r="502" spans="1:38" s="43" customFormat="1" x14ac:dyDescent="0.2">
      <c r="A502" s="15"/>
      <c r="B502" s="685"/>
      <c r="C502" s="15"/>
      <c r="K502" s="680"/>
      <c r="L502" s="130"/>
      <c r="M502" s="130"/>
      <c r="N502" s="130"/>
      <c r="O502" s="130"/>
      <c r="P502" s="130"/>
      <c r="Q502" s="130"/>
      <c r="R502" s="680"/>
      <c r="S502" s="130"/>
      <c r="T502" s="130"/>
      <c r="U502" s="130"/>
      <c r="V502" s="130"/>
      <c r="W502" s="130"/>
      <c r="X502" s="130"/>
      <c r="Y502" s="680"/>
      <c r="Z502" s="130"/>
      <c r="AA502" s="130"/>
      <c r="AB502" s="130"/>
      <c r="AC502" s="130"/>
      <c r="AD502" s="130"/>
      <c r="AE502" s="130"/>
      <c r="AF502" s="680"/>
      <c r="AG502" s="130"/>
      <c r="AH502" s="130"/>
      <c r="AI502" s="130"/>
      <c r="AJ502" s="130"/>
      <c r="AK502" s="130"/>
      <c r="AL502" s="130"/>
    </row>
    <row r="503" spans="1:38" s="43" customFormat="1" x14ac:dyDescent="0.2">
      <c r="A503" s="15"/>
      <c r="B503" s="685"/>
      <c r="C503" s="15"/>
      <c r="K503" s="680"/>
      <c r="L503" s="130"/>
      <c r="M503" s="130"/>
      <c r="N503" s="130"/>
      <c r="O503" s="130"/>
      <c r="P503" s="130"/>
      <c r="Q503" s="130"/>
      <c r="R503" s="680"/>
      <c r="S503" s="130"/>
      <c r="T503" s="130"/>
      <c r="U503" s="130"/>
      <c r="V503" s="130"/>
      <c r="W503" s="130"/>
      <c r="X503" s="130"/>
      <c r="Y503" s="680"/>
      <c r="Z503" s="130"/>
      <c r="AA503" s="130"/>
      <c r="AB503" s="130"/>
      <c r="AC503" s="130"/>
      <c r="AD503" s="130"/>
      <c r="AE503" s="130"/>
      <c r="AF503" s="680"/>
      <c r="AG503" s="130"/>
      <c r="AH503" s="130"/>
      <c r="AI503" s="130"/>
      <c r="AJ503" s="130"/>
      <c r="AK503" s="130"/>
      <c r="AL503" s="130"/>
    </row>
    <row r="504" spans="1:38" s="43" customFormat="1" x14ac:dyDescent="0.2">
      <c r="A504" s="15"/>
      <c r="B504" s="685"/>
      <c r="C504" s="15"/>
      <c r="K504" s="680"/>
      <c r="L504" s="130"/>
      <c r="M504" s="130"/>
      <c r="N504" s="130"/>
      <c r="O504" s="130"/>
      <c r="P504" s="130"/>
      <c r="Q504" s="130"/>
      <c r="R504" s="680"/>
      <c r="S504" s="130"/>
      <c r="T504" s="130"/>
      <c r="U504" s="130"/>
      <c r="V504" s="130"/>
      <c r="W504" s="130"/>
      <c r="X504" s="130"/>
      <c r="Y504" s="680"/>
      <c r="Z504" s="130"/>
      <c r="AA504" s="130"/>
      <c r="AB504" s="130"/>
      <c r="AC504" s="130"/>
      <c r="AD504" s="130"/>
      <c r="AE504" s="130"/>
      <c r="AF504" s="680"/>
      <c r="AG504" s="130"/>
      <c r="AH504" s="130"/>
      <c r="AI504" s="130"/>
      <c r="AJ504" s="130"/>
      <c r="AK504" s="130"/>
      <c r="AL504" s="130"/>
    </row>
    <row r="505" spans="1:38" s="43" customFormat="1" x14ac:dyDescent="0.2">
      <c r="A505" s="15"/>
      <c r="B505" s="685"/>
      <c r="C505" s="15"/>
      <c r="K505" s="680"/>
      <c r="L505" s="130"/>
      <c r="M505" s="130"/>
      <c r="N505" s="130"/>
      <c r="O505" s="130"/>
      <c r="P505" s="130"/>
      <c r="Q505" s="130"/>
      <c r="R505" s="680"/>
      <c r="S505" s="130"/>
      <c r="T505" s="130"/>
      <c r="U505" s="130"/>
      <c r="V505" s="130"/>
      <c r="W505" s="130"/>
      <c r="X505" s="130"/>
      <c r="Y505" s="680"/>
      <c r="Z505" s="130"/>
      <c r="AA505" s="130"/>
      <c r="AB505" s="130"/>
      <c r="AC505" s="130"/>
      <c r="AD505" s="130"/>
      <c r="AE505" s="130"/>
      <c r="AF505" s="680"/>
      <c r="AG505" s="130"/>
      <c r="AH505" s="130"/>
      <c r="AI505" s="130"/>
      <c r="AJ505" s="130"/>
      <c r="AK505" s="130"/>
      <c r="AL505" s="130"/>
    </row>
    <row r="506" spans="1:38" s="43" customFormat="1" x14ac:dyDescent="0.2">
      <c r="A506" s="15"/>
      <c r="B506" s="685"/>
      <c r="C506" s="15"/>
      <c r="K506" s="680"/>
      <c r="L506" s="130"/>
      <c r="M506" s="130"/>
      <c r="N506" s="130"/>
      <c r="O506" s="130"/>
      <c r="P506" s="130"/>
      <c r="Q506" s="130"/>
      <c r="R506" s="680"/>
      <c r="S506" s="130"/>
      <c r="T506" s="130"/>
      <c r="U506" s="130"/>
      <c r="V506" s="130"/>
      <c r="W506" s="130"/>
      <c r="X506" s="130"/>
      <c r="Y506" s="680"/>
      <c r="Z506" s="130"/>
      <c r="AA506" s="130"/>
      <c r="AB506" s="130"/>
      <c r="AC506" s="130"/>
      <c r="AD506" s="130"/>
      <c r="AE506" s="130"/>
      <c r="AF506" s="680"/>
      <c r="AG506" s="130"/>
      <c r="AH506" s="130"/>
      <c r="AI506" s="130"/>
      <c r="AJ506" s="130"/>
      <c r="AK506" s="130"/>
      <c r="AL506" s="130"/>
    </row>
    <row r="507" spans="1:38" s="43" customFormat="1" x14ac:dyDescent="0.2">
      <c r="A507" s="15"/>
      <c r="B507" s="685"/>
      <c r="C507" s="15"/>
      <c r="K507" s="680"/>
      <c r="L507" s="130"/>
      <c r="M507" s="130"/>
      <c r="N507" s="130"/>
      <c r="O507" s="130"/>
      <c r="P507" s="130"/>
      <c r="Q507" s="130"/>
      <c r="R507" s="680"/>
      <c r="S507" s="130"/>
      <c r="T507" s="130"/>
      <c r="U507" s="130"/>
      <c r="V507" s="130"/>
      <c r="W507" s="130"/>
      <c r="X507" s="130"/>
      <c r="Y507" s="680"/>
      <c r="Z507" s="130"/>
      <c r="AA507" s="130"/>
      <c r="AB507" s="130"/>
      <c r="AC507" s="130"/>
      <c r="AD507" s="130"/>
      <c r="AE507" s="130"/>
      <c r="AF507" s="680"/>
      <c r="AG507" s="130"/>
      <c r="AH507" s="130"/>
      <c r="AI507" s="130"/>
      <c r="AJ507" s="130"/>
      <c r="AK507" s="130"/>
      <c r="AL507" s="130"/>
    </row>
    <row r="508" spans="1:38" s="43" customFormat="1" x14ac:dyDescent="0.2">
      <c r="A508" s="15"/>
      <c r="B508" s="685"/>
      <c r="C508" s="15"/>
      <c r="K508" s="680"/>
      <c r="L508" s="130"/>
      <c r="M508" s="130"/>
      <c r="N508" s="130"/>
      <c r="O508" s="130"/>
      <c r="P508" s="130"/>
      <c r="Q508" s="130"/>
      <c r="R508" s="680"/>
      <c r="S508" s="130"/>
      <c r="T508" s="130"/>
      <c r="U508" s="130"/>
      <c r="V508" s="130"/>
      <c r="W508" s="130"/>
      <c r="X508" s="130"/>
      <c r="Y508" s="680"/>
      <c r="Z508" s="130"/>
      <c r="AA508" s="130"/>
      <c r="AB508" s="130"/>
      <c r="AC508" s="130"/>
      <c r="AD508" s="130"/>
      <c r="AE508" s="130"/>
      <c r="AF508" s="680"/>
      <c r="AG508" s="130"/>
      <c r="AH508" s="130"/>
      <c r="AI508" s="130"/>
      <c r="AJ508" s="130"/>
      <c r="AK508" s="130"/>
      <c r="AL508" s="130"/>
    </row>
    <row r="509" spans="1:38" s="43" customFormat="1" x14ac:dyDescent="0.2">
      <c r="A509" s="15"/>
      <c r="B509" s="685"/>
      <c r="C509" s="15"/>
      <c r="K509" s="680"/>
      <c r="L509" s="130"/>
      <c r="M509" s="130"/>
      <c r="N509" s="130"/>
      <c r="O509" s="130"/>
      <c r="P509" s="130"/>
      <c r="Q509" s="130"/>
      <c r="R509" s="680"/>
      <c r="S509" s="130"/>
      <c r="T509" s="130"/>
      <c r="U509" s="130"/>
      <c r="V509" s="130"/>
      <c r="W509" s="130"/>
      <c r="X509" s="130"/>
      <c r="Y509" s="680"/>
      <c r="Z509" s="130"/>
      <c r="AA509" s="130"/>
      <c r="AB509" s="130"/>
      <c r="AC509" s="130"/>
      <c r="AD509" s="130"/>
      <c r="AE509" s="130"/>
      <c r="AF509" s="680"/>
      <c r="AG509" s="130"/>
      <c r="AH509" s="130"/>
      <c r="AI509" s="130"/>
      <c r="AJ509" s="130"/>
      <c r="AK509" s="130"/>
      <c r="AL509" s="130"/>
    </row>
    <row r="510" spans="1:38" s="43" customFormat="1" x14ac:dyDescent="0.2">
      <c r="A510" s="15"/>
      <c r="B510" s="685"/>
      <c r="C510" s="15"/>
      <c r="K510" s="680"/>
      <c r="L510" s="130"/>
      <c r="M510" s="130"/>
      <c r="N510" s="130"/>
      <c r="O510" s="130"/>
      <c r="P510" s="130"/>
      <c r="Q510" s="130"/>
      <c r="R510" s="680"/>
      <c r="S510" s="130"/>
      <c r="T510" s="130"/>
      <c r="U510" s="130"/>
      <c r="V510" s="130"/>
      <c r="W510" s="130"/>
      <c r="X510" s="130"/>
      <c r="Y510" s="680"/>
      <c r="Z510" s="130"/>
      <c r="AA510" s="130"/>
      <c r="AB510" s="130"/>
      <c r="AC510" s="130"/>
      <c r="AD510" s="130"/>
      <c r="AE510" s="130"/>
      <c r="AF510" s="680"/>
      <c r="AG510" s="130"/>
      <c r="AH510" s="130"/>
      <c r="AI510" s="130"/>
      <c r="AJ510" s="130"/>
      <c r="AK510" s="130"/>
      <c r="AL510" s="130"/>
    </row>
    <row r="511" spans="1:38" s="43" customFormat="1" x14ac:dyDescent="0.2">
      <c r="A511" s="15"/>
      <c r="B511" s="685"/>
      <c r="C511" s="15"/>
      <c r="K511" s="680"/>
      <c r="L511" s="130"/>
      <c r="M511" s="130"/>
      <c r="N511" s="130"/>
      <c r="O511" s="130"/>
      <c r="P511" s="130"/>
      <c r="Q511" s="130"/>
      <c r="R511" s="680"/>
      <c r="S511" s="130"/>
      <c r="T511" s="130"/>
      <c r="U511" s="130"/>
      <c r="V511" s="130"/>
      <c r="W511" s="130"/>
      <c r="X511" s="130"/>
      <c r="Y511" s="680"/>
      <c r="Z511" s="130"/>
      <c r="AA511" s="130"/>
      <c r="AB511" s="130"/>
      <c r="AC511" s="130"/>
      <c r="AD511" s="130"/>
      <c r="AE511" s="130"/>
      <c r="AF511" s="680"/>
      <c r="AG511" s="130"/>
      <c r="AH511" s="130"/>
      <c r="AI511" s="130"/>
      <c r="AJ511" s="130"/>
      <c r="AK511" s="130"/>
      <c r="AL511" s="130"/>
    </row>
    <row r="512" spans="1:38" s="43" customFormat="1" x14ac:dyDescent="0.2">
      <c r="A512" s="15"/>
      <c r="B512" s="685"/>
      <c r="C512" s="15"/>
      <c r="K512" s="680"/>
      <c r="L512" s="130"/>
      <c r="M512" s="130"/>
      <c r="N512" s="130"/>
      <c r="O512" s="130"/>
      <c r="P512" s="130"/>
      <c r="Q512" s="130"/>
      <c r="R512" s="680"/>
      <c r="S512" s="130"/>
      <c r="T512" s="130"/>
      <c r="U512" s="130"/>
      <c r="V512" s="130"/>
      <c r="W512" s="130"/>
      <c r="X512" s="130"/>
      <c r="Y512" s="680"/>
      <c r="Z512" s="130"/>
      <c r="AA512" s="130"/>
      <c r="AB512" s="130"/>
      <c r="AC512" s="130"/>
      <c r="AD512" s="130"/>
      <c r="AE512" s="130"/>
      <c r="AF512" s="680"/>
      <c r="AG512" s="130"/>
      <c r="AH512" s="130"/>
      <c r="AI512" s="130"/>
      <c r="AJ512" s="130"/>
      <c r="AK512" s="130"/>
      <c r="AL512" s="130"/>
    </row>
    <row r="513" spans="1:38" s="43" customFormat="1" x14ac:dyDescent="0.2">
      <c r="A513" s="15"/>
      <c r="B513" s="685"/>
      <c r="C513" s="15"/>
      <c r="K513" s="680"/>
      <c r="L513" s="130"/>
      <c r="M513" s="130"/>
      <c r="N513" s="130"/>
      <c r="O513" s="130"/>
      <c r="P513" s="130"/>
      <c r="Q513" s="130"/>
      <c r="R513" s="680"/>
      <c r="S513" s="130"/>
      <c r="T513" s="130"/>
      <c r="U513" s="130"/>
      <c r="V513" s="130"/>
      <c r="W513" s="130"/>
      <c r="X513" s="130"/>
      <c r="Y513" s="680"/>
      <c r="Z513" s="130"/>
      <c r="AA513" s="130"/>
      <c r="AB513" s="130"/>
      <c r="AC513" s="130"/>
      <c r="AD513" s="130"/>
      <c r="AE513" s="130"/>
      <c r="AF513" s="680"/>
      <c r="AG513" s="130"/>
      <c r="AH513" s="130"/>
      <c r="AI513" s="130"/>
      <c r="AJ513" s="130"/>
      <c r="AK513" s="130"/>
      <c r="AL513" s="130"/>
    </row>
    <row r="514" spans="1:38" s="43" customFormat="1" x14ac:dyDescent="0.2">
      <c r="A514" s="15"/>
      <c r="B514" s="685"/>
      <c r="C514" s="15"/>
      <c r="K514" s="680"/>
      <c r="L514" s="130"/>
      <c r="M514" s="130"/>
      <c r="N514" s="130"/>
      <c r="O514" s="130"/>
      <c r="P514" s="130"/>
      <c r="Q514" s="130"/>
      <c r="R514" s="680"/>
      <c r="S514" s="130"/>
      <c r="T514" s="130"/>
      <c r="U514" s="130"/>
      <c r="V514" s="130"/>
      <c r="W514" s="130"/>
      <c r="X514" s="130"/>
      <c r="Y514" s="680"/>
      <c r="Z514" s="130"/>
      <c r="AA514" s="130"/>
      <c r="AB514" s="130"/>
      <c r="AC514" s="130"/>
      <c r="AD514" s="130"/>
      <c r="AE514" s="130"/>
      <c r="AF514" s="680"/>
      <c r="AG514" s="130"/>
      <c r="AH514" s="130"/>
      <c r="AI514" s="130"/>
      <c r="AJ514" s="130"/>
      <c r="AK514" s="130"/>
      <c r="AL514" s="130"/>
    </row>
    <row r="515" spans="1:38" s="43" customFormat="1" x14ac:dyDescent="0.2">
      <c r="A515" s="15"/>
      <c r="B515" s="685"/>
      <c r="C515" s="15"/>
      <c r="K515" s="680"/>
      <c r="L515" s="130"/>
      <c r="M515" s="130"/>
      <c r="N515" s="130"/>
      <c r="O515" s="130"/>
      <c r="P515" s="130"/>
      <c r="Q515" s="130"/>
      <c r="R515" s="680"/>
      <c r="S515" s="130"/>
      <c r="T515" s="130"/>
      <c r="U515" s="130"/>
      <c r="V515" s="130"/>
      <c r="W515" s="130"/>
      <c r="X515" s="130"/>
      <c r="Y515" s="680"/>
      <c r="Z515" s="130"/>
      <c r="AA515" s="130"/>
      <c r="AB515" s="130"/>
      <c r="AC515" s="130"/>
      <c r="AD515" s="130"/>
      <c r="AE515" s="130"/>
      <c r="AF515" s="680"/>
      <c r="AG515" s="130"/>
      <c r="AH515" s="130"/>
      <c r="AI515" s="130"/>
      <c r="AJ515" s="130"/>
      <c r="AK515" s="130"/>
      <c r="AL515" s="130"/>
    </row>
    <row r="516" spans="1:38" s="43" customFormat="1" x14ac:dyDescent="0.2">
      <c r="A516" s="15"/>
      <c r="B516" s="685"/>
      <c r="C516" s="15"/>
      <c r="K516" s="680"/>
      <c r="L516" s="130"/>
      <c r="M516" s="130"/>
      <c r="N516" s="130"/>
      <c r="O516" s="130"/>
      <c r="P516" s="130"/>
      <c r="Q516" s="130"/>
      <c r="R516" s="680"/>
      <c r="S516" s="130"/>
      <c r="T516" s="130"/>
      <c r="U516" s="130"/>
      <c r="V516" s="130"/>
      <c r="W516" s="130"/>
      <c r="X516" s="130"/>
      <c r="Y516" s="680"/>
      <c r="Z516" s="130"/>
      <c r="AA516" s="130"/>
      <c r="AB516" s="130"/>
      <c r="AC516" s="130"/>
      <c r="AD516" s="130"/>
      <c r="AE516" s="130"/>
      <c r="AF516" s="680"/>
      <c r="AG516" s="130"/>
      <c r="AH516" s="130"/>
      <c r="AI516" s="130"/>
      <c r="AJ516" s="130"/>
      <c r="AK516" s="130"/>
      <c r="AL516" s="130"/>
    </row>
    <row r="517" spans="1:38" s="43" customFormat="1" x14ac:dyDescent="0.2">
      <c r="A517" s="15"/>
      <c r="B517" s="685"/>
      <c r="C517" s="15"/>
      <c r="K517" s="680"/>
      <c r="L517" s="130"/>
      <c r="M517" s="130"/>
      <c r="N517" s="130"/>
      <c r="O517" s="130"/>
      <c r="P517" s="130"/>
      <c r="Q517" s="130"/>
      <c r="R517" s="680"/>
      <c r="S517" s="130"/>
      <c r="T517" s="130"/>
      <c r="U517" s="130"/>
      <c r="V517" s="130"/>
      <c r="W517" s="130"/>
      <c r="X517" s="130"/>
      <c r="Y517" s="680"/>
      <c r="Z517" s="130"/>
      <c r="AA517" s="130"/>
      <c r="AB517" s="130"/>
      <c r="AC517" s="130"/>
      <c r="AD517" s="130"/>
      <c r="AE517" s="130"/>
      <c r="AF517" s="680"/>
      <c r="AG517" s="130"/>
      <c r="AH517" s="130"/>
      <c r="AI517" s="130"/>
      <c r="AJ517" s="130"/>
      <c r="AK517" s="130"/>
      <c r="AL517" s="130"/>
    </row>
    <row r="518" spans="1:38" s="43" customFormat="1" x14ac:dyDescent="0.2">
      <c r="A518" s="15"/>
      <c r="B518" s="685"/>
      <c r="C518" s="15"/>
      <c r="K518" s="680"/>
      <c r="L518" s="130"/>
      <c r="M518" s="130"/>
      <c r="N518" s="130"/>
      <c r="O518" s="130"/>
      <c r="P518" s="130"/>
      <c r="Q518" s="130"/>
      <c r="R518" s="680"/>
      <c r="S518" s="130"/>
      <c r="T518" s="130"/>
      <c r="U518" s="130"/>
      <c r="V518" s="130"/>
      <c r="W518" s="130"/>
      <c r="X518" s="130"/>
      <c r="Y518" s="680"/>
      <c r="Z518" s="130"/>
      <c r="AA518" s="130"/>
      <c r="AB518" s="130"/>
      <c r="AC518" s="130"/>
      <c r="AD518" s="130"/>
      <c r="AE518" s="130"/>
      <c r="AF518" s="680"/>
      <c r="AG518" s="130"/>
      <c r="AH518" s="130"/>
      <c r="AI518" s="130"/>
      <c r="AJ518" s="130"/>
      <c r="AK518" s="130"/>
      <c r="AL518" s="130"/>
    </row>
    <row r="519" spans="1:38" s="43" customFormat="1" x14ac:dyDescent="0.2">
      <c r="A519" s="15"/>
      <c r="B519" s="685"/>
      <c r="C519" s="15"/>
      <c r="K519" s="680"/>
      <c r="L519" s="130"/>
      <c r="M519" s="130"/>
      <c r="N519" s="130"/>
      <c r="O519" s="130"/>
      <c r="P519" s="130"/>
      <c r="Q519" s="130"/>
      <c r="R519" s="680"/>
      <c r="S519" s="130"/>
      <c r="T519" s="130"/>
      <c r="U519" s="130"/>
      <c r="V519" s="130"/>
      <c r="W519" s="130"/>
      <c r="X519" s="130"/>
      <c r="Y519" s="680"/>
      <c r="Z519" s="130"/>
      <c r="AA519" s="130"/>
      <c r="AB519" s="130"/>
      <c r="AC519" s="130"/>
      <c r="AD519" s="130"/>
      <c r="AE519" s="130"/>
      <c r="AF519" s="680"/>
      <c r="AG519" s="130"/>
      <c r="AH519" s="130"/>
      <c r="AI519" s="130"/>
      <c r="AJ519" s="130"/>
      <c r="AK519" s="130"/>
      <c r="AL519" s="130"/>
    </row>
    <row r="520" spans="1:38" s="43" customFormat="1" x14ac:dyDescent="0.2">
      <c r="A520" s="15"/>
      <c r="B520" s="685"/>
      <c r="C520" s="15"/>
      <c r="K520" s="680"/>
      <c r="L520" s="130"/>
      <c r="M520" s="130"/>
      <c r="N520" s="130"/>
      <c r="O520" s="130"/>
      <c r="P520" s="130"/>
      <c r="Q520" s="130"/>
      <c r="R520" s="680"/>
      <c r="S520" s="130"/>
      <c r="T520" s="130"/>
      <c r="U520" s="130"/>
      <c r="V520" s="130"/>
      <c r="W520" s="130"/>
      <c r="X520" s="130"/>
      <c r="Y520" s="680"/>
      <c r="Z520" s="130"/>
      <c r="AA520" s="130"/>
      <c r="AB520" s="130"/>
      <c r="AC520" s="130"/>
      <c r="AD520" s="130"/>
      <c r="AE520" s="130"/>
      <c r="AF520" s="680"/>
      <c r="AG520" s="130"/>
      <c r="AH520" s="130"/>
      <c r="AI520" s="130"/>
      <c r="AJ520" s="130"/>
      <c r="AK520" s="130"/>
      <c r="AL520" s="130"/>
    </row>
    <row r="521" spans="1:38" s="43" customFormat="1" x14ac:dyDescent="0.2">
      <c r="A521" s="15"/>
      <c r="B521" s="685"/>
      <c r="C521" s="15"/>
      <c r="K521" s="680"/>
      <c r="L521" s="130"/>
      <c r="M521" s="130"/>
      <c r="N521" s="130"/>
      <c r="O521" s="130"/>
      <c r="P521" s="130"/>
      <c r="Q521" s="130"/>
      <c r="R521" s="680"/>
      <c r="S521" s="130"/>
      <c r="T521" s="130"/>
      <c r="U521" s="130"/>
      <c r="V521" s="130"/>
      <c r="W521" s="130"/>
      <c r="X521" s="130"/>
      <c r="Y521" s="680"/>
      <c r="Z521" s="130"/>
      <c r="AA521" s="130"/>
      <c r="AB521" s="130"/>
      <c r="AC521" s="130"/>
      <c r="AD521" s="130"/>
      <c r="AE521" s="130"/>
      <c r="AF521" s="680"/>
      <c r="AG521" s="130"/>
      <c r="AH521" s="130"/>
      <c r="AI521" s="130"/>
      <c r="AJ521" s="130"/>
      <c r="AK521" s="130"/>
      <c r="AL521" s="130"/>
    </row>
    <row r="522" spans="1:38" s="43" customFormat="1" x14ac:dyDescent="0.2">
      <c r="A522" s="15"/>
      <c r="B522" s="685"/>
      <c r="C522" s="15"/>
      <c r="K522" s="680"/>
      <c r="L522" s="130"/>
      <c r="M522" s="130"/>
      <c r="N522" s="130"/>
      <c r="O522" s="130"/>
      <c r="P522" s="130"/>
      <c r="Q522" s="130"/>
      <c r="R522" s="680"/>
      <c r="S522" s="130"/>
      <c r="T522" s="130"/>
      <c r="U522" s="130"/>
      <c r="V522" s="130"/>
      <c r="W522" s="130"/>
      <c r="X522" s="130"/>
      <c r="Y522" s="680"/>
      <c r="Z522" s="130"/>
      <c r="AA522" s="130"/>
      <c r="AB522" s="130"/>
      <c r="AC522" s="130"/>
      <c r="AD522" s="130"/>
      <c r="AE522" s="130"/>
      <c r="AF522" s="680"/>
      <c r="AG522" s="130"/>
      <c r="AH522" s="130"/>
      <c r="AI522" s="130"/>
      <c r="AJ522" s="130"/>
      <c r="AK522" s="130"/>
      <c r="AL522" s="130"/>
    </row>
    <row r="523" spans="1:38" s="43" customFormat="1" x14ac:dyDescent="0.2">
      <c r="A523" s="15"/>
      <c r="B523" s="685"/>
      <c r="C523" s="15"/>
      <c r="K523" s="680"/>
      <c r="L523" s="130"/>
      <c r="M523" s="130"/>
      <c r="N523" s="130"/>
      <c r="O523" s="130"/>
      <c r="P523" s="130"/>
      <c r="Q523" s="130"/>
      <c r="R523" s="680"/>
      <c r="S523" s="130"/>
      <c r="T523" s="130"/>
      <c r="U523" s="130"/>
      <c r="V523" s="130"/>
      <c r="W523" s="130"/>
      <c r="X523" s="130"/>
      <c r="Y523" s="680"/>
      <c r="Z523" s="130"/>
      <c r="AA523" s="130"/>
      <c r="AB523" s="130"/>
      <c r="AC523" s="130"/>
      <c r="AD523" s="130"/>
      <c r="AE523" s="130"/>
      <c r="AF523" s="680"/>
      <c r="AG523" s="130"/>
      <c r="AH523" s="130"/>
      <c r="AI523" s="130"/>
      <c r="AJ523" s="130"/>
      <c r="AK523" s="130"/>
      <c r="AL523" s="130"/>
    </row>
    <row r="524" spans="1:38" s="43" customFormat="1" x14ac:dyDescent="0.2">
      <c r="A524" s="15"/>
      <c r="B524" s="685"/>
      <c r="C524" s="15"/>
      <c r="K524" s="680"/>
      <c r="L524" s="130"/>
      <c r="M524" s="130"/>
      <c r="N524" s="130"/>
      <c r="O524" s="130"/>
      <c r="P524" s="130"/>
      <c r="Q524" s="130"/>
      <c r="R524" s="680"/>
      <c r="S524" s="130"/>
      <c r="T524" s="130"/>
      <c r="U524" s="130"/>
      <c r="V524" s="130"/>
      <c r="W524" s="130"/>
      <c r="X524" s="130"/>
      <c r="Y524" s="680"/>
      <c r="Z524" s="130"/>
      <c r="AA524" s="130"/>
      <c r="AB524" s="130"/>
      <c r="AC524" s="130"/>
      <c r="AD524" s="130"/>
      <c r="AE524" s="130"/>
      <c r="AF524" s="680"/>
      <c r="AG524" s="130"/>
      <c r="AH524" s="130"/>
      <c r="AI524" s="130"/>
      <c r="AJ524" s="130"/>
      <c r="AK524" s="130"/>
      <c r="AL524" s="130"/>
    </row>
    <row r="525" spans="1:38" s="43" customFormat="1" x14ac:dyDescent="0.2">
      <c r="A525" s="15"/>
      <c r="B525" s="685"/>
      <c r="C525" s="15"/>
      <c r="K525" s="680"/>
      <c r="L525" s="130"/>
      <c r="M525" s="130"/>
      <c r="N525" s="130"/>
      <c r="O525" s="130"/>
      <c r="P525" s="130"/>
      <c r="Q525" s="130"/>
      <c r="R525" s="680"/>
      <c r="S525" s="130"/>
      <c r="T525" s="130"/>
      <c r="U525" s="130"/>
      <c r="V525" s="130"/>
      <c r="W525" s="130"/>
      <c r="X525" s="130"/>
      <c r="Y525" s="680"/>
      <c r="Z525" s="130"/>
      <c r="AA525" s="130"/>
      <c r="AB525" s="130"/>
      <c r="AC525" s="130"/>
      <c r="AD525" s="130"/>
      <c r="AE525" s="130"/>
      <c r="AF525" s="680"/>
      <c r="AG525" s="130"/>
      <c r="AH525" s="130"/>
      <c r="AI525" s="130"/>
      <c r="AJ525" s="130"/>
      <c r="AK525" s="130"/>
      <c r="AL525" s="130"/>
    </row>
    <row r="526" spans="1:38" s="43" customFormat="1" x14ac:dyDescent="0.2">
      <c r="A526" s="15"/>
      <c r="B526" s="685"/>
      <c r="C526" s="15"/>
      <c r="K526" s="680"/>
      <c r="L526" s="130"/>
      <c r="M526" s="130"/>
      <c r="N526" s="130"/>
      <c r="O526" s="130"/>
      <c r="P526" s="130"/>
      <c r="Q526" s="130"/>
      <c r="R526" s="680"/>
      <c r="S526" s="130"/>
      <c r="T526" s="130"/>
      <c r="U526" s="130"/>
      <c r="V526" s="130"/>
      <c r="W526" s="130"/>
      <c r="X526" s="130"/>
      <c r="Y526" s="680"/>
      <c r="Z526" s="130"/>
      <c r="AA526" s="130"/>
      <c r="AB526" s="130"/>
      <c r="AC526" s="130"/>
      <c r="AD526" s="130"/>
      <c r="AE526" s="130"/>
      <c r="AF526" s="680"/>
      <c r="AG526" s="130"/>
      <c r="AH526" s="130"/>
      <c r="AI526" s="130"/>
      <c r="AJ526" s="130"/>
      <c r="AK526" s="130"/>
      <c r="AL526" s="130"/>
    </row>
    <row r="527" spans="1:38" s="43" customFormat="1" x14ac:dyDescent="0.2">
      <c r="A527" s="15"/>
      <c r="B527" s="685"/>
      <c r="C527" s="15"/>
      <c r="K527" s="680"/>
      <c r="L527" s="130"/>
      <c r="M527" s="130"/>
      <c r="N527" s="130"/>
      <c r="O527" s="130"/>
      <c r="P527" s="130"/>
      <c r="Q527" s="130"/>
      <c r="R527" s="680"/>
      <c r="S527" s="130"/>
      <c r="T527" s="130"/>
      <c r="U527" s="130"/>
      <c r="V527" s="130"/>
      <c r="W527" s="130"/>
      <c r="X527" s="130"/>
      <c r="Y527" s="680"/>
      <c r="Z527" s="130"/>
      <c r="AA527" s="130"/>
      <c r="AB527" s="130"/>
      <c r="AC527" s="130"/>
      <c r="AD527" s="130"/>
      <c r="AE527" s="130"/>
      <c r="AF527" s="680"/>
      <c r="AG527" s="130"/>
      <c r="AH527" s="130"/>
      <c r="AI527" s="130"/>
      <c r="AJ527" s="130"/>
      <c r="AK527" s="130"/>
      <c r="AL527" s="130"/>
    </row>
    <row r="528" spans="1:38" s="43" customFormat="1" x14ac:dyDescent="0.2">
      <c r="A528" s="15"/>
      <c r="B528" s="685"/>
      <c r="C528" s="15"/>
      <c r="K528" s="680"/>
      <c r="L528" s="130"/>
      <c r="M528" s="130"/>
      <c r="N528" s="130"/>
      <c r="O528" s="130"/>
      <c r="P528" s="130"/>
      <c r="Q528" s="130"/>
      <c r="R528" s="680"/>
      <c r="S528" s="130"/>
      <c r="T528" s="130"/>
      <c r="U528" s="130"/>
      <c r="V528" s="130"/>
      <c r="W528" s="130"/>
      <c r="X528" s="130"/>
      <c r="Y528" s="680"/>
      <c r="Z528" s="130"/>
      <c r="AA528" s="130"/>
      <c r="AB528" s="130"/>
      <c r="AC528" s="130"/>
      <c r="AD528" s="130"/>
      <c r="AE528" s="130"/>
      <c r="AF528" s="680"/>
      <c r="AG528" s="130"/>
      <c r="AH528" s="130"/>
      <c r="AI528" s="130"/>
      <c r="AJ528" s="130"/>
      <c r="AK528" s="130"/>
      <c r="AL528" s="130"/>
    </row>
    <row r="529" spans="1:38" s="43" customFormat="1" x14ac:dyDescent="0.2">
      <c r="A529" s="15"/>
      <c r="B529" s="685"/>
      <c r="C529" s="15"/>
      <c r="K529" s="680"/>
      <c r="L529" s="130"/>
      <c r="M529" s="130"/>
      <c r="N529" s="130"/>
      <c r="O529" s="130"/>
      <c r="P529" s="130"/>
      <c r="Q529" s="130"/>
      <c r="R529" s="680"/>
      <c r="S529" s="130"/>
      <c r="T529" s="130"/>
      <c r="U529" s="130"/>
      <c r="V529" s="130"/>
      <c r="W529" s="130"/>
      <c r="X529" s="130"/>
      <c r="Y529" s="680"/>
      <c r="Z529" s="130"/>
      <c r="AA529" s="130"/>
      <c r="AB529" s="130"/>
      <c r="AC529" s="130"/>
      <c r="AD529" s="130"/>
      <c r="AE529" s="130"/>
      <c r="AF529" s="680"/>
      <c r="AG529" s="130"/>
      <c r="AH529" s="130"/>
      <c r="AI529" s="130"/>
      <c r="AJ529" s="130"/>
      <c r="AK529" s="130"/>
      <c r="AL529" s="130"/>
    </row>
    <row r="530" spans="1:38" s="43" customFormat="1" x14ac:dyDescent="0.2">
      <c r="A530" s="15"/>
      <c r="B530" s="685"/>
      <c r="C530" s="15"/>
      <c r="K530" s="680"/>
      <c r="L530" s="130"/>
      <c r="M530" s="130"/>
      <c r="N530" s="130"/>
      <c r="O530" s="130"/>
      <c r="P530" s="130"/>
      <c r="Q530" s="130"/>
      <c r="R530" s="680"/>
      <c r="S530" s="130"/>
      <c r="T530" s="130"/>
      <c r="U530" s="130"/>
      <c r="V530" s="130"/>
      <c r="W530" s="130"/>
      <c r="X530" s="130"/>
      <c r="Y530" s="680"/>
      <c r="Z530" s="130"/>
      <c r="AA530" s="130"/>
      <c r="AB530" s="130"/>
      <c r="AC530" s="130"/>
      <c r="AD530" s="130"/>
      <c r="AE530" s="130"/>
      <c r="AF530" s="680"/>
      <c r="AG530" s="130"/>
      <c r="AH530" s="130"/>
      <c r="AI530" s="130"/>
      <c r="AJ530" s="130"/>
      <c r="AK530" s="130"/>
      <c r="AL530" s="130"/>
    </row>
    <row r="531" spans="1:38" s="43" customFormat="1" x14ac:dyDescent="0.2">
      <c r="A531" s="15"/>
      <c r="B531" s="685"/>
      <c r="C531" s="15"/>
      <c r="K531" s="680"/>
      <c r="L531" s="130"/>
      <c r="M531" s="130"/>
      <c r="N531" s="130"/>
      <c r="O531" s="130"/>
      <c r="P531" s="130"/>
      <c r="Q531" s="130"/>
      <c r="R531" s="680"/>
      <c r="S531" s="130"/>
      <c r="T531" s="130"/>
      <c r="U531" s="130"/>
      <c r="V531" s="130"/>
      <c r="W531" s="130"/>
      <c r="X531" s="130"/>
      <c r="Y531" s="680"/>
      <c r="Z531" s="130"/>
      <c r="AA531" s="130"/>
      <c r="AB531" s="130"/>
      <c r="AC531" s="130"/>
      <c r="AD531" s="130"/>
      <c r="AE531" s="130"/>
      <c r="AF531" s="680"/>
      <c r="AG531" s="130"/>
      <c r="AH531" s="130"/>
      <c r="AI531" s="130"/>
      <c r="AJ531" s="130"/>
      <c r="AK531" s="130"/>
      <c r="AL531" s="130"/>
    </row>
    <row r="532" spans="1:38" s="43" customFormat="1" x14ac:dyDescent="0.2">
      <c r="A532" s="15"/>
      <c r="B532" s="685"/>
      <c r="C532" s="15"/>
      <c r="K532" s="680"/>
      <c r="L532" s="130"/>
      <c r="M532" s="130"/>
      <c r="N532" s="130"/>
      <c r="O532" s="130"/>
      <c r="P532" s="130"/>
      <c r="Q532" s="130"/>
      <c r="R532" s="680"/>
      <c r="S532" s="130"/>
      <c r="T532" s="130"/>
      <c r="U532" s="130"/>
      <c r="V532" s="130"/>
      <c r="W532" s="130"/>
      <c r="X532" s="130"/>
      <c r="Y532" s="680"/>
      <c r="Z532" s="130"/>
      <c r="AA532" s="130"/>
      <c r="AB532" s="130"/>
      <c r="AC532" s="130"/>
      <c r="AD532" s="130"/>
      <c r="AE532" s="130"/>
      <c r="AF532" s="680"/>
      <c r="AG532" s="130"/>
      <c r="AH532" s="130"/>
      <c r="AI532" s="130"/>
      <c r="AJ532" s="130"/>
      <c r="AK532" s="130"/>
      <c r="AL532" s="130"/>
    </row>
    <row r="533" spans="1:38" s="43" customFormat="1" x14ac:dyDescent="0.2">
      <c r="A533" s="15"/>
      <c r="B533" s="685"/>
      <c r="C533" s="15"/>
      <c r="K533" s="680"/>
      <c r="L533" s="130"/>
      <c r="M533" s="130"/>
      <c r="N533" s="130"/>
      <c r="O533" s="130"/>
      <c r="P533" s="130"/>
      <c r="Q533" s="130"/>
      <c r="R533" s="680"/>
      <c r="S533" s="130"/>
      <c r="T533" s="130"/>
      <c r="U533" s="130"/>
      <c r="V533" s="130"/>
      <c r="W533" s="130"/>
      <c r="X533" s="130"/>
      <c r="Y533" s="680"/>
      <c r="Z533" s="130"/>
      <c r="AA533" s="130"/>
      <c r="AB533" s="130"/>
      <c r="AC533" s="130"/>
      <c r="AD533" s="130"/>
      <c r="AE533" s="130"/>
      <c r="AF533" s="680"/>
      <c r="AG533" s="130"/>
      <c r="AH533" s="130"/>
      <c r="AI533" s="130"/>
      <c r="AJ533" s="130"/>
      <c r="AK533" s="130"/>
      <c r="AL533" s="130"/>
    </row>
    <row r="534" spans="1:38" s="43" customFormat="1" x14ac:dyDescent="0.2">
      <c r="A534" s="15"/>
      <c r="B534" s="685"/>
      <c r="C534" s="15"/>
      <c r="K534" s="680"/>
      <c r="L534" s="130"/>
      <c r="M534" s="130"/>
      <c r="N534" s="130"/>
      <c r="O534" s="130"/>
      <c r="P534" s="130"/>
      <c r="Q534" s="130"/>
      <c r="R534" s="680"/>
      <c r="S534" s="130"/>
      <c r="T534" s="130"/>
      <c r="U534" s="130"/>
      <c r="V534" s="130"/>
      <c r="W534" s="130"/>
      <c r="X534" s="130"/>
      <c r="Y534" s="680"/>
      <c r="Z534" s="130"/>
      <c r="AA534" s="130"/>
      <c r="AB534" s="130"/>
      <c r="AC534" s="130"/>
      <c r="AD534" s="130"/>
      <c r="AE534" s="130"/>
      <c r="AF534" s="680"/>
      <c r="AG534" s="130"/>
      <c r="AH534" s="130"/>
      <c r="AI534" s="130"/>
      <c r="AJ534" s="130"/>
      <c r="AK534" s="130"/>
      <c r="AL534" s="130"/>
    </row>
    <row r="535" spans="1:38" s="43" customFormat="1" x14ac:dyDescent="0.2">
      <c r="A535" s="15"/>
      <c r="B535" s="685"/>
      <c r="C535" s="15"/>
      <c r="K535" s="680"/>
      <c r="L535" s="130"/>
      <c r="M535" s="130"/>
      <c r="N535" s="130"/>
      <c r="O535" s="130"/>
      <c r="P535" s="130"/>
      <c r="Q535" s="130"/>
      <c r="R535" s="680"/>
      <c r="S535" s="130"/>
      <c r="T535" s="130"/>
      <c r="U535" s="130"/>
      <c r="V535" s="130"/>
      <c r="W535" s="130"/>
      <c r="X535" s="130"/>
      <c r="Y535" s="680"/>
      <c r="Z535" s="130"/>
      <c r="AA535" s="130"/>
      <c r="AB535" s="130"/>
      <c r="AC535" s="130"/>
      <c r="AD535" s="130"/>
      <c r="AE535" s="130"/>
      <c r="AF535" s="680"/>
      <c r="AG535" s="130"/>
      <c r="AH535" s="130"/>
      <c r="AI535" s="130"/>
      <c r="AJ535" s="130"/>
      <c r="AK535" s="130"/>
      <c r="AL535" s="130"/>
    </row>
    <row r="536" spans="1:38" s="43" customFormat="1" x14ac:dyDescent="0.2">
      <c r="A536" s="15"/>
      <c r="B536" s="685"/>
      <c r="C536" s="15"/>
      <c r="K536" s="680"/>
      <c r="L536" s="130"/>
      <c r="M536" s="130"/>
      <c r="N536" s="130"/>
      <c r="O536" s="130"/>
      <c r="P536" s="130"/>
      <c r="Q536" s="130"/>
      <c r="R536" s="680"/>
      <c r="S536" s="130"/>
      <c r="T536" s="130"/>
      <c r="U536" s="130"/>
      <c r="V536" s="130"/>
      <c r="W536" s="130"/>
      <c r="X536" s="130"/>
      <c r="Y536" s="680"/>
      <c r="Z536" s="130"/>
      <c r="AA536" s="130"/>
      <c r="AB536" s="130"/>
      <c r="AC536" s="130"/>
      <c r="AD536" s="130"/>
      <c r="AE536" s="130"/>
      <c r="AF536" s="680"/>
      <c r="AG536" s="130"/>
      <c r="AH536" s="130"/>
      <c r="AI536" s="130"/>
      <c r="AJ536" s="130"/>
      <c r="AK536" s="130"/>
      <c r="AL536" s="130"/>
    </row>
    <row r="537" spans="1:38" s="43" customFormat="1" x14ac:dyDescent="0.2">
      <c r="A537" s="15"/>
      <c r="B537" s="685"/>
      <c r="C537" s="15"/>
      <c r="K537" s="680"/>
      <c r="L537" s="130"/>
      <c r="M537" s="130"/>
      <c r="N537" s="130"/>
      <c r="O537" s="130"/>
      <c r="P537" s="130"/>
      <c r="Q537" s="130"/>
      <c r="R537" s="680"/>
      <c r="S537" s="130"/>
      <c r="T537" s="130"/>
      <c r="U537" s="130"/>
      <c r="V537" s="130"/>
      <c r="W537" s="130"/>
      <c r="X537" s="130"/>
      <c r="Y537" s="680"/>
      <c r="Z537" s="130"/>
      <c r="AA537" s="130"/>
      <c r="AB537" s="130"/>
      <c r="AC537" s="130"/>
      <c r="AD537" s="130"/>
      <c r="AE537" s="130"/>
      <c r="AF537" s="680"/>
      <c r="AG537" s="130"/>
      <c r="AH537" s="130"/>
      <c r="AI537" s="130"/>
      <c r="AJ537" s="130"/>
      <c r="AK537" s="130"/>
      <c r="AL537" s="130"/>
    </row>
    <row r="538" spans="1:38" s="43" customFormat="1" x14ac:dyDescent="0.2">
      <c r="A538" s="15"/>
      <c r="B538" s="685"/>
      <c r="C538" s="15"/>
      <c r="K538" s="680"/>
      <c r="L538" s="130"/>
      <c r="M538" s="130"/>
      <c r="N538" s="130"/>
      <c r="O538" s="130"/>
      <c r="P538" s="130"/>
      <c r="Q538" s="130"/>
      <c r="R538" s="680"/>
      <c r="S538" s="130"/>
      <c r="T538" s="130"/>
      <c r="U538" s="130"/>
      <c r="V538" s="130"/>
      <c r="W538" s="130"/>
      <c r="X538" s="130"/>
      <c r="Y538" s="680"/>
      <c r="Z538" s="130"/>
      <c r="AA538" s="130"/>
      <c r="AB538" s="130"/>
      <c r="AC538" s="130"/>
      <c r="AD538" s="130"/>
      <c r="AE538" s="130"/>
      <c r="AF538" s="680"/>
      <c r="AG538" s="130"/>
      <c r="AH538" s="130"/>
      <c r="AI538" s="130"/>
      <c r="AJ538" s="130"/>
      <c r="AK538" s="130"/>
      <c r="AL538" s="130"/>
    </row>
    <row r="539" spans="1:38" s="43" customFormat="1" x14ac:dyDescent="0.2">
      <c r="A539" s="15"/>
      <c r="B539" s="685"/>
      <c r="C539" s="15"/>
      <c r="K539" s="680"/>
      <c r="L539" s="130"/>
      <c r="M539" s="130"/>
      <c r="N539" s="130"/>
      <c r="O539" s="130"/>
      <c r="P539" s="130"/>
      <c r="Q539" s="130"/>
      <c r="R539" s="680"/>
      <c r="S539" s="130"/>
      <c r="T539" s="130"/>
      <c r="U539" s="130"/>
      <c r="V539" s="130"/>
      <c r="W539" s="130"/>
      <c r="X539" s="130"/>
      <c r="Y539" s="680"/>
      <c r="Z539" s="130"/>
      <c r="AA539" s="130"/>
      <c r="AB539" s="130"/>
      <c r="AC539" s="130"/>
      <c r="AD539" s="130"/>
      <c r="AE539" s="130"/>
      <c r="AF539" s="680"/>
      <c r="AG539" s="130"/>
      <c r="AH539" s="130"/>
      <c r="AI539" s="130"/>
      <c r="AJ539" s="130"/>
      <c r="AK539" s="130"/>
      <c r="AL539" s="130"/>
    </row>
    <row r="540" spans="1:38" s="43" customFormat="1" x14ac:dyDescent="0.2">
      <c r="A540" s="15"/>
      <c r="B540" s="685"/>
      <c r="C540" s="15"/>
      <c r="K540" s="680"/>
      <c r="L540" s="130"/>
      <c r="M540" s="130"/>
      <c r="N540" s="130"/>
      <c r="O540" s="130"/>
      <c r="P540" s="130"/>
      <c r="Q540" s="130"/>
      <c r="R540" s="680"/>
      <c r="S540" s="130"/>
      <c r="T540" s="130"/>
      <c r="U540" s="130"/>
      <c r="V540" s="130"/>
      <c r="W540" s="130"/>
      <c r="X540" s="130"/>
      <c r="Y540" s="680"/>
      <c r="Z540" s="130"/>
      <c r="AA540" s="130"/>
      <c r="AB540" s="130"/>
      <c r="AC540" s="130"/>
      <c r="AD540" s="130"/>
      <c r="AE540" s="130"/>
      <c r="AF540" s="680"/>
      <c r="AG540" s="130"/>
      <c r="AH540" s="130"/>
      <c r="AI540" s="130"/>
      <c r="AJ540" s="130"/>
      <c r="AK540" s="130"/>
      <c r="AL540" s="130"/>
    </row>
    <row r="541" spans="1:38" s="43" customFormat="1" x14ac:dyDescent="0.2">
      <c r="A541" s="15"/>
      <c r="B541" s="685"/>
      <c r="C541" s="15"/>
      <c r="K541" s="680"/>
      <c r="L541" s="130"/>
      <c r="M541" s="130"/>
      <c r="N541" s="130"/>
      <c r="O541" s="130"/>
      <c r="P541" s="130"/>
      <c r="Q541" s="130"/>
      <c r="R541" s="680"/>
      <c r="S541" s="130"/>
      <c r="T541" s="130"/>
      <c r="U541" s="130"/>
      <c r="V541" s="130"/>
      <c r="W541" s="130"/>
      <c r="X541" s="130"/>
      <c r="Y541" s="680"/>
      <c r="Z541" s="130"/>
      <c r="AA541" s="130"/>
      <c r="AB541" s="130"/>
      <c r="AC541" s="130"/>
      <c r="AD541" s="130"/>
      <c r="AE541" s="130"/>
      <c r="AF541" s="680"/>
      <c r="AG541" s="130"/>
      <c r="AH541" s="130"/>
      <c r="AI541" s="130"/>
      <c r="AJ541" s="130"/>
      <c r="AK541" s="130"/>
      <c r="AL541" s="130"/>
    </row>
    <row r="542" spans="1:38" s="43" customFormat="1" x14ac:dyDescent="0.2">
      <c r="A542" s="15"/>
      <c r="B542" s="685"/>
      <c r="C542" s="15"/>
      <c r="K542" s="680"/>
      <c r="L542" s="130"/>
      <c r="M542" s="130"/>
      <c r="N542" s="130"/>
      <c r="O542" s="130"/>
      <c r="P542" s="130"/>
      <c r="Q542" s="130"/>
      <c r="R542" s="680"/>
      <c r="S542" s="130"/>
      <c r="T542" s="130"/>
      <c r="U542" s="130"/>
      <c r="V542" s="130"/>
      <c r="W542" s="130"/>
      <c r="X542" s="130"/>
      <c r="Y542" s="680"/>
      <c r="Z542" s="130"/>
      <c r="AA542" s="130"/>
      <c r="AB542" s="130"/>
      <c r="AC542" s="130"/>
      <c r="AD542" s="130"/>
      <c r="AE542" s="130"/>
      <c r="AF542" s="680"/>
      <c r="AG542" s="130"/>
      <c r="AH542" s="130"/>
      <c r="AI542" s="130"/>
      <c r="AJ542" s="130"/>
      <c r="AK542" s="130"/>
      <c r="AL542" s="130"/>
    </row>
    <row r="543" spans="1:38" s="43" customFormat="1" x14ac:dyDescent="0.2">
      <c r="A543" s="15"/>
      <c r="B543" s="685"/>
      <c r="C543" s="15"/>
      <c r="K543" s="680"/>
      <c r="L543" s="130"/>
      <c r="M543" s="130"/>
      <c r="N543" s="130"/>
      <c r="O543" s="130"/>
      <c r="P543" s="130"/>
      <c r="Q543" s="130"/>
      <c r="R543" s="680"/>
      <c r="S543" s="130"/>
      <c r="T543" s="130"/>
      <c r="U543" s="130"/>
      <c r="V543" s="130"/>
      <c r="W543" s="130"/>
      <c r="X543" s="130"/>
      <c r="Y543" s="680"/>
      <c r="Z543" s="130"/>
      <c r="AA543" s="130"/>
      <c r="AB543" s="130"/>
      <c r="AC543" s="130"/>
      <c r="AD543" s="130"/>
      <c r="AE543" s="130"/>
      <c r="AF543" s="680"/>
      <c r="AG543" s="130"/>
      <c r="AH543" s="130"/>
      <c r="AI543" s="130"/>
      <c r="AJ543" s="130"/>
      <c r="AK543" s="130"/>
      <c r="AL543" s="130"/>
    </row>
    <row r="544" spans="1:38" s="43" customFormat="1" x14ac:dyDescent="0.2">
      <c r="A544" s="15"/>
      <c r="B544" s="685"/>
      <c r="C544" s="15"/>
      <c r="K544" s="680"/>
      <c r="L544" s="130"/>
      <c r="M544" s="130"/>
      <c r="N544" s="130"/>
      <c r="O544" s="130"/>
      <c r="P544" s="130"/>
      <c r="Q544" s="130"/>
      <c r="R544" s="680"/>
      <c r="S544" s="130"/>
      <c r="T544" s="130"/>
      <c r="U544" s="130"/>
      <c r="V544" s="130"/>
      <c r="W544" s="130"/>
      <c r="X544" s="130"/>
      <c r="Y544" s="680"/>
      <c r="Z544" s="130"/>
      <c r="AA544" s="130"/>
      <c r="AB544" s="130"/>
      <c r="AC544" s="130"/>
      <c r="AD544" s="130"/>
      <c r="AE544" s="130"/>
      <c r="AF544" s="680"/>
      <c r="AG544" s="130"/>
      <c r="AH544" s="130"/>
      <c r="AI544" s="130"/>
      <c r="AJ544" s="130"/>
      <c r="AK544" s="130"/>
      <c r="AL544" s="130"/>
    </row>
    <row r="545" spans="1:38" s="43" customFormat="1" x14ac:dyDescent="0.2">
      <c r="A545" s="15"/>
      <c r="B545" s="685"/>
      <c r="C545" s="15"/>
      <c r="K545" s="680"/>
      <c r="L545" s="130"/>
      <c r="M545" s="130"/>
      <c r="N545" s="130"/>
      <c r="O545" s="130"/>
      <c r="P545" s="130"/>
      <c r="Q545" s="130"/>
      <c r="R545" s="680"/>
      <c r="S545" s="130"/>
      <c r="T545" s="130"/>
      <c r="U545" s="130"/>
      <c r="V545" s="130"/>
      <c r="W545" s="130"/>
      <c r="X545" s="130"/>
      <c r="Y545" s="680"/>
      <c r="Z545" s="130"/>
      <c r="AA545" s="130"/>
      <c r="AB545" s="130"/>
      <c r="AC545" s="130"/>
      <c r="AD545" s="130"/>
      <c r="AE545" s="130"/>
      <c r="AF545" s="680"/>
      <c r="AG545" s="130"/>
      <c r="AH545" s="130"/>
      <c r="AI545" s="130"/>
      <c r="AJ545" s="130"/>
      <c r="AK545" s="130"/>
      <c r="AL545" s="130"/>
    </row>
    <row r="546" spans="1:38" s="43" customFormat="1" x14ac:dyDescent="0.2">
      <c r="A546" s="15"/>
      <c r="B546" s="685"/>
      <c r="C546" s="15"/>
      <c r="K546" s="680"/>
      <c r="L546" s="130"/>
      <c r="M546" s="130"/>
      <c r="N546" s="130"/>
      <c r="O546" s="130"/>
      <c r="P546" s="130"/>
      <c r="Q546" s="130"/>
      <c r="R546" s="680"/>
      <c r="S546" s="130"/>
      <c r="T546" s="130"/>
      <c r="U546" s="130"/>
      <c r="V546" s="130"/>
      <c r="W546" s="130"/>
      <c r="X546" s="130"/>
      <c r="Y546" s="680"/>
      <c r="Z546" s="130"/>
      <c r="AA546" s="130"/>
      <c r="AB546" s="130"/>
      <c r="AC546" s="130"/>
      <c r="AD546" s="130"/>
      <c r="AE546" s="130"/>
      <c r="AF546" s="680"/>
      <c r="AG546" s="130"/>
      <c r="AH546" s="130"/>
      <c r="AI546" s="130"/>
      <c r="AJ546" s="130"/>
      <c r="AK546" s="130"/>
      <c r="AL546" s="130"/>
    </row>
    <row r="547" spans="1:38" s="43" customFormat="1" x14ac:dyDescent="0.2">
      <c r="A547" s="15"/>
      <c r="B547" s="685"/>
      <c r="C547" s="15"/>
      <c r="K547" s="680"/>
      <c r="L547" s="130"/>
      <c r="M547" s="130"/>
      <c r="N547" s="130"/>
      <c r="O547" s="130"/>
      <c r="P547" s="130"/>
      <c r="Q547" s="130"/>
      <c r="R547" s="680"/>
      <c r="S547" s="130"/>
      <c r="T547" s="130"/>
      <c r="U547" s="130"/>
      <c r="V547" s="130"/>
      <c r="W547" s="130"/>
      <c r="X547" s="130"/>
      <c r="Y547" s="680"/>
      <c r="Z547" s="130"/>
      <c r="AA547" s="130"/>
      <c r="AB547" s="130"/>
      <c r="AC547" s="130"/>
      <c r="AD547" s="130"/>
      <c r="AE547" s="130"/>
      <c r="AF547" s="680"/>
      <c r="AG547" s="130"/>
      <c r="AH547" s="130"/>
      <c r="AI547" s="130"/>
      <c r="AJ547" s="130"/>
      <c r="AK547" s="130"/>
      <c r="AL547" s="130"/>
    </row>
    <row r="548" spans="1:38" s="43" customFormat="1" x14ac:dyDescent="0.2">
      <c r="A548" s="15"/>
      <c r="B548" s="685"/>
      <c r="C548" s="15"/>
      <c r="K548" s="680"/>
      <c r="L548" s="130"/>
      <c r="M548" s="130"/>
      <c r="N548" s="130"/>
      <c r="O548" s="130"/>
      <c r="P548" s="130"/>
      <c r="Q548" s="130"/>
      <c r="R548" s="680"/>
      <c r="S548" s="130"/>
      <c r="T548" s="130"/>
      <c r="U548" s="130"/>
      <c r="V548" s="130"/>
      <c r="W548" s="130"/>
      <c r="X548" s="130"/>
      <c r="Y548" s="680"/>
      <c r="Z548" s="130"/>
      <c r="AA548" s="130"/>
      <c r="AB548" s="130"/>
      <c r="AC548" s="130"/>
      <c r="AD548" s="130"/>
      <c r="AE548" s="130"/>
      <c r="AF548" s="680"/>
      <c r="AG548" s="130"/>
      <c r="AH548" s="130"/>
      <c r="AI548" s="130"/>
      <c r="AJ548" s="130"/>
      <c r="AK548" s="130"/>
      <c r="AL548" s="130"/>
    </row>
    <row r="549" spans="1:38" s="43" customFormat="1" x14ac:dyDescent="0.2">
      <c r="A549" s="15"/>
      <c r="B549" s="685"/>
      <c r="C549" s="15"/>
      <c r="K549" s="680"/>
      <c r="L549" s="130"/>
      <c r="M549" s="130"/>
      <c r="N549" s="130"/>
      <c r="O549" s="130"/>
      <c r="P549" s="130"/>
      <c r="Q549" s="130"/>
      <c r="R549" s="680"/>
      <c r="S549" s="130"/>
      <c r="T549" s="130"/>
      <c r="U549" s="130"/>
      <c r="V549" s="130"/>
      <c r="W549" s="130"/>
      <c r="X549" s="130"/>
      <c r="Y549" s="680"/>
      <c r="Z549" s="130"/>
      <c r="AA549" s="130"/>
      <c r="AB549" s="130"/>
      <c r="AC549" s="130"/>
      <c r="AD549" s="130"/>
      <c r="AE549" s="130"/>
      <c r="AF549" s="680"/>
      <c r="AG549" s="130"/>
      <c r="AH549" s="130"/>
      <c r="AI549" s="130"/>
      <c r="AJ549" s="130"/>
      <c r="AK549" s="130"/>
      <c r="AL549" s="130"/>
    </row>
    <row r="550" spans="1:38" s="43" customFormat="1" x14ac:dyDescent="0.2">
      <c r="A550" s="15"/>
      <c r="B550" s="685"/>
      <c r="C550" s="15"/>
      <c r="K550" s="680"/>
      <c r="L550" s="130"/>
      <c r="M550" s="130"/>
      <c r="N550" s="130"/>
      <c r="O550" s="130"/>
      <c r="P550" s="130"/>
      <c r="Q550" s="130"/>
      <c r="R550" s="680"/>
      <c r="S550" s="130"/>
      <c r="T550" s="130"/>
      <c r="U550" s="130"/>
      <c r="V550" s="130"/>
      <c r="W550" s="130"/>
      <c r="X550" s="130"/>
      <c r="Y550" s="680"/>
      <c r="Z550" s="130"/>
      <c r="AA550" s="130"/>
      <c r="AB550" s="130"/>
      <c r="AC550" s="130"/>
      <c r="AD550" s="130"/>
      <c r="AE550" s="130"/>
      <c r="AF550" s="680"/>
      <c r="AG550" s="130"/>
      <c r="AH550" s="130"/>
      <c r="AI550" s="130"/>
      <c r="AJ550" s="130"/>
      <c r="AK550" s="130"/>
      <c r="AL550" s="130"/>
    </row>
    <row r="551" spans="1:38" s="43" customFormat="1" x14ac:dyDescent="0.2">
      <c r="A551" s="15"/>
      <c r="B551" s="685"/>
      <c r="C551" s="15"/>
      <c r="K551" s="680"/>
      <c r="L551" s="130"/>
      <c r="M551" s="130"/>
      <c r="N551" s="130"/>
      <c r="O551" s="130"/>
      <c r="P551" s="130"/>
      <c r="Q551" s="130"/>
      <c r="R551" s="680"/>
      <c r="S551" s="130"/>
      <c r="T551" s="130"/>
      <c r="U551" s="130"/>
      <c r="V551" s="130"/>
      <c r="W551" s="130"/>
      <c r="X551" s="130"/>
      <c r="Y551" s="680"/>
      <c r="Z551" s="130"/>
      <c r="AA551" s="130"/>
      <c r="AB551" s="130"/>
      <c r="AC551" s="130"/>
      <c r="AD551" s="130"/>
      <c r="AE551" s="130"/>
      <c r="AF551" s="680"/>
      <c r="AG551" s="130"/>
      <c r="AH551" s="130"/>
      <c r="AI551" s="130"/>
      <c r="AJ551" s="130"/>
      <c r="AK551" s="130"/>
      <c r="AL551" s="130"/>
    </row>
    <row r="552" spans="1:38" s="43" customFormat="1" x14ac:dyDescent="0.2">
      <c r="A552" s="15"/>
      <c r="B552" s="685"/>
      <c r="C552" s="15"/>
      <c r="K552" s="680"/>
      <c r="L552" s="130"/>
      <c r="M552" s="130"/>
      <c r="N552" s="130"/>
      <c r="O552" s="130"/>
      <c r="P552" s="130"/>
      <c r="Q552" s="130"/>
      <c r="R552" s="680"/>
      <c r="S552" s="130"/>
      <c r="T552" s="130"/>
      <c r="U552" s="130"/>
      <c r="V552" s="130"/>
      <c r="W552" s="130"/>
      <c r="X552" s="130"/>
      <c r="Y552" s="680"/>
      <c r="Z552" s="130"/>
      <c r="AA552" s="130"/>
      <c r="AB552" s="130"/>
      <c r="AC552" s="130"/>
      <c r="AD552" s="130"/>
      <c r="AE552" s="130"/>
      <c r="AF552" s="680"/>
      <c r="AG552" s="130"/>
      <c r="AH552" s="130"/>
      <c r="AI552" s="130"/>
      <c r="AJ552" s="130"/>
      <c r="AK552" s="130"/>
      <c r="AL552" s="130"/>
    </row>
    <row r="553" spans="1:38" s="43" customFormat="1" x14ac:dyDescent="0.2">
      <c r="A553" s="15"/>
      <c r="B553" s="685"/>
      <c r="C553" s="15"/>
      <c r="K553" s="680"/>
      <c r="L553" s="130"/>
      <c r="M553" s="130"/>
      <c r="N553" s="130"/>
      <c r="O553" s="130"/>
      <c r="P553" s="130"/>
      <c r="Q553" s="130"/>
      <c r="R553" s="680"/>
      <c r="S553" s="130"/>
      <c r="T553" s="130"/>
      <c r="U553" s="130"/>
      <c r="V553" s="130"/>
      <c r="W553" s="130"/>
      <c r="X553" s="130"/>
      <c r="Y553" s="680"/>
      <c r="Z553" s="130"/>
      <c r="AA553" s="130"/>
      <c r="AB553" s="130"/>
      <c r="AC553" s="130"/>
      <c r="AD553" s="130"/>
      <c r="AE553" s="130"/>
      <c r="AF553" s="680"/>
      <c r="AG553" s="130"/>
      <c r="AH553" s="130"/>
      <c r="AI553" s="130"/>
      <c r="AJ553" s="130"/>
      <c r="AK553" s="130"/>
      <c r="AL553" s="130"/>
    </row>
    <row r="554" spans="1:38" s="43" customFormat="1" x14ac:dyDescent="0.2">
      <c r="A554" s="15"/>
      <c r="B554" s="685"/>
      <c r="C554" s="15"/>
      <c r="K554" s="680"/>
      <c r="L554" s="130"/>
      <c r="M554" s="130"/>
      <c r="N554" s="130"/>
      <c r="O554" s="130"/>
      <c r="P554" s="130"/>
      <c r="Q554" s="130"/>
      <c r="R554" s="680"/>
      <c r="S554" s="130"/>
      <c r="T554" s="130"/>
      <c r="U554" s="130"/>
      <c r="V554" s="130"/>
      <c r="W554" s="130"/>
      <c r="X554" s="130"/>
      <c r="Y554" s="680"/>
      <c r="Z554" s="130"/>
      <c r="AA554" s="130"/>
      <c r="AB554" s="130"/>
      <c r="AC554" s="130"/>
      <c r="AD554" s="130"/>
      <c r="AE554" s="130"/>
      <c r="AF554" s="680"/>
      <c r="AG554" s="130"/>
      <c r="AH554" s="130"/>
      <c r="AI554" s="130"/>
      <c r="AJ554" s="130"/>
      <c r="AK554" s="130"/>
      <c r="AL554" s="130"/>
    </row>
    <row r="555" spans="1:38" s="43" customFormat="1" x14ac:dyDescent="0.2">
      <c r="A555" s="15"/>
      <c r="B555" s="685"/>
      <c r="C555" s="15"/>
      <c r="K555" s="680"/>
      <c r="L555" s="130"/>
      <c r="M555" s="130"/>
      <c r="N555" s="130"/>
      <c r="O555" s="130"/>
      <c r="P555" s="130"/>
      <c r="Q555" s="130"/>
      <c r="R555" s="680"/>
      <c r="S555" s="130"/>
      <c r="T555" s="130"/>
      <c r="U555" s="130"/>
      <c r="V555" s="130"/>
      <c r="W555" s="130"/>
      <c r="X555" s="130"/>
      <c r="Y555" s="680"/>
      <c r="Z555" s="130"/>
      <c r="AA555" s="130"/>
      <c r="AB555" s="130"/>
      <c r="AC555" s="130"/>
      <c r="AD555" s="130"/>
      <c r="AE555" s="130"/>
      <c r="AF555" s="680"/>
      <c r="AG555" s="130"/>
      <c r="AH555" s="130"/>
      <c r="AI555" s="130"/>
      <c r="AJ555" s="130"/>
      <c r="AK555" s="130"/>
      <c r="AL555" s="130"/>
    </row>
    <row r="556" spans="1:38" s="43" customFormat="1" x14ac:dyDescent="0.2">
      <c r="A556" s="15"/>
      <c r="B556" s="685"/>
      <c r="C556" s="15"/>
      <c r="K556" s="680"/>
      <c r="L556" s="130"/>
      <c r="M556" s="130"/>
      <c r="N556" s="130"/>
      <c r="O556" s="130"/>
      <c r="P556" s="130"/>
      <c r="Q556" s="130"/>
      <c r="R556" s="680"/>
      <c r="S556" s="130"/>
      <c r="T556" s="130"/>
      <c r="U556" s="130"/>
      <c r="V556" s="130"/>
      <c r="W556" s="130"/>
      <c r="X556" s="130"/>
      <c r="Y556" s="680"/>
      <c r="Z556" s="130"/>
      <c r="AA556" s="130"/>
      <c r="AB556" s="130"/>
      <c r="AC556" s="130"/>
      <c r="AD556" s="130"/>
      <c r="AE556" s="130"/>
      <c r="AF556" s="680"/>
      <c r="AG556" s="130"/>
      <c r="AH556" s="130"/>
      <c r="AI556" s="130"/>
      <c r="AJ556" s="130"/>
      <c r="AK556" s="130"/>
      <c r="AL556" s="130"/>
    </row>
    <row r="557" spans="1:38" s="43" customFormat="1" x14ac:dyDescent="0.2">
      <c r="A557" s="15"/>
      <c r="B557" s="685"/>
      <c r="C557" s="15"/>
      <c r="K557" s="680"/>
      <c r="L557" s="130"/>
      <c r="M557" s="130"/>
      <c r="N557" s="130"/>
      <c r="O557" s="130"/>
      <c r="P557" s="130"/>
      <c r="Q557" s="130"/>
      <c r="R557" s="680"/>
      <c r="S557" s="130"/>
      <c r="T557" s="130"/>
      <c r="U557" s="130"/>
      <c r="V557" s="130"/>
      <c r="W557" s="130"/>
      <c r="X557" s="130"/>
      <c r="Y557" s="680"/>
      <c r="Z557" s="130"/>
      <c r="AA557" s="130"/>
      <c r="AB557" s="130"/>
      <c r="AC557" s="130"/>
      <c r="AD557" s="130"/>
      <c r="AE557" s="130"/>
      <c r="AF557" s="680"/>
      <c r="AG557" s="130"/>
      <c r="AH557" s="130"/>
      <c r="AI557" s="130"/>
      <c r="AJ557" s="130"/>
      <c r="AK557" s="130"/>
      <c r="AL557" s="130"/>
    </row>
    <row r="558" spans="1:38" s="43" customFormat="1" x14ac:dyDescent="0.2">
      <c r="A558" s="15"/>
      <c r="B558" s="685"/>
      <c r="C558" s="15"/>
      <c r="K558" s="680"/>
      <c r="L558" s="130"/>
      <c r="M558" s="130"/>
      <c r="N558" s="130"/>
      <c r="O558" s="130"/>
      <c r="P558" s="130"/>
      <c r="Q558" s="130"/>
      <c r="R558" s="680"/>
      <c r="S558" s="130"/>
      <c r="T558" s="130"/>
      <c r="U558" s="130"/>
      <c r="V558" s="130"/>
      <c r="W558" s="130"/>
      <c r="X558" s="130"/>
      <c r="Y558" s="680"/>
      <c r="Z558" s="130"/>
      <c r="AA558" s="130"/>
      <c r="AB558" s="130"/>
      <c r="AC558" s="130"/>
      <c r="AD558" s="130"/>
      <c r="AE558" s="130"/>
      <c r="AF558" s="680"/>
      <c r="AG558" s="130"/>
      <c r="AH558" s="130"/>
      <c r="AI558" s="130"/>
      <c r="AJ558" s="130"/>
      <c r="AK558" s="130"/>
      <c r="AL558" s="130"/>
    </row>
    <row r="559" spans="1:38" s="43" customFormat="1" x14ac:dyDescent="0.2">
      <c r="A559" s="15"/>
      <c r="B559" s="685"/>
      <c r="C559" s="15"/>
      <c r="K559" s="680"/>
      <c r="L559" s="130"/>
      <c r="M559" s="130"/>
      <c r="N559" s="130"/>
      <c r="O559" s="130"/>
      <c r="P559" s="130"/>
      <c r="Q559" s="130"/>
      <c r="R559" s="680"/>
      <c r="S559" s="130"/>
      <c r="T559" s="130"/>
      <c r="U559" s="130"/>
      <c r="V559" s="130"/>
      <c r="W559" s="130"/>
      <c r="X559" s="130"/>
      <c r="Y559" s="680"/>
      <c r="Z559" s="130"/>
      <c r="AA559" s="130"/>
      <c r="AB559" s="130"/>
      <c r="AC559" s="130"/>
      <c r="AD559" s="130"/>
      <c r="AE559" s="130"/>
      <c r="AF559" s="680"/>
      <c r="AG559" s="130"/>
      <c r="AH559" s="130"/>
      <c r="AI559" s="130"/>
      <c r="AJ559" s="130"/>
      <c r="AK559" s="130"/>
      <c r="AL559" s="130"/>
    </row>
    <row r="560" spans="1:38" s="43" customFormat="1" x14ac:dyDescent="0.2">
      <c r="A560" s="15"/>
      <c r="B560" s="685"/>
      <c r="C560" s="15"/>
      <c r="K560" s="680"/>
      <c r="L560" s="130"/>
      <c r="M560" s="130"/>
      <c r="N560" s="130"/>
      <c r="O560" s="130"/>
      <c r="P560" s="130"/>
      <c r="Q560" s="130"/>
      <c r="R560" s="680"/>
      <c r="S560" s="130"/>
      <c r="T560" s="130"/>
      <c r="U560" s="130"/>
      <c r="V560" s="130"/>
      <c r="W560" s="130"/>
      <c r="X560" s="130"/>
      <c r="Y560" s="680"/>
      <c r="Z560" s="130"/>
      <c r="AA560" s="130"/>
      <c r="AB560" s="130"/>
      <c r="AC560" s="130"/>
      <c r="AD560" s="130"/>
      <c r="AE560" s="130"/>
      <c r="AF560" s="680"/>
      <c r="AG560" s="130"/>
      <c r="AH560" s="130"/>
      <c r="AI560" s="130"/>
      <c r="AJ560" s="130"/>
      <c r="AK560" s="130"/>
      <c r="AL560" s="130"/>
    </row>
    <row r="561" spans="1:38" s="43" customFormat="1" x14ac:dyDescent="0.2">
      <c r="A561" s="15"/>
      <c r="B561" s="685"/>
      <c r="C561" s="15"/>
      <c r="K561" s="680"/>
      <c r="L561" s="130"/>
      <c r="M561" s="130"/>
      <c r="N561" s="130"/>
      <c r="O561" s="130"/>
      <c r="P561" s="130"/>
      <c r="Q561" s="130"/>
      <c r="R561" s="680"/>
      <c r="S561" s="130"/>
      <c r="T561" s="130"/>
      <c r="U561" s="130"/>
      <c r="V561" s="130"/>
      <c r="W561" s="130"/>
      <c r="X561" s="130"/>
      <c r="Y561" s="680"/>
      <c r="Z561" s="130"/>
      <c r="AA561" s="130"/>
      <c r="AB561" s="130"/>
      <c r="AC561" s="130"/>
      <c r="AD561" s="130"/>
      <c r="AE561" s="130"/>
      <c r="AF561" s="680"/>
      <c r="AG561" s="130"/>
      <c r="AH561" s="130"/>
      <c r="AI561" s="130"/>
      <c r="AJ561" s="130"/>
      <c r="AK561" s="130"/>
      <c r="AL561" s="130"/>
    </row>
    <row r="562" spans="1:38" s="43" customFormat="1" x14ac:dyDescent="0.2">
      <c r="A562" s="15"/>
      <c r="B562" s="685"/>
      <c r="C562" s="15"/>
      <c r="K562" s="680"/>
      <c r="L562" s="130"/>
      <c r="M562" s="130"/>
      <c r="N562" s="130"/>
      <c r="O562" s="130"/>
      <c r="P562" s="130"/>
      <c r="Q562" s="130"/>
      <c r="R562" s="680"/>
      <c r="S562" s="130"/>
      <c r="T562" s="130"/>
      <c r="U562" s="130"/>
      <c r="V562" s="130"/>
      <c r="W562" s="130"/>
      <c r="X562" s="130"/>
      <c r="Y562" s="680"/>
      <c r="Z562" s="130"/>
      <c r="AA562" s="130"/>
      <c r="AB562" s="130"/>
      <c r="AC562" s="130"/>
      <c r="AD562" s="130"/>
      <c r="AE562" s="130"/>
      <c r="AF562" s="680"/>
      <c r="AG562" s="130"/>
      <c r="AH562" s="130"/>
      <c r="AI562" s="130"/>
      <c r="AJ562" s="130"/>
      <c r="AK562" s="130"/>
      <c r="AL562" s="130"/>
    </row>
    <row r="563" spans="1:38" s="43" customFormat="1" x14ac:dyDescent="0.2">
      <c r="A563" s="15"/>
      <c r="B563" s="685"/>
      <c r="C563" s="15"/>
      <c r="K563" s="680"/>
      <c r="L563" s="130"/>
      <c r="M563" s="130"/>
      <c r="N563" s="130"/>
      <c r="O563" s="130"/>
      <c r="P563" s="130"/>
      <c r="Q563" s="130"/>
      <c r="R563" s="680"/>
      <c r="S563" s="130"/>
      <c r="T563" s="130"/>
      <c r="U563" s="130"/>
      <c r="V563" s="130"/>
      <c r="W563" s="130"/>
      <c r="X563" s="130"/>
      <c r="Y563" s="680"/>
      <c r="Z563" s="130"/>
      <c r="AA563" s="130"/>
      <c r="AB563" s="130"/>
      <c r="AC563" s="130"/>
      <c r="AD563" s="130"/>
      <c r="AE563" s="130"/>
      <c r="AF563" s="680"/>
      <c r="AG563" s="130"/>
      <c r="AH563" s="130"/>
      <c r="AI563" s="130"/>
      <c r="AJ563" s="130"/>
      <c r="AK563" s="130"/>
      <c r="AL563" s="130"/>
    </row>
    <row r="564" spans="1:38" s="43" customFormat="1" x14ac:dyDescent="0.2">
      <c r="A564" s="15"/>
      <c r="B564" s="685"/>
      <c r="C564" s="15"/>
      <c r="K564" s="680"/>
      <c r="L564" s="130"/>
      <c r="M564" s="130"/>
      <c r="N564" s="130"/>
      <c r="O564" s="130"/>
      <c r="P564" s="130"/>
      <c r="Q564" s="130"/>
      <c r="R564" s="680"/>
      <c r="S564" s="130"/>
      <c r="T564" s="130"/>
      <c r="U564" s="130"/>
      <c r="V564" s="130"/>
      <c r="W564" s="130"/>
      <c r="X564" s="130"/>
      <c r="Y564" s="680"/>
      <c r="Z564" s="130"/>
      <c r="AA564" s="130"/>
      <c r="AB564" s="130"/>
      <c r="AC564" s="130"/>
      <c r="AD564" s="130"/>
      <c r="AE564" s="130"/>
      <c r="AF564" s="680"/>
      <c r="AG564" s="130"/>
      <c r="AH564" s="130"/>
      <c r="AI564" s="130"/>
      <c r="AJ564" s="130"/>
      <c r="AK564" s="130"/>
      <c r="AL564" s="130"/>
    </row>
    <row r="565" spans="1:38" s="43" customFormat="1" x14ac:dyDescent="0.2">
      <c r="A565" s="15"/>
      <c r="B565" s="685"/>
      <c r="C565" s="15"/>
      <c r="K565" s="680"/>
      <c r="L565" s="130"/>
      <c r="M565" s="130"/>
      <c r="N565" s="130"/>
      <c r="O565" s="130"/>
      <c r="P565" s="130"/>
      <c r="Q565" s="130"/>
      <c r="R565" s="680"/>
      <c r="S565" s="130"/>
      <c r="T565" s="130"/>
      <c r="U565" s="130"/>
      <c r="V565" s="130"/>
      <c r="W565" s="130"/>
      <c r="X565" s="130"/>
      <c r="Y565" s="680"/>
      <c r="Z565" s="130"/>
      <c r="AA565" s="130"/>
      <c r="AB565" s="130"/>
      <c r="AC565" s="130"/>
      <c r="AD565" s="130"/>
      <c r="AE565" s="130"/>
      <c r="AF565" s="680"/>
      <c r="AG565" s="130"/>
      <c r="AH565" s="130"/>
      <c r="AI565" s="130"/>
      <c r="AJ565" s="130"/>
      <c r="AK565" s="130"/>
      <c r="AL565" s="130"/>
    </row>
    <row r="566" spans="1:38" s="43" customFormat="1" x14ac:dyDescent="0.2">
      <c r="A566" s="15"/>
      <c r="B566" s="685"/>
      <c r="C566" s="15"/>
      <c r="K566" s="680"/>
      <c r="L566" s="130"/>
      <c r="M566" s="130"/>
      <c r="N566" s="130"/>
      <c r="O566" s="130"/>
      <c r="P566" s="130"/>
      <c r="Q566" s="130"/>
      <c r="R566" s="680"/>
      <c r="S566" s="130"/>
      <c r="T566" s="130"/>
      <c r="U566" s="130"/>
      <c r="V566" s="130"/>
      <c r="W566" s="130"/>
      <c r="X566" s="130"/>
      <c r="Y566" s="680"/>
      <c r="Z566" s="130"/>
      <c r="AA566" s="130"/>
      <c r="AB566" s="130"/>
      <c r="AC566" s="130"/>
      <c r="AD566" s="130"/>
      <c r="AE566" s="130"/>
      <c r="AF566" s="680"/>
      <c r="AG566" s="130"/>
      <c r="AH566" s="130"/>
      <c r="AI566" s="130"/>
      <c r="AJ566" s="130"/>
      <c r="AK566" s="130"/>
      <c r="AL566" s="130"/>
    </row>
    <row r="567" spans="1:38" s="43" customFormat="1" x14ac:dyDescent="0.2">
      <c r="A567" s="15"/>
      <c r="B567" s="685"/>
      <c r="C567" s="15"/>
      <c r="K567" s="680"/>
      <c r="L567" s="130"/>
      <c r="M567" s="130"/>
      <c r="N567" s="130"/>
      <c r="O567" s="130"/>
      <c r="P567" s="130"/>
      <c r="Q567" s="130"/>
      <c r="R567" s="680"/>
      <c r="S567" s="130"/>
      <c r="T567" s="130"/>
      <c r="U567" s="130"/>
      <c r="V567" s="130"/>
      <c r="W567" s="130"/>
      <c r="X567" s="130"/>
      <c r="Y567" s="680"/>
      <c r="Z567" s="130"/>
      <c r="AA567" s="130"/>
      <c r="AB567" s="130"/>
      <c r="AC567" s="130"/>
      <c r="AD567" s="130"/>
      <c r="AE567" s="130"/>
      <c r="AF567" s="680"/>
      <c r="AG567" s="130"/>
      <c r="AH567" s="130"/>
      <c r="AI567" s="130"/>
      <c r="AJ567" s="130"/>
      <c r="AK567" s="130"/>
      <c r="AL567" s="130"/>
    </row>
    <row r="568" spans="1:38" s="43" customFormat="1" x14ac:dyDescent="0.2">
      <c r="A568" s="15"/>
      <c r="B568" s="685"/>
      <c r="C568" s="15"/>
      <c r="K568" s="680"/>
      <c r="L568" s="130"/>
      <c r="M568" s="130"/>
      <c r="N568" s="130"/>
      <c r="O568" s="130"/>
      <c r="P568" s="130"/>
      <c r="Q568" s="130"/>
      <c r="R568" s="680"/>
      <c r="S568" s="130"/>
      <c r="T568" s="130"/>
      <c r="U568" s="130"/>
      <c r="V568" s="130"/>
      <c r="W568" s="130"/>
      <c r="X568" s="130"/>
      <c r="Y568" s="680"/>
      <c r="Z568" s="130"/>
      <c r="AA568" s="130"/>
      <c r="AB568" s="130"/>
      <c r="AC568" s="130"/>
      <c r="AD568" s="130"/>
      <c r="AE568" s="130"/>
      <c r="AF568" s="680"/>
      <c r="AG568" s="130"/>
      <c r="AH568" s="130"/>
      <c r="AI568" s="130"/>
      <c r="AJ568" s="130"/>
      <c r="AK568" s="130"/>
      <c r="AL568" s="130"/>
    </row>
    <row r="569" spans="1:38" s="43" customFormat="1" x14ac:dyDescent="0.2">
      <c r="A569" s="15"/>
      <c r="B569" s="685"/>
      <c r="C569" s="15"/>
      <c r="K569" s="680"/>
      <c r="L569" s="130"/>
      <c r="M569" s="130"/>
      <c r="N569" s="130"/>
      <c r="O569" s="130"/>
      <c r="P569" s="130"/>
      <c r="Q569" s="130"/>
      <c r="R569" s="680"/>
      <c r="S569" s="130"/>
      <c r="T569" s="130"/>
      <c r="U569" s="130"/>
      <c r="V569" s="130"/>
      <c r="W569" s="130"/>
      <c r="X569" s="130"/>
      <c r="Y569" s="680"/>
      <c r="Z569" s="130"/>
      <c r="AA569" s="130"/>
      <c r="AB569" s="130"/>
      <c r="AC569" s="130"/>
      <c r="AD569" s="130"/>
      <c r="AE569" s="130"/>
      <c r="AF569" s="680"/>
      <c r="AG569" s="130"/>
      <c r="AH569" s="130"/>
      <c r="AI569" s="130"/>
      <c r="AJ569" s="130"/>
      <c r="AK569" s="130"/>
      <c r="AL569" s="130"/>
    </row>
    <row r="570" spans="1:38" s="43" customFormat="1" x14ac:dyDescent="0.2">
      <c r="A570" s="15"/>
      <c r="B570" s="685"/>
      <c r="C570" s="15"/>
      <c r="K570" s="680"/>
      <c r="L570" s="130"/>
      <c r="M570" s="130"/>
      <c r="N570" s="130"/>
      <c r="O570" s="130"/>
      <c r="P570" s="130"/>
      <c r="Q570" s="130"/>
      <c r="R570" s="680"/>
      <c r="S570" s="130"/>
      <c r="T570" s="130"/>
      <c r="U570" s="130"/>
      <c r="V570" s="130"/>
      <c r="W570" s="130"/>
      <c r="X570" s="130"/>
      <c r="Y570" s="680"/>
      <c r="Z570" s="130"/>
      <c r="AA570" s="130"/>
      <c r="AB570" s="130"/>
      <c r="AC570" s="130"/>
      <c r="AD570" s="130"/>
      <c r="AE570" s="130"/>
      <c r="AF570" s="680"/>
      <c r="AG570" s="130"/>
      <c r="AH570" s="130"/>
      <c r="AI570" s="130"/>
      <c r="AJ570" s="130"/>
      <c r="AK570" s="130"/>
      <c r="AL570" s="130"/>
    </row>
    <row r="571" spans="1:38" s="43" customFormat="1" x14ac:dyDescent="0.2">
      <c r="A571" s="15"/>
      <c r="B571" s="685"/>
      <c r="C571" s="15"/>
      <c r="K571" s="680"/>
      <c r="L571" s="130"/>
      <c r="M571" s="130"/>
      <c r="N571" s="130"/>
      <c r="O571" s="130"/>
      <c r="P571" s="130"/>
      <c r="Q571" s="130"/>
      <c r="R571" s="680"/>
      <c r="S571" s="130"/>
      <c r="T571" s="130"/>
      <c r="U571" s="130"/>
      <c r="V571" s="130"/>
      <c r="W571" s="130"/>
      <c r="X571" s="130"/>
      <c r="Y571" s="680"/>
      <c r="Z571" s="130"/>
      <c r="AA571" s="130"/>
      <c r="AB571" s="130"/>
      <c r="AC571" s="130"/>
      <c r="AD571" s="130"/>
      <c r="AE571" s="130"/>
      <c r="AF571" s="680"/>
      <c r="AG571" s="130"/>
      <c r="AH571" s="130"/>
      <c r="AI571" s="130"/>
      <c r="AJ571" s="130"/>
      <c r="AK571" s="130"/>
      <c r="AL571" s="130"/>
    </row>
    <row r="572" spans="1:38" s="43" customFormat="1" x14ac:dyDescent="0.2">
      <c r="A572" s="15"/>
      <c r="B572" s="685"/>
      <c r="C572" s="15"/>
      <c r="K572" s="680"/>
      <c r="L572" s="130"/>
      <c r="M572" s="130"/>
      <c r="N572" s="130"/>
      <c r="O572" s="130"/>
      <c r="P572" s="130"/>
      <c r="Q572" s="130"/>
      <c r="R572" s="680"/>
      <c r="S572" s="130"/>
      <c r="T572" s="130"/>
      <c r="U572" s="130"/>
      <c r="V572" s="130"/>
      <c r="W572" s="130"/>
      <c r="X572" s="130"/>
      <c r="Y572" s="680"/>
      <c r="Z572" s="130"/>
      <c r="AA572" s="130"/>
      <c r="AB572" s="130"/>
      <c r="AC572" s="130"/>
      <c r="AD572" s="130"/>
      <c r="AE572" s="130"/>
      <c r="AF572" s="680"/>
      <c r="AG572" s="130"/>
      <c r="AH572" s="130"/>
      <c r="AI572" s="130"/>
      <c r="AJ572" s="130"/>
      <c r="AK572" s="130"/>
      <c r="AL572" s="130"/>
    </row>
    <row r="573" spans="1:38" s="43" customFormat="1" x14ac:dyDescent="0.2">
      <c r="A573" s="15"/>
      <c r="B573" s="685"/>
      <c r="C573" s="15"/>
      <c r="K573" s="680"/>
      <c r="L573" s="130"/>
      <c r="M573" s="130"/>
      <c r="N573" s="130"/>
      <c r="O573" s="130"/>
      <c r="P573" s="130"/>
      <c r="Q573" s="130"/>
      <c r="R573" s="680"/>
      <c r="S573" s="130"/>
      <c r="T573" s="130"/>
      <c r="U573" s="130"/>
      <c r="V573" s="130"/>
      <c r="W573" s="130"/>
      <c r="X573" s="130"/>
      <c r="Y573" s="680"/>
      <c r="Z573" s="130"/>
      <c r="AA573" s="130"/>
      <c r="AB573" s="130"/>
      <c r="AC573" s="130"/>
      <c r="AD573" s="130"/>
      <c r="AE573" s="130"/>
      <c r="AF573" s="680"/>
      <c r="AG573" s="130"/>
      <c r="AH573" s="130"/>
      <c r="AI573" s="130"/>
      <c r="AJ573" s="130"/>
      <c r="AK573" s="130"/>
      <c r="AL573" s="130"/>
    </row>
    <row r="574" spans="1:38" s="43" customFormat="1" x14ac:dyDescent="0.2">
      <c r="A574" s="15"/>
      <c r="B574" s="685"/>
      <c r="C574" s="15"/>
      <c r="K574" s="680"/>
      <c r="L574" s="130"/>
      <c r="M574" s="130"/>
      <c r="N574" s="130"/>
      <c r="O574" s="130"/>
      <c r="P574" s="130"/>
      <c r="Q574" s="130"/>
      <c r="R574" s="680"/>
      <c r="S574" s="130"/>
      <c r="T574" s="130"/>
      <c r="U574" s="130"/>
      <c r="V574" s="130"/>
      <c r="W574" s="130"/>
      <c r="X574" s="130"/>
      <c r="Y574" s="680"/>
      <c r="Z574" s="130"/>
      <c r="AA574" s="130"/>
      <c r="AB574" s="130"/>
      <c r="AC574" s="130"/>
      <c r="AD574" s="130"/>
      <c r="AE574" s="130"/>
      <c r="AF574" s="680"/>
      <c r="AG574" s="130"/>
      <c r="AH574" s="130"/>
      <c r="AI574" s="130"/>
      <c r="AJ574" s="130"/>
      <c r="AK574" s="130"/>
      <c r="AL574" s="130"/>
    </row>
    <row r="575" spans="1:38" s="43" customFormat="1" x14ac:dyDescent="0.2">
      <c r="A575" s="15"/>
      <c r="B575" s="685"/>
      <c r="C575" s="15"/>
      <c r="K575" s="680"/>
      <c r="L575" s="130"/>
      <c r="M575" s="130"/>
      <c r="N575" s="130"/>
      <c r="O575" s="130"/>
      <c r="P575" s="130"/>
      <c r="Q575" s="130"/>
      <c r="R575" s="680"/>
      <c r="S575" s="130"/>
      <c r="T575" s="130"/>
      <c r="U575" s="130"/>
      <c r="V575" s="130"/>
      <c r="W575" s="130"/>
      <c r="X575" s="130"/>
      <c r="Y575" s="680"/>
      <c r="Z575" s="130"/>
      <c r="AA575" s="130"/>
      <c r="AB575" s="130"/>
      <c r="AC575" s="130"/>
      <c r="AD575" s="130"/>
      <c r="AE575" s="130"/>
      <c r="AF575" s="680"/>
      <c r="AG575" s="130"/>
      <c r="AH575" s="130"/>
      <c r="AI575" s="130"/>
      <c r="AJ575" s="130"/>
      <c r="AK575" s="130"/>
      <c r="AL575" s="130"/>
    </row>
    <row r="576" spans="1:38" s="43" customFormat="1" x14ac:dyDescent="0.2">
      <c r="A576" s="15"/>
      <c r="B576" s="685"/>
      <c r="C576" s="15"/>
      <c r="K576" s="680"/>
      <c r="L576" s="130"/>
      <c r="M576" s="130"/>
      <c r="N576" s="130"/>
      <c r="O576" s="130"/>
      <c r="P576" s="130"/>
      <c r="Q576" s="130"/>
      <c r="R576" s="680"/>
      <c r="S576" s="130"/>
      <c r="T576" s="130"/>
      <c r="U576" s="130"/>
      <c r="V576" s="130"/>
      <c r="W576" s="130"/>
      <c r="X576" s="130"/>
      <c r="Y576" s="680"/>
      <c r="Z576" s="130"/>
      <c r="AA576" s="130"/>
      <c r="AB576" s="130"/>
      <c r="AC576" s="130"/>
      <c r="AD576" s="130"/>
      <c r="AE576" s="130"/>
      <c r="AF576" s="680"/>
      <c r="AG576" s="130"/>
      <c r="AH576" s="130"/>
      <c r="AI576" s="130"/>
      <c r="AJ576" s="130"/>
      <c r="AK576" s="130"/>
      <c r="AL576" s="130"/>
    </row>
    <row r="577" spans="1:38" s="43" customFormat="1" x14ac:dyDescent="0.2">
      <c r="A577" s="15"/>
      <c r="B577" s="685"/>
      <c r="C577" s="15"/>
      <c r="K577" s="680"/>
      <c r="L577" s="130"/>
      <c r="M577" s="130"/>
      <c r="N577" s="130"/>
      <c r="O577" s="130"/>
      <c r="P577" s="130"/>
      <c r="Q577" s="130"/>
      <c r="R577" s="680"/>
      <c r="S577" s="130"/>
      <c r="T577" s="130"/>
      <c r="U577" s="130"/>
      <c r="V577" s="130"/>
      <c r="W577" s="130"/>
      <c r="X577" s="130"/>
      <c r="Y577" s="680"/>
      <c r="Z577" s="130"/>
      <c r="AA577" s="130"/>
      <c r="AB577" s="130"/>
      <c r="AC577" s="130"/>
      <c r="AD577" s="130"/>
      <c r="AE577" s="130"/>
      <c r="AF577" s="680"/>
      <c r="AG577" s="130"/>
      <c r="AH577" s="130"/>
      <c r="AI577" s="130"/>
      <c r="AJ577" s="130"/>
      <c r="AK577" s="130"/>
      <c r="AL577" s="130"/>
    </row>
    <row r="578" spans="1:38" s="43" customFormat="1" x14ac:dyDescent="0.2">
      <c r="A578" s="15"/>
      <c r="B578" s="685"/>
      <c r="C578" s="15"/>
      <c r="K578" s="680"/>
      <c r="L578" s="130"/>
      <c r="M578" s="130"/>
      <c r="N578" s="130"/>
      <c r="O578" s="130"/>
      <c r="P578" s="130"/>
      <c r="Q578" s="130"/>
      <c r="R578" s="680"/>
      <c r="S578" s="130"/>
      <c r="T578" s="130"/>
      <c r="U578" s="130"/>
      <c r="V578" s="130"/>
      <c r="W578" s="130"/>
      <c r="X578" s="130"/>
      <c r="Y578" s="680"/>
      <c r="Z578" s="130"/>
      <c r="AA578" s="130"/>
      <c r="AB578" s="130"/>
      <c r="AC578" s="130"/>
      <c r="AD578" s="130"/>
      <c r="AE578" s="130"/>
      <c r="AF578" s="680"/>
      <c r="AG578" s="130"/>
      <c r="AH578" s="130"/>
      <c r="AI578" s="130"/>
      <c r="AJ578" s="130"/>
      <c r="AK578" s="130"/>
      <c r="AL578" s="130"/>
    </row>
    <row r="579" spans="1:38" s="43" customFormat="1" x14ac:dyDescent="0.2">
      <c r="A579" s="15"/>
      <c r="B579" s="685"/>
      <c r="C579" s="15"/>
      <c r="K579" s="680"/>
      <c r="L579" s="130"/>
      <c r="M579" s="130"/>
      <c r="N579" s="130"/>
      <c r="O579" s="130"/>
      <c r="P579" s="130"/>
      <c r="Q579" s="130"/>
      <c r="R579" s="680"/>
      <c r="S579" s="130"/>
      <c r="T579" s="130"/>
      <c r="U579" s="130"/>
      <c r="V579" s="130"/>
      <c r="W579" s="130"/>
      <c r="X579" s="130"/>
      <c r="Y579" s="680"/>
      <c r="Z579" s="130"/>
      <c r="AA579" s="130"/>
      <c r="AB579" s="130"/>
      <c r="AC579" s="130"/>
      <c r="AD579" s="130"/>
      <c r="AE579" s="130"/>
      <c r="AF579" s="680"/>
      <c r="AG579" s="130"/>
      <c r="AH579" s="130"/>
      <c r="AI579" s="130"/>
      <c r="AJ579" s="130"/>
      <c r="AK579" s="130"/>
      <c r="AL579" s="130"/>
    </row>
    <row r="580" spans="1:38" s="43" customFormat="1" x14ac:dyDescent="0.2">
      <c r="A580" s="15"/>
      <c r="B580" s="685"/>
      <c r="C580" s="15"/>
      <c r="K580" s="680"/>
      <c r="L580" s="130"/>
      <c r="M580" s="130"/>
      <c r="N580" s="130"/>
      <c r="O580" s="130"/>
      <c r="P580" s="130"/>
      <c r="Q580" s="130"/>
      <c r="R580" s="680"/>
      <c r="S580" s="130"/>
      <c r="T580" s="130"/>
      <c r="U580" s="130"/>
      <c r="V580" s="130"/>
      <c r="W580" s="130"/>
      <c r="X580" s="130"/>
      <c r="Y580" s="680"/>
      <c r="Z580" s="130"/>
      <c r="AA580" s="130"/>
      <c r="AB580" s="130"/>
      <c r="AC580" s="130"/>
      <c r="AD580" s="130"/>
      <c r="AE580" s="130"/>
      <c r="AF580" s="680"/>
      <c r="AG580" s="130"/>
      <c r="AH580" s="130"/>
      <c r="AI580" s="130"/>
      <c r="AJ580" s="130"/>
      <c r="AK580" s="130"/>
      <c r="AL580" s="130"/>
    </row>
    <row r="581" spans="1:38" s="43" customFormat="1" x14ac:dyDescent="0.2">
      <c r="A581" s="15"/>
      <c r="B581" s="685"/>
      <c r="C581" s="15"/>
      <c r="K581" s="680"/>
      <c r="L581" s="130"/>
      <c r="M581" s="130"/>
      <c r="N581" s="130"/>
      <c r="O581" s="130"/>
      <c r="P581" s="130"/>
      <c r="Q581" s="130"/>
      <c r="R581" s="680"/>
      <c r="S581" s="130"/>
      <c r="T581" s="130"/>
      <c r="U581" s="130"/>
      <c r="V581" s="130"/>
      <c r="W581" s="130"/>
      <c r="X581" s="130"/>
      <c r="Y581" s="680"/>
      <c r="Z581" s="130"/>
      <c r="AA581" s="130"/>
      <c r="AB581" s="130"/>
      <c r="AC581" s="130"/>
      <c r="AD581" s="130"/>
      <c r="AE581" s="130"/>
      <c r="AF581" s="680"/>
      <c r="AG581" s="130"/>
      <c r="AH581" s="130"/>
      <c r="AI581" s="130"/>
      <c r="AJ581" s="130"/>
      <c r="AK581" s="130"/>
      <c r="AL581" s="130"/>
    </row>
    <row r="582" spans="1:38" s="43" customFormat="1" x14ac:dyDescent="0.2">
      <c r="A582" s="15"/>
      <c r="B582" s="685"/>
      <c r="C582" s="15"/>
      <c r="K582" s="680"/>
      <c r="L582" s="130"/>
      <c r="M582" s="130"/>
      <c r="N582" s="130"/>
      <c r="O582" s="130"/>
      <c r="P582" s="130"/>
      <c r="Q582" s="130"/>
      <c r="R582" s="680"/>
      <c r="S582" s="130"/>
      <c r="T582" s="130"/>
      <c r="U582" s="130"/>
      <c r="V582" s="130"/>
      <c r="W582" s="130"/>
      <c r="X582" s="130"/>
      <c r="Y582" s="680"/>
      <c r="Z582" s="130"/>
      <c r="AA582" s="130"/>
      <c r="AB582" s="130"/>
      <c r="AC582" s="130"/>
      <c r="AD582" s="130"/>
      <c r="AE582" s="130"/>
      <c r="AF582" s="680"/>
      <c r="AG582" s="130"/>
      <c r="AH582" s="130"/>
      <c r="AI582" s="130"/>
      <c r="AJ582" s="130"/>
      <c r="AK582" s="130"/>
      <c r="AL582" s="130"/>
    </row>
    <row r="583" spans="1:38" s="43" customFormat="1" x14ac:dyDescent="0.2">
      <c r="A583" s="15"/>
      <c r="B583" s="685"/>
      <c r="C583" s="15"/>
      <c r="K583" s="680"/>
      <c r="L583" s="130"/>
      <c r="M583" s="130"/>
      <c r="N583" s="130"/>
      <c r="O583" s="130"/>
      <c r="P583" s="130"/>
      <c r="Q583" s="130"/>
      <c r="R583" s="680"/>
      <c r="S583" s="130"/>
      <c r="T583" s="130"/>
      <c r="U583" s="130"/>
      <c r="V583" s="130"/>
      <c r="W583" s="130"/>
      <c r="X583" s="130"/>
      <c r="Y583" s="680"/>
      <c r="Z583" s="130"/>
      <c r="AA583" s="130"/>
      <c r="AB583" s="130"/>
      <c r="AC583" s="130"/>
      <c r="AD583" s="130"/>
      <c r="AE583" s="130"/>
      <c r="AF583" s="680"/>
      <c r="AG583" s="130"/>
      <c r="AH583" s="130"/>
      <c r="AI583" s="130"/>
      <c r="AJ583" s="130"/>
      <c r="AK583" s="130"/>
      <c r="AL583" s="130"/>
    </row>
    <row r="584" spans="1:38" s="43" customFormat="1" x14ac:dyDescent="0.2">
      <c r="A584" s="15"/>
      <c r="B584" s="685"/>
      <c r="C584" s="15"/>
      <c r="K584" s="680"/>
      <c r="L584" s="130"/>
      <c r="M584" s="130"/>
      <c r="N584" s="130"/>
      <c r="O584" s="130"/>
      <c r="P584" s="130"/>
      <c r="Q584" s="130"/>
      <c r="R584" s="680"/>
      <c r="S584" s="130"/>
      <c r="T584" s="130"/>
      <c r="U584" s="130"/>
      <c r="V584" s="130"/>
      <c r="W584" s="130"/>
      <c r="X584" s="130"/>
      <c r="Y584" s="680"/>
      <c r="Z584" s="130"/>
      <c r="AA584" s="130"/>
      <c r="AB584" s="130"/>
      <c r="AC584" s="130"/>
      <c r="AD584" s="130"/>
      <c r="AE584" s="130"/>
      <c r="AF584" s="680"/>
      <c r="AG584" s="130"/>
      <c r="AH584" s="130"/>
      <c r="AI584" s="130"/>
      <c r="AJ584" s="130"/>
      <c r="AK584" s="130"/>
      <c r="AL584" s="130"/>
    </row>
    <row r="585" spans="1:38" s="43" customFormat="1" x14ac:dyDescent="0.2">
      <c r="A585" s="15"/>
      <c r="B585" s="685"/>
      <c r="C585" s="15"/>
      <c r="K585" s="680"/>
      <c r="L585" s="130"/>
      <c r="M585" s="130"/>
      <c r="N585" s="130"/>
      <c r="O585" s="130"/>
      <c r="P585" s="130"/>
      <c r="Q585" s="130"/>
      <c r="R585" s="680"/>
      <c r="S585" s="130"/>
      <c r="T585" s="130"/>
      <c r="U585" s="130"/>
      <c r="V585" s="130"/>
      <c r="W585" s="130"/>
      <c r="X585" s="130"/>
      <c r="Y585" s="680"/>
      <c r="Z585" s="130"/>
      <c r="AA585" s="130"/>
      <c r="AB585" s="130"/>
      <c r="AC585" s="130"/>
      <c r="AD585" s="130"/>
      <c r="AE585" s="130"/>
      <c r="AF585" s="680"/>
      <c r="AG585" s="130"/>
      <c r="AH585" s="130"/>
      <c r="AI585" s="130"/>
      <c r="AJ585" s="130"/>
      <c r="AK585" s="130"/>
      <c r="AL585" s="130"/>
    </row>
    <row r="586" spans="1:38" s="43" customFormat="1" x14ac:dyDescent="0.2">
      <c r="A586" s="15"/>
      <c r="B586" s="685"/>
      <c r="C586" s="15"/>
      <c r="K586" s="680"/>
      <c r="L586" s="130"/>
      <c r="M586" s="130"/>
      <c r="N586" s="130"/>
      <c r="O586" s="130"/>
      <c r="P586" s="130"/>
      <c r="Q586" s="130"/>
      <c r="R586" s="680"/>
      <c r="S586" s="130"/>
      <c r="T586" s="130"/>
      <c r="U586" s="130"/>
      <c r="V586" s="130"/>
      <c r="W586" s="130"/>
      <c r="X586" s="130"/>
      <c r="Y586" s="680"/>
      <c r="Z586" s="130"/>
      <c r="AA586" s="130"/>
      <c r="AB586" s="130"/>
      <c r="AC586" s="130"/>
      <c r="AD586" s="130"/>
      <c r="AE586" s="130"/>
      <c r="AF586" s="680"/>
      <c r="AG586" s="130"/>
      <c r="AH586" s="130"/>
      <c r="AI586" s="130"/>
      <c r="AJ586" s="130"/>
      <c r="AK586" s="130"/>
      <c r="AL586" s="130"/>
    </row>
    <row r="587" spans="1:38" s="43" customFormat="1" x14ac:dyDescent="0.2">
      <c r="A587" s="15"/>
      <c r="B587" s="685"/>
      <c r="C587" s="15"/>
      <c r="K587" s="680"/>
      <c r="L587" s="130"/>
      <c r="M587" s="130"/>
      <c r="N587" s="130"/>
      <c r="O587" s="130"/>
      <c r="P587" s="130"/>
      <c r="Q587" s="130"/>
      <c r="R587" s="680"/>
      <c r="S587" s="130"/>
      <c r="T587" s="130"/>
      <c r="U587" s="130"/>
      <c r="V587" s="130"/>
      <c r="W587" s="130"/>
      <c r="X587" s="130"/>
      <c r="Y587" s="680"/>
      <c r="Z587" s="130"/>
      <c r="AA587" s="130"/>
      <c r="AB587" s="130"/>
      <c r="AC587" s="130"/>
      <c r="AD587" s="130"/>
      <c r="AE587" s="130"/>
      <c r="AF587" s="680"/>
      <c r="AG587" s="130"/>
      <c r="AH587" s="130"/>
      <c r="AI587" s="130"/>
      <c r="AJ587" s="130"/>
      <c r="AK587" s="130"/>
      <c r="AL587" s="130"/>
    </row>
    <row r="588" spans="1:38" s="43" customFormat="1" x14ac:dyDescent="0.2">
      <c r="A588" s="15"/>
      <c r="B588" s="685"/>
      <c r="C588" s="15"/>
      <c r="K588" s="680"/>
      <c r="L588" s="130"/>
      <c r="M588" s="130"/>
      <c r="N588" s="130"/>
      <c r="O588" s="130"/>
      <c r="P588" s="130"/>
      <c r="Q588" s="130"/>
      <c r="R588" s="680"/>
      <c r="S588" s="130"/>
      <c r="T588" s="130"/>
      <c r="U588" s="130"/>
      <c r="V588" s="130"/>
      <c r="W588" s="130"/>
      <c r="X588" s="130"/>
      <c r="Y588" s="680"/>
      <c r="Z588" s="130"/>
      <c r="AA588" s="130"/>
      <c r="AB588" s="130"/>
      <c r="AC588" s="130"/>
      <c r="AD588" s="130"/>
      <c r="AE588" s="130"/>
      <c r="AF588" s="680"/>
      <c r="AG588" s="130"/>
      <c r="AH588" s="130"/>
      <c r="AI588" s="130"/>
      <c r="AJ588" s="130"/>
      <c r="AK588" s="130"/>
      <c r="AL588" s="130"/>
    </row>
    <row r="589" spans="1:38" s="43" customFormat="1" x14ac:dyDescent="0.2">
      <c r="A589" s="15"/>
      <c r="B589" s="685"/>
      <c r="C589" s="15"/>
      <c r="K589" s="680"/>
      <c r="L589" s="130"/>
      <c r="M589" s="130"/>
      <c r="N589" s="130"/>
      <c r="O589" s="130"/>
      <c r="P589" s="130"/>
      <c r="Q589" s="130"/>
      <c r="R589" s="680"/>
      <c r="S589" s="130"/>
      <c r="T589" s="130"/>
      <c r="U589" s="130"/>
      <c r="V589" s="130"/>
      <c r="W589" s="130"/>
      <c r="X589" s="130"/>
      <c r="Y589" s="680"/>
      <c r="Z589" s="130"/>
      <c r="AA589" s="130"/>
      <c r="AB589" s="130"/>
      <c r="AC589" s="130"/>
      <c r="AD589" s="130"/>
      <c r="AE589" s="130"/>
      <c r="AF589" s="680"/>
      <c r="AG589" s="130"/>
      <c r="AH589" s="130"/>
      <c r="AI589" s="130"/>
      <c r="AJ589" s="130"/>
      <c r="AK589" s="130"/>
      <c r="AL589" s="130"/>
    </row>
    <row r="590" spans="1:38" s="43" customFormat="1" x14ac:dyDescent="0.2">
      <c r="A590" s="15"/>
      <c r="B590" s="685"/>
      <c r="C590" s="15"/>
      <c r="K590" s="680"/>
      <c r="L590" s="130"/>
      <c r="M590" s="130"/>
      <c r="N590" s="130"/>
      <c r="O590" s="130"/>
      <c r="P590" s="130"/>
      <c r="Q590" s="130"/>
      <c r="R590" s="680"/>
      <c r="S590" s="130"/>
      <c r="T590" s="130"/>
      <c r="U590" s="130"/>
      <c r="V590" s="130"/>
      <c r="W590" s="130"/>
      <c r="X590" s="130"/>
      <c r="Y590" s="680"/>
      <c r="Z590" s="130"/>
      <c r="AA590" s="130"/>
      <c r="AB590" s="130"/>
      <c r="AC590" s="130"/>
      <c r="AD590" s="130"/>
      <c r="AE590" s="130"/>
      <c r="AF590" s="680"/>
      <c r="AG590" s="130"/>
      <c r="AH590" s="130"/>
      <c r="AI590" s="130"/>
      <c r="AJ590" s="130"/>
      <c r="AK590" s="130"/>
      <c r="AL590" s="130"/>
    </row>
    <row r="591" spans="1:38" s="43" customFormat="1" x14ac:dyDescent="0.2">
      <c r="A591" s="15"/>
      <c r="B591" s="685"/>
      <c r="C591" s="15"/>
      <c r="K591" s="680"/>
      <c r="L591" s="130"/>
      <c r="M591" s="130"/>
      <c r="N591" s="130"/>
      <c r="O591" s="130"/>
      <c r="P591" s="130"/>
      <c r="Q591" s="130"/>
      <c r="R591" s="680"/>
      <c r="S591" s="130"/>
      <c r="T591" s="130"/>
      <c r="U591" s="130"/>
      <c r="V591" s="130"/>
      <c r="W591" s="130"/>
      <c r="X591" s="130"/>
      <c r="Y591" s="680"/>
      <c r="Z591" s="130"/>
      <c r="AA591" s="130"/>
      <c r="AB591" s="130"/>
      <c r="AC591" s="130"/>
      <c r="AD591" s="130"/>
      <c r="AE591" s="130"/>
      <c r="AF591" s="680"/>
      <c r="AG591" s="130"/>
      <c r="AH591" s="130"/>
      <c r="AI591" s="130"/>
      <c r="AJ591" s="130"/>
      <c r="AK591" s="130"/>
      <c r="AL591" s="130"/>
    </row>
    <row r="592" spans="1:38" s="43" customFormat="1" x14ac:dyDescent="0.2">
      <c r="A592" s="15"/>
      <c r="B592" s="685"/>
      <c r="C592" s="15"/>
      <c r="K592" s="680"/>
      <c r="L592" s="130"/>
      <c r="M592" s="130"/>
      <c r="N592" s="130"/>
      <c r="O592" s="130"/>
      <c r="P592" s="130"/>
      <c r="Q592" s="130"/>
      <c r="R592" s="680"/>
      <c r="S592" s="130"/>
      <c r="T592" s="130"/>
      <c r="U592" s="130"/>
      <c r="V592" s="130"/>
      <c r="W592" s="130"/>
      <c r="X592" s="130"/>
      <c r="Y592" s="680"/>
      <c r="Z592" s="130"/>
      <c r="AA592" s="130"/>
      <c r="AB592" s="130"/>
      <c r="AC592" s="130"/>
      <c r="AD592" s="130"/>
      <c r="AE592" s="130"/>
      <c r="AF592" s="680"/>
      <c r="AG592" s="130"/>
      <c r="AH592" s="130"/>
      <c r="AI592" s="130"/>
      <c r="AJ592" s="130"/>
      <c r="AK592" s="130"/>
      <c r="AL592" s="130"/>
    </row>
    <row r="593" spans="1:38" s="43" customFormat="1" x14ac:dyDescent="0.2">
      <c r="A593" s="15"/>
      <c r="B593" s="685"/>
      <c r="C593" s="15"/>
      <c r="K593" s="680"/>
      <c r="L593" s="130"/>
      <c r="M593" s="130"/>
      <c r="N593" s="130"/>
      <c r="O593" s="130"/>
      <c r="P593" s="130"/>
      <c r="Q593" s="130"/>
      <c r="R593" s="680"/>
      <c r="S593" s="130"/>
      <c r="T593" s="130"/>
      <c r="U593" s="130"/>
      <c r="V593" s="130"/>
      <c r="W593" s="130"/>
      <c r="X593" s="130"/>
      <c r="Y593" s="680"/>
      <c r="Z593" s="130"/>
      <c r="AA593" s="130"/>
      <c r="AB593" s="130"/>
      <c r="AC593" s="130"/>
      <c r="AD593" s="130"/>
      <c r="AE593" s="130"/>
      <c r="AF593" s="680"/>
      <c r="AG593" s="130"/>
      <c r="AH593" s="130"/>
      <c r="AI593" s="130"/>
      <c r="AJ593" s="130"/>
      <c r="AK593" s="130"/>
      <c r="AL593" s="130"/>
    </row>
    <row r="594" spans="1:38" s="43" customFormat="1" x14ac:dyDescent="0.2">
      <c r="A594" s="15"/>
      <c r="B594" s="685"/>
      <c r="C594" s="15"/>
      <c r="K594" s="680"/>
      <c r="L594" s="130"/>
      <c r="M594" s="130"/>
      <c r="N594" s="130"/>
      <c r="O594" s="130"/>
      <c r="P594" s="130"/>
      <c r="Q594" s="130"/>
      <c r="R594" s="680"/>
      <c r="S594" s="130"/>
      <c r="T594" s="130"/>
      <c r="U594" s="130"/>
      <c r="V594" s="130"/>
      <c r="W594" s="130"/>
      <c r="X594" s="130"/>
      <c r="Y594" s="680"/>
      <c r="Z594" s="130"/>
      <c r="AA594" s="130"/>
      <c r="AB594" s="130"/>
      <c r="AC594" s="130"/>
      <c r="AD594" s="130"/>
      <c r="AE594" s="130"/>
      <c r="AF594" s="680"/>
      <c r="AG594" s="130"/>
      <c r="AH594" s="130"/>
      <c r="AI594" s="130"/>
      <c r="AJ594" s="130"/>
      <c r="AK594" s="130"/>
      <c r="AL594" s="130"/>
    </row>
    <row r="595" spans="1:38" s="43" customFormat="1" x14ac:dyDescent="0.2">
      <c r="A595" s="15"/>
      <c r="B595" s="685"/>
      <c r="C595" s="15"/>
      <c r="K595" s="680"/>
      <c r="L595" s="130"/>
      <c r="M595" s="130"/>
      <c r="N595" s="130"/>
      <c r="O595" s="130"/>
      <c r="P595" s="130"/>
      <c r="Q595" s="130"/>
      <c r="R595" s="680"/>
      <c r="S595" s="130"/>
      <c r="T595" s="130"/>
      <c r="U595" s="130"/>
      <c r="V595" s="130"/>
      <c r="W595" s="130"/>
      <c r="X595" s="130"/>
      <c r="Y595" s="680"/>
      <c r="Z595" s="130"/>
      <c r="AA595" s="130"/>
      <c r="AB595" s="130"/>
      <c r="AC595" s="130"/>
      <c r="AD595" s="130"/>
      <c r="AE595" s="130"/>
      <c r="AF595" s="680"/>
      <c r="AG595" s="130"/>
      <c r="AH595" s="130"/>
      <c r="AI595" s="130"/>
      <c r="AJ595" s="130"/>
      <c r="AK595" s="130"/>
      <c r="AL595" s="130"/>
    </row>
    <row r="596" spans="1:38" s="43" customFormat="1" x14ac:dyDescent="0.2">
      <c r="A596" s="15"/>
      <c r="B596" s="685"/>
      <c r="C596" s="15"/>
      <c r="K596" s="680"/>
      <c r="L596" s="130"/>
      <c r="M596" s="130"/>
      <c r="N596" s="130"/>
      <c r="O596" s="130"/>
      <c r="P596" s="130"/>
      <c r="Q596" s="130"/>
      <c r="R596" s="680"/>
      <c r="S596" s="130"/>
      <c r="T596" s="130"/>
      <c r="U596" s="130"/>
      <c r="V596" s="130"/>
      <c r="W596" s="130"/>
      <c r="X596" s="130"/>
      <c r="Y596" s="680"/>
      <c r="Z596" s="130"/>
      <c r="AA596" s="130"/>
      <c r="AB596" s="130"/>
      <c r="AC596" s="130"/>
      <c r="AD596" s="130"/>
      <c r="AE596" s="130"/>
      <c r="AF596" s="680"/>
      <c r="AG596" s="130"/>
      <c r="AH596" s="130"/>
      <c r="AI596" s="130"/>
      <c r="AJ596" s="130"/>
      <c r="AK596" s="130"/>
      <c r="AL596" s="130"/>
    </row>
    <row r="597" spans="1:38" s="43" customFormat="1" x14ac:dyDescent="0.2">
      <c r="A597" s="15"/>
      <c r="B597" s="685"/>
      <c r="C597" s="15"/>
      <c r="K597" s="680"/>
      <c r="L597" s="130"/>
      <c r="M597" s="130"/>
      <c r="N597" s="130"/>
      <c r="O597" s="130"/>
      <c r="P597" s="130"/>
      <c r="Q597" s="130"/>
      <c r="R597" s="680"/>
      <c r="S597" s="130"/>
      <c r="T597" s="130"/>
      <c r="U597" s="130"/>
      <c r="V597" s="130"/>
      <c r="W597" s="130"/>
      <c r="X597" s="130"/>
      <c r="Y597" s="680"/>
      <c r="Z597" s="130"/>
      <c r="AA597" s="130"/>
      <c r="AB597" s="130"/>
      <c r="AC597" s="130"/>
      <c r="AD597" s="130"/>
      <c r="AE597" s="130"/>
      <c r="AF597" s="680"/>
      <c r="AG597" s="130"/>
      <c r="AH597" s="130"/>
      <c r="AI597" s="130"/>
      <c r="AJ597" s="130"/>
      <c r="AK597" s="130"/>
      <c r="AL597" s="130"/>
    </row>
    <row r="598" spans="1:38" s="43" customFormat="1" x14ac:dyDescent="0.2">
      <c r="A598" s="15"/>
      <c r="B598" s="685"/>
      <c r="C598" s="15"/>
      <c r="K598" s="680"/>
      <c r="L598" s="130"/>
      <c r="M598" s="130"/>
      <c r="N598" s="130"/>
      <c r="O598" s="130"/>
      <c r="P598" s="130"/>
      <c r="Q598" s="130"/>
      <c r="R598" s="680"/>
      <c r="S598" s="130"/>
      <c r="T598" s="130"/>
      <c r="U598" s="130"/>
      <c r="V598" s="130"/>
      <c r="W598" s="130"/>
      <c r="X598" s="130"/>
      <c r="Y598" s="680"/>
      <c r="Z598" s="130"/>
      <c r="AA598" s="130"/>
      <c r="AB598" s="130"/>
      <c r="AC598" s="130"/>
      <c r="AD598" s="130"/>
      <c r="AE598" s="130"/>
      <c r="AF598" s="680"/>
      <c r="AG598" s="130"/>
      <c r="AH598" s="130"/>
      <c r="AI598" s="130"/>
      <c r="AJ598" s="130"/>
      <c r="AK598" s="130"/>
      <c r="AL598" s="130"/>
    </row>
    <row r="599" spans="1:38" s="43" customFormat="1" x14ac:dyDescent="0.2">
      <c r="A599" s="15"/>
      <c r="B599" s="685"/>
      <c r="C599" s="15"/>
      <c r="K599" s="680"/>
      <c r="L599" s="130"/>
      <c r="M599" s="130"/>
      <c r="N599" s="130"/>
      <c r="O599" s="130"/>
      <c r="P599" s="130"/>
      <c r="Q599" s="130"/>
      <c r="R599" s="680"/>
      <c r="S599" s="130"/>
      <c r="T599" s="130"/>
      <c r="U599" s="130"/>
      <c r="V599" s="130"/>
      <c r="W599" s="130"/>
      <c r="X599" s="130"/>
      <c r="Y599" s="680"/>
      <c r="Z599" s="130"/>
      <c r="AA599" s="130"/>
      <c r="AB599" s="130"/>
      <c r="AC599" s="130"/>
      <c r="AD599" s="130"/>
      <c r="AE599" s="130"/>
      <c r="AF599" s="680"/>
      <c r="AG599" s="130"/>
      <c r="AH599" s="130"/>
      <c r="AI599" s="130"/>
      <c r="AJ599" s="130"/>
      <c r="AK599" s="130"/>
      <c r="AL599" s="130"/>
    </row>
    <row r="600" spans="1:38" s="43" customFormat="1" x14ac:dyDescent="0.2">
      <c r="A600" s="15"/>
      <c r="B600" s="685"/>
      <c r="C600" s="15"/>
      <c r="K600" s="680"/>
      <c r="L600" s="130"/>
      <c r="M600" s="130"/>
      <c r="N600" s="130"/>
      <c r="O600" s="130"/>
      <c r="P600" s="130"/>
      <c r="Q600" s="130"/>
      <c r="R600" s="680"/>
      <c r="S600" s="130"/>
      <c r="T600" s="130"/>
      <c r="U600" s="130"/>
      <c r="V600" s="130"/>
      <c r="W600" s="130"/>
      <c r="X600" s="130"/>
      <c r="Y600" s="680"/>
      <c r="Z600" s="130"/>
      <c r="AA600" s="130"/>
      <c r="AB600" s="130"/>
      <c r="AC600" s="130"/>
      <c r="AD600" s="130"/>
      <c r="AE600" s="130"/>
      <c r="AF600" s="680"/>
      <c r="AG600" s="130"/>
      <c r="AH600" s="130"/>
      <c r="AI600" s="130"/>
      <c r="AJ600" s="130"/>
      <c r="AK600" s="130"/>
      <c r="AL600" s="130"/>
    </row>
    <row r="601" spans="1:38" s="43" customFormat="1" x14ac:dyDescent="0.2">
      <c r="A601" s="15"/>
      <c r="B601" s="685"/>
      <c r="C601" s="15"/>
      <c r="K601" s="680"/>
      <c r="L601" s="130"/>
      <c r="M601" s="130"/>
      <c r="N601" s="130"/>
      <c r="O601" s="130"/>
      <c r="P601" s="130"/>
      <c r="Q601" s="130"/>
      <c r="R601" s="680"/>
      <c r="S601" s="130"/>
      <c r="T601" s="130"/>
      <c r="U601" s="130"/>
      <c r="V601" s="130"/>
      <c r="W601" s="130"/>
      <c r="X601" s="130"/>
      <c r="Y601" s="680"/>
      <c r="Z601" s="130"/>
      <c r="AA601" s="130"/>
      <c r="AB601" s="130"/>
      <c r="AC601" s="130"/>
      <c r="AD601" s="130"/>
      <c r="AE601" s="130"/>
      <c r="AF601" s="680"/>
      <c r="AG601" s="130"/>
      <c r="AH601" s="130"/>
      <c r="AI601" s="130"/>
      <c r="AJ601" s="130"/>
      <c r="AK601" s="130"/>
      <c r="AL601" s="130"/>
    </row>
    <row r="602" spans="1:38" s="43" customFormat="1" x14ac:dyDescent="0.2">
      <c r="A602" s="15"/>
      <c r="B602" s="685"/>
      <c r="C602" s="15"/>
      <c r="K602" s="680"/>
      <c r="L602" s="130"/>
      <c r="M602" s="130"/>
      <c r="N602" s="130"/>
      <c r="O602" s="130"/>
      <c r="P602" s="130"/>
      <c r="Q602" s="130"/>
      <c r="R602" s="680"/>
      <c r="S602" s="130"/>
      <c r="T602" s="130"/>
      <c r="U602" s="130"/>
      <c r="V602" s="130"/>
      <c r="W602" s="130"/>
      <c r="X602" s="130"/>
      <c r="Y602" s="680"/>
      <c r="Z602" s="130"/>
      <c r="AA602" s="130"/>
      <c r="AB602" s="130"/>
      <c r="AC602" s="130"/>
      <c r="AD602" s="130"/>
      <c r="AE602" s="130"/>
      <c r="AF602" s="680"/>
      <c r="AG602" s="130"/>
      <c r="AH602" s="130"/>
      <c r="AI602" s="130"/>
      <c r="AJ602" s="130"/>
      <c r="AK602" s="130"/>
      <c r="AL602" s="130"/>
    </row>
    <row r="603" spans="1:38" s="43" customFormat="1" x14ac:dyDescent="0.2">
      <c r="A603" s="15"/>
      <c r="B603" s="685"/>
      <c r="C603" s="15"/>
      <c r="K603" s="680"/>
      <c r="L603" s="130"/>
      <c r="M603" s="130"/>
      <c r="N603" s="130"/>
      <c r="O603" s="130"/>
      <c r="P603" s="130"/>
      <c r="Q603" s="130"/>
      <c r="R603" s="680"/>
      <c r="S603" s="130"/>
      <c r="T603" s="130"/>
      <c r="U603" s="130"/>
      <c r="V603" s="130"/>
      <c r="W603" s="130"/>
      <c r="X603" s="130"/>
      <c r="Y603" s="680"/>
      <c r="Z603" s="130"/>
      <c r="AA603" s="130"/>
      <c r="AB603" s="130"/>
      <c r="AC603" s="130"/>
      <c r="AD603" s="130"/>
      <c r="AE603" s="130"/>
      <c r="AF603" s="680"/>
      <c r="AG603" s="130"/>
      <c r="AH603" s="130"/>
      <c r="AI603" s="130"/>
      <c r="AJ603" s="130"/>
      <c r="AK603" s="130"/>
      <c r="AL603" s="130"/>
    </row>
    <row r="604" spans="1:38" s="43" customFormat="1" x14ac:dyDescent="0.2">
      <c r="A604" s="15"/>
      <c r="B604" s="685"/>
      <c r="C604" s="15"/>
      <c r="K604" s="680"/>
      <c r="L604" s="130"/>
      <c r="M604" s="130"/>
      <c r="N604" s="130"/>
      <c r="O604" s="130"/>
      <c r="P604" s="130"/>
      <c r="Q604" s="130"/>
      <c r="R604" s="680"/>
      <c r="S604" s="130"/>
      <c r="T604" s="130"/>
      <c r="U604" s="130"/>
      <c r="V604" s="130"/>
      <c r="W604" s="130"/>
      <c r="X604" s="130"/>
      <c r="Y604" s="680"/>
      <c r="Z604" s="130"/>
      <c r="AA604" s="130"/>
      <c r="AB604" s="130"/>
      <c r="AC604" s="130"/>
      <c r="AD604" s="130"/>
      <c r="AE604" s="130"/>
      <c r="AF604" s="680"/>
      <c r="AG604" s="130"/>
      <c r="AH604" s="130"/>
      <c r="AI604" s="130"/>
      <c r="AJ604" s="130"/>
      <c r="AK604" s="130"/>
      <c r="AL604" s="130"/>
    </row>
    <row r="605" spans="1:38" s="43" customFormat="1" x14ac:dyDescent="0.2">
      <c r="A605" s="15"/>
      <c r="B605" s="685"/>
      <c r="C605" s="15"/>
      <c r="K605" s="680"/>
      <c r="L605" s="130"/>
      <c r="M605" s="130"/>
      <c r="N605" s="130"/>
      <c r="O605" s="130"/>
      <c r="P605" s="130"/>
      <c r="Q605" s="130"/>
      <c r="R605" s="680"/>
      <c r="S605" s="130"/>
      <c r="T605" s="130"/>
      <c r="U605" s="130"/>
      <c r="V605" s="130"/>
      <c r="W605" s="130"/>
      <c r="X605" s="130"/>
      <c r="Y605" s="680"/>
      <c r="Z605" s="130"/>
      <c r="AA605" s="130"/>
      <c r="AB605" s="130"/>
      <c r="AC605" s="130"/>
      <c r="AD605" s="130"/>
      <c r="AE605" s="130"/>
      <c r="AF605" s="680"/>
      <c r="AG605" s="130"/>
      <c r="AH605" s="130"/>
      <c r="AI605" s="130"/>
      <c r="AJ605" s="130"/>
      <c r="AK605" s="130"/>
      <c r="AL605" s="130"/>
    </row>
    <row r="606" spans="1:38" s="43" customFormat="1" x14ac:dyDescent="0.2">
      <c r="A606" s="15"/>
      <c r="B606" s="685"/>
      <c r="C606" s="15"/>
      <c r="K606" s="680"/>
      <c r="L606" s="130"/>
      <c r="M606" s="130"/>
      <c r="N606" s="130"/>
      <c r="O606" s="130"/>
      <c r="P606" s="130"/>
      <c r="Q606" s="130"/>
      <c r="R606" s="680"/>
      <c r="S606" s="130"/>
      <c r="T606" s="130"/>
      <c r="U606" s="130"/>
      <c r="V606" s="130"/>
      <c r="W606" s="130"/>
      <c r="X606" s="130"/>
      <c r="Y606" s="680"/>
      <c r="Z606" s="130"/>
      <c r="AA606" s="130"/>
      <c r="AB606" s="130"/>
      <c r="AC606" s="130"/>
      <c r="AD606" s="130"/>
      <c r="AE606" s="130"/>
      <c r="AF606" s="680"/>
      <c r="AG606" s="130"/>
      <c r="AH606" s="130"/>
      <c r="AI606" s="130"/>
      <c r="AJ606" s="130"/>
      <c r="AK606" s="130"/>
      <c r="AL606" s="130"/>
    </row>
    <row r="607" spans="1:38" s="43" customFormat="1" x14ac:dyDescent="0.2">
      <c r="A607" s="15"/>
      <c r="B607" s="685"/>
      <c r="C607" s="15"/>
      <c r="K607" s="680"/>
      <c r="L607" s="130"/>
      <c r="M607" s="130"/>
      <c r="N607" s="130"/>
      <c r="O607" s="130"/>
      <c r="P607" s="130"/>
      <c r="Q607" s="130"/>
      <c r="R607" s="680"/>
      <c r="S607" s="130"/>
      <c r="T607" s="130"/>
      <c r="U607" s="130"/>
      <c r="V607" s="130"/>
      <c r="W607" s="130"/>
      <c r="X607" s="130"/>
      <c r="Y607" s="680"/>
      <c r="Z607" s="130"/>
      <c r="AA607" s="130"/>
      <c r="AB607" s="130"/>
      <c r="AC607" s="130"/>
      <c r="AD607" s="130"/>
      <c r="AE607" s="130"/>
      <c r="AF607" s="680"/>
      <c r="AG607" s="130"/>
      <c r="AH607" s="130"/>
      <c r="AI607" s="130"/>
      <c r="AJ607" s="130"/>
      <c r="AK607" s="130"/>
      <c r="AL607" s="130"/>
    </row>
    <row r="608" spans="1:38" s="43" customFormat="1" x14ac:dyDescent="0.2">
      <c r="A608" s="15"/>
      <c r="B608" s="685"/>
      <c r="C608" s="15"/>
      <c r="K608" s="680"/>
      <c r="L608" s="130"/>
      <c r="M608" s="130"/>
      <c r="N608" s="130"/>
      <c r="O608" s="130"/>
      <c r="P608" s="130"/>
      <c r="Q608" s="130"/>
      <c r="R608" s="680"/>
      <c r="S608" s="130"/>
      <c r="T608" s="130"/>
      <c r="U608" s="130"/>
      <c r="V608" s="130"/>
      <c r="W608" s="130"/>
      <c r="X608" s="130"/>
      <c r="Y608" s="680"/>
      <c r="Z608" s="130"/>
      <c r="AA608" s="130"/>
      <c r="AB608" s="130"/>
      <c r="AC608" s="130"/>
      <c r="AD608" s="130"/>
      <c r="AE608" s="130"/>
      <c r="AF608" s="680"/>
      <c r="AG608" s="130"/>
      <c r="AH608" s="130"/>
      <c r="AI608" s="130"/>
      <c r="AJ608" s="130"/>
      <c r="AK608" s="130"/>
      <c r="AL608" s="130"/>
    </row>
    <row r="609" spans="1:38" s="43" customFormat="1" x14ac:dyDescent="0.2">
      <c r="A609" s="15"/>
      <c r="B609" s="685"/>
      <c r="C609" s="15"/>
      <c r="K609" s="680"/>
      <c r="L609" s="130"/>
      <c r="M609" s="130"/>
      <c r="N609" s="130"/>
      <c r="O609" s="130"/>
      <c r="P609" s="130"/>
      <c r="Q609" s="130"/>
      <c r="R609" s="680"/>
      <c r="S609" s="130"/>
      <c r="T609" s="130"/>
      <c r="U609" s="130"/>
      <c r="V609" s="130"/>
      <c r="W609" s="130"/>
      <c r="X609" s="130"/>
      <c r="Y609" s="680"/>
      <c r="Z609" s="130"/>
      <c r="AA609" s="130"/>
      <c r="AB609" s="130"/>
      <c r="AC609" s="130"/>
      <c r="AD609" s="130"/>
      <c r="AE609" s="130"/>
      <c r="AF609" s="680"/>
      <c r="AG609" s="130"/>
      <c r="AH609" s="130"/>
      <c r="AI609" s="130"/>
      <c r="AJ609" s="130"/>
      <c r="AK609" s="130"/>
      <c r="AL609" s="130"/>
    </row>
    <row r="610" spans="1:38" s="43" customFormat="1" x14ac:dyDescent="0.2">
      <c r="A610" s="15"/>
      <c r="B610" s="685"/>
      <c r="C610" s="15"/>
      <c r="K610" s="680"/>
      <c r="L610" s="130"/>
      <c r="M610" s="130"/>
      <c r="N610" s="130"/>
      <c r="O610" s="130"/>
      <c r="P610" s="130"/>
      <c r="Q610" s="130"/>
      <c r="R610" s="680"/>
      <c r="S610" s="130"/>
      <c r="T610" s="130"/>
      <c r="U610" s="130"/>
      <c r="V610" s="130"/>
      <c r="W610" s="130"/>
      <c r="X610" s="130"/>
      <c r="Y610" s="680"/>
      <c r="Z610" s="130"/>
      <c r="AA610" s="130"/>
      <c r="AB610" s="130"/>
      <c r="AC610" s="130"/>
      <c r="AD610" s="130"/>
      <c r="AE610" s="130"/>
      <c r="AF610" s="680"/>
      <c r="AG610" s="130"/>
      <c r="AH610" s="130"/>
      <c r="AI610" s="130"/>
      <c r="AJ610" s="130"/>
      <c r="AK610" s="130"/>
      <c r="AL610" s="130"/>
    </row>
    <row r="611" spans="1:38" s="43" customFormat="1" x14ac:dyDescent="0.2">
      <c r="A611" s="15"/>
      <c r="B611" s="685"/>
      <c r="C611" s="15"/>
      <c r="K611" s="680"/>
      <c r="L611" s="130"/>
      <c r="M611" s="130"/>
      <c r="N611" s="130"/>
      <c r="O611" s="130"/>
      <c r="P611" s="130"/>
      <c r="Q611" s="130"/>
      <c r="R611" s="680"/>
      <c r="S611" s="130"/>
      <c r="T611" s="130"/>
      <c r="U611" s="130"/>
      <c r="V611" s="130"/>
      <c r="W611" s="130"/>
      <c r="X611" s="130"/>
      <c r="Y611" s="680"/>
      <c r="Z611" s="130"/>
      <c r="AA611" s="130"/>
      <c r="AB611" s="130"/>
      <c r="AC611" s="130"/>
      <c r="AD611" s="130"/>
      <c r="AE611" s="130"/>
      <c r="AF611" s="680"/>
      <c r="AG611" s="130"/>
      <c r="AH611" s="130"/>
      <c r="AI611" s="130"/>
      <c r="AJ611" s="130"/>
      <c r="AK611" s="130"/>
      <c r="AL611" s="130"/>
    </row>
    <row r="612" spans="1:38" s="43" customFormat="1" x14ac:dyDescent="0.2">
      <c r="A612" s="15"/>
      <c r="B612" s="685"/>
      <c r="C612" s="15"/>
      <c r="K612" s="680"/>
      <c r="L612" s="130"/>
      <c r="M612" s="130"/>
      <c r="N612" s="130"/>
      <c r="O612" s="130"/>
      <c r="P612" s="130"/>
      <c r="Q612" s="130"/>
      <c r="R612" s="680"/>
      <c r="S612" s="130"/>
      <c r="T612" s="130"/>
      <c r="U612" s="130"/>
      <c r="V612" s="130"/>
      <c r="W612" s="130"/>
      <c r="X612" s="130"/>
      <c r="Y612" s="680"/>
      <c r="Z612" s="130"/>
      <c r="AA612" s="130"/>
      <c r="AB612" s="130"/>
      <c r="AC612" s="130"/>
      <c r="AD612" s="130"/>
      <c r="AE612" s="130"/>
      <c r="AF612" s="680"/>
      <c r="AG612" s="130"/>
      <c r="AH612" s="130"/>
      <c r="AI612" s="130"/>
      <c r="AJ612" s="130"/>
      <c r="AK612" s="130"/>
      <c r="AL612" s="130"/>
    </row>
    <row r="613" spans="1:38" s="43" customFormat="1" x14ac:dyDescent="0.2">
      <c r="A613" s="15"/>
      <c r="B613" s="685"/>
      <c r="C613" s="15"/>
      <c r="K613" s="680"/>
      <c r="L613" s="130"/>
      <c r="M613" s="130"/>
      <c r="N613" s="130"/>
      <c r="O613" s="130"/>
      <c r="P613" s="130"/>
      <c r="Q613" s="130"/>
      <c r="R613" s="680"/>
      <c r="S613" s="130"/>
      <c r="T613" s="130"/>
      <c r="U613" s="130"/>
      <c r="V613" s="130"/>
      <c r="W613" s="130"/>
      <c r="X613" s="130"/>
      <c r="Y613" s="680"/>
      <c r="Z613" s="130"/>
      <c r="AA613" s="130"/>
      <c r="AB613" s="130"/>
      <c r="AC613" s="130"/>
      <c r="AD613" s="130"/>
      <c r="AE613" s="130"/>
      <c r="AF613" s="680"/>
      <c r="AG613" s="130"/>
      <c r="AH613" s="130"/>
      <c r="AI613" s="130"/>
      <c r="AJ613" s="130"/>
      <c r="AK613" s="130"/>
      <c r="AL613" s="130"/>
    </row>
    <row r="614" spans="1:38" s="43" customFormat="1" x14ac:dyDescent="0.2">
      <c r="A614" s="15"/>
      <c r="B614" s="685"/>
      <c r="C614" s="15"/>
      <c r="K614" s="680"/>
      <c r="L614" s="130"/>
      <c r="M614" s="130"/>
      <c r="N614" s="130"/>
      <c r="O614" s="130"/>
      <c r="P614" s="130"/>
      <c r="Q614" s="130"/>
      <c r="R614" s="680"/>
      <c r="S614" s="130"/>
      <c r="T614" s="130"/>
      <c r="U614" s="130"/>
      <c r="V614" s="130"/>
      <c r="W614" s="130"/>
      <c r="X614" s="130"/>
      <c r="Y614" s="680"/>
      <c r="Z614" s="130"/>
      <c r="AA614" s="130"/>
      <c r="AB614" s="130"/>
      <c r="AC614" s="130"/>
      <c r="AD614" s="130"/>
      <c r="AE614" s="130"/>
      <c r="AF614" s="680"/>
      <c r="AG614" s="130"/>
      <c r="AH614" s="130"/>
      <c r="AI614" s="130"/>
      <c r="AJ614" s="130"/>
      <c r="AK614" s="130"/>
      <c r="AL614" s="130"/>
    </row>
    <row r="615" spans="1:38" s="43" customFormat="1" x14ac:dyDescent="0.2">
      <c r="A615" s="15"/>
      <c r="B615" s="685"/>
      <c r="C615" s="15"/>
      <c r="K615" s="680"/>
      <c r="L615" s="130"/>
      <c r="M615" s="130"/>
      <c r="N615" s="130"/>
      <c r="O615" s="130"/>
      <c r="P615" s="130"/>
      <c r="Q615" s="130"/>
      <c r="R615" s="680"/>
      <c r="S615" s="130"/>
      <c r="T615" s="130"/>
      <c r="U615" s="130"/>
      <c r="V615" s="130"/>
      <c r="W615" s="130"/>
      <c r="X615" s="130"/>
      <c r="Y615" s="680"/>
      <c r="Z615" s="130"/>
      <c r="AA615" s="130"/>
      <c r="AB615" s="130"/>
      <c r="AC615" s="130"/>
      <c r="AD615" s="130"/>
      <c r="AE615" s="130"/>
      <c r="AF615" s="680"/>
      <c r="AG615" s="130"/>
      <c r="AH615" s="130"/>
      <c r="AI615" s="130"/>
      <c r="AJ615" s="130"/>
      <c r="AK615" s="130"/>
      <c r="AL615" s="130"/>
    </row>
    <row r="616" spans="1:38" s="43" customFormat="1" x14ac:dyDescent="0.2">
      <c r="A616" s="15"/>
      <c r="B616" s="685"/>
      <c r="C616" s="15"/>
      <c r="K616" s="680"/>
      <c r="L616" s="130"/>
      <c r="M616" s="130"/>
      <c r="N616" s="130"/>
      <c r="O616" s="130"/>
      <c r="P616" s="130"/>
      <c r="Q616" s="130"/>
      <c r="R616" s="680"/>
      <c r="S616" s="130"/>
      <c r="T616" s="130"/>
      <c r="U616" s="130"/>
      <c r="V616" s="130"/>
      <c r="W616" s="130"/>
      <c r="X616" s="130"/>
      <c r="Y616" s="680"/>
      <c r="Z616" s="130"/>
      <c r="AA616" s="130"/>
      <c r="AB616" s="130"/>
      <c r="AC616" s="130"/>
      <c r="AD616" s="130"/>
      <c r="AE616" s="130"/>
      <c r="AF616" s="680"/>
      <c r="AG616" s="130"/>
      <c r="AH616" s="130"/>
      <c r="AI616" s="130"/>
      <c r="AJ616" s="130"/>
      <c r="AK616" s="130"/>
      <c r="AL616" s="130"/>
    </row>
    <row r="617" spans="1:38" s="43" customFormat="1" x14ac:dyDescent="0.2">
      <c r="A617" s="15"/>
      <c r="B617" s="685"/>
      <c r="C617" s="15"/>
      <c r="K617" s="680"/>
      <c r="L617" s="130"/>
      <c r="M617" s="130"/>
      <c r="N617" s="130"/>
      <c r="O617" s="130"/>
      <c r="P617" s="130"/>
      <c r="Q617" s="130"/>
      <c r="R617" s="680"/>
      <c r="S617" s="130"/>
      <c r="T617" s="130"/>
      <c r="U617" s="130"/>
      <c r="V617" s="130"/>
      <c r="W617" s="130"/>
      <c r="X617" s="130"/>
      <c r="Y617" s="680"/>
      <c r="Z617" s="130"/>
      <c r="AA617" s="130"/>
      <c r="AB617" s="130"/>
      <c r="AC617" s="130"/>
      <c r="AD617" s="130"/>
      <c r="AE617" s="130"/>
      <c r="AF617" s="680"/>
      <c r="AG617" s="130"/>
      <c r="AH617" s="130"/>
      <c r="AI617" s="130"/>
      <c r="AJ617" s="130"/>
      <c r="AK617" s="130"/>
      <c r="AL617" s="130"/>
    </row>
    <row r="618" spans="1:38" s="43" customFormat="1" x14ac:dyDescent="0.2">
      <c r="A618" s="15"/>
      <c r="B618" s="685"/>
      <c r="C618" s="15"/>
      <c r="K618" s="680"/>
      <c r="L618" s="130"/>
      <c r="M618" s="130"/>
      <c r="N618" s="130"/>
      <c r="O618" s="130"/>
      <c r="P618" s="130"/>
      <c r="Q618" s="130"/>
      <c r="R618" s="680"/>
      <c r="S618" s="130"/>
      <c r="T618" s="130"/>
      <c r="U618" s="130"/>
      <c r="V618" s="130"/>
      <c r="W618" s="130"/>
      <c r="X618" s="130"/>
      <c r="Y618" s="680"/>
      <c r="Z618" s="130"/>
      <c r="AA618" s="130"/>
      <c r="AB618" s="130"/>
      <c r="AC618" s="130"/>
      <c r="AD618" s="130"/>
      <c r="AE618" s="130"/>
      <c r="AF618" s="680"/>
      <c r="AG618" s="130"/>
      <c r="AH618" s="130"/>
      <c r="AI618" s="130"/>
      <c r="AJ618" s="130"/>
      <c r="AK618" s="130"/>
      <c r="AL618" s="130"/>
    </row>
    <row r="619" spans="1:38" s="43" customFormat="1" x14ac:dyDescent="0.2">
      <c r="A619" s="15"/>
      <c r="B619" s="685"/>
      <c r="C619" s="15"/>
      <c r="K619" s="680"/>
      <c r="L619" s="130"/>
      <c r="M619" s="130"/>
      <c r="N619" s="130"/>
      <c r="O619" s="130"/>
      <c r="P619" s="130"/>
      <c r="Q619" s="130"/>
      <c r="R619" s="680"/>
      <c r="S619" s="130"/>
      <c r="T619" s="130"/>
      <c r="U619" s="130"/>
      <c r="V619" s="130"/>
      <c r="W619" s="130"/>
      <c r="X619" s="130"/>
      <c r="Y619" s="680"/>
      <c r="Z619" s="130"/>
      <c r="AA619" s="130"/>
      <c r="AB619" s="130"/>
      <c r="AC619" s="130"/>
      <c r="AD619" s="130"/>
      <c r="AE619" s="130"/>
      <c r="AF619" s="680"/>
      <c r="AG619" s="130"/>
      <c r="AH619" s="130"/>
      <c r="AI619" s="130"/>
      <c r="AJ619" s="130"/>
      <c r="AK619" s="130"/>
      <c r="AL619" s="130"/>
    </row>
    <row r="620" spans="1:38" s="43" customFormat="1" x14ac:dyDescent="0.2">
      <c r="A620" s="15"/>
      <c r="B620" s="685"/>
      <c r="C620" s="15"/>
      <c r="K620" s="680"/>
      <c r="L620" s="130"/>
      <c r="M620" s="130"/>
      <c r="N620" s="130"/>
      <c r="O620" s="130"/>
      <c r="P620" s="130"/>
      <c r="Q620" s="130"/>
      <c r="R620" s="680"/>
      <c r="S620" s="130"/>
      <c r="T620" s="130"/>
      <c r="U620" s="130"/>
      <c r="V620" s="130"/>
      <c r="W620" s="130"/>
      <c r="X620" s="130"/>
      <c r="Y620" s="680"/>
      <c r="Z620" s="130"/>
      <c r="AA620" s="130"/>
      <c r="AB620" s="130"/>
      <c r="AC620" s="130"/>
      <c r="AD620" s="130"/>
      <c r="AE620" s="130"/>
      <c r="AF620" s="680"/>
      <c r="AG620" s="130"/>
      <c r="AH620" s="130"/>
      <c r="AI620" s="130"/>
      <c r="AJ620" s="130"/>
      <c r="AK620" s="130"/>
      <c r="AL620" s="130"/>
    </row>
    <row r="621" spans="1:38" s="43" customFormat="1" x14ac:dyDescent="0.2">
      <c r="A621" s="15"/>
      <c r="B621" s="685"/>
      <c r="C621" s="15"/>
      <c r="K621" s="680"/>
      <c r="L621" s="130"/>
      <c r="M621" s="130"/>
      <c r="N621" s="130"/>
      <c r="O621" s="130"/>
      <c r="P621" s="130"/>
      <c r="Q621" s="130"/>
      <c r="R621" s="680"/>
      <c r="S621" s="130"/>
      <c r="T621" s="130"/>
      <c r="U621" s="130"/>
      <c r="V621" s="130"/>
      <c r="W621" s="130"/>
      <c r="X621" s="130"/>
      <c r="Y621" s="680"/>
      <c r="Z621" s="130"/>
      <c r="AA621" s="130"/>
      <c r="AB621" s="130"/>
      <c r="AC621" s="130"/>
      <c r="AD621" s="130"/>
      <c r="AE621" s="130"/>
      <c r="AF621" s="680"/>
      <c r="AG621" s="130"/>
      <c r="AH621" s="130"/>
      <c r="AI621" s="130"/>
      <c r="AJ621" s="130"/>
      <c r="AK621" s="130"/>
      <c r="AL621" s="130"/>
    </row>
    <row r="622" spans="1:38" s="43" customFormat="1" x14ac:dyDescent="0.2">
      <c r="A622" s="15"/>
      <c r="B622" s="685"/>
      <c r="C622" s="15"/>
      <c r="K622" s="680"/>
      <c r="L622" s="130"/>
      <c r="M622" s="130"/>
      <c r="N622" s="130"/>
      <c r="O622" s="130"/>
      <c r="P622" s="130"/>
      <c r="Q622" s="130"/>
      <c r="R622" s="680"/>
      <c r="S622" s="130"/>
      <c r="T622" s="130"/>
      <c r="U622" s="130"/>
      <c r="V622" s="130"/>
      <c r="W622" s="130"/>
      <c r="X622" s="130"/>
      <c r="Y622" s="680"/>
      <c r="Z622" s="130"/>
      <c r="AA622" s="130"/>
      <c r="AB622" s="130"/>
      <c r="AC622" s="130"/>
      <c r="AD622" s="130"/>
      <c r="AE622" s="130"/>
      <c r="AF622" s="680"/>
      <c r="AG622" s="130"/>
      <c r="AH622" s="130"/>
      <c r="AI622" s="130"/>
      <c r="AJ622" s="130"/>
      <c r="AK622" s="130"/>
      <c r="AL622" s="130"/>
    </row>
    <row r="623" spans="1:38" s="43" customFormat="1" x14ac:dyDescent="0.2">
      <c r="A623" s="15"/>
      <c r="B623" s="685"/>
      <c r="C623" s="15"/>
      <c r="K623" s="680"/>
      <c r="L623" s="130"/>
      <c r="M623" s="130"/>
      <c r="N623" s="130"/>
      <c r="O623" s="130"/>
      <c r="P623" s="130"/>
      <c r="Q623" s="130"/>
      <c r="R623" s="680"/>
      <c r="S623" s="130"/>
      <c r="T623" s="130"/>
      <c r="U623" s="130"/>
      <c r="V623" s="130"/>
      <c r="W623" s="130"/>
      <c r="X623" s="130"/>
      <c r="Y623" s="680"/>
      <c r="Z623" s="130"/>
      <c r="AA623" s="130"/>
      <c r="AB623" s="130"/>
      <c r="AC623" s="130"/>
      <c r="AD623" s="130"/>
      <c r="AE623" s="130"/>
      <c r="AF623" s="680"/>
      <c r="AG623" s="130"/>
      <c r="AH623" s="130"/>
      <c r="AI623" s="130"/>
      <c r="AJ623" s="130"/>
      <c r="AK623" s="130"/>
      <c r="AL623" s="130"/>
    </row>
    <row r="624" spans="1:38" s="43" customFormat="1" x14ac:dyDescent="0.2">
      <c r="A624" s="15"/>
      <c r="B624" s="685"/>
      <c r="C624" s="15"/>
      <c r="K624" s="680"/>
      <c r="L624" s="130"/>
      <c r="M624" s="130"/>
      <c r="N624" s="130"/>
      <c r="O624" s="130"/>
      <c r="P624" s="130"/>
      <c r="Q624" s="130"/>
      <c r="R624" s="680"/>
      <c r="S624" s="130"/>
      <c r="T624" s="130"/>
      <c r="U624" s="130"/>
      <c r="V624" s="130"/>
      <c r="W624" s="130"/>
      <c r="X624" s="130"/>
      <c r="Y624" s="680"/>
      <c r="Z624" s="130"/>
      <c r="AA624" s="130"/>
      <c r="AB624" s="130"/>
      <c r="AC624" s="130"/>
      <c r="AD624" s="130"/>
      <c r="AE624" s="130"/>
      <c r="AF624" s="680"/>
      <c r="AG624" s="130"/>
      <c r="AH624" s="130"/>
      <c r="AI624" s="130"/>
      <c r="AJ624" s="130"/>
      <c r="AK624" s="130"/>
      <c r="AL624" s="130"/>
    </row>
    <row r="625" spans="1:38" s="43" customFormat="1" x14ac:dyDescent="0.2">
      <c r="A625" s="15"/>
      <c r="B625" s="685"/>
      <c r="C625" s="15"/>
      <c r="K625" s="680"/>
      <c r="L625" s="130"/>
      <c r="M625" s="130"/>
      <c r="N625" s="130"/>
      <c r="O625" s="130"/>
      <c r="P625" s="130"/>
      <c r="Q625" s="130"/>
      <c r="R625" s="680"/>
      <c r="S625" s="130"/>
      <c r="T625" s="130"/>
      <c r="U625" s="130"/>
      <c r="V625" s="130"/>
      <c r="W625" s="130"/>
      <c r="X625" s="130"/>
      <c r="Y625" s="680"/>
      <c r="Z625" s="130"/>
      <c r="AA625" s="130"/>
      <c r="AB625" s="130"/>
      <c r="AC625" s="130"/>
      <c r="AD625" s="130"/>
      <c r="AE625" s="130"/>
      <c r="AF625" s="680"/>
      <c r="AG625" s="130"/>
      <c r="AH625" s="130"/>
      <c r="AI625" s="130"/>
      <c r="AJ625" s="130"/>
      <c r="AK625" s="130"/>
      <c r="AL625" s="130"/>
    </row>
    <row r="626" spans="1:38" s="43" customFormat="1" x14ac:dyDescent="0.2">
      <c r="A626" s="15"/>
      <c r="B626" s="685"/>
      <c r="C626" s="15"/>
      <c r="K626" s="680"/>
      <c r="L626" s="130"/>
      <c r="M626" s="130"/>
      <c r="N626" s="130"/>
      <c r="O626" s="130"/>
      <c r="P626" s="130"/>
      <c r="Q626" s="130"/>
      <c r="R626" s="680"/>
      <c r="S626" s="130"/>
      <c r="T626" s="130"/>
      <c r="U626" s="130"/>
      <c r="V626" s="130"/>
      <c r="W626" s="130"/>
      <c r="X626" s="130"/>
      <c r="Y626" s="680"/>
      <c r="Z626" s="130"/>
      <c r="AA626" s="130"/>
      <c r="AB626" s="130"/>
      <c r="AC626" s="130"/>
      <c r="AD626" s="130"/>
      <c r="AE626" s="130"/>
      <c r="AF626" s="680"/>
      <c r="AG626" s="130"/>
      <c r="AH626" s="130"/>
      <c r="AI626" s="130"/>
      <c r="AJ626" s="130"/>
      <c r="AK626" s="130"/>
      <c r="AL626" s="130"/>
    </row>
    <row r="627" spans="1:38" s="43" customFormat="1" x14ac:dyDescent="0.2">
      <c r="A627" s="15"/>
      <c r="B627" s="685"/>
      <c r="C627" s="15"/>
      <c r="K627" s="680"/>
      <c r="L627" s="130"/>
      <c r="M627" s="130"/>
      <c r="N627" s="130"/>
      <c r="O627" s="130"/>
      <c r="P627" s="130"/>
      <c r="Q627" s="130"/>
      <c r="R627" s="680"/>
      <c r="S627" s="130"/>
      <c r="T627" s="130"/>
      <c r="U627" s="130"/>
      <c r="V627" s="130"/>
      <c r="W627" s="130"/>
      <c r="X627" s="130"/>
      <c r="Y627" s="680"/>
      <c r="Z627" s="130"/>
      <c r="AA627" s="130"/>
      <c r="AB627" s="130"/>
      <c r="AC627" s="130"/>
      <c r="AD627" s="130"/>
      <c r="AE627" s="130"/>
      <c r="AF627" s="680"/>
      <c r="AG627" s="130"/>
      <c r="AH627" s="130"/>
      <c r="AI627" s="130"/>
      <c r="AJ627" s="130"/>
      <c r="AK627" s="130"/>
      <c r="AL627" s="130"/>
    </row>
    <row r="628" spans="1:38" s="43" customFormat="1" x14ac:dyDescent="0.2">
      <c r="A628" s="15"/>
      <c r="B628" s="685"/>
      <c r="C628" s="15"/>
      <c r="K628" s="680"/>
      <c r="L628" s="130"/>
      <c r="M628" s="130"/>
      <c r="N628" s="130"/>
      <c r="O628" s="130"/>
      <c r="P628" s="130"/>
      <c r="Q628" s="130"/>
      <c r="R628" s="680"/>
      <c r="S628" s="130"/>
      <c r="T628" s="130"/>
      <c r="U628" s="130"/>
      <c r="V628" s="130"/>
      <c r="W628" s="130"/>
      <c r="X628" s="130"/>
      <c r="Y628" s="680"/>
      <c r="Z628" s="130"/>
      <c r="AA628" s="130"/>
      <c r="AB628" s="130"/>
      <c r="AC628" s="130"/>
      <c r="AD628" s="130"/>
      <c r="AE628" s="130"/>
      <c r="AF628" s="680"/>
      <c r="AG628" s="130"/>
      <c r="AH628" s="130"/>
      <c r="AI628" s="130"/>
      <c r="AJ628" s="130"/>
      <c r="AK628" s="130"/>
      <c r="AL628" s="130"/>
    </row>
    <row r="629" spans="1:38" s="43" customFormat="1" x14ac:dyDescent="0.2">
      <c r="A629" s="15"/>
      <c r="B629" s="685"/>
      <c r="C629" s="15"/>
      <c r="K629" s="680"/>
      <c r="L629" s="130"/>
      <c r="M629" s="130"/>
      <c r="N629" s="130"/>
      <c r="O629" s="130"/>
      <c r="P629" s="130"/>
      <c r="Q629" s="130"/>
      <c r="R629" s="680"/>
      <c r="S629" s="130"/>
      <c r="T629" s="130"/>
      <c r="U629" s="130"/>
      <c r="V629" s="130"/>
      <c r="W629" s="130"/>
      <c r="X629" s="130"/>
      <c r="Y629" s="680"/>
      <c r="Z629" s="130"/>
      <c r="AA629" s="130"/>
      <c r="AB629" s="130"/>
      <c r="AC629" s="130"/>
      <c r="AD629" s="130"/>
      <c r="AE629" s="130"/>
      <c r="AF629" s="680"/>
      <c r="AG629" s="130"/>
      <c r="AH629" s="130"/>
      <c r="AI629" s="130"/>
      <c r="AJ629" s="130"/>
      <c r="AK629" s="130"/>
      <c r="AL629" s="130"/>
    </row>
    <row r="630" spans="1:38" s="43" customFormat="1" x14ac:dyDescent="0.2">
      <c r="A630" s="15"/>
      <c r="B630" s="685"/>
      <c r="C630" s="15"/>
      <c r="K630" s="680"/>
      <c r="L630" s="130"/>
      <c r="M630" s="130"/>
      <c r="N630" s="130"/>
      <c r="O630" s="130"/>
      <c r="P630" s="130"/>
      <c r="Q630" s="130"/>
      <c r="R630" s="680"/>
      <c r="S630" s="130"/>
      <c r="T630" s="130"/>
      <c r="U630" s="130"/>
      <c r="V630" s="130"/>
      <c r="W630" s="130"/>
      <c r="X630" s="130"/>
      <c r="Y630" s="680"/>
      <c r="Z630" s="130"/>
      <c r="AA630" s="130"/>
      <c r="AB630" s="130"/>
      <c r="AC630" s="130"/>
      <c r="AD630" s="130"/>
      <c r="AE630" s="130"/>
      <c r="AF630" s="680"/>
      <c r="AG630" s="130"/>
      <c r="AH630" s="130"/>
      <c r="AI630" s="130"/>
      <c r="AJ630" s="130"/>
      <c r="AK630" s="130"/>
      <c r="AL630" s="130"/>
    </row>
    <row r="631" spans="1:38" s="43" customFormat="1" x14ac:dyDescent="0.2">
      <c r="A631" s="15"/>
      <c r="B631" s="685"/>
      <c r="C631" s="15"/>
      <c r="K631" s="680"/>
      <c r="L631" s="130"/>
      <c r="M631" s="130"/>
      <c r="N631" s="130"/>
      <c r="O631" s="130"/>
      <c r="P631" s="130"/>
      <c r="Q631" s="130"/>
      <c r="R631" s="680"/>
      <c r="S631" s="130"/>
      <c r="T631" s="130"/>
      <c r="U631" s="130"/>
      <c r="V631" s="130"/>
      <c r="W631" s="130"/>
      <c r="X631" s="130"/>
      <c r="Y631" s="680"/>
      <c r="Z631" s="130"/>
      <c r="AA631" s="130"/>
      <c r="AB631" s="130"/>
      <c r="AC631" s="130"/>
      <c r="AD631" s="130"/>
      <c r="AE631" s="130"/>
      <c r="AF631" s="680"/>
      <c r="AG631" s="130"/>
      <c r="AH631" s="130"/>
      <c r="AI631" s="130"/>
      <c r="AJ631" s="130"/>
      <c r="AK631" s="130"/>
      <c r="AL631" s="130"/>
    </row>
    <row r="632" spans="1:38" s="43" customFormat="1" x14ac:dyDescent="0.2">
      <c r="A632" s="15"/>
      <c r="B632" s="685"/>
      <c r="C632" s="15"/>
      <c r="K632" s="680"/>
      <c r="L632" s="130"/>
      <c r="M632" s="130"/>
      <c r="N632" s="130"/>
      <c r="O632" s="130"/>
      <c r="P632" s="130"/>
      <c r="Q632" s="130"/>
      <c r="R632" s="680"/>
      <c r="S632" s="130"/>
      <c r="T632" s="130"/>
      <c r="U632" s="130"/>
      <c r="V632" s="130"/>
      <c r="W632" s="130"/>
      <c r="X632" s="130"/>
      <c r="Y632" s="680"/>
      <c r="Z632" s="130"/>
      <c r="AA632" s="130"/>
      <c r="AB632" s="130"/>
      <c r="AC632" s="130"/>
      <c r="AD632" s="130"/>
      <c r="AE632" s="130"/>
      <c r="AF632" s="680"/>
      <c r="AG632" s="130"/>
      <c r="AH632" s="130"/>
      <c r="AI632" s="130"/>
      <c r="AJ632" s="130"/>
      <c r="AK632" s="130"/>
      <c r="AL632" s="130"/>
    </row>
    <row r="633" spans="1:38" s="43" customFormat="1" x14ac:dyDescent="0.2">
      <c r="A633" s="15"/>
      <c r="B633" s="685"/>
      <c r="C633" s="15"/>
      <c r="K633" s="680"/>
      <c r="L633" s="130"/>
      <c r="M633" s="130"/>
      <c r="N633" s="130"/>
      <c r="O633" s="130"/>
      <c r="P633" s="130"/>
      <c r="Q633" s="130"/>
      <c r="R633" s="680"/>
      <c r="S633" s="130"/>
      <c r="T633" s="130"/>
      <c r="U633" s="130"/>
      <c r="V633" s="130"/>
      <c r="W633" s="130"/>
      <c r="X633" s="130"/>
      <c r="Y633" s="680"/>
      <c r="Z633" s="130"/>
      <c r="AA633" s="130"/>
      <c r="AB633" s="130"/>
      <c r="AC633" s="130"/>
      <c r="AD633" s="130"/>
      <c r="AE633" s="130"/>
      <c r="AF633" s="680"/>
      <c r="AG633" s="130"/>
      <c r="AH633" s="130"/>
      <c r="AI633" s="130"/>
      <c r="AJ633" s="130"/>
      <c r="AK633" s="130"/>
      <c r="AL633" s="130"/>
    </row>
    <row r="634" spans="1:38" s="43" customFormat="1" x14ac:dyDescent="0.2">
      <c r="A634" s="15"/>
      <c r="B634" s="685"/>
      <c r="C634" s="15"/>
      <c r="K634" s="680"/>
      <c r="L634" s="130"/>
      <c r="M634" s="130"/>
      <c r="N634" s="130"/>
      <c r="O634" s="130"/>
      <c r="P634" s="130"/>
      <c r="Q634" s="130"/>
      <c r="R634" s="680"/>
      <c r="S634" s="130"/>
      <c r="T634" s="130"/>
      <c r="U634" s="130"/>
      <c r="V634" s="130"/>
      <c r="W634" s="130"/>
      <c r="X634" s="130"/>
      <c r="Y634" s="680"/>
      <c r="Z634" s="130"/>
      <c r="AA634" s="130"/>
      <c r="AB634" s="130"/>
      <c r="AC634" s="130"/>
      <c r="AD634" s="130"/>
      <c r="AE634" s="130"/>
      <c r="AF634" s="680"/>
      <c r="AG634" s="130"/>
      <c r="AH634" s="130"/>
      <c r="AI634" s="130"/>
      <c r="AJ634" s="130"/>
      <c r="AK634" s="130"/>
      <c r="AL634" s="130"/>
    </row>
    <row r="635" spans="1:38" s="43" customFormat="1" x14ac:dyDescent="0.2">
      <c r="A635" s="15"/>
      <c r="B635" s="685"/>
      <c r="C635" s="15"/>
      <c r="K635" s="680"/>
      <c r="L635" s="130"/>
      <c r="M635" s="130"/>
      <c r="N635" s="130"/>
      <c r="O635" s="130"/>
      <c r="P635" s="130"/>
      <c r="Q635" s="130"/>
      <c r="R635" s="680"/>
      <c r="S635" s="130"/>
      <c r="T635" s="130"/>
      <c r="U635" s="130"/>
      <c r="V635" s="130"/>
      <c r="W635" s="130"/>
      <c r="X635" s="130"/>
      <c r="Y635" s="680"/>
      <c r="Z635" s="130"/>
      <c r="AA635" s="130"/>
      <c r="AB635" s="130"/>
      <c r="AC635" s="130"/>
      <c r="AD635" s="130"/>
      <c r="AE635" s="130"/>
      <c r="AF635" s="680"/>
      <c r="AG635" s="130"/>
      <c r="AH635" s="130"/>
      <c r="AI635" s="130"/>
      <c r="AJ635" s="130"/>
      <c r="AK635" s="130"/>
      <c r="AL635" s="130"/>
    </row>
    <row r="636" spans="1:38" s="43" customFormat="1" x14ac:dyDescent="0.2">
      <c r="A636" s="15"/>
      <c r="B636" s="685"/>
      <c r="C636" s="15"/>
      <c r="K636" s="680"/>
      <c r="L636" s="130"/>
      <c r="M636" s="130"/>
      <c r="N636" s="130"/>
      <c r="O636" s="130"/>
      <c r="P636" s="130"/>
      <c r="Q636" s="130"/>
      <c r="R636" s="680"/>
      <c r="S636" s="130"/>
      <c r="T636" s="130"/>
      <c r="U636" s="130"/>
      <c r="V636" s="130"/>
      <c r="W636" s="130"/>
      <c r="X636" s="130"/>
      <c r="Y636" s="680"/>
      <c r="Z636" s="130"/>
      <c r="AA636" s="130"/>
      <c r="AB636" s="130"/>
      <c r="AC636" s="130"/>
      <c r="AD636" s="130"/>
      <c r="AE636" s="130"/>
      <c r="AF636" s="680"/>
      <c r="AG636" s="130"/>
      <c r="AH636" s="130"/>
      <c r="AI636" s="130"/>
      <c r="AJ636" s="130"/>
      <c r="AK636" s="130"/>
      <c r="AL636" s="130"/>
    </row>
    <row r="637" spans="1:38" s="43" customFormat="1" x14ac:dyDescent="0.2">
      <c r="A637" s="15"/>
      <c r="B637" s="685"/>
      <c r="C637" s="15"/>
      <c r="K637" s="680"/>
      <c r="L637" s="130"/>
      <c r="M637" s="130"/>
      <c r="N637" s="130"/>
      <c r="O637" s="130"/>
      <c r="P637" s="130"/>
      <c r="Q637" s="130"/>
      <c r="R637" s="680"/>
      <c r="S637" s="130"/>
      <c r="T637" s="130"/>
      <c r="U637" s="130"/>
      <c r="V637" s="130"/>
      <c r="W637" s="130"/>
      <c r="X637" s="130"/>
      <c r="Y637" s="680"/>
      <c r="Z637" s="130"/>
      <c r="AA637" s="130"/>
      <c r="AB637" s="130"/>
      <c r="AC637" s="130"/>
      <c r="AD637" s="130"/>
      <c r="AE637" s="130"/>
      <c r="AF637" s="680"/>
      <c r="AG637" s="130"/>
      <c r="AH637" s="130"/>
      <c r="AI637" s="130"/>
      <c r="AJ637" s="130"/>
      <c r="AK637" s="130"/>
      <c r="AL637" s="130"/>
    </row>
    <row r="638" spans="1:38" s="43" customFormat="1" x14ac:dyDescent="0.2">
      <c r="A638" s="15"/>
      <c r="B638" s="685"/>
      <c r="C638" s="15"/>
      <c r="K638" s="680"/>
      <c r="L638" s="130"/>
      <c r="M638" s="130"/>
      <c r="N638" s="130"/>
      <c r="O638" s="130"/>
      <c r="P638" s="130"/>
      <c r="Q638" s="130"/>
      <c r="R638" s="680"/>
      <c r="S638" s="130"/>
      <c r="T638" s="130"/>
      <c r="U638" s="130"/>
      <c r="V638" s="130"/>
      <c r="W638" s="130"/>
      <c r="X638" s="130"/>
      <c r="Y638" s="680"/>
      <c r="Z638" s="130"/>
      <c r="AA638" s="130"/>
      <c r="AB638" s="130"/>
      <c r="AC638" s="130"/>
      <c r="AD638" s="130"/>
      <c r="AE638" s="130"/>
      <c r="AF638" s="680"/>
      <c r="AG638" s="130"/>
      <c r="AH638" s="130"/>
      <c r="AI638" s="130"/>
      <c r="AJ638" s="130"/>
      <c r="AK638" s="130"/>
      <c r="AL638" s="130"/>
    </row>
    <row r="639" spans="1:38" s="43" customFormat="1" x14ac:dyDescent="0.2">
      <c r="A639" s="15"/>
      <c r="B639" s="685"/>
      <c r="C639" s="15"/>
      <c r="K639" s="680"/>
      <c r="L639" s="130"/>
      <c r="M639" s="130"/>
      <c r="N639" s="130"/>
      <c r="O639" s="130"/>
      <c r="P639" s="130"/>
      <c r="Q639" s="130"/>
      <c r="R639" s="680"/>
      <c r="S639" s="130"/>
      <c r="T639" s="130"/>
      <c r="U639" s="130"/>
      <c r="V639" s="130"/>
      <c r="W639" s="130"/>
      <c r="X639" s="130"/>
      <c r="Y639" s="680"/>
      <c r="Z639" s="130"/>
      <c r="AA639" s="130"/>
      <c r="AB639" s="130"/>
      <c r="AC639" s="130"/>
      <c r="AD639" s="130"/>
      <c r="AE639" s="130"/>
      <c r="AF639" s="680"/>
      <c r="AG639" s="130"/>
      <c r="AH639" s="130"/>
      <c r="AI639" s="130"/>
      <c r="AJ639" s="130"/>
      <c r="AK639" s="130"/>
      <c r="AL639" s="130"/>
    </row>
    <row r="640" spans="1:38" s="43" customFormat="1" x14ac:dyDescent="0.2">
      <c r="A640" s="15"/>
      <c r="B640" s="685"/>
      <c r="C640" s="15"/>
      <c r="K640" s="680"/>
      <c r="L640" s="130"/>
      <c r="M640" s="130"/>
      <c r="N640" s="130"/>
      <c r="O640" s="130"/>
      <c r="P640" s="130"/>
      <c r="Q640" s="130"/>
      <c r="R640" s="680"/>
      <c r="S640" s="130"/>
      <c r="T640" s="130"/>
      <c r="U640" s="130"/>
      <c r="V640" s="130"/>
      <c r="W640" s="130"/>
      <c r="X640" s="130"/>
      <c r="Y640" s="680"/>
      <c r="Z640" s="130"/>
      <c r="AA640" s="130"/>
      <c r="AB640" s="130"/>
      <c r="AC640" s="130"/>
      <c r="AD640" s="130"/>
      <c r="AE640" s="130"/>
      <c r="AF640" s="680"/>
      <c r="AG640" s="130"/>
      <c r="AH640" s="130"/>
      <c r="AI640" s="130"/>
      <c r="AJ640" s="130"/>
      <c r="AK640" s="130"/>
      <c r="AL640" s="130"/>
    </row>
    <row r="641" spans="1:38" s="43" customFormat="1" x14ac:dyDescent="0.2">
      <c r="A641" s="15"/>
      <c r="B641" s="685"/>
      <c r="C641" s="15"/>
      <c r="K641" s="680"/>
      <c r="L641" s="130"/>
      <c r="M641" s="130"/>
      <c r="N641" s="130"/>
      <c r="O641" s="130"/>
      <c r="P641" s="130"/>
      <c r="Q641" s="130"/>
      <c r="R641" s="680"/>
      <c r="S641" s="130"/>
      <c r="T641" s="130"/>
      <c r="U641" s="130"/>
      <c r="V641" s="130"/>
      <c r="W641" s="130"/>
      <c r="X641" s="130"/>
      <c r="Y641" s="680"/>
      <c r="Z641" s="130"/>
      <c r="AA641" s="130"/>
      <c r="AB641" s="130"/>
      <c r="AC641" s="130"/>
      <c r="AD641" s="130"/>
      <c r="AE641" s="130"/>
      <c r="AF641" s="680"/>
      <c r="AG641" s="130"/>
      <c r="AH641" s="130"/>
      <c r="AI641" s="130"/>
      <c r="AJ641" s="130"/>
      <c r="AK641" s="130"/>
      <c r="AL641" s="130"/>
    </row>
    <row r="642" spans="1:38" s="43" customFormat="1" x14ac:dyDescent="0.2">
      <c r="A642" s="15"/>
      <c r="B642" s="685"/>
      <c r="C642" s="15"/>
      <c r="K642" s="680"/>
      <c r="L642" s="130"/>
      <c r="M642" s="130"/>
      <c r="N642" s="130"/>
      <c r="O642" s="130"/>
      <c r="P642" s="130"/>
      <c r="Q642" s="130"/>
      <c r="R642" s="680"/>
      <c r="S642" s="130"/>
      <c r="T642" s="130"/>
      <c r="U642" s="130"/>
      <c r="V642" s="130"/>
      <c r="W642" s="130"/>
      <c r="X642" s="130"/>
      <c r="Y642" s="680"/>
      <c r="Z642" s="130"/>
      <c r="AA642" s="130"/>
      <c r="AB642" s="130"/>
      <c r="AC642" s="130"/>
      <c r="AD642" s="130"/>
      <c r="AE642" s="130"/>
      <c r="AF642" s="680"/>
      <c r="AG642" s="130"/>
      <c r="AH642" s="130"/>
      <c r="AI642" s="130"/>
      <c r="AJ642" s="130"/>
      <c r="AK642" s="130"/>
      <c r="AL642" s="130"/>
    </row>
    <row r="643" spans="1:38" s="43" customFormat="1" x14ac:dyDescent="0.2">
      <c r="A643" s="15"/>
      <c r="B643" s="685"/>
      <c r="C643" s="15"/>
      <c r="K643" s="680"/>
      <c r="L643" s="130"/>
      <c r="M643" s="130"/>
      <c r="N643" s="130"/>
      <c r="O643" s="130"/>
      <c r="P643" s="130"/>
      <c r="Q643" s="130"/>
      <c r="R643" s="680"/>
      <c r="S643" s="130"/>
      <c r="T643" s="130"/>
      <c r="U643" s="130"/>
      <c r="V643" s="130"/>
      <c r="W643" s="130"/>
      <c r="X643" s="130"/>
      <c r="Y643" s="680"/>
      <c r="Z643" s="130"/>
      <c r="AA643" s="130"/>
      <c r="AB643" s="130"/>
      <c r="AC643" s="130"/>
      <c r="AD643" s="130"/>
      <c r="AE643" s="130"/>
      <c r="AF643" s="680"/>
      <c r="AG643" s="130"/>
      <c r="AH643" s="130"/>
      <c r="AI643" s="130"/>
      <c r="AJ643" s="130"/>
      <c r="AK643" s="130"/>
      <c r="AL643" s="130"/>
    </row>
    <row r="644" spans="1:38" s="43" customFormat="1" x14ac:dyDescent="0.2">
      <c r="A644" s="15"/>
      <c r="B644" s="685"/>
      <c r="C644" s="15"/>
      <c r="K644" s="680"/>
      <c r="L644" s="130"/>
      <c r="M644" s="130"/>
      <c r="N644" s="130"/>
      <c r="O644" s="130"/>
      <c r="P644" s="130"/>
      <c r="Q644" s="130"/>
      <c r="R644" s="680"/>
      <c r="S644" s="130"/>
      <c r="T644" s="130"/>
      <c r="U644" s="130"/>
      <c r="V644" s="130"/>
      <c r="W644" s="130"/>
      <c r="X644" s="130"/>
      <c r="Y644" s="680"/>
      <c r="Z644" s="130"/>
      <c r="AA644" s="130"/>
      <c r="AB644" s="130"/>
      <c r="AC644" s="130"/>
      <c r="AD644" s="130"/>
      <c r="AE644" s="130"/>
      <c r="AF644" s="680"/>
      <c r="AG644" s="130"/>
      <c r="AH644" s="130"/>
      <c r="AI644" s="130"/>
      <c r="AJ644" s="130"/>
      <c r="AK644" s="130"/>
      <c r="AL644" s="130"/>
    </row>
    <row r="645" spans="1:38" s="43" customFormat="1" x14ac:dyDescent="0.2">
      <c r="A645" s="15"/>
      <c r="B645" s="685"/>
      <c r="C645" s="15"/>
      <c r="K645" s="680"/>
      <c r="L645" s="130"/>
      <c r="M645" s="130"/>
      <c r="N645" s="130"/>
      <c r="O645" s="130"/>
      <c r="P645" s="130"/>
      <c r="Q645" s="130"/>
      <c r="R645" s="680"/>
      <c r="S645" s="130"/>
      <c r="T645" s="130"/>
      <c r="U645" s="130"/>
      <c r="V645" s="130"/>
      <c r="W645" s="130"/>
      <c r="X645" s="130"/>
      <c r="Y645" s="680"/>
      <c r="Z645" s="130"/>
      <c r="AA645" s="130"/>
      <c r="AB645" s="130"/>
      <c r="AC645" s="130"/>
      <c r="AD645" s="130"/>
      <c r="AE645" s="130"/>
      <c r="AF645" s="680"/>
      <c r="AG645" s="130"/>
      <c r="AH645" s="130"/>
      <c r="AI645" s="130"/>
      <c r="AJ645" s="130"/>
      <c r="AK645" s="130"/>
      <c r="AL645" s="130"/>
    </row>
    <row r="646" spans="1:38" s="43" customFormat="1" x14ac:dyDescent="0.2">
      <c r="A646" s="15"/>
      <c r="B646" s="685"/>
      <c r="C646" s="15"/>
      <c r="K646" s="680"/>
      <c r="L646" s="130"/>
      <c r="M646" s="130"/>
      <c r="N646" s="130"/>
      <c r="O646" s="130"/>
      <c r="P646" s="130"/>
      <c r="Q646" s="130"/>
      <c r="R646" s="680"/>
      <c r="S646" s="130"/>
      <c r="T646" s="130"/>
      <c r="U646" s="130"/>
      <c r="V646" s="130"/>
      <c r="W646" s="130"/>
      <c r="X646" s="130"/>
      <c r="Y646" s="680"/>
      <c r="Z646" s="130"/>
      <c r="AA646" s="130"/>
      <c r="AB646" s="130"/>
      <c r="AC646" s="130"/>
      <c r="AD646" s="130"/>
      <c r="AE646" s="130"/>
      <c r="AF646" s="680"/>
      <c r="AG646" s="130"/>
      <c r="AH646" s="130"/>
      <c r="AI646" s="130"/>
      <c r="AJ646" s="130"/>
      <c r="AK646" s="130"/>
      <c r="AL646" s="130"/>
    </row>
    <row r="647" spans="1:38" s="43" customFormat="1" x14ac:dyDescent="0.2">
      <c r="A647" s="15"/>
      <c r="B647" s="685"/>
      <c r="C647" s="15"/>
      <c r="K647" s="680"/>
      <c r="L647" s="130"/>
      <c r="M647" s="130"/>
      <c r="N647" s="130"/>
      <c r="O647" s="130"/>
      <c r="P647" s="130"/>
      <c r="Q647" s="130"/>
      <c r="R647" s="680"/>
      <c r="S647" s="130"/>
      <c r="T647" s="130"/>
      <c r="U647" s="130"/>
      <c r="V647" s="130"/>
      <c r="W647" s="130"/>
      <c r="X647" s="130"/>
      <c r="Y647" s="680"/>
      <c r="Z647" s="130"/>
      <c r="AA647" s="130"/>
      <c r="AB647" s="130"/>
      <c r="AC647" s="130"/>
      <c r="AD647" s="130"/>
      <c r="AE647" s="130"/>
      <c r="AF647" s="680"/>
      <c r="AG647" s="130"/>
      <c r="AH647" s="130"/>
      <c r="AI647" s="130"/>
      <c r="AJ647" s="130"/>
      <c r="AK647" s="130"/>
      <c r="AL647" s="130"/>
    </row>
    <row r="648" spans="1:38" s="43" customFormat="1" x14ac:dyDescent="0.2">
      <c r="A648" s="15"/>
      <c r="B648" s="685"/>
      <c r="C648" s="15"/>
      <c r="K648" s="680"/>
      <c r="L648" s="130"/>
      <c r="M648" s="130"/>
      <c r="N648" s="130"/>
      <c r="O648" s="130"/>
      <c r="P648" s="130"/>
      <c r="Q648" s="130"/>
      <c r="R648" s="680"/>
      <c r="S648" s="130"/>
      <c r="T648" s="130"/>
      <c r="U648" s="130"/>
      <c r="V648" s="130"/>
      <c r="W648" s="130"/>
      <c r="X648" s="130"/>
      <c r="Y648" s="680"/>
      <c r="Z648" s="130"/>
      <c r="AA648" s="130"/>
      <c r="AB648" s="130"/>
      <c r="AC648" s="130"/>
      <c r="AD648" s="130"/>
      <c r="AE648" s="130"/>
      <c r="AF648" s="680"/>
      <c r="AG648" s="130"/>
      <c r="AH648" s="130"/>
      <c r="AI648" s="130"/>
      <c r="AJ648" s="130"/>
      <c r="AK648" s="130"/>
      <c r="AL648" s="130"/>
    </row>
    <row r="649" spans="1:38" s="43" customFormat="1" x14ac:dyDescent="0.2">
      <c r="A649" s="15"/>
      <c r="B649" s="685"/>
      <c r="C649" s="15"/>
      <c r="K649" s="680"/>
      <c r="L649" s="130"/>
      <c r="M649" s="130"/>
      <c r="N649" s="130"/>
      <c r="O649" s="130"/>
      <c r="P649" s="130"/>
      <c r="Q649" s="130"/>
      <c r="R649" s="680"/>
      <c r="S649" s="130"/>
      <c r="T649" s="130"/>
      <c r="U649" s="130"/>
      <c r="V649" s="130"/>
      <c r="W649" s="130"/>
      <c r="X649" s="130"/>
      <c r="Y649" s="680"/>
      <c r="Z649" s="130"/>
      <c r="AA649" s="130"/>
      <c r="AB649" s="130"/>
      <c r="AC649" s="130"/>
      <c r="AD649" s="130"/>
      <c r="AE649" s="130"/>
      <c r="AF649" s="680"/>
      <c r="AG649" s="130"/>
      <c r="AH649" s="130"/>
      <c r="AI649" s="130"/>
      <c r="AJ649" s="130"/>
      <c r="AK649" s="130"/>
      <c r="AL649" s="130"/>
    </row>
    <row r="650" spans="1:38" s="43" customFormat="1" x14ac:dyDescent="0.2">
      <c r="A650" s="15"/>
      <c r="B650" s="685"/>
      <c r="C650" s="15"/>
      <c r="K650" s="680"/>
      <c r="L650" s="130"/>
      <c r="M650" s="130"/>
      <c r="N650" s="130"/>
      <c r="O650" s="130"/>
      <c r="P650" s="130"/>
      <c r="Q650" s="130"/>
      <c r="R650" s="680"/>
      <c r="S650" s="130"/>
      <c r="T650" s="130"/>
      <c r="U650" s="130"/>
      <c r="V650" s="130"/>
      <c r="W650" s="130"/>
      <c r="X650" s="130"/>
      <c r="Y650" s="680"/>
      <c r="Z650" s="130"/>
      <c r="AA650" s="130"/>
      <c r="AB650" s="130"/>
      <c r="AC650" s="130"/>
      <c r="AD650" s="130"/>
      <c r="AE650" s="130"/>
      <c r="AF650" s="680"/>
      <c r="AG650" s="130"/>
      <c r="AH650" s="130"/>
      <c r="AI650" s="130"/>
      <c r="AJ650" s="130"/>
      <c r="AK650" s="130"/>
      <c r="AL650" s="130"/>
    </row>
    <row r="651" spans="1:38" s="43" customFormat="1" x14ac:dyDescent="0.2">
      <c r="A651" s="15"/>
      <c r="B651" s="685"/>
      <c r="C651" s="15"/>
      <c r="K651" s="680"/>
      <c r="L651" s="130"/>
      <c r="M651" s="130"/>
      <c r="N651" s="130"/>
      <c r="O651" s="130"/>
      <c r="P651" s="130"/>
      <c r="Q651" s="130"/>
      <c r="R651" s="680"/>
      <c r="S651" s="130"/>
      <c r="T651" s="130"/>
      <c r="U651" s="130"/>
      <c r="V651" s="130"/>
      <c r="W651" s="130"/>
      <c r="X651" s="130"/>
      <c r="Y651" s="680"/>
      <c r="Z651" s="130"/>
      <c r="AA651" s="130"/>
      <c r="AB651" s="130"/>
      <c r="AC651" s="130"/>
      <c r="AD651" s="130"/>
      <c r="AE651" s="130"/>
      <c r="AF651" s="680"/>
      <c r="AG651" s="130"/>
      <c r="AH651" s="130"/>
      <c r="AI651" s="130"/>
      <c r="AJ651" s="130"/>
      <c r="AK651" s="130"/>
      <c r="AL651" s="130"/>
    </row>
    <row r="652" spans="1:38" s="43" customFormat="1" x14ac:dyDescent="0.2">
      <c r="A652" s="15"/>
      <c r="B652" s="685"/>
      <c r="C652" s="15"/>
      <c r="K652" s="680"/>
      <c r="L652" s="130"/>
      <c r="M652" s="130"/>
      <c r="N652" s="130"/>
      <c r="O652" s="130"/>
      <c r="P652" s="130"/>
      <c r="Q652" s="130"/>
      <c r="R652" s="680"/>
      <c r="S652" s="130"/>
      <c r="T652" s="130"/>
      <c r="U652" s="130"/>
      <c r="V652" s="130"/>
      <c r="W652" s="130"/>
      <c r="X652" s="130"/>
      <c r="Y652" s="680"/>
      <c r="Z652" s="130"/>
      <c r="AA652" s="130"/>
      <c r="AB652" s="130"/>
      <c r="AC652" s="130"/>
      <c r="AD652" s="130"/>
      <c r="AE652" s="130"/>
      <c r="AF652" s="680"/>
      <c r="AG652" s="130"/>
      <c r="AH652" s="130"/>
      <c r="AI652" s="130"/>
      <c r="AJ652" s="130"/>
      <c r="AK652" s="130"/>
      <c r="AL652" s="130"/>
    </row>
    <row r="653" spans="1:38" s="43" customFormat="1" x14ac:dyDescent="0.2">
      <c r="A653" s="15"/>
      <c r="B653" s="685"/>
      <c r="C653" s="15"/>
      <c r="K653" s="680"/>
      <c r="L653" s="130"/>
      <c r="M653" s="130"/>
      <c r="N653" s="130"/>
      <c r="O653" s="130"/>
      <c r="P653" s="130"/>
      <c r="Q653" s="130"/>
      <c r="R653" s="680"/>
      <c r="S653" s="130"/>
      <c r="T653" s="130"/>
      <c r="U653" s="130"/>
      <c r="V653" s="130"/>
      <c r="W653" s="130"/>
      <c r="X653" s="130"/>
      <c r="Y653" s="680"/>
      <c r="Z653" s="130"/>
      <c r="AA653" s="130"/>
      <c r="AB653" s="130"/>
      <c r="AC653" s="130"/>
      <c r="AD653" s="130"/>
      <c r="AE653" s="130"/>
      <c r="AF653" s="680"/>
      <c r="AG653" s="130"/>
      <c r="AH653" s="130"/>
      <c r="AI653" s="130"/>
      <c r="AJ653" s="130"/>
      <c r="AK653" s="130"/>
      <c r="AL653" s="130"/>
    </row>
    <row r="654" spans="1:38" s="43" customFormat="1" x14ac:dyDescent="0.2">
      <c r="A654" s="15"/>
      <c r="B654" s="685"/>
      <c r="C654" s="15"/>
      <c r="K654" s="680"/>
      <c r="L654" s="130"/>
      <c r="M654" s="130"/>
      <c r="N654" s="130"/>
      <c r="O654" s="130"/>
      <c r="P654" s="130"/>
      <c r="Q654" s="130"/>
      <c r="R654" s="680"/>
      <c r="S654" s="130"/>
      <c r="T654" s="130"/>
      <c r="U654" s="130"/>
      <c r="V654" s="130"/>
      <c r="W654" s="130"/>
      <c r="X654" s="130"/>
      <c r="Y654" s="680"/>
      <c r="Z654" s="130"/>
      <c r="AA654" s="130"/>
      <c r="AB654" s="130"/>
      <c r="AC654" s="130"/>
      <c r="AD654" s="130"/>
      <c r="AE654" s="130"/>
      <c r="AF654" s="680"/>
      <c r="AG654" s="130"/>
      <c r="AH654" s="130"/>
      <c r="AI654" s="130"/>
      <c r="AJ654" s="130"/>
      <c r="AK654" s="130"/>
      <c r="AL654" s="130"/>
    </row>
    <row r="655" spans="1:38" s="43" customFormat="1" x14ac:dyDescent="0.2">
      <c r="A655" s="15"/>
      <c r="B655" s="685"/>
      <c r="C655" s="15"/>
      <c r="K655" s="680"/>
      <c r="L655" s="130"/>
      <c r="M655" s="130"/>
      <c r="N655" s="130"/>
      <c r="O655" s="130"/>
      <c r="P655" s="130"/>
      <c r="Q655" s="130"/>
      <c r="R655" s="680"/>
      <c r="S655" s="130"/>
      <c r="T655" s="130"/>
      <c r="U655" s="130"/>
      <c r="V655" s="130"/>
      <c r="W655" s="130"/>
      <c r="X655" s="130"/>
      <c r="Y655" s="680"/>
      <c r="Z655" s="130"/>
      <c r="AA655" s="130"/>
      <c r="AB655" s="130"/>
      <c r="AC655" s="130"/>
      <c r="AD655" s="130"/>
      <c r="AE655" s="130"/>
      <c r="AF655" s="680"/>
      <c r="AG655" s="130"/>
      <c r="AH655" s="130"/>
      <c r="AI655" s="130"/>
      <c r="AJ655" s="130"/>
      <c r="AK655" s="130"/>
      <c r="AL655" s="130"/>
    </row>
    <row r="656" spans="1:38" s="43" customFormat="1" x14ac:dyDescent="0.2">
      <c r="A656" s="15"/>
      <c r="B656" s="685"/>
      <c r="C656" s="15"/>
      <c r="K656" s="680"/>
      <c r="L656" s="130"/>
      <c r="M656" s="130"/>
      <c r="N656" s="130"/>
      <c r="O656" s="130"/>
      <c r="P656" s="130"/>
      <c r="Q656" s="130"/>
      <c r="R656" s="680"/>
      <c r="S656" s="130"/>
      <c r="T656" s="130"/>
      <c r="U656" s="130"/>
      <c r="V656" s="130"/>
      <c r="W656" s="130"/>
      <c r="X656" s="130"/>
      <c r="Y656" s="680"/>
      <c r="Z656" s="130"/>
      <c r="AA656" s="130"/>
      <c r="AB656" s="130"/>
      <c r="AC656" s="130"/>
      <c r="AD656" s="130"/>
      <c r="AE656" s="130"/>
      <c r="AF656" s="680"/>
      <c r="AG656" s="130"/>
      <c r="AH656" s="130"/>
      <c r="AI656" s="130"/>
      <c r="AJ656" s="130"/>
      <c r="AK656" s="130"/>
      <c r="AL656" s="130"/>
    </row>
    <row r="657" spans="1:38" s="43" customFormat="1" x14ac:dyDescent="0.2">
      <c r="A657" s="15"/>
      <c r="B657" s="685"/>
      <c r="C657" s="15"/>
      <c r="K657" s="680"/>
      <c r="L657" s="130"/>
      <c r="M657" s="130"/>
      <c r="N657" s="130"/>
      <c r="O657" s="130"/>
      <c r="P657" s="130"/>
      <c r="Q657" s="130"/>
      <c r="R657" s="680"/>
      <c r="S657" s="130"/>
      <c r="T657" s="130"/>
      <c r="U657" s="130"/>
      <c r="V657" s="130"/>
      <c r="W657" s="130"/>
      <c r="X657" s="130"/>
      <c r="Y657" s="680"/>
      <c r="Z657" s="130"/>
      <c r="AA657" s="130"/>
      <c r="AB657" s="130"/>
      <c r="AC657" s="130"/>
      <c r="AD657" s="130"/>
      <c r="AE657" s="130"/>
      <c r="AF657" s="680"/>
      <c r="AG657" s="130"/>
      <c r="AH657" s="130"/>
      <c r="AI657" s="130"/>
      <c r="AJ657" s="130"/>
      <c r="AK657" s="130"/>
      <c r="AL657" s="130"/>
    </row>
    <row r="658" spans="1:38" s="43" customFormat="1" x14ac:dyDescent="0.2">
      <c r="A658" s="15"/>
      <c r="B658" s="685"/>
      <c r="C658" s="15"/>
      <c r="K658" s="680"/>
      <c r="L658" s="130"/>
      <c r="M658" s="130"/>
      <c r="N658" s="130"/>
      <c r="O658" s="130"/>
      <c r="P658" s="130"/>
      <c r="Q658" s="130"/>
      <c r="R658" s="680"/>
      <c r="S658" s="130"/>
      <c r="T658" s="130"/>
      <c r="U658" s="130"/>
      <c r="V658" s="130"/>
      <c r="W658" s="130"/>
      <c r="X658" s="130"/>
      <c r="Y658" s="680"/>
      <c r="Z658" s="130"/>
      <c r="AA658" s="130"/>
      <c r="AB658" s="130"/>
      <c r="AC658" s="130"/>
      <c r="AD658" s="130"/>
      <c r="AE658" s="130"/>
      <c r="AF658" s="680"/>
      <c r="AG658" s="130"/>
      <c r="AH658" s="130"/>
      <c r="AI658" s="130"/>
      <c r="AJ658" s="130"/>
      <c r="AK658" s="130"/>
      <c r="AL658" s="130"/>
    </row>
    <row r="659" spans="1:38" s="43" customFormat="1" x14ac:dyDescent="0.2">
      <c r="A659" s="15"/>
      <c r="B659" s="685"/>
      <c r="C659" s="15"/>
      <c r="K659" s="680"/>
      <c r="L659" s="130"/>
      <c r="M659" s="130"/>
      <c r="N659" s="130"/>
      <c r="O659" s="130"/>
      <c r="P659" s="130"/>
      <c r="Q659" s="130"/>
      <c r="R659" s="680"/>
      <c r="S659" s="130"/>
      <c r="T659" s="130"/>
      <c r="U659" s="130"/>
      <c r="V659" s="130"/>
      <c r="W659" s="130"/>
      <c r="X659" s="130"/>
      <c r="Y659" s="680"/>
      <c r="Z659" s="130"/>
      <c r="AA659" s="130"/>
      <c r="AB659" s="130"/>
      <c r="AC659" s="130"/>
      <c r="AD659" s="130"/>
      <c r="AE659" s="130"/>
      <c r="AF659" s="680"/>
      <c r="AG659" s="130"/>
      <c r="AH659" s="130"/>
      <c r="AI659" s="130"/>
      <c r="AJ659" s="130"/>
      <c r="AK659" s="130"/>
      <c r="AL659" s="130"/>
    </row>
    <row r="660" spans="1:38" s="43" customFormat="1" x14ac:dyDescent="0.2">
      <c r="A660" s="15"/>
      <c r="B660" s="685"/>
      <c r="C660" s="15"/>
      <c r="K660" s="680"/>
      <c r="L660" s="130"/>
      <c r="M660" s="130"/>
      <c r="N660" s="130"/>
      <c r="O660" s="130"/>
      <c r="P660" s="130"/>
      <c r="Q660" s="130"/>
      <c r="R660" s="680"/>
      <c r="S660" s="130"/>
      <c r="T660" s="130"/>
      <c r="U660" s="130"/>
      <c r="V660" s="130"/>
      <c r="W660" s="130"/>
      <c r="X660" s="130"/>
      <c r="Y660" s="680"/>
      <c r="Z660" s="130"/>
      <c r="AA660" s="130"/>
      <c r="AB660" s="130"/>
      <c r="AC660" s="130"/>
      <c r="AD660" s="130"/>
      <c r="AE660" s="130"/>
      <c r="AF660" s="680"/>
      <c r="AG660" s="130"/>
      <c r="AH660" s="130"/>
      <c r="AI660" s="130"/>
      <c r="AJ660" s="130"/>
      <c r="AK660" s="130"/>
      <c r="AL660" s="130"/>
    </row>
    <row r="661" spans="1:38" s="43" customFormat="1" x14ac:dyDescent="0.2">
      <c r="A661" s="15"/>
      <c r="B661" s="685"/>
      <c r="C661" s="15"/>
      <c r="K661" s="680"/>
      <c r="L661" s="130"/>
      <c r="M661" s="130"/>
      <c r="N661" s="130"/>
      <c r="O661" s="130"/>
      <c r="P661" s="130"/>
      <c r="Q661" s="130"/>
      <c r="R661" s="680"/>
      <c r="S661" s="130"/>
      <c r="T661" s="130"/>
      <c r="U661" s="130"/>
      <c r="V661" s="130"/>
      <c r="W661" s="130"/>
      <c r="X661" s="130"/>
      <c r="Y661" s="680"/>
      <c r="Z661" s="130"/>
      <c r="AA661" s="130"/>
      <c r="AB661" s="130"/>
      <c r="AC661" s="130"/>
      <c r="AD661" s="130"/>
      <c r="AE661" s="130"/>
      <c r="AF661" s="680"/>
      <c r="AG661" s="130"/>
      <c r="AH661" s="130"/>
      <c r="AI661" s="130"/>
      <c r="AJ661" s="130"/>
      <c r="AK661" s="130"/>
      <c r="AL661" s="130"/>
    </row>
    <row r="662" spans="1:38" s="43" customFormat="1" x14ac:dyDescent="0.2">
      <c r="A662" s="15"/>
      <c r="B662" s="685"/>
      <c r="C662" s="15"/>
      <c r="K662" s="680"/>
      <c r="L662" s="130"/>
      <c r="M662" s="130"/>
      <c r="N662" s="130"/>
      <c r="O662" s="130"/>
      <c r="P662" s="130"/>
      <c r="Q662" s="130"/>
      <c r="R662" s="680"/>
      <c r="S662" s="130"/>
      <c r="T662" s="130"/>
      <c r="U662" s="130"/>
      <c r="V662" s="130"/>
      <c r="W662" s="130"/>
      <c r="X662" s="130"/>
      <c r="Y662" s="680"/>
      <c r="Z662" s="130"/>
      <c r="AA662" s="130"/>
      <c r="AB662" s="130"/>
      <c r="AC662" s="130"/>
      <c r="AD662" s="130"/>
      <c r="AE662" s="130"/>
      <c r="AF662" s="680"/>
      <c r="AG662" s="130"/>
      <c r="AH662" s="130"/>
      <c r="AI662" s="130"/>
      <c r="AJ662" s="130"/>
      <c r="AK662" s="130"/>
      <c r="AL662" s="130"/>
    </row>
    <row r="663" spans="1:38" s="43" customFormat="1" x14ac:dyDescent="0.2">
      <c r="A663" s="15"/>
      <c r="B663" s="685"/>
      <c r="C663" s="15"/>
      <c r="K663" s="680"/>
      <c r="L663" s="130"/>
      <c r="M663" s="130"/>
      <c r="N663" s="130"/>
      <c r="O663" s="130"/>
      <c r="P663" s="130"/>
      <c r="Q663" s="130"/>
      <c r="R663" s="680"/>
      <c r="S663" s="130"/>
      <c r="T663" s="130"/>
      <c r="U663" s="130"/>
      <c r="V663" s="130"/>
      <c r="W663" s="130"/>
      <c r="X663" s="130"/>
      <c r="Y663" s="680"/>
      <c r="Z663" s="130"/>
      <c r="AA663" s="130"/>
      <c r="AB663" s="130"/>
      <c r="AC663" s="130"/>
      <c r="AD663" s="130"/>
      <c r="AE663" s="130"/>
      <c r="AF663" s="680"/>
      <c r="AG663" s="130"/>
      <c r="AH663" s="130"/>
      <c r="AI663" s="130"/>
      <c r="AJ663" s="130"/>
      <c r="AK663" s="130"/>
      <c r="AL663" s="130"/>
    </row>
    <row r="664" spans="1:38" s="43" customFormat="1" x14ac:dyDescent="0.2">
      <c r="A664" s="15"/>
      <c r="B664" s="685"/>
      <c r="C664" s="15"/>
      <c r="K664" s="680"/>
      <c r="L664" s="130"/>
      <c r="M664" s="130"/>
      <c r="N664" s="130"/>
      <c r="O664" s="130"/>
      <c r="P664" s="130"/>
      <c r="Q664" s="130"/>
      <c r="R664" s="680"/>
      <c r="S664" s="130"/>
      <c r="T664" s="130"/>
      <c r="U664" s="130"/>
      <c r="V664" s="130"/>
      <c r="W664" s="130"/>
      <c r="X664" s="130"/>
      <c r="Y664" s="680"/>
      <c r="Z664" s="130"/>
      <c r="AA664" s="130"/>
      <c r="AB664" s="130"/>
      <c r="AC664" s="130"/>
      <c r="AD664" s="130"/>
      <c r="AE664" s="130"/>
      <c r="AF664" s="680"/>
      <c r="AG664" s="130"/>
      <c r="AH664" s="130"/>
      <c r="AI664" s="130"/>
      <c r="AJ664" s="130"/>
      <c r="AK664" s="130"/>
      <c r="AL664" s="130"/>
    </row>
    <row r="665" spans="1:38" s="43" customFormat="1" x14ac:dyDescent="0.2">
      <c r="A665" s="15"/>
      <c r="B665" s="685"/>
      <c r="C665" s="15"/>
      <c r="K665" s="680"/>
      <c r="L665" s="130"/>
      <c r="M665" s="130"/>
      <c r="N665" s="130"/>
      <c r="O665" s="130"/>
      <c r="P665" s="130"/>
      <c r="Q665" s="130"/>
      <c r="R665" s="680"/>
      <c r="S665" s="130"/>
      <c r="T665" s="130"/>
      <c r="U665" s="130"/>
      <c r="V665" s="130"/>
      <c r="W665" s="130"/>
      <c r="X665" s="130"/>
      <c r="Y665" s="680"/>
      <c r="Z665" s="130"/>
      <c r="AA665" s="130"/>
      <c r="AB665" s="130"/>
      <c r="AC665" s="130"/>
      <c r="AD665" s="130"/>
      <c r="AE665" s="130"/>
      <c r="AF665" s="680"/>
      <c r="AG665" s="130"/>
      <c r="AH665" s="130"/>
      <c r="AI665" s="130"/>
      <c r="AJ665" s="130"/>
      <c r="AK665" s="130"/>
      <c r="AL665" s="130"/>
    </row>
    <row r="666" spans="1:38" s="43" customFormat="1" x14ac:dyDescent="0.2">
      <c r="A666" s="15"/>
      <c r="B666" s="685"/>
      <c r="C666" s="15"/>
      <c r="K666" s="680"/>
      <c r="L666" s="130"/>
      <c r="M666" s="130"/>
      <c r="N666" s="130"/>
      <c r="O666" s="130"/>
      <c r="P666" s="130"/>
      <c r="Q666" s="130"/>
      <c r="R666" s="680"/>
      <c r="S666" s="130"/>
      <c r="T666" s="130"/>
      <c r="U666" s="130"/>
      <c r="V666" s="130"/>
      <c r="W666" s="130"/>
      <c r="X666" s="130"/>
      <c r="Y666" s="680"/>
      <c r="Z666" s="130"/>
      <c r="AA666" s="130"/>
      <c r="AB666" s="130"/>
      <c r="AC666" s="130"/>
      <c r="AD666" s="130"/>
      <c r="AE666" s="130"/>
      <c r="AF666" s="680"/>
      <c r="AG666" s="130"/>
      <c r="AH666" s="130"/>
      <c r="AI666" s="130"/>
      <c r="AJ666" s="130"/>
      <c r="AK666" s="130"/>
      <c r="AL666" s="130"/>
    </row>
    <row r="667" spans="1:38" s="43" customFormat="1" x14ac:dyDescent="0.2">
      <c r="A667" s="15"/>
      <c r="B667" s="685"/>
      <c r="C667" s="15"/>
      <c r="K667" s="680"/>
      <c r="L667" s="130"/>
      <c r="M667" s="130"/>
      <c r="N667" s="130"/>
      <c r="O667" s="130"/>
      <c r="P667" s="130"/>
      <c r="Q667" s="130"/>
      <c r="R667" s="680"/>
      <c r="S667" s="130"/>
      <c r="T667" s="130"/>
      <c r="U667" s="130"/>
      <c r="V667" s="130"/>
      <c r="W667" s="130"/>
      <c r="X667" s="130"/>
      <c r="Y667" s="680"/>
      <c r="Z667" s="130"/>
      <c r="AA667" s="130"/>
      <c r="AB667" s="130"/>
      <c r="AC667" s="130"/>
      <c r="AD667" s="130"/>
      <c r="AE667" s="130"/>
      <c r="AF667" s="680"/>
      <c r="AG667" s="130"/>
      <c r="AH667" s="130"/>
      <c r="AI667" s="130"/>
      <c r="AJ667" s="130"/>
      <c r="AK667" s="130"/>
      <c r="AL667" s="130"/>
    </row>
    <row r="668" spans="1:38" s="43" customFormat="1" x14ac:dyDescent="0.2">
      <c r="A668" s="15"/>
      <c r="B668" s="685"/>
      <c r="C668" s="15"/>
      <c r="K668" s="680"/>
      <c r="L668" s="130"/>
      <c r="M668" s="130"/>
      <c r="N668" s="130"/>
      <c r="O668" s="130"/>
      <c r="P668" s="130"/>
      <c r="Q668" s="130"/>
      <c r="R668" s="680"/>
      <c r="S668" s="130"/>
      <c r="T668" s="130"/>
      <c r="U668" s="130"/>
      <c r="V668" s="130"/>
      <c r="W668" s="130"/>
      <c r="X668" s="130"/>
      <c r="Y668" s="680"/>
      <c r="Z668" s="130"/>
      <c r="AA668" s="130"/>
      <c r="AB668" s="130"/>
      <c r="AC668" s="130"/>
      <c r="AD668" s="130"/>
      <c r="AE668" s="130"/>
      <c r="AF668" s="680"/>
      <c r="AG668" s="130"/>
      <c r="AH668" s="130"/>
      <c r="AI668" s="130"/>
      <c r="AJ668" s="130"/>
      <c r="AK668" s="130"/>
      <c r="AL668" s="130"/>
    </row>
    <row r="669" spans="1:38" s="43" customFormat="1" x14ac:dyDescent="0.2">
      <c r="A669" s="15"/>
      <c r="B669" s="685"/>
      <c r="C669" s="15"/>
      <c r="K669" s="680"/>
      <c r="L669" s="130"/>
      <c r="M669" s="130"/>
      <c r="N669" s="130"/>
      <c r="O669" s="130"/>
      <c r="P669" s="130"/>
      <c r="Q669" s="130"/>
      <c r="R669" s="680"/>
      <c r="S669" s="130"/>
      <c r="T669" s="130"/>
      <c r="U669" s="130"/>
      <c r="V669" s="130"/>
      <c r="W669" s="130"/>
      <c r="X669" s="130"/>
      <c r="Y669" s="680"/>
      <c r="Z669" s="130"/>
      <c r="AA669" s="130"/>
      <c r="AB669" s="130"/>
      <c r="AC669" s="130"/>
      <c r="AD669" s="130"/>
      <c r="AE669" s="130"/>
      <c r="AF669" s="680"/>
      <c r="AG669" s="130"/>
      <c r="AH669" s="130"/>
      <c r="AI669" s="130"/>
      <c r="AJ669" s="130"/>
      <c r="AK669" s="130"/>
      <c r="AL669" s="130"/>
    </row>
    <row r="670" spans="1:38" s="43" customFormat="1" x14ac:dyDescent="0.2">
      <c r="A670" s="15"/>
      <c r="B670" s="685"/>
      <c r="C670" s="15"/>
      <c r="K670" s="680"/>
      <c r="L670" s="130"/>
      <c r="M670" s="130"/>
      <c r="N670" s="130"/>
      <c r="O670" s="130"/>
      <c r="P670" s="130"/>
      <c r="Q670" s="130"/>
      <c r="R670" s="680"/>
      <c r="S670" s="130"/>
      <c r="T670" s="130"/>
      <c r="U670" s="130"/>
      <c r="V670" s="130"/>
      <c r="W670" s="130"/>
      <c r="X670" s="130"/>
      <c r="Y670" s="680"/>
      <c r="Z670" s="130"/>
      <c r="AA670" s="130"/>
      <c r="AB670" s="130"/>
      <c r="AC670" s="130"/>
      <c r="AD670" s="130"/>
      <c r="AE670" s="130"/>
      <c r="AF670" s="680"/>
      <c r="AG670" s="130"/>
      <c r="AH670" s="130"/>
      <c r="AI670" s="130"/>
      <c r="AJ670" s="130"/>
      <c r="AK670" s="130"/>
      <c r="AL670" s="130"/>
    </row>
    <row r="671" spans="1:38" s="43" customFormat="1" x14ac:dyDescent="0.2">
      <c r="A671" s="15"/>
      <c r="B671" s="685"/>
      <c r="C671" s="15"/>
      <c r="K671" s="680"/>
      <c r="L671" s="130"/>
      <c r="M671" s="130"/>
      <c r="N671" s="130"/>
      <c r="O671" s="130"/>
      <c r="P671" s="130"/>
      <c r="Q671" s="130"/>
      <c r="R671" s="680"/>
      <c r="S671" s="130"/>
      <c r="T671" s="130"/>
      <c r="U671" s="130"/>
      <c r="V671" s="130"/>
      <c r="W671" s="130"/>
      <c r="X671" s="130"/>
      <c r="Y671" s="680"/>
      <c r="Z671" s="130"/>
      <c r="AA671" s="130"/>
      <c r="AB671" s="130"/>
      <c r="AC671" s="130"/>
      <c r="AD671" s="130"/>
      <c r="AE671" s="130"/>
      <c r="AF671" s="680"/>
      <c r="AG671" s="130"/>
      <c r="AH671" s="130"/>
      <c r="AI671" s="130"/>
      <c r="AJ671" s="130"/>
      <c r="AK671" s="130"/>
      <c r="AL671" s="130"/>
    </row>
    <row r="672" spans="1:38" s="43" customFormat="1" x14ac:dyDescent="0.2">
      <c r="A672" s="15"/>
      <c r="B672" s="685"/>
      <c r="C672" s="15"/>
      <c r="K672" s="680"/>
      <c r="L672" s="130"/>
      <c r="M672" s="130"/>
      <c r="N672" s="130"/>
      <c r="O672" s="130"/>
      <c r="P672" s="130"/>
      <c r="Q672" s="130"/>
      <c r="R672" s="680"/>
      <c r="S672" s="130"/>
      <c r="T672" s="130"/>
      <c r="U672" s="130"/>
      <c r="V672" s="130"/>
      <c r="W672" s="130"/>
      <c r="X672" s="130"/>
      <c r="Y672" s="680"/>
      <c r="Z672" s="130"/>
      <c r="AA672" s="130"/>
      <c r="AB672" s="130"/>
      <c r="AC672" s="130"/>
      <c r="AD672" s="130"/>
      <c r="AE672" s="130"/>
      <c r="AF672" s="680"/>
      <c r="AG672" s="130"/>
      <c r="AH672" s="130"/>
      <c r="AI672" s="130"/>
      <c r="AJ672" s="130"/>
      <c r="AK672" s="130"/>
      <c r="AL672" s="130"/>
    </row>
    <row r="673" spans="1:38" s="43" customFormat="1" x14ac:dyDescent="0.2">
      <c r="A673" s="15"/>
      <c r="B673" s="685"/>
      <c r="C673" s="15"/>
      <c r="K673" s="680"/>
      <c r="L673" s="130"/>
      <c r="M673" s="130"/>
      <c r="N673" s="130"/>
      <c r="O673" s="130"/>
      <c r="P673" s="130"/>
      <c r="Q673" s="130"/>
      <c r="R673" s="680"/>
      <c r="S673" s="130"/>
      <c r="T673" s="130"/>
      <c r="U673" s="130"/>
      <c r="V673" s="130"/>
      <c r="W673" s="130"/>
      <c r="X673" s="130"/>
      <c r="Y673" s="680"/>
      <c r="Z673" s="130"/>
      <c r="AA673" s="130"/>
      <c r="AB673" s="130"/>
      <c r="AC673" s="130"/>
      <c r="AD673" s="130"/>
      <c r="AE673" s="130"/>
      <c r="AF673" s="680"/>
      <c r="AG673" s="130"/>
      <c r="AH673" s="130"/>
      <c r="AI673" s="130"/>
      <c r="AJ673" s="130"/>
      <c r="AK673" s="130"/>
      <c r="AL673" s="130"/>
    </row>
    <row r="674" spans="1:38" s="43" customFormat="1" x14ac:dyDescent="0.2">
      <c r="A674" s="15"/>
      <c r="B674" s="685"/>
      <c r="C674" s="15"/>
      <c r="K674" s="680"/>
      <c r="L674" s="130"/>
      <c r="M674" s="130"/>
      <c r="N674" s="130"/>
      <c r="O674" s="130"/>
      <c r="P674" s="130"/>
      <c r="Q674" s="130"/>
      <c r="R674" s="680"/>
      <c r="S674" s="130"/>
      <c r="T674" s="130"/>
      <c r="U674" s="130"/>
      <c r="V674" s="130"/>
      <c r="W674" s="130"/>
      <c r="X674" s="130"/>
      <c r="Y674" s="680"/>
      <c r="Z674" s="130"/>
      <c r="AA674" s="130"/>
      <c r="AB674" s="130"/>
      <c r="AC674" s="130"/>
      <c r="AD674" s="130"/>
      <c r="AE674" s="130"/>
      <c r="AF674" s="680"/>
      <c r="AG674" s="130"/>
      <c r="AH674" s="130"/>
      <c r="AI674" s="130"/>
      <c r="AJ674" s="130"/>
      <c r="AK674" s="130"/>
      <c r="AL674" s="130"/>
    </row>
    <row r="675" spans="1:38" s="43" customFormat="1" x14ac:dyDescent="0.2">
      <c r="A675" s="15"/>
      <c r="B675" s="685"/>
      <c r="C675" s="15"/>
      <c r="K675" s="680"/>
      <c r="L675" s="130"/>
      <c r="M675" s="130"/>
      <c r="N675" s="130"/>
      <c r="O675" s="130"/>
      <c r="P675" s="130"/>
      <c r="Q675" s="130"/>
      <c r="R675" s="680"/>
      <c r="S675" s="130"/>
      <c r="T675" s="130"/>
      <c r="U675" s="130"/>
      <c r="V675" s="130"/>
      <c r="W675" s="130"/>
      <c r="X675" s="130"/>
      <c r="Y675" s="680"/>
      <c r="Z675" s="130"/>
      <c r="AA675" s="130"/>
      <c r="AB675" s="130"/>
      <c r="AC675" s="130"/>
      <c r="AD675" s="130"/>
      <c r="AE675" s="130"/>
      <c r="AF675" s="680"/>
      <c r="AG675" s="130"/>
      <c r="AH675" s="130"/>
      <c r="AI675" s="130"/>
      <c r="AJ675" s="130"/>
      <c r="AK675" s="130"/>
      <c r="AL675" s="130"/>
    </row>
    <row r="676" spans="1:38" s="43" customFormat="1" x14ac:dyDescent="0.2">
      <c r="A676" s="15"/>
      <c r="B676" s="685"/>
      <c r="C676" s="15"/>
      <c r="K676" s="680"/>
      <c r="L676" s="130"/>
      <c r="M676" s="130"/>
      <c r="N676" s="130"/>
      <c r="O676" s="130"/>
      <c r="P676" s="130"/>
      <c r="Q676" s="130"/>
      <c r="R676" s="680"/>
      <c r="S676" s="130"/>
      <c r="T676" s="130"/>
      <c r="U676" s="130"/>
      <c r="V676" s="130"/>
      <c r="W676" s="130"/>
      <c r="X676" s="130"/>
      <c r="Y676" s="680"/>
      <c r="Z676" s="130"/>
      <c r="AA676" s="130"/>
      <c r="AB676" s="130"/>
      <c r="AC676" s="130"/>
      <c r="AD676" s="130"/>
      <c r="AE676" s="130"/>
      <c r="AF676" s="680"/>
      <c r="AG676" s="130"/>
      <c r="AH676" s="130"/>
      <c r="AI676" s="130"/>
      <c r="AJ676" s="130"/>
      <c r="AK676" s="130"/>
      <c r="AL676" s="130"/>
    </row>
    <row r="677" spans="1:38" s="43" customFormat="1" x14ac:dyDescent="0.2">
      <c r="A677" s="15"/>
      <c r="B677" s="685"/>
      <c r="C677" s="15"/>
      <c r="K677" s="680"/>
      <c r="L677" s="130"/>
      <c r="M677" s="130"/>
      <c r="N677" s="130"/>
      <c r="O677" s="130"/>
      <c r="P677" s="130"/>
      <c r="Q677" s="130"/>
      <c r="R677" s="680"/>
      <c r="S677" s="130"/>
      <c r="T677" s="130"/>
      <c r="U677" s="130"/>
      <c r="V677" s="130"/>
      <c r="W677" s="130"/>
      <c r="X677" s="130"/>
      <c r="Y677" s="680"/>
      <c r="Z677" s="130"/>
      <c r="AA677" s="130"/>
      <c r="AB677" s="130"/>
      <c r="AC677" s="130"/>
      <c r="AD677" s="130"/>
      <c r="AE677" s="130"/>
      <c r="AF677" s="680"/>
      <c r="AG677" s="130"/>
      <c r="AH677" s="130"/>
      <c r="AI677" s="130"/>
      <c r="AJ677" s="130"/>
      <c r="AK677" s="130"/>
      <c r="AL677" s="130"/>
    </row>
    <row r="678" spans="1:38" s="43" customFormat="1" x14ac:dyDescent="0.2">
      <c r="A678" s="15"/>
      <c r="B678" s="685"/>
      <c r="C678" s="15"/>
      <c r="K678" s="680"/>
      <c r="L678" s="130"/>
      <c r="M678" s="130"/>
      <c r="N678" s="130"/>
      <c r="O678" s="130"/>
      <c r="P678" s="130"/>
      <c r="Q678" s="130"/>
      <c r="R678" s="680"/>
      <c r="S678" s="130"/>
      <c r="T678" s="130"/>
      <c r="U678" s="130"/>
      <c r="V678" s="130"/>
      <c r="W678" s="130"/>
      <c r="X678" s="130"/>
      <c r="Y678" s="680"/>
      <c r="Z678" s="130"/>
      <c r="AA678" s="130"/>
      <c r="AB678" s="130"/>
      <c r="AC678" s="130"/>
      <c r="AD678" s="130"/>
      <c r="AE678" s="130"/>
      <c r="AF678" s="680"/>
      <c r="AG678" s="130"/>
      <c r="AH678" s="130"/>
      <c r="AI678" s="130"/>
      <c r="AJ678" s="130"/>
      <c r="AK678" s="130"/>
      <c r="AL678" s="130"/>
    </row>
    <row r="679" spans="1:38" s="43" customFormat="1" x14ac:dyDescent="0.2">
      <c r="A679" s="15"/>
      <c r="B679" s="685"/>
      <c r="C679" s="15"/>
      <c r="K679" s="680"/>
      <c r="L679" s="130"/>
      <c r="M679" s="130"/>
      <c r="N679" s="130"/>
      <c r="O679" s="130"/>
      <c r="P679" s="130"/>
      <c r="Q679" s="130"/>
      <c r="R679" s="680"/>
      <c r="S679" s="130"/>
      <c r="T679" s="130"/>
      <c r="U679" s="130"/>
      <c r="V679" s="130"/>
      <c r="W679" s="130"/>
      <c r="X679" s="130"/>
      <c r="Y679" s="680"/>
      <c r="Z679" s="130"/>
      <c r="AA679" s="130"/>
      <c r="AB679" s="130"/>
      <c r="AC679" s="130"/>
      <c r="AD679" s="130"/>
      <c r="AE679" s="130"/>
      <c r="AF679" s="680"/>
      <c r="AG679" s="130"/>
      <c r="AH679" s="130"/>
      <c r="AI679" s="130"/>
      <c r="AJ679" s="130"/>
      <c r="AK679" s="130"/>
      <c r="AL679" s="130"/>
    </row>
    <row r="680" spans="1:38" s="43" customFormat="1" x14ac:dyDescent="0.2">
      <c r="A680" s="15"/>
      <c r="B680" s="685"/>
      <c r="C680" s="15"/>
      <c r="K680" s="680"/>
      <c r="L680" s="130"/>
      <c r="M680" s="130"/>
      <c r="N680" s="130"/>
      <c r="O680" s="130"/>
      <c r="P680" s="130"/>
      <c r="Q680" s="130"/>
      <c r="R680" s="680"/>
      <c r="S680" s="130"/>
      <c r="T680" s="130"/>
      <c r="U680" s="130"/>
      <c r="V680" s="130"/>
      <c r="W680" s="130"/>
      <c r="X680" s="130"/>
      <c r="Y680" s="680"/>
      <c r="Z680" s="130"/>
      <c r="AA680" s="130"/>
      <c r="AB680" s="130"/>
      <c r="AC680" s="130"/>
      <c r="AD680" s="130"/>
      <c r="AE680" s="130"/>
      <c r="AF680" s="680"/>
      <c r="AG680" s="130"/>
      <c r="AH680" s="130"/>
      <c r="AI680" s="130"/>
      <c r="AJ680" s="130"/>
      <c r="AK680" s="130"/>
      <c r="AL680" s="130"/>
    </row>
    <row r="681" spans="1:38" s="43" customFormat="1" x14ac:dyDescent="0.2">
      <c r="A681" s="15"/>
      <c r="B681" s="685"/>
      <c r="C681" s="15"/>
      <c r="K681" s="680"/>
      <c r="L681" s="130"/>
      <c r="M681" s="130"/>
      <c r="N681" s="130"/>
      <c r="O681" s="130"/>
      <c r="P681" s="130"/>
      <c r="Q681" s="130"/>
      <c r="R681" s="680"/>
      <c r="S681" s="130"/>
      <c r="T681" s="130"/>
      <c r="U681" s="130"/>
      <c r="V681" s="130"/>
      <c r="W681" s="130"/>
      <c r="X681" s="130"/>
      <c r="Y681" s="680"/>
      <c r="Z681" s="130"/>
      <c r="AA681" s="130"/>
      <c r="AB681" s="130"/>
      <c r="AC681" s="130"/>
      <c r="AD681" s="130"/>
      <c r="AE681" s="130"/>
      <c r="AF681" s="680"/>
      <c r="AG681" s="130"/>
      <c r="AH681" s="130"/>
      <c r="AI681" s="130"/>
      <c r="AJ681" s="130"/>
      <c r="AK681" s="130"/>
      <c r="AL681" s="130"/>
    </row>
    <row r="682" spans="1:38" s="43" customFormat="1" x14ac:dyDescent="0.2">
      <c r="A682" s="15"/>
      <c r="B682" s="685"/>
      <c r="C682" s="15"/>
      <c r="K682" s="680"/>
      <c r="L682" s="130"/>
      <c r="M682" s="130"/>
      <c r="N682" s="130"/>
      <c r="O682" s="130"/>
      <c r="P682" s="130"/>
      <c r="Q682" s="130"/>
      <c r="R682" s="680"/>
      <c r="S682" s="130"/>
      <c r="T682" s="130"/>
      <c r="U682" s="130"/>
      <c r="V682" s="130"/>
      <c r="W682" s="130"/>
      <c r="X682" s="130"/>
      <c r="Y682" s="680"/>
      <c r="Z682" s="130"/>
      <c r="AA682" s="130"/>
      <c r="AB682" s="130"/>
      <c r="AC682" s="130"/>
      <c r="AD682" s="130"/>
      <c r="AE682" s="130"/>
      <c r="AF682" s="680"/>
      <c r="AG682" s="130"/>
      <c r="AH682" s="130"/>
      <c r="AI682" s="130"/>
      <c r="AJ682" s="130"/>
      <c r="AK682" s="130"/>
      <c r="AL682" s="130"/>
    </row>
    <row r="683" spans="1:38" s="43" customFormat="1" x14ac:dyDescent="0.2">
      <c r="A683" s="15"/>
      <c r="B683" s="685"/>
      <c r="C683" s="15"/>
      <c r="K683" s="680"/>
      <c r="L683" s="130"/>
      <c r="M683" s="130"/>
      <c r="N683" s="130"/>
      <c r="O683" s="130"/>
      <c r="P683" s="130"/>
      <c r="Q683" s="130"/>
      <c r="R683" s="680"/>
      <c r="S683" s="130"/>
      <c r="T683" s="130"/>
      <c r="U683" s="130"/>
      <c r="V683" s="130"/>
      <c r="W683" s="130"/>
      <c r="X683" s="130"/>
      <c r="Y683" s="680"/>
      <c r="Z683" s="130"/>
      <c r="AA683" s="130"/>
      <c r="AB683" s="130"/>
      <c r="AC683" s="130"/>
      <c r="AD683" s="130"/>
      <c r="AE683" s="130"/>
      <c r="AF683" s="680"/>
      <c r="AG683" s="130"/>
      <c r="AH683" s="130"/>
      <c r="AI683" s="130"/>
      <c r="AJ683" s="130"/>
      <c r="AK683" s="130"/>
      <c r="AL683" s="130"/>
    </row>
    <row r="684" spans="1:38" s="43" customFormat="1" x14ac:dyDescent="0.2">
      <c r="A684" s="15"/>
      <c r="B684" s="685"/>
      <c r="C684" s="15"/>
      <c r="K684" s="680"/>
      <c r="L684" s="130"/>
      <c r="M684" s="130"/>
      <c r="N684" s="130"/>
      <c r="O684" s="130"/>
      <c r="P684" s="130"/>
      <c r="Q684" s="130"/>
      <c r="R684" s="680"/>
      <c r="S684" s="130"/>
      <c r="T684" s="130"/>
      <c r="U684" s="130"/>
      <c r="V684" s="130"/>
      <c r="W684" s="130"/>
      <c r="X684" s="130"/>
      <c r="Y684" s="680"/>
      <c r="Z684" s="130"/>
      <c r="AA684" s="130"/>
      <c r="AB684" s="130"/>
      <c r="AC684" s="130"/>
      <c r="AD684" s="130"/>
      <c r="AE684" s="130"/>
      <c r="AF684" s="680"/>
      <c r="AG684" s="130"/>
      <c r="AH684" s="130"/>
      <c r="AI684" s="130"/>
      <c r="AJ684" s="130"/>
      <c r="AK684" s="130"/>
      <c r="AL684" s="130"/>
    </row>
    <row r="685" spans="1:38" s="43" customFormat="1" x14ac:dyDescent="0.2">
      <c r="A685" s="15"/>
      <c r="B685" s="685"/>
      <c r="C685" s="15"/>
      <c r="K685" s="680"/>
      <c r="L685" s="130"/>
      <c r="M685" s="130"/>
      <c r="N685" s="130"/>
      <c r="O685" s="130"/>
      <c r="P685" s="130"/>
      <c r="Q685" s="130"/>
      <c r="R685" s="680"/>
      <c r="S685" s="130"/>
      <c r="T685" s="130"/>
      <c r="U685" s="130"/>
      <c r="V685" s="130"/>
      <c r="W685" s="130"/>
      <c r="X685" s="130"/>
      <c r="Y685" s="680"/>
      <c r="Z685" s="130"/>
      <c r="AA685" s="130"/>
      <c r="AB685" s="130"/>
      <c r="AC685" s="130"/>
      <c r="AD685" s="130"/>
      <c r="AE685" s="130"/>
      <c r="AF685" s="680"/>
      <c r="AG685" s="130"/>
      <c r="AH685" s="130"/>
      <c r="AI685" s="130"/>
      <c r="AJ685" s="130"/>
      <c r="AK685" s="130"/>
      <c r="AL685" s="130"/>
    </row>
    <row r="686" spans="1:38" s="43" customFormat="1" x14ac:dyDescent="0.2">
      <c r="A686" s="15"/>
      <c r="B686" s="685"/>
      <c r="C686" s="15"/>
      <c r="K686" s="680"/>
      <c r="L686" s="130"/>
      <c r="M686" s="130"/>
      <c r="N686" s="130"/>
      <c r="O686" s="130"/>
      <c r="P686" s="130"/>
      <c r="Q686" s="130"/>
      <c r="R686" s="680"/>
      <c r="S686" s="130"/>
      <c r="T686" s="130"/>
      <c r="U686" s="130"/>
      <c r="V686" s="130"/>
      <c r="W686" s="130"/>
      <c r="X686" s="130"/>
      <c r="Y686" s="680"/>
      <c r="Z686" s="130"/>
      <c r="AA686" s="130"/>
      <c r="AB686" s="130"/>
      <c r="AC686" s="130"/>
      <c r="AD686" s="130"/>
      <c r="AE686" s="130"/>
      <c r="AF686" s="680"/>
      <c r="AG686" s="130"/>
      <c r="AH686" s="130"/>
      <c r="AI686" s="130"/>
      <c r="AJ686" s="130"/>
      <c r="AK686" s="130"/>
      <c r="AL686" s="130"/>
    </row>
    <row r="687" spans="1:38" s="43" customFormat="1" x14ac:dyDescent="0.2">
      <c r="A687" s="15"/>
      <c r="B687" s="685"/>
      <c r="C687" s="15"/>
      <c r="K687" s="680"/>
      <c r="L687" s="130"/>
      <c r="M687" s="130"/>
      <c r="N687" s="130"/>
      <c r="O687" s="130"/>
      <c r="P687" s="130"/>
      <c r="Q687" s="130"/>
      <c r="R687" s="680"/>
      <c r="S687" s="130"/>
      <c r="T687" s="130"/>
      <c r="U687" s="130"/>
      <c r="V687" s="130"/>
      <c r="W687" s="130"/>
      <c r="X687" s="130"/>
      <c r="Y687" s="680"/>
      <c r="Z687" s="130"/>
      <c r="AA687" s="130"/>
      <c r="AB687" s="130"/>
      <c r="AC687" s="130"/>
      <c r="AD687" s="130"/>
      <c r="AE687" s="130"/>
      <c r="AF687" s="680"/>
      <c r="AG687" s="130"/>
      <c r="AH687" s="130"/>
      <c r="AI687" s="130"/>
      <c r="AJ687" s="130"/>
      <c r="AK687" s="130"/>
      <c r="AL687" s="130"/>
    </row>
    <row r="688" spans="1:38" s="43" customFormat="1" x14ac:dyDescent="0.2">
      <c r="A688" s="15"/>
      <c r="B688" s="685"/>
      <c r="C688" s="15"/>
      <c r="K688" s="680"/>
      <c r="L688" s="130"/>
      <c r="M688" s="130"/>
      <c r="N688" s="130"/>
      <c r="O688" s="130"/>
      <c r="P688" s="130"/>
      <c r="Q688" s="130"/>
      <c r="R688" s="680"/>
      <c r="S688" s="130"/>
      <c r="T688" s="130"/>
      <c r="U688" s="130"/>
      <c r="V688" s="130"/>
      <c r="W688" s="130"/>
      <c r="X688" s="130"/>
      <c r="Y688" s="680"/>
      <c r="Z688" s="130"/>
      <c r="AA688" s="130"/>
      <c r="AB688" s="130"/>
      <c r="AC688" s="130"/>
      <c r="AD688" s="130"/>
      <c r="AE688" s="130"/>
      <c r="AF688" s="680"/>
      <c r="AG688" s="130"/>
      <c r="AH688" s="130"/>
      <c r="AI688" s="130"/>
      <c r="AJ688" s="130"/>
      <c r="AK688" s="130"/>
      <c r="AL688" s="130"/>
    </row>
    <row r="689" spans="1:38" s="43" customFormat="1" x14ac:dyDescent="0.2">
      <c r="A689" s="15"/>
      <c r="B689" s="685"/>
      <c r="C689" s="15"/>
      <c r="K689" s="680"/>
      <c r="L689" s="130"/>
      <c r="M689" s="130"/>
      <c r="N689" s="130"/>
      <c r="O689" s="130"/>
      <c r="P689" s="130"/>
      <c r="Q689" s="130"/>
      <c r="R689" s="680"/>
      <c r="S689" s="130"/>
      <c r="T689" s="130"/>
      <c r="U689" s="130"/>
      <c r="V689" s="130"/>
      <c r="W689" s="130"/>
      <c r="X689" s="130"/>
      <c r="Y689" s="680"/>
      <c r="Z689" s="130"/>
      <c r="AA689" s="130"/>
      <c r="AB689" s="130"/>
      <c r="AC689" s="130"/>
      <c r="AD689" s="130"/>
      <c r="AE689" s="130"/>
      <c r="AF689" s="680"/>
      <c r="AG689" s="130"/>
      <c r="AH689" s="130"/>
      <c r="AI689" s="130"/>
      <c r="AJ689" s="130"/>
      <c r="AK689" s="130"/>
      <c r="AL689" s="130"/>
    </row>
    <row r="690" spans="1:38" s="43" customFormat="1" x14ac:dyDescent="0.2">
      <c r="A690" s="15"/>
      <c r="B690" s="685"/>
      <c r="C690" s="15"/>
      <c r="K690" s="680"/>
      <c r="L690" s="130"/>
      <c r="M690" s="130"/>
      <c r="N690" s="130"/>
      <c r="O690" s="130"/>
      <c r="P690" s="130"/>
      <c r="Q690" s="130"/>
      <c r="R690" s="680"/>
      <c r="S690" s="130"/>
      <c r="T690" s="130"/>
      <c r="U690" s="130"/>
      <c r="V690" s="130"/>
      <c r="W690" s="130"/>
      <c r="X690" s="130"/>
      <c r="Y690" s="680"/>
      <c r="Z690" s="130"/>
      <c r="AA690" s="130"/>
      <c r="AB690" s="130"/>
      <c r="AC690" s="130"/>
      <c r="AD690" s="130"/>
      <c r="AE690" s="130"/>
      <c r="AF690" s="680"/>
      <c r="AG690" s="130"/>
      <c r="AH690" s="130"/>
      <c r="AI690" s="130"/>
      <c r="AJ690" s="130"/>
      <c r="AK690" s="130"/>
      <c r="AL690" s="130"/>
    </row>
    <row r="691" spans="1:38" s="43" customFormat="1" x14ac:dyDescent="0.2">
      <c r="A691" s="15"/>
      <c r="B691" s="685"/>
      <c r="C691" s="15"/>
      <c r="K691" s="680"/>
      <c r="L691" s="130"/>
      <c r="M691" s="130"/>
      <c r="N691" s="130"/>
      <c r="O691" s="130"/>
      <c r="P691" s="130"/>
      <c r="Q691" s="130"/>
      <c r="R691" s="680"/>
      <c r="S691" s="130"/>
      <c r="T691" s="130"/>
      <c r="U691" s="130"/>
      <c r="V691" s="130"/>
      <c r="W691" s="130"/>
      <c r="X691" s="130"/>
      <c r="Y691" s="680"/>
      <c r="Z691" s="130"/>
      <c r="AA691" s="130"/>
      <c r="AB691" s="130"/>
      <c r="AC691" s="130"/>
      <c r="AD691" s="130"/>
      <c r="AE691" s="130"/>
      <c r="AF691" s="680"/>
      <c r="AG691" s="130"/>
      <c r="AH691" s="130"/>
      <c r="AI691" s="130"/>
      <c r="AJ691" s="130"/>
      <c r="AK691" s="130"/>
      <c r="AL691" s="130"/>
    </row>
    <row r="692" spans="1:38" s="43" customFormat="1" x14ac:dyDescent="0.2">
      <c r="A692" s="15"/>
      <c r="B692" s="685"/>
      <c r="C692" s="15"/>
      <c r="K692" s="680"/>
      <c r="L692" s="130"/>
      <c r="M692" s="130"/>
      <c r="N692" s="130"/>
      <c r="O692" s="130"/>
      <c r="P692" s="130"/>
      <c r="Q692" s="130"/>
      <c r="R692" s="680"/>
      <c r="S692" s="130"/>
      <c r="T692" s="130"/>
      <c r="U692" s="130"/>
      <c r="V692" s="130"/>
      <c r="W692" s="130"/>
      <c r="X692" s="130"/>
      <c r="Y692" s="680"/>
      <c r="Z692" s="130"/>
      <c r="AA692" s="130"/>
      <c r="AB692" s="130"/>
      <c r="AC692" s="130"/>
      <c r="AD692" s="130"/>
      <c r="AE692" s="130"/>
      <c r="AF692" s="680"/>
      <c r="AG692" s="130"/>
      <c r="AH692" s="130"/>
      <c r="AI692" s="130"/>
      <c r="AJ692" s="130"/>
      <c r="AK692" s="130"/>
      <c r="AL692" s="130"/>
    </row>
    <row r="693" spans="1:38" s="43" customFormat="1" x14ac:dyDescent="0.2">
      <c r="A693" s="15"/>
      <c r="B693" s="685"/>
      <c r="C693" s="15"/>
      <c r="K693" s="680"/>
      <c r="L693" s="130"/>
      <c r="M693" s="130"/>
      <c r="N693" s="130"/>
      <c r="O693" s="130"/>
      <c r="P693" s="130"/>
      <c r="Q693" s="130"/>
      <c r="R693" s="680"/>
      <c r="S693" s="130"/>
      <c r="T693" s="130"/>
      <c r="U693" s="130"/>
      <c r="V693" s="130"/>
      <c r="W693" s="130"/>
      <c r="X693" s="130"/>
      <c r="Y693" s="680"/>
      <c r="Z693" s="130"/>
      <c r="AA693" s="130"/>
      <c r="AB693" s="130"/>
      <c r="AC693" s="130"/>
      <c r="AD693" s="130"/>
      <c r="AE693" s="130"/>
      <c r="AF693" s="680"/>
      <c r="AG693" s="130"/>
      <c r="AH693" s="130"/>
      <c r="AI693" s="130"/>
      <c r="AJ693" s="130"/>
      <c r="AK693" s="130"/>
      <c r="AL693" s="130"/>
    </row>
    <row r="694" spans="1:38" s="43" customFormat="1" x14ac:dyDescent="0.2">
      <c r="A694" s="15"/>
      <c r="B694" s="685"/>
      <c r="C694" s="15"/>
      <c r="K694" s="680"/>
      <c r="L694" s="130"/>
      <c r="M694" s="130"/>
      <c r="N694" s="130"/>
      <c r="O694" s="130"/>
      <c r="P694" s="130"/>
      <c r="Q694" s="130"/>
      <c r="R694" s="680"/>
      <c r="S694" s="130"/>
      <c r="T694" s="130"/>
      <c r="U694" s="130"/>
      <c r="V694" s="130"/>
      <c r="W694" s="130"/>
      <c r="X694" s="130"/>
      <c r="Y694" s="680"/>
      <c r="Z694" s="130"/>
      <c r="AA694" s="130"/>
      <c r="AB694" s="130"/>
      <c r="AC694" s="130"/>
      <c r="AD694" s="130"/>
      <c r="AE694" s="130"/>
      <c r="AF694" s="680"/>
      <c r="AG694" s="130"/>
      <c r="AH694" s="130"/>
      <c r="AI694" s="130"/>
      <c r="AJ694" s="130"/>
      <c r="AK694" s="130"/>
      <c r="AL694" s="130"/>
    </row>
    <row r="695" spans="1:38" s="43" customFormat="1" x14ac:dyDescent="0.2">
      <c r="A695" s="15"/>
      <c r="B695" s="685"/>
      <c r="C695" s="15"/>
      <c r="K695" s="680"/>
      <c r="L695" s="130"/>
      <c r="M695" s="130"/>
      <c r="N695" s="130"/>
      <c r="O695" s="130"/>
      <c r="P695" s="130"/>
      <c r="Q695" s="130"/>
      <c r="R695" s="680"/>
      <c r="S695" s="130"/>
      <c r="T695" s="130"/>
      <c r="U695" s="130"/>
      <c r="V695" s="130"/>
      <c r="W695" s="130"/>
      <c r="X695" s="130"/>
      <c r="Y695" s="680"/>
      <c r="Z695" s="130"/>
      <c r="AA695" s="130"/>
      <c r="AB695" s="130"/>
      <c r="AC695" s="130"/>
      <c r="AD695" s="130"/>
      <c r="AE695" s="130"/>
      <c r="AF695" s="680"/>
      <c r="AG695" s="130"/>
      <c r="AH695" s="130"/>
      <c r="AI695" s="130"/>
      <c r="AJ695" s="130"/>
      <c r="AK695" s="130"/>
      <c r="AL695" s="130"/>
    </row>
    <row r="696" spans="1:38" s="43" customFormat="1" x14ac:dyDescent="0.2">
      <c r="A696" s="15"/>
      <c r="B696" s="685"/>
      <c r="C696" s="15"/>
      <c r="K696" s="680"/>
      <c r="L696" s="130"/>
      <c r="M696" s="130"/>
      <c r="N696" s="130"/>
      <c r="O696" s="130"/>
      <c r="P696" s="130"/>
      <c r="Q696" s="130"/>
      <c r="R696" s="680"/>
      <c r="S696" s="130"/>
      <c r="T696" s="130"/>
      <c r="U696" s="130"/>
      <c r="V696" s="130"/>
      <c r="W696" s="130"/>
      <c r="X696" s="130"/>
      <c r="Y696" s="680"/>
      <c r="Z696" s="130"/>
      <c r="AA696" s="130"/>
      <c r="AB696" s="130"/>
      <c r="AC696" s="130"/>
      <c r="AD696" s="130"/>
      <c r="AE696" s="130"/>
      <c r="AF696" s="680"/>
      <c r="AG696" s="130"/>
      <c r="AH696" s="130"/>
      <c r="AI696" s="130"/>
      <c r="AJ696" s="130"/>
      <c r="AK696" s="130"/>
      <c r="AL696" s="130"/>
    </row>
    <row r="697" spans="1:38" s="43" customFormat="1" x14ac:dyDescent="0.2">
      <c r="A697" s="15"/>
      <c r="B697" s="685"/>
      <c r="C697" s="15"/>
      <c r="K697" s="680"/>
      <c r="L697" s="130"/>
      <c r="M697" s="130"/>
      <c r="N697" s="130"/>
      <c r="O697" s="130"/>
      <c r="P697" s="130"/>
      <c r="Q697" s="130"/>
      <c r="R697" s="680"/>
      <c r="S697" s="130"/>
      <c r="T697" s="130"/>
      <c r="U697" s="130"/>
      <c r="V697" s="130"/>
      <c r="W697" s="130"/>
      <c r="X697" s="130"/>
      <c r="Y697" s="680"/>
      <c r="Z697" s="130"/>
      <c r="AA697" s="130"/>
      <c r="AB697" s="130"/>
      <c r="AC697" s="130"/>
      <c r="AD697" s="130"/>
      <c r="AE697" s="130"/>
      <c r="AF697" s="680"/>
      <c r="AG697" s="130"/>
      <c r="AH697" s="130"/>
      <c r="AI697" s="130"/>
      <c r="AJ697" s="130"/>
      <c r="AK697" s="130"/>
      <c r="AL697" s="130"/>
    </row>
    <row r="698" spans="1:38" s="43" customFormat="1" x14ac:dyDescent="0.2">
      <c r="A698" s="15"/>
      <c r="B698" s="685"/>
      <c r="C698" s="15"/>
      <c r="K698" s="680"/>
      <c r="L698" s="130"/>
      <c r="M698" s="130"/>
      <c r="N698" s="130"/>
      <c r="O698" s="130"/>
      <c r="P698" s="130"/>
      <c r="Q698" s="130"/>
      <c r="R698" s="680"/>
      <c r="S698" s="130"/>
      <c r="T698" s="130"/>
      <c r="U698" s="130"/>
      <c r="V698" s="130"/>
      <c r="W698" s="130"/>
      <c r="X698" s="130"/>
      <c r="Y698" s="680"/>
      <c r="Z698" s="130"/>
      <c r="AA698" s="130"/>
      <c r="AB698" s="130"/>
      <c r="AC698" s="130"/>
      <c r="AD698" s="130"/>
      <c r="AE698" s="130"/>
      <c r="AF698" s="680"/>
      <c r="AG698" s="130"/>
      <c r="AH698" s="130"/>
      <c r="AI698" s="130"/>
      <c r="AJ698" s="130"/>
      <c r="AK698" s="130"/>
      <c r="AL698" s="130"/>
    </row>
    <row r="699" spans="1:38" s="43" customFormat="1" x14ac:dyDescent="0.2">
      <c r="A699" s="15"/>
      <c r="B699" s="685"/>
      <c r="C699" s="15"/>
      <c r="K699" s="680"/>
      <c r="L699" s="130"/>
      <c r="M699" s="130"/>
      <c r="N699" s="130"/>
      <c r="O699" s="130"/>
      <c r="P699" s="130"/>
      <c r="Q699" s="130"/>
      <c r="R699" s="680"/>
      <c r="S699" s="130"/>
      <c r="T699" s="130"/>
      <c r="U699" s="130"/>
      <c r="V699" s="130"/>
      <c r="W699" s="130"/>
      <c r="X699" s="130"/>
      <c r="Y699" s="680"/>
      <c r="Z699" s="130"/>
      <c r="AA699" s="130"/>
      <c r="AB699" s="130"/>
      <c r="AC699" s="130"/>
      <c r="AD699" s="130"/>
      <c r="AE699" s="130"/>
      <c r="AF699" s="680"/>
      <c r="AG699" s="130"/>
      <c r="AH699" s="130"/>
      <c r="AI699" s="130"/>
      <c r="AJ699" s="130"/>
      <c r="AK699" s="130"/>
      <c r="AL699" s="130"/>
    </row>
    <row r="700" spans="1:38" s="43" customFormat="1" x14ac:dyDescent="0.2">
      <c r="A700" s="15"/>
      <c r="B700" s="685"/>
      <c r="C700" s="15"/>
      <c r="K700" s="680"/>
      <c r="L700" s="130"/>
      <c r="M700" s="130"/>
      <c r="N700" s="130"/>
      <c r="O700" s="130"/>
      <c r="P700" s="130"/>
      <c r="Q700" s="130"/>
      <c r="R700" s="680"/>
      <c r="S700" s="130"/>
      <c r="T700" s="130"/>
      <c r="U700" s="130"/>
      <c r="V700" s="130"/>
      <c r="W700" s="130"/>
      <c r="X700" s="130"/>
      <c r="Y700" s="680"/>
      <c r="Z700" s="130"/>
      <c r="AA700" s="130"/>
      <c r="AB700" s="130"/>
      <c r="AC700" s="130"/>
      <c r="AD700" s="130"/>
      <c r="AE700" s="130"/>
      <c r="AF700" s="680"/>
      <c r="AG700" s="130"/>
      <c r="AH700" s="130"/>
      <c r="AI700" s="130"/>
      <c r="AJ700" s="130"/>
      <c r="AK700" s="130"/>
      <c r="AL700" s="130"/>
    </row>
    <row r="701" spans="1:38" s="43" customFormat="1" x14ac:dyDescent="0.2">
      <c r="A701" s="15"/>
      <c r="B701" s="685"/>
      <c r="C701" s="15"/>
      <c r="K701" s="680"/>
      <c r="L701" s="130"/>
      <c r="M701" s="130"/>
      <c r="N701" s="130"/>
      <c r="O701" s="130"/>
      <c r="P701" s="130"/>
      <c r="Q701" s="130"/>
      <c r="R701" s="680"/>
      <c r="S701" s="130"/>
      <c r="T701" s="130"/>
      <c r="U701" s="130"/>
      <c r="V701" s="130"/>
      <c r="W701" s="130"/>
      <c r="X701" s="130"/>
      <c r="Y701" s="680"/>
      <c r="Z701" s="130"/>
      <c r="AA701" s="130"/>
      <c r="AB701" s="130"/>
      <c r="AC701" s="130"/>
      <c r="AD701" s="130"/>
      <c r="AE701" s="130"/>
      <c r="AF701" s="680"/>
      <c r="AG701" s="130"/>
      <c r="AH701" s="130"/>
      <c r="AI701" s="130"/>
      <c r="AJ701" s="130"/>
      <c r="AK701" s="130"/>
      <c r="AL701" s="130"/>
    </row>
    <row r="702" spans="1:38" s="43" customFormat="1" x14ac:dyDescent="0.2">
      <c r="A702" s="15"/>
      <c r="B702" s="685"/>
      <c r="C702" s="15"/>
      <c r="K702" s="680"/>
      <c r="L702" s="130"/>
      <c r="M702" s="130"/>
      <c r="N702" s="130"/>
      <c r="O702" s="130"/>
      <c r="P702" s="130"/>
      <c r="Q702" s="130"/>
      <c r="R702" s="680"/>
      <c r="S702" s="130"/>
      <c r="T702" s="130"/>
      <c r="U702" s="130"/>
      <c r="V702" s="130"/>
      <c r="W702" s="130"/>
      <c r="X702" s="130"/>
      <c r="Y702" s="680"/>
      <c r="Z702" s="130"/>
      <c r="AA702" s="130"/>
      <c r="AB702" s="130"/>
      <c r="AC702" s="130"/>
      <c r="AD702" s="130"/>
      <c r="AE702" s="130"/>
      <c r="AF702" s="680"/>
      <c r="AG702" s="130"/>
      <c r="AH702" s="130"/>
      <c r="AI702" s="130"/>
      <c r="AJ702" s="130"/>
      <c r="AK702" s="130"/>
      <c r="AL702" s="130"/>
    </row>
    <row r="703" spans="1:38" s="43" customFormat="1" x14ac:dyDescent="0.2">
      <c r="A703" s="15"/>
      <c r="B703" s="685"/>
      <c r="C703" s="15"/>
      <c r="K703" s="680"/>
      <c r="L703" s="130"/>
      <c r="M703" s="130"/>
      <c r="N703" s="130"/>
      <c r="O703" s="130"/>
      <c r="P703" s="130"/>
      <c r="Q703" s="130"/>
      <c r="R703" s="680"/>
      <c r="S703" s="130"/>
      <c r="T703" s="130"/>
      <c r="U703" s="130"/>
      <c r="V703" s="130"/>
      <c r="W703" s="130"/>
      <c r="X703" s="130"/>
      <c r="Y703" s="680"/>
      <c r="Z703" s="130"/>
      <c r="AA703" s="130"/>
      <c r="AB703" s="130"/>
      <c r="AC703" s="130"/>
      <c r="AD703" s="130"/>
      <c r="AE703" s="130"/>
      <c r="AF703" s="680"/>
      <c r="AG703" s="130"/>
      <c r="AH703" s="130"/>
      <c r="AI703" s="130"/>
      <c r="AJ703" s="130"/>
      <c r="AK703" s="130"/>
      <c r="AL703" s="130"/>
    </row>
    <row r="704" spans="1:38" s="43" customFormat="1" x14ac:dyDescent="0.2">
      <c r="A704" s="15"/>
      <c r="B704" s="685"/>
      <c r="C704" s="15"/>
      <c r="K704" s="680"/>
      <c r="L704" s="130"/>
      <c r="M704" s="130"/>
      <c r="N704" s="130"/>
      <c r="O704" s="130"/>
      <c r="P704" s="130"/>
      <c r="Q704" s="130"/>
      <c r="R704" s="680"/>
      <c r="S704" s="130"/>
      <c r="T704" s="130"/>
      <c r="U704" s="130"/>
      <c r="V704" s="130"/>
      <c r="W704" s="130"/>
      <c r="X704" s="130"/>
      <c r="Y704" s="680"/>
      <c r="Z704" s="130"/>
      <c r="AA704" s="130"/>
      <c r="AB704" s="130"/>
      <c r="AC704" s="130"/>
      <c r="AD704" s="130"/>
      <c r="AE704" s="130"/>
      <c r="AF704" s="680"/>
      <c r="AG704" s="130"/>
      <c r="AH704" s="130"/>
      <c r="AI704" s="130"/>
      <c r="AJ704" s="130"/>
      <c r="AK704" s="130"/>
      <c r="AL704" s="130"/>
    </row>
    <row r="705" spans="1:38" s="43" customFormat="1" x14ac:dyDescent="0.2">
      <c r="A705" s="15"/>
      <c r="B705" s="685"/>
      <c r="C705" s="15"/>
      <c r="K705" s="680"/>
      <c r="L705" s="130"/>
      <c r="M705" s="130"/>
      <c r="N705" s="130"/>
      <c r="O705" s="130"/>
      <c r="P705" s="130"/>
      <c r="Q705" s="130"/>
      <c r="R705" s="680"/>
      <c r="S705" s="130"/>
      <c r="T705" s="130"/>
      <c r="U705" s="130"/>
      <c r="V705" s="130"/>
      <c r="W705" s="130"/>
      <c r="X705" s="130"/>
      <c r="Y705" s="680"/>
      <c r="Z705" s="130"/>
      <c r="AA705" s="130"/>
      <c r="AB705" s="130"/>
      <c r="AC705" s="130"/>
      <c r="AD705" s="130"/>
      <c r="AE705" s="130"/>
      <c r="AF705" s="680"/>
      <c r="AG705" s="130"/>
      <c r="AH705" s="130"/>
      <c r="AI705" s="130"/>
      <c r="AJ705" s="130"/>
      <c r="AK705" s="130"/>
      <c r="AL705" s="130"/>
    </row>
    <row r="706" spans="1:38" s="43" customFormat="1" x14ac:dyDescent="0.2">
      <c r="A706" s="15"/>
      <c r="B706" s="685"/>
      <c r="C706" s="15"/>
      <c r="K706" s="680"/>
      <c r="L706" s="130"/>
      <c r="M706" s="130"/>
      <c r="N706" s="130"/>
      <c r="O706" s="130"/>
      <c r="P706" s="130"/>
      <c r="Q706" s="130"/>
      <c r="R706" s="680"/>
      <c r="S706" s="130"/>
      <c r="T706" s="130"/>
      <c r="U706" s="130"/>
      <c r="V706" s="130"/>
      <c r="W706" s="130"/>
      <c r="X706" s="130"/>
      <c r="Y706" s="680"/>
      <c r="Z706" s="130"/>
      <c r="AA706" s="130"/>
      <c r="AB706" s="130"/>
      <c r="AC706" s="130"/>
      <c r="AD706" s="130"/>
      <c r="AE706" s="130"/>
      <c r="AF706" s="680"/>
      <c r="AG706" s="130"/>
      <c r="AH706" s="130"/>
      <c r="AI706" s="130"/>
      <c r="AJ706" s="130"/>
      <c r="AK706" s="130"/>
      <c r="AL706" s="130"/>
    </row>
    <row r="707" spans="1:38" s="43" customFormat="1" x14ac:dyDescent="0.2">
      <c r="A707" s="15"/>
      <c r="B707" s="685"/>
      <c r="C707" s="15"/>
      <c r="K707" s="680"/>
      <c r="L707" s="130"/>
      <c r="M707" s="130"/>
      <c r="N707" s="130"/>
      <c r="O707" s="130"/>
      <c r="P707" s="130"/>
      <c r="Q707" s="130"/>
      <c r="R707" s="680"/>
      <c r="S707" s="130"/>
      <c r="T707" s="130"/>
      <c r="U707" s="130"/>
      <c r="V707" s="130"/>
      <c r="W707" s="130"/>
      <c r="X707" s="130"/>
      <c r="Y707" s="680"/>
      <c r="Z707" s="130"/>
      <c r="AA707" s="130"/>
      <c r="AB707" s="130"/>
      <c r="AC707" s="130"/>
      <c r="AD707" s="130"/>
      <c r="AE707" s="130"/>
      <c r="AF707" s="680"/>
      <c r="AG707" s="130"/>
      <c r="AH707" s="130"/>
      <c r="AI707" s="130"/>
      <c r="AJ707" s="130"/>
      <c r="AK707" s="130"/>
      <c r="AL707" s="130"/>
    </row>
    <row r="708" spans="1:38" s="43" customFormat="1" x14ac:dyDescent="0.2">
      <c r="A708" s="15"/>
      <c r="B708" s="685"/>
      <c r="C708" s="15"/>
      <c r="K708" s="680"/>
      <c r="L708" s="130"/>
      <c r="M708" s="130"/>
      <c r="N708" s="130"/>
      <c r="O708" s="130"/>
      <c r="P708" s="130"/>
      <c r="Q708" s="130"/>
      <c r="R708" s="680"/>
      <c r="S708" s="130"/>
      <c r="T708" s="130"/>
      <c r="U708" s="130"/>
      <c r="V708" s="130"/>
      <c r="W708" s="130"/>
      <c r="X708" s="130"/>
      <c r="Y708" s="680"/>
      <c r="Z708" s="130"/>
      <c r="AA708" s="130"/>
      <c r="AB708" s="130"/>
      <c r="AC708" s="130"/>
      <c r="AD708" s="130"/>
      <c r="AE708" s="130"/>
      <c r="AF708" s="680"/>
      <c r="AG708" s="130"/>
      <c r="AH708" s="130"/>
      <c r="AI708" s="130"/>
      <c r="AJ708" s="130"/>
      <c r="AK708" s="130"/>
      <c r="AL708" s="130"/>
    </row>
    <row r="709" spans="1:38" s="43" customFormat="1" x14ac:dyDescent="0.2">
      <c r="A709" s="15"/>
      <c r="B709" s="685"/>
      <c r="C709" s="15"/>
      <c r="K709" s="680"/>
      <c r="L709" s="130"/>
      <c r="M709" s="130"/>
      <c r="N709" s="130"/>
      <c r="O709" s="130"/>
      <c r="P709" s="130"/>
      <c r="Q709" s="130"/>
      <c r="R709" s="680"/>
      <c r="S709" s="130"/>
      <c r="T709" s="130"/>
      <c r="U709" s="130"/>
      <c r="V709" s="130"/>
      <c r="W709" s="130"/>
      <c r="X709" s="130"/>
      <c r="Y709" s="680"/>
      <c r="Z709" s="130"/>
      <c r="AA709" s="130"/>
      <c r="AB709" s="130"/>
      <c r="AC709" s="130"/>
      <c r="AD709" s="130"/>
      <c r="AE709" s="130"/>
      <c r="AF709" s="680"/>
      <c r="AG709" s="130"/>
      <c r="AH709" s="130"/>
      <c r="AI709" s="130"/>
      <c r="AJ709" s="130"/>
      <c r="AK709" s="130"/>
      <c r="AL709" s="130"/>
    </row>
    <row r="710" spans="1:38" s="43" customFormat="1" x14ac:dyDescent="0.2">
      <c r="A710" s="15"/>
      <c r="B710" s="685"/>
      <c r="C710" s="15"/>
      <c r="K710" s="680"/>
      <c r="L710" s="130"/>
      <c r="M710" s="130"/>
      <c r="N710" s="130"/>
      <c r="O710" s="130"/>
      <c r="P710" s="130"/>
      <c r="Q710" s="130"/>
      <c r="R710" s="680"/>
      <c r="S710" s="130"/>
      <c r="T710" s="130"/>
      <c r="U710" s="130"/>
      <c r="V710" s="130"/>
      <c r="W710" s="130"/>
      <c r="X710" s="130"/>
      <c r="Y710" s="680"/>
      <c r="Z710" s="130"/>
      <c r="AA710" s="130"/>
      <c r="AB710" s="130"/>
      <c r="AC710" s="130"/>
      <c r="AD710" s="130"/>
      <c r="AE710" s="130"/>
      <c r="AF710" s="680"/>
      <c r="AG710" s="130"/>
      <c r="AH710" s="130"/>
      <c r="AI710" s="130"/>
      <c r="AJ710" s="130"/>
      <c r="AK710" s="130"/>
      <c r="AL710" s="130"/>
    </row>
    <row r="711" spans="1:38" s="43" customFormat="1" x14ac:dyDescent="0.2">
      <c r="A711" s="15"/>
      <c r="B711" s="685"/>
      <c r="C711" s="15"/>
      <c r="K711" s="680"/>
      <c r="L711" s="130"/>
      <c r="M711" s="130"/>
      <c r="N711" s="130"/>
      <c r="O711" s="130"/>
      <c r="P711" s="130"/>
      <c r="Q711" s="130"/>
      <c r="R711" s="680"/>
      <c r="S711" s="130"/>
      <c r="T711" s="130"/>
      <c r="U711" s="130"/>
      <c r="V711" s="130"/>
      <c r="W711" s="130"/>
      <c r="X711" s="130"/>
      <c r="Y711" s="680"/>
      <c r="Z711" s="130"/>
      <c r="AA711" s="130"/>
      <c r="AB711" s="130"/>
      <c r="AC711" s="130"/>
      <c r="AD711" s="130"/>
      <c r="AE711" s="130"/>
      <c r="AF711" s="680"/>
      <c r="AG711" s="130"/>
      <c r="AH711" s="130"/>
      <c r="AI711" s="130"/>
      <c r="AJ711" s="130"/>
      <c r="AK711" s="130"/>
      <c r="AL711" s="130"/>
    </row>
    <row r="712" spans="1:38" s="43" customFormat="1" x14ac:dyDescent="0.2">
      <c r="A712" s="15"/>
      <c r="B712" s="685"/>
      <c r="C712" s="15"/>
      <c r="K712" s="680"/>
      <c r="L712" s="130"/>
      <c r="M712" s="130"/>
      <c r="N712" s="130"/>
      <c r="O712" s="130"/>
      <c r="P712" s="130"/>
      <c r="Q712" s="130"/>
      <c r="R712" s="680"/>
      <c r="S712" s="130"/>
      <c r="T712" s="130"/>
      <c r="U712" s="130"/>
      <c r="V712" s="130"/>
      <c r="W712" s="130"/>
      <c r="X712" s="130"/>
      <c r="Y712" s="680"/>
      <c r="Z712" s="130"/>
      <c r="AA712" s="130"/>
      <c r="AB712" s="130"/>
      <c r="AC712" s="130"/>
      <c r="AD712" s="130"/>
      <c r="AE712" s="130"/>
      <c r="AF712" s="680"/>
      <c r="AG712" s="130"/>
      <c r="AH712" s="130"/>
      <c r="AI712" s="130"/>
      <c r="AJ712" s="130"/>
      <c r="AK712" s="130"/>
      <c r="AL712" s="130"/>
    </row>
    <row r="713" spans="1:38" s="43" customFormat="1" x14ac:dyDescent="0.2">
      <c r="A713" s="15"/>
      <c r="B713" s="685"/>
      <c r="C713" s="15"/>
      <c r="K713" s="680"/>
      <c r="L713" s="130"/>
      <c r="M713" s="130"/>
      <c r="N713" s="130"/>
      <c r="O713" s="130"/>
      <c r="P713" s="130"/>
      <c r="Q713" s="130"/>
      <c r="R713" s="680"/>
      <c r="S713" s="130"/>
      <c r="T713" s="130"/>
      <c r="U713" s="130"/>
      <c r="V713" s="130"/>
      <c r="W713" s="130"/>
      <c r="X713" s="130"/>
      <c r="Y713" s="680"/>
      <c r="Z713" s="130"/>
      <c r="AA713" s="130"/>
      <c r="AB713" s="130"/>
      <c r="AC713" s="130"/>
      <c r="AD713" s="130"/>
      <c r="AE713" s="130"/>
      <c r="AF713" s="680"/>
      <c r="AG713" s="130"/>
      <c r="AH713" s="130"/>
      <c r="AI713" s="130"/>
      <c r="AJ713" s="130"/>
      <c r="AK713" s="130"/>
      <c r="AL713" s="130"/>
    </row>
    <row r="714" spans="1:38" s="43" customFormat="1" x14ac:dyDescent="0.2">
      <c r="A714" s="15"/>
      <c r="B714" s="685"/>
      <c r="C714" s="15"/>
      <c r="K714" s="680"/>
      <c r="L714" s="130"/>
      <c r="M714" s="130"/>
      <c r="N714" s="130"/>
      <c r="O714" s="130"/>
      <c r="P714" s="130"/>
      <c r="Q714" s="130"/>
      <c r="R714" s="680"/>
      <c r="S714" s="130"/>
      <c r="T714" s="130"/>
      <c r="U714" s="130"/>
      <c r="V714" s="130"/>
      <c r="W714" s="130"/>
      <c r="X714" s="130"/>
      <c r="Y714" s="680"/>
      <c r="Z714" s="130"/>
      <c r="AA714" s="130"/>
      <c r="AB714" s="130"/>
      <c r="AC714" s="130"/>
      <c r="AD714" s="130"/>
      <c r="AE714" s="130"/>
      <c r="AF714" s="680"/>
      <c r="AG714" s="130"/>
      <c r="AH714" s="130"/>
      <c r="AI714" s="130"/>
      <c r="AJ714" s="130"/>
      <c r="AK714" s="130"/>
      <c r="AL714" s="130"/>
    </row>
    <row r="715" spans="1:38" s="43" customFormat="1" x14ac:dyDescent="0.2">
      <c r="A715" s="15"/>
      <c r="B715" s="685"/>
      <c r="C715" s="15"/>
      <c r="K715" s="680"/>
      <c r="L715" s="130"/>
      <c r="M715" s="130"/>
      <c r="N715" s="130"/>
      <c r="O715" s="130"/>
      <c r="P715" s="130"/>
      <c r="Q715" s="130"/>
      <c r="R715" s="680"/>
      <c r="S715" s="130"/>
      <c r="T715" s="130"/>
      <c r="U715" s="130"/>
      <c r="V715" s="130"/>
      <c r="W715" s="130"/>
      <c r="X715" s="130"/>
      <c r="Y715" s="680"/>
      <c r="Z715" s="130"/>
      <c r="AA715" s="130"/>
      <c r="AB715" s="130"/>
      <c r="AC715" s="130"/>
      <c r="AD715" s="130"/>
      <c r="AE715" s="130"/>
      <c r="AF715" s="680"/>
      <c r="AG715" s="130"/>
      <c r="AH715" s="130"/>
      <c r="AI715" s="130"/>
      <c r="AJ715" s="130"/>
      <c r="AK715" s="130"/>
      <c r="AL715" s="130"/>
    </row>
    <row r="716" spans="1:38" s="43" customFormat="1" x14ac:dyDescent="0.2">
      <c r="A716" s="15"/>
      <c r="B716" s="685"/>
      <c r="C716" s="15"/>
      <c r="K716" s="680"/>
      <c r="L716" s="130"/>
      <c r="M716" s="130"/>
      <c r="N716" s="130"/>
      <c r="O716" s="130"/>
      <c r="P716" s="130"/>
      <c r="Q716" s="130"/>
      <c r="R716" s="680"/>
      <c r="S716" s="130"/>
      <c r="T716" s="130"/>
      <c r="U716" s="130"/>
      <c r="V716" s="130"/>
      <c r="W716" s="130"/>
      <c r="X716" s="130"/>
      <c r="Y716" s="680"/>
      <c r="Z716" s="130"/>
      <c r="AA716" s="130"/>
      <c r="AB716" s="130"/>
      <c r="AC716" s="130"/>
      <c r="AD716" s="130"/>
      <c r="AE716" s="130"/>
      <c r="AF716" s="680"/>
      <c r="AG716" s="130"/>
      <c r="AH716" s="130"/>
      <c r="AI716" s="130"/>
      <c r="AJ716" s="130"/>
      <c r="AK716" s="130"/>
      <c r="AL716" s="130"/>
    </row>
    <row r="717" spans="1:38" s="43" customFormat="1" x14ac:dyDescent="0.2">
      <c r="A717" s="15"/>
      <c r="B717" s="685"/>
      <c r="C717" s="15"/>
      <c r="K717" s="680"/>
      <c r="L717" s="130"/>
      <c r="M717" s="130"/>
      <c r="N717" s="130"/>
      <c r="O717" s="130"/>
      <c r="P717" s="130"/>
      <c r="Q717" s="130"/>
      <c r="R717" s="680"/>
      <c r="S717" s="130"/>
      <c r="T717" s="130"/>
      <c r="U717" s="130"/>
      <c r="V717" s="130"/>
      <c r="W717" s="130"/>
      <c r="X717" s="130"/>
      <c r="Y717" s="680"/>
      <c r="Z717" s="130"/>
      <c r="AA717" s="130"/>
      <c r="AB717" s="130"/>
      <c r="AC717" s="130"/>
      <c r="AD717" s="130"/>
      <c r="AE717" s="130"/>
      <c r="AF717" s="680"/>
      <c r="AG717" s="130"/>
      <c r="AH717" s="130"/>
      <c r="AI717" s="130"/>
      <c r="AJ717" s="130"/>
      <c r="AK717" s="130"/>
      <c r="AL717" s="130"/>
    </row>
    <row r="718" spans="1:38" s="43" customFormat="1" x14ac:dyDescent="0.2">
      <c r="A718" s="15"/>
      <c r="B718" s="685"/>
      <c r="C718" s="15"/>
      <c r="K718" s="680"/>
      <c r="L718" s="130"/>
      <c r="M718" s="130"/>
      <c r="N718" s="130"/>
      <c r="O718" s="130"/>
      <c r="P718" s="130"/>
      <c r="Q718" s="130"/>
      <c r="R718" s="680"/>
      <c r="S718" s="130"/>
      <c r="T718" s="130"/>
      <c r="U718" s="130"/>
      <c r="V718" s="130"/>
      <c r="W718" s="130"/>
      <c r="X718" s="130"/>
      <c r="Y718" s="680"/>
      <c r="Z718" s="130"/>
      <c r="AA718" s="130"/>
      <c r="AB718" s="130"/>
      <c r="AC718" s="130"/>
      <c r="AD718" s="130"/>
      <c r="AE718" s="130"/>
      <c r="AF718" s="680"/>
      <c r="AG718" s="130"/>
      <c r="AH718" s="130"/>
      <c r="AI718" s="130"/>
      <c r="AJ718" s="130"/>
      <c r="AK718" s="130"/>
      <c r="AL718" s="130"/>
    </row>
    <row r="719" spans="1:38" s="43" customFormat="1" x14ac:dyDescent="0.2">
      <c r="A719" s="15"/>
      <c r="B719" s="685"/>
      <c r="C719" s="15"/>
      <c r="K719" s="680"/>
      <c r="L719" s="130"/>
      <c r="M719" s="130"/>
      <c r="N719" s="130"/>
      <c r="O719" s="130"/>
      <c r="P719" s="130"/>
      <c r="Q719" s="130"/>
      <c r="R719" s="680"/>
      <c r="S719" s="130"/>
      <c r="T719" s="130"/>
      <c r="U719" s="130"/>
      <c r="V719" s="130"/>
      <c r="W719" s="130"/>
      <c r="X719" s="130"/>
      <c r="Y719" s="680"/>
      <c r="Z719" s="130"/>
      <c r="AA719" s="130"/>
      <c r="AB719" s="130"/>
      <c r="AC719" s="130"/>
      <c r="AD719" s="130"/>
      <c r="AE719" s="130"/>
      <c r="AF719" s="680"/>
      <c r="AG719" s="130"/>
      <c r="AH719" s="130"/>
      <c r="AI719" s="130"/>
      <c r="AJ719" s="130"/>
      <c r="AK719" s="130"/>
      <c r="AL719" s="130"/>
    </row>
    <row r="720" spans="1:38" s="43" customFormat="1" x14ac:dyDescent="0.2">
      <c r="A720" s="15"/>
      <c r="B720" s="685"/>
      <c r="C720" s="15"/>
      <c r="K720" s="680"/>
      <c r="L720" s="130"/>
      <c r="M720" s="130"/>
      <c r="N720" s="130"/>
      <c r="O720" s="130"/>
      <c r="P720" s="130"/>
      <c r="Q720" s="130"/>
      <c r="R720" s="680"/>
      <c r="S720" s="130"/>
      <c r="T720" s="130"/>
      <c r="U720" s="130"/>
      <c r="V720" s="130"/>
      <c r="W720" s="130"/>
      <c r="X720" s="130"/>
      <c r="Y720" s="680"/>
      <c r="Z720" s="130"/>
      <c r="AA720" s="130"/>
      <c r="AB720" s="130"/>
      <c r="AC720" s="130"/>
      <c r="AD720" s="130"/>
      <c r="AE720" s="130"/>
      <c r="AF720" s="680"/>
      <c r="AG720" s="130"/>
      <c r="AH720" s="130"/>
      <c r="AI720" s="130"/>
      <c r="AJ720" s="130"/>
      <c r="AK720" s="130"/>
      <c r="AL720" s="130"/>
    </row>
    <row r="721" spans="1:38" s="43" customFormat="1" x14ac:dyDescent="0.2">
      <c r="A721" s="15"/>
      <c r="B721" s="685"/>
      <c r="C721" s="15"/>
      <c r="K721" s="680"/>
      <c r="L721" s="130"/>
      <c r="M721" s="130"/>
      <c r="N721" s="130"/>
      <c r="O721" s="130"/>
      <c r="P721" s="130"/>
      <c r="Q721" s="130"/>
      <c r="R721" s="680"/>
      <c r="S721" s="130"/>
      <c r="T721" s="130"/>
      <c r="U721" s="130"/>
      <c r="V721" s="130"/>
      <c r="W721" s="130"/>
      <c r="X721" s="130"/>
      <c r="Y721" s="680"/>
      <c r="Z721" s="130"/>
      <c r="AA721" s="130"/>
      <c r="AB721" s="130"/>
      <c r="AC721" s="130"/>
      <c r="AD721" s="130"/>
      <c r="AE721" s="130"/>
      <c r="AF721" s="680"/>
      <c r="AG721" s="130"/>
      <c r="AH721" s="130"/>
      <c r="AI721" s="130"/>
      <c r="AJ721" s="130"/>
      <c r="AK721" s="130"/>
      <c r="AL721" s="130"/>
    </row>
    <row r="722" spans="1:38" s="43" customFormat="1" x14ac:dyDescent="0.2">
      <c r="A722" s="15"/>
      <c r="B722" s="685"/>
      <c r="C722" s="15"/>
      <c r="K722" s="680"/>
      <c r="L722" s="130"/>
      <c r="M722" s="130"/>
      <c r="N722" s="130"/>
      <c r="O722" s="130"/>
      <c r="P722" s="130"/>
      <c r="Q722" s="130"/>
      <c r="R722" s="680"/>
      <c r="S722" s="130"/>
      <c r="T722" s="130"/>
      <c r="U722" s="130"/>
      <c r="V722" s="130"/>
      <c r="W722" s="130"/>
      <c r="X722" s="130"/>
      <c r="Y722" s="680"/>
      <c r="Z722" s="130"/>
      <c r="AA722" s="130"/>
      <c r="AB722" s="130"/>
      <c r="AC722" s="130"/>
      <c r="AD722" s="130"/>
      <c r="AE722" s="130"/>
      <c r="AF722" s="680"/>
      <c r="AG722" s="130"/>
      <c r="AH722" s="130"/>
      <c r="AI722" s="130"/>
      <c r="AJ722" s="130"/>
      <c r="AK722" s="130"/>
      <c r="AL722" s="130"/>
    </row>
    <row r="723" spans="1:38" s="43" customFormat="1" x14ac:dyDescent="0.2">
      <c r="A723" s="15"/>
      <c r="B723" s="685"/>
      <c r="C723" s="15"/>
      <c r="K723" s="680"/>
      <c r="L723" s="130"/>
      <c r="M723" s="130"/>
      <c r="N723" s="130"/>
      <c r="O723" s="130"/>
      <c r="P723" s="130"/>
      <c r="Q723" s="130"/>
      <c r="R723" s="680"/>
      <c r="S723" s="130"/>
      <c r="T723" s="130"/>
      <c r="U723" s="130"/>
      <c r="V723" s="130"/>
      <c r="W723" s="130"/>
      <c r="X723" s="130"/>
      <c r="Y723" s="680"/>
      <c r="Z723" s="130"/>
      <c r="AA723" s="130"/>
      <c r="AB723" s="130"/>
      <c r="AC723" s="130"/>
      <c r="AD723" s="130"/>
      <c r="AE723" s="130"/>
      <c r="AF723" s="680"/>
      <c r="AG723" s="130"/>
      <c r="AH723" s="130"/>
      <c r="AI723" s="130"/>
      <c r="AJ723" s="130"/>
      <c r="AK723" s="130"/>
      <c r="AL723" s="130"/>
    </row>
    <row r="724" spans="1:38" s="43" customFormat="1" x14ac:dyDescent="0.2">
      <c r="A724" s="15"/>
      <c r="B724" s="685"/>
      <c r="C724" s="15"/>
      <c r="K724" s="680"/>
      <c r="L724" s="130"/>
      <c r="M724" s="130"/>
      <c r="N724" s="130"/>
      <c r="O724" s="130"/>
      <c r="P724" s="130"/>
      <c r="Q724" s="130"/>
      <c r="R724" s="680"/>
      <c r="S724" s="130"/>
      <c r="T724" s="130"/>
      <c r="U724" s="130"/>
      <c r="V724" s="130"/>
      <c r="W724" s="130"/>
      <c r="X724" s="130"/>
      <c r="Y724" s="680"/>
      <c r="Z724" s="130"/>
      <c r="AA724" s="130"/>
      <c r="AB724" s="130"/>
      <c r="AC724" s="130"/>
      <c r="AD724" s="130"/>
      <c r="AE724" s="130"/>
      <c r="AF724" s="680"/>
      <c r="AG724" s="130"/>
      <c r="AH724" s="130"/>
      <c r="AI724" s="130"/>
      <c r="AJ724" s="130"/>
      <c r="AK724" s="130"/>
      <c r="AL724" s="130"/>
    </row>
    <row r="725" spans="1:38" s="43" customFormat="1" x14ac:dyDescent="0.2">
      <c r="A725" s="15"/>
      <c r="B725" s="685"/>
      <c r="C725" s="15"/>
      <c r="K725" s="680"/>
      <c r="L725" s="130"/>
      <c r="M725" s="130"/>
      <c r="N725" s="130"/>
      <c r="O725" s="130"/>
      <c r="P725" s="130"/>
      <c r="Q725" s="130"/>
      <c r="R725" s="680"/>
      <c r="S725" s="130"/>
      <c r="T725" s="130"/>
      <c r="U725" s="130"/>
      <c r="V725" s="130"/>
      <c r="W725" s="130"/>
      <c r="X725" s="130"/>
      <c r="Y725" s="680"/>
      <c r="Z725" s="130"/>
      <c r="AA725" s="130"/>
      <c r="AB725" s="130"/>
      <c r="AC725" s="130"/>
      <c r="AD725" s="130"/>
      <c r="AE725" s="130"/>
      <c r="AF725" s="680"/>
      <c r="AG725" s="130"/>
      <c r="AH725" s="130"/>
      <c r="AI725" s="130"/>
      <c r="AJ725" s="130"/>
      <c r="AK725" s="130"/>
      <c r="AL725" s="130"/>
    </row>
    <row r="726" spans="1:38" s="43" customFormat="1" x14ac:dyDescent="0.2">
      <c r="A726" s="15"/>
      <c r="B726" s="685"/>
      <c r="C726" s="15"/>
      <c r="K726" s="680"/>
      <c r="L726" s="130"/>
      <c r="M726" s="130"/>
      <c r="N726" s="130"/>
      <c r="O726" s="130"/>
      <c r="P726" s="130"/>
      <c r="Q726" s="130"/>
      <c r="R726" s="680"/>
      <c r="S726" s="130"/>
      <c r="T726" s="130"/>
      <c r="U726" s="130"/>
      <c r="V726" s="130"/>
      <c r="W726" s="130"/>
      <c r="X726" s="130"/>
      <c r="Y726" s="680"/>
      <c r="Z726" s="130"/>
      <c r="AA726" s="130"/>
      <c r="AB726" s="130"/>
      <c r="AC726" s="130"/>
      <c r="AD726" s="130"/>
      <c r="AE726" s="130"/>
      <c r="AF726" s="680"/>
      <c r="AG726" s="130"/>
      <c r="AH726" s="130"/>
      <c r="AI726" s="130"/>
      <c r="AJ726" s="130"/>
      <c r="AK726" s="130"/>
      <c r="AL726" s="130"/>
    </row>
    <row r="727" spans="1:38" s="43" customFormat="1" x14ac:dyDescent="0.2">
      <c r="A727" s="15"/>
      <c r="B727" s="685"/>
      <c r="C727" s="15"/>
      <c r="K727" s="680"/>
      <c r="L727" s="130"/>
      <c r="M727" s="130"/>
      <c r="N727" s="130"/>
      <c r="O727" s="130"/>
      <c r="P727" s="130"/>
      <c r="Q727" s="130"/>
      <c r="R727" s="680"/>
      <c r="S727" s="130"/>
      <c r="T727" s="130"/>
      <c r="U727" s="130"/>
      <c r="V727" s="130"/>
      <c r="W727" s="130"/>
      <c r="X727" s="130"/>
      <c r="Y727" s="680"/>
      <c r="Z727" s="130"/>
      <c r="AA727" s="130"/>
      <c r="AB727" s="130"/>
      <c r="AC727" s="130"/>
      <c r="AD727" s="130"/>
      <c r="AE727" s="130"/>
      <c r="AF727" s="680"/>
      <c r="AG727" s="130"/>
      <c r="AH727" s="130"/>
      <c r="AI727" s="130"/>
      <c r="AJ727" s="130"/>
      <c r="AK727" s="130"/>
      <c r="AL727" s="130"/>
    </row>
    <row r="728" spans="1:38" s="43" customFormat="1" x14ac:dyDescent="0.2">
      <c r="A728" s="15"/>
      <c r="B728" s="685"/>
      <c r="C728" s="15"/>
      <c r="K728" s="680"/>
      <c r="L728" s="130"/>
      <c r="M728" s="130"/>
      <c r="N728" s="130"/>
      <c r="O728" s="130"/>
      <c r="P728" s="130"/>
      <c r="Q728" s="130"/>
      <c r="R728" s="680"/>
      <c r="S728" s="130"/>
      <c r="T728" s="130"/>
      <c r="U728" s="130"/>
      <c r="V728" s="130"/>
      <c r="W728" s="130"/>
      <c r="X728" s="130"/>
      <c r="Y728" s="680"/>
      <c r="Z728" s="130"/>
      <c r="AA728" s="130"/>
      <c r="AB728" s="130"/>
      <c r="AC728" s="130"/>
      <c r="AD728" s="130"/>
      <c r="AE728" s="130"/>
      <c r="AF728" s="680"/>
      <c r="AG728" s="130"/>
      <c r="AH728" s="130"/>
      <c r="AI728" s="130"/>
      <c r="AJ728" s="130"/>
      <c r="AK728" s="130"/>
      <c r="AL728" s="130"/>
    </row>
    <row r="729" spans="1:38" s="43" customFormat="1" x14ac:dyDescent="0.2">
      <c r="A729" s="15"/>
      <c r="B729" s="685"/>
      <c r="C729" s="15"/>
      <c r="K729" s="680"/>
      <c r="L729" s="130"/>
      <c r="M729" s="130"/>
      <c r="N729" s="130"/>
      <c r="O729" s="130"/>
      <c r="P729" s="130"/>
      <c r="Q729" s="130"/>
      <c r="R729" s="680"/>
      <c r="S729" s="130"/>
      <c r="T729" s="130"/>
      <c r="U729" s="130"/>
      <c r="V729" s="130"/>
      <c r="W729" s="130"/>
      <c r="X729" s="130"/>
      <c r="Y729" s="680"/>
      <c r="Z729" s="130"/>
      <c r="AA729" s="130"/>
      <c r="AB729" s="130"/>
      <c r="AC729" s="130"/>
      <c r="AD729" s="130"/>
      <c r="AE729" s="130"/>
      <c r="AF729" s="680"/>
      <c r="AG729" s="130"/>
      <c r="AH729" s="130"/>
      <c r="AI729" s="130"/>
      <c r="AJ729" s="130"/>
      <c r="AK729" s="130"/>
      <c r="AL729" s="130"/>
    </row>
    <row r="730" spans="1:38" s="43" customFormat="1" x14ac:dyDescent="0.2">
      <c r="A730" s="15"/>
      <c r="B730" s="685"/>
      <c r="C730" s="15"/>
      <c r="K730" s="680"/>
      <c r="L730" s="130"/>
      <c r="M730" s="130"/>
      <c r="N730" s="130"/>
      <c r="O730" s="130"/>
      <c r="P730" s="130"/>
      <c r="Q730" s="130"/>
      <c r="R730" s="680"/>
      <c r="S730" s="130"/>
      <c r="T730" s="130"/>
      <c r="U730" s="130"/>
      <c r="V730" s="130"/>
      <c r="W730" s="130"/>
      <c r="X730" s="130"/>
      <c r="Y730" s="680"/>
      <c r="Z730" s="130"/>
      <c r="AA730" s="130"/>
      <c r="AB730" s="130"/>
      <c r="AC730" s="130"/>
      <c r="AD730" s="130"/>
      <c r="AE730" s="130"/>
      <c r="AF730" s="680"/>
      <c r="AG730" s="130"/>
      <c r="AH730" s="130"/>
      <c r="AI730" s="130"/>
      <c r="AJ730" s="130"/>
      <c r="AK730" s="130"/>
      <c r="AL730" s="130"/>
    </row>
    <row r="731" spans="1:38" s="43" customFormat="1" x14ac:dyDescent="0.2">
      <c r="A731" s="15"/>
      <c r="B731" s="685"/>
      <c r="C731" s="15"/>
      <c r="K731" s="680"/>
      <c r="L731" s="130"/>
      <c r="M731" s="130"/>
      <c r="N731" s="130"/>
      <c r="O731" s="130"/>
      <c r="P731" s="130"/>
      <c r="Q731" s="130"/>
      <c r="R731" s="680"/>
      <c r="S731" s="130"/>
      <c r="T731" s="130"/>
      <c r="U731" s="130"/>
      <c r="V731" s="130"/>
      <c r="W731" s="130"/>
      <c r="X731" s="130"/>
      <c r="Y731" s="680"/>
      <c r="Z731" s="130"/>
      <c r="AA731" s="130"/>
      <c r="AB731" s="130"/>
      <c r="AC731" s="130"/>
      <c r="AD731" s="130"/>
      <c r="AE731" s="130"/>
      <c r="AF731" s="680"/>
      <c r="AG731" s="130"/>
      <c r="AH731" s="130"/>
      <c r="AI731" s="130"/>
      <c r="AJ731" s="130"/>
      <c r="AK731" s="130"/>
      <c r="AL731" s="130"/>
    </row>
    <row r="732" spans="1:38" s="43" customFormat="1" x14ac:dyDescent="0.2">
      <c r="A732" s="15"/>
      <c r="B732" s="685"/>
      <c r="C732" s="15"/>
      <c r="K732" s="680"/>
      <c r="L732" s="130"/>
      <c r="M732" s="130"/>
      <c r="N732" s="130"/>
      <c r="O732" s="130"/>
      <c r="P732" s="130"/>
      <c r="Q732" s="130"/>
      <c r="R732" s="680"/>
      <c r="S732" s="130"/>
      <c r="T732" s="130"/>
      <c r="U732" s="130"/>
      <c r="V732" s="130"/>
      <c r="W732" s="130"/>
      <c r="X732" s="130"/>
      <c r="Y732" s="680"/>
      <c r="Z732" s="130"/>
      <c r="AA732" s="130"/>
      <c r="AB732" s="130"/>
      <c r="AC732" s="130"/>
      <c r="AD732" s="130"/>
      <c r="AE732" s="130"/>
      <c r="AF732" s="680"/>
      <c r="AG732" s="130"/>
      <c r="AH732" s="130"/>
      <c r="AI732" s="130"/>
      <c r="AJ732" s="130"/>
      <c r="AK732" s="130"/>
      <c r="AL732" s="130"/>
    </row>
    <row r="733" spans="1:38" s="43" customFormat="1" x14ac:dyDescent="0.2">
      <c r="A733" s="15"/>
      <c r="B733" s="685"/>
      <c r="C733" s="15"/>
      <c r="K733" s="680"/>
      <c r="L733" s="130"/>
      <c r="M733" s="130"/>
      <c r="N733" s="130"/>
      <c r="O733" s="130"/>
      <c r="P733" s="130"/>
      <c r="Q733" s="130"/>
      <c r="R733" s="680"/>
      <c r="S733" s="130"/>
      <c r="T733" s="130"/>
      <c r="U733" s="130"/>
      <c r="V733" s="130"/>
      <c r="W733" s="130"/>
      <c r="X733" s="130"/>
      <c r="Y733" s="680"/>
      <c r="Z733" s="130"/>
      <c r="AA733" s="130"/>
      <c r="AB733" s="130"/>
      <c r="AC733" s="130"/>
      <c r="AD733" s="130"/>
      <c r="AE733" s="130"/>
      <c r="AF733" s="680"/>
      <c r="AG733" s="130"/>
      <c r="AH733" s="130"/>
      <c r="AI733" s="130"/>
      <c r="AJ733" s="130"/>
      <c r="AK733" s="130"/>
      <c r="AL733" s="130"/>
    </row>
    <row r="734" spans="1:38" s="43" customFormat="1" x14ac:dyDescent="0.2">
      <c r="A734" s="15"/>
      <c r="B734" s="685"/>
      <c r="C734" s="15"/>
      <c r="K734" s="680"/>
      <c r="L734" s="130"/>
      <c r="M734" s="130"/>
      <c r="N734" s="130"/>
      <c r="O734" s="130"/>
      <c r="P734" s="130"/>
      <c r="Q734" s="130"/>
      <c r="R734" s="680"/>
      <c r="S734" s="130"/>
      <c r="T734" s="130"/>
      <c r="U734" s="130"/>
      <c r="V734" s="130"/>
      <c r="W734" s="130"/>
      <c r="X734" s="130"/>
      <c r="Y734" s="680"/>
      <c r="Z734" s="130"/>
      <c r="AA734" s="130"/>
      <c r="AB734" s="130"/>
      <c r="AC734" s="130"/>
      <c r="AD734" s="130"/>
      <c r="AE734" s="130"/>
      <c r="AF734" s="680"/>
      <c r="AG734" s="130"/>
      <c r="AH734" s="130"/>
      <c r="AI734" s="130"/>
      <c r="AJ734" s="130"/>
      <c r="AK734" s="130"/>
      <c r="AL734" s="130"/>
    </row>
    <row r="735" spans="1:38" s="43" customFormat="1" x14ac:dyDescent="0.2">
      <c r="A735" s="15"/>
      <c r="B735" s="685"/>
      <c r="C735" s="15"/>
      <c r="K735" s="680"/>
      <c r="L735" s="130"/>
      <c r="M735" s="130"/>
      <c r="N735" s="130"/>
      <c r="O735" s="130"/>
      <c r="P735" s="130"/>
      <c r="Q735" s="130"/>
      <c r="R735" s="680"/>
      <c r="S735" s="130"/>
      <c r="T735" s="130"/>
      <c r="U735" s="130"/>
      <c r="V735" s="130"/>
      <c r="W735" s="130"/>
      <c r="X735" s="130"/>
      <c r="Y735" s="680"/>
      <c r="Z735" s="130"/>
      <c r="AA735" s="130"/>
      <c r="AB735" s="130"/>
      <c r="AC735" s="130"/>
      <c r="AD735" s="130"/>
      <c r="AE735" s="130"/>
      <c r="AF735" s="680"/>
      <c r="AG735" s="130"/>
      <c r="AH735" s="130"/>
      <c r="AI735" s="130"/>
      <c r="AJ735" s="130"/>
      <c r="AK735" s="130"/>
      <c r="AL735" s="130"/>
    </row>
    <row r="736" spans="1:38" s="43" customFormat="1" x14ac:dyDescent="0.2">
      <c r="A736" s="15"/>
      <c r="B736" s="685"/>
      <c r="C736" s="15"/>
      <c r="K736" s="680"/>
      <c r="L736" s="130"/>
      <c r="M736" s="130"/>
      <c r="N736" s="130"/>
      <c r="O736" s="130"/>
      <c r="P736" s="130"/>
      <c r="Q736" s="130"/>
      <c r="R736" s="680"/>
      <c r="S736" s="130"/>
      <c r="T736" s="130"/>
      <c r="U736" s="130"/>
      <c r="V736" s="130"/>
      <c r="W736" s="130"/>
      <c r="X736" s="130"/>
      <c r="Y736" s="680"/>
      <c r="Z736" s="130"/>
      <c r="AA736" s="130"/>
      <c r="AB736" s="130"/>
      <c r="AC736" s="130"/>
      <c r="AD736" s="130"/>
      <c r="AE736" s="130"/>
      <c r="AF736" s="680"/>
      <c r="AG736" s="130"/>
      <c r="AH736" s="130"/>
      <c r="AI736" s="130"/>
      <c r="AJ736" s="130"/>
      <c r="AK736" s="130"/>
      <c r="AL736" s="130"/>
    </row>
    <row r="737" spans="1:38" s="43" customFormat="1" x14ac:dyDescent="0.2">
      <c r="A737" s="15"/>
      <c r="B737" s="685"/>
      <c r="C737" s="15"/>
      <c r="K737" s="680"/>
      <c r="L737" s="130"/>
      <c r="M737" s="130"/>
      <c r="N737" s="130"/>
      <c r="O737" s="130"/>
      <c r="P737" s="130"/>
      <c r="Q737" s="130"/>
      <c r="R737" s="680"/>
      <c r="S737" s="130"/>
      <c r="T737" s="130"/>
      <c r="U737" s="130"/>
      <c r="V737" s="130"/>
      <c r="W737" s="130"/>
      <c r="X737" s="130"/>
      <c r="Y737" s="680"/>
      <c r="Z737" s="130"/>
      <c r="AA737" s="130"/>
      <c r="AB737" s="130"/>
      <c r="AC737" s="130"/>
      <c r="AD737" s="130"/>
      <c r="AE737" s="130"/>
      <c r="AF737" s="680"/>
      <c r="AG737" s="130"/>
      <c r="AH737" s="130"/>
      <c r="AI737" s="130"/>
      <c r="AJ737" s="130"/>
      <c r="AK737" s="130"/>
      <c r="AL737" s="130"/>
    </row>
    <row r="738" spans="1:38" s="43" customFormat="1" x14ac:dyDescent="0.2">
      <c r="A738" s="15"/>
      <c r="B738" s="685"/>
      <c r="C738" s="15"/>
      <c r="K738" s="680"/>
      <c r="L738" s="130"/>
      <c r="M738" s="130"/>
      <c r="N738" s="130"/>
      <c r="O738" s="130"/>
      <c r="P738" s="130"/>
      <c r="Q738" s="130"/>
      <c r="R738" s="680"/>
      <c r="S738" s="130"/>
      <c r="T738" s="130"/>
      <c r="U738" s="130"/>
      <c r="V738" s="130"/>
      <c r="W738" s="130"/>
      <c r="X738" s="130"/>
      <c r="Y738" s="680"/>
      <c r="Z738" s="130"/>
      <c r="AA738" s="130"/>
      <c r="AB738" s="130"/>
      <c r="AC738" s="130"/>
      <c r="AD738" s="130"/>
      <c r="AE738" s="130"/>
      <c r="AF738" s="680"/>
      <c r="AG738" s="130"/>
      <c r="AH738" s="130"/>
      <c r="AI738" s="130"/>
      <c r="AJ738" s="130"/>
      <c r="AK738" s="130"/>
      <c r="AL738" s="130"/>
    </row>
    <row r="739" spans="1:38" s="43" customFormat="1" x14ac:dyDescent="0.2">
      <c r="A739" s="15"/>
      <c r="B739" s="685"/>
      <c r="C739" s="15"/>
      <c r="K739" s="680"/>
      <c r="L739" s="130"/>
      <c r="M739" s="130"/>
      <c r="N739" s="130"/>
      <c r="O739" s="130"/>
      <c r="P739" s="130"/>
      <c r="Q739" s="130"/>
      <c r="R739" s="680"/>
      <c r="S739" s="130"/>
      <c r="T739" s="130"/>
      <c r="U739" s="130"/>
      <c r="V739" s="130"/>
      <c r="W739" s="130"/>
      <c r="X739" s="130"/>
      <c r="Y739" s="680"/>
      <c r="Z739" s="130"/>
      <c r="AA739" s="130"/>
      <c r="AB739" s="130"/>
      <c r="AC739" s="130"/>
      <c r="AD739" s="130"/>
      <c r="AE739" s="130"/>
      <c r="AF739" s="680"/>
      <c r="AG739" s="130"/>
      <c r="AH739" s="130"/>
      <c r="AI739" s="130"/>
      <c r="AJ739" s="130"/>
      <c r="AK739" s="130"/>
      <c r="AL739" s="130"/>
    </row>
    <row r="740" spans="1:38" s="43" customFormat="1" x14ac:dyDescent="0.2">
      <c r="A740" s="15"/>
      <c r="B740" s="685"/>
      <c r="C740" s="15"/>
      <c r="K740" s="680"/>
      <c r="L740" s="130"/>
      <c r="M740" s="130"/>
      <c r="N740" s="130"/>
      <c r="O740" s="130"/>
      <c r="P740" s="130"/>
      <c r="Q740" s="130"/>
      <c r="R740" s="680"/>
      <c r="S740" s="130"/>
      <c r="T740" s="130"/>
      <c r="U740" s="130"/>
      <c r="V740" s="130"/>
      <c r="W740" s="130"/>
      <c r="X740" s="130"/>
      <c r="Y740" s="680"/>
      <c r="Z740" s="130"/>
      <c r="AA740" s="130"/>
      <c r="AB740" s="130"/>
      <c r="AC740" s="130"/>
      <c r="AD740" s="130"/>
      <c r="AE740" s="130"/>
      <c r="AF740" s="680"/>
      <c r="AG740" s="130"/>
      <c r="AH740" s="130"/>
      <c r="AI740" s="130"/>
      <c r="AJ740" s="130"/>
      <c r="AK740" s="130"/>
      <c r="AL740" s="130"/>
    </row>
    <row r="741" spans="1:38" s="43" customFormat="1" x14ac:dyDescent="0.2">
      <c r="A741" s="15"/>
      <c r="B741" s="685"/>
      <c r="C741" s="15"/>
      <c r="K741" s="680"/>
      <c r="L741" s="130"/>
      <c r="M741" s="130"/>
      <c r="N741" s="130"/>
      <c r="O741" s="130"/>
      <c r="P741" s="130"/>
      <c r="Q741" s="130"/>
      <c r="R741" s="680"/>
      <c r="S741" s="130"/>
      <c r="T741" s="130"/>
      <c r="U741" s="130"/>
      <c r="V741" s="130"/>
      <c r="W741" s="130"/>
      <c r="X741" s="130"/>
      <c r="Y741" s="680"/>
      <c r="Z741" s="130"/>
      <c r="AA741" s="130"/>
      <c r="AB741" s="130"/>
      <c r="AC741" s="130"/>
      <c r="AD741" s="130"/>
      <c r="AE741" s="130"/>
      <c r="AF741" s="680"/>
      <c r="AG741" s="130"/>
      <c r="AH741" s="130"/>
      <c r="AI741" s="130"/>
      <c r="AJ741" s="130"/>
      <c r="AK741" s="130"/>
      <c r="AL741" s="130"/>
    </row>
    <row r="742" spans="1:38" s="43" customFormat="1" x14ac:dyDescent="0.2">
      <c r="A742" s="15"/>
      <c r="B742" s="685"/>
      <c r="C742" s="15"/>
      <c r="K742" s="680"/>
      <c r="L742" s="130"/>
      <c r="M742" s="130"/>
      <c r="N742" s="130"/>
      <c r="O742" s="130"/>
      <c r="P742" s="130"/>
      <c r="Q742" s="130"/>
      <c r="R742" s="680"/>
      <c r="S742" s="130"/>
      <c r="T742" s="130"/>
      <c r="U742" s="130"/>
      <c r="V742" s="130"/>
      <c r="W742" s="130"/>
      <c r="X742" s="130"/>
      <c r="Y742" s="680"/>
      <c r="Z742" s="130"/>
      <c r="AA742" s="130"/>
      <c r="AB742" s="130"/>
      <c r="AC742" s="130"/>
      <c r="AD742" s="130"/>
      <c r="AE742" s="130"/>
      <c r="AF742" s="680"/>
      <c r="AG742" s="130"/>
      <c r="AH742" s="130"/>
      <c r="AI742" s="130"/>
      <c r="AJ742" s="130"/>
      <c r="AK742" s="130"/>
      <c r="AL742" s="130"/>
    </row>
    <row r="743" spans="1:38" s="43" customFormat="1" x14ac:dyDescent="0.2">
      <c r="A743" s="15"/>
      <c r="B743" s="685"/>
      <c r="C743" s="15"/>
      <c r="K743" s="680"/>
      <c r="L743" s="130"/>
      <c r="M743" s="130"/>
      <c r="N743" s="130"/>
      <c r="O743" s="130"/>
      <c r="P743" s="130"/>
      <c r="Q743" s="130"/>
      <c r="R743" s="680"/>
      <c r="S743" s="130"/>
      <c r="T743" s="130"/>
      <c r="U743" s="130"/>
      <c r="V743" s="130"/>
      <c r="W743" s="130"/>
      <c r="X743" s="130"/>
      <c r="Y743" s="680"/>
      <c r="Z743" s="130"/>
      <c r="AA743" s="130"/>
      <c r="AB743" s="130"/>
      <c r="AC743" s="130"/>
      <c r="AD743" s="130"/>
      <c r="AE743" s="130"/>
      <c r="AF743" s="680"/>
      <c r="AG743" s="130"/>
      <c r="AH743" s="130"/>
      <c r="AI743" s="130"/>
      <c r="AJ743" s="130"/>
      <c r="AK743" s="130"/>
      <c r="AL743" s="130"/>
    </row>
    <row r="744" spans="1:38" s="43" customFormat="1" x14ac:dyDescent="0.2">
      <c r="A744" s="15"/>
      <c r="B744" s="685"/>
      <c r="C744" s="15"/>
      <c r="K744" s="680"/>
      <c r="L744" s="130"/>
      <c r="M744" s="130"/>
      <c r="N744" s="130"/>
      <c r="O744" s="130"/>
      <c r="P744" s="130"/>
      <c r="Q744" s="130"/>
      <c r="R744" s="680"/>
      <c r="S744" s="130"/>
      <c r="T744" s="130"/>
      <c r="U744" s="130"/>
      <c r="V744" s="130"/>
      <c r="W744" s="130"/>
      <c r="X744" s="130"/>
      <c r="Y744" s="680"/>
      <c r="Z744" s="130"/>
      <c r="AA744" s="130"/>
      <c r="AB744" s="130"/>
      <c r="AC744" s="130"/>
      <c r="AD744" s="130"/>
      <c r="AE744" s="130"/>
      <c r="AF744" s="680"/>
      <c r="AG744" s="130"/>
      <c r="AH744" s="130"/>
      <c r="AI744" s="130"/>
      <c r="AJ744" s="130"/>
      <c r="AK744" s="130"/>
      <c r="AL744" s="130"/>
    </row>
    <row r="745" spans="1:38" s="43" customFormat="1" x14ac:dyDescent="0.2">
      <c r="A745" s="15"/>
      <c r="B745" s="685"/>
      <c r="C745" s="15"/>
      <c r="K745" s="680"/>
      <c r="L745" s="130"/>
      <c r="M745" s="130"/>
      <c r="N745" s="130"/>
      <c r="O745" s="130"/>
      <c r="P745" s="130"/>
      <c r="Q745" s="130"/>
      <c r="R745" s="680"/>
      <c r="S745" s="130"/>
      <c r="T745" s="130"/>
      <c r="U745" s="130"/>
      <c r="V745" s="130"/>
      <c r="W745" s="130"/>
      <c r="X745" s="130"/>
      <c r="Y745" s="680"/>
      <c r="Z745" s="130"/>
      <c r="AA745" s="130"/>
      <c r="AB745" s="130"/>
      <c r="AC745" s="130"/>
      <c r="AD745" s="130"/>
      <c r="AE745" s="130"/>
      <c r="AF745" s="680"/>
      <c r="AG745" s="130"/>
      <c r="AH745" s="130"/>
      <c r="AI745" s="130"/>
      <c r="AJ745" s="130"/>
      <c r="AK745" s="130"/>
      <c r="AL745" s="130"/>
    </row>
    <row r="746" spans="1:38" s="43" customFormat="1" x14ac:dyDescent="0.2">
      <c r="A746" s="15"/>
      <c r="B746" s="685"/>
      <c r="C746" s="15"/>
      <c r="K746" s="680"/>
      <c r="L746" s="130"/>
      <c r="M746" s="130"/>
      <c r="N746" s="130"/>
      <c r="O746" s="130"/>
      <c r="P746" s="130"/>
      <c r="Q746" s="130"/>
      <c r="R746" s="680"/>
      <c r="S746" s="130"/>
      <c r="T746" s="130"/>
      <c r="U746" s="130"/>
      <c r="V746" s="130"/>
      <c r="W746" s="130"/>
      <c r="X746" s="130"/>
      <c r="Y746" s="680"/>
      <c r="Z746" s="130"/>
      <c r="AA746" s="130"/>
      <c r="AB746" s="130"/>
      <c r="AC746" s="130"/>
      <c r="AD746" s="130"/>
      <c r="AE746" s="130"/>
      <c r="AF746" s="680"/>
      <c r="AG746" s="130"/>
      <c r="AH746" s="130"/>
      <c r="AI746" s="130"/>
      <c r="AJ746" s="130"/>
      <c r="AK746" s="130"/>
      <c r="AL746" s="130"/>
    </row>
    <row r="747" spans="1:38" s="43" customFormat="1" x14ac:dyDescent="0.2">
      <c r="A747" s="15"/>
      <c r="B747" s="685"/>
      <c r="C747" s="15"/>
      <c r="K747" s="680"/>
      <c r="L747" s="130"/>
      <c r="M747" s="130"/>
      <c r="N747" s="130"/>
      <c r="O747" s="130"/>
      <c r="P747" s="130"/>
      <c r="Q747" s="130"/>
      <c r="R747" s="680"/>
      <c r="S747" s="130"/>
      <c r="T747" s="130"/>
      <c r="U747" s="130"/>
      <c r="V747" s="130"/>
      <c r="W747" s="130"/>
      <c r="X747" s="130"/>
      <c r="Y747" s="680"/>
      <c r="Z747" s="130"/>
      <c r="AA747" s="130"/>
      <c r="AB747" s="130"/>
      <c r="AC747" s="130"/>
      <c r="AD747" s="130"/>
      <c r="AE747" s="130"/>
      <c r="AF747" s="680"/>
      <c r="AG747" s="130"/>
      <c r="AH747" s="130"/>
      <c r="AI747" s="130"/>
      <c r="AJ747" s="130"/>
      <c r="AK747" s="130"/>
      <c r="AL747" s="130"/>
    </row>
    <row r="748" spans="1:38" s="43" customFormat="1" x14ac:dyDescent="0.2">
      <c r="A748" s="15"/>
      <c r="B748" s="685"/>
      <c r="C748" s="15"/>
      <c r="K748" s="680"/>
      <c r="L748" s="130"/>
      <c r="M748" s="130"/>
      <c r="N748" s="130"/>
      <c r="O748" s="130"/>
      <c r="P748" s="130"/>
      <c r="Q748" s="130"/>
      <c r="R748" s="680"/>
      <c r="S748" s="130"/>
      <c r="T748" s="130"/>
      <c r="U748" s="130"/>
      <c r="V748" s="130"/>
      <c r="W748" s="130"/>
      <c r="X748" s="130"/>
      <c r="Y748" s="680"/>
      <c r="Z748" s="130"/>
      <c r="AA748" s="130"/>
      <c r="AB748" s="130"/>
      <c r="AC748" s="130"/>
      <c r="AD748" s="130"/>
      <c r="AE748" s="130"/>
      <c r="AF748" s="680"/>
      <c r="AG748" s="130"/>
      <c r="AH748" s="130"/>
      <c r="AI748" s="130"/>
      <c r="AJ748" s="130"/>
      <c r="AK748" s="130"/>
      <c r="AL748" s="130"/>
    </row>
    <row r="749" spans="1:38" s="43" customFormat="1" x14ac:dyDescent="0.2">
      <c r="A749" s="15"/>
      <c r="B749" s="685"/>
      <c r="C749" s="15"/>
      <c r="K749" s="680"/>
      <c r="L749" s="130"/>
      <c r="M749" s="130"/>
      <c r="N749" s="130"/>
      <c r="O749" s="130"/>
      <c r="P749" s="130"/>
      <c r="Q749" s="130"/>
      <c r="R749" s="680"/>
      <c r="S749" s="130"/>
      <c r="T749" s="130"/>
      <c r="U749" s="130"/>
      <c r="V749" s="130"/>
      <c r="W749" s="130"/>
      <c r="X749" s="130"/>
      <c r="Y749" s="680"/>
      <c r="Z749" s="130"/>
      <c r="AA749" s="130"/>
      <c r="AB749" s="130"/>
      <c r="AC749" s="130"/>
      <c r="AD749" s="130"/>
      <c r="AE749" s="130"/>
      <c r="AF749" s="680"/>
      <c r="AG749" s="130"/>
      <c r="AH749" s="130"/>
      <c r="AI749" s="130"/>
      <c r="AJ749" s="130"/>
      <c r="AK749" s="130"/>
      <c r="AL749" s="130"/>
    </row>
    <row r="750" spans="1:38" s="43" customFormat="1" x14ac:dyDescent="0.2">
      <c r="A750" s="15"/>
      <c r="B750" s="685"/>
      <c r="C750" s="15"/>
      <c r="K750" s="680"/>
      <c r="L750" s="130"/>
      <c r="M750" s="130"/>
      <c r="N750" s="130"/>
      <c r="O750" s="130"/>
      <c r="P750" s="130"/>
      <c r="Q750" s="130"/>
      <c r="R750" s="680"/>
      <c r="S750" s="130"/>
      <c r="T750" s="130"/>
      <c r="U750" s="130"/>
      <c r="V750" s="130"/>
      <c r="W750" s="130"/>
      <c r="X750" s="130"/>
      <c r="Y750" s="680"/>
      <c r="Z750" s="130"/>
      <c r="AA750" s="130"/>
      <c r="AB750" s="130"/>
      <c r="AC750" s="130"/>
      <c r="AD750" s="130"/>
      <c r="AE750" s="130"/>
      <c r="AF750" s="680"/>
      <c r="AG750" s="130"/>
      <c r="AH750" s="130"/>
      <c r="AI750" s="130"/>
      <c r="AJ750" s="130"/>
      <c r="AK750" s="130"/>
      <c r="AL750" s="130"/>
    </row>
    <row r="751" spans="1:38" s="43" customFormat="1" x14ac:dyDescent="0.2">
      <c r="A751" s="15"/>
      <c r="B751" s="685"/>
      <c r="C751" s="15"/>
      <c r="K751" s="680"/>
      <c r="L751" s="130"/>
      <c r="M751" s="130"/>
      <c r="N751" s="130"/>
      <c r="O751" s="130"/>
      <c r="P751" s="130"/>
      <c r="Q751" s="130"/>
      <c r="R751" s="680"/>
      <c r="S751" s="130"/>
      <c r="T751" s="130"/>
      <c r="U751" s="130"/>
      <c r="V751" s="130"/>
      <c r="W751" s="130"/>
      <c r="X751" s="130"/>
      <c r="Y751" s="680"/>
      <c r="Z751" s="130"/>
      <c r="AA751" s="130"/>
      <c r="AB751" s="130"/>
      <c r="AC751" s="130"/>
      <c r="AD751" s="130"/>
      <c r="AE751" s="130"/>
      <c r="AF751" s="680"/>
      <c r="AG751" s="130"/>
      <c r="AH751" s="130"/>
      <c r="AI751" s="130"/>
      <c r="AJ751" s="130"/>
      <c r="AK751" s="130"/>
      <c r="AL751" s="130"/>
    </row>
    <row r="752" spans="1:38" s="43" customFormat="1" x14ac:dyDescent="0.2">
      <c r="A752" s="15"/>
      <c r="B752" s="685"/>
      <c r="C752" s="15"/>
      <c r="K752" s="680"/>
      <c r="L752" s="130"/>
      <c r="M752" s="130"/>
      <c r="N752" s="130"/>
      <c r="O752" s="130"/>
      <c r="P752" s="130"/>
      <c r="Q752" s="130"/>
      <c r="R752" s="680"/>
      <c r="S752" s="130"/>
      <c r="T752" s="130"/>
      <c r="U752" s="130"/>
      <c r="V752" s="130"/>
      <c r="W752" s="130"/>
      <c r="X752" s="130"/>
      <c r="Y752" s="680"/>
      <c r="Z752" s="130"/>
      <c r="AA752" s="130"/>
      <c r="AB752" s="130"/>
      <c r="AC752" s="130"/>
      <c r="AD752" s="130"/>
      <c r="AE752" s="130"/>
      <c r="AF752" s="680"/>
      <c r="AG752" s="130"/>
      <c r="AH752" s="130"/>
      <c r="AI752" s="130"/>
      <c r="AJ752" s="130"/>
      <c r="AK752" s="130"/>
      <c r="AL752" s="130"/>
    </row>
    <row r="753" spans="1:38" s="43" customFormat="1" x14ac:dyDescent="0.2">
      <c r="A753" s="15"/>
      <c r="B753" s="685"/>
      <c r="C753" s="15"/>
      <c r="K753" s="680"/>
      <c r="L753" s="130"/>
      <c r="M753" s="130"/>
      <c r="N753" s="130"/>
      <c r="O753" s="130"/>
      <c r="P753" s="130"/>
      <c r="Q753" s="130"/>
      <c r="R753" s="680"/>
      <c r="S753" s="130"/>
      <c r="T753" s="130"/>
      <c r="U753" s="130"/>
      <c r="V753" s="130"/>
      <c r="W753" s="130"/>
      <c r="X753" s="130"/>
      <c r="Y753" s="680"/>
      <c r="Z753" s="130"/>
      <c r="AA753" s="130"/>
      <c r="AB753" s="130"/>
      <c r="AC753" s="130"/>
      <c r="AD753" s="130"/>
      <c r="AE753" s="130"/>
      <c r="AF753" s="680"/>
      <c r="AG753" s="130"/>
      <c r="AH753" s="130"/>
      <c r="AI753" s="130"/>
      <c r="AJ753" s="130"/>
      <c r="AK753" s="130"/>
      <c r="AL753" s="130"/>
    </row>
    <row r="754" spans="1:38" s="43" customFormat="1" x14ac:dyDescent="0.2">
      <c r="A754" s="15"/>
      <c r="B754" s="685"/>
      <c r="C754" s="15"/>
      <c r="K754" s="680"/>
      <c r="L754" s="130"/>
      <c r="M754" s="130"/>
      <c r="N754" s="130"/>
      <c r="O754" s="130"/>
      <c r="P754" s="130"/>
      <c r="Q754" s="130"/>
      <c r="R754" s="680"/>
      <c r="S754" s="130"/>
      <c r="T754" s="130"/>
      <c r="U754" s="130"/>
      <c r="V754" s="130"/>
      <c r="W754" s="130"/>
      <c r="X754" s="130"/>
      <c r="Y754" s="680"/>
      <c r="Z754" s="130"/>
      <c r="AA754" s="130"/>
      <c r="AB754" s="130"/>
      <c r="AC754" s="130"/>
      <c r="AD754" s="130"/>
      <c r="AE754" s="130"/>
      <c r="AF754" s="680"/>
      <c r="AG754" s="130"/>
      <c r="AH754" s="130"/>
      <c r="AI754" s="130"/>
      <c r="AJ754" s="130"/>
      <c r="AK754" s="130"/>
      <c r="AL754" s="130"/>
    </row>
    <row r="755" spans="1:38" s="43" customFormat="1" x14ac:dyDescent="0.2">
      <c r="A755" s="15"/>
      <c r="B755" s="685"/>
      <c r="C755" s="15"/>
      <c r="K755" s="680"/>
      <c r="L755" s="130"/>
      <c r="M755" s="130"/>
      <c r="N755" s="130"/>
      <c r="O755" s="130"/>
      <c r="P755" s="130"/>
      <c r="Q755" s="130"/>
      <c r="R755" s="680"/>
      <c r="S755" s="130"/>
      <c r="T755" s="130"/>
      <c r="U755" s="130"/>
      <c r="V755" s="130"/>
      <c r="W755" s="130"/>
      <c r="X755" s="130"/>
      <c r="Y755" s="680"/>
      <c r="Z755" s="130"/>
      <c r="AA755" s="130"/>
      <c r="AB755" s="130"/>
      <c r="AC755" s="130"/>
      <c r="AD755" s="130"/>
      <c r="AE755" s="130"/>
      <c r="AF755" s="680"/>
      <c r="AG755" s="130"/>
      <c r="AH755" s="130"/>
      <c r="AI755" s="130"/>
      <c r="AJ755" s="130"/>
      <c r="AK755" s="130"/>
      <c r="AL755" s="130"/>
    </row>
    <row r="756" spans="1:38" s="43" customFormat="1" x14ac:dyDescent="0.2">
      <c r="A756" s="15"/>
      <c r="B756" s="685"/>
      <c r="C756" s="15"/>
      <c r="K756" s="680"/>
      <c r="L756" s="130"/>
      <c r="M756" s="130"/>
      <c r="N756" s="130"/>
      <c r="O756" s="130"/>
      <c r="P756" s="130"/>
      <c r="Q756" s="130"/>
      <c r="R756" s="680"/>
      <c r="S756" s="130"/>
      <c r="T756" s="130"/>
      <c r="U756" s="130"/>
      <c r="V756" s="130"/>
      <c r="W756" s="130"/>
      <c r="X756" s="130"/>
      <c r="Y756" s="680"/>
      <c r="Z756" s="130"/>
      <c r="AA756" s="130"/>
      <c r="AB756" s="130"/>
      <c r="AC756" s="130"/>
      <c r="AD756" s="130"/>
      <c r="AE756" s="130"/>
      <c r="AF756" s="680"/>
      <c r="AG756" s="130"/>
      <c r="AH756" s="130"/>
      <c r="AI756" s="130"/>
      <c r="AJ756" s="130"/>
      <c r="AK756" s="130"/>
      <c r="AL756" s="130"/>
    </row>
    <row r="757" spans="1:38" s="43" customFormat="1" x14ac:dyDescent="0.2">
      <c r="A757" s="15"/>
      <c r="B757" s="685"/>
      <c r="C757" s="15"/>
      <c r="K757" s="680"/>
      <c r="L757" s="130"/>
      <c r="M757" s="130"/>
      <c r="N757" s="130"/>
      <c r="O757" s="130"/>
      <c r="P757" s="130"/>
      <c r="Q757" s="130"/>
      <c r="R757" s="680"/>
      <c r="S757" s="130"/>
      <c r="T757" s="130"/>
      <c r="U757" s="130"/>
      <c r="V757" s="130"/>
      <c r="W757" s="130"/>
      <c r="X757" s="130"/>
      <c r="Y757" s="680"/>
      <c r="Z757" s="130"/>
      <c r="AA757" s="130"/>
      <c r="AB757" s="130"/>
      <c r="AC757" s="130"/>
      <c r="AD757" s="130"/>
      <c r="AE757" s="130"/>
      <c r="AF757" s="680"/>
      <c r="AG757" s="130"/>
      <c r="AH757" s="130"/>
      <c r="AI757" s="130"/>
      <c r="AJ757" s="130"/>
      <c r="AK757" s="130"/>
      <c r="AL757" s="130"/>
    </row>
    <row r="758" spans="1:38" s="43" customFormat="1" x14ac:dyDescent="0.2">
      <c r="A758" s="15"/>
      <c r="B758" s="685"/>
      <c r="C758" s="15"/>
      <c r="K758" s="680"/>
      <c r="L758" s="130"/>
      <c r="M758" s="130"/>
      <c r="N758" s="130"/>
      <c r="O758" s="130"/>
      <c r="P758" s="130"/>
      <c r="Q758" s="130"/>
      <c r="R758" s="680"/>
      <c r="S758" s="130"/>
      <c r="T758" s="130"/>
      <c r="U758" s="130"/>
      <c r="V758" s="130"/>
      <c r="W758" s="130"/>
      <c r="X758" s="130"/>
      <c r="Y758" s="680"/>
      <c r="Z758" s="130"/>
      <c r="AA758" s="130"/>
      <c r="AB758" s="130"/>
      <c r="AC758" s="130"/>
      <c r="AD758" s="130"/>
      <c r="AE758" s="130"/>
      <c r="AF758" s="680"/>
      <c r="AG758" s="130"/>
      <c r="AH758" s="130"/>
      <c r="AI758" s="130"/>
      <c r="AJ758" s="130"/>
      <c r="AK758" s="130"/>
      <c r="AL758" s="130"/>
    </row>
    <row r="759" spans="1:38" s="43" customFormat="1" x14ac:dyDescent="0.2">
      <c r="A759" s="15"/>
      <c r="B759" s="685"/>
      <c r="C759" s="15"/>
      <c r="K759" s="680"/>
      <c r="L759" s="130"/>
      <c r="M759" s="130"/>
      <c r="N759" s="130"/>
      <c r="O759" s="130"/>
      <c r="P759" s="130"/>
      <c r="Q759" s="130"/>
      <c r="R759" s="680"/>
      <c r="S759" s="130"/>
      <c r="T759" s="130"/>
      <c r="U759" s="130"/>
      <c r="V759" s="130"/>
      <c r="W759" s="130"/>
      <c r="X759" s="130"/>
      <c r="Y759" s="680"/>
      <c r="Z759" s="130"/>
      <c r="AA759" s="130"/>
      <c r="AB759" s="130"/>
      <c r="AC759" s="130"/>
      <c r="AD759" s="130"/>
      <c r="AE759" s="130"/>
      <c r="AF759" s="680"/>
      <c r="AG759" s="130"/>
      <c r="AH759" s="130"/>
      <c r="AI759" s="130"/>
      <c r="AJ759" s="130"/>
      <c r="AK759" s="130"/>
      <c r="AL759" s="130"/>
    </row>
    <row r="760" spans="1:38" s="43" customFormat="1" x14ac:dyDescent="0.2">
      <c r="A760" s="15"/>
      <c r="B760" s="685"/>
      <c r="C760" s="15"/>
      <c r="K760" s="680"/>
      <c r="L760" s="130"/>
      <c r="M760" s="130"/>
      <c r="N760" s="130"/>
      <c r="O760" s="130"/>
      <c r="P760" s="130"/>
      <c r="Q760" s="130"/>
      <c r="R760" s="680"/>
      <c r="S760" s="130"/>
      <c r="T760" s="130"/>
      <c r="U760" s="130"/>
      <c r="V760" s="130"/>
      <c r="W760" s="130"/>
      <c r="X760" s="130"/>
      <c r="Y760" s="680"/>
      <c r="Z760" s="130"/>
      <c r="AA760" s="130"/>
      <c r="AB760" s="130"/>
      <c r="AC760" s="130"/>
      <c r="AD760" s="130"/>
      <c r="AE760" s="130"/>
      <c r="AF760" s="680"/>
      <c r="AG760" s="130"/>
      <c r="AH760" s="130"/>
      <c r="AI760" s="130"/>
      <c r="AJ760" s="130"/>
      <c r="AK760" s="130"/>
      <c r="AL760" s="130"/>
    </row>
    <row r="761" spans="1:38" s="43" customFormat="1" x14ac:dyDescent="0.2">
      <c r="A761" s="15"/>
      <c r="B761" s="685"/>
      <c r="C761" s="15"/>
      <c r="K761" s="680"/>
      <c r="L761" s="130"/>
      <c r="M761" s="130"/>
      <c r="N761" s="130"/>
      <c r="O761" s="130"/>
      <c r="P761" s="130"/>
      <c r="Q761" s="130"/>
      <c r="R761" s="680"/>
      <c r="S761" s="130"/>
      <c r="T761" s="130"/>
      <c r="U761" s="130"/>
      <c r="V761" s="130"/>
      <c r="W761" s="130"/>
      <c r="X761" s="130"/>
      <c r="Y761" s="680"/>
      <c r="Z761" s="130"/>
      <c r="AA761" s="130"/>
      <c r="AB761" s="130"/>
      <c r="AC761" s="130"/>
      <c r="AD761" s="130"/>
      <c r="AE761" s="130"/>
      <c r="AF761" s="680"/>
      <c r="AG761" s="130"/>
      <c r="AH761" s="130"/>
      <c r="AI761" s="130"/>
      <c r="AJ761" s="130"/>
      <c r="AK761" s="130"/>
      <c r="AL761" s="130"/>
    </row>
    <row r="762" spans="1:38" s="43" customFormat="1" x14ac:dyDescent="0.2">
      <c r="A762" s="15"/>
      <c r="B762" s="685"/>
      <c r="C762" s="15"/>
      <c r="K762" s="680"/>
      <c r="L762" s="130"/>
      <c r="M762" s="130"/>
      <c r="N762" s="130"/>
      <c r="O762" s="130"/>
      <c r="P762" s="130"/>
      <c r="Q762" s="130"/>
      <c r="R762" s="680"/>
      <c r="S762" s="130"/>
      <c r="T762" s="130"/>
      <c r="U762" s="130"/>
      <c r="V762" s="130"/>
      <c r="W762" s="130"/>
      <c r="X762" s="130"/>
      <c r="Y762" s="680"/>
      <c r="Z762" s="130"/>
      <c r="AA762" s="130"/>
      <c r="AB762" s="130"/>
      <c r="AC762" s="130"/>
      <c r="AD762" s="130"/>
      <c r="AE762" s="130"/>
      <c r="AF762" s="680"/>
      <c r="AG762" s="130"/>
      <c r="AH762" s="130"/>
      <c r="AI762" s="130"/>
      <c r="AJ762" s="130"/>
      <c r="AK762" s="130"/>
      <c r="AL762" s="130"/>
    </row>
    <row r="763" spans="1:38" s="43" customFormat="1" x14ac:dyDescent="0.2">
      <c r="A763" s="15"/>
      <c r="B763" s="685"/>
      <c r="C763" s="15"/>
      <c r="K763" s="680"/>
      <c r="L763" s="130"/>
      <c r="M763" s="130"/>
      <c r="N763" s="130"/>
      <c r="O763" s="130"/>
      <c r="P763" s="130"/>
      <c r="Q763" s="130"/>
      <c r="R763" s="680"/>
      <c r="S763" s="130"/>
      <c r="T763" s="130"/>
      <c r="U763" s="130"/>
      <c r="V763" s="130"/>
      <c r="W763" s="130"/>
      <c r="X763" s="130"/>
      <c r="Y763" s="680"/>
      <c r="Z763" s="130"/>
      <c r="AA763" s="130"/>
      <c r="AB763" s="130"/>
      <c r="AC763" s="130"/>
      <c r="AD763" s="130"/>
      <c r="AE763" s="130"/>
      <c r="AF763" s="680"/>
      <c r="AG763" s="130"/>
      <c r="AH763" s="130"/>
      <c r="AI763" s="130"/>
      <c r="AJ763" s="130"/>
      <c r="AK763" s="130"/>
      <c r="AL763" s="130"/>
    </row>
    <row r="764" spans="1:38" s="43" customFormat="1" x14ac:dyDescent="0.2">
      <c r="A764" s="15"/>
      <c r="B764" s="685"/>
      <c r="C764" s="15"/>
      <c r="K764" s="680"/>
      <c r="L764" s="130"/>
      <c r="M764" s="130"/>
      <c r="N764" s="130"/>
      <c r="O764" s="130"/>
      <c r="P764" s="130"/>
      <c r="Q764" s="130"/>
      <c r="R764" s="680"/>
      <c r="S764" s="130"/>
      <c r="T764" s="130"/>
      <c r="U764" s="130"/>
      <c r="V764" s="130"/>
      <c r="W764" s="130"/>
      <c r="X764" s="130"/>
      <c r="Y764" s="680"/>
      <c r="Z764" s="130"/>
      <c r="AA764" s="130"/>
      <c r="AB764" s="130"/>
      <c r="AC764" s="130"/>
      <c r="AD764" s="130"/>
      <c r="AE764" s="130"/>
      <c r="AF764" s="680"/>
      <c r="AG764" s="130"/>
      <c r="AH764" s="130"/>
      <c r="AI764" s="130"/>
      <c r="AJ764" s="130"/>
      <c r="AK764" s="130"/>
      <c r="AL764" s="130"/>
    </row>
    <row r="765" spans="1:38" s="43" customFormat="1" x14ac:dyDescent="0.2">
      <c r="A765" s="15"/>
      <c r="B765" s="685"/>
      <c r="C765" s="15"/>
      <c r="K765" s="680"/>
      <c r="L765" s="130"/>
      <c r="M765" s="130"/>
      <c r="N765" s="130"/>
      <c r="O765" s="130"/>
      <c r="P765" s="130"/>
      <c r="Q765" s="130"/>
      <c r="R765" s="680"/>
      <c r="S765" s="130"/>
      <c r="T765" s="130"/>
      <c r="U765" s="130"/>
      <c r="V765" s="130"/>
      <c r="W765" s="130"/>
      <c r="X765" s="130"/>
      <c r="Y765" s="680"/>
      <c r="Z765" s="130"/>
      <c r="AA765" s="130"/>
      <c r="AB765" s="130"/>
      <c r="AC765" s="130"/>
      <c r="AD765" s="130"/>
      <c r="AE765" s="130"/>
      <c r="AF765" s="680"/>
      <c r="AG765" s="130"/>
      <c r="AH765" s="130"/>
      <c r="AI765" s="130"/>
      <c r="AJ765" s="130"/>
      <c r="AK765" s="130"/>
      <c r="AL765" s="130"/>
    </row>
    <row r="766" spans="1:38" s="43" customFormat="1" x14ac:dyDescent="0.2">
      <c r="A766" s="15"/>
      <c r="B766" s="685"/>
      <c r="C766" s="15"/>
      <c r="K766" s="680"/>
      <c r="L766" s="130"/>
      <c r="M766" s="130"/>
      <c r="N766" s="130"/>
      <c r="O766" s="130"/>
      <c r="P766" s="130"/>
      <c r="Q766" s="130"/>
      <c r="R766" s="680"/>
      <c r="S766" s="130"/>
      <c r="T766" s="130"/>
      <c r="U766" s="130"/>
      <c r="V766" s="130"/>
      <c r="W766" s="130"/>
      <c r="X766" s="130"/>
      <c r="Y766" s="680"/>
      <c r="Z766" s="130"/>
      <c r="AA766" s="130"/>
      <c r="AB766" s="130"/>
      <c r="AC766" s="130"/>
      <c r="AD766" s="130"/>
      <c r="AE766" s="130"/>
      <c r="AF766" s="680"/>
      <c r="AG766" s="130"/>
      <c r="AH766" s="130"/>
      <c r="AI766" s="130"/>
      <c r="AJ766" s="130"/>
      <c r="AK766" s="130"/>
      <c r="AL766" s="130"/>
    </row>
    <row r="767" spans="1:38" s="43" customFormat="1" x14ac:dyDescent="0.2">
      <c r="A767" s="15"/>
      <c r="B767" s="685"/>
      <c r="C767" s="15"/>
      <c r="K767" s="680"/>
      <c r="L767" s="130"/>
      <c r="M767" s="130"/>
      <c r="N767" s="130"/>
      <c r="O767" s="130"/>
      <c r="P767" s="130"/>
      <c r="Q767" s="130"/>
      <c r="R767" s="680"/>
      <c r="S767" s="130"/>
      <c r="T767" s="130"/>
      <c r="U767" s="130"/>
      <c r="V767" s="130"/>
      <c r="W767" s="130"/>
      <c r="X767" s="130"/>
      <c r="Y767" s="680"/>
      <c r="Z767" s="130"/>
      <c r="AA767" s="130"/>
      <c r="AB767" s="130"/>
      <c r="AC767" s="130"/>
      <c r="AD767" s="130"/>
      <c r="AE767" s="130"/>
      <c r="AF767" s="680"/>
      <c r="AG767" s="130"/>
      <c r="AH767" s="130"/>
      <c r="AI767" s="130"/>
      <c r="AJ767" s="130"/>
      <c r="AK767" s="130"/>
      <c r="AL767" s="130"/>
    </row>
    <row r="768" spans="1:38" s="43" customFormat="1" x14ac:dyDescent="0.2">
      <c r="A768" s="15"/>
      <c r="B768" s="685"/>
      <c r="C768" s="15"/>
      <c r="K768" s="680"/>
      <c r="L768" s="130"/>
      <c r="M768" s="130"/>
      <c r="N768" s="130"/>
      <c r="O768" s="130"/>
      <c r="P768" s="130"/>
      <c r="Q768" s="130"/>
      <c r="R768" s="680"/>
      <c r="S768" s="130"/>
      <c r="T768" s="130"/>
      <c r="U768" s="130"/>
      <c r="V768" s="130"/>
      <c r="W768" s="130"/>
      <c r="X768" s="130"/>
      <c r="Y768" s="680"/>
      <c r="Z768" s="130"/>
      <c r="AA768" s="130"/>
      <c r="AB768" s="130"/>
      <c r="AC768" s="130"/>
      <c r="AD768" s="130"/>
      <c r="AE768" s="130"/>
      <c r="AF768" s="680"/>
      <c r="AG768" s="130"/>
      <c r="AH768" s="130"/>
      <c r="AI768" s="130"/>
      <c r="AJ768" s="130"/>
      <c r="AK768" s="130"/>
      <c r="AL768" s="130"/>
    </row>
    <row r="769" spans="1:38" s="43" customFormat="1" x14ac:dyDescent="0.2">
      <c r="A769" s="15"/>
      <c r="B769" s="685"/>
      <c r="C769" s="15"/>
      <c r="K769" s="680"/>
      <c r="L769" s="130"/>
      <c r="M769" s="130"/>
      <c r="N769" s="130"/>
      <c r="O769" s="130"/>
      <c r="P769" s="130"/>
      <c r="Q769" s="130"/>
      <c r="R769" s="680"/>
      <c r="S769" s="130"/>
      <c r="T769" s="130"/>
      <c r="U769" s="130"/>
      <c r="V769" s="130"/>
      <c r="W769" s="130"/>
      <c r="X769" s="130"/>
      <c r="Y769" s="680"/>
      <c r="Z769" s="130"/>
      <c r="AA769" s="130"/>
      <c r="AB769" s="130"/>
      <c r="AC769" s="130"/>
      <c r="AD769" s="130"/>
      <c r="AE769" s="130"/>
      <c r="AF769" s="680"/>
      <c r="AG769" s="130"/>
      <c r="AH769" s="130"/>
      <c r="AI769" s="130"/>
      <c r="AJ769" s="130"/>
      <c r="AK769" s="130"/>
      <c r="AL769" s="130"/>
    </row>
    <row r="770" spans="1:38" s="43" customFormat="1" x14ac:dyDescent="0.2">
      <c r="A770" s="15"/>
      <c r="B770" s="685"/>
      <c r="C770" s="15"/>
      <c r="K770" s="680"/>
      <c r="L770" s="130"/>
      <c r="M770" s="130"/>
      <c r="N770" s="130"/>
      <c r="O770" s="130"/>
      <c r="P770" s="130"/>
      <c r="Q770" s="130"/>
      <c r="R770" s="680"/>
      <c r="S770" s="130"/>
      <c r="T770" s="130"/>
      <c r="U770" s="130"/>
      <c r="V770" s="130"/>
      <c r="W770" s="130"/>
      <c r="X770" s="130"/>
      <c r="Y770" s="680"/>
      <c r="Z770" s="130"/>
      <c r="AA770" s="130"/>
      <c r="AB770" s="130"/>
      <c r="AC770" s="130"/>
      <c r="AD770" s="130"/>
      <c r="AE770" s="130"/>
      <c r="AF770" s="680"/>
      <c r="AG770" s="130"/>
      <c r="AH770" s="130"/>
      <c r="AI770" s="130"/>
      <c r="AJ770" s="130"/>
      <c r="AK770" s="130"/>
      <c r="AL770" s="130"/>
    </row>
    <row r="771" spans="1:38" s="43" customFormat="1" x14ac:dyDescent="0.2">
      <c r="A771" s="15"/>
      <c r="B771" s="685"/>
      <c r="C771" s="15"/>
      <c r="K771" s="680"/>
      <c r="L771" s="130"/>
      <c r="M771" s="130"/>
      <c r="N771" s="130"/>
      <c r="O771" s="130"/>
      <c r="P771" s="130"/>
      <c r="Q771" s="130"/>
      <c r="R771" s="680"/>
      <c r="S771" s="130"/>
      <c r="T771" s="130"/>
      <c r="U771" s="130"/>
      <c r="V771" s="130"/>
      <c r="W771" s="130"/>
      <c r="X771" s="130"/>
      <c r="Y771" s="680"/>
      <c r="Z771" s="130"/>
      <c r="AA771" s="130"/>
      <c r="AB771" s="130"/>
      <c r="AC771" s="130"/>
      <c r="AD771" s="130"/>
      <c r="AE771" s="130"/>
      <c r="AF771" s="680"/>
      <c r="AG771" s="130"/>
      <c r="AH771" s="130"/>
      <c r="AI771" s="130"/>
      <c r="AJ771" s="130"/>
      <c r="AK771" s="130"/>
      <c r="AL771" s="130"/>
    </row>
    <row r="772" spans="1:38" s="43" customFormat="1" x14ac:dyDescent="0.2">
      <c r="A772" s="15"/>
      <c r="B772" s="685"/>
      <c r="C772" s="15"/>
      <c r="K772" s="680"/>
      <c r="L772" s="130"/>
      <c r="M772" s="130"/>
      <c r="N772" s="130"/>
      <c r="O772" s="130"/>
      <c r="P772" s="130"/>
      <c r="Q772" s="130"/>
      <c r="R772" s="680"/>
      <c r="S772" s="130"/>
      <c r="T772" s="130"/>
      <c r="U772" s="130"/>
      <c r="V772" s="130"/>
      <c r="W772" s="130"/>
      <c r="X772" s="130"/>
      <c r="Y772" s="680"/>
      <c r="Z772" s="130"/>
      <c r="AA772" s="130"/>
      <c r="AB772" s="130"/>
      <c r="AC772" s="130"/>
      <c r="AD772" s="130"/>
      <c r="AE772" s="130"/>
      <c r="AF772" s="680"/>
      <c r="AG772" s="130"/>
      <c r="AH772" s="130"/>
      <c r="AI772" s="130"/>
      <c r="AJ772" s="130"/>
      <c r="AK772" s="130"/>
      <c r="AL772" s="130"/>
    </row>
    <row r="773" spans="1:38" s="43" customFormat="1" x14ac:dyDescent="0.2">
      <c r="A773" s="15"/>
      <c r="B773" s="685"/>
      <c r="C773" s="15"/>
      <c r="K773" s="680"/>
      <c r="L773" s="130"/>
      <c r="M773" s="130"/>
      <c r="N773" s="130"/>
      <c r="O773" s="130"/>
      <c r="P773" s="130"/>
      <c r="Q773" s="130"/>
      <c r="R773" s="680"/>
      <c r="S773" s="130"/>
      <c r="T773" s="130"/>
      <c r="U773" s="130"/>
      <c r="V773" s="130"/>
      <c r="W773" s="130"/>
      <c r="X773" s="130"/>
      <c r="Y773" s="680"/>
      <c r="Z773" s="130"/>
      <c r="AA773" s="130"/>
      <c r="AB773" s="130"/>
      <c r="AC773" s="130"/>
      <c r="AD773" s="130"/>
      <c r="AE773" s="130"/>
      <c r="AF773" s="680"/>
      <c r="AG773" s="130"/>
      <c r="AH773" s="130"/>
      <c r="AI773" s="130"/>
      <c r="AJ773" s="130"/>
      <c r="AK773" s="130"/>
      <c r="AL773" s="130"/>
    </row>
    <row r="774" spans="1:38" s="43" customFormat="1" x14ac:dyDescent="0.2">
      <c r="A774" s="15"/>
      <c r="B774" s="685"/>
      <c r="C774" s="15"/>
      <c r="K774" s="680"/>
      <c r="L774" s="130"/>
      <c r="M774" s="130"/>
      <c r="N774" s="130"/>
      <c r="O774" s="130"/>
      <c r="P774" s="130"/>
      <c r="Q774" s="130"/>
      <c r="R774" s="680"/>
      <c r="S774" s="130"/>
      <c r="T774" s="130"/>
      <c r="U774" s="130"/>
      <c r="V774" s="130"/>
      <c r="W774" s="130"/>
      <c r="X774" s="130"/>
      <c r="Y774" s="680"/>
      <c r="Z774" s="130"/>
      <c r="AA774" s="130"/>
      <c r="AB774" s="130"/>
      <c r="AC774" s="130"/>
      <c r="AD774" s="130"/>
      <c r="AE774" s="130"/>
      <c r="AF774" s="680"/>
      <c r="AG774" s="130"/>
      <c r="AH774" s="130"/>
      <c r="AI774" s="130"/>
      <c r="AJ774" s="130"/>
      <c r="AK774" s="130"/>
      <c r="AL774" s="130"/>
    </row>
    <row r="775" spans="1:38" s="43" customFormat="1" x14ac:dyDescent="0.2">
      <c r="A775" s="15"/>
      <c r="B775" s="685"/>
      <c r="C775" s="15"/>
      <c r="K775" s="680"/>
      <c r="L775" s="130"/>
      <c r="M775" s="130"/>
      <c r="N775" s="130"/>
      <c r="O775" s="130"/>
      <c r="P775" s="130"/>
      <c r="Q775" s="130"/>
      <c r="R775" s="680"/>
      <c r="S775" s="130"/>
      <c r="T775" s="130"/>
      <c r="U775" s="130"/>
      <c r="V775" s="130"/>
      <c r="W775" s="130"/>
      <c r="X775" s="130"/>
      <c r="Y775" s="680"/>
      <c r="Z775" s="130"/>
      <c r="AA775" s="130"/>
      <c r="AB775" s="130"/>
      <c r="AC775" s="130"/>
      <c r="AD775" s="130"/>
      <c r="AE775" s="130"/>
      <c r="AF775" s="680"/>
      <c r="AG775" s="130"/>
      <c r="AH775" s="130"/>
      <c r="AI775" s="130"/>
      <c r="AJ775" s="130"/>
      <c r="AK775" s="130"/>
      <c r="AL775" s="130"/>
    </row>
    <row r="776" spans="1:38" s="43" customFormat="1" x14ac:dyDescent="0.2">
      <c r="A776" s="15"/>
      <c r="B776" s="685"/>
      <c r="C776" s="15"/>
      <c r="K776" s="680"/>
      <c r="L776" s="130"/>
      <c r="M776" s="130"/>
      <c r="N776" s="130"/>
      <c r="O776" s="130"/>
      <c r="P776" s="130"/>
      <c r="Q776" s="130"/>
      <c r="R776" s="680"/>
      <c r="S776" s="130"/>
      <c r="T776" s="130"/>
      <c r="U776" s="130"/>
      <c r="V776" s="130"/>
      <c r="W776" s="130"/>
      <c r="X776" s="130"/>
      <c r="Y776" s="680"/>
      <c r="Z776" s="130"/>
      <c r="AA776" s="130"/>
      <c r="AB776" s="130"/>
      <c r="AC776" s="130"/>
      <c r="AD776" s="130"/>
      <c r="AE776" s="130"/>
      <c r="AF776" s="680"/>
      <c r="AG776" s="130"/>
      <c r="AH776" s="130"/>
      <c r="AI776" s="130"/>
      <c r="AJ776" s="130"/>
      <c r="AK776" s="130"/>
      <c r="AL776" s="130"/>
    </row>
    <row r="777" spans="1:38" s="43" customFormat="1" x14ac:dyDescent="0.2">
      <c r="A777" s="15"/>
      <c r="B777" s="685"/>
      <c r="C777" s="15"/>
      <c r="K777" s="680"/>
      <c r="L777" s="130"/>
      <c r="M777" s="130"/>
      <c r="N777" s="130"/>
      <c r="O777" s="130"/>
      <c r="P777" s="130"/>
      <c r="Q777" s="130"/>
      <c r="R777" s="680"/>
      <c r="S777" s="130"/>
      <c r="T777" s="130"/>
      <c r="U777" s="130"/>
      <c r="V777" s="130"/>
      <c r="W777" s="130"/>
      <c r="X777" s="130"/>
      <c r="Y777" s="680"/>
      <c r="Z777" s="130"/>
      <c r="AA777" s="130"/>
      <c r="AB777" s="130"/>
      <c r="AC777" s="130"/>
      <c r="AD777" s="130"/>
      <c r="AE777" s="130"/>
      <c r="AF777" s="680"/>
      <c r="AG777" s="130"/>
      <c r="AH777" s="130"/>
      <c r="AI777" s="130"/>
      <c r="AJ777" s="130"/>
      <c r="AK777" s="130"/>
      <c r="AL777" s="130"/>
    </row>
    <row r="778" spans="1:38" s="43" customFormat="1" x14ac:dyDescent="0.2">
      <c r="A778" s="15"/>
      <c r="B778" s="685"/>
      <c r="C778" s="15"/>
      <c r="K778" s="680"/>
      <c r="L778" s="130"/>
      <c r="M778" s="130"/>
      <c r="N778" s="130"/>
      <c r="O778" s="130"/>
      <c r="P778" s="130"/>
      <c r="Q778" s="130"/>
      <c r="R778" s="680"/>
      <c r="S778" s="130"/>
      <c r="T778" s="130"/>
      <c r="U778" s="130"/>
      <c r="V778" s="130"/>
      <c r="W778" s="130"/>
      <c r="X778" s="130"/>
      <c r="Y778" s="680"/>
      <c r="Z778" s="130"/>
      <c r="AA778" s="130"/>
      <c r="AB778" s="130"/>
      <c r="AC778" s="130"/>
      <c r="AD778" s="130"/>
      <c r="AE778" s="130"/>
      <c r="AF778" s="680"/>
      <c r="AG778" s="130"/>
      <c r="AH778" s="130"/>
      <c r="AI778" s="130"/>
      <c r="AJ778" s="130"/>
      <c r="AK778" s="130"/>
      <c r="AL778" s="130"/>
    </row>
    <row r="779" spans="1:38" s="43" customFormat="1" x14ac:dyDescent="0.2">
      <c r="A779" s="15"/>
      <c r="B779" s="685"/>
      <c r="C779" s="15"/>
      <c r="K779" s="680"/>
      <c r="L779" s="130"/>
      <c r="M779" s="130"/>
      <c r="N779" s="130"/>
      <c r="O779" s="130"/>
      <c r="P779" s="130"/>
      <c r="Q779" s="130"/>
      <c r="R779" s="680"/>
      <c r="S779" s="130"/>
      <c r="T779" s="130"/>
      <c r="U779" s="130"/>
      <c r="V779" s="130"/>
      <c r="W779" s="130"/>
      <c r="X779" s="130"/>
      <c r="Y779" s="680"/>
      <c r="Z779" s="130"/>
      <c r="AA779" s="130"/>
      <c r="AB779" s="130"/>
      <c r="AC779" s="130"/>
      <c r="AD779" s="130"/>
      <c r="AE779" s="130"/>
      <c r="AF779" s="680"/>
      <c r="AG779" s="130"/>
      <c r="AH779" s="130"/>
      <c r="AI779" s="130"/>
      <c r="AJ779" s="130"/>
      <c r="AK779" s="130"/>
      <c r="AL779" s="130"/>
    </row>
    <row r="780" spans="1:38" s="43" customFormat="1" x14ac:dyDescent="0.2">
      <c r="A780" s="15"/>
      <c r="B780" s="685"/>
      <c r="C780" s="15"/>
      <c r="K780" s="680"/>
      <c r="L780" s="130"/>
      <c r="M780" s="130"/>
      <c r="N780" s="130"/>
      <c r="O780" s="130"/>
      <c r="P780" s="130"/>
      <c r="Q780" s="130"/>
      <c r="R780" s="680"/>
      <c r="S780" s="130"/>
      <c r="T780" s="130"/>
      <c r="U780" s="130"/>
      <c r="V780" s="130"/>
      <c r="W780" s="130"/>
      <c r="X780" s="130"/>
      <c r="Y780" s="680"/>
      <c r="Z780" s="130"/>
      <c r="AA780" s="130"/>
      <c r="AB780" s="130"/>
      <c r="AC780" s="130"/>
      <c r="AD780" s="130"/>
      <c r="AE780" s="130"/>
      <c r="AF780" s="680"/>
      <c r="AG780" s="130"/>
      <c r="AH780" s="130"/>
      <c r="AI780" s="130"/>
      <c r="AJ780" s="130"/>
      <c r="AK780" s="130"/>
      <c r="AL780" s="130"/>
    </row>
    <row r="781" spans="1:38" s="43" customFormat="1" x14ac:dyDescent="0.2">
      <c r="A781" s="15"/>
      <c r="B781" s="685"/>
      <c r="C781" s="15"/>
      <c r="K781" s="680"/>
      <c r="L781" s="130"/>
      <c r="M781" s="130"/>
      <c r="N781" s="130"/>
      <c r="O781" s="130"/>
      <c r="P781" s="130"/>
      <c r="Q781" s="130"/>
      <c r="R781" s="680"/>
      <c r="S781" s="130"/>
      <c r="T781" s="130"/>
      <c r="U781" s="130"/>
      <c r="V781" s="130"/>
      <c r="W781" s="130"/>
      <c r="X781" s="130"/>
      <c r="Y781" s="680"/>
      <c r="Z781" s="130"/>
      <c r="AA781" s="130"/>
      <c r="AB781" s="130"/>
      <c r="AC781" s="130"/>
      <c r="AD781" s="130"/>
      <c r="AE781" s="130"/>
      <c r="AF781" s="680"/>
      <c r="AG781" s="130"/>
      <c r="AH781" s="130"/>
      <c r="AI781" s="130"/>
      <c r="AJ781" s="130"/>
      <c r="AK781" s="130"/>
      <c r="AL781" s="130"/>
    </row>
    <row r="782" spans="1:38" s="43" customFormat="1" x14ac:dyDescent="0.2">
      <c r="A782" s="15"/>
      <c r="B782" s="685"/>
      <c r="C782" s="15"/>
      <c r="K782" s="680"/>
      <c r="L782" s="130"/>
      <c r="M782" s="130"/>
      <c r="N782" s="130"/>
      <c r="O782" s="130"/>
      <c r="P782" s="130"/>
      <c r="Q782" s="130"/>
      <c r="R782" s="680"/>
      <c r="S782" s="130"/>
      <c r="T782" s="130"/>
      <c r="U782" s="130"/>
      <c r="V782" s="130"/>
      <c r="W782" s="130"/>
      <c r="X782" s="130"/>
      <c r="Y782" s="680"/>
      <c r="Z782" s="130"/>
      <c r="AA782" s="130"/>
      <c r="AB782" s="130"/>
      <c r="AC782" s="130"/>
      <c r="AD782" s="130"/>
      <c r="AE782" s="130"/>
      <c r="AF782" s="680"/>
      <c r="AG782" s="130"/>
      <c r="AH782" s="130"/>
      <c r="AI782" s="130"/>
      <c r="AJ782" s="130"/>
      <c r="AK782" s="130"/>
      <c r="AL782" s="130"/>
    </row>
    <row r="783" spans="1:38" s="43" customFormat="1" x14ac:dyDescent="0.2">
      <c r="A783" s="15"/>
      <c r="B783" s="685"/>
      <c r="C783" s="15"/>
      <c r="K783" s="680"/>
      <c r="L783" s="130"/>
      <c r="M783" s="130"/>
      <c r="N783" s="130"/>
      <c r="O783" s="130"/>
      <c r="P783" s="130"/>
      <c r="Q783" s="130"/>
      <c r="R783" s="680"/>
      <c r="S783" s="130"/>
      <c r="T783" s="130"/>
      <c r="U783" s="130"/>
      <c r="V783" s="130"/>
      <c r="W783" s="130"/>
      <c r="X783" s="130"/>
      <c r="Y783" s="680"/>
      <c r="Z783" s="130"/>
      <c r="AA783" s="130"/>
      <c r="AB783" s="130"/>
      <c r="AC783" s="130"/>
      <c r="AD783" s="130"/>
      <c r="AE783" s="130"/>
      <c r="AF783" s="680"/>
      <c r="AG783" s="130"/>
      <c r="AH783" s="130"/>
      <c r="AI783" s="130"/>
      <c r="AJ783" s="130"/>
      <c r="AK783" s="130"/>
      <c r="AL783" s="130"/>
    </row>
    <row r="784" spans="1:38" s="43" customFormat="1" x14ac:dyDescent="0.2">
      <c r="A784" s="15"/>
      <c r="B784" s="685"/>
      <c r="C784" s="15"/>
      <c r="K784" s="680"/>
      <c r="L784" s="130"/>
      <c r="M784" s="130"/>
      <c r="N784" s="130"/>
      <c r="O784" s="130"/>
      <c r="P784" s="130"/>
      <c r="Q784" s="130"/>
      <c r="R784" s="680"/>
      <c r="S784" s="130"/>
      <c r="T784" s="130"/>
      <c r="U784" s="130"/>
      <c r="V784" s="130"/>
      <c r="W784" s="130"/>
      <c r="X784" s="130"/>
      <c r="Y784" s="680"/>
      <c r="Z784" s="130"/>
      <c r="AA784" s="130"/>
      <c r="AB784" s="130"/>
      <c r="AC784" s="130"/>
      <c r="AD784" s="130"/>
      <c r="AE784" s="130"/>
      <c r="AF784" s="680"/>
      <c r="AG784" s="130"/>
      <c r="AH784" s="130"/>
      <c r="AI784" s="130"/>
      <c r="AJ784" s="130"/>
      <c r="AK784" s="130"/>
      <c r="AL784" s="130"/>
    </row>
    <row r="785" spans="1:38" s="43" customFormat="1" x14ac:dyDescent="0.2">
      <c r="A785" s="15"/>
      <c r="B785" s="685"/>
      <c r="C785" s="15"/>
      <c r="K785" s="680"/>
      <c r="L785" s="130"/>
      <c r="M785" s="130"/>
      <c r="N785" s="130"/>
      <c r="O785" s="130"/>
      <c r="P785" s="130"/>
      <c r="Q785" s="130"/>
      <c r="R785" s="680"/>
      <c r="S785" s="130"/>
      <c r="T785" s="130"/>
      <c r="U785" s="130"/>
      <c r="V785" s="130"/>
      <c r="W785" s="130"/>
      <c r="X785" s="130"/>
      <c r="Y785" s="680"/>
      <c r="Z785" s="130"/>
      <c r="AA785" s="130"/>
      <c r="AB785" s="130"/>
      <c r="AC785" s="130"/>
      <c r="AD785" s="130"/>
      <c r="AE785" s="130"/>
      <c r="AF785" s="680"/>
      <c r="AG785" s="130"/>
      <c r="AH785" s="130"/>
      <c r="AI785" s="130"/>
      <c r="AJ785" s="130"/>
      <c r="AK785" s="130"/>
      <c r="AL785" s="130"/>
    </row>
    <row r="786" spans="1:38" s="43" customFormat="1" x14ac:dyDescent="0.2">
      <c r="A786" s="15"/>
      <c r="B786" s="685"/>
      <c r="C786" s="15"/>
      <c r="K786" s="680"/>
      <c r="L786" s="130"/>
      <c r="M786" s="130"/>
      <c r="N786" s="130"/>
      <c r="O786" s="130"/>
      <c r="P786" s="130"/>
      <c r="Q786" s="130"/>
      <c r="R786" s="680"/>
      <c r="S786" s="130"/>
      <c r="T786" s="130"/>
      <c r="U786" s="130"/>
      <c r="V786" s="130"/>
      <c r="W786" s="130"/>
      <c r="X786" s="130"/>
      <c r="Y786" s="680"/>
      <c r="Z786" s="130"/>
      <c r="AA786" s="130"/>
      <c r="AB786" s="130"/>
      <c r="AC786" s="130"/>
      <c r="AD786" s="130"/>
      <c r="AE786" s="130"/>
      <c r="AF786" s="680"/>
      <c r="AG786" s="130"/>
      <c r="AH786" s="130"/>
      <c r="AI786" s="130"/>
      <c r="AJ786" s="130"/>
      <c r="AK786" s="130"/>
      <c r="AL786" s="130"/>
    </row>
    <row r="787" spans="1:38" s="43" customFormat="1" x14ac:dyDescent="0.2">
      <c r="A787" s="15"/>
      <c r="B787" s="685"/>
      <c r="C787" s="15"/>
      <c r="K787" s="680"/>
      <c r="L787" s="130"/>
      <c r="M787" s="130"/>
      <c r="N787" s="130"/>
      <c r="O787" s="130"/>
      <c r="P787" s="130"/>
      <c r="Q787" s="130"/>
      <c r="R787" s="680"/>
      <c r="S787" s="130"/>
      <c r="T787" s="130"/>
      <c r="U787" s="130"/>
      <c r="V787" s="130"/>
      <c r="W787" s="130"/>
      <c r="X787" s="130"/>
      <c r="Y787" s="680"/>
      <c r="Z787" s="130"/>
      <c r="AA787" s="130"/>
      <c r="AB787" s="130"/>
      <c r="AC787" s="130"/>
      <c r="AD787" s="130"/>
      <c r="AE787" s="130"/>
      <c r="AF787" s="680"/>
      <c r="AG787" s="130"/>
      <c r="AH787" s="130"/>
      <c r="AI787" s="130"/>
      <c r="AJ787" s="130"/>
      <c r="AK787" s="130"/>
      <c r="AL787" s="130"/>
    </row>
    <row r="788" spans="1:38" s="43" customFormat="1" x14ac:dyDescent="0.2">
      <c r="A788" s="15"/>
      <c r="B788" s="685"/>
      <c r="C788" s="15"/>
      <c r="K788" s="680"/>
      <c r="L788" s="130"/>
      <c r="M788" s="130"/>
      <c r="N788" s="130"/>
      <c r="O788" s="130"/>
      <c r="P788" s="130"/>
      <c r="Q788" s="130"/>
      <c r="R788" s="680"/>
      <c r="S788" s="130"/>
      <c r="T788" s="130"/>
      <c r="U788" s="130"/>
      <c r="V788" s="130"/>
      <c r="W788" s="130"/>
      <c r="X788" s="130"/>
      <c r="Y788" s="680"/>
      <c r="Z788" s="130"/>
      <c r="AA788" s="130"/>
      <c r="AB788" s="130"/>
      <c r="AC788" s="130"/>
      <c r="AD788" s="130"/>
      <c r="AE788" s="130"/>
      <c r="AF788" s="680"/>
      <c r="AG788" s="130"/>
      <c r="AH788" s="130"/>
      <c r="AI788" s="130"/>
      <c r="AJ788" s="130"/>
      <c r="AK788" s="130"/>
      <c r="AL788" s="130"/>
    </row>
    <row r="789" spans="1:38" s="43" customFormat="1" x14ac:dyDescent="0.2">
      <c r="A789" s="15"/>
      <c r="B789" s="685"/>
      <c r="C789" s="15"/>
      <c r="K789" s="680"/>
      <c r="L789" s="130"/>
      <c r="M789" s="130"/>
      <c r="N789" s="130"/>
      <c r="O789" s="130"/>
      <c r="P789" s="130"/>
      <c r="Q789" s="130"/>
      <c r="R789" s="680"/>
      <c r="S789" s="130"/>
      <c r="T789" s="130"/>
      <c r="U789" s="130"/>
      <c r="V789" s="130"/>
      <c r="W789" s="130"/>
      <c r="X789" s="130"/>
      <c r="Y789" s="680"/>
      <c r="Z789" s="130"/>
      <c r="AA789" s="130"/>
      <c r="AB789" s="130"/>
      <c r="AC789" s="130"/>
      <c r="AD789" s="130"/>
      <c r="AE789" s="130"/>
      <c r="AF789" s="680"/>
      <c r="AG789" s="130"/>
      <c r="AH789" s="130"/>
      <c r="AI789" s="130"/>
      <c r="AJ789" s="130"/>
      <c r="AK789" s="130"/>
      <c r="AL789" s="130"/>
    </row>
    <row r="790" spans="1:38" s="43" customFormat="1" x14ac:dyDescent="0.2">
      <c r="A790" s="15"/>
      <c r="B790" s="685"/>
      <c r="C790" s="15"/>
      <c r="K790" s="680"/>
      <c r="L790" s="130"/>
      <c r="M790" s="130"/>
      <c r="N790" s="130"/>
      <c r="O790" s="130"/>
      <c r="P790" s="130"/>
      <c r="Q790" s="130"/>
      <c r="R790" s="680"/>
      <c r="S790" s="130"/>
      <c r="T790" s="130"/>
      <c r="U790" s="130"/>
      <c r="V790" s="130"/>
      <c r="W790" s="130"/>
      <c r="X790" s="130"/>
      <c r="Y790" s="680"/>
      <c r="Z790" s="130"/>
      <c r="AA790" s="130"/>
      <c r="AB790" s="130"/>
      <c r="AC790" s="130"/>
      <c r="AD790" s="130"/>
      <c r="AE790" s="130"/>
      <c r="AF790" s="680"/>
      <c r="AG790" s="130"/>
      <c r="AH790" s="130"/>
      <c r="AI790" s="130"/>
      <c r="AJ790" s="130"/>
      <c r="AK790" s="130"/>
      <c r="AL790" s="130"/>
    </row>
    <row r="791" spans="1:38" s="43" customFormat="1" x14ac:dyDescent="0.2">
      <c r="A791" s="15"/>
      <c r="B791" s="685"/>
      <c r="C791" s="15"/>
      <c r="K791" s="680"/>
      <c r="L791" s="130"/>
      <c r="M791" s="130"/>
      <c r="N791" s="130"/>
      <c r="O791" s="130"/>
      <c r="P791" s="130"/>
      <c r="Q791" s="130"/>
      <c r="R791" s="680"/>
      <c r="S791" s="130"/>
      <c r="T791" s="130"/>
      <c r="U791" s="130"/>
      <c r="V791" s="130"/>
      <c r="W791" s="130"/>
      <c r="X791" s="130"/>
      <c r="Y791" s="680"/>
      <c r="Z791" s="130"/>
      <c r="AA791" s="130"/>
      <c r="AB791" s="130"/>
      <c r="AC791" s="130"/>
      <c r="AD791" s="130"/>
      <c r="AE791" s="130"/>
      <c r="AF791" s="680"/>
      <c r="AG791" s="130"/>
      <c r="AH791" s="130"/>
      <c r="AI791" s="130"/>
      <c r="AJ791" s="130"/>
      <c r="AK791" s="130"/>
      <c r="AL791" s="130"/>
    </row>
    <row r="792" spans="1:38" s="43" customFormat="1" x14ac:dyDescent="0.2">
      <c r="A792" s="15"/>
      <c r="B792" s="685"/>
      <c r="C792" s="15"/>
      <c r="K792" s="680"/>
      <c r="L792" s="130"/>
      <c r="M792" s="130"/>
      <c r="N792" s="130"/>
      <c r="O792" s="130"/>
      <c r="P792" s="130"/>
      <c r="Q792" s="130"/>
      <c r="R792" s="680"/>
      <c r="S792" s="130"/>
      <c r="T792" s="130"/>
      <c r="U792" s="130"/>
      <c r="V792" s="130"/>
      <c r="W792" s="130"/>
      <c r="X792" s="130"/>
      <c r="Y792" s="680"/>
      <c r="Z792" s="130"/>
      <c r="AA792" s="130"/>
      <c r="AB792" s="130"/>
      <c r="AC792" s="130"/>
      <c r="AD792" s="130"/>
      <c r="AE792" s="130"/>
      <c r="AF792" s="680"/>
      <c r="AG792" s="130"/>
      <c r="AH792" s="130"/>
      <c r="AI792" s="130"/>
      <c r="AJ792" s="130"/>
      <c r="AK792" s="130"/>
      <c r="AL792" s="130"/>
    </row>
    <row r="793" spans="1:38" s="43" customFormat="1" x14ac:dyDescent="0.2">
      <c r="A793" s="15"/>
      <c r="B793" s="685"/>
      <c r="C793" s="15"/>
      <c r="K793" s="680"/>
      <c r="L793" s="130"/>
      <c r="M793" s="130"/>
      <c r="N793" s="130"/>
      <c r="O793" s="130"/>
      <c r="P793" s="130"/>
      <c r="Q793" s="130"/>
      <c r="R793" s="680"/>
      <c r="S793" s="130"/>
      <c r="T793" s="130"/>
      <c r="U793" s="130"/>
      <c r="V793" s="130"/>
      <c r="W793" s="130"/>
      <c r="X793" s="130"/>
      <c r="Y793" s="680"/>
      <c r="Z793" s="130"/>
      <c r="AA793" s="130"/>
      <c r="AB793" s="130"/>
      <c r="AC793" s="130"/>
      <c r="AD793" s="130"/>
      <c r="AE793" s="130"/>
      <c r="AF793" s="680"/>
      <c r="AG793" s="130"/>
      <c r="AH793" s="130"/>
      <c r="AI793" s="130"/>
      <c r="AJ793" s="130"/>
      <c r="AK793" s="130"/>
      <c r="AL793" s="130"/>
    </row>
    <row r="794" spans="1:38" s="43" customFormat="1" x14ac:dyDescent="0.2">
      <c r="A794" s="15"/>
      <c r="B794" s="685"/>
      <c r="C794" s="15"/>
      <c r="K794" s="680"/>
      <c r="L794" s="130"/>
      <c r="M794" s="130"/>
      <c r="N794" s="130"/>
      <c r="O794" s="130"/>
      <c r="P794" s="130"/>
      <c r="Q794" s="130"/>
      <c r="R794" s="680"/>
      <c r="S794" s="130"/>
      <c r="T794" s="130"/>
      <c r="U794" s="130"/>
      <c r="V794" s="130"/>
      <c r="W794" s="130"/>
      <c r="X794" s="130"/>
      <c r="Y794" s="680"/>
      <c r="Z794" s="130"/>
      <c r="AA794" s="130"/>
      <c r="AB794" s="130"/>
      <c r="AC794" s="130"/>
      <c r="AD794" s="130"/>
      <c r="AE794" s="130"/>
      <c r="AF794" s="680"/>
      <c r="AG794" s="130"/>
      <c r="AH794" s="130"/>
      <c r="AI794" s="130"/>
      <c r="AJ794" s="130"/>
      <c r="AK794" s="130"/>
      <c r="AL794" s="130"/>
    </row>
    <row r="795" spans="1:38" s="43" customFormat="1" x14ac:dyDescent="0.2">
      <c r="A795" s="15"/>
      <c r="B795" s="685"/>
      <c r="C795" s="15"/>
      <c r="K795" s="680"/>
      <c r="L795" s="130"/>
      <c r="M795" s="130"/>
      <c r="N795" s="130"/>
      <c r="O795" s="130"/>
      <c r="P795" s="130"/>
      <c r="Q795" s="130"/>
      <c r="R795" s="680"/>
      <c r="S795" s="130"/>
      <c r="T795" s="130"/>
      <c r="U795" s="130"/>
      <c r="V795" s="130"/>
      <c r="W795" s="130"/>
      <c r="X795" s="130"/>
      <c r="Y795" s="680"/>
      <c r="Z795" s="130"/>
      <c r="AA795" s="130"/>
      <c r="AB795" s="130"/>
      <c r="AC795" s="130"/>
      <c r="AD795" s="130"/>
      <c r="AE795" s="130"/>
      <c r="AF795" s="680"/>
      <c r="AG795" s="130"/>
      <c r="AH795" s="130"/>
      <c r="AI795" s="130"/>
      <c r="AJ795" s="130"/>
      <c r="AK795" s="130"/>
      <c r="AL795" s="130"/>
    </row>
    <row r="796" spans="1:38" s="43" customFormat="1" x14ac:dyDescent="0.2">
      <c r="A796" s="15"/>
      <c r="B796" s="685"/>
      <c r="C796" s="15"/>
      <c r="K796" s="680"/>
      <c r="L796" s="130"/>
      <c r="M796" s="130"/>
      <c r="N796" s="130"/>
      <c r="O796" s="130"/>
      <c r="P796" s="130"/>
      <c r="Q796" s="130"/>
      <c r="R796" s="680"/>
      <c r="S796" s="130"/>
      <c r="T796" s="130"/>
      <c r="U796" s="130"/>
      <c r="V796" s="130"/>
      <c r="W796" s="130"/>
      <c r="X796" s="130"/>
      <c r="Y796" s="680"/>
      <c r="Z796" s="130"/>
      <c r="AA796" s="130"/>
      <c r="AB796" s="130"/>
      <c r="AC796" s="130"/>
      <c r="AD796" s="130"/>
      <c r="AE796" s="130"/>
      <c r="AF796" s="680"/>
      <c r="AG796" s="130"/>
      <c r="AH796" s="130"/>
      <c r="AI796" s="130"/>
      <c r="AJ796" s="130"/>
      <c r="AK796" s="130"/>
      <c r="AL796" s="130"/>
    </row>
    <row r="797" spans="1:38" s="43" customFormat="1" x14ac:dyDescent="0.2">
      <c r="A797" s="15"/>
      <c r="B797" s="685"/>
      <c r="C797" s="15"/>
      <c r="K797" s="680"/>
      <c r="L797" s="130"/>
      <c r="M797" s="130"/>
      <c r="N797" s="130"/>
      <c r="O797" s="130"/>
      <c r="P797" s="130"/>
      <c r="Q797" s="130"/>
      <c r="R797" s="680"/>
      <c r="S797" s="130"/>
      <c r="T797" s="130"/>
      <c r="U797" s="130"/>
      <c r="V797" s="130"/>
      <c r="W797" s="130"/>
      <c r="X797" s="130"/>
      <c r="Y797" s="680"/>
      <c r="Z797" s="130"/>
      <c r="AA797" s="130"/>
      <c r="AB797" s="130"/>
      <c r="AC797" s="130"/>
      <c r="AD797" s="130"/>
      <c r="AE797" s="130"/>
      <c r="AF797" s="680"/>
      <c r="AG797" s="130"/>
      <c r="AH797" s="130"/>
      <c r="AI797" s="130"/>
      <c r="AJ797" s="130"/>
      <c r="AK797" s="130"/>
      <c r="AL797" s="130"/>
    </row>
    <row r="798" spans="1:38" s="43" customFormat="1" x14ac:dyDescent="0.2">
      <c r="A798" s="15"/>
      <c r="B798" s="685"/>
      <c r="C798" s="15"/>
      <c r="K798" s="680"/>
      <c r="L798" s="130"/>
      <c r="M798" s="130"/>
      <c r="N798" s="130"/>
      <c r="O798" s="130"/>
      <c r="P798" s="130"/>
      <c r="Q798" s="130"/>
      <c r="R798" s="680"/>
      <c r="S798" s="130"/>
      <c r="T798" s="130"/>
      <c r="U798" s="130"/>
      <c r="V798" s="130"/>
      <c r="W798" s="130"/>
      <c r="X798" s="130"/>
      <c r="Y798" s="680"/>
      <c r="Z798" s="130"/>
      <c r="AA798" s="130"/>
      <c r="AB798" s="130"/>
      <c r="AC798" s="130"/>
      <c r="AD798" s="130"/>
      <c r="AE798" s="130"/>
      <c r="AF798" s="680"/>
      <c r="AG798" s="130"/>
      <c r="AH798" s="130"/>
      <c r="AI798" s="130"/>
      <c r="AJ798" s="130"/>
      <c r="AK798" s="130"/>
      <c r="AL798" s="130"/>
    </row>
    <row r="799" spans="1:38" s="43" customFormat="1" x14ac:dyDescent="0.2">
      <c r="A799" s="15"/>
      <c r="B799" s="685"/>
      <c r="C799" s="15"/>
      <c r="K799" s="680"/>
      <c r="L799" s="130"/>
      <c r="M799" s="130"/>
      <c r="N799" s="130"/>
      <c r="O799" s="130"/>
      <c r="P799" s="130"/>
      <c r="Q799" s="130"/>
      <c r="R799" s="680"/>
      <c r="S799" s="130"/>
      <c r="T799" s="130"/>
      <c r="U799" s="130"/>
      <c r="V799" s="130"/>
      <c r="W799" s="130"/>
      <c r="X799" s="130"/>
      <c r="Y799" s="680"/>
      <c r="Z799" s="130"/>
      <c r="AA799" s="130"/>
      <c r="AB799" s="130"/>
      <c r="AC799" s="130"/>
      <c r="AD799" s="130"/>
      <c r="AE799" s="130"/>
      <c r="AF799" s="680"/>
      <c r="AG799" s="130"/>
      <c r="AH799" s="130"/>
      <c r="AI799" s="130"/>
      <c r="AJ799" s="130"/>
      <c r="AK799" s="130"/>
      <c r="AL799" s="130"/>
    </row>
    <row r="800" spans="1:38" s="43" customFormat="1" x14ac:dyDescent="0.2">
      <c r="A800" s="15"/>
      <c r="B800" s="685"/>
      <c r="C800" s="15"/>
      <c r="K800" s="680"/>
      <c r="L800" s="130"/>
      <c r="M800" s="130"/>
      <c r="N800" s="130"/>
      <c r="O800" s="130"/>
      <c r="P800" s="130"/>
      <c r="Q800" s="130"/>
      <c r="R800" s="680"/>
      <c r="S800" s="130"/>
      <c r="T800" s="130"/>
      <c r="U800" s="130"/>
      <c r="V800" s="130"/>
      <c r="W800" s="130"/>
      <c r="X800" s="130"/>
      <c r="Y800" s="680"/>
      <c r="Z800" s="130"/>
      <c r="AA800" s="130"/>
      <c r="AB800" s="130"/>
      <c r="AC800" s="130"/>
      <c r="AD800" s="130"/>
      <c r="AE800" s="130"/>
      <c r="AF800" s="680"/>
      <c r="AG800" s="130"/>
      <c r="AH800" s="130"/>
      <c r="AI800" s="130"/>
      <c r="AJ800" s="130"/>
      <c r="AK800" s="130"/>
      <c r="AL800" s="130"/>
    </row>
    <row r="801" spans="1:38" s="43" customFormat="1" x14ac:dyDescent="0.2">
      <c r="A801" s="15"/>
      <c r="B801" s="685"/>
      <c r="C801" s="15"/>
      <c r="K801" s="680"/>
      <c r="L801" s="130"/>
      <c r="M801" s="130"/>
      <c r="N801" s="130"/>
      <c r="O801" s="130"/>
      <c r="P801" s="130"/>
      <c r="Q801" s="130"/>
      <c r="R801" s="680"/>
      <c r="S801" s="130"/>
      <c r="T801" s="130"/>
      <c r="U801" s="130"/>
      <c r="V801" s="130"/>
      <c r="W801" s="130"/>
      <c r="X801" s="130"/>
      <c r="Y801" s="680"/>
      <c r="Z801" s="130"/>
      <c r="AA801" s="130"/>
      <c r="AB801" s="130"/>
      <c r="AC801" s="130"/>
      <c r="AD801" s="130"/>
      <c r="AE801" s="130"/>
      <c r="AF801" s="680"/>
      <c r="AG801" s="130"/>
      <c r="AH801" s="130"/>
      <c r="AI801" s="130"/>
      <c r="AJ801" s="130"/>
      <c r="AK801" s="130"/>
      <c r="AL801" s="130"/>
    </row>
    <row r="802" spans="1:38" s="43" customFormat="1" x14ac:dyDescent="0.2">
      <c r="A802" s="15"/>
      <c r="B802" s="685"/>
      <c r="C802" s="15"/>
      <c r="K802" s="680"/>
      <c r="L802" s="130"/>
      <c r="M802" s="130"/>
      <c r="N802" s="130"/>
      <c r="O802" s="130"/>
      <c r="P802" s="130"/>
      <c r="Q802" s="130"/>
      <c r="R802" s="680"/>
      <c r="S802" s="130"/>
      <c r="T802" s="130"/>
      <c r="U802" s="130"/>
      <c r="V802" s="130"/>
      <c r="W802" s="130"/>
      <c r="X802" s="130"/>
      <c r="Y802" s="680"/>
      <c r="Z802" s="130"/>
      <c r="AA802" s="130"/>
      <c r="AB802" s="130"/>
      <c r="AC802" s="130"/>
      <c r="AD802" s="130"/>
      <c r="AE802" s="130"/>
      <c r="AF802" s="680"/>
      <c r="AG802" s="130"/>
      <c r="AH802" s="130"/>
      <c r="AI802" s="130"/>
      <c r="AJ802" s="130"/>
      <c r="AK802" s="130"/>
      <c r="AL802" s="130"/>
    </row>
    <row r="803" spans="1:38" s="43" customFormat="1" x14ac:dyDescent="0.2">
      <c r="A803" s="15"/>
      <c r="B803" s="685"/>
      <c r="C803" s="15"/>
      <c r="K803" s="680"/>
      <c r="L803" s="130"/>
      <c r="M803" s="130"/>
      <c r="N803" s="130"/>
      <c r="O803" s="130"/>
      <c r="P803" s="130"/>
      <c r="Q803" s="130"/>
      <c r="R803" s="680"/>
      <c r="S803" s="130"/>
      <c r="T803" s="130"/>
      <c r="U803" s="130"/>
      <c r="V803" s="130"/>
      <c r="W803" s="130"/>
      <c r="X803" s="130"/>
      <c r="Y803" s="680"/>
      <c r="Z803" s="130"/>
      <c r="AA803" s="130"/>
      <c r="AB803" s="130"/>
      <c r="AC803" s="130"/>
      <c r="AD803" s="130"/>
      <c r="AE803" s="130"/>
      <c r="AF803" s="680"/>
      <c r="AG803" s="130"/>
      <c r="AH803" s="130"/>
      <c r="AI803" s="130"/>
      <c r="AJ803" s="130"/>
      <c r="AK803" s="130"/>
      <c r="AL803" s="130"/>
    </row>
    <row r="804" spans="1:38" s="43" customFormat="1" x14ac:dyDescent="0.2">
      <c r="A804" s="15"/>
      <c r="B804" s="685"/>
      <c r="C804" s="15"/>
      <c r="K804" s="680"/>
      <c r="L804" s="130"/>
      <c r="M804" s="130"/>
      <c r="N804" s="130"/>
      <c r="O804" s="130"/>
      <c r="P804" s="130"/>
      <c r="Q804" s="130"/>
      <c r="R804" s="680"/>
      <c r="S804" s="130"/>
      <c r="T804" s="130"/>
      <c r="U804" s="130"/>
      <c r="V804" s="130"/>
      <c r="W804" s="130"/>
      <c r="X804" s="130"/>
      <c r="Y804" s="680"/>
      <c r="Z804" s="130"/>
      <c r="AA804" s="130"/>
      <c r="AB804" s="130"/>
      <c r="AC804" s="130"/>
      <c r="AD804" s="130"/>
      <c r="AE804" s="130"/>
      <c r="AF804" s="680"/>
      <c r="AG804" s="130"/>
      <c r="AH804" s="130"/>
      <c r="AI804" s="130"/>
      <c r="AJ804" s="130"/>
      <c r="AK804" s="130"/>
      <c r="AL804" s="130"/>
    </row>
    <row r="805" spans="1:38" s="43" customFormat="1" x14ac:dyDescent="0.2">
      <c r="A805" s="15"/>
      <c r="B805" s="685"/>
      <c r="C805" s="15"/>
      <c r="K805" s="680"/>
      <c r="L805" s="130"/>
      <c r="M805" s="130"/>
      <c r="N805" s="130"/>
      <c r="O805" s="130"/>
      <c r="P805" s="130"/>
      <c r="Q805" s="130"/>
      <c r="R805" s="680"/>
      <c r="S805" s="130"/>
      <c r="T805" s="130"/>
      <c r="U805" s="130"/>
      <c r="V805" s="130"/>
      <c r="W805" s="130"/>
      <c r="X805" s="130"/>
      <c r="Y805" s="680"/>
      <c r="Z805" s="130"/>
      <c r="AA805" s="130"/>
      <c r="AB805" s="130"/>
      <c r="AC805" s="130"/>
      <c r="AD805" s="130"/>
      <c r="AE805" s="130"/>
      <c r="AF805" s="680"/>
      <c r="AG805" s="130"/>
      <c r="AH805" s="130"/>
      <c r="AI805" s="130"/>
      <c r="AJ805" s="130"/>
      <c r="AK805" s="130"/>
      <c r="AL805" s="130"/>
    </row>
    <row r="806" spans="1:38" s="43" customFormat="1" x14ac:dyDescent="0.2">
      <c r="A806" s="15"/>
      <c r="B806" s="685"/>
      <c r="C806" s="15"/>
      <c r="K806" s="680"/>
      <c r="L806" s="130"/>
      <c r="M806" s="130"/>
      <c r="N806" s="130"/>
      <c r="O806" s="130"/>
      <c r="P806" s="130"/>
      <c r="Q806" s="130"/>
      <c r="R806" s="680"/>
      <c r="S806" s="130"/>
      <c r="T806" s="130"/>
      <c r="U806" s="130"/>
      <c r="V806" s="130"/>
      <c r="W806" s="130"/>
      <c r="X806" s="130"/>
      <c r="Y806" s="680"/>
      <c r="Z806" s="130"/>
      <c r="AA806" s="130"/>
      <c r="AB806" s="130"/>
      <c r="AC806" s="130"/>
      <c r="AD806" s="130"/>
      <c r="AE806" s="130"/>
      <c r="AF806" s="680"/>
      <c r="AG806" s="130"/>
      <c r="AH806" s="130"/>
      <c r="AI806" s="130"/>
      <c r="AJ806" s="130"/>
      <c r="AK806" s="130"/>
      <c r="AL806" s="130"/>
    </row>
    <row r="807" spans="1:38" s="43" customFormat="1" x14ac:dyDescent="0.2">
      <c r="A807" s="15"/>
      <c r="B807" s="685"/>
      <c r="C807" s="15"/>
      <c r="K807" s="680"/>
      <c r="L807" s="130"/>
      <c r="M807" s="130"/>
      <c r="N807" s="130"/>
      <c r="O807" s="130"/>
      <c r="P807" s="130"/>
      <c r="Q807" s="130"/>
      <c r="R807" s="680"/>
      <c r="S807" s="130"/>
      <c r="T807" s="130"/>
      <c r="U807" s="130"/>
      <c r="V807" s="130"/>
      <c r="W807" s="130"/>
      <c r="X807" s="130"/>
      <c r="Y807" s="680"/>
      <c r="Z807" s="130"/>
      <c r="AA807" s="130"/>
      <c r="AB807" s="130"/>
      <c r="AC807" s="130"/>
      <c r="AD807" s="130"/>
      <c r="AE807" s="130"/>
      <c r="AF807" s="680"/>
      <c r="AG807" s="130"/>
      <c r="AH807" s="130"/>
      <c r="AI807" s="130"/>
      <c r="AJ807" s="130"/>
      <c r="AK807" s="130"/>
      <c r="AL807" s="130"/>
    </row>
    <row r="808" spans="1:38" s="43" customFormat="1" x14ac:dyDescent="0.2">
      <c r="A808" s="15"/>
      <c r="B808" s="685"/>
      <c r="C808" s="15"/>
      <c r="K808" s="680"/>
      <c r="L808" s="130"/>
      <c r="M808" s="130"/>
      <c r="N808" s="130"/>
      <c r="O808" s="130"/>
      <c r="P808" s="130"/>
      <c r="Q808" s="130"/>
      <c r="R808" s="680"/>
      <c r="S808" s="130"/>
      <c r="T808" s="130"/>
      <c r="U808" s="130"/>
      <c r="V808" s="130"/>
      <c r="W808" s="130"/>
      <c r="X808" s="130"/>
      <c r="Y808" s="680"/>
      <c r="Z808" s="130"/>
      <c r="AA808" s="130"/>
      <c r="AB808" s="130"/>
      <c r="AC808" s="130"/>
      <c r="AD808" s="130"/>
      <c r="AE808" s="130"/>
      <c r="AF808" s="680"/>
      <c r="AG808" s="130"/>
      <c r="AH808" s="130"/>
      <c r="AI808" s="130"/>
      <c r="AJ808" s="130"/>
      <c r="AK808" s="130"/>
      <c r="AL808" s="130"/>
    </row>
    <row r="809" spans="1:38" s="43" customFormat="1" x14ac:dyDescent="0.2">
      <c r="A809" s="15"/>
      <c r="B809" s="685"/>
      <c r="C809" s="15"/>
      <c r="K809" s="680"/>
      <c r="L809" s="130"/>
      <c r="M809" s="130"/>
      <c r="N809" s="130"/>
      <c r="O809" s="130"/>
      <c r="P809" s="130"/>
      <c r="Q809" s="130"/>
      <c r="R809" s="680"/>
      <c r="S809" s="130"/>
      <c r="T809" s="130"/>
      <c r="U809" s="130"/>
      <c r="V809" s="130"/>
      <c r="W809" s="130"/>
      <c r="X809" s="130"/>
      <c r="Y809" s="680"/>
      <c r="Z809" s="130"/>
      <c r="AA809" s="130"/>
      <c r="AB809" s="130"/>
      <c r="AC809" s="130"/>
      <c r="AD809" s="130"/>
      <c r="AE809" s="130"/>
      <c r="AF809" s="680"/>
      <c r="AG809" s="130"/>
      <c r="AH809" s="130"/>
      <c r="AI809" s="130"/>
      <c r="AJ809" s="130"/>
      <c r="AK809" s="130"/>
      <c r="AL809" s="130"/>
    </row>
    <row r="810" spans="1:38" s="43" customFormat="1" x14ac:dyDescent="0.2">
      <c r="A810" s="15"/>
      <c r="B810" s="685"/>
      <c r="C810" s="15"/>
      <c r="K810" s="680"/>
      <c r="L810" s="130"/>
      <c r="M810" s="130"/>
      <c r="N810" s="130"/>
      <c r="O810" s="130"/>
      <c r="P810" s="130"/>
      <c r="Q810" s="130"/>
      <c r="R810" s="680"/>
      <c r="S810" s="130"/>
      <c r="T810" s="130"/>
      <c r="U810" s="130"/>
      <c r="V810" s="130"/>
      <c r="W810" s="130"/>
      <c r="X810" s="130"/>
      <c r="Y810" s="680"/>
      <c r="Z810" s="130"/>
      <c r="AA810" s="130"/>
      <c r="AB810" s="130"/>
      <c r="AC810" s="130"/>
      <c r="AD810" s="130"/>
      <c r="AE810" s="130"/>
      <c r="AF810" s="680"/>
      <c r="AG810" s="130"/>
      <c r="AH810" s="130"/>
      <c r="AI810" s="130"/>
      <c r="AJ810" s="130"/>
      <c r="AK810" s="130"/>
      <c r="AL810" s="130"/>
    </row>
    <row r="811" spans="1:38" s="43" customFormat="1" x14ac:dyDescent="0.2">
      <c r="A811" s="15"/>
      <c r="B811" s="685"/>
      <c r="C811" s="15"/>
      <c r="K811" s="680"/>
      <c r="L811" s="130"/>
      <c r="M811" s="130"/>
      <c r="N811" s="130"/>
      <c r="O811" s="130"/>
      <c r="P811" s="130"/>
      <c r="Q811" s="130"/>
      <c r="R811" s="680"/>
      <c r="S811" s="130"/>
      <c r="T811" s="130"/>
      <c r="U811" s="130"/>
      <c r="V811" s="130"/>
      <c r="W811" s="130"/>
      <c r="X811" s="130"/>
      <c r="Y811" s="680"/>
      <c r="Z811" s="130"/>
      <c r="AA811" s="130"/>
      <c r="AB811" s="130"/>
      <c r="AC811" s="130"/>
      <c r="AD811" s="130"/>
      <c r="AE811" s="130"/>
      <c r="AF811" s="680"/>
      <c r="AG811" s="130"/>
      <c r="AH811" s="130"/>
      <c r="AI811" s="130"/>
      <c r="AJ811" s="130"/>
      <c r="AK811" s="130"/>
      <c r="AL811" s="130"/>
    </row>
    <row r="812" spans="1:38" s="43" customFormat="1" x14ac:dyDescent="0.2">
      <c r="A812" s="15"/>
      <c r="B812" s="685"/>
      <c r="C812" s="15"/>
      <c r="K812" s="680"/>
      <c r="L812" s="130"/>
      <c r="M812" s="130"/>
      <c r="N812" s="130"/>
      <c r="O812" s="130"/>
      <c r="P812" s="130"/>
      <c r="Q812" s="130"/>
      <c r="R812" s="680"/>
      <c r="S812" s="130"/>
      <c r="T812" s="130"/>
      <c r="U812" s="130"/>
      <c r="V812" s="130"/>
      <c r="W812" s="130"/>
      <c r="X812" s="130"/>
      <c r="Y812" s="680"/>
      <c r="Z812" s="130"/>
      <c r="AA812" s="130"/>
      <c r="AB812" s="130"/>
      <c r="AC812" s="130"/>
      <c r="AD812" s="130"/>
      <c r="AE812" s="130"/>
      <c r="AF812" s="680"/>
      <c r="AG812" s="130"/>
      <c r="AH812" s="130"/>
      <c r="AI812" s="130"/>
      <c r="AJ812" s="130"/>
      <c r="AK812" s="130"/>
      <c r="AL812" s="130"/>
    </row>
    <row r="813" spans="1:38" s="43" customFormat="1" x14ac:dyDescent="0.2">
      <c r="A813" s="15"/>
      <c r="B813" s="685"/>
      <c r="C813" s="15"/>
      <c r="K813" s="680"/>
      <c r="L813" s="130"/>
      <c r="M813" s="130"/>
      <c r="N813" s="130"/>
      <c r="O813" s="130"/>
      <c r="P813" s="130"/>
      <c r="Q813" s="130"/>
      <c r="R813" s="680"/>
      <c r="S813" s="130"/>
      <c r="T813" s="130"/>
      <c r="U813" s="130"/>
      <c r="V813" s="130"/>
      <c r="W813" s="130"/>
      <c r="X813" s="130"/>
      <c r="Y813" s="680"/>
      <c r="Z813" s="130"/>
      <c r="AA813" s="130"/>
      <c r="AB813" s="130"/>
      <c r="AC813" s="130"/>
      <c r="AD813" s="130"/>
      <c r="AE813" s="130"/>
      <c r="AF813" s="680"/>
      <c r="AG813" s="130"/>
      <c r="AH813" s="130"/>
      <c r="AI813" s="130"/>
      <c r="AJ813" s="130"/>
      <c r="AK813" s="130"/>
      <c r="AL813" s="130"/>
    </row>
    <row r="814" spans="1:38" s="43" customFormat="1" x14ac:dyDescent="0.2">
      <c r="A814" s="15"/>
      <c r="B814" s="685"/>
      <c r="C814" s="15"/>
      <c r="K814" s="680"/>
      <c r="L814" s="130"/>
      <c r="M814" s="130"/>
      <c r="N814" s="130"/>
      <c r="O814" s="130"/>
      <c r="P814" s="130"/>
      <c r="Q814" s="130"/>
      <c r="R814" s="680"/>
      <c r="S814" s="130"/>
      <c r="T814" s="130"/>
      <c r="U814" s="130"/>
      <c r="V814" s="130"/>
      <c r="W814" s="130"/>
      <c r="X814" s="130"/>
      <c r="Y814" s="680"/>
      <c r="Z814" s="130"/>
      <c r="AA814" s="130"/>
      <c r="AB814" s="130"/>
      <c r="AC814" s="130"/>
      <c r="AD814" s="130"/>
      <c r="AE814" s="130"/>
      <c r="AF814" s="680"/>
      <c r="AG814" s="130"/>
      <c r="AH814" s="130"/>
      <c r="AI814" s="130"/>
      <c r="AJ814" s="130"/>
      <c r="AK814" s="130"/>
      <c r="AL814" s="130"/>
    </row>
    <row r="815" spans="1:38" s="43" customFormat="1" x14ac:dyDescent="0.2">
      <c r="A815" s="15"/>
      <c r="B815" s="685"/>
      <c r="C815" s="15"/>
      <c r="K815" s="680"/>
      <c r="L815" s="130"/>
      <c r="M815" s="130"/>
      <c r="N815" s="130"/>
      <c r="O815" s="130"/>
      <c r="P815" s="130"/>
      <c r="Q815" s="130"/>
      <c r="R815" s="680"/>
      <c r="S815" s="130"/>
      <c r="T815" s="130"/>
      <c r="U815" s="130"/>
      <c r="V815" s="130"/>
      <c r="W815" s="130"/>
      <c r="X815" s="130"/>
      <c r="Y815" s="680"/>
      <c r="Z815" s="130"/>
      <c r="AA815" s="130"/>
      <c r="AB815" s="130"/>
      <c r="AC815" s="130"/>
      <c r="AD815" s="130"/>
      <c r="AE815" s="130"/>
      <c r="AF815" s="680"/>
      <c r="AG815" s="130"/>
      <c r="AH815" s="130"/>
      <c r="AI815" s="130"/>
      <c r="AJ815" s="130"/>
      <c r="AK815" s="130"/>
      <c r="AL815" s="130"/>
    </row>
    <row r="816" spans="1:38" s="43" customFormat="1" x14ac:dyDescent="0.2">
      <c r="A816" s="15"/>
      <c r="B816" s="685"/>
      <c r="C816" s="15"/>
      <c r="K816" s="680"/>
      <c r="L816" s="130"/>
      <c r="M816" s="130"/>
      <c r="N816" s="130"/>
      <c r="O816" s="130"/>
      <c r="P816" s="130"/>
      <c r="Q816" s="130"/>
      <c r="R816" s="680"/>
      <c r="S816" s="130"/>
      <c r="T816" s="130"/>
      <c r="U816" s="130"/>
      <c r="V816" s="130"/>
      <c r="W816" s="130"/>
      <c r="X816" s="130"/>
      <c r="Y816" s="680"/>
      <c r="Z816" s="130"/>
      <c r="AA816" s="130"/>
      <c r="AB816" s="130"/>
      <c r="AC816" s="130"/>
      <c r="AD816" s="130"/>
      <c r="AE816" s="130"/>
      <c r="AF816" s="680"/>
      <c r="AG816" s="130"/>
      <c r="AH816" s="130"/>
      <c r="AI816" s="130"/>
      <c r="AJ816" s="130"/>
      <c r="AK816" s="130"/>
      <c r="AL816" s="130"/>
    </row>
    <row r="817" spans="1:38" s="43" customFormat="1" x14ac:dyDescent="0.2">
      <c r="A817" s="15"/>
      <c r="B817" s="685"/>
      <c r="C817" s="15"/>
      <c r="K817" s="680"/>
      <c r="L817" s="130"/>
      <c r="M817" s="130"/>
      <c r="N817" s="130"/>
      <c r="O817" s="130"/>
      <c r="P817" s="130"/>
      <c r="Q817" s="130"/>
      <c r="R817" s="680"/>
      <c r="S817" s="130"/>
      <c r="T817" s="130"/>
      <c r="U817" s="130"/>
      <c r="V817" s="130"/>
      <c r="W817" s="130"/>
      <c r="X817" s="130"/>
      <c r="Y817" s="680"/>
      <c r="Z817" s="130"/>
      <c r="AA817" s="130"/>
      <c r="AB817" s="130"/>
      <c r="AC817" s="130"/>
      <c r="AD817" s="130"/>
      <c r="AE817" s="130"/>
      <c r="AF817" s="680"/>
      <c r="AG817" s="130"/>
      <c r="AH817" s="130"/>
      <c r="AI817" s="130"/>
      <c r="AJ817" s="130"/>
      <c r="AK817" s="130"/>
      <c r="AL817" s="130"/>
    </row>
    <row r="818" spans="1:38" s="43" customFormat="1" x14ac:dyDescent="0.2">
      <c r="A818" s="15"/>
      <c r="B818" s="685"/>
      <c r="C818" s="15"/>
      <c r="K818" s="680"/>
      <c r="L818" s="130"/>
      <c r="M818" s="130"/>
      <c r="N818" s="130"/>
      <c r="O818" s="130"/>
      <c r="P818" s="130"/>
      <c r="Q818" s="130"/>
      <c r="R818" s="680"/>
      <c r="S818" s="130"/>
      <c r="T818" s="130"/>
      <c r="U818" s="130"/>
      <c r="V818" s="130"/>
      <c r="W818" s="130"/>
      <c r="X818" s="130"/>
      <c r="Y818" s="680"/>
      <c r="Z818" s="130"/>
      <c r="AA818" s="130"/>
      <c r="AB818" s="130"/>
      <c r="AC818" s="130"/>
      <c r="AD818" s="130"/>
      <c r="AE818" s="130"/>
      <c r="AF818" s="680"/>
      <c r="AG818" s="130"/>
      <c r="AH818" s="130"/>
      <c r="AI818" s="130"/>
      <c r="AJ818" s="130"/>
      <c r="AK818" s="130"/>
      <c r="AL818" s="130"/>
    </row>
    <row r="819" spans="1:38" s="43" customFormat="1" x14ac:dyDescent="0.2">
      <c r="A819" s="15"/>
      <c r="B819" s="685"/>
      <c r="C819" s="15"/>
      <c r="K819" s="680"/>
      <c r="L819" s="130"/>
      <c r="M819" s="130"/>
      <c r="N819" s="130"/>
      <c r="O819" s="130"/>
      <c r="P819" s="130"/>
      <c r="Q819" s="130"/>
      <c r="R819" s="680"/>
      <c r="S819" s="130"/>
      <c r="T819" s="130"/>
      <c r="U819" s="130"/>
      <c r="V819" s="130"/>
      <c r="W819" s="130"/>
      <c r="X819" s="130"/>
      <c r="Y819" s="680"/>
      <c r="Z819" s="130"/>
      <c r="AA819" s="130"/>
      <c r="AB819" s="130"/>
      <c r="AC819" s="130"/>
      <c r="AD819" s="130"/>
      <c r="AE819" s="130"/>
      <c r="AF819" s="680"/>
      <c r="AG819" s="130"/>
      <c r="AH819" s="130"/>
      <c r="AI819" s="130"/>
      <c r="AJ819" s="130"/>
      <c r="AK819" s="130"/>
      <c r="AL819" s="130"/>
    </row>
    <row r="820" spans="1:38" s="43" customFormat="1" x14ac:dyDescent="0.2">
      <c r="A820" s="15"/>
      <c r="B820" s="685"/>
      <c r="C820" s="15"/>
      <c r="K820" s="680"/>
      <c r="L820" s="130"/>
      <c r="M820" s="130"/>
      <c r="N820" s="130"/>
      <c r="O820" s="130"/>
      <c r="P820" s="130"/>
      <c r="Q820" s="130"/>
      <c r="R820" s="680"/>
      <c r="S820" s="130"/>
      <c r="T820" s="130"/>
      <c r="U820" s="130"/>
      <c r="V820" s="130"/>
      <c r="W820" s="130"/>
      <c r="X820" s="130"/>
      <c r="Y820" s="680"/>
      <c r="Z820" s="130"/>
      <c r="AA820" s="130"/>
      <c r="AB820" s="130"/>
      <c r="AC820" s="130"/>
      <c r="AD820" s="130"/>
      <c r="AE820" s="130"/>
      <c r="AF820" s="680"/>
      <c r="AG820" s="130"/>
      <c r="AH820" s="130"/>
      <c r="AI820" s="130"/>
      <c r="AJ820" s="130"/>
      <c r="AK820" s="130"/>
      <c r="AL820" s="130"/>
    </row>
    <row r="821" spans="1:38" s="43" customFormat="1" x14ac:dyDescent="0.2">
      <c r="A821" s="15"/>
      <c r="B821" s="685"/>
      <c r="C821" s="15"/>
      <c r="K821" s="680"/>
      <c r="L821" s="130"/>
      <c r="M821" s="130"/>
      <c r="N821" s="130"/>
      <c r="O821" s="130"/>
      <c r="P821" s="130"/>
      <c r="Q821" s="130"/>
      <c r="R821" s="680"/>
      <c r="S821" s="130"/>
      <c r="T821" s="130"/>
      <c r="U821" s="130"/>
      <c r="V821" s="130"/>
      <c r="W821" s="130"/>
      <c r="X821" s="130"/>
      <c r="Y821" s="680"/>
      <c r="Z821" s="130"/>
      <c r="AA821" s="130"/>
      <c r="AB821" s="130"/>
      <c r="AC821" s="130"/>
      <c r="AD821" s="130"/>
      <c r="AE821" s="130"/>
      <c r="AF821" s="680"/>
      <c r="AG821" s="130"/>
      <c r="AH821" s="130"/>
      <c r="AI821" s="130"/>
      <c r="AJ821" s="130"/>
      <c r="AK821" s="130"/>
      <c r="AL821" s="130"/>
    </row>
    <row r="822" spans="1:38" s="43" customFormat="1" x14ac:dyDescent="0.2">
      <c r="A822" s="15"/>
      <c r="B822" s="685"/>
      <c r="C822" s="15"/>
      <c r="K822" s="680"/>
      <c r="L822" s="130"/>
      <c r="M822" s="130"/>
      <c r="N822" s="130"/>
      <c r="O822" s="130"/>
      <c r="P822" s="130"/>
      <c r="Q822" s="130"/>
      <c r="R822" s="680"/>
      <c r="S822" s="130"/>
      <c r="T822" s="130"/>
      <c r="U822" s="130"/>
      <c r="V822" s="130"/>
      <c r="W822" s="130"/>
      <c r="X822" s="130"/>
      <c r="Y822" s="680"/>
      <c r="Z822" s="130"/>
      <c r="AA822" s="130"/>
      <c r="AB822" s="130"/>
      <c r="AC822" s="130"/>
      <c r="AD822" s="130"/>
      <c r="AE822" s="130"/>
      <c r="AF822" s="680"/>
      <c r="AG822" s="130"/>
      <c r="AH822" s="130"/>
      <c r="AI822" s="130"/>
      <c r="AJ822" s="130"/>
      <c r="AK822" s="130"/>
      <c r="AL822" s="130"/>
    </row>
    <row r="823" spans="1:38" s="43" customFormat="1" x14ac:dyDescent="0.2">
      <c r="A823" s="15"/>
      <c r="B823" s="685"/>
      <c r="C823" s="15"/>
      <c r="K823" s="680"/>
      <c r="L823" s="130"/>
      <c r="M823" s="130"/>
      <c r="N823" s="130"/>
      <c r="O823" s="130"/>
      <c r="P823" s="130"/>
      <c r="Q823" s="130"/>
      <c r="R823" s="680"/>
      <c r="S823" s="130"/>
      <c r="T823" s="130"/>
      <c r="U823" s="130"/>
      <c r="V823" s="130"/>
      <c r="W823" s="130"/>
      <c r="X823" s="130"/>
      <c r="Y823" s="680"/>
      <c r="Z823" s="130"/>
      <c r="AA823" s="130"/>
      <c r="AB823" s="130"/>
      <c r="AC823" s="130"/>
      <c r="AD823" s="130"/>
      <c r="AE823" s="130"/>
      <c r="AF823" s="680"/>
      <c r="AG823" s="130"/>
      <c r="AH823" s="130"/>
      <c r="AI823" s="130"/>
      <c r="AJ823" s="130"/>
      <c r="AK823" s="130"/>
      <c r="AL823" s="130"/>
    </row>
    <row r="824" spans="1:38" s="43" customFormat="1" x14ac:dyDescent="0.2">
      <c r="A824" s="15"/>
      <c r="B824" s="685"/>
      <c r="C824" s="15"/>
      <c r="K824" s="680"/>
      <c r="L824" s="130"/>
      <c r="M824" s="130"/>
      <c r="N824" s="130"/>
      <c r="O824" s="130"/>
      <c r="P824" s="130"/>
      <c r="Q824" s="130"/>
      <c r="R824" s="680"/>
      <c r="S824" s="130"/>
      <c r="T824" s="130"/>
      <c r="U824" s="130"/>
      <c r="V824" s="130"/>
      <c r="W824" s="130"/>
      <c r="X824" s="130"/>
      <c r="Y824" s="680"/>
      <c r="Z824" s="130"/>
      <c r="AA824" s="130"/>
      <c r="AB824" s="130"/>
      <c r="AC824" s="130"/>
      <c r="AD824" s="130"/>
      <c r="AE824" s="130"/>
      <c r="AF824" s="680"/>
      <c r="AG824" s="130"/>
      <c r="AH824" s="130"/>
      <c r="AI824" s="130"/>
      <c r="AJ824" s="130"/>
      <c r="AK824" s="130"/>
      <c r="AL824" s="130"/>
    </row>
    <row r="825" spans="1:38" s="43" customFormat="1" x14ac:dyDescent="0.2">
      <c r="A825" s="15"/>
      <c r="B825" s="685"/>
      <c r="C825" s="15"/>
      <c r="K825" s="680"/>
      <c r="L825" s="130"/>
      <c r="M825" s="130"/>
      <c r="N825" s="130"/>
      <c r="O825" s="130"/>
      <c r="P825" s="130"/>
      <c r="Q825" s="130"/>
      <c r="R825" s="680"/>
      <c r="S825" s="130"/>
      <c r="T825" s="130"/>
      <c r="U825" s="130"/>
      <c r="V825" s="130"/>
      <c r="W825" s="130"/>
      <c r="X825" s="130"/>
      <c r="Y825" s="680"/>
      <c r="Z825" s="130"/>
      <c r="AA825" s="130"/>
      <c r="AB825" s="130"/>
      <c r="AC825" s="130"/>
      <c r="AD825" s="130"/>
      <c r="AE825" s="130"/>
      <c r="AF825" s="680"/>
      <c r="AG825" s="130"/>
      <c r="AH825" s="130"/>
      <c r="AI825" s="130"/>
      <c r="AJ825" s="130"/>
      <c r="AK825" s="130"/>
      <c r="AL825" s="130"/>
    </row>
    <row r="826" spans="1:38" s="43" customFormat="1" x14ac:dyDescent="0.2">
      <c r="A826" s="15"/>
      <c r="B826" s="685"/>
      <c r="C826" s="15"/>
      <c r="K826" s="680"/>
      <c r="L826" s="130"/>
      <c r="M826" s="130"/>
      <c r="N826" s="130"/>
      <c r="O826" s="130"/>
      <c r="P826" s="130"/>
      <c r="Q826" s="130"/>
      <c r="R826" s="680"/>
      <c r="S826" s="130"/>
      <c r="T826" s="130"/>
      <c r="U826" s="130"/>
      <c r="V826" s="130"/>
      <c r="W826" s="130"/>
      <c r="X826" s="130"/>
      <c r="Y826" s="680"/>
      <c r="Z826" s="130"/>
      <c r="AA826" s="130"/>
      <c r="AB826" s="130"/>
      <c r="AC826" s="130"/>
      <c r="AD826" s="130"/>
      <c r="AE826" s="130"/>
      <c r="AF826" s="680"/>
      <c r="AG826" s="130"/>
      <c r="AH826" s="130"/>
      <c r="AI826" s="130"/>
      <c r="AJ826" s="130"/>
      <c r="AK826" s="130"/>
      <c r="AL826" s="130"/>
    </row>
    <row r="827" spans="1:38" s="43" customFormat="1" x14ac:dyDescent="0.2">
      <c r="A827" s="15"/>
      <c r="B827" s="685"/>
      <c r="C827" s="15"/>
      <c r="K827" s="680"/>
      <c r="L827" s="130"/>
      <c r="M827" s="130"/>
      <c r="N827" s="130"/>
      <c r="O827" s="130"/>
      <c r="P827" s="130"/>
      <c r="Q827" s="130"/>
      <c r="R827" s="680"/>
      <c r="S827" s="130"/>
      <c r="T827" s="130"/>
      <c r="U827" s="130"/>
      <c r="V827" s="130"/>
      <c r="W827" s="130"/>
      <c r="X827" s="130"/>
      <c r="Y827" s="680"/>
      <c r="Z827" s="130"/>
      <c r="AA827" s="130"/>
      <c r="AB827" s="130"/>
      <c r="AC827" s="130"/>
      <c r="AD827" s="130"/>
      <c r="AE827" s="130"/>
      <c r="AF827" s="680"/>
      <c r="AG827" s="130"/>
      <c r="AH827" s="130"/>
      <c r="AI827" s="130"/>
      <c r="AJ827" s="130"/>
      <c r="AK827" s="130"/>
      <c r="AL827" s="130"/>
    </row>
    <row r="828" spans="1:38" s="43" customFormat="1" x14ac:dyDescent="0.2">
      <c r="A828" s="15"/>
      <c r="B828" s="685"/>
      <c r="C828" s="15"/>
      <c r="K828" s="680"/>
      <c r="L828" s="130"/>
      <c r="M828" s="130"/>
      <c r="N828" s="130"/>
      <c r="O828" s="130"/>
      <c r="P828" s="130"/>
      <c r="Q828" s="130"/>
      <c r="R828" s="680"/>
      <c r="S828" s="130"/>
      <c r="T828" s="130"/>
      <c r="U828" s="130"/>
      <c r="V828" s="130"/>
      <c r="W828" s="130"/>
      <c r="X828" s="130"/>
      <c r="Y828" s="680"/>
      <c r="Z828" s="130"/>
      <c r="AA828" s="130"/>
      <c r="AB828" s="130"/>
      <c r="AC828" s="130"/>
      <c r="AD828" s="130"/>
      <c r="AE828" s="130"/>
      <c r="AF828" s="680"/>
      <c r="AG828" s="130"/>
      <c r="AH828" s="130"/>
      <c r="AI828" s="130"/>
      <c r="AJ828" s="130"/>
      <c r="AK828" s="130"/>
      <c r="AL828" s="130"/>
    </row>
    <row r="829" spans="1:38" s="43" customFormat="1" x14ac:dyDescent="0.2">
      <c r="A829" s="15"/>
      <c r="B829" s="685"/>
      <c r="C829" s="15"/>
      <c r="K829" s="680"/>
      <c r="L829" s="130"/>
      <c r="M829" s="130"/>
      <c r="N829" s="130"/>
      <c r="O829" s="130"/>
      <c r="P829" s="130"/>
      <c r="Q829" s="130"/>
      <c r="R829" s="680"/>
      <c r="S829" s="130"/>
      <c r="T829" s="130"/>
      <c r="U829" s="130"/>
      <c r="V829" s="130"/>
      <c r="W829" s="130"/>
      <c r="X829" s="130"/>
      <c r="Y829" s="680"/>
      <c r="Z829" s="130"/>
      <c r="AA829" s="130"/>
      <c r="AB829" s="130"/>
      <c r="AC829" s="130"/>
      <c r="AD829" s="130"/>
      <c r="AE829" s="130"/>
      <c r="AF829" s="680"/>
      <c r="AG829" s="130"/>
      <c r="AH829" s="130"/>
      <c r="AI829" s="130"/>
      <c r="AJ829" s="130"/>
      <c r="AK829" s="130"/>
      <c r="AL829" s="130"/>
    </row>
    <row r="830" spans="1:38" s="43" customFormat="1" x14ac:dyDescent="0.2">
      <c r="A830" s="15"/>
      <c r="B830" s="685"/>
      <c r="C830" s="15"/>
      <c r="K830" s="680"/>
      <c r="L830" s="130"/>
      <c r="M830" s="130"/>
      <c r="N830" s="130"/>
      <c r="O830" s="130"/>
      <c r="P830" s="130"/>
      <c r="Q830" s="130"/>
      <c r="R830" s="680"/>
      <c r="S830" s="130"/>
      <c r="T830" s="130"/>
      <c r="U830" s="130"/>
      <c r="V830" s="130"/>
      <c r="W830" s="130"/>
      <c r="X830" s="130"/>
      <c r="Y830" s="680"/>
      <c r="Z830" s="130"/>
      <c r="AA830" s="130"/>
      <c r="AB830" s="130"/>
      <c r="AC830" s="130"/>
      <c r="AD830" s="130"/>
      <c r="AE830" s="130"/>
      <c r="AF830" s="680"/>
      <c r="AG830" s="130"/>
      <c r="AH830" s="130"/>
      <c r="AI830" s="130"/>
      <c r="AJ830" s="130"/>
      <c r="AK830" s="130"/>
      <c r="AL830" s="130"/>
    </row>
    <row r="831" spans="1:38" s="43" customFormat="1" x14ac:dyDescent="0.2">
      <c r="A831" s="15"/>
      <c r="B831" s="685"/>
      <c r="C831" s="15"/>
      <c r="K831" s="680"/>
      <c r="L831" s="130"/>
      <c r="M831" s="130"/>
      <c r="N831" s="130"/>
      <c r="O831" s="130"/>
      <c r="P831" s="130"/>
      <c r="Q831" s="130"/>
      <c r="R831" s="680"/>
      <c r="S831" s="130"/>
      <c r="T831" s="130"/>
      <c r="U831" s="130"/>
      <c r="V831" s="130"/>
      <c r="W831" s="130"/>
      <c r="X831" s="130"/>
      <c r="Y831" s="680"/>
      <c r="Z831" s="130"/>
      <c r="AA831" s="130"/>
      <c r="AB831" s="130"/>
      <c r="AC831" s="130"/>
      <c r="AD831" s="130"/>
      <c r="AE831" s="130"/>
      <c r="AF831" s="680"/>
      <c r="AG831" s="130"/>
      <c r="AH831" s="130"/>
      <c r="AI831" s="130"/>
      <c r="AJ831" s="130"/>
      <c r="AK831" s="130"/>
      <c r="AL831" s="130"/>
    </row>
    <row r="832" spans="1:38" s="43" customFormat="1" x14ac:dyDescent="0.2">
      <c r="A832" s="15"/>
      <c r="B832" s="685"/>
      <c r="C832" s="15"/>
      <c r="K832" s="680"/>
      <c r="L832" s="130"/>
      <c r="M832" s="130"/>
      <c r="N832" s="130"/>
      <c r="O832" s="130"/>
      <c r="P832" s="130"/>
      <c r="Q832" s="130"/>
      <c r="R832" s="680"/>
      <c r="S832" s="130"/>
      <c r="T832" s="130"/>
      <c r="U832" s="130"/>
      <c r="V832" s="130"/>
      <c r="W832" s="130"/>
      <c r="X832" s="130"/>
      <c r="Y832" s="680"/>
      <c r="Z832" s="130"/>
      <c r="AA832" s="130"/>
      <c r="AB832" s="130"/>
      <c r="AC832" s="130"/>
      <c r="AD832" s="130"/>
      <c r="AE832" s="130"/>
      <c r="AF832" s="680"/>
      <c r="AG832" s="130"/>
      <c r="AH832" s="130"/>
      <c r="AI832" s="130"/>
      <c r="AJ832" s="130"/>
      <c r="AK832" s="130"/>
      <c r="AL832" s="130"/>
    </row>
    <row r="833" spans="1:38" s="43" customFormat="1" x14ac:dyDescent="0.2">
      <c r="A833" s="15"/>
      <c r="B833" s="685"/>
      <c r="C833" s="15"/>
      <c r="K833" s="680"/>
      <c r="L833" s="130"/>
      <c r="M833" s="130"/>
      <c r="N833" s="130"/>
      <c r="O833" s="130"/>
      <c r="P833" s="130"/>
      <c r="Q833" s="130"/>
      <c r="R833" s="680"/>
      <c r="S833" s="130"/>
      <c r="T833" s="130"/>
      <c r="U833" s="130"/>
      <c r="V833" s="130"/>
      <c r="W833" s="130"/>
      <c r="X833" s="130"/>
      <c r="Y833" s="680"/>
      <c r="Z833" s="130"/>
      <c r="AA833" s="130"/>
      <c r="AB833" s="130"/>
      <c r="AC833" s="130"/>
      <c r="AD833" s="130"/>
      <c r="AE833" s="130"/>
      <c r="AF833" s="680"/>
      <c r="AG833" s="130"/>
      <c r="AH833" s="130"/>
      <c r="AI833" s="130"/>
      <c r="AJ833" s="130"/>
      <c r="AK833" s="130"/>
      <c r="AL833" s="130"/>
    </row>
    <row r="834" spans="1:38" s="43" customFormat="1" x14ac:dyDescent="0.2">
      <c r="A834" s="15"/>
      <c r="B834" s="685"/>
      <c r="C834" s="15"/>
      <c r="K834" s="680"/>
      <c r="L834" s="130"/>
      <c r="M834" s="130"/>
      <c r="N834" s="130"/>
      <c r="O834" s="130"/>
      <c r="P834" s="130"/>
      <c r="Q834" s="130"/>
      <c r="R834" s="680"/>
      <c r="S834" s="130"/>
      <c r="T834" s="130"/>
      <c r="U834" s="130"/>
      <c r="V834" s="130"/>
      <c r="W834" s="130"/>
      <c r="X834" s="130"/>
      <c r="Y834" s="680"/>
      <c r="Z834" s="130"/>
      <c r="AA834" s="130"/>
      <c r="AB834" s="130"/>
      <c r="AC834" s="130"/>
      <c r="AD834" s="130"/>
      <c r="AE834" s="130"/>
      <c r="AF834" s="680"/>
      <c r="AG834" s="130"/>
      <c r="AH834" s="130"/>
      <c r="AI834" s="130"/>
      <c r="AJ834" s="130"/>
      <c r="AK834" s="130"/>
      <c r="AL834" s="130"/>
    </row>
    <row r="835" spans="1:38" s="43" customFormat="1" x14ac:dyDescent="0.2">
      <c r="A835" s="15"/>
      <c r="B835" s="685"/>
      <c r="C835" s="15"/>
      <c r="K835" s="680"/>
      <c r="L835" s="130"/>
      <c r="M835" s="130"/>
      <c r="N835" s="130"/>
      <c r="O835" s="130"/>
      <c r="P835" s="130"/>
      <c r="Q835" s="130"/>
      <c r="R835" s="680"/>
      <c r="S835" s="130"/>
      <c r="T835" s="130"/>
      <c r="U835" s="130"/>
      <c r="V835" s="130"/>
      <c r="W835" s="130"/>
      <c r="X835" s="130"/>
      <c r="Y835" s="680"/>
      <c r="Z835" s="130"/>
      <c r="AA835" s="130"/>
      <c r="AB835" s="130"/>
      <c r="AC835" s="130"/>
      <c r="AD835" s="130"/>
      <c r="AE835" s="130"/>
      <c r="AF835" s="680"/>
      <c r="AG835" s="130"/>
      <c r="AH835" s="130"/>
      <c r="AI835" s="130"/>
      <c r="AJ835" s="130"/>
      <c r="AK835" s="130"/>
      <c r="AL835" s="130"/>
    </row>
    <row r="836" spans="1:38" s="43" customFormat="1" x14ac:dyDescent="0.2">
      <c r="A836" s="15"/>
      <c r="B836" s="685"/>
      <c r="C836" s="15"/>
      <c r="K836" s="680"/>
      <c r="L836" s="130"/>
      <c r="M836" s="130"/>
      <c r="N836" s="130"/>
      <c r="O836" s="130"/>
      <c r="P836" s="130"/>
      <c r="Q836" s="130"/>
      <c r="R836" s="680"/>
      <c r="S836" s="130"/>
      <c r="T836" s="130"/>
      <c r="U836" s="130"/>
      <c r="V836" s="130"/>
      <c r="W836" s="130"/>
      <c r="X836" s="130"/>
      <c r="Y836" s="680"/>
      <c r="Z836" s="130"/>
      <c r="AA836" s="130"/>
      <c r="AB836" s="130"/>
      <c r="AC836" s="130"/>
      <c r="AD836" s="130"/>
      <c r="AE836" s="130"/>
      <c r="AF836" s="680"/>
      <c r="AG836" s="130"/>
      <c r="AH836" s="130"/>
      <c r="AI836" s="130"/>
      <c r="AJ836" s="130"/>
      <c r="AK836" s="130"/>
      <c r="AL836" s="130"/>
    </row>
    <row r="837" spans="1:38" s="43" customFormat="1" x14ac:dyDescent="0.2">
      <c r="A837" s="15"/>
      <c r="B837" s="685"/>
      <c r="C837" s="15"/>
      <c r="K837" s="680"/>
      <c r="L837" s="130"/>
      <c r="M837" s="130"/>
      <c r="N837" s="130"/>
      <c r="O837" s="130"/>
      <c r="P837" s="130"/>
      <c r="Q837" s="130"/>
      <c r="R837" s="680"/>
      <c r="S837" s="130"/>
      <c r="T837" s="130"/>
      <c r="U837" s="130"/>
      <c r="V837" s="130"/>
      <c r="W837" s="130"/>
      <c r="X837" s="130"/>
      <c r="Y837" s="680"/>
      <c r="Z837" s="130"/>
      <c r="AA837" s="130"/>
      <c r="AB837" s="130"/>
      <c r="AC837" s="130"/>
      <c r="AD837" s="130"/>
      <c r="AE837" s="130"/>
      <c r="AF837" s="680"/>
      <c r="AG837" s="130"/>
      <c r="AH837" s="130"/>
      <c r="AI837" s="130"/>
      <c r="AJ837" s="130"/>
      <c r="AK837" s="130"/>
      <c r="AL837" s="130"/>
    </row>
    <row r="838" spans="1:38" s="43" customFormat="1" x14ac:dyDescent="0.2">
      <c r="A838" s="15"/>
      <c r="B838" s="685"/>
      <c r="C838" s="15"/>
      <c r="K838" s="680"/>
      <c r="L838" s="130"/>
      <c r="M838" s="130"/>
      <c r="N838" s="130"/>
      <c r="O838" s="130"/>
      <c r="P838" s="130"/>
      <c r="Q838" s="130"/>
      <c r="R838" s="680"/>
      <c r="S838" s="130"/>
      <c r="T838" s="130"/>
      <c r="U838" s="130"/>
      <c r="V838" s="130"/>
      <c r="W838" s="130"/>
      <c r="X838" s="130"/>
      <c r="Y838" s="680"/>
      <c r="Z838" s="130"/>
      <c r="AA838" s="130"/>
      <c r="AB838" s="130"/>
      <c r="AC838" s="130"/>
      <c r="AD838" s="130"/>
      <c r="AE838" s="130"/>
      <c r="AF838" s="680"/>
      <c r="AG838" s="130"/>
      <c r="AH838" s="130"/>
      <c r="AI838" s="130"/>
      <c r="AJ838" s="130"/>
      <c r="AK838" s="130"/>
      <c r="AL838" s="130"/>
    </row>
    <row r="839" spans="1:38" s="43" customFormat="1" x14ac:dyDescent="0.2">
      <c r="A839" s="15"/>
      <c r="B839" s="685"/>
      <c r="C839" s="15"/>
      <c r="K839" s="680"/>
      <c r="L839" s="130"/>
      <c r="M839" s="130"/>
      <c r="N839" s="130"/>
      <c r="O839" s="130"/>
      <c r="P839" s="130"/>
      <c r="Q839" s="130"/>
      <c r="R839" s="680"/>
      <c r="S839" s="130"/>
      <c r="T839" s="130"/>
      <c r="U839" s="130"/>
      <c r="V839" s="130"/>
      <c r="W839" s="130"/>
      <c r="X839" s="130"/>
      <c r="Y839" s="680"/>
      <c r="Z839" s="130"/>
      <c r="AA839" s="130"/>
      <c r="AB839" s="130"/>
      <c r="AC839" s="130"/>
      <c r="AD839" s="130"/>
      <c r="AE839" s="130"/>
      <c r="AF839" s="680"/>
      <c r="AG839" s="130"/>
      <c r="AH839" s="130"/>
      <c r="AI839" s="130"/>
      <c r="AJ839" s="130"/>
      <c r="AK839" s="130"/>
      <c r="AL839" s="130"/>
    </row>
    <row r="840" spans="1:38" s="43" customFormat="1" x14ac:dyDescent="0.2">
      <c r="A840" s="15"/>
      <c r="B840" s="685"/>
      <c r="C840" s="15"/>
      <c r="K840" s="680"/>
      <c r="L840" s="130"/>
      <c r="M840" s="130"/>
      <c r="N840" s="130"/>
      <c r="O840" s="130"/>
      <c r="P840" s="130"/>
      <c r="Q840" s="130"/>
      <c r="R840" s="680"/>
      <c r="S840" s="130"/>
      <c r="T840" s="130"/>
      <c r="U840" s="130"/>
      <c r="V840" s="130"/>
      <c r="W840" s="130"/>
      <c r="X840" s="130"/>
      <c r="Y840" s="680"/>
      <c r="Z840" s="130"/>
      <c r="AA840" s="130"/>
      <c r="AB840" s="130"/>
      <c r="AC840" s="130"/>
      <c r="AD840" s="130"/>
      <c r="AE840" s="130"/>
      <c r="AF840" s="680"/>
      <c r="AG840" s="130"/>
      <c r="AH840" s="130"/>
      <c r="AI840" s="130"/>
      <c r="AJ840" s="130"/>
      <c r="AK840" s="130"/>
      <c r="AL840" s="130"/>
    </row>
    <row r="841" spans="1:38" s="43" customFormat="1" x14ac:dyDescent="0.2">
      <c r="A841" s="15"/>
      <c r="B841" s="685"/>
      <c r="C841" s="15"/>
      <c r="K841" s="680"/>
      <c r="L841" s="130"/>
      <c r="M841" s="130"/>
      <c r="N841" s="130"/>
      <c r="O841" s="130"/>
      <c r="P841" s="130"/>
      <c r="Q841" s="130"/>
      <c r="R841" s="680"/>
      <c r="S841" s="130"/>
      <c r="T841" s="130"/>
      <c r="U841" s="130"/>
      <c r="V841" s="130"/>
      <c r="W841" s="130"/>
      <c r="X841" s="130"/>
      <c r="Y841" s="680"/>
      <c r="Z841" s="130"/>
      <c r="AA841" s="130"/>
      <c r="AB841" s="130"/>
      <c r="AC841" s="130"/>
      <c r="AD841" s="130"/>
      <c r="AE841" s="130"/>
      <c r="AF841" s="680"/>
      <c r="AG841" s="130"/>
      <c r="AH841" s="130"/>
      <c r="AI841" s="130"/>
      <c r="AJ841" s="130"/>
      <c r="AK841" s="130"/>
      <c r="AL841" s="130"/>
    </row>
    <row r="842" spans="1:38" s="43" customFormat="1" x14ac:dyDescent="0.2">
      <c r="A842" s="15"/>
      <c r="B842" s="685"/>
      <c r="C842" s="15"/>
      <c r="K842" s="680"/>
      <c r="L842" s="130"/>
      <c r="M842" s="130"/>
      <c r="N842" s="130"/>
      <c r="O842" s="130"/>
      <c r="P842" s="130"/>
      <c r="Q842" s="130"/>
      <c r="R842" s="680"/>
      <c r="S842" s="130"/>
      <c r="T842" s="130"/>
      <c r="U842" s="130"/>
      <c r="V842" s="130"/>
      <c r="W842" s="130"/>
      <c r="X842" s="130"/>
      <c r="Y842" s="680"/>
      <c r="Z842" s="130"/>
      <c r="AA842" s="130"/>
      <c r="AB842" s="130"/>
      <c r="AC842" s="130"/>
      <c r="AD842" s="130"/>
      <c r="AE842" s="130"/>
      <c r="AF842" s="680"/>
      <c r="AG842" s="130"/>
      <c r="AH842" s="130"/>
      <c r="AI842" s="130"/>
      <c r="AJ842" s="130"/>
      <c r="AK842" s="130"/>
      <c r="AL842" s="130"/>
    </row>
    <row r="843" spans="1:38" s="43" customFormat="1" x14ac:dyDescent="0.2">
      <c r="A843" s="15"/>
      <c r="B843" s="685"/>
      <c r="C843" s="15"/>
      <c r="K843" s="680"/>
      <c r="L843" s="130"/>
      <c r="M843" s="130"/>
      <c r="N843" s="130"/>
      <c r="O843" s="130"/>
      <c r="P843" s="130"/>
      <c r="Q843" s="130"/>
      <c r="R843" s="680"/>
      <c r="S843" s="130"/>
      <c r="T843" s="130"/>
      <c r="U843" s="130"/>
      <c r="V843" s="130"/>
      <c r="W843" s="130"/>
      <c r="X843" s="130"/>
      <c r="Y843" s="680"/>
      <c r="Z843" s="130"/>
      <c r="AA843" s="130"/>
      <c r="AB843" s="130"/>
      <c r="AC843" s="130"/>
      <c r="AD843" s="130"/>
      <c r="AE843" s="130"/>
      <c r="AF843" s="680"/>
      <c r="AG843" s="130"/>
      <c r="AH843" s="130"/>
      <c r="AI843" s="130"/>
      <c r="AJ843" s="130"/>
      <c r="AK843" s="130"/>
      <c r="AL843" s="130"/>
    </row>
    <row r="844" spans="1:38" s="43" customFormat="1" x14ac:dyDescent="0.2">
      <c r="A844" s="15"/>
      <c r="B844" s="685"/>
      <c r="C844" s="15"/>
      <c r="K844" s="680"/>
      <c r="L844" s="130"/>
      <c r="M844" s="130"/>
      <c r="N844" s="130"/>
      <c r="O844" s="130"/>
      <c r="P844" s="130"/>
      <c r="Q844" s="130"/>
      <c r="R844" s="680"/>
      <c r="S844" s="130"/>
      <c r="T844" s="130"/>
      <c r="U844" s="130"/>
      <c r="V844" s="130"/>
      <c r="W844" s="130"/>
      <c r="X844" s="130"/>
      <c r="Y844" s="680"/>
      <c r="Z844" s="130"/>
      <c r="AA844" s="130"/>
      <c r="AB844" s="130"/>
      <c r="AC844" s="130"/>
      <c r="AD844" s="130"/>
      <c r="AE844" s="130"/>
      <c r="AF844" s="680"/>
      <c r="AG844" s="130"/>
      <c r="AH844" s="130"/>
      <c r="AI844" s="130"/>
      <c r="AJ844" s="130"/>
      <c r="AK844" s="130"/>
      <c r="AL844" s="130"/>
    </row>
    <row r="845" spans="1:38" s="43" customFormat="1" x14ac:dyDescent="0.2">
      <c r="A845" s="15"/>
      <c r="B845" s="685"/>
      <c r="C845" s="15"/>
      <c r="K845" s="680"/>
      <c r="L845" s="130"/>
      <c r="M845" s="130"/>
      <c r="N845" s="130"/>
      <c r="O845" s="130"/>
      <c r="P845" s="130"/>
      <c r="Q845" s="130"/>
      <c r="R845" s="680"/>
      <c r="S845" s="130"/>
      <c r="T845" s="130"/>
      <c r="U845" s="130"/>
      <c r="V845" s="130"/>
      <c r="W845" s="130"/>
      <c r="X845" s="130"/>
      <c r="Y845" s="680"/>
      <c r="Z845" s="130"/>
      <c r="AA845" s="130"/>
      <c r="AB845" s="130"/>
      <c r="AC845" s="130"/>
      <c r="AD845" s="130"/>
      <c r="AE845" s="130"/>
      <c r="AF845" s="680"/>
      <c r="AG845" s="130"/>
      <c r="AH845" s="130"/>
      <c r="AI845" s="130"/>
      <c r="AJ845" s="130"/>
      <c r="AK845" s="130"/>
      <c r="AL845" s="130"/>
    </row>
    <row r="846" spans="1:38" s="43" customFormat="1" x14ac:dyDescent="0.2">
      <c r="A846" s="15"/>
      <c r="B846" s="685"/>
      <c r="C846" s="15"/>
      <c r="K846" s="680"/>
      <c r="L846" s="130"/>
      <c r="M846" s="130"/>
      <c r="N846" s="130"/>
      <c r="O846" s="130"/>
      <c r="P846" s="130"/>
      <c r="Q846" s="130"/>
      <c r="R846" s="680"/>
      <c r="S846" s="130"/>
      <c r="T846" s="130"/>
      <c r="U846" s="130"/>
      <c r="V846" s="130"/>
      <c r="W846" s="130"/>
      <c r="X846" s="130"/>
      <c r="Y846" s="680"/>
      <c r="Z846" s="130"/>
      <c r="AA846" s="130"/>
      <c r="AB846" s="130"/>
      <c r="AC846" s="130"/>
      <c r="AD846" s="130"/>
      <c r="AE846" s="130"/>
      <c r="AF846" s="680"/>
      <c r="AG846" s="130"/>
      <c r="AH846" s="130"/>
      <c r="AI846" s="130"/>
      <c r="AJ846" s="130"/>
      <c r="AK846" s="130"/>
      <c r="AL846" s="130"/>
    </row>
    <row r="847" spans="1:38" s="43" customFormat="1" x14ac:dyDescent="0.2">
      <c r="A847" s="15"/>
      <c r="B847" s="685"/>
      <c r="C847" s="15"/>
      <c r="K847" s="680"/>
      <c r="L847" s="130"/>
      <c r="M847" s="130"/>
      <c r="N847" s="130"/>
      <c r="O847" s="130"/>
      <c r="P847" s="130"/>
      <c r="Q847" s="130"/>
      <c r="R847" s="680"/>
      <c r="S847" s="130"/>
      <c r="T847" s="130"/>
      <c r="U847" s="130"/>
      <c r="V847" s="130"/>
      <c r="W847" s="130"/>
      <c r="X847" s="130"/>
      <c r="Y847" s="680"/>
      <c r="Z847" s="130"/>
      <c r="AA847" s="130"/>
      <c r="AB847" s="130"/>
      <c r="AC847" s="130"/>
      <c r="AD847" s="130"/>
      <c r="AE847" s="130"/>
      <c r="AF847" s="680"/>
      <c r="AG847" s="130"/>
      <c r="AH847" s="130"/>
      <c r="AI847" s="130"/>
      <c r="AJ847" s="130"/>
      <c r="AK847" s="130"/>
      <c r="AL847" s="130"/>
    </row>
    <row r="848" spans="1:38" s="43" customFormat="1" x14ac:dyDescent="0.2">
      <c r="A848" s="15"/>
      <c r="B848" s="685"/>
      <c r="C848" s="15"/>
      <c r="K848" s="680"/>
      <c r="L848" s="130"/>
      <c r="M848" s="130"/>
      <c r="N848" s="130"/>
      <c r="O848" s="130"/>
      <c r="P848" s="130"/>
      <c r="Q848" s="130"/>
      <c r="R848" s="680"/>
      <c r="S848" s="130"/>
      <c r="T848" s="130"/>
      <c r="U848" s="130"/>
      <c r="V848" s="130"/>
      <c r="W848" s="130"/>
      <c r="X848" s="130"/>
      <c r="Y848" s="680"/>
      <c r="Z848" s="130"/>
      <c r="AA848" s="130"/>
      <c r="AB848" s="130"/>
      <c r="AC848" s="130"/>
      <c r="AD848" s="130"/>
      <c r="AE848" s="130"/>
      <c r="AF848" s="680"/>
      <c r="AG848" s="130"/>
      <c r="AH848" s="130"/>
      <c r="AI848" s="130"/>
      <c r="AJ848" s="130"/>
      <c r="AK848" s="130"/>
      <c r="AL848" s="130"/>
    </row>
    <row r="849" spans="1:38" s="43" customFormat="1" x14ac:dyDescent="0.2">
      <c r="A849" s="15"/>
      <c r="B849" s="685"/>
      <c r="C849" s="15"/>
      <c r="K849" s="680"/>
      <c r="L849" s="130"/>
      <c r="M849" s="130"/>
      <c r="N849" s="130"/>
      <c r="O849" s="130"/>
      <c r="P849" s="130"/>
      <c r="Q849" s="130"/>
      <c r="R849" s="680"/>
      <c r="S849" s="130"/>
      <c r="T849" s="130"/>
      <c r="U849" s="130"/>
      <c r="V849" s="130"/>
      <c r="W849" s="130"/>
      <c r="X849" s="130"/>
      <c r="Y849" s="680"/>
      <c r="Z849" s="130"/>
      <c r="AA849" s="130"/>
      <c r="AB849" s="130"/>
      <c r="AC849" s="130"/>
      <c r="AD849" s="130"/>
      <c r="AE849" s="130"/>
      <c r="AF849" s="680"/>
      <c r="AG849" s="130"/>
      <c r="AH849" s="130"/>
      <c r="AI849" s="130"/>
      <c r="AJ849" s="130"/>
      <c r="AK849" s="130"/>
      <c r="AL849" s="130"/>
    </row>
    <row r="850" spans="1:38" s="43" customFormat="1" x14ac:dyDescent="0.2">
      <c r="A850" s="15"/>
      <c r="B850" s="685"/>
      <c r="C850" s="15"/>
      <c r="K850" s="680"/>
      <c r="L850" s="130"/>
      <c r="M850" s="130"/>
      <c r="N850" s="130"/>
      <c r="O850" s="130"/>
      <c r="P850" s="130"/>
      <c r="Q850" s="130"/>
      <c r="R850" s="680"/>
      <c r="S850" s="130"/>
      <c r="T850" s="130"/>
      <c r="U850" s="130"/>
      <c r="V850" s="130"/>
      <c r="W850" s="130"/>
      <c r="X850" s="130"/>
      <c r="Y850" s="680"/>
      <c r="Z850" s="130"/>
      <c r="AA850" s="130"/>
      <c r="AB850" s="130"/>
      <c r="AC850" s="130"/>
      <c r="AD850" s="130"/>
      <c r="AE850" s="130"/>
      <c r="AF850" s="680"/>
      <c r="AG850" s="130"/>
      <c r="AH850" s="130"/>
      <c r="AI850" s="130"/>
      <c r="AJ850" s="130"/>
      <c r="AK850" s="130"/>
      <c r="AL850" s="130"/>
    </row>
    <row r="851" spans="1:38" s="43" customFormat="1" x14ac:dyDescent="0.2">
      <c r="A851" s="15"/>
      <c r="B851" s="685"/>
      <c r="C851" s="15"/>
      <c r="K851" s="680"/>
      <c r="L851" s="130"/>
      <c r="M851" s="130"/>
      <c r="N851" s="130"/>
      <c r="O851" s="130"/>
      <c r="P851" s="130"/>
      <c r="Q851" s="130"/>
      <c r="R851" s="680"/>
      <c r="S851" s="130"/>
      <c r="T851" s="130"/>
      <c r="U851" s="130"/>
      <c r="V851" s="130"/>
      <c r="W851" s="130"/>
      <c r="X851" s="130"/>
      <c r="Y851" s="680"/>
      <c r="Z851" s="130"/>
      <c r="AA851" s="130"/>
      <c r="AB851" s="130"/>
      <c r="AC851" s="130"/>
      <c r="AD851" s="130"/>
      <c r="AE851" s="130"/>
      <c r="AF851" s="680"/>
      <c r="AG851" s="130"/>
      <c r="AH851" s="130"/>
      <c r="AI851" s="130"/>
      <c r="AJ851" s="130"/>
      <c r="AK851" s="130"/>
      <c r="AL851" s="130"/>
    </row>
    <row r="852" spans="1:38" s="43" customFormat="1" x14ac:dyDescent="0.2">
      <c r="A852" s="15"/>
      <c r="B852" s="685"/>
      <c r="C852" s="15"/>
      <c r="K852" s="680"/>
      <c r="L852" s="130"/>
      <c r="M852" s="130"/>
      <c r="N852" s="130"/>
      <c r="O852" s="130"/>
      <c r="P852" s="130"/>
      <c r="Q852" s="130"/>
      <c r="R852" s="680"/>
      <c r="S852" s="130"/>
      <c r="T852" s="130"/>
      <c r="U852" s="130"/>
      <c r="V852" s="130"/>
      <c r="W852" s="130"/>
      <c r="X852" s="130"/>
      <c r="Y852" s="680"/>
      <c r="Z852" s="130"/>
      <c r="AA852" s="130"/>
      <c r="AB852" s="130"/>
      <c r="AC852" s="130"/>
      <c r="AD852" s="130"/>
      <c r="AE852" s="130"/>
      <c r="AF852" s="680"/>
      <c r="AG852" s="130"/>
      <c r="AH852" s="130"/>
      <c r="AI852" s="130"/>
      <c r="AJ852" s="130"/>
      <c r="AK852" s="130"/>
      <c r="AL852" s="130"/>
    </row>
    <row r="853" spans="1:38" s="43" customFormat="1" x14ac:dyDescent="0.2">
      <c r="A853" s="15"/>
      <c r="B853" s="685"/>
      <c r="C853" s="15"/>
      <c r="K853" s="680"/>
      <c r="L853" s="130"/>
      <c r="M853" s="130"/>
      <c r="N853" s="130"/>
      <c r="O853" s="130"/>
      <c r="P853" s="130"/>
      <c r="Q853" s="130"/>
      <c r="R853" s="680"/>
      <c r="S853" s="130"/>
      <c r="T853" s="130"/>
      <c r="U853" s="130"/>
      <c r="V853" s="130"/>
      <c r="W853" s="130"/>
      <c r="X853" s="130"/>
      <c r="Y853" s="680"/>
      <c r="Z853" s="130"/>
      <c r="AA853" s="130"/>
      <c r="AB853" s="130"/>
      <c r="AC853" s="130"/>
      <c r="AD853" s="130"/>
      <c r="AE853" s="130"/>
      <c r="AF853" s="680"/>
      <c r="AG853" s="130"/>
      <c r="AH853" s="130"/>
      <c r="AI853" s="130"/>
      <c r="AJ853" s="130"/>
      <c r="AK853" s="130"/>
      <c r="AL853" s="130"/>
    </row>
    <row r="854" spans="1:38" s="43" customFormat="1" x14ac:dyDescent="0.2">
      <c r="A854" s="15"/>
      <c r="B854" s="685"/>
      <c r="C854" s="15"/>
      <c r="K854" s="680"/>
      <c r="L854" s="130"/>
      <c r="M854" s="130"/>
      <c r="N854" s="130"/>
      <c r="O854" s="130"/>
      <c r="P854" s="130"/>
      <c r="Q854" s="130"/>
      <c r="R854" s="680"/>
      <c r="S854" s="130"/>
      <c r="T854" s="130"/>
      <c r="U854" s="130"/>
      <c r="V854" s="130"/>
      <c r="W854" s="130"/>
      <c r="X854" s="130"/>
      <c r="Y854" s="680"/>
      <c r="Z854" s="130"/>
      <c r="AA854" s="130"/>
      <c r="AB854" s="130"/>
      <c r="AC854" s="130"/>
      <c r="AD854" s="130"/>
      <c r="AE854" s="130"/>
      <c r="AF854" s="680"/>
      <c r="AG854" s="130"/>
      <c r="AH854" s="130"/>
      <c r="AI854" s="130"/>
      <c r="AJ854" s="130"/>
      <c r="AK854" s="130"/>
      <c r="AL854" s="130"/>
    </row>
    <row r="855" spans="1:38" s="43" customFormat="1" x14ac:dyDescent="0.2">
      <c r="A855" s="15"/>
      <c r="B855" s="685"/>
      <c r="C855" s="15"/>
      <c r="K855" s="680"/>
      <c r="L855" s="130"/>
      <c r="M855" s="130"/>
      <c r="N855" s="130"/>
      <c r="O855" s="130"/>
      <c r="P855" s="130"/>
      <c r="Q855" s="130"/>
      <c r="R855" s="680"/>
      <c r="S855" s="130"/>
      <c r="T855" s="130"/>
      <c r="U855" s="130"/>
      <c r="V855" s="130"/>
      <c r="W855" s="130"/>
      <c r="X855" s="130"/>
      <c r="Y855" s="680"/>
      <c r="Z855" s="130"/>
      <c r="AA855" s="130"/>
      <c r="AB855" s="130"/>
      <c r="AC855" s="130"/>
      <c r="AD855" s="130"/>
      <c r="AE855" s="130"/>
      <c r="AF855" s="680"/>
      <c r="AG855" s="130"/>
      <c r="AH855" s="130"/>
      <c r="AI855" s="130"/>
      <c r="AJ855" s="130"/>
      <c r="AK855" s="130"/>
      <c r="AL855" s="130"/>
    </row>
    <row r="856" spans="1:38" s="43" customFormat="1" x14ac:dyDescent="0.2">
      <c r="A856" s="15"/>
      <c r="B856" s="685"/>
      <c r="C856" s="15"/>
      <c r="K856" s="680"/>
      <c r="L856" s="130"/>
      <c r="M856" s="130"/>
      <c r="N856" s="130"/>
      <c r="O856" s="130"/>
      <c r="P856" s="130"/>
      <c r="Q856" s="130"/>
      <c r="R856" s="680"/>
      <c r="S856" s="130"/>
      <c r="T856" s="130"/>
      <c r="U856" s="130"/>
      <c r="V856" s="130"/>
      <c r="W856" s="130"/>
      <c r="X856" s="130"/>
      <c r="Y856" s="680"/>
      <c r="Z856" s="130"/>
      <c r="AA856" s="130"/>
      <c r="AB856" s="130"/>
      <c r="AC856" s="130"/>
      <c r="AD856" s="130"/>
      <c r="AE856" s="130"/>
      <c r="AF856" s="680"/>
      <c r="AG856" s="130"/>
      <c r="AH856" s="130"/>
      <c r="AI856" s="130"/>
      <c r="AJ856" s="130"/>
      <c r="AK856" s="130"/>
      <c r="AL856" s="130"/>
    </row>
    <row r="857" spans="1:38" s="43" customFormat="1" x14ac:dyDescent="0.2">
      <c r="A857" s="15"/>
      <c r="B857" s="685"/>
      <c r="C857" s="15"/>
      <c r="K857" s="680"/>
      <c r="L857" s="130"/>
      <c r="M857" s="130"/>
      <c r="N857" s="130"/>
      <c r="O857" s="130"/>
      <c r="P857" s="130"/>
      <c r="Q857" s="130"/>
      <c r="R857" s="680"/>
      <c r="S857" s="130"/>
      <c r="T857" s="130"/>
      <c r="U857" s="130"/>
      <c r="V857" s="130"/>
      <c r="W857" s="130"/>
      <c r="X857" s="130"/>
      <c r="Y857" s="680"/>
      <c r="Z857" s="130"/>
      <c r="AA857" s="130"/>
      <c r="AB857" s="130"/>
      <c r="AC857" s="130"/>
      <c r="AD857" s="130"/>
      <c r="AE857" s="130"/>
      <c r="AF857" s="680"/>
      <c r="AG857" s="130"/>
      <c r="AH857" s="130"/>
      <c r="AI857" s="130"/>
      <c r="AJ857" s="130"/>
      <c r="AK857" s="130"/>
      <c r="AL857" s="130"/>
    </row>
    <row r="858" spans="1:38" s="43" customFormat="1" x14ac:dyDescent="0.2">
      <c r="A858" s="15"/>
      <c r="B858" s="685"/>
      <c r="C858" s="15"/>
      <c r="K858" s="680"/>
      <c r="L858" s="130"/>
      <c r="M858" s="130"/>
      <c r="N858" s="130"/>
      <c r="O858" s="130"/>
      <c r="P858" s="130"/>
      <c r="Q858" s="130"/>
      <c r="R858" s="680"/>
      <c r="S858" s="130"/>
      <c r="T858" s="130"/>
      <c r="U858" s="130"/>
      <c r="V858" s="130"/>
      <c r="W858" s="130"/>
      <c r="X858" s="130"/>
      <c r="Y858" s="680"/>
      <c r="Z858" s="130"/>
      <c r="AA858" s="130"/>
      <c r="AB858" s="130"/>
      <c r="AC858" s="130"/>
      <c r="AD858" s="130"/>
      <c r="AE858" s="130"/>
      <c r="AF858" s="680"/>
      <c r="AG858" s="130"/>
      <c r="AH858" s="130"/>
      <c r="AI858" s="130"/>
      <c r="AJ858" s="130"/>
      <c r="AK858" s="130"/>
      <c r="AL858" s="130"/>
    </row>
    <row r="859" spans="1:38" s="43" customFormat="1" x14ac:dyDescent="0.2">
      <c r="A859" s="15"/>
      <c r="B859" s="685"/>
      <c r="C859" s="15"/>
      <c r="K859" s="680"/>
      <c r="L859" s="130"/>
      <c r="M859" s="130"/>
      <c r="N859" s="130"/>
      <c r="O859" s="130"/>
      <c r="P859" s="130"/>
      <c r="Q859" s="130"/>
      <c r="R859" s="680"/>
      <c r="S859" s="130"/>
      <c r="T859" s="130"/>
      <c r="U859" s="130"/>
      <c r="V859" s="130"/>
      <c r="W859" s="130"/>
      <c r="X859" s="130"/>
      <c r="Y859" s="680"/>
      <c r="Z859" s="130"/>
      <c r="AA859" s="130"/>
      <c r="AB859" s="130"/>
      <c r="AC859" s="130"/>
      <c r="AD859" s="130"/>
      <c r="AE859" s="130"/>
      <c r="AF859" s="680"/>
      <c r="AG859" s="130"/>
      <c r="AH859" s="130"/>
      <c r="AI859" s="130"/>
      <c r="AJ859" s="130"/>
      <c r="AK859" s="130"/>
      <c r="AL859" s="130"/>
    </row>
    <row r="860" spans="1:38" s="43" customFormat="1" x14ac:dyDescent="0.2">
      <c r="A860" s="15"/>
      <c r="B860" s="685"/>
      <c r="C860" s="15"/>
      <c r="K860" s="680"/>
      <c r="L860" s="130"/>
      <c r="M860" s="130"/>
      <c r="N860" s="130"/>
      <c r="O860" s="130"/>
      <c r="P860" s="130"/>
      <c r="Q860" s="130"/>
      <c r="R860" s="680"/>
      <c r="S860" s="130"/>
      <c r="T860" s="130"/>
      <c r="U860" s="130"/>
      <c r="V860" s="130"/>
      <c r="W860" s="130"/>
      <c r="X860" s="130"/>
      <c r="Y860" s="680"/>
      <c r="Z860" s="130"/>
      <c r="AA860" s="130"/>
      <c r="AB860" s="130"/>
      <c r="AC860" s="130"/>
      <c r="AD860" s="130"/>
      <c r="AE860" s="130"/>
      <c r="AF860" s="680"/>
      <c r="AG860" s="130"/>
      <c r="AH860" s="130"/>
      <c r="AI860" s="130"/>
      <c r="AJ860" s="130"/>
      <c r="AK860" s="130"/>
      <c r="AL860" s="130"/>
    </row>
    <row r="861" spans="1:38" s="43" customFormat="1" x14ac:dyDescent="0.2">
      <c r="A861" s="15"/>
      <c r="B861" s="685"/>
      <c r="C861" s="15"/>
      <c r="K861" s="680"/>
      <c r="L861" s="130"/>
      <c r="M861" s="130"/>
      <c r="N861" s="130"/>
      <c r="O861" s="130"/>
      <c r="P861" s="130"/>
      <c r="Q861" s="130"/>
      <c r="R861" s="680"/>
      <c r="S861" s="130"/>
      <c r="T861" s="130"/>
      <c r="U861" s="130"/>
      <c r="V861" s="130"/>
      <c r="W861" s="130"/>
      <c r="X861" s="130"/>
      <c r="Y861" s="680"/>
      <c r="Z861" s="130"/>
      <c r="AA861" s="130"/>
      <c r="AB861" s="130"/>
      <c r="AC861" s="130"/>
      <c r="AD861" s="130"/>
      <c r="AE861" s="130"/>
      <c r="AF861" s="680"/>
      <c r="AG861" s="130"/>
      <c r="AH861" s="130"/>
      <c r="AI861" s="130"/>
      <c r="AJ861" s="130"/>
      <c r="AK861" s="130"/>
      <c r="AL861" s="130"/>
    </row>
    <row r="862" spans="1:38" s="43" customFormat="1" x14ac:dyDescent="0.2">
      <c r="A862" s="15"/>
      <c r="B862" s="685"/>
      <c r="C862" s="15"/>
      <c r="K862" s="680"/>
      <c r="L862" s="130"/>
      <c r="M862" s="130"/>
      <c r="N862" s="130"/>
      <c r="O862" s="130"/>
      <c r="P862" s="130"/>
      <c r="Q862" s="130"/>
      <c r="R862" s="680"/>
      <c r="S862" s="130"/>
      <c r="T862" s="130"/>
      <c r="U862" s="130"/>
      <c r="V862" s="130"/>
      <c r="W862" s="130"/>
      <c r="X862" s="130"/>
      <c r="Y862" s="680"/>
      <c r="Z862" s="130"/>
      <c r="AA862" s="130"/>
      <c r="AB862" s="130"/>
      <c r="AC862" s="130"/>
      <c r="AD862" s="130"/>
      <c r="AE862" s="130"/>
      <c r="AF862" s="680"/>
      <c r="AG862" s="130"/>
      <c r="AH862" s="130"/>
      <c r="AI862" s="130"/>
      <c r="AJ862" s="130"/>
      <c r="AK862" s="130"/>
      <c r="AL862" s="130"/>
    </row>
    <row r="863" spans="1:38" s="43" customFormat="1" x14ac:dyDescent="0.2">
      <c r="A863" s="15"/>
      <c r="B863" s="685"/>
      <c r="C863" s="15"/>
      <c r="K863" s="680"/>
      <c r="L863" s="130"/>
      <c r="M863" s="130"/>
      <c r="N863" s="130"/>
      <c r="O863" s="130"/>
      <c r="P863" s="130"/>
      <c r="Q863" s="130"/>
      <c r="R863" s="680"/>
      <c r="S863" s="130"/>
      <c r="T863" s="130"/>
      <c r="U863" s="130"/>
      <c r="V863" s="130"/>
      <c r="W863" s="130"/>
      <c r="X863" s="130"/>
      <c r="Y863" s="680"/>
      <c r="Z863" s="130"/>
      <c r="AA863" s="130"/>
      <c r="AB863" s="130"/>
      <c r="AC863" s="130"/>
      <c r="AD863" s="130"/>
      <c r="AE863" s="130"/>
      <c r="AF863" s="680"/>
      <c r="AG863" s="130"/>
      <c r="AH863" s="130"/>
      <c r="AI863" s="130"/>
      <c r="AJ863" s="130"/>
      <c r="AK863" s="130"/>
      <c r="AL863" s="130"/>
    </row>
    <row r="864" spans="1:38" s="43" customFormat="1" x14ac:dyDescent="0.2">
      <c r="A864" s="15"/>
      <c r="B864" s="685"/>
      <c r="C864" s="15"/>
      <c r="K864" s="680"/>
      <c r="L864" s="130"/>
      <c r="M864" s="130"/>
      <c r="N864" s="130"/>
      <c r="O864" s="130"/>
      <c r="P864" s="130"/>
      <c r="Q864" s="130"/>
      <c r="R864" s="680"/>
      <c r="S864" s="130"/>
      <c r="T864" s="130"/>
      <c r="U864" s="130"/>
      <c r="V864" s="130"/>
      <c r="W864" s="130"/>
      <c r="X864" s="130"/>
      <c r="Y864" s="680"/>
      <c r="Z864" s="130"/>
      <c r="AA864" s="130"/>
      <c r="AB864" s="130"/>
      <c r="AC864" s="130"/>
      <c r="AD864" s="130"/>
      <c r="AE864" s="130"/>
      <c r="AF864" s="680"/>
      <c r="AG864" s="130"/>
      <c r="AH864" s="130"/>
      <c r="AI864" s="130"/>
      <c r="AJ864" s="130"/>
      <c r="AK864" s="130"/>
      <c r="AL864" s="130"/>
    </row>
    <row r="865" spans="1:38" s="43" customFormat="1" x14ac:dyDescent="0.2">
      <c r="A865" s="15"/>
      <c r="B865" s="685"/>
      <c r="C865" s="15"/>
      <c r="K865" s="680"/>
      <c r="L865" s="130"/>
      <c r="M865" s="130"/>
      <c r="N865" s="130"/>
      <c r="O865" s="130"/>
      <c r="P865" s="130"/>
      <c r="Q865" s="130"/>
      <c r="R865" s="680"/>
      <c r="S865" s="130"/>
      <c r="T865" s="130"/>
      <c r="U865" s="130"/>
      <c r="V865" s="130"/>
      <c r="W865" s="130"/>
      <c r="X865" s="130"/>
      <c r="Y865" s="680"/>
      <c r="Z865" s="130"/>
      <c r="AA865" s="130"/>
      <c r="AB865" s="130"/>
      <c r="AC865" s="130"/>
      <c r="AD865" s="130"/>
      <c r="AE865" s="130"/>
      <c r="AF865" s="680"/>
      <c r="AG865" s="130"/>
      <c r="AH865" s="130"/>
      <c r="AI865" s="130"/>
      <c r="AJ865" s="130"/>
      <c r="AK865" s="130"/>
      <c r="AL865" s="130"/>
    </row>
    <row r="866" spans="1:38" s="43" customFormat="1" x14ac:dyDescent="0.2">
      <c r="A866" s="15"/>
      <c r="B866" s="685"/>
      <c r="C866" s="15"/>
      <c r="K866" s="680"/>
      <c r="L866" s="130"/>
      <c r="M866" s="130"/>
      <c r="N866" s="130"/>
      <c r="O866" s="130"/>
      <c r="P866" s="130"/>
      <c r="Q866" s="130"/>
      <c r="R866" s="680"/>
      <c r="S866" s="130"/>
      <c r="T866" s="130"/>
      <c r="U866" s="130"/>
      <c r="V866" s="130"/>
      <c r="W866" s="130"/>
      <c r="X866" s="130"/>
      <c r="Y866" s="680"/>
      <c r="Z866" s="130"/>
      <c r="AA866" s="130"/>
      <c r="AB866" s="130"/>
      <c r="AC866" s="130"/>
      <c r="AD866" s="130"/>
      <c r="AE866" s="130"/>
      <c r="AF866" s="680"/>
      <c r="AG866" s="130"/>
      <c r="AH866" s="130"/>
      <c r="AI866" s="130"/>
      <c r="AJ866" s="130"/>
      <c r="AK866" s="130"/>
      <c r="AL866" s="130"/>
    </row>
    <row r="867" spans="1:38" s="43" customFormat="1" x14ac:dyDescent="0.2">
      <c r="A867" s="15"/>
      <c r="B867" s="685"/>
      <c r="C867" s="15"/>
      <c r="K867" s="680"/>
      <c r="L867" s="130"/>
      <c r="M867" s="130"/>
      <c r="N867" s="130"/>
      <c r="O867" s="130"/>
      <c r="P867" s="130"/>
      <c r="Q867" s="130"/>
      <c r="R867" s="680"/>
      <c r="S867" s="130"/>
      <c r="T867" s="130"/>
      <c r="U867" s="130"/>
      <c r="V867" s="130"/>
      <c r="W867" s="130"/>
      <c r="X867" s="130"/>
      <c r="Y867" s="680"/>
      <c r="Z867" s="130"/>
      <c r="AA867" s="130"/>
      <c r="AB867" s="130"/>
      <c r="AC867" s="130"/>
      <c r="AD867" s="130"/>
      <c r="AE867" s="130"/>
      <c r="AF867" s="680"/>
      <c r="AG867" s="130"/>
      <c r="AH867" s="130"/>
      <c r="AI867" s="130"/>
      <c r="AJ867" s="130"/>
      <c r="AK867" s="130"/>
      <c r="AL867" s="130"/>
    </row>
    <row r="868" spans="1:38" s="43" customFormat="1" x14ac:dyDescent="0.2">
      <c r="A868" s="15"/>
      <c r="B868" s="685"/>
      <c r="C868" s="15"/>
      <c r="K868" s="680"/>
      <c r="L868" s="130"/>
      <c r="M868" s="130"/>
      <c r="N868" s="130"/>
      <c r="O868" s="130"/>
      <c r="P868" s="130"/>
      <c r="Q868" s="130"/>
      <c r="R868" s="680"/>
      <c r="S868" s="130"/>
      <c r="T868" s="130"/>
      <c r="U868" s="130"/>
      <c r="V868" s="130"/>
      <c r="W868" s="130"/>
      <c r="X868" s="130"/>
      <c r="Y868" s="680"/>
      <c r="Z868" s="130"/>
      <c r="AA868" s="130"/>
      <c r="AB868" s="130"/>
      <c r="AC868" s="130"/>
      <c r="AD868" s="130"/>
      <c r="AE868" s="130"/>
      <c r="AF868" s="680"/>
      <c r="AG868" s="130"/>
      <c r="AH868" s="130"/>
      <c r="AI868" s="130"/>
      <c r="AJ868" s="130"/>
      <c r="AK868" s="130"/>
      <c r="AL868" s="130"/>
    </row>
    <row r="869" spans="1:38" s="43" customFormat="1" x14ac:dyDescent="0.2">
      <c r="A869" s="15"/>
      <c r="B869" s="685"/>
      <c r="C869" s="15"/>
      <c r="K869" s="680"/>
      <c r="L869" s="130"/>
      <c r="M869" s="130"/>
      <c r="N869" s="130"/>
      <c r="O869" s="130"/>
      <c r="P869" s="130"/>
      <c r="Q869" s="130"/>
      <c r="R869" s="680"/>
      <c r="S869" s="130"/>
      <c r="T869" s="130"/>
      <c r="U869" s="130"/>
      <c r="V869" s="130"/>
      <c r="W869" s="130"/>
      <c r="X869" s="130"/>
      <c r="Y869" s="680"/>
      <c r="Z869" s="130"/>
      <c r="AA869" s="130"/>
      <c r="AB869" s="130"/>
      <c r="AC869" s="130"/>
      <c r="AD869" s="130"/>
      <c r="AE869" s="130"/>
      <c r="AF869" s="680"/>
      <c r="AG869" s="130"/>
      <c r="AH869" s="130"/>
      <c r="AI869" s="130"/>
      <c r="AJ869" s="130"/>
      <c r="AK869" s="130"/>
      <c r="AL869" s="130"/>
    </row>
    <row r="870" spans="1:38" s="43" customFormat="1" x14ac:dyDescent="0.2">
      <c r="A870" s="15"/>
      <c r="B870" s="685"/>
      <c r="C870" s="15"/>
      <c r="K870" s="680"/>
      <c r="L870" s="130"/>
      <c r="M870" s="130"/>
      <c r="N870" s="130"/>
      <c r="O870" s="130"/>
      <c r="P870" s="130"/>
      <c r="Q870" s="130"/>
      <c r="R870" s="680"/>
      <c r="S870" s="130"/>
      <c r="T870" s="130"/>
      <c r="U870" s="130"/>
      <c r="V870" s="130"/>
      <c r="W870" s="130"/>
      <c r="X870" s="130"/>
      <c r="Y870" s="680"/>
      <c r="Z870" s="130"/>
      <c r="AA870" s="130"/>
      <c r="AB870" s="130"/>
      <c r="AC870" s="130"/>
      <c r="AD870" s="130"/>
      <c r="AE870" s="130"/>
      <c r="AF870" s="680"/>
      <c r="AG870" s="130"/>
      <c r="AH870" s="130"/>
      <c r="AI870" s="130"/>
      <c r="AJ870" s="130"/>
      <c r="AK870" s="130"/>
      <c r="AL870" s="130"/>
    </row>
    <row r="871" spans="1:38" s="43" customFormat="1" x14ac:dyDescent="0.2">
      <c r="A871" s="15"/>
      <c r="B871" s="685"/>
      <c r="C871" s="15"/>
      <c r="K871" s="680"/>
      <c r="L871" s="130"/>
      <c r="M871" s="130"/>
      <c r="N871" s="130"/>
      <c r="O871" s="130"/>
      <c r="P871" s="130"/>
      <c r="Q871" s="130"/>
      <c r="R871" s="680"/>
      <c r="S871" s="130"/>
      <c r="T871" s="130"/>
      <c r="U871" s="130"/>
      <c r="V871" s="130"/>
      <c r="W871" s="130"/>
      <c r="X871" s="130"/>
      <c r="Y871" s="680"/>
      <c r="Z871" s="130"/>
      <c r="AA871" s="130"/>
      <c r="AB871" s="130"/>
      <c r="AC871" s="130"/>
      <c r="AD871" s="130"/>
      <c r="AE871" s="130"/>
      <c r="AF871" s="680"/>
      <c r="AG871" s="130"/>
      <c r="AH871" s="130"/>
      <c r="AI871" s="130"/>
      <c r="AJ871" s="130"/>
      <c r="AK871" s="130"/>
      <c r="AL871" s="130"/>
    </row>
    <row r="872" spans="1:38" s="43" customFormat="1" x14ac:dyDescent="0.2">
      <c r="A872" s="15"/>
      <c r="B872" s="685"/>
      <c r="C872" s="15"/>
      <c r="K872" s="680"/>
      <c r="L872" s="130"/>
      <c r="M872" s="130"/>
      <c r="N872" s="130"/>
      <c r="O872" s="130"/>
      <c r="P872" s="130"/>
      <c r="Q872" s="130"/>
      <c r="R872" s="680"/>
      <c r="S872" s="130"/>
      <c r="T872" s="130"/>
      <c r="U872" s="130"/>
      <c r="V872" s="130"/>
      <c r="W872" s="130"/>
      <c r="X872" s="130"/>
      <c r="Y872" s="680"/>
      <c r="Z872" s="130"/>
      <c r="AA872" s="130"/>
      <c r="AB872" s="130"/>
      <c r="AC872" s="130"/>
      <c r="AD872" s="130"/>
      <c r="AE872" s="130"/>
      <c r="AF872" s="680"/>
      <c r="AG872" s="130"/>
      <c r="AH872" s="130"/>
      <c r="AI872" s="130"/>
      <c r="AJ872" s="130"/>
      <c r="AK872" s="130"/>
      <c r="AL872" s="130"/>
    </row>
    <row r="873" spans="1:38" s="43" customFormat="1" x14ac:dyDescent="0.2">
      <c r="A873" s="15"/>
      <c r="B873" s="685"/>
      <c r="C873" s="15"/>
      <c r="K873" s="680"/>
      <c r="L873" s="130"/>
      <c r="M873" s="130"/>
      <c r="N873" s="130"/>
      <c r="O873" s="130"/>
      <c r="P873" s="130"/>
      <c r="Q873" s="130"/>
      <c r="R873" s="680"/>
      <c r="S873" s="130"/>
      <c r="T873" s="130"/>
      <c r="U873" s="130"/>
      <c r="V873" s="130"/>
      <c r="W873" s="130"/>
      <c r="X873" s="130"/>
      <c r="Y873" s="680"/>
      <c r="Z873" s="130"/>
      <c r="AA873" s="130"/>
      <c r="AB873" s="130"/>
      <c r="AC873" s="130"/>
      <c r="AD873" s="130"/>
      <c r="AE873" s="130"/>
      <c r="AF873" s="680"/>
      <c r="AG873" s="130"/>
      <c r="AH873" s="130"/>
      <c r="AI873" s="130"/>
      <c r="AJ873" s="130"/>
      <c r="AK873" s="130"/>
      <c r="AL873" s="130"/>
    </row>
    <row r="874" spans="1:38" s="43" customFormat="1" x14ac:dyDescent="0.2">
      <c r="A874" s="15"/>
      <c r="B874" s="685"/>
      <c r="C874" s="15"/>
      <c r="K874" s="680"/>
      <c r="L874" s="130"/>
      <c r="M874" s="130"/>
      <c r="N874" s="130"/>
      <c r="O874" s="130"/>
      <c r="P874" s="130"/>
      <c r="Q874" s="130"/>
      <c r="R874" s="680"/>
      <c r="S874" s="130"/>
      <c r="T874" s="130"/>
      <c r="U874" s="130"/>
      <c r="V874" s="130"/>
      <c r="W874" s="130"/>
      <c r="X874" s="130"/>
      <c r="Y874" s="680"/>
      <c r="Z874" s="130"/>
      <c r="AA874" s="130"/>
      <c r="AB874" s="130"/>
      <c r="AC874" s="130"/>
      <c r="AD874" s="130"/>
      <c r="AE874" s="130"/>
      <c r="AF874" s="680"/>
      <c r="AG874" s="130"/>
      <c r="AH874" s="130"/>
      <c r="AI874" s="130"/>
      <c r="AJ874" s="130"/>
      <c r="AK874" s="130"/>
      <c r="AL874" s="130"/>
    </row>
    <row r="875" spans="1:38" s="43" customFormat="1" x14ac:dyDescent="0.2">
      <c r="A875" s="15"/>
      <c r="B875" s="685"/>
      <c r="C875" s="15"/>
      <c r="K875" s="680"/>
      <c r="L875" s="130"/>
      <c r="M875" s="130"/>
      <c r="N875" s="130"/>
      <c r="O875" s="130"/>
      <c r="P875" s="130"/>
      <c r="Q875" s="130"/>
      <c r="R875" s="680"/>
      <c r="S875" s="130"/>
      <c r="T875" s="130"/>
      <c r="U875" s="130"/>
      <c r="V875" s="130"/>
      <c r="W875" s="130"/>
      <c r="X875" s="130"/>
      <c r="Y875" s="680"/>
      <c r="Z875" s="130"/>
      <c r="AA875" s="130"/>
      <c r="AB875" s="130"/>
      <c r="AC875" s="130"/>
      <c r="AD875" s="130"/>
      <c r="AE875" s="130"/>
      <c r="AF875" s="680"/>
      <c r="AG875" s="130"/>
      <c r="AH875" s="130"/>
      <c r="AI875" s="130"/>
      <c r="AJ875" s="130"/>
      <c r="AK875" s="130"/>
      <c r="AL875" s="130"/>
    </row>
    <row r="876" spans="1:38" s="43" customFormat="1" x14ac:dyDescent="0.2">
      <c r="A876" s="15"/>
      <c r="B876" s="685"/>
      <c r="C876" s="15"/>
      <c r="K876" s="680"/>
      <c r="L876" s="130"/>
      <c r="M876" s="130"/>
      <c r="N876" s="130"/>
      <c r="O876" s="130"/>
      <c r="P876" s="130"/>
      <c r="Q876" s="130"/>
      <c r="R876" s="680"/>
      <c r="S876" s="130"/>
      <c r="T876" s="130"/>
      <c r="U876" s="130"/>
      <c r="V876" s="130"/>
      <c r="W876" s="130"/>
      <c r="X876" s="130"/>
      <c r="Y876" s="680"/>
      <c r="Z876" s="130"/>
      <c r="AA876" s="130"/>
      <c r="AB876" s="130"/>
      <c r="AC876" s="130"/>
      <c r="AD876" s="130"/>
      <c r="AE876" s="130"/>
      <c r="AF876" s="680"/>
      <c r="AG876" s="130"/>
      <c r="AH876" s="130"/>
      <c r="AI876" s="130"/>
      <c r="AJ876" s="130"/>
      <c r="AK876" s="130"/>
      <c r="AL876" s="130"/>
    </row>
    <row r="877" spans="1:38" s="43" customFormat="1" x14ac:dyDescent="0.2">
      <c r="A877" s="15"/>
      <c r="B877" s="685"/>
      <c r="C877" s="15"/>
      <c r="K877" s="680"/>
      <c r="L877" s="130"/>
      <c r="M877" s="130"/>
      <c r="N877" s="130"/>
      <c r="O877" s="130"/>
      <c r="P877" s="130"/>
      <c r="Q877" s="130"/>
      <c r="R877" s="680"/>
      <c r="S877" s="130"/>
      <c r="T877" s="130"/>
      <c r="U877" s="130"/>
      <c r="V877" s="130"/>
      <c r="W877" s="130"/>
      <c r="X877" s="130"/>
      <c r="Y877" s="680"/>
      <c r="Z877" s="130"/>
      <c r="AA877" s="130"/>
      <c r="AB877" s="130"/>
      <c r="AC877" s="130"/>
      <c r="AD877" s="130"/>
      <c r="AE877" s="130"/>
      <c r="AF877" s="680"/>
      <c r="AG877" s="130"/>
      <c r="AH877" s="130"/>
      <c r="AI877" s="130"/>
      <c r="AJ877" s="130"/>
      <c r="AK877" s="130"/>
      <c r="AL877" s="130"/>
    </row>
    <row r="878" spans="1:38" s="43" customFormat="1" x14ac:dyDescent="0.2">
      <c r="A878" s="15"/>
      <c r="B878" s="685"/>
      <c r="C878" s="15"/>
      <c r="K878" s="680"/>
      <c r="L878" s="130"/>
      <c r="M878" s="130"/>
      <c r="N878" s="130"/>
      <c r="O878" s="130"/>
      <c r="P878" s="130"/>
      <c r="Q878" s="130"/>
      <c r="R878" s="680"/>
      <c r="S878" s="130"/>
      <c r="T878" s="130"/>
      <c r="U878" s="130"/>
      <c r="V878" s="130"/>
      <c r="W878" s="130"/>
      <c r="X878" s="130"/>
      <c r="Y878" s="680"/>
      <c r="Z878" s="130"/>
      <c r="AA878" s="130"/>
      <c r="AB878" s="130"/>
      <c r="AC878" s="130"/>
      <c r="AD878" s="130"/>
      <c r="AE878" s="130"/>
      <c r="AF878" s="680"/>
      <c r="AG878" s="130"/>
      <c r="AH878" s="130"/>
      <c r="AI878" s="130"/>
      <c r="AJ878" s="130"/>
      <c r="AK878" s="130"/>
      <c r="AL878" s="130"/>
    </row>
    <row r="879" spans="1:38" s="43" customFormat="1" x14ac:dyDescent="0.2">
      <c r="A879" s="15"/>
      <c r="B879" s="685"/>
      <c r="C879" s="15"/>
      <c r="K879" s="680"/>
      <c r="L879" s="130"/>
      <c r="M879" s="130"/>
      <c r="N879" s="130"/>
      <c r="O879" s="130"/>
      <c r="P879" s="130"/>
      <c r="Q879" s="130"/>
      <c r="R879" s="680"/>
      <c r="S879" s="130"/>
      <c r="T879" s="130"/>
      <c r="U879" s="130"/>
      <c r="V879" s="130"/>
      <c r="W879" s="130"/>
      <c r="X879" s="130"/>
      <c r="Y879" s="680"/>
      <c r="Z879" s="130"/>
      <c r="AA879" s="130"/>
      <c r="AB879" s="130"/>
      <c r="AC879" s="130"/>
      <c r="AD879" s="130"/>
      <c r="AE879" s="130"/>
      <c r="AF879" s="680"/>
      <c r="AG879" s="130"/>
      <c r="AH879" s="130"/>
      <c r="AI879" s="130"/>
      <c r="AJ879" s="130"/>
      <c r="AK879" s="130"/>
      <c r="AL879" s="130"/>
    </row>
    <row r="880" spans="1:38" s="43" customFormat="1" x14ac:dyDescent="0.2">
      <c r="A880" s="15"/>
      <c r="B880" s="685"/>
      <c r="C880" s="15"/>
      <c r="K880" s="680"/>
      <c r="L880" s="130"/>
      <c r="M880" s="130"/>
      <c r="N880" s="130"/>
      <c r="O880" s="130"/>
      <c r="P880" s="130"/>
      <c r="Q880" s="130"/>
      <c r="R880" s="680"/>
      <c r="S880" s="130"/>
      <c r="T880" s="130"/>
      <c r="U880" s="130"/>
      <c r="V880" s="130"/>
      <c r="W880" s="130"/>
      <c r="X880" s="130"/>
      <c r="Y880" s="680"/>
      <c r="Z880" s="130"/>
      <c r="AA880" s="130"/>
      <c r="AB880" s="130"/>
      <c r="AC880" s="130"/>
      <c r="AD880" s="130"/>
      <c r="AE880" s="130"/>
      <c r="AF880" s="680"/>
      <c r="AG880" s="130"/>
      <c r="AH880" s="130"/>
      <c r="AI880" s="130"/>
      <c r="AJ880" s="130"/>
      <c r="AK880" s="130"/>
      <c r="AL880" s="130"/>
    </row>
    <row r="881" spans="1:38" s="43" customFormat="1" x14ac:dyDescent="0.2">
      <c r="A881" s="15"/>
      <c r="B881" s="685"/>
      <c r="C881" s="15"/>
      <c r="K881" s="680"/>
      <c r="L881" s="130"/>
      <c r="M881" s="130"/>
      <c r="N881" s="130"/>
      <c r="O881" s="130"/>
      <c r="P881" s="130"/>
      <c r="Q881" s="130"/>
      <c r="R881" s="680"/>
      <c r="S881" s="130"/>
      <c r="T881" s="130"/>
      <c r="U881" s="130"/>
      <c r="V881" s="130"/>
      <c r="W881" s="130"/>
      <c r="X881" s="130"/>
      <c r="Y881" s="680"/>
      <c r="Z881" s="130"/>
      <c r="AA881" s="130"/>
      <c r="AB881" s="130"/>
      <c r="AC881" s="130"/>
      <c r="AD881" s="130"/>
      <c r="AE881" s="130"/>
      <c r="AF881" s="680"/>
      <c r="AG881" s="130"/>
      <c r="AH881" s="130"/>
      <c r="AI881" s="130"/>
      <c r="AJ881" s="130"/>
      <c r="AK881" s="130"/>
      <c r="AL881" s="130"/>
    </row>
    <row r="882" spans="1:38" s="43" customFormat="1" x14ac:dyDescent="0.2">
      <c r="A882" s="15"/>
      <c r="B882" s="685"/>
      <c r="C882" s="15"/>
      <c r="K882" s="680"/>
      <c r="L882" s="130"/>
      <c r="M882" s="130"/>
      <c r="N882" s="130"/>
      <c r="O882" s="130"/>
      <c r="P882" s="130"/>
      <c r="Q882" s="130"/>
      <c r="R882" s="680"/>
      <c r="S882" s="130"/>
      <c r="T882" s="130"/>
      <c r="U882" s="130"/>
      <c r="V882" s="130"/>
      <c r="W882" s="130"/>
      <c r="X882" s="130"/>
      <c r="Y882" s="680"/>
      <c r="Z882" s="130"/>
      <c r="AA882" s="130"/>
      <c r="AB882" s="130"/>
      <c r="AC882" s="130"/>
      <c r="AD882" s="130"/>
      <c r="AE882" s="130"/>
      <c r="AF882" s="680"/>
      <c r="AG882" s="130"/>
      <c r="AH882" s="130"/>
      <c r="AI882" s="130"/>
      <c r="AJ882" s="130"/>
      <c r="AK882" s="130"/>
      <c r="AL882" s="130"/>
    </row>
    <row r="883" spans="1:38" s="43" customFormat="1" x14ac:dyDescent="0.2">
      <c r="A883" s="15"/>
      <c r="B883" s="685"/>
      <c r="C883" s="15"/>
      <c r="K883" s="680"/>
      <c r="L883" s="130"/>
      <c r="M883" s="130"/>
      <c r="N883" s="130"/>
      <c r="O883" s="130"/>
      <c r="P883" s="130"/>
      <c r="Q883" s="130"/>
      <c r="R883" s="680"/>
      <c r="S883" s="130"/>
      <c r="T883" s="130"/>
      <c r="U883" s="130"/>
      <c r="V883" s="130"/>
      <c r="W883" s="130"/>
      <c r="X883" s="130"/>
      <c r="Y883" s="680"/>
      <c r="Z883" s="130"/>
      <c r="AA883" s="130"/>
      <c r="AB883" s="130"/>
      <c r="AC883" s="130"/>
      <c r="AD883" s="130"/>
      <c r="AE883" s="130"/>
      <c r="AF883" s="680"/>
      <c r="AG883" s="130"/>
      <c r="AH883" s="130"/>
      <c r="AI883" s="130"/>
      <c r="AJ883" s="130"/>
      <c r="AK883" s="130"/>
      <c r="AL883" s="130"/>
    </row>
    <row r="884" spans="1:38" s="43" customFormat="1" x14ac:dyDescent="0.2">
      <c r="A884" s="15"/>
      <c r="B884" s="685"/>
      <c r="C884" s="15"/>
      <c r="K884" s="680"/>
      <c r="L884" s="130"/>
      <c r="M884" s="130"/>
      <c r="N884" s="130"/>
      <c r="O884" s="130"/>
      <c r="P884" s="130"/>
      <c r="Q884" s="130"/>
      <c r="R884" s="680"/>
      <c r="S884" s="130"/>
      <c r="T884" s="130"/>
      <c r="U884" s="130"/>
      <c r="V884" s="130"/>
      <c r="W884" s="130"/>
      <c r="X884" s="130"/>
      <c r="Y884" s="680"/>
      <c r="Z884" s="130"/>
      <c r="AA884" s="130"/>
      <c r="AB884" s="130"/>
      <c r="AC884" s="130"/>
      <c r="AD884" s="130"/>
      <c r="AE884" s="130"/>
      <c r="AF884" s="680"/>
      <c r="AG884" s="130"/>
      <c r="AH884" s="130"/>
      <c r="AI884" s="130"/>
      <c r="AJ884" s="130"/>
      <c r="AK884" s="130"/>
      <c r="AL884" s="130"/>
    </row>
    <row r="885" spans="1:38" s="43" customFormat="1" x14ac:dyDescent="0.2">
      <c r="A885" s="15"/>
      <c r="B885" s="685"/>
      <c r="C885" s="15"/>
      <c r="K885" s="680"/>
      <c r="L885" s="130"/>
      <c r="M885" s="130"/>
      <c r="N885" s="130"/>
      <c r="O885" s="130"/>
      <c r="P885" s="130"/>
      <c r="Q885" s="130"/>
      <c r="R885" s="680"/>
      <c r="S885" s="130"/>
      <c r="T885" s="130"/>
      <c r="U885" s="130"/>
      <c r="V885" s="130"/>
      <c r="W885" s="130"/>
      <c r="X885" s="130"/>
      <c r="Y885" s="680"/>
      <c r="Z885" s="130"/>
      <c r="AA885" s="130"/>
      <c r="AB885" s="130"/>
      <c r="AC885" s="130"/>
      <c r="AD885" s="130"/>
      <c r="AE885" s="130"/>
      <c r="AF885" s="680"/>
      <c r="AG885" s="130"/>
      <c r="AH885" s="130"/>
      <c r="AI885" s="130"/>
      <c r="AJ885" s="130"/>
      <c r="AK885" s="130"/>
      <c r="AL885" s="130"/>
    </row>
    <row r="886" spans="1:38" s="43" customFormat="1" x14ac:dyDescent="0.2">
      <c r="A886" s="15"/>
      <c r="B886" s="685"/>
      <c r="C886" s="15"/>
      <c r="K886" s="680"/>
      <c r="L886" s="130"/>
      <c r="M886" s="130"/>
      <c r="N886" s="130"/>
      <c r="O886" s="130"/>
      <c r="P886" s="130"/>
      <c r="Q886" s="130"/>
      <c r="R886" s="680"/>
      <c r="S886" s="130"/>
      <c r="T886" s="130"/>
      <c r="U886" s="130"/>
      <c r="V886" s="130"/>
      <c r="W886" s="130"/>
      <c r="X886" s="130"/>
      <c r="Y886" s="680"/>
      <c r="Z886" s="130"/>
      <c r="AA886" s="130"/>
      <c r="AB886" s="130"/>
      <c r="AC886" s="130"/>
      <c r="AD886" s="130"/>
      <c r="AE886" s="130"/>
      <c r="AF886" s="680"/>
      <c r="AG886" s="130"/>
      <c r="AH886" s="130"/>
      <c r="AI886" s="130"/>
      <c r="AJ886" s="130"/>
      <c r="AK886" s="130"/>
      <c r="AL886" s="130"/>
    </row>
    <row r="887" spans="1:38" s="43" customFormat="1" x14ac:dyDescent="0.2">
      <c r="A887" s="15"/>
      <c r="B887" s="685"/>
      <c r="C887" s="15"/>
      <c r="K887" s="680"/>
      <c r="L887" s="130"/>
      <c r="M887" s="130"/>
      <c r="N887" s="130"/>
      <c r="O887" s="130"/>
      <c r="P887" s="130"/>
      <c r="Q887" s="130"/>
      <c r="R887" s="680"/>
      <c r="S887" s="130"/>
      <c r="T887" s="130"/>
      <c r="U887" s="130"/>
      <c r="V887" s="130"/>
      <c r="W887" s="130"/>
      <c r="X887" s="130"/>
      <c r="Y887" s="680"/>
      <c r="Z887" s="130"/>
      <c r="AA887" s="130"/>
      <c r="AB887" s="130"/>
      <c r="AC887" s="130"/>
      <c r="AD887" s="130"/>
      <c r="AE887" s="130"/>
      <c r="AF887" s="680"/>
      <c r="AG887" s="130"/>
      <c r="AH887" s="130"/>
      <c r="AI887" s="130"/>
      <c r="AJ887" s="130"/>
      <c r="AK887" s="130"/>
      <c r="AL887" s="130"/>
    </row>
    <row r="888" spans="1:38" s="43" customFormat="1" x14ac:dyDescent="0.2">
      <c r="A888" s="15"/>
      <c r="B888" s="685"/>
      <c r="C888" s="15"/>
      <c r="K888" s="680"/>
      <c r="L888" s="130"/>
      <c r="M888" s="130"/>
      <c r="N888" s="130"/>
      <c r="O888" s="130"/>
      <c r="P888" s="130"/>
      <c r="Q888" s="130"/>
      <c r="R888" s="680"/>
      <c r="S888" s="130"/>
      <c r="T888" s="130"/>
      <c r="U888" s="130"/>
      <c r="V888" s="130"/>
      <c r="W888" s="130"/>
      <c r="X888" s="130"/>
      <c r="Y888" s="680"/>
      <c r="Z888" s="130"/>
      <c r="AA888" s="130"/>
      <c r="AB888" s="130"/>
      <c r="AC888" s="130"/>
      <c r="AD888" s="130"/>
      <c r="AE888" s="130"/>
      <c r="AF888" s="680"/>
      <c r="AG888" s="130"/>
      <c r="AH888" s="130"/>
      <c r="AI888" s="130"/>
      <c r="AJ888" s="130"/>
      <c r="AK888" s="130"/>
      <c r="AL888" s="130"/>
    </row>
    <row r="889" spans="1:38" s="43" customFormat="1" x14ac:dyDescent="0.2">
      <c r="A889" s="15"/>
      <c r="B889" s="685"/>
      <c r="C889" s="15"/>
      <c r="K889" s="680"/>
      <c r="L889" s="130"/>
      <c r="M889" s="130"/>
      <c r="N889" s="130"/>
      <c r="O889" s="130"/>
      <c r="P889" s="130"/>
      <c r="Q889" s="130"/>
      <c r="R889" s="680"/>
      <c r="S889" s="130"/>
      <c r="T889" s="130"/>
      <c r="U889" s="130"/>
      <c r="V889" s="130"/>
      <c r="W889" s="130"/>
      <c r="X889" s="130"/>
      <c r="Y889" s="680"/>
      <c r="Z889" s="130"/>
      <c r="AA889" s="130"/>
      <c r="AB889" s="130"/>
      <c r="AC889" s="130"/>
      <c r="AD889" s="130"/>
      <c r="AE889" s="130"/>
      <c r="AF889" s="680"/>
      <c r="AG889" s="130"/>
      <c r="AH889" s="130"/>
      <c r="AI889" s="130"/>
      <c r="AJ889" s="130"/>
      <c r="AK889" s="130"/>
      <c r="AL889" s="130"/>
    </row>
    <row r="890" spans="1:38" s="43" customFormat="1" x14ac:dyDescent="0.2">
      <c r="A890" s="15"/>
      <c r="B890" s="685"/>
      <c r="C890" s="15"/>
      <c r="K890" s="680"/>
      <c r="L890" s="130"/>
      <c r="M890" s="130"/>
      <c r="N890" s="130"/>
      <c r="O890" s="130"/>
      <c r="P890" s="130"/>
      <c r="Q890" s="130"/>
      <c r="R890" s="680"/>
      <c r="S890" s="130"/>
      <c r="T890" s="130"/>
      <c r="U890" s="130"/>
      <c r="V890" s="130"/>
      <c r="W890" s="130"/>
      <c r="X890" s="130"/>
      <c r="Y890" s="680"/>
      <c r="Z890" s="130"/>
      <c r="AA890" s="130"/>
      <c r="AB890" s="130"/>
      <c r="AC890" s="130"/>
      <c r="AD890" s="130"/>
      <c r="AE890" s="130"/>
      <c r="AF890" s="680"/>
      <c r="AG890" s="130"/>
      <c r="AH890" s="130"/>
      <c r="AI890" s="130"/>
      <c r="AJ890" s="130"/>
      <c r="AK890" s="130"/>
      <c r="AL890" s="130"/>
    </row>
    <row r="891" spans="1:38" s="43" customFormat="1" x14ac:dyDescent="0.2">
      <c r="A891" s="15"/>
      <c r="B891" s="685"/>
      <c r="C891" s="15"/>
      <c r="K891" s="680"/>
      <c r="L891" s="130"/>
      <c r="M891" s="130"/>
      <c r="N891" s="130"/>
      <c r="O891" s="130"/>
      <c r="P891" s="130"/>
      <c r="Q891" s="130"/>
      <c r="R891" s="680"/>
      <c r="S891" s="130"/>
      <c r="T891" s="130"/>
      <c r="U891" s="130"/>
      <c r="V891" s="130"/>
      <c r="W891" s="130"/>
      <c r="X891" s="130"/>
      <c r="Y891" s="680"/>
      <c r="Z891" s="130"/>
      <c r="AA891" s="130"/>
      <c r="AB891" s="130"/>
      <c r="AC891" s="130"/>
      <c r="AD891" s="130"/>
      <c r="AE891" s="130"/>
      <c r="AF891" s="680"/>
      <c r="AG891" s="130"/>
      <c r="AH891" s="130"/>
      <c r="AI891" s="130"/>
      <c r="AJ891" s="130"/>
      <c r="AK891" s="130"/>
      <c r="AL891" s="130"/>
    </row>
    <row r="892" spans="1:38" s="43" customFormat="1" x14ac:dyDescent="0.2">
      <c r="A892" s="15"/>
      <c r="B892" s="685"/>
      <c r="C892" s="15"/>
      <c r="K892" s="680"/>
      <c r="L892" s="130"/>
      <c r="M892" s="130"/>
      <c r="N892" s="130"/>
      <c r="O892" s="130"/>
      <c r="P892" s="130"/>
      <c r="Q892" s="130"/>
      <c r="R892" s="680"/>
      <c r="S892" s="130"/>
      <c r="T892" s="130"/>
      <c r="U892" s="130"/>
      <c r="V892" s="130"/>
      <c r="W892" s="130"/>
      <c r="X892" s="130"/>
      <c r="Y892" s="680"/>
      <c r="Z892" s="130"/>
      <c r="AA892" s="130"/>
      <c r="AB892" s="130"/>
      <c r="AC892" s="130"/>
      <c r="AD892" s="130"/>
      <c r="AE892" s="130"/>
      <c r="AF892" s="680"/>
      <c r="AG892" s="130"/>
      <c r="AH892" s="130"/>
      <c r="AI892" s="130"/>
      <c r="AJ892" s="130"/>
      <c r="AK892" s="130"/>
      <c r="AL892" s="130"/>
    </row>
    <row r="893" spans="1:38" s="43" customFormat="1" x14ac:dyDescent="0.2">
      <c r="A893" s="15"/>
      <c r="B893" s="685"/>
      <c r="C893" s="15"/>
      <c r="K893" s="680"/>
      <c r="L893" s="130"/>
      <c r="M893" s="130"/>
      <c r="N893" s="130"/>
      <c r="O893" s="130"/>
      <c r="P893" s="130"/>
      <c r="Q893" s="130"/>
      <c r="R893" s="680"/>
      <c r="S893" s="130"/>
      <c r="T893" s="130"/>
      <c r="U893" s="130"/>
      <c r="V893" s="130"/>
      <c r="W893" s="130"/>
      <c r="X893" s="130"/>
      <c r="Y893" s="680"/>
      <c r="Z893" s="130"/>
      <c r="AA893" s="130"/>
      <c r="AB893" s="130"/>
      <c r="AC893" s="130"/>
      <c r="AD893" s="130"/>
      <c r="AE893" s="130"/>
      <c r="AF893" s="680"/>
      <c r="AG893" s="130"/>
      <c r="AH893" s="130"/>
      <c r="AI893" s="130"/>
      <c r="AJ893" s="130"/>
      <c r="AK893" s="130"/>
      <c r="AL893" s="130"/>
    </row>
    <row r="894" spans="1:38" s="43" customFormat="1" x14ac:dyDescent="0.2">
      <c r="A894" s="15"/>
      <c r="B894" s="685"/>
      <c r="C894" s="15"/>
      <c r="K894" s="680"/>
      <c r="L894" s="130"/>
      <c r="M894" s="130"/>
      <c r="N894" s="130"/>
      <c r="O894" s="130"/>
      <c r="P894" s="130"/>
      <c r="Q894" s="130"/>
      <c r="R894" s="680"/>
      <c r="S894" s="130"/>
      <c r="T894" s="130"/>
      <c r="U894" s="130"/>
      <c r="V894" s="130"/>
      <c r="W894" s="130"/>
      <c r="X894" s="130"/>
      <c r="Y894" s="680"/>
      <c r="Z894" s="130"/>
      <c r="AA894" s="130"/>
      <c r="AB894" s="130"/>
      <c r="AC894" s="130"/>
      <c r="AD894" s="130"/>
      <c r="AE894" s="130"/>
      <c r="AF894" s="680"/>
      <c r="AG894" s="130"/>
      <c r="AH894" s="130"/>
      <c r="AI894" s="130"/>
      <c r="AJ894" s="130"/>
      <c r="AK894" s="130"/>
      <c r="AL894" s="130"/>
    </row>
    <row r="895" spans="1:38" s="43" customFormat="1" x14ac:dyDescent="0.2">
      <c r="A895" s="15"/>
      <c r="B895" s="685"/>
      <c r="C895" s="15"/>
      <c r="K895" s="680"/>
      <c r="L895" s="130"/>
      <c r="M895" s="130"/>
      <c r="N895" s="130"/>
      <c r="O895" s="130"/>
      <c r="P895" s="130"/>
      <c r="Q895" s="130"/>
      <c r="R895" s="680"/>
      <c r="S895" s="130"/>
      <c r="T895" s="130"/>
      <c r="U895" s="130"/>
      <c r="V895" s="130"/>
      <c r="W895" s="130"/>
      <c r="X895" s="130"/>
      <c r="Y895" s="680"/>
      <c r="Z895" s="130"/>
      <c r="AA895" s="130"/>
      <c r="AB895" s="130"/>
      <c r="AC895" s="130"/>
      <c r="AD895" s="130"/>
      <c r="AE895" s="130"/>
      <c r="AF895" s="680"/>
      <c r="AG895" s="130"/>
      <c r="AH895" s="130"/>
      <c r="AI895" s="130"/>
      <c r="AJ895" s="130"/>
      <c r="AK895" s="130"/>
      <c r="AL895" s="130"/>
    </row>
    <row r="896" spans="1:38" s="43" customFormat="1" x14ac:dyDescent="0.2">
      <c r="A896" s="15"/>
      <c r="B896" s="685"/>
      <c r="C896" s="15"/>
      <c r="K896" s="680"/>
      <c r="L896" s="130"/>
      <c r="M896" s="130"/>
      <c r="N896" s="130"/>
      <c r="O896" s="130"/>
      <c r="P896" s="130"/>
      <c r="Q896" s="130"/>
      <c r="R896" s="680"/>
      <c r="S896" s="130"/>
      <c r="T896" s="130"/>
      <c r="U896" s="130"/>
      <c r="V896" s="130"/>
      <c r="W896" s="130"/>
      <c r="X896" s="130"/>
      <c r="Y896" s="680"/>
      <c r="Z896" s="130"/>
      <c r="AA896" s="130"/>
      <c r="AB896" s="130"/>
      <c r="AC896" s="130"/>
      <c r="AD896" s="130"/>
      <c r="AE896" s="130"/>
      <c r="AF896" s="680"/>
      <c r="AG896" s="130"/>
      <c r="AH896" s="130"/>
      <c r="AI896" s="130"/>
      <c r="AJ896" s="130"/>
      <c r="AK896" s="130"/>
      <c r="AL896" s="130"/>
    </row>
    <row r="897" spans="1:38" s="43" customFormat="1" x14ac:dyDescent="0.2">
      <c r="A897" s="15"/>
      <c r="B897" s="685"/>
      <c r="C897" s="15"/>
      <c r="K897" s="680"/>
      <c r="L897" s="130"/>
      <c r="M897" s="130"/>
      <c r="N897" s="130"/>
      <c r="O897" s="130"/>
      <c r="P897" s="130"/>
      <c r="Q897" s="130"/>
      <c r="R897" s="680"/>
      <c r="S897" s="130"/>
      <c r="T897" s="130"/>
      <c r="U897" s="130"/>
      <c r="V897" s="130"/>
      <c r="W897" s="130"/>
      <c r="X897" s="130"/>
      <c r="Y897" s="680"/>
      <c r="Z897" s="130"/>
      <c r="AA897" s="130"/>
      <c r="AB897" s="130"/>
      <c r="AC897" s="130"/>
      <c r="AD897" s="130"/>
      <c r="AE897" s="130"/>
      <c r="AF897" s="680"/>
      <c r="AG897" s="130"/>
      <c r="AH897" s="130"/>
      <c r="AI897" s="130"/>
      <c r="AJ897" s="130"/>
      <c r="AK897" s="130"/>
      <c r="AL897" s="130"/>
    </row>
    <row r="898" spans="1:38" s="43" customFormat="1" x14ac:dyDescent="0.2">
      <c r="A898" s="15"/>
      <c r="B898" s="685"/>
      <c r="C898" s="15"/>
      <c r="K898" s="680"/>
      <c r="L898" s="130"/>
      <c r="M898" s="130"/>
      <c r="N898" s="130"/>
      <c r="O898" s="130"/>
      <c r="P898" s="130"/>
      <c r="Q898" s="130"/>
      <c r="R898" s="680"/>
      <c r="S898" s="130"/>
      <c r="T898" s="130"/>
      <c r="U898" s="130"/>
      <c r="V898" s="130"/>
      <c r="W898" s="130"/>
      <c r="X898" s="130"/>
      <c r="Y898" s="680"/>
      <c r="Z898" s="130"/>
      <c r="AA898" s="130"/>
      <c r="AB898" s="130"/>
      <c r="AC898" s="130"/>
      <c r="AD898" s="130"/>
      <c r="AE898" s="130"/>
      <c r="AF898" s="680"/>
      <c r="AG898" s="130"/>
      <c r="AH898" s="130"/>
      <c r="AI898" s="130"/>
      <c r="AJ898" s="130"/>
      <c r="AK898" s="130"/>
      <c r="AL898" s="130"/>
    </row>
    <row r="899" spans="1:38" s="43" customFormat="1" x14ac:dyDescent="0.2">
      <c r="A899" s="15"/>
      <c r="B899" s="685"/>
      <c r="C899" s="15"/>
      <c r="K899" s="680"/>
      <c r="L899" s="130"/>
      <c r="M899" s="130"/>
      <c r="N899" s="130"/>
      <c r="O899" s="130"/>
      <c r="P899" s="130"/>
      <c r="Q899" s="130"/>
      <c r="R899" s="680"/>
      <c r="S899" s="130"/>
      <c r="T899" s="130"/>
      <c r="U899" s="130"/>
      <c r="V899" s="130"/>
      <c r="W899" s="130"/>
      <c r="X899" s="130"/>
      <c r="Y899" s="680"/>
      <c r="Z899" s="130"/>
      <c r="AA899" s="130"/>
      <c r="AB899" s="130"/>
      <c r="AC899" s="130"/>
      <c r="AD899" s="130"/>
      <c r="AE899" s="130"/>
      <c r="AF899" s="680"/>
      <c r="AG899" s="130"/>
      <c r="AH899" s="130"/>
      <c r="AI899" s="130"/>
      <c r="AJ899" s="130"/>
      <c r="AK899" s="130"/>
      <c r="AL899" s="130"/>
    </row>
    <row r="900" spans="1:38" s="43" customFormat="1" x14ac:dyDescent="0.2">
      <c r="A900" s="15"/>
      <c r="B900" s="685"/>
      <c r="C900" s="15"/>
      <c r="K900" s="680"/>
      <c r="L900" s="130"/>
      <c r="M900" s="130"/>
      <c r="N900" s="130"/>
      <c r="O900" s="130"/>
      <c r="P900" s="130"/>
      <c r="Q900" s="130"/>
      <c r="R900" s="680"/>
      <c r="S900" s="130"/>
      <c r="T900" s="130"/>
      <c r="U900" s="130"/>
      <c r="V900" s="130"/>
      <c r="W900" s="130"/>
      <c r="X900" s="130"/>
      <c r="Y900" s="680"/>
      <c r="Z900" s="130"/>
      <c r="AA900" s="130"/>
      <c r="AB900" s="130"/>
      <c r="AC900" s="130"/>
      <c r="AD900" s="130"/>
      <c r="AE900" s="130"/>
      <c r="AF900" s="680"/>
      <c r="AG900" s="130"/>
      <c r="AH900" s="130"/>
      <c r="AI900" s="130"/>
      <c r="AJ900" s="130"/>
      <c r="AK900" s="130"/>
      <c r="AL900" s="130"/>
    </row>
    <row r="901" spans="1:38" s="43" customFormat="1" x14ac:dyDescent="0.2">
      <c r="A901" s="15"/>
      <c r="B901" s="685"/>
      <c r="C901" s="15"/>
      <c r="K901" s="680"/>
      <c r="L901" s="130"/>
      <c r="M901" s="130"/>
      <c r="N901" s="130"/>
      <c r="O901" s="130"/>
      <c r="P901" s="130"/>
      <c r="Q901" s="130"/>
      <c r="R901" s="680"/>
      <c r="S901" s="130"/>
      <c r="T901" s="130"/>
      <c r="U901" s="130"/>
      <c r="V901" s="130"/>
      <c r="W901" s="130"/>
      <c r="X901" s="130"/>
      <c r="Y901" s="680"/>
      <c r="Z901" s="130"/>
      <c r="AA901" s="130"/>
      <c r="AB901" s="130"/>
      <c r="AC901" s="130"/>
      <c r="AD901" s="130"/>
      <c r="AE901" s="130"/>
      <c r="AF901" s="680"/>
      <c r="AG901" s="130"/>
      <c r="AH901" s="130"/>
      <c r="AI901" s="130"/>
      <c r="AJ901" s="130"/>
      <c r="AK901" s="130"/>
      <c r="AL901" s="130"/>
    </row>
    <row r="902" spans="1:38" s="43" customFormat="1" x14ac:dyDescent="0.2">
      <c r="A902" s="15"/>
      <c r="B902" s="685"/>
      <c r="C902" s="15"/>
      <c r="K902" s="680"/>
      <c r="L902" s="130"/>
      <c r="M902" s="130"/>
      <c r="N902" s="130"/>
      <c r="O902" s="130"/>
      <c r="P902" s="130"/>
      <c r="Q902" s="130"/>
      <c r="R902" s="680"/>
      <c r="S902" s="130"/>
      <c r="T902" s="130"/>
      <c r="U902" s="130"/>
      <c r="V902" s="130"/>
      <c r="W902" s="130"/>
      <c r="X902" s="130"/>
      <c r="Y902" s="680"/>
      <c r="Z902" s="130"/>
      <c r="AA902" s="130"/>
      <c r="AB902" s="130"/>
      <c r="AC902" s="130"/>
      <c r="AD902" s="130"/>
      <c r="AE902" s="130"/>
      <c r="AF902" s="680"/>
      <c r="AG902" s="130"/>
      <c r="AH902" s="130"/>
      <c r="AI902" s="130"/>
      <c r="AJ902" s="130"/>
      <c r="AK902" s="130"/>
      <c r="AL902" s="130"/>
    </row>
    <row r="903" spans="1:38" s="43" customFormat="1" x14ac:dyDescent="0.2">
      <c r="A903" s="15"/>
      <c r="B903" s="685"/>
      <c r="C903" s="15"/>
      <c r="K903" s="680"/>
      <c r="L903" s="130"/>
      <c r="M903" s="130"/>
      <c r="N903" s="130"/>
      <c r="O903" s="130"/>
      <c r="P903" s="130"/>
      <c r="Q903" s="130"/>
      <c r="R903" s="680"/>
      <c r="S903" s="130"/>
      <c r="T903" s="130"/>
      <c r="U903" s="130"/>
      <c r="V903" s="130"/>
      <c r="W903" s="130"/>
      <c r="X903" s="130"/>
      <c r="Y903" s="680"/>
      <c r="Z903" s="130"/>
      <c r="AA903" s="130"/>
      <c r="AB903" s="130"/>
      <c r="AC903" s="130"/>
      <c r="AD903" s="130"/>
      <c r="AE903" s="130"/>
      <c r="AF903" s="680"/>
      <c r="AG903" s="130"/>
      <c r="AH903" s="130"/>
      <c r="AI903" s="130"/>
      <c r="AJ903" s="130"/>
      <c r="AK903" s="130"/>
      <c r="AL903" s="130"/>
    </row>
    <row r="904" spans="1:38" s="43" customFormat="1" x14ac:dyDescent="0.2">
      <c r="A904" s="15"/>
      <c r="B904" s="685"/>
      <c r="C904" s="15"/>
      <c r="K904" s="680"/>
      <c r="L904" s="130"/>
      <c r="M904" s="130"/>
      <c r="N904" s="130"/>
      <c r="O904" s="130"/>
      <c r="P904" s="130"/>
      <c r="Q904" s="130"/>
      <c r="R904" s="680"/>
      <c r="S904" s="130"/>
      <c r="T904" s="130"/>
      <c r="U904" s="130"/>
      <c r="V904" s="130"/>
      <c r="W904" s="130"/>
      <c r="X904" s="130"/>
      <c r="Y904" s="680"/>
      <c r="Z904" s="130"/>
      <c r="AA904" s="130"/>
      <c r="AB904" s="130"/>
      <c r="AC904" s="130"/>
      <c r="AD904" s="130"/>
      <c r="AE904" s="130"/>
      <c r="AF904" s="680"/>
      <c r="AG904" s="130"/>
      <c r="AH904" s="130"/>
      <c r="AI904" s="130"/>
      <c r="AJ904" s="130"/>
      <c r="AK904" s="130"/>
      <c r="AL904" s="130"/>
    </row>
    <row r="905" spans="1:38" s="43" customFormat="1" x14ac:dyDescent="0.2">
      <c r="A905" s="15"/>
      <c r="B905" s="685"/>
      <c r="C905" s="15"/>
      <c r="K905" s="680"/>
      <c r="L905" s="130"/>
      <c r="M905" s="130"/>
      <c r="N905" s="130"/>
      <c r="O905" s="130"/>
      <c r="P905" s="130"/>
      <c r="Q905" s="130"/>
      <c r="R905" s="680"/>
      <c r="S905" s="130"/>
      <c r="T905" s="130"/>
      <c r="U905" s="130"/>
      <c r="V905" s="130"/>
      <c r="W905" s="130"/>
      <c r="X905" s="130"/>
      <c r="Y905" s="680"/>
      <c r="Z905" s="130"/>
      <c r="AA905" s="130"/>
      <c r="AB905" s="130"/>
      <c r="AC905" s="130"/>
      <c r="AD905" s="130"/>
      <c r="AE905" s="130"/>
      <c r="AF905" s="680"/>
      <c r="AG905" s="130"/>
      <c r="AH905" s="130"/>
      <c r="AI905" s="130"/>
      <c r="AJ905" s="130"/>
      <c r="AK905" s="130"/>
      <c r="AL905" s="130"/>
    </row>
    <row r="906" spans="1:38" s="43" customFormat="1" x14ac:dyDescent="0.2">
      <c r="A906" s="15"/>
      <c r="B906" s="685"/>
      <c r="C906" s="15"/>
      <c r="K906" s="680"/>
      <c r="L906" s="130"/>
      <c r="M906" s="130"/>
      <c r="N906" s="130"/>
      <c r="O906" s="130"/>
      <c r="P906" s="130"/>
      <c r="Q906" s="130"/>
      <c r="R906" s="680"/>
      <c r="S906" s="130"/>
      <c r="T906" s="130"/>
      <c r="U906" s="130"/>
      <c r="V906" s="130"/>
      <c r="W906" s="130"/>
      <c r="X906" s="130"/>
      <c r="Y906" s="680"/>
      <c r="Z906" s="130"/>
      <c r="AA906" s="130"/>
      <c r="AB906" s="130"/>
      <c r="AC906" s="130"/>
      <c r="AD906" s="130"/>
      <c r="AE906" s="130"/>
      <c r="AF906" s="680"/>
      <c r="AG906" s="130"/>
      <c r="AH906" s="130"/>
      <c r="AI906" s="130"/>
      <c r="AJ906" s="130"/>
      <c r="AK906" s="130"/>
      <c r="AL906" s="130"/>
    </row>
    <row r="907" spans="1:38" s="43" customFormat="1" x14ac:dyDescent="0.2">
      <c r="A907" s="15"/>
      <c r="B907" s="685"/>
      <c r="C907" s="15"/>
      <c r="K907" s="680"/>
      <c r="L907" s="130"/>
      <c r="M907" s="130"/>
      <c r="N907" s="130"/>
      <c r="O907" s="130"/>
      <c r="P907" s="130"/>
      <c r="Q907" s="130"/>
      <c r="R907" s="680"/>
      <c r="S907" s="130"/>
      <c r="T907" s="130"/>
      <c r="U907" s="130"/>
      <c r="V907" s="130"/>
      <c r="W907" s="130"/>
      <c r="X907" s="130"/>
      <c r="Y907" s="680"/>
      <c r="Z907" s="130"/>
      <c r="AA907" s="130"/>
      <c r="AB907" s="130"/>
      <c r="AC907" s="130"/>
      <c r="AD907" s="130"/>
      <c r="AE907" s="130"/>
      <c r="AF907" s="680"/>
      <c r="AG907" s="130"/>
      <c r="AH907" s="130"/>
      <c r="AI907" s="130"/>
      <c r="AJ907" s="130"/>
      <c r="AK907" s="130"/>
      <c r="AL907" s="130"/>
    </row>
    <row r="908" spans="1:38" s="43" customFormat="1" x14ac:dyDescent="0.2">
      <c r="A908" s="15"/>
      <c r="B908" s="685"/>
      <c r="C908" s="15"/>
      <c r="K908" s="680"/>
      <c r="L908" s="130"/>
      <c r="M908" s="130"/>
      <c r="N908" s="130"/>
      <c r="O908" s="130"/>
      <c r="P908" s="130"/>
      <c r="Q908" s="130"/>
      <c r="R908" s="680"/>
      <c r="S908" s="130"/>
      <c r="T908" s="130"/>
      <c r="U908" s="130"/>
      <c r="V908" s="130"/>
      <c r="W908" s="130"/>
      <c r="X908" s="130"/>
      <c r="Y908" s="680"/>
      <c r="Z908" s="130"/>
      <c r="AA908" s="130"/>
      <c r="AB908" s="130"/>
      <c r="AC908" s="130"/>
      <c r="AD908" s="130"/>
      <c r="AE908" s="130"/>
      <c r="AF908" s="680"/>
      <c r="AG908" s="130"/>
      <c r="AH908" s="130"/>
      <c r="AI908" s="130"/>
      <c r="AJ908" s="130"/>
      <c r="AK908" s="130"/>
      <c r="AL908" s="130"/>
    </row>
    <row r="909" spans="1:38" s="43" customFormat="1" x14ac:dyDescent="0.2">
      <c r="A909" s="15"/>
      <c r="B909" s="685"/>
      <c r="C909" s="15"/>
      <c r="K909" s="680"/>
      <c r="L909" s="130"/>
      <c r="M909" s="130"/>
      <c r="N909" s="130"/>
      <c r="O909" s="130"/>
      <c r="P909" s="130"/>
      <c r="Q909" s="130"/>
      <c r="R909" s="680"/>
      <c r="S909" s="130"/>
      <c r="T909" s="130"/>
      <c r="U909" s="130"/>
      <c r="V909" s="130"/>
      <c r="W909" s="130"/>
      <c r="X909" s="130"/>
      <c r="Y909" s="680"/>
      <c r="Z909" s="130"/>
      <c r="AA909" s="130"/>
      <c r="AB909" s="130"/>
      <c r="AC909" s="130"/>
      <c r="AD909" s="130"/>
      <c r="AE909" s="130"/>
      <c r="AF909" s="680"/>
      <c r="AG909" s="130"/>
      <c r="AH909" s="130"/>
      <c r="AI909" s="130"/>
      <c r="AJ909" s="130"/>
      <c r="AK909" s="130"/>
      <c r="AL909" s="130"/>
    </row>
    <row r="910" spans="1:38" s="43" customFormat="1" x14ac:dyDescent="0.2">
      <c r="A910" s="15"/>
      <c r="B910" s="685"/>
      <c r="C910" s="15"/>
      <c r="K910" s="680"/>
      <c r="L910" s="130"/>
      <c r="M910" s="130"/>
      <c r="N910" s="130"/>
      <c r="O910" s="130"/>
      <c r="P910" s="130"/>
      <c r="Q910" s="130"/>
      <c r="R910" s="680"/>
      <c r="S910" s="130"/>
      <c r="T910" s="130"/>
      <c r="U910" s="130"/>
      <c r="V910" s="130"/>
      <c r="W910" s="130"/>
      <c r="X910" s="130"/>
      <c r="Y910" s="680"/>
      <c r="Z910" s="130"/>
      <c r="AA910" s="130"/>
      <c r="AB910" s="130"/>
      <c r="AC910" s="130"/>
      <c r="AD910" s="130"/>
      <c r="AE910" s="130"/>
      <c r="AF910" s="680"/>
      <c r="AG910" s="130"/>
      <c r="AH910" s="130"/>
      <c r="AI910" s="130"/>
      <c r="AJ910" s="130"/>
      <c r="AK910" s="130"/>
      <c r="AL910" s="130"/>
    </row>
    <row r="911" spans="1:38" s="43" customFormat="1" x14ac:dyDescent="0.2">
      <c r="A911" s="15"/>
      <c r="B911" s="685"/>
      <c r="C911" s="15"/>
      <c r="K911" s="680"/>
      <c r="L911" s="130"/>
      <c r="M911" s="130"/>
      <c r="N911" s="130"/>
      <c r="O911" s="130"/>
      <c r="P911" s="130"/>
      <c r="Q911" s="130"/>
      <c r="R911" s="680"/>
      <c r="S911" s="130"/>
      <c r="T911" s="130"/>
      <c r="U911" s="130"/>
      <c r="V911" s="130"/>
      <c r="W911" s="130"/>
      <c r="X911" s="130"/>
      <c r="Y911" s="680"/>
      <c r="Z911" s="130"/>
      <c r="AA911" s="130"/>
      <c r="AB911" s="130"/>
      <c r="AC911" s="130"/>
      <c r="AD911" s="130"/>
      <c r="AE911" s="130"/>
      <c r="AF911" s="680"/>
      <c r="AG911" s="130"/>
      <c r="AH911" s="130"/>
      <c r="AI911" s="130"/>
      <c r="AJ911" s="130"/>
      <c r="AK911" s="130"/>
      <c r="AL911" s="130"/>
    </row>
    <row r="912" spans="1:38" s="43" customFormat="1" x14ac:dyDescent="0.2">
      <c r="A912" s="15"/>
      <c r="B912" s="685"/>
      <c r="C912" s="15"/>
      <c r="K912" s="680"/>
      <c r="L912" s="130"/>
      <c r="M912" s="130"/>
      <c r="N912" s="130"/>
      <c r="O912" s="130"/>
      <c r="P912" s="130"/>
      <c r="Q912" s="130"/>
      <c r="R912" s="680"/>
      <c r="S912" s="130"/>
      <c r="T912" s="130"/>
      <c r="U912" s="130"/>
      <c r="V912" s="130"/>
      <c r="W912" s="130"/>
      <c r="X912" s="130"/>
      <c r="Y912" s="680"/>
      <c r="Z912" s="130"/>
      <c r="AA912" s="130"/>
      <c r="AB912" s="130"/>
      <c r="AC912" s="130"/>
      <c r="AD912" s="130"/>
      <c r="AE912" s="130"/>
      <c r="AF912" s="680"/>
      <c r="AG912" s="130"/>
      <c r="AH912" s="130"/>
      <c r="AI912" s="130"/>
      <c r="AJ912" s="130"/>
      <c r="AK912" s="130"/>
      <c r="AL912" s="130"/>
    </row>
    <row r="913" spans="1:38" s="43" customFormat="1" x14ac:dyDescent="0.2">
      <c r="A913" s="15"/>
      <c r="B913" s="685"/>
      <c r="C913" s="15"/>
      <c r="K913" s="680"/>
      <c r="L913" s="130"/>
      <c r="M913" s="130"/>
      <c r="N913" s="130"/>
      <c r="O913" s="130"/>
      <c r="P913" s="130"/>
      <c r="Q913" s="130"/>
      <c r="R913" s="680"/>
      <c r="S913" s="130"/>
      <c r="T913" s="130"/>
      <c r="U913" s="130"/>
      <c r="V913" s="130"/>
      <c r="W913" s="130"/>
      <c r="X913" s="130"/>
      <c r="Y913" s="680"/>
      <c r="Z913" s="130"/>
      <c r="AA913" s="130"/>
      <c r="AB913" s="130"/>
      <c r="AC913" s="130"/>
      <c r="AD913" s="130"/>
      <c r="AE913" s="130"/>
      <c r="AF913" s="680"/>
      <c r="AG913" s="130"/>
      <c r="AH913" s="130"/>
      <c r="AI913" s="130"/>
      <c r="AJ913" s="130"/>
      <c r="AK913" s="130"/>
      <c r="AL913" s="130"/>
    </row>
    <row r="914" spans="1:38" s="43" customFormat="1" x14ac:dyDescent="0.2">
      <c r="A914" s="15"/>
      <c r="B914" s="685"/>
      <c r="C914" s="15"/>
      <c r="K914" s="680"/>
      <c r="L914" s="130"/>
      <c r="M914" s="130"/>
      <c r="N914" s="130"/>
      <c r="O914" s="130"/>
      <c r="P914" s="130"/>
      <c r="Q914" s="130"/>
      <c r="R914" s="680"/>
      <c r="S914" s="130"/>
      <c r="T914" s="130"/>
      <c r="U914" s="130"/>
      <c r="V914" s="130"/>
      <c r="W914" s="130"/>
      <c r="X914" s="130"/>
      <c r="Y914" s="680"/>
      <c r="Z914" s="130"/>
      <c r="AA914" s="130"/>
      <c r="AB914" s="130"/>
      <c r="AC914" s="130"/>
      <c r="AD914" s="130"/>
      <c r="AE914" s="130"/>
      <c r="AF914" s="680"/>
      <c r="AG914" s="130"/>
      <c r="AH914" s="130"/>
      <c r="AI914" s="130"/>
      <c r="AJ914" s="130"/>
      <c r="AK914" s="130"/>
      <c r="AL914" s="130"/>
    </row>
    <row r="915" spans="1:38" s="43" customFormat="1" x14ac:dyDescent="0.2">
      <c r="A915" s="15"/>
      <c r="B915" s="685"/>
      <c r="C915" s="15"/>
      <c r="K915" s="680"/>
      <c r="L915" s="130"/>
      <c r="M915" s="130"/>
      <c r="N915" s="130"/>
      <c r="O915" s="130"/>
      <c r="P915" s="130"/>
      <c r="Q915" s="130"/>
      <c r="R915" s="680"/>
      <c r="S915" s="130"/>
      <c r="T915" s="130"/>
      <c r="U915" s="130"/>
      <c r="V915" s="130"/>
      <c r="W915" s="130"/>
      <c r="X915" s="130"/>
      <c r="Y915" s="680"/>
      <c r="Z915" s="130"/>
      <c r="AA915" s="130"/>
      <c r="AB915" s="130"/>
      <c r="AC915" s="130"/>
      <c r="AD915" s="130"/>
      <c r="AE915" s="130"/>
      <c r="AF915" s="680"/>
      <c r="AG915" s="130"/>
      <c r="AH915" s="130"/>
      <c r="AI915" s="130"/>
      <c r="AJ915" s="130"/>
      <c r="AK915" s="130"/>
      <c r="AL915" s="130"/>
    </row>
    <row r="916" spans="1:38" s="43" customFormat="1" x14ac:dyDescent="0.2">
      <c r="A916" s="15"/>
      <c r="B916" s="685"/>
      <c r="C916" s="15"/>
      <c r="K916" s="680"/>
      <c r="L916" s="130"/>
      <c r="M916" s="130"/>
      <c r="N916" s="130"/>
      <c r="O916" s="130"/>
      <c r="P916" s="130"/>
      <c r="Q916" s="130"/>
      <c r="R916" s="680"/>
      <c r="S916" s="130"/>
      <c r="T916" s="130"/>
      <c r="U916" s="130"/>
      <c r="V916" s="130"/>
      <c r="W916" s="130"/>
      <c r="X916" s="130"/>
      <c r="Y916" s="680"/>
      <c r="Z916" s="130"/>
      <c r="AA916" s="130"/>
      <c r="AB916" s="130"/>
      <c r="AC916" s="130"/>
      <c r="AD916" s="130"/>
      <c r="AE916" s="130"/>
      <c r="AF916" s="680"/>
      <c r="AG916" s="130"/>
      <c r="AH916" s="130"/>
      <c r="AI916" s="130"/>
      <c r="AJ916" s="130"/>
      <c r="AK916" s="130"/>
      <c r="AL916" s="130"/>
    </row>
    <row r="917" spans="1:38" s="43" customFormat="1" x14ac:dyDescent="0.2">
      <c r="A917" s="15"/>
      <c r="B917" s="685"/>
      <c r="C917" s="15"/>
      <c r="K917" s="680"/>
      <c r="L917" s="130"/>
      <c r="M917" s="130"/>
      <c r="N917" s="130"/>
      <c r="O917" s="130"/>
      <c r="P917" s="130"/>
      <c r="Q917" s="130"/>
      <c r="R917" s="680"/>
      <c r="S917" s="130"/>
      <c r="T917" s="130"/>
      <c r="U917" s="130"/>
      <c r="V917" s="130"/>
      <c r="W917" s="130"/>
      <c r="X917" s="130"/>
      <c r="Y917" s="680"/>
      <c r="Z917" s="130"/>
      <c r="AA917" s="130"/>
      <c r="AB917" s="130"/>
      <c r="AC917" s="130"/>
      <c r="AD917" s="130"/>
      <c r="AE917" s="130"/>
      <c r="AF917" s="680"/>
      <c r="AG917" s="130"/>
      <c r="AH917" s="130"/>
      <c r="AI917" s="130"/>
      <c r="AJ917" s="130"/>
      <c r="AK917" s="130"/>
      <c r="AL917" s="130"/>
    </row>
    <row r="918" spans="1:38" s="43" customFormat="1" x14ac:dyDescent="0.2">
      <c r="A918" s="15"/>
      <c r="B918" s="685"/>
      <c r="C918" s="15"/>
      <c r="K918" s="680"/>
      <c r="L918" s="130"/>
      <c r="M918" s="130"/>
      <c r="N918" s="130"/>
      <c r="O918" s="130"/>
      <c r="P918" s="130"/>
      <c r="Q918" s="130"/>
      <c r="R918" s="680"/>
      <c r="S918" s="130"/>
      <c r="T918" s="130"/>
      <c r="U918" s="130"/>
      <c r="V918" s="130"/>
      <c r="W918" s="130"/>
      <c r="X918" s="130"/>
      <c r="Y918" s="680"/>
      <c r="Z918" s="130"/>
      <c r="AA918" s="130"/>
      <c r="AB918" s="130"/>
      <c r="AC918" s="130"/>
      <c r="AD918" s="130"/>
      <c r="AE918" s="130"/>
      <c r="AF918" s="680"/>
      <c r="AG918" s="130"/>
      <c r="AH918" s="130"/>
      <c r="AI918" s="130"/>
      <c r="AJ918" s="130"/>
      <c r="AK918" s="130"/>
      <c r="AL918" s="130"/>
    </row>
    <row r="919" spans="1:38" s="43" customFormat="1" x14ac:dyDescent="0.2">
      <c r="A919" s="15"/>
      <c r="B919" s="685"/>
      <c r="C919" s="15"/>
      <c r="K919" s="680"/>
      <c r="L919" s="130"/>
      <c r="M919" s="130"/>
      <c r="N919" s="130"/>
      <c r="O919" s="130"/>
      <c r="P919" s="130"/>
      <c r="Q919" s="130"/>
      <c r="R919" s="680"/>
      <c r="S919" s="130"/>
      <c r="T919" s="130"/>
      <c r="U919" s="130"/>
      <c r="V919" s="130"/>
      <c r="W919" s="130"/>
      <c r="X919" s="130"/>
      <c r="Y919" s="680"/>
      <c r="Z919" s="130"/>
      <c r="AA919" s="130"/>
      <c r="AB919" s="130"/>
      <c r="AC919" s="130"/>
      <c r="AD919" s="130"/>
      <c r="AE919" s="130"/>
      <c r="AF919" s="680"/>
      <c r="AG919" s="130"/>
      <c r="AH919" s="130"/>
      <c r="AI919" s="130"/>
      <c r="AJ919" s="130"/>
      <c r="AK919" s="130"/>
      <c r="AL919" s="130"/>
    </row>
    <row r="920" spans="1:38" s="43" customFormat="1" x14ac:dyDescent="0.2">
      <c r="A920" s="15"/>
      <c r="B920" s="685"/>
      <c r="C920" s="15"/>
      <c r="K920" s="680"/>
      <c r="L920" s="130"/>
      <c r="M920" s="130"/>
      <c r="N920" s="130"/>
      <c r="O920" s="130"/>
      <c r="P920" s="130"/>
      <c r="Q920" s="130"/>
      <c r="R920" s="680"/>
      <c r="S920" s="130"/>
      <c r="T920" s="130"/>
      <c r="U920" s="130"/>
      <c r="V920" s="130"/>
      <c r="W920" s="130"/>
      <c r="X920" s="130"/>
      <c r="Y920" s="680"/>
      <c r="Z920" s="130"/>
      <c r="AA920" s="130"/>
      <c r="AB920" s="130"/>
      <c r="AC920" s="130"/>
      <c r="AD920" s="130"/>
      <c r="AE920" s="130"/>
      <c r="AF920" s="680"/>
      <c r="AG920" s="130"/>
      <c r="AH920" s="130"/>
      <c r="AI920" s="130"/>
      <c r="AJ920" s="130"/>
      <c r="AK920" s="130"/>
      <c r="AL920" s="130"/>
    </row>
    <row r="921" spans="1:38" s="43" customFormat="1" x14ac:dyDescent="0.2">
      <c r="A921" s="15"/>
      <c r="B921" s="685"/>
      <c r="C921" s="15"/>
      <c r="K921" s="680"/>
      <c r="L921" s="130"/>
      <c r="M921" s="130"/>
      <c r="N921" s="130"/>
      <c r="O921" s="130"/>
      <c r="P921" s="130"/>
      <c r="Q921" s="130"/>
      <c r="R921" s="680"/>
      <c r="S921" s="130"/>
      <c r="T921" s="130"/>
      <c r="U921" s="130"/>
      <c r="V921" s="130"/>
      <c r="W921" s="130"/>
      <c r="X921" s="130"/>
      <c r="Y921" s="680"/>
      <c r="Z921" s="130"/>
      <c r="AA921" s="130"/>
      <c r="AB921" s="130"/>
      <c r="AC921" s="130"/>
      <c r="AD921" s="130"/>
      <c r="AE921" s="130"/>
      <c r="AF921" s="680"/>
      <c r="AG921" s="130"/>
      <c r="AH921" s="130"/>
      <c r="AI921" s="130"/>
      <c r="AJ921" s="130"/>
      <c r="AK921" s="130"/>
      <c r="AL921" s="130"/>
    </row>
    <row r="922" spans="1:38" s="43" customFormat="1" x14ac:dyDescent="0.2">
      <c r="A922" s="15"/>
      <c r="B922" s="685"/>
      <c r="C922" s="15"/>
      <c r="K922" s="680"/>
      <c r="L922" s="130"/>
      <c r="M922" s="130"/>
      <c r="N922" s="130"/>
      <c r="O922" s="130"/>
      <c r="P922" s="130"/>
      <c r="Q922" s="130"/>
      <c r="R922" s="680"/>
      <c r="S922" s="130"/>
      <c r="T922" s="130"/>
      <c r="U922" s="130"/>
      <c r="V922" s="130"/>
      <c r="W922" s="130"/>
      <c r="X922" s="130"/>
      <c r="Y922" s="680"/>
      <c r="Z922" s="130"/>
      <c r="AA922" s="130"/>
      <c r="AB922" s="130"/>
      <c r="AC922" s="130"/>
      <c r="AD922" s="130"/>
      <c r="AE922" s="130"/>
      <c r="AF922" s="680"/>
      <c r="AG922" s="130"/>
      <c r="AH922" s="130"/>
      <c r="AI922" s="130"/>
      <c r="AJ922" s="130"/>
      <c r="AK922" s="130"/>
      <c r="AL922" s="130"/>
    </row>
    <row r="923" spans="1:38" s="43" customFormat="1" x14ac:dyDescent="0.2">
      <c r="A923" s="15"/>
      <c r="B923" s="685"/>
      <c r="C923" s="15"/>
      <c r="K923" s="680"/>
      <c r="L923" s="130"/>
      <c r="M923" s="130"/>
      <c r="N923" s="130"/>
      <c r="O923" s="130"/>
      <c r="P923" s="130"/>
      <c r="Q923" s="130"/>
      <c r="R923" s="680"/>
      <c r="S923" s="130"/>
      <c r="T923" s="130"/>
      <c r="U923" s="130"/>
      <c r="V923" s="130"/>
      <c r="W923" s="130"/>
      <c r="X923" s="130"/>
      <c r="Y923" s="680"/>
      <c r="Z923" s="130"/>
      <c r="AA923" s="130"/>
      <c r="AB923" s="130"/>
      <c r="AC923" s="130"/>
      <c r="AD923" s="130"/>
      <c r="AE923" s="130"/>
      <c r="AF923" s="680"/>
      <c r="AG923" s="130"/>
      <c r="AH923" s="130"/>
      <c r="AI923" s="130"/>
      <c r="AJ923" s="130"/>
      <c r="AK923" s="130"/>
      <c r="AL923" s="130"/>
    </row>
    <row r="924" spans="1:38" s="43" customFormat="1" x14ac:dyDescent="0.2">
      <c r="A924" s="15"/>
      <c r="B924" s="685"/>
      <c r="C924" s="15"/>
      <c r="K924" s="680"/>
      <c r="L924" s="130"/>
      <c r="M924" s="130"/>
      <c r="N924" s="130"/>
      <c r="O924" s="130"/>
      <c r="P924" s="130"/>
      <c r="Q924" s="130"/>
      <c r="R924" s="680"/>
      <c r="S924" s="130"/>
      <c r="T924" s="130"/>
      <c r="U924" s="130"/>
      <c r="V924" s="130"/>
      <c r="W924" s="130"/>
      <c r="X924" s="130"/>
      <c r="Y924" s="680"/>
      <c r="Z924" s="130"/>
      <c r="AA924" s="130"/>
      <c r="AB924" s="130"/>
      <c r="AC924" s="130"/>
      <c r="AD924" s="130"/>
      <c r="AE924" s="130"/>
      <c r="AF924" s="680"/>
      <c r="AG924" s="130"/>
      <c r="AH924" s="130"/>
      <c r="AI924" s="130"/>
      <c r="AJ924" s="130"/>
      <c r="AK924" s="130"/>
      <c r="AL924" s="130"/>
    </row>
    <row r="925" spans="1:38" s="43" customFormat="1" x14ac:dyDescent="0.2">
      <c r="A925" s="15"/>
      <c r="B925" s="685"/>
      <c r="C925" s="15"/>
      <c r="K925" s="680"/>
      <c r="L925" s="130"/>
      <c r="M925" s="130"/>
      <c r="N925" s="130"/>
      <c r="O925" s="130"/>
      <c r="P925" s="130"/>
      <c r="Q925" s="130"/>
      <c r="R925" s="680"/>
      <c r="S925" s="130"/>
      <c r="T925" s="130"/>
      <c r="U925" s="130"/>
      <c r="V925" s="130"/>
      <c r="W925" s="130"/>
      <c r="X925" s="130"/>
      <c r="Y925" s="680"/>
      <c r="Z925" s="130"/>
      <c r="AA925" s="130"/>
      <c r="AB925" s="130"/>
      <c r="AC925" s="130"/>
      <c r="AD925" s="130"/>
      <c r="AE925" s="130"/>
      <c r="AF925" s="680"/>
      <c r="AG925" s="130"/>
      <c r="AH925" s="130"/>
      <c r="AI925" s="130"/>
      <c r="AJ925" s="130"/>
      <c r="AK925" s="130"/>
      <c r="AL925" s="130"/>
    </row>
    <row r="926" spans="1:38" s="43" customFormat="1" x14ac:dyDescent="0.2">
      <c r="A926" s="15"/>
      <c r="B926" s="685"/>
      <c r="C926" s="15"/>
      <c r="K926" s="680"/>
      <c r="L926" s="130"/>
      <c r="M926" s="130"/>
      <c r="N926" s="130"/>
      <c r="O926" s="130"/>
      <c r="P926" s="130"/>
      <c r="Q926" s="130"/>
      <c r="R926" s="680"/>
      <c r="S926" s="130"/>
      <c r="T926" s="130"/>
      <c r="U926" s="130"/>
      <c r="V926" s="130"/>
      <c r="W926" s="130"/>
      <c r="X926" s="130"/>
      <c r="Y926" s="680"/>
      <c r="Z926" s="130"/>
      <c r="AA926" s="130"/>
      <c r="AB926" s="130"/>
      <c r="AC926" s="130"/>
      <c r="AD926" s="130"/>
      <c r="AE926" s="130"/>
      <c r="AF926" s="680"/>
      <c r="AG926" s="130"/>
      <c r="AH926" s="130"/>
      <c r="AI926" s="130"/>
      <c r="AJ926" s="130"/>
      <c r="AK926" s="130"/>
      <c r="AL926" s="130"/>
    </row>
    <row r="927" spans="1:38" s="43" customFormat="1" x14ac:dyDescent="0.2">
      <c r="A927" s="15"/>
      <c r="B927" s="685"/>
      <c r="C927" s="15"/>
      <c r="K927" s="680"/>
      <c r="L927" s="130"/>
      <c r="M927" s="130"/>
      <c r="N927" s="130"/>
      <c r="O927" s="130"/>
      <c r="P927" s="130"/>
      <c r="Q927" s="130"/>
      <c r="R927" s="680"/>
      <c r="S927" s="130"/>
      <c r="T927" s="130"/>
      <c r="U927" s="130"/>
      <c r="V927" s="130"/>
      <c r="W927" s="130"/>
      <c r="X927" s="130"/>
      <c r="Y927" s="680"/>
      <c r="Z927" s="130"/>
      <c r="AA927" s="130"/>
      <c r="AB927" s="130"/>
      <c r="AC927" s="130"/>
      <c r="AD927" s="130"/>
      <c r="AE927" s="130"/>
      <c r="AF927" s="680"/>
      <c r="AG927" s="130"/>
      <c r="AH927" s="130"/>
      <c r="AI927" s="130"/>
      <c r="AJ927" s="130"/>
      <c r="AK927" s="130"/>
      <c r="AL927" s="130"/>
    </row>
    <row r="928" spans="1:38" s="43" customFormat="1" x14ac:dyDescent="0.2">
      <c r="A928" s="15"/>
      <c r="B928" s="685"/>
      <c r="C928" s="15"/>
      <c r="K928" s="680"/>
      <c r="L928" s="130"/>
      <c r="M928" s="130"/>
      <c r="N928" s="130"/>
      <c r="O928" s="130"/>
      <c r="P928" s="130"/>
      <c r="Q928" s="130"/>
      <c r="R928" s="680"/>
      <c r="S928" s="130"/>
      <c r="T928" s="130"/>
      <c r="U928" s="130"/>
      <c r="V928" s="130"/>
      <c r="W928" s="130"/>
      <c r="X928" s="130"/>
      <c r="Y928" s="680"/>
      <c r="Z928" s="130"/>
      <c r="AA928" s="130"/>
      <c r="AB928" s="130"/>
      <c r="AC928" s="130"/>
      <c r="AD928" s="130"/>
      <c r="AE928" s="130"/>
      <c r="AF928" s="680"/>
      <c r="AG928" s="130"/>
      <c r="AH928" s="130"/>
      <c r="AI928" s="130"/>
      <c r="AJ928" s="130"/>
      <c r="AK928" s="130"/>
      <c r="AL928" s="130"/>
    </row>
    <row r="929" spans="1:38" s="43" customFormat="1" x14ac:dyDescent="0.2">
      <c r="A929" s="15"/>
      <c r="B929" s="685"/>
      <c r="C929" s="15"/>
      <c r="K929" s="680"/>
      <c r="L929" s="130"/>
      <c r="M929" s="130"/>
      <c r="N929" s="130"/>
      <c r="O929" s="130"/>
      <c r="P929" s="130"/>
      <c r="Q929" s="130"/>
      <c r="R929" s="680"/>
      <c r="S929" s="130"/>
      <c r="T929" s="130"/>
      <c r="U929" s="130"/>
      <c r="V929" s="130"/>
      <c r="W929" s="130"/>
      <c r="X929" s="130"/>
      <c r="Y929" s="680"/>
      <c r="Z929" s="130"/>
      <c r="AA929" s="130"/>
      <c r="AB929" s="130"/>
      <c r="AC929" s="130"/>
      <c r="AD929" s="130"/>
      <c r="AE929" s="130"/>
      <c r="AF929" s="680"/>
      <c r="AG929" s="130"/>
      <c r="AH929" s="130"/>
      <c r="AI929" s="130"/>
      <c r="AJ929" s="130"/>
      <c r="AK929" s="130"/>
      <c r="AL929" s="130"/>
    </row>
    <row r="930" spans="1:38" s="43" customFormat="1" x14ac:dyDescent="0.2">
      <c r="A930" s="15"/>
      <c r="B930" s="685"/>
      <c r="C930" s="15"/>
      <c r="K930" s="680"/>
      <c r="L930" s="130"/>
      <c r="M930" s="130"/>
      <c r="N930" s="130"/>
      <c r="O930" s="130"/>
      <c r="P930" s="130"/>
      <c r="Q930" s="130"/>
      <c r="R930" s="680"/>
      <c r="S930" s="130"/>
      <c r="T930" s="130"/>
      <c r="U930" s="130"/>
      <c r="V930" s="130"/>
      <c r="W930" s="130"/>
      <c r="X930" s="130"/>
      <c r="Y930" s="680"/>
      <c r="Z930" s="130"/>
      <c r="AA930" s="130"/>
      <c r="AB930" s="130"/>
      <c r="AC930" s="130"/>
      <c r="AD930" s="130"/>
      <c r="AE930" s="130"/>
      <c r="AF930" s="680"/>
      <c r="AG930" s="130"/>
      <c r="AH930" s="130"/>
      <c r="AI930" s="130"/>
      <c r="AJ930" s="130"/>
      <c r="AK930" s="130"/>
      <c r="AL930" s="130"/>
    </row>
    <row r="931" spans="1:38" s="43" customFormat="1" x14ac:dyDescent="0.2">
      <c r="A931" s="15"/>
      <c r="B931" s="685"/>
      <c r="C931" s="15"/>
      <c r="K931" s="680"/>
      <c r="L931" s="130"/>
      <c r="M931" s="130"/>
      <c r="N931" s="130"/>
      <c r="O931" s="130"/>
      <c r="P931" s="130"/>
      <c r="Q931" s="130"/>
      <c r="R931" s="680"/>
      <c r="S931" s="130"/>
      <c r="T931" s="130"/>
      <c r="U931" s="130"/>
      <c r="V931" s="130"/>
      <c r="W931" s="130"/>
      <c r="X931" s="130"/>
      <c r="Y931" s="680"/>
      <c r="Z931" s="130"/>
      <c r="AA931" s="130"/>
      <c r="AB931" s="130"/>
      <c r="AC931" s="130"/>
      <c r="AD931" s="130"/>
      <c r="AE931" s="130"/>
      <c r="AF931" s="680"/>
      <c r="AG931" s="130"/>
      <c r="AH931" s="130"/>
      <c r="AI931" s="130"/>
      <c r="AJ931" s="130"/>
      <c r="AK931" s="130"/>
      <c r="AL931" s="130"/>
    </row>
    <row r="932" spans="1:38" s="43" customFormat="1" x14ac:dyDescent="0.2">
      <c r="A932" s="15"/>
      <c r="B932" s="685"/>
      <c r="C932" s="15"/>
      <c r="K932" s="680"/>
      <c r="L932" s="130"/>
      <c r="M932" s="130"/>
      <c r="N932" s="130"/>
      <c r="O932" s="130"/>
      <c r="P932" s="130"/>
      <c r="Q932" s="130"/>
      <c r="R932" s="680"/>
      <c r="S932" s="130"/>
      <c r="T932" s="130"/>
      <c r="U932" s="130"/>
      <c r="V932" s="130"/>
      <c r="W932" s="130"/>
      <c r="X932" s="130"/>
      <c r="Y932" s="680"/>
      <c r="Z932" s="130"/>
      <c r="AA932" s="130"/>
      <c r="AB932" s="130"/>
      <c r="AC932" s="130"/>
      <c r="AD932" s="130"/>
      <c r="AE932" s="130"/>
      <c r="AF932" s="680"/>
      <c r="AG932" s="130"/>
      <c r="AH932" s="130"/>
      <c r="AI932" s="130"/>
      <c r="AJ932" s="130"/>
      <c r="AK932" s="130"/>
      <c r="AL932" s="130"/>
    </row>
    <row r="933" spans="1:38" s="43" customFormat="1" x14ac:dyDescent="0.2">
      <c r="A933" s="15"/>
      <c r="B933" s="685"/>
      <c r="C933" s="15"/>
      <c r="K933" s="680"/>
      <c r="L933" s="130"/>
      <c r="M933" s="130"/>
      <c r="N933" s="130"/>
      <c r="O933" s="130"/>
      <c r="P933" s="130"/>
      <c r="Q933" s="130"/>
      <c r="R933" s="680"/>
      <c r="S933" s="130"/>
      <c r="T933" s="130"/>
      <c r="U933" s="130"/>
      <c r="V933" s="130"/>
      <c r="W933" s="130"/>
      <c r="X933" s="130"/>
      <c r="Y933" s="680"/>
      <c r="Z933" s="130"/>
      <c r="AA933" s="130"/>
      <c r="AB933" s="130"/>
      <c r="AC933" s="130"/>
      <c r="AD933" s="130"/>
      <c r="AE933" s="130"/>
      <c r="AF933" s="680"/>
      <c r="AG933" s="130"/>
      <c r="AH933" s="130"/>
      <c r="AI933" s="130"/>
      <c r="AJ933" s="130"/>
      <c r="AK933" s="130"/>
      <c r="AL933" s="130"/>
    </row>
    <row r="934" spans="1:38" s="43" customFormat="1" x14ac:dyDescent="0.2">
      <c r="A934" s="15"/>
      <c r="B934" s="685"/>
      <c r="C934" s="15"/>
      <c r="K934" s="680"/>
      <c r="L934" s="130"/>
      <c r="M934" s="130"/>
      <c r="N934" s="130"/>
      <c r="O934" s="130"/>
      <c r="P934" s="130"/>
      <c r="Q934" s="130"/>
      <c r="R934" s="680"/>
      <c r="S934" s="130"/>
      <c r="T934" s="130"/>
      <c r="U934" s="130"/>
      <c r="V934" s="130"/>
      <c r="W934" s="130"/>
      <c r="X934" s="130"/>
      <c r="Y934" s="680"/>
      <c r="Z934" s="130"/>
      <c r="AA934" s="130"/>
      <c r="AB934" s="130"/>
      <c r="AC934" s="130"/>
      <c r="AD934" s="130"/>
      <c r="AE934" s="130"/>
      <c r="AF934" s="680"/>
      <c r="AG934" s="130"/>
      <c r="AH934" s="130"/>
      <c r="AI934" s="130"/>
      <c r="AJ934" s="130"/>
      <c r="AK934" s="130"/>
      <c r="AL934" s="130"/>
    </row>
    <row r="935" spans="1:38" s="43" customFormat="1" x14ac:dyDescent="0.2">
      <c r="A935" s="15"/>
      <c r="B935" s="685"/>
      <c r="C935" s="15"/>
      <c r="K935" s="680"/>
      <c r="L935" s="130"/>
      <c r="M935" s="130"/>
      <c r="N935" s="130"/>
      <c r="O935" s="130"/>
      <c r="P935" s="130"/>
      <c r="Q935" s="130"/>
      <c r="R935" s="680"/>
      <c r="S935" s="130"/>
      <c r="T935" s="130"/>
      <c r="U935" s="130"/>
      <c r="V935" s="130"/>
      <c r="W935" s="130"/>
      <c r="X935" s="130"/>
      <c r="Y935" s="680"/>
      <c r="Z935" s="130"/>
      <c r="AA935" s="130"/>
      <c r="AB935" s="130"/>
      <c r="AC935" s="130"/>
      <c r="AD935" s="130"/>
      <c r="AE935" s="130"/>
      <c r="AF935" s="680"/>
      <c r="AG935" s="130"/>
      <c r="AH935" s="130"/>
      <c r="AI935" s="130"/>
      <c r="AJ935" s="130"/>
      <c r="AK935" s="130"/>
      <c r="AL935" s="130"/>
    </row>
    <row r="936" spans="1:38" s="43" customFormat="1" x14ac:dyDescent="0.2">
      <c r="A936" s="15"/>
      <c r="B936" s="685"/>
      <c r="C936" s="15"/>
      <c r="K936" s="680"/>
      <c r="L936" s="130"/>
      <c r="M936" s="130"/>
      <c r="N936" s="130"/>
      <c r="O936" s="130"/>
      <c r="P936" s="130"/>
      <c r="Q936" s="130"/>
      <c r="R936" s="680"/>
      <c r="S936" s="130"/>
      <c r="T936" s="130"/>
      <c r="U936" s="130"/>
      <c r="V936" s="130"/>
      <c r="W936" s="130"/>
      <c r="X936" s="130"/>
      <c r="Y936" s="680"/>
      <c r="Z936" s="130"/>
      <c r="AA936" s="130"/>
      <c r="AB936" s="130"/>
      <c r="AC936" s="130"/>
      <c r="AD936" s="130"/>
      <c r="AE936" s="130"/>
      <c r="AF936" s="680"/>
      <c r="AG936" s="130"/>
      <c r="AH936" s="130"/>
      <c r="AI936" s="130"/>
      <c r="AJ936" s="130"/>
      <c r="AK936" s="130"/>
      <c r="AL936" s="130"/>
    </row>
    <row r="937" spans="1:38" s="43" customFormat="1" x14ac:dyDescent="0.2">
      <c r="A937" s="15"/>
      <c r="B937" s="685"/>
      <c r="C937" s="15"/>
      <c r="K937" s="680"/>
      <c r="L937" s="130"/>
      <c r="M937" s="130"/>
      <c r="N937" s="130"/>
      <c r="O937" s="130"/>
      <c r="P937" s="130"/>
      <c r="Q937" s="130"/>
      <c r="R937" s="680"/>
      <c r="S937" s="130"/>
      <c r="T937" s="130"/>
      <c r="U937" s="130"/>
      <c r="V937" s="130"/>
      <c r="W937" s="130"/>
      <c r="X937" s="130"/>
      <c r="Y937" s="680"/>
      <c r="Z937" s="130"/>
      <c r="AA937" s="130"/>
      <c r="AB937" s="130"/>
      <c r="AC937" s="130"/>
      <c r="AD937" s="130"/>
      <c r="AE937" s="130"/>
      <c r="AF937" s="680"/>
      <c r="AG937" s="130"/>
      <c r="AH937" s="130"/>
      <c r="AI937" s="130"/>
      <c r="AJ937" s="130"/>
      <c r="AK937" s="130"/>
      <c r="AL937" s="130"/>
    </row>
    <row r="938" spans="1:38" s="43" customFormat="1" x14ac:dyDescent="0.2">
      <c r="A938" s="15"/>
      <c r="B938" s="685"/>
      <c r="C938" s="15"/>
      <c r="K938" s="680"/>
      <c r="L938" s="130"/>
      <c r="M938" s="130"/>
      <c r="N938" s="130"/>
      <c r="O938" s="130"/>
      <c r="P938" s="130"/>
      <c r="Q938" s="130"/>
      <c r="R938" s="680"/>
      <c r="S938" s="130"/>
      <c r="T938" s="130"/>
      <c r="U938" s="130"/>
      <c r="V938" s="130"/>
      <c r="W938" s="130"/>
      <c r="X938" s="130"/>
      <c r="Y938" s="680"/>
      <c r="Z938" s="130"/>
      <c r="AA938" s="130"/>
      <c r="AB938" s="130"/>
      <c r="AC938" s="130"/>
      <c r="AD938" s="130"/>
      <c r="AE938" s="130"/>
      <c r="AF938" s="680"/>
      <c r="AG938" s="130"/>
      <c r="AH938" s="130"/>
      <c r="AI938" s="130"/>
      <c r="AJ938" s="130"/>
      <c r="AK938" s="130"/>
      <c r="AL938" s="130"/>
    </row>
    <row r="939" spans="1:38" s="43" customFormat="1" x14ac:dyDescent="0.2">
      <c r="A939" s="15"/>
      <c r="B939" s="685"/>
      <c r="C939" s="15"/>
      <c r="K939" s="680"/>
      <c r="L939" s="130"/>
      <c r="M939" s="130"/>
      <c r="N939" s="130"/>
      <c r="O939" s="130"/>
      <c r="P939" s="130"/>
      <c r="Q939" s="130"/>
      <c r="R939" s="680"/>
      <c r="S939" s="130"/>
      <c r="T939" s="130"/>
      <c r="U939" s="130"/>
      <c r="V939" s="130"/>
      <c r="W939" s="130"/>
      <c r="X939" s="130"/>
      <c r="Y939" s="680"/>
      <c r="Z939" s="130"/>
      <c r="AA939" s="130"/>
      <c r="AB939" s="130"/>
      <c r="AC939" s="130"/>
      <c r="AD939" s="130"/>
      <c r="AE939" s="130"/>
      <c r="AF939" s="680"/>
      <c r="AG939" s="130"/>
      <c r="AH939" s="130"/>
      <c r="AI939" s="130"/>
      <c r="AJ939" s="130"/>
      <c r="AK939" s="130"/>
      <c r="AL939" s="130"/>
    </row>
    <row r="940" spans="1:38" s="43" customFormat="1" x14ac:dyDescent="0.2">
      <c r="A940" s="15"/>
      <c r="B940" s="685"/>
      <c r="C940" s="15"/>
      <c r="K940" s="680"/>
      <c r="L940" s="130"/>
      <c r="M940" s="130"/>
      <c r="N940" s="130"/>
      <c r="O940" s="130"/>
      <c r="P940" s="130"/>
      <c r="Q940" s="130"/>
      <c r="R940" s="680"/>
      <c r="S940" s="130"/>
      <c r="T940" s="130"/>
      <c r="U940" s="130"/>
      <c r="V940" s="130"/>
      <c r="W940" s="130"/>
      <c r="X940" s="130"/>
      <c r="Y940" s="680"/>
      <c r="Z940" s="130"/>
      <c r="AA940" s="130"/>
      <c r="AB940" s="130"/>
      <c r="AC940" s="130"/>
      <c r="AD940" s="130"/>
      <c r="AE940" s="130"/>
      <c r="AF940" s="680"/>
      <c r="AG940" s="130"/>
      <c r="AH940" s="130"/>
      <c r="AI940" s="130"/>
      <c r="AJ940" s="130"/>
      <c r="AK940" s="130"/>
      <c r="AL940" s="130"/>
    </row>
    <row r="941" spans="1:38" s="43" customFormat="1" x14ac:dyDescent="0.2">
      <c r="A941" s="15"/>
      <c r="B941" s="685"/>
      <c r="C941" s="15"/>
      <c r="K941" s="680"/>
      <c r="L941" s="130"/>
      <c r="M941" s="130"/>
      <c r="N941" s="130"/>
      <c r="O941" s="130"/>
      <c r="P941" s="130"/>
      <c r="Q941" s="130"/>
      <c r="R941" s="680"/>
      <c r="S941" s="130"/>
      <c r="T941" s="130"/>
      <c r="U941" s="130"/>
      <c r="V941" s="130"/>
      <c r="W941" s="130"/>
      <c r="X941" s="130"/>
      <c r="Y941" s="680"/>
      <c r="Z941" s="130"/>
      <c r="AA941" s="130"/>
      <c r="AB941" s="130"/>
      <c r="AC941" s="130"/>
      <c r="AD941" s="130"/>
      <c r="AE941" s="130"/>
      <c r="AF941" s="680"/>
      <c r="AG941" s="130"/>
      <c r="AH941" s="130"/>
      <c r="AI941" s="130"/>
      <c r="AJ941" s="130"/>
      <c r="AK941" s="130"/>
      <c r="AL941" s="130"/>
    </row>
    <row r="942" spans="1:38" s="43" customFormat="1" x14ac:dyDescent="0.2">
      <c r="A942" s="15"/>
      <c r="B942" s="685"/>
      <c r="C942" s="15"/>
      <c r="K942" s="680"/>
      <c r="L942" s="130"/>
      <c r="M942" s="130"/>
      <c r="N942" s="130"/>
      <c r="O942" s="130"/>
      <c r="P942" s="130"/>
      <c r="Q942" s="130"/>
      <c r="R942" s="680"/>
      <c r="S942" s="130"/>
      <c r="T942" s="130"/>
      <c r="U942" s="130"/>
      <c r="V942" s="130"/>
      <c r="W942" s="130"/>
      <c r="X942" s="130"/>
      <c r="Y942" s="680"/>
      <c r="Z942" s="130"/>
      <c r="AA942" s="130"/>
      <c r="AB942" s="130"/>
      <c r="AC942" s="130"/>
      <c r="AD942" s="130"/>
      <c r="AE942" s="130"/>
      <c r="AF942" s="680"/>
      <c r="AG942" s="130"/>
      <c r="AH942" s="130"/>
      <c r="AI942" s="130"/>
      <c r="AJ942" s="130"/>
      <c r="AK942" s="130"/>
      <c r="AL942" s="130"/>
    </row>
    <row r="943" spans="1:38" s="43" customFormat="1" x14ac:dyDescent="0.2">
      <c r="A943" s="15"/>
      <c r="B943" s="685"/>
      <c r="C943" s="15"/>
      <c r="K943" s="680"/>
      <c r="L943" s="130"/>
      <c r="M943" s="130"/>
      <c r="N943" s="130"/>
      <c r="O943" s="130"/>
      <c r="P943" s="130"/>
      <c r="Q943" s="130"/>
      <c r="R943" s="680"/>
      <c r="S943" s="130"/>
      <c r="T943" s="130"/>
      <c r="U943" s="130"/>
      <c r="V943" s="130"/>
      <c r="W943" s="130"/>
      <c r="X943" s="130"/>
      <c r="Y943" s="680"/>
      <c r="Z943" s="130"/>
      <c r="AA943" s="130"/>
      <c r="AB943" s="130"/>
      <c r="AC943" s="130"/>
      <c r="AD943" s="130"/>
      <c r="AE943" s="130"/>
      <c r="AF943" s="680"/>
      <c r="AG943" s="130"/>
      <c r="AH943" s="130"/>
      <c r="AI943" s="130"/>
      <c r="AJ943" s="130"/>
      <c r="AK943" s="130"/>
      <c r="AL943" s="130"/>
    </row>
    <row r="944" spans="1:38" s="43" customFormat="1" x14ac:dyDescent="0.2">
      <c r="A944" s="15"/>
      <c r="B944" s="685"/>
      <c r="C944" s="15"/>
      <c r="K944" s="680"/>
      <c r="L944" s="130"/>
      <c r="M944" s="130"/>
      <c r="N944" s="130"/>
      <c r="O944" s="130"/>
      <c r="P944" s="130"/>
      <c r="Q944" s="130"/>
      <c r="R944" s="680"/>
      <c r="S944" s="130"/>
      <c r="T944" s="130"/>
      <c r="U944" s="130"/>
      <c r="V944" s="130"/>
      <c r="W944" s="130"/>
      <c r="X944" s="130"/>
      <c r="Y944" s="680"/>
      <c r="Z944" s="130"/>
      <c r="AA944" s="130"/>
      <c r="AB944" s="130"/>
      <c r="AC944" s="130"/>
      <c r="AD944" s="130"/>
      <c r="AE944" s="130"/>
      <c r="AF944" s="680"/>
      <c r="AG944" s="130"/>
      <c r="AH944" s="130"/>
      <c r="AI944" s="130"/>
      <c r="AJ944" s="130"/>
      <c r="AK944" s="130"/>
      <c r="AL944" s="130"/>
    </row>
    <row r="945" spans="1:38" s="43" customFormat="1" x14ac:dyDescent="0.2">
      <c r="A945" s="15"/>
      <c r="B945" s="685"/>
      <c r="C945" s="15"/>
      <c r="K945" s="680"/>
      <c r="L945" s="130"/>
      <c r="M945" s="130"/>
      <c r="N945" s="130"/>
      <c r="O945" s="130"/>
      <c r="P945" s="130"/>
      <c r="Q945" s="130"/>
      <c r="R945" s="680"/>
      <c r="S945" s="130"/>
      <c r="T945" s="130"/>
      <c r="U945" s="130"/>
      <c r="V945" s="130"/>
      <c r="W945" s="130"/>
      <c r="X945" s="130"/>
      <c r="Y945" s="680"/>
      <c r="Z945" s="130"/>
      <c r="AA945" s="130"/>
      <c r="AB945" s="130"/>
      <c r="AC945" s="130"/>
      <c r="AD945" s="130"/>
      <c r="AE945" s="130"/>
      <c r="AF945" s="680"/>
      <c r="AG945" s="130"/>
      <c r="AH945" s="130"/>
      <c r="AI945" s="130"/>
      <c r="AJ945" s="130"/>
      <c r="AK945" s="130"/>
      <c r="AL945" s="130"/>
    </row>
    <row r="946" spans="1:38" s="43" customFormat="1" x14ac:dyDescent="0.2">
      <c r="A946" s="15"/>
      <c r="B946" s="685"/>
      <c r="C946" s="15"/>
      <c r="K946" s="680"/>
      <c r="L946" s="130"/>
      <c r="M946" s="130"/>
      <c r="N946" s="130"/>
      <c r="O946" s="130"/>
      <c r="P946" s="130"/>
      <c r="Q946" s="130"/>
      <c r="R946" s="680"/>
      <c r="S946" s="130"/>
      <c r="T946" s="130"/>
      <c r="U946" s="130"/>
      <c r="V946" s="130"/>
      <c r="W946" s="130"/>
      <c r="X946" s="130"/>
      <c r="Y946" s="680"/>
      <c r="Z946" s="130"/>
      <c r="AA946" s="130"/>
      <c r="AB946" s="130"/>
      <c r="AC946" s="130"/>
      <c r="AD946" s="130"/>
      <c r="AE946" s="130"/>
      <c r="AF946" s="680"/>
      <c r="AG946" s="130"/>
      <c r="AH946" s="130"/>
      <c r="AI946" s="130"/>
      <c r="AJ946" s="130"/>
      <c r="AK946" s="130"/>
      <c r="AL946" s="130"/>
    </row>
    <row r="947" spans="1:38" s="43" customFormat="1" x14ac:dyDescent="0.2">
      <c r="A947" s="15"/>
      <c r="B947" s="685"/>
      <c r="C947" s="15"/>
      <c r="K947" s="680"/>
      <c r="L947" s="130"/>
      <c r="M947" s="130"/>
      <c r="N947" s="130"/>
      <c r="O947" s="130"/>
      <c r="P947" s="130"/>
      <c r="Q947" s="130"/>
      <c r="R947" s="680"/>
      <c r="S947" s="130"/>
      <c r="T947" s="130"/>
      <c r="U947" s="130"/>
      <c r="V947" s="130"/>
      <c r="W947" s="130"/>
      <c r="X947" s="130"/>
      <c r="Y947" s="680"/>
      <c r="Z947" s="130"/>
      <c r="AA947" s="130"/>
      <c r="AB947" s="130"/>
      <c r="AC947" s="130"/>
      <c r="AD947" s="130"/>
      <c r="AE947" s="130"/>
      <c r="AF947" s="680"/>
      <c r="AG947" s="130"/>
      <c r="AH947" s="130"/>
      <c r="AI947" s="130"/>
      <c r="AJ947" s="130"/>
      <c r="AK947" s="130"/>
      <c r="AL947" s="130"/>
    </row>
    <row r="948" spans="1:38" s="43" customFormat="1" x14ac:dyDescent="0.2">
      <c r="A948" s="15"/>
      <c r="B948" s="685"/>
      <c r="C948" s="15"/>
      <c r="K948" s="680"/>
      <c r="L948" s="130"/>
      <c r="M948" s="130"/>
      <c r="N948" s="130"/>
      <c r="O948" s="130"/>
      <c r="P948" s="130"/>
      <c r="Q948" s="130"/>
      <c r="R948" s="680"/>
      <c r="S948" s="130"/>
      <c r="T948" s="130"/>
      <c r="U948" s="130"/>
      <c r="V948" s="130"/>
      <c r="W948" s="130"/>
      <c r="X948" s="130"/>
      <c r="Y948" s="680"/>
      <c r="Z948" s="130"/>
      <c r="AA948" s="130"/>
      <c r="AB948" s="130"/>
      <c r="AC948" s="130"/>
      <c r="AD948" s="130"/>
      <c r="AE948" s="130"/>
      <c r="AF948" s="680"/>
      <c r="AG948" s="130"/>
      <c r="AH948" s="130"/>
      <c r="AI948" s="130"/>
      <c r="AJ948" s="130"/>
      <c r="AK948" s="130"/>
      <c r="AL948" s="130"/>
    </row>
    <row r="949" spans="1:38" s="43" customFormat="1" x14ac:dyDescent="0.2">
      <c r="A949" s="15"/>
      <c r="B949" s="685"/>
      <c r="C949" s="15"/>
      <c r="K949" s="680"/>
      <c r="L949" s="130"/>
      <c r="M949" s="130"/>
      <c r="N949" s="130"/>
      <c r="O949" s="130"/>
      <c r="P949" s="130"/>
      <c r="Q949" s="130"/>
      <c r="R949" s="680"/>
      <c r="S949" s="130"/>
      <c r="T949" s="130"/>
      <c r="U949" s="130"/>
      <c r="V949" s="130"/>
      <c r="W949" s="130"/>
      <c r="X949" s="130"/>
      <c r="Y949" s="680"/>
      <c r="Z949" s="130"/>
      <c r="AA949" s="130"/>
      <c r="AB949" s="130"/>
      <c r="AC949" s="130"/>
      <c r="AD949" s="130"/>
      <c r="AE949" s="130"/>
      <c r="AF949" s="680"/>
      <c r="AG949" s="130"/>
      <c r="AH949" s="130"/>
      <c r="AI949" s="130"/>
      <c r="AJ949" s="130"/>
      <c r="AK949" s="130"/>
      <c r="AL949" s="130"/>
    </row>
    <row r="950" spans="1:38" s="43" customFormat="1" x14ac:dyDescent="0.2">
      <c r="A950" s="15"/>
      <c r="B950" s="685"/>
      <c r="C950" s="15"/>
      <c r="K950" s="680"/>
      <c r="L950" s="130"/>
      <c r="M950" s="130"/>
      <c r="N950" s="130"/>
      <c r="O950" s="130"/>
      <c r="P950" s="130"/>
      <c r="Q950" s="130"/>
      <c r="R950" s="680"/>
      <c r="S950" s="130"/>
      <c r="T950" s="130"/>
      <c r="U950" s="130"/>
      <c r="V950" s="130"/>
      <c r="W950" s="130"/>
      <c r="X950" s="130"/>
      <c r="Y950" s="680"/>
      <c r="Z950" s="130"/>
      <c r="AA950" s="130"/>
      <c r="AB950" s="130"/>
      <c r="AC950" s="130"/>
      <c r="AD950" s="130"/>
      <c r="AE950" s="130"/>
      <c r="AF950" s="680"/>
      <c r="AG950" s="130"/>
      <c r="AH950" s="130"/>
      <c r="AI950" s="130"/>
      <c r="AJ950" s="130"/>
      <c r="AK950" s="130"/>
      <c r="AL950" s="130"/>
    </row>
    <row r="951" spans="1:38" s="43" customFormat="1" x14ac:dyDescent="0.2">
      <c r="A951" s="15"/>
      <c r="B951" s="685"/>
      <c r="C951" s="15"/>
      <c r="K951" s="680"/>
      <c r="L951" s="130"/>
      <c r="M951" s="130"/>
      <c r="N951" s="130"/>
      <c r="O951" s="130"/>
      <c r="P951" s="130"/>
      <c r="Q951" s="130"/>
      <c r="R951" s="680"/>
      <c r="S951" s="130"/>
      <c r="T951" s="130"/>
      <c r="U951" s="130"/>
      <c r="V951" s="130"/>
      <c r="W951" s="130"/>
      <c r="X951" s="130"/>
      <c r="Y951" s="680"/>
      <c r="Z951" s="130"/>
      <c r="AA951" s="130"/>
      <c r="AB951" s="130"/>
      <c r="AC951" s="130"/>
      <c r="AD951" s="130"/>
      <c r="AE951" s="130"/>
      <c r="AF951" s="680"/>
      <c r="AG951" s="130"/>
      <c r="AH951" s="130"/>
      <c r="AI951" s="130"/>
      <c r="AJ951" s="130"/>
      <c r="AK951" s="130"/>
      <c r="AL951" s="130"/>
    </row>
    <row r="952" spans="1:38" s="43" customFormat="1" x14ac:dyDescent="0.2">
      <c r="A952" s="15"/>
      <c r="B952" s="685"/>
      <c r="C952" s="15"/>
      <c r="K952" s="680"/>
      <c r="L952" s="130"/>
      <c r="M952" s="130"/>
      <c r="N952" s="130"/>
      <c r="O952" s="130"/>
      <c r="P952" s="130"/>
      <c r="Q952" s="130"/>
      <c r="R952" s="680"/>
      <c r="S952" s="130"/>
      <c r="T952" s="130"/>
      <c r="U952" s="130"/>
      <c r="V952" s="130"/>
      <c r="W952" s="130"/>
      <c r="X952" s="130"/>
      <c r="Y952" s="680"/>
      <c r="Z952" s="130"/>
      <c r="AA952" s="130"/>
      <c r="AB952" s="130"/>
      <c r="AC952" s="130"/>
      <c r="AD952" s="130"/>
      <c r="AE952" s="130"/>
      <c r="AF952" s="680"/>
      <c r="AG952" s="130"/>
      <c r="AH952" s="130"/>
      <c r="AI952" s="130"/>
      <c r="AJ952" s="130"/>
      <c r="AK952" s="130"/>
      <c r="AL952" s="130"/>
    </row>
    <row r="953" spans="1:38" s="43" customFormat="1" x14ac:dyDescent="0.2">
      <c r="A953" s="15"/>
      <c r="B953" s="685"/>
      <c r="C953" s="15"/>
      <c r="K953" s="680"/>
      <c r="L953" s="130"/>
      <c r="M953" s="130"/>
      <c r="N953" s="130"/>
      <c r="O953" s="130"/>
      <c r="P953" s="130"/>
      <c r="Q953" s="130"/>
      <c r="R953" s="680"/>
      <c r="S953" s="130"/>
      <c r="T953" s="130"/>
      <c r="U953" s="130"/>
      <c r="V953" s="130"/>
      <c r="W953" s="130"/>
      <c r="X953" s="130"/>
      <c r="Y953" s="680"/>
      <c r="Z953" s="130"/>
      <c r="AA953" s="130"/>
      <c r="AB953" s="130"/>
      <c r="AC953" s="130"/>
      <c r="AD953" s="130"/>
      <c r="AE953" s="130"/>
      <c r="AF953" s="680"/>
      <c r="AG953" s="130"/>
      <c r="AH953" s="130"/>
      <c r="AI953" s="130"/>
      <c r="AJ953" s="130"/>
      <c r="AK953" s="130"/>
      <c r="AL953" s="130"/>
    </row>
    <row r="954" spans="1:38" s="43" customFormat="1" x14ac:dyDescent="0.2">
      <c r="A954" s="15"/>
      <c r="B954" s="685"/>
      <c r="C954" s="15"/>
      <c r="K954" s="680"/>
      <c r="L954" s="130"/>
      <c r="M954" s="130"/>
      <c r="N954" s="130"/>
      <c r="O954" s="130"/>
      <c r="P954" s="130"/>
      <c r="Q954" s="130"/>
      <c r="R954" s="680"/>
      <c r="S954" s="130"/>
      <c r="T954" s="130"/>
      <c r="U954" s="130"/>
      <c r="V954" s="130"/>
      <c r="W954" s="130"/>
      <c r="X954" s="130"/>
      <c r="Y954" s="680"/>
      <c r="Z954" s="130"/>
      <c r="AA954" s="130"/>
      <c r="AB954" s="130"/>
      <c r="AC954" s="130"/>
      <c r="AD954" s="130"/>
      <c r="AE954" s="130"/>
      <c r="AF954" s="680"/>
      <c r="AG954" s="130"/>
      <c r="AH954" s="130"/>
      <c r="AI954" s="130"/>
      <c r="AJ954" s="130"/>
      <c r="AK954" s="130"/>
      <c r="AL954" s="130"/>
    </row>
    <row r="955" spans="1:38" s="43" customFormat="1" x14ac:dyDescent="0.2">
      <c r="A955" s="15"/>
      <c r="B955" s="685"/>
      <c r="C955" s="15"/>
      <c r="K955" s="680"/>
      <c r="L955" s="130"/>
      <c r="M955" s="130"/>
      <c r="N955" s="130"/>
      <c r="O955" s="130"/>
      <c r="P955" s="130"/>
      <c r="Q955" s="130"/>
      <c r="R955" s="680"/>
      <c r="S955" s="130"/>
      <c r="T955" s="130"/>
      <c r="U955" s="130"/>
      <c r="V955" s="130"/>
      <c r="W955" s="130"/>
      <c r="X955" s="130"/>
      <c r="Y955" s="680"/>
      <c r="Z955" s="130"/>
      <c r="AA955" s="130"/>
      <c r="AB955" s="130"/>
      <c r="AC955" s="130"/>
      <c r="AD955" s="130"/>
      <c r="AE955" s="130"/>
      <c r="AF955" s="680"/>
      <c r="AG955" s="130"/>
      <c r="AH955" s="130"/>
      <c r="AI955" s="130"/>
      <c r="AJ955" s="130"/>
      <c r="AK955" s="130"/>
      <c r="AL955" s="130"/>
    </row>
    <row r="956" spans="1:38" s="43" customFormat="1" x14ac:dyDescent="0.2">
      <c r="A956" s="15"/>
      <c r="B956" s="685"/>
      <c r="C956" s="15"/>
      <c r="K956" s="680"/>
      <c r="L956" s="130"/>
      <c r="M956" s="130"/>
      <c r="N956" s="130"/>
      <c r="O956" s="130"/>
      <c r="P956" s="130"/>
      <c r="Q956" s="130"/>
      <c r="R956" s="680"/>
      <c r="S956" s="130"/>
      <c r="T956" s="130"/>
      <c r="U956" s="130"/>
      <c r="V956" s="130"/>
      <c r="W956" s="130"/>
      <c r="X956" s="130"/>
      <c r="Y956" s="680"/>
      <c r="Z956" s="130"/>
      <c r="AA956" s="130"/>
      <c r="AB956" s="130"/>
      <c r="AC956" s="130"/>
      <c r="AD956" s="130"/>
      <c r="AE956" s="130"/>
      <c r="AF956" s="680"/>
      <c r="AG956" s="130"/>
      <c r="AH956" s="130"/>
      <c r="AI956" s="130"/>
      <c r="AJ956" s="130"/>
      <c r="AK956" s="130"/>
      <c r="AL956" s="130"/>
    </row>
    <row r="957" spans="1:38" s="43" customFormat="1" x14ac:dyDescent="0.2">
      <c r="A957" s="15"/>
      <c r="B957" s="685"/>
      <c r="C957" s="15"/>
      <c r="K957" s="680"/>
      <c r="L957" s="130"/>
      <c r="M957" s="130"/>
      <c r="N957" s="130"/>
      <c r="O957" s="130"/>
      <c r="P957" s="130"/>
      <c r="Q957" s="130"/>
      <c r="R957" s="680"/>
      <c r="S957" s="130"/>
      <c r="T957" s="130"/>
      <c r="U957" s="130"/>
      <c r="V957" s="130"/>
      <c r="W957" s="130"/>
      <c r="X957" s="130"/>
      <c r="Y957" s="680"/>
      <c r="Z957" s="130"/>
      <c r="AA957" s="130"/>
      <c r="AB957" s="130"/>
      <c r="AC957" s="130"/>
      <c r="AD957" s="130"/>
      <c r="AE957" s="130"/>
      <c r="AF957" s="680"/>
      <c r="AG957" s="130"/>
      <c r="AH957" s="130"/>
      <c r="AI957" s="130"/>
      <c r="AJ957" s="130"/>
      <c r="AK957" s="130"/>
      <c r="AL957" s="130"/>
    </row>
    <row r="958" spans="1:38" s="43" customFormat="1" x14ac:dyDescent="0.2">
      <c r="A958" s="15"/>
      <c r="B958" s="685"/>
      <c r="C958" s="15"/>
      <c r="K958" s="680"/>
      <c r="L958" s="130"/>
      <c r="M958" s="130"/>
      <c r="N958" s="130"/>
      <c r="O958" s="130"/>
      <c r="P958" s="130"/>
      <c r="Q958" s="130"/>
      <c r="R958" s="680"/>
      <c r="S958" s="130"/>
      <c r="T958" s="130"/>
      <c r="U958" s="130"/>
      <c r="V958" s="130"/>
      <c r="W958" s="130"/>
      <c r="X958" s="130"/>
      <c r="Y958" s="680"/>
      <c r="Z958" s="130"/>
      <c r="AA958" s="130"/>
      <c r="AB958" s="130"/>
      <c r="AC958" s="130"/>
      <c r="AD958" s="130"/>
      <c r="AE958" s="130"/>
      <c r="AF958" s="680"/>
      <c r="AG958" s="130"/>
      <c r="AH958" s="130"/>
      <c r="AI958" s="130"/>
      <c r="AJ958" s="130"/>
      <c r="AK958" s="130"/>
      <c r="AL958" s="130"/>
    </row>
    <row r="959" spans="1:38" s="43" customFormat="1" x14ac:dyDescent="0.2">
      <c r="A959" s="15"/>
      <c r="B959" s="685"/>
      <c r="C959" s="15"/>
      <c r="K959" s="680"/>
      <c r="L959" s="130"/>
      <c r="M959" s="130"/>
      <c r="N959" s="130"/>
      <c r="O959" s="130"/>
      <c r="P959" s="130"/>
      <c r="Q959" s="130"/>
      <c r="R959" s="680"/>
      <c r="S959" s="130"/>
      <c r="T959" s="130"/>
      <c r="U959" s="130"/>
      <c r="V959" s="130"/>
      <c r="W959" s="130"/>
      <c r="X959" s="130"/>
      <c r="Y959" s="680"/>
      <c r="Z959" s="130"/>
      <c r="AA959" s="130"/>
      <c r="AB959" s="130"/>
      <c r="AC959" s="130"/>
      <c r="AD959" s="130"/>
      <c r="AE959" s="130"/>
      <c r="AF959" s="680"/>
      <c r="AG959" s="130"/>
      <c r="AH959" s="130"/>
      <c r="AI959" s="130"/>
      <c r="AJ959" s="130"/>
      <c r="AK959" s="130"/>
      <c r="AL959" s="130"/>
    </row>
    <row r="960" spans="1:38" s="43" customFormat="1" x14ac:dyDescent="0.2">
      <c r="A960" s="15"/>
      <c r="B960" s="685"/>
      <c r="C960" s="15"/>
      <c r="K960" s="680"/>
      <c r="L960" s="130"/>
      <c r="M960" s="130"/>
      <c r="N960" s="130"/>
      <c r="O960" s="130"/>
      <c r="P960" s="130"/>
      <c r="Q960" s="130"/>
      <c r="R960" s="680"/>
      <c r="S960" s="130"/>
      <c r="T960" s="130"/>
      <c r="U960" s="130"/>
      <c r="V960" s="130"/>
      <c r="W960" s="130"/>
      <c r="X960" s="130"/>
      <c r="Y960" s="680"/>
      <c r="Z960" s="130"/>
      <c r="AA960" s="130"/>
      <c r="AB960" s="130"/>
      <c r="AC960" s="130"/>
      <c r="AD960" s="130"/>
      <c r="AE960" s="130"/>
      <c r="AF960" s="680"/>
      <c r="AG960" s="130"/>
      <c r="AH960" s="130"/>
      <c r="AI960" s="130"/>
      <c r="AJ960" s="130"/>
      <c r="AK960" s="130"/>
      <c r="AL960" s="130"/>
    </row>
    <row r="961" spans="1:38" s="43" customFormat="1" x14ac:dyDescent="0.2">
      <c r="A961" s="15"/>
      <c r="B961" s="685"/>
      <c r="C961" s="15"/>
      <c r="K961" s="680"/>
      <c r="L961" s="130"/>
      <c r="M961" s="130"/>
      <c r="N961" s="130"/>
      <c r="O961" s="130"/>
      <c r="P961" s="130"/>
      <c r="Q961" s="130"/>
      <c r="R961" s="680"/>
      <c r="S961" s="130"/>
      <c r="T961" s="130"/>
      <c r="U961" s="130"/>
      <c r="V961" s="130"/>
      <c r="W961" s="130"/>
      <c r="X961" s="130"/>
      <c r="Y961" s="680"/>
      <c r="Z961" s="130"/>
      <c r="AA961" s="130"/>
      <c r="AB961" s="130"/>
      <c r="AC961" s="130"/>
      <c r="AD961" s="130"/>
      <c r="AE961" s="130"/>
      <c r="AF961" s="680"/>
      <c r="AG961" s="130"/>
      <c r="AH961" s="130"/>
      <c r="AI961" s="130"/>
      <c r="AJ961" s="130"/>
      <c r="AK961" s="130"/>
      <c r="AL961" s="130"/>
    </row>
    <row r="962" spans="1:38" s="43" customFormat="1" x14ac:dyDescent="0.2">
      <c r="A962" s="15"/>
      <c r="B962" s="685"/>
      <c r="C962" s="15"/>
      <c r="K962" s="680"/>
      <c r="L962" s="130"/>
      <c r="M962" s="130"/>
      <c r="N962" s="130"/>
      <c r="O962" s="130"/>
      <c r="P962" s="130"/>
      <c r="Q962" s="130"/>
      <c r="R962" s="680"/>
      <c r="S962" s="130"/>
      <c r="T962" s="130"/>
      <c r="U962" s="130"/>
      <c r="V962" s="130"/>
      <c r="W962" s="130"/>
      <c r="X962" s="130"/>
      <c r="Y962" s="680"/>
      <c r="Z962" s="130"/>
      <c r="AA962" s="130"/>
      <c r="AB962" s="130"/>
      <c r="AC962" s="130"/>
      <c r="AD962" s="130"/>
      <c r="AE962" s="130"/>
      <c r="AF962" s="680"/>
      <c r="AG962" s="130"/>
      <c r="AH962" s="130"/>
      <c r="AI962" s="130"/>
      <c r="AJ962" s="130"/>
      <c r="AK962" s="130"/>
      <c r="AL962" s="130"/>
    </row>
    <row r="963" spans="1:38" s="43" customFormat="1" x14ac:dyDescent="0.2">
      <c r="A963" s="15"/>
      <c r="B963" s="685"/>
      <c r="C963" s="15"/>
      <c r="K963" s="680"/>
      <c r="L963" s="130"/>
      <c r="M963" s="130"/>
      <c r="N963" s="130"/>
      <c r="O963" s="130"/>
      <c r="P963" s="130"/>
      <c r="Q963" s="130"/>
      <c r="R963" s="680"/>
      <c r="S963" s="130"/>
      <c r="T963" s="130"/>
      <c r="U963" s="130"/>
      <c r="V963" s="130"/>
      <c r="W963" s="130"/>
      <c r="X963" s="130"/>
      <c r="Y963" s="680"/>
      <c r="Z963" s="130"/>
      <c r="AA963" s="130"/>
      <c r="AB963" s="130"/>
      <c r="AC963" s="130"/>
      <c r="AD963" s="130"/>
      <c r="AE963" s="130"/>
      <c r="AF963" s="680"/>
      <c r="AG963" s="130"/>
      <c r="AH963" s="130"/>
      <c r="AI963" s="130"/>
      <c r="AJ963" s="130"/>
      <c r="AK963" s="130"/>
      <c r="AL963" s="130"/>
    </row>
    <row r="964" spans="1:38" s="43" customFormat="1" x14ac:dyDescent="0.2">
      <c r="A964" s="15"/>
      <c r="B964" s="685"/>
      <c r="C964" s="15"/>
      <c r="K964" s="680"/>
      <c r="L964" s="130"/>
      <c r="M964" s="130"/>
      <c r="N964" s="130"/>
      <c r="O964" s="130"/>
      <c r="P964" s="130"/>
      <c r="Q964" s="130"/>
      <c r="R964" s="680"/>
      <c r="S964" s="130"/>
      <c r="T964" s="130"/>
      <c r="U964" s="130"/>
      <c r="V964" s="130"/>
      <c r="W964" s="130"/>
      <c r="X964" s="130"/>
      <c r="Y964" s="680"/>
      <c r="Z964" s="130"/>
      <c r="AA964" s="130"/>
      <c r="AB964" s="130"/>
      <c r="AC964" s="130"/>
      <c r="AD964" s="130"/>
      <c r="AE964" s="130"/>
      <c r="AF964" s="680"/>
      <c r="AG964" s="130"/>
      <c r="AH964" s="130"/>
      <c r="AI964" s="130"/>
      <c r="AJ964" s="130"/>
      <c r="AK964" s="130"/>
      <c r="AL964" s="130"/>
    </row>
    <row r="965" spans="1:38" s="43" customFormat="1" x14ac:dyDescent="0.2">
      <c r="A965" s="15"/>
      <c r="B965" s="685"/>
      <c r="C965" s="15"/>
      <c r="K965" s="680"/>
      <c r="L965" s="130"/>
      <c r="M965" s="130"/>
      <c r="N965" s="130"/>
      <c r="O965" s="130"/>
      <c r="P965" s="130"/>
      <c r="Q965" s="130"/>
      <c r="R965" s="680"/>
      <c r="S965" s="130"/>
      <c r="T965" s="130"/>
      <c r="U965" s="130"/>
      <c r="V965" s="130"/>
      <c r="W965" s="130"/>
      <c r="X965" s="130"/>
      <c r="Y965" s="680"/>
      <c r="Z965" s="130"/>
      <c r="AA965" s="130"/>
      <c r="AB965" s="130"/>
      <c r="AC965" s="130"/>
      <c r="AD965" s="130"/>
      <c r="AE965" s="130"/>
      <c r="AF965" s="680"/>
      <c r="AG965" s="130"/>
      <c r="AH965" s="130"/>
      <c r="AI965" s="130"/>
      <c r="AJ965" s="130"/>
      <c r="AK965" s="130"/>
      <c r="AL965" s="130"/>
    </row>
    <row r="966" spans="1:38" s="43" customFormat="1" x14ac:dyDescent="0.2">
      <c r="A966" s="15"/>
      <c r="B966" s="685"/>
      <c r="C966" s="15"/>
      <c r="K966" s="680"/>
      <c r="L966" s="130"/>
      <c r="M966" s="130"/>
      <c r="N966" s="130"/>
      <c r="O966" s="130"/>
      <c r="P966" s="130"/>
      <c r="Q966" s="130"/>
      <c r="R966" s="680"/>
      <c r="S966" s="130"/>
      <c r="T966" s="130"/>
      <c r="U966" s="130"/>
      <c r="V966" s="130"/>
      <c r="W966" s="130"/>
      <c r="X966" s="130"/>
      <c r="Y966" s="680"/>
      <c r="Z966" s="130"/>
      <c r="AA966" s="130"/>
      <c r="AB966" s="130"/>
      <c r="AC966" s="130"/>
      <c r="AD966" s="130"/>
      <c r="AE966" s="130"/>
      <c r="AF966" s="680"/>
      <c r="AG966" s="130"/>
      <c r="AH966" s="130"/>
      <c r="AI966" s="130"/>
      <c r="AJ966" s="130"/>
      <c r="AK966" s="130"/>
      <c r="AL966" s="130"/>
    </row>
    <row r="967" spans="1:38" s="43" customFormat="1" x14ac:dyDescent="0.2">
      <c r="A967" s="15"/>
      <c r="B967" s="685"/>
      <c r="C967" s="15"/>
      <c r="K967" s="680"/>
      <c r="L967" s="130"/>
      <c r="M967" s="130"/>
      <c r="N967" s="130"/>
      <c r="O967" s="130"/>
      <c r="P967" s="130"/>
      <c r="Q967" s="130"/>
      <c r="R967" s="680"/>
      <c r="S967" s="130"/>
      <c r="T967" s="130"/>
      <c r="U967" s="130"/>
      <c r="V967" s="130"/>
      <c r="W967" s="130"/>
      <c r="X967" s="130"/>
      <c r="Y967" s="680"/>
      <c r="Z967" s="130"/>
      <c r="AA967" s="130"/>
      <c r="AB967" s="130"/>
      <c r="AC967" s="130"/>
      <c r="AD967" s="130"/>
      <c r="AE967" s="130"/>
      <c r="AF967" s="680"/>
      <c r="AG967" s="130"/>
      <c r="AH967" s="130"/>
      <c r="AI967" s="130"/>
      <c r="AJ967" s="130"/>
      <c r="AK967" s="130"/>
      <c r="AL967" s="130"/>
    </row>
    <row r="968" spans="1:38" s="43" customFormat="1" x14ac:dyDescent="0.2">
      <c r="A968" s="15"/>
      <c r="B968" s="685"/>
      <c r="C968" s="15"/>
      <c r="K968" s="680"/>
      <c r="L968" s="130"/>
      <c r="M968" s="130"/>
      <c r="N968" s="130"/>
      <c r="O968" s="130"/>
      <c r="P968" s="130"/>
      <c r="Q968" s="130"/>
      <c r="R968" s="680"/>
      <c r="S968" s="130"/>
      <c r="T968" s="130"/>
      <c r="U968" s="130"/>
      <c r="V968" s="130"/>
      <c r="W968" s="130"/>
      <c r="X968" s="130"/>
      <c r="Y968" s="680"/>
      <c r="Z968" s="130"/>
      <c r="AA968" s="130"/>
      <c r="AB968" s="130"/>
      <c r="AC968" s="130"/>
      <c r="AD968" s="130"/>
      <c r="AE968" s="130"/>
      <c r="AF968" s="680"/>
      <c r="AG968" s="130"/>
      <c r="AH968" s="130"/>
      <c r="AI968" s="130"/>
      <c r="AJ968" s="130"/>
      <c r="AK968" s="130"/>
      <c r="AL968" s="130"/>
    </row>
    <row r="969" spans="1:38" s="43" customFormat="1" x14ac:dyDescent="0.2">
      <c r="A969" s="15"/>
      <c r="B969" s="685"/>
      <c r="C969" s="15"/>
      <c r="K969" s="680"/>
      <c r="L969" s="130"/>
      <c r="M969" s="130"/>
      <c r="N969" s="130"/>
      <c r="O969" s="130"/>
      <c r="P969" s="130"/>
      <c r="Q969" s="130"/>
      <c r="R969" s="680"/>
      <c r="S969" s="130"/>
      <c r="T969" s="130"/>
      <c r="U969" s="130"/>
      <c r="V969" s="130"/>
      <c r="W969" s="130"/>
      <c r="X969" s="130"/>
      <c r="Y969" s="680"/>
      <c r="Z969" s="130"/>
      <c r="AA969" s="130"/>
      <c r="AB969" s="130"/>
      <c r="AC969" s="130"/>
      <c r="AD969" s="130"/>
      <c r="AE969" s="130"/>
      <c r="AF969" s="680"/>
      <c r="AG969" s="130"/>
      <c r="AH969" s="130"/>
      <c r="AI969" s="130"/>
      <c r="AJ969" s="130"/>
      <c r="AK969" s="130"/>
      <c r="AL969" s="130"/>
    </row>
    <row r="970" spans="1:38" s="43" customFormat="1" x14ac:dyDescent="0.2">
      <c r="A970" s="15"/>
      <c r="B970" s="685"/>
      <c r="C970" s="15"/>
      <c r="K970" s="680"/>
      <c r="L970" s="130"/>
      <c r="M970" s="130"/>
      <c r="N970" s="130"/>
      <c r="O970" s="130"/>
      <c r="P970" s="130"/>
      <c r="Q970" s="130"/>
      <c r="R970" s="680"/>
      <c r="S970" s="130"/>
      <c r="T970" s="130"/>
      <c r="U970" s="130"/>
      <c r="V970" s="130"/>
      <c r="W970" s="130"/>
      <c r="X970" s="130"/>
      <c r="Y970" s="680"/>
      <c r="Z970" s="130"/>
      <c r="AA970" s="130"/>
      <c r="AB970" s="130"/>
      <c r="AC970" s="130"/>
      <c r="AD970" s="130"/>
      <c r="AE970" s="130"/>
      <c r="AF970" s="680"/>
      <c r="AG970" s="130"/>
      <c r="AH970" s="130"/>
      <c r="AI970" s="130"/>
      <c r="AJ970" s="130"/>
      <c r="AK970" s="130"/>
      <c r="AL970" s="130"/>
    </row>
    <row r="971" spans="1:38" s="43" customFormat="1" x14ac:dyDescent="0.2">
      <c r="A971" s="15"/>
      <c r="B971" s="685"/>
      <c r="C971" s="15"/>
      <c r="K971" s="680"/>
      <c r="L971" s="130"/>
      <c r="M971" s="130"/>
      <c r="N971" s="130"/>
      <c r="O971" s="130"/>
      <c r="P971" s="130"/>
      <c r="Q971" s="130"/>
      <c r="R971" s="680"/>
      <c r="S971" s="130"/>
      <c r="T971" s="130"/>
      <c r="U971" s="130"/>
      <c r="V971" s="130"/>
      <c r="W971" s="130"/>
      <c r="X971" s="130"/>
      <c r="Y971" s="680"/>
      <c r="Z971" s="130"/>
      <c r="AA971" s="130"/>
      <c r="AB971" s="130"/>
      <c r="AC971" s="130"/>
      <c r="AD971" s="130"/>
      <c r="AE971" s="130"/>
      <c r="AF971" s="680"/>
      <c r="AG971" s="130"/>
      <c r="AH971" s="130"/>
      <c r="AI971" s="130"/>
      <c r="AJ971" s="130"/>
      <c r="AK971" s="130"/>
      <c r="AL971" s="130"/>
    </row>
    <row r="972" spans="1:38" s="43" customFormat="1" x14ac:dyDescent="0.2">
      <c r="A972" s="15"/>
      <c r="B972" s="685"/>
      <c r="C972" s="15"/>
      <c r="K972" s="680"/>
      <c r="L972" s="130"/>
      <c r="M972" s="130"/>
      <c r="N972" s="130"/>
      <c r="O972" s="130"/>
      <c r="P972" s="130"/>
      <c r="Q972" s="130"/>
      <c r="R972" s="680"/>
      <c r="S972" s="130"/>
      <c r="T972" s="130"/>
      <c r="U972" s="130"/>
      <c r="V972" s="130"/>
      <c r="W972" s="130"/>
      <c r="X972" s="130"/>
      <c r="Y972" s="680"/>
      <c r="Z972" s="130"/>
      <c r="AA972" s="130"/>
      <c r="AB972" s="130"/>
      <c r="AC972" s="130"/>
      <c r="AD972" s="130"/>
      <c r="AE972" s="130"/>
      <c r="AF972" s="680"/>
      <c r="AG972" s="130"/>
      <c r="AH972" s="130"/>
      <c r="AI972" s="130"/>
      <c r="AJ972" s="130"/>
      <c r="AK972" s="130"/>
      <c r="AL972" s="130"/>
    </row>
    <row r="973" spans="1:38" s="43" customFormat="1" x14ac:dyDescent="0.2">
      <c r="A973" s="15"/>
      <c r="B973" s="685"/>
      <c r="C973" s="15"/>
      <c r="K973" s="680"/>
      <c r="L973" s="130"/>
      <c r="M973" s="130"/>
      <c r="N973" s="130"/>
      <c r="O973" s="130"/>
      <c r="P973" s="130"/>
      <c r="Q973" s="130"/>
      <c r="R973" s="680"/>
      <c r="S973" s="130"/>
      <c r="T973" s="130"/>
      <c r="U973" s="130"/>
      <c r="V973" s="130"/>
      <c r="W973" s="130"/>
      <c r="X973" s="130"/>
      <c r="Y973" s="680"/>
      <c r="Z973" s="130"/>
      <c r="AA973" s="130"/>
      <c r="AB973" s="130"/>
      <c r="AC973" s="130"/>
      <c r="AD973" s="130"/>
      <c r="AE973" s="130"/>
      <c r="AF973" s="680"/>
      <c r="AG973" s="130"/>
      <c r="AH973" s="130"/>
      <c r="AI973" s="130"/>
      <c r="AJ973" s="130"/>
      <c r="AK973" s="130"/>
      <c r="AL973" s="130"/>
    </row>
    <row r="974" spans="1:38" s="43" customFormat="1" x14ac:dyDescent="0.2">
      <c r="A974" s="15"/>
      <c r="B974" s="685"/>
      <c r="C974" s="15"/>
      <c r="K974" s="680"/>
      <c r="L974" s="130"/>
      <c r="M974" s="130"/>
      <c r="N974" s="130"/>
      <c r="O974" s="130"/>
      <c r="P974" s="130"/>
      <c r="Q974" s="130"/>
      <c r="R974" s="680"/>
      <c r="S974" s="130"/>
      <c r="T974" s="130"/>
      <c r="U974" s="130"/>
      <c r="V974" s="130"/>
      <c r="W974" s="130"/>
      <c r="X974" s="130"/>
      <c r="Y974" s="680"/>
      <c r="Z974" s="130"/>
      <c r="AA974" s="130"/>
      <c r="AB974" s="130"/>
      <c r="AC974" s="130"/>
      <c r="AD974" s="130"/>
      <c r="AE974" s="130"/>
      <c r="AF974" s="680"/>
      <c r="AG974" s="130"/>
      <c r="AH974" s="130"/>
      <c r="AI974" s="130"/>
      <c r="AJ974" s="130"/>
      <c r="AK974" s="130"/>
      <c r="AL974" s="130"/>
    </row>
    <row r="975" spans="1:38" s="43" customFormat="1" x14ac:dyDescent="0.2">
      <c r="A975" s="15"/>
      <c r="B975" s="685"/>
      <c r="C975" s="15"/>
      <c r="K975" s="680"/>
      <c r="L975" s="130"/>
      <c r="M975" s="130"/>
      <c r="N975" s="130"/>
      <c r="O975" s="130"/>
      <c r="P975" s="130"/>
      <c r="Q975" s="130"/>
      <c r="R975" s="680"/>
      <c r="S975" s="130"/>
      <c r="T975" s="130"/>
      <c r="U975" s="130"/>
      <c r="V975" s="130"/>
      <c r="W975" s="130"/>
      <c r="X975" s="130"/>
      <c r="Y975" s="680"/>
      <c r="Z975" s="130"/>
      <c r="AA975" s="130"/>
      <c r="AB975" s="130"/>
      <c r="AC975" s="130"/>
      <c r="AD975" s="130"/>
      <c r="AE975" s="130"/>
      <c r="AF975" s="680"/>
      <c r="AG975" s="130"/>
      <c r="AH975" s="130"/>
      <c r="AI975" s="130"/>
      <c r="AJ975" s="130"/>
      <c r="AK975" s="130"/>
      <c r="AL975" s="130"/>
    </row>
    <row r="976" spans="1:38" s="43" customFormat="1" x14ac:dyDescent="0.2">
      <c r="A976" s="15"/>
      <c r="B976" s="685"/>
      <c r="C976" s="15"/>
      <c r="K976" s="680"/>
      <c r="L976" s="130"/>
      <c r="M976" s="130"/>
      <c r="N976" s="130"/>
      <c r="O976" s="130"/>
      <c r="P976" s="130"/>
      <c r="Q976" s="130"/>
      <c r="R976" s="680"/>
      <c r="S976" s="130"/>
      <c r="T976" s="130"/>
      <c r="U976" s="130"/>
      <c r="V976" s="130"/>
      <c r="W976" s="130"/>
      <c r="X976" s="130"/>
      <c r="Y976" s="680"/>
      <c r="Z976" s="130"/>
      <c r="AA976" s="130"/>
      <c r="AB976" s="130"/>
      <c r="AC976" s="130"/>
      <c r="AD976" s="130"/>
      <c r="AE976" s="130"/>
      <c r="AF976" s="680"/>
      <c r="AG976" s="130"/>
      <c r="AH976" s="130"/>
      <c r="AI976" s="130"/>
      <c r="AJ976" s="130"/>
      <c r="AK976" s="130"/>
      <c r="AL976" s="130"/>
    </row>
    <row r="977" spans="1:38" s="43" customFormat="1" x14ac:dyDescent="0.2">
      <c r="A977" s="15"/>
      <c r="B977" s="685"/>
      <c r="C977" s="15"/>
      <c r="K977" s="680"/>
      <c r="L977" s="130"/>
      <c r="M977" s="130"/>
      <c r="N977" s="130"/>
      <c r="O977" s="130"/>
      <c r="P977" s="130"/>
      <c r="Q977" s="130"/>
      <c r="R977" s="680"/>
      <c r="S977" s="130"/>
      <c r="T977" s="130"/>
      <c r="U977" s="130"/>
      <c r="V977" s="130"/>
      <c r="W977" s="130"/>
      <c r="X977" s="130"/>
      <c r="Y977" s="680"/>
      <c r="Z977" s="130"/>
      <c r="AA977" s="130"/>
      <c r="AB977" s="130"/>
      <c r="AC977" s="130"/>
      <c r="AD977" s="130"/>
      <c r="AE977" s="130"/>
      <c r="AF977" s="680"/>
      <c r="AG977" s="130"/>
      <c r="AH977" s="130"/>
      <c r="AI977" s="130"/>
      <c r="AJ977" s="130"/>
      <c r="AK977" s="130"/>
      <c r="AL977" s="130"/>
    </row>
    <row r="978" spans="1:38" s="43" customFormat="1" x14ac:dyDescent="0.2">
      <c r="A978" s="15"/>
      <c r="B978" s="685"/>
      <c r="C978" s="15"/>
      <c r="K978" s="680"/>
      <c r="L978" s="130"/>
      <c r="M978" s="130"/>
      <c r="N978" s="130"/>
      <c r="O978" s="130"/>
      <c r="P978" s="130"/>
      <c r="Q978" s="130"/>
      <c r="R978" s="680"/>
      <c r="S978" s="130"/>
      <c r="T978" s="130"/>
      <c r="U978" s="130"/>
      <c r="V978" s="130"/>
      <c r="W978" s="130"/>
      <c r="X978" s="130"/>
      <c r="Y978" s="680"/>
      <c r="Z978" s="130"/>
      <c r="AA978" s="130"/>
      <c r="AB978" s="130"/>
      <c r="AC978" s="130"/>
      <c r="AD978" s="130"/>
      <c r="AE978" s="130"/>
      <c r="AF978" s="680"/>
      <c r="AG978" s="130"/>
      <c r="AH978" s="130"/>
      <c r="AI978" s="130"/>
      <c r="AJ978" s="130"/>
      <c r="AK978" s="130"/>
      <c r="AL978" s="130"/>
    </row>
    <row r="979" spans="1:38" s="43" customFormat="1" x14ac:dyDescent="0.2">
      <c r="A979" s="15"/>
      <c r="B979" s="685"/>
      <c r="C979" s="15"/>
      <c r="K979" s="680"/>
      <c r="L979" s="130"/>
      <c r="M979" s="130"/>
      <c r="N979" s="130"/>
      <c r="O979" s="130"/>
      <c r="P979" s="130"/>
      <c r="Q979" s="130"/>
      <c r="R979" s="680"/>
      <c r="S979" s="130"/>
      <c r="T979" s="130"/>
      <c r="U979" s="130"/>
      <c r="V979" s="130"/>
      <c r="W979" s="130"/>
      <c r="X979" s="130"/>
      <c r="Y979" s="680"/>
      <c r="Z979" s="130"/>
      <c r="AA979" s="130"/>
      <c r="AB979" s="130"/>
      <c r="AC979" s="130"/>
      <c r="AD979" s="130"/>
      <c r="AE979" s="130"/>
      <c r="AF979" s="680"/>
      <c r="AG979" s="130"/>
      <c r="AH979" s="130"/>
      <c r="AI979" s="130"/>
      <c r="AJ979" s="130"/>
      <c r="AK979" s="130"/>
      <c r="AL979" s="130"/>
    </row>
    <row r="980" spans="1:38" s="43" customFormat="1" x14ac:dyDescent="0.2">
      <c r="A980" s="15"/>
      <c r="B980" s="685"/>
      <c r="C980" s="15"/>
      <c r="K980" s="680"/>
      <c r="L980" s="130"/>
      <c r="M980" s="130"/>
      <c r="N980" s="130"/>
      <c r="O980" s="130"/>
      <c r="P980" s="130"/>
      <c r="Q980" s="130"/>
      <c r="R980" s="680"/>
      <c r="S980" s="130"/>
      <c r="T980" s="130"/>
      <c r="U980" s="130"/>
      <c r="V980" s="130"/>
      <c r="W980" s="130"/>
      <c r="X980" s="130"/>
      <c r="Y980" s="680"/>
      <c r="Z980" s="130"/>
      <c r="AA980" s="130"/>
      <c r="AB980" s="130"/>
      <c r="AC980" s="130"/>
      <c r="AD980" s="130"/>
      <c r="AE980" s="130"/>
      <c r="AF980" s="680"/>
      <c r="AG980" s="130"/>
      <c r="AH980" s="130"/>
      <c r="AI980" s="130"/>
      <c r="AJ980" s="130"/>
      <c r="AK980" s="130"/>
      <c r="AL980" s="130"/>
    </row>
    <row r="981" spans="1:38" s="43" customFormat="1" x14ac:dyDescent="0.2">
      <c r="A981" s="15"/>
      <c r="B981" s="685"/>
      <c r="C981" s="15"/>
      <c r="K981" s="680"/>
      <c r="L981" s="130"/>
      <c r="M981" s="130"/>
      <c r="N981" s="130"/>
      <c r="O981" s="130"/>
      <c r="P981" s="130"/>
      <c r="Q981" s="130"/>
      <c r="R981" s="680"/>
      <c r="S981" s="130"/>
      <c r="T981" s="130"/>
      <c r="U981" s="130"/>
      <c r="V981" s="130"/>
      <c r="W981" s="130"/>
      <c r="X981" s="130"/>
      <c r="Y981" s="680"/>
      <c r="Z981" s="130"/>
      <c r="AA981" s="130"/>
      <c r="AB981" s="130"/>
      <c r="AC981" s="130"/>
      <c r="AD981" s="130"/>
      <c r="AE981" s="130"/>
      <c r="AF981" s="680"/>
      <c r="AG981" s="130"/>
      <c r="AH981" s="130"/>
      <c r="AI981" s="130"/>
      <c r="AJ981" s="130"/>
      <c r="AK981" s="130"/>
      <c r="AL981" s="130"/>
    </row>
    <row r="982" spans="1:38" s="43" customFormat="1" x14ac:dyDescent="0.2">
      <c r="A982" s="15"/>
      <c r="B982" s="685"/>
      <c r="C982" s="15"/>
      <c r="K982" s="680"/>
      <c r="L982" s="130"/>
      <c r="M982" s="130"/>
      <c r="N982" s="130"/>
      <c r="O982" s="130"/>
      <c r="P982" s="130"/>
      <c r="Q982" s="130"/>
      <c r="R982" s="680"/>
      <c r="S982" s="130"/>
      <c r="T982" s="130"/>
      <c r="U982" s="130"/>
      <c r="V982" s="130"/>
      <c r="W982" s="130"/>
      <c r="X982" s="130"/>
      <c r="Y982" s="680"/>
      <c r="Z982" s="130"/>
      <c r="AA982" s="130"/>
      <c r="AB982" s="130"/>
      <c r="AC982" s="130"/>
      <c r="AD982" s="130"/>
      <c r="AE982" s="130"/>
      <c r="AF982" s="680"/>
      <c r="AG982" s="130"/>
      <c r="AH982" s="130"/>
      <c r="AI982" s="130"/>
      <c r="AJ982" s="130"/>
      <c r="AK982" s="130"/>
      <c r="AL982" s="130"/>
    </row>
    <row r="983" spans="1:38" s="43" customFormat="1" x14ac:dyDescent="0.2">
      <c r="A983" s="15"/>
      <c r="B983" s="685"/>
      <c r="C983" s="15"/>
      <c r="K983" s="680"/>
      <c r="L983" s="130"/>
      <c r="M983" s="130"/>
      <c r="N983" s="130"/>
      <c r="O983" s="130"/>
      <c r="P983" s="130"/>
      <c r="Q983" s="130"/>
      <c r="R983" s="680"/>
      <c r="S983" s="130"/>
      <c r="T983" s="130"/>
      <c r="U983" s="130"/>
      <c r="V983" s="130"/>
      <c r="W983" s="130"/>
      <c r="X983" s="130"/>
      <c r="Y983" s="680"/>
      <c r="Z983" s="130"/>
      <c r="AA983" s="130"/>
      <c r="AB983" s="130"/>
      <c r="AC983" s="130"/>
      <c r="AD983" s="130"/>
      <c r="AE983" s="130"/>
      <c r="AF983" s="680"/>
      <c r="AG983" s="130"/>
      <c r="AH983" s="130"/>
      <c r="AI983" s="130"/>
      <c r="AJ983" s="130"/>
      <c r="AK983" s="130"/>
      <c r="AL983" s="130"/>
    </row>
    <row r="984" spans="1:38" s="43" customFormat="1" x14ac:dyDescent="0.2">
      <c r="A984" s="15"/>
      <c r="B984" s="685"/>
      <c r="C984" s="15"/>
      <c r="K984" s="680"/>
      <c r="L984" s="130"/>
      <c r="M984" s="130"/>
      <c r="N984" s="130"/>
      <c r="O984" s="130"/>
      <c r="P984" s="130"/>
      <c r="Q984" s="130"/>
      <c r="R984" s="680"/>
      <c r="S984" s="130"/>
      <c r="T984" s="130"/>
      <c r="U984" s="130"/>
      <c r="V984" s="130"/>
      <c r="W984" s="130"/>
      <c r="X984" s="130"/>
      <c r="Y984" s="680"/>
      <c r="Z984" s="130"/>
      <c r="AA984" s="130"/>
      <c r="AB984" s="130"/>
      <c r="AC984" s="130"/>
      <c r="AD984" s="130"/>
      <c r="AE984" s="130"/>
      <c r="AF984" s="680"/>
      <c r="AG984" s="130"/>
      <c r="AH984" s="130"/>
      <c r="AI984" s="130"/>
      <c r="AJ984" s="130"/>
      <c r="AK984" s="130"/>
      <c r="AL984" s="130"/>
    </row>
    <row r="985" spans="1:38" s="43" customFormat="1" x14ac:dyDescent="0.2">
      <c r="A985" s="15"/>
      <c r="B985" s="685"/>
      <c r="C985" s="15"/>
      <c r="K985" s="680"/>
      <c r="L985" s="130"/>
      <c r="M985" s="130"/>
      <c r="N985" s="130"/>
      <c r="O985" s="130"/>
      <c r="P985" s="130"/>
      <c r="Q985" s="130"/>
      <c r="R985" s="680"/>
      <c r="S985" s="130"/>
      <c r="T985" s="130"/>
      <c r="U985" s="130"/>
      <c r="V985" s="130"/>
      <c r="W985" s="130"/>
      <c r="X985" s="130"/>
      <c r="Y985" s="680"/>
      <c r="Z985" s="130"/>
      <c r="AA985" s="130"/>
      <c r="AB985" s="130"/>
      <c r="AC985" s="130"/>
      <c r="AD985" s="130"/>
      <c r="AE985" s="130"/>
      <c r="AF985" s="680"/>
      <c r="AG985" s="130"/>
      <c r="AH985" s="130"/>
      <c r="AI985" s="130"/>
      <c r="AJ985" s="130"/>
      <c r="AK985" s="130"/>
      <c r="AL985" s="130"/>
    </row>
    <row r="986" spans="1:38" s="43" customFormat="1" x14ac:dyDescent="0.2">
      <c r="A986" s="15"/>
      <c r="B986" s="685"/>
      <c r="C986" s="15"/>
      <c r="K986" s="680"/>
      <c r="L986" s="130"/>
      <c r="M986" s="130"/>
      <c r="N986" s="130"/>
      <c r="O986" s="130"/>
      <c r="P986" s="130"/>
      <c r="Q986" s="130"/>
      <c r="R986" s="680"/>
      <c r="S986" s="130"/>
      <c r="T986" s="130"/>
      <c r="U986" s="130"/>
      <c r="V986" s="130"/>
      <c r="W986" s="130"/>
      <c r="X986" s="130"/>
      <c r="Y986" s="680"/>
      <c r="Z986" s="130"/>
      <c r="AA986" s="130"/>
      <c r="AB986" s="130"/>
      <c r="AC986" s="130"/>
      <c r="AD986" s="130"/>
      <c r="AE986" s="130"/>
      <c r="AF986" s="680"/>
      <c r="AG986" s="130"/>
      <c r="AH986" s="130"/>
      <c r="AI986" s="130"/>
      <c r="AJ986" s="130"/>
      <c r="AK986" s="130"/>
      <c r="AL986" s="130"/>
    </row>
    <row r="987" spans="1:38" s="43" customFormat="1" x14ac:dyDescent="0.2">
      <c r="A987" s="15"/>
      <c r="B987" s="685"/>
      <c r="C987" s="15"/>
      <c r="K987" s="680"/>
      <c r="L987" s="130"/>
      <c r="M987" s="130"/>
      <c r="N987" s="130"/>
      <c r="O987" s="130"/>
      <c r="P987" s="130"/>
      <c r="Q987" s="130"/>
      <c r="R987" s="680"/>
      <c r="S987" s="130"/>
      <c r="T987" s="130"/>
      <c r="U987" s="130"/>
      <c r="V987" s="130"/>
      <c r="W987" s="130"/>
      <c r="X987" s="130"/>
      <c r="Y987" s="680"/>
      <c r="Z987" s="130"/>
      <c r="AA987" s="130"/>
      <c r="AB987" s="130"/>
      <c r="AC987" s="130"/>
      <c r="AD987" s="130"/>
      <c r="AE987" s="130"/>
      <c r="AF987" s="680"/>
      <c r="AG987" s="130"/>
      <c r="AH987" s="130"/>
      <c r="AI987" s="130"/>
      <c r="AJ987" s="130"/>
      <c r="AK987" s="130"/>
      <c r="AL987" s="130"/>
    </row>
    <row r="988" spans="1:38" s="43" customFormat="1" x14ac:dyDescent="0.2">
      <c r="A988" s="15"/>
      <c r="B988" s="685"/>
      <c r="C988" s="15"/>
      <c r="K988" s="680"/>
      <c r="L988" s="130"/>
      <c r="M988" s="130"/>
      <c r="N988" s="130"/>
      <c r="O988" s="130"/>
      <c r="P988" s="130"/>
      <c r="Q988" s="130"/>
      <c r="R988" s="680"/>
      <c r="S988" s="130"/>
      <c r="T988" s="130"/>
      <c r="U988" s="130"/>
      <c r="V988" s="130"/>
      <c r="W988" s="130"/>
      <c r="X988" s="130"/>
      <c r="Y988" s="680"/>
      <c r="Z988" s="130"/>
      <c r="AA988" s="130"/>
      <c r="AB988" s="130"/>
      <c r="AC988" s="130"/>
      <c r="AD988" s="130"/>
      <c r="AE988" s="130"/>
      <c r="AF988" s="680"/>
      <c r="AG988" s="130"/>
      <c r="AH988" s="130"/>
      <c r="AI988" s="130"/>
      <c r="AJ988" s="130"/>
      <c r="AK988" s="130"/>
      <c r="AL988" s="130"/>
    </row>
    <row r="989" spans="1:38" s="43" customFormat="1" x14ac:dyDescent="0.2">
      <c r="A989" s="15"/>
      <c r="B989" s="685"/>
      <c r="C989" s="15"/>
      <c r="K989" s="680"/>
      <c r="L989" s="130"/>
      <c r="M989" s="130"/>
      <c r="N989" s="130"/>
      <c r="O989" s="130"/>
      <c r="P989" s="130"/>
      <c r="Q989" s="130"/>
      <c r="R989" s="680"/>
      <c r="S989" s="130"/>
      <c r="T989" s="130"/>
      <c r="U989" s="130"/>
      <c r="V989" s="130"/>
      <c r="W989" s="130"/>
      <c r="X989" s="130"/>
      <c r="Y989" s="680"/>
      <c r="Z989" s="130"/>
      <c r="AA989" s="130"/>
      <c r="AB989" s="130"/>
      <c r="AC989" s="130"/>
      <c r="AD989" s="130"/>
      <c r="AE989" s="130"/>
      <c r="AF989" s="680"/>
      <c r="AG989" s="130"/>
      <c r="AH989" s="130"/>
      <c r="AI989" s="130"/>
      <c r="AJ989" s="130"/>
      <c r="AK989" s="130"/>
      <c r="AL989" s="130"/>
    </row>
    <row r="990" spans="1:38" s="43" customFormat="1" x14ac:dyDescent="0.2">
      <c r="A990" s="15"/>
      <c r="B990" s="685"/>
      <c r="C990" s="15"/>
      <c r="K990" s="680"/>
      <c r="L990" s="130"/>
      <c r="M990" s="130"/>
      <c r="N990" s="130"/>
      <c r="O990" s="130"/>
      <c r="P990" s="130"/>
      <c r="Q990" s="130"/>
      <c r="R990" s="680"/>
      <c r="S990" s="130"/>
      <c r="T990" s="130"/>
      <c r="U990" s="130"/>
      <c r="V990" s="130"/>
      <c r="W990" s="130"/>
      <c r="X990" s="130"/>
      <c r="Y990" s="680"/>
      <c r="Z990" s="130"/>
      <c r="AA990" s="130"/>
      <c r="AB990" s="130"/>
      <c r="AC990" s="130"/>
      <c r="AD990" s="130"/>
      <c r="AE990" s="130"/>
      <c r="AF990" s="680"/>
      <c r="AG990" s="130"/>
      <c r="AH990" s="130"/>
      <c r="AI990" s="130"/>
      <c r="AJ990" s="130"/>
      <c r="AK990" s="130"/>
      <c r="AL990" s="130"/>
    </row>
    <row r="991" spans="1:38" s="43" customFormat="1" x14ac:dyDescent="0.2">
      <c r="A991" s="15"/>
      <c r="B991" s="685"/>
      <c r="C991" s="15"/>
      <c r="K991" s="680"/>
      <c r="L991" s="130"/>
      <c r="M991" s="130"/>
      <c r="N991" s="130"/>
      <c r="O991" s="130"/>
      <c r="P991" s="130"/>
      <c r="Q991" s="130"/>
      <c r="R991" s="680"/>
      <c r="S991" s="130"/>
      <c r="T991" s="130"/>
      <c r="U991" s="130"/>
      <c r="V991" s="130"/>
      <c r="W991" s="130"/>
      <c r="X991" s="130"/>
      <c r="Y991" s="680"/>
      <c r="Z991" s="130"/>
      <c r="AA991" s="130"/>
      <c r="AB991" s="130"/>
      <c r="AC991" s="130"/>
      <c r="AD991" s="130"/>
      <c r="AE991" s="130"/>
      <c r="AF991" s="680"/>
      <c r="AG991" s="130"/>
      <c r="AH991" s="130"/>
      <c r="AI991" s="130"/>
      <c r="AJ991" s="130"/>
      <c r="AK991" s="130"/>
      <c r="AL991" s="130"/>
    </row>
    <row r="992" spans="1:38" s="43" customFormat="1" x14ac:dyDescent="0.2">
      <c r="A992" s="15"/>
      <c r="B992" s="685"/>
      <c r="C992" s="15"/>
      <c r="K992" s="680"/>
      <c r="L992" s="130"/>
      <c r="M992" s="130"/>
      <c r="N992" s="130"/>
      <c r="O992" s="130"/>
      <c r="P992" s="130"/>
      <c r="Q992" s="130"/>
      <c r="R992" s="680"/>
      <c r="S992" s="130"/>
      <c r="T992" s="130"/>
      <c r="U992" s="130"/>
      <c r="V992" s="130"/>
      <c r="W992" s="130"/>
      <c r="X992" s="130"/>
      <c r="Y992" s="680"/>
      <c r="Z992" s="130"/>
      <c r="AA992" s="130"/>
      <c r="AB992" s="130"/>
      <c r="AC992" s="130"/>
      <c r="AD992" s="130"/>
      <c r="AE992" s="130"/>
      <c r="AF992" s="680"/>
      <c r="AG992" s="130"/>
      <c r="AH992" s="130"/>
      <c r="AI992" s="130"/>
      <c r="AJ992" s="130"/>
      <c r="AK992" s="130"/>
      <c r="AL992" s="130"/>
    </row>
    <row r="993" spans="1:38" s="43" customFormat="1" x14ac:dyDescent="0.2">
      <c r="A993" s="15"/>
      <c r="B993" s="685"/>
      <c r="C993" s="15"/>
      <c r="K993" s="680"/>
      <c r="L993" s="130"/>
      <c r="M993" s="130"/>
      <c r="N993" s="130"/>
      <c r="O993" s="130"/>
      <c r="P993" s="130"/>
      <c r="Q993" s="130"/>
      <c r="R993" s="680"/>
      <c r="S993" s="130"/>
      <c r="T993" s="130"/>
      <c r="U993" s="130"/>
      <c r="V993" s="130"/>
      <c r="W993" s="130"/>
      <c r="X993" s="130"/>
      <c r="Y993" s="680"/>
      <c r="Z993" s="130"/>
      <c r="AA993" s="130"/>
      <c r="AB993" s="130"/>
      <c r="AC993" s="130"/>
      <c r="AD993" s="130"/>
      <c r="AE993" s="130"/>
      <c r="AF993" s="680"/>
      <c r="AG993" s="130"/>
      <c r="AH993" s="130"/>
      <c r="AI993" s="130"/>
      <c r="AJ993" s="130"/>
      <c r="AK993" s="130"/>
      <c r="AL993" s="130"/>
    </row>
    <row r="994" spans="1:38" s="43" customFormat="1" x14ac:dyDescent="0.2">
      <c r="A994" s="15"/>
      <c r="B994" s="685"/>
      <c r="C994" s="15"/>
      <c r="K994" s="680"/>
      <c r="L994" s="130"/>
      <c r="M994" s="130"/>
      <c r="N994" s="130"/>
      <c r="O994" s="130"/>
      <c r="P994" s="130"/>
      <c r="Q994" s="130"/>
      <c r="R994" s="680"/>
      <c r="S994" s="130"/>
      <c r="T994" s="130"/>
      <c r="U994" s="130"/>
      <c r="V994" s="130"/>
      <c r="W994" s="130"/>
      <c r="X994" s="130"/>
      <c r="Y994" s="680"/>
      <c r="Z994" s="130"/>
      <c r="AA994" s="130"/>
      <c r="AB994" s="130"/>
      <c r="AC994" s="130"/>
      <c r="AD994" s="130"/>
      <c r="AE994" s="130"/>
      <c r="AF994" s="680"/>
      <c r="AG994" s="130"/>
      <c r="AH994" s="130"/>
      <c r="AI994" s="130"/>
      <c r="AJ994" s="130"/>
      <c r="AK994" s="130"/>
      <c r="AL994" s="130"/>
    </row>
    <row r="995" spans="1:38" s="43" customFormat="1" x14ac:dyDescent="0.2">
      <c r="A995" s="15"/>
      <c r="B995" s="685"/>
      <c r="C995" s="15"/>
      <c r="K995" s="680"/>
      <c r="L995" s="130"/>
      <c r="M995" s="130"/>
      <c r="N995" s="130"/>
      <c r="O995" s="130"/>
      <c r="P995" s="130"/>
      <c r="Q995" s="130"/>
      <c r="R995" s="680"/>
      <c r="S995" s="130"/>
      <c r="T995" s="130"/>
      <c r="U995" s="130"/>
      <c r="V995" s="130"/>
      <c r="W995" s="130"/>
      <c r="X995" s="130"/>
      <c r="Y995" s="680"/>
      <c r="Z995" s="130"/>
      <c r="AA995" s="130"/>
      <c r="AB995" s="130"/>
      <c r="AC995" s="130"/>
      <c r="AD995" s="130"/>
      <c r="AE995" s="130"/>
      <c r="AF995" s="680"/>
      <c r="AG995" s="130"/>
      <c r="AH995" s="130"/>
      <c r="AI995" s="130"/>
      <c r="AJ995" s="130"/>
      <c r="AK995" s="130"/>
      <c r="AL995" s="130"/>
    </row>
    <row r="996" spans="1:38" s="43" customFormat="1" x14ac:dyDescent="0.2">
      <c r="A996" s="15"/>
      <c r="B996" s="685"/>
      <c r="C996" s="15"/>
      <c r="K996" s="680"/>
      <c r="L996" s="130"/>
      <c r="M996" s="130"/>
      <c r="N996" s="130"/>
      <c r="O996" s="130"/>
      <c r="P996" s="130"/>
      <c r="Q996" s="130"/>
      <c r="R996" s="680"/>
      <c r="S996" s="130"/>
      <c r="T996" s="130"/>
      <c r="U996" s="130"/>
      <c r="V996" s="130"/>
      <c r="W996" s="130"/>
      <c r="X996" s="130"/>
      <c r="Y996" s="680"/>
      <c r="Z996" s="130"/>
      <c r="AA996" s="130"/>
      <c r="AB996" s="130"/>
      <c r="AC996" s="130"/>
      <c r="AD996" s="130"/>
      <c r="AE996" s="130"/>
      <c r="AF996" s="680"/>
      <c r="AG996" s="130"/>
      <c r="AH996" s="130"/>
      <c r="AI996" s="130"/>
      <c r="AJ996" s="130"/>
      <c r="AK996" s="130"/>
      <c r="AL996" s="130"/>
    </row>
    <row r="997" spans="1:38" s="43" customFormat="1" x14ac:dyDescent="0.2">
      <c r="A997" s="15"/>
      <c r="B997" s="685"/>
      <c r="C997" s="15"/>
      <c r="K997" s="680"/>
      <c r="L997" s="130"/>
      <c r="M997" s="130"/>
      <c r="N997" s="130"/>
      <c r="O997" s="130"/>
      <c r="P997" s="130"/>
      <c r="Q997" s="130"/>
      <c r="R997" s="680"/>
      <c r="S997" s="130"/>
      <c r="T997" s="130"/>
      <c r="U997" s="130"/>
      <c r="V997" s="130"/>
      <c r="W997" s="130"/>
      <c r="X997" s="130"/>
      <c r="Y997" s="680"/>
      <c r="Z997" s="130"/>
      <c r="AA997" s="130"/>
      <c r="AB997" s="130"/>
      <c r="AC997" s="130"/>
      <c r="AD997" s="130"/>
      <c r="AE997" s="130"/>
      <c r="AF997" s="680"/>
      <c r="AG997" s="130"/>
      <c r="AH997" s="130"/>
      <c r="AI997" s="130"/>
      <c r="AJ997" s="130"/>
      <c r="AK997" s="130"/>
      <c r="AL997" s="130"/>
    </row>
    <row r="998" spans="1:38" s="43" customFormat="1" x14ac:dyDescent="0.2">
      <c r="A998" s="15"/>
      <c r="B998" s="685"/>
      <c r="C998" s="15"/>
      <c r="K998" s="680"/>
      <c r="L998" s="130"/>
      <c r="M998" s="130"/>
      <c r="N998" s="130"/>
      <c r="O998" s="130"/>
      <c r="P998" s="130"/>
      <c r="Q998" s="130"/>
      <c r="R998" s="680"/>
      <c r="S998" s="130"/>
      <c r="T998" s="130"/>
      <c r="U998" s="130"/>
      <c r="V998" s="130"/>
      <c r="W998" s="130"/>
      <c r="X998" s="130"/>
      <c r="Y998" s="680"/>
      <c r="Z998" s="130"/>
      <c r="AA998" s="130"/>
      <c r="AB998" s="130"/>
      <c r="AC998" s="130"/>
      <c r="AD998" s="130"/>
      <c r="AE998" s="130"/>
      <c r="AF998" s="680"/>
      <c r="AG998" s="130"/>
      <c r="AH998" s="130"/>
      <c r="AI998" s="130"/>
      <c r="AJ998" s="130"/>
      <c r="AK998" s="130"/>
      <c r="AL998" s="130"/>
    </row>
    <row r="999" spans="1:38" s="43" customFormat="1" x14ac:dyDescent="0.2">
      <c r="A999" s="15"/>
      <c r="B999" s="685"/>
      <c r="C999" s="15"/>
      <c r="K999" s="680"/>
      <c r="L999" s="130"/>
      <c r="M999" s="130"/>
      <c r="N999" s="130"/>
      <c r="O999" s="130"/>
      <c r="P999" s="130"/>
      <c r="Q999" s="130"/>
      <c r="R999" s="680"/>
      <c r="S999" s="130"/>
      <c r="T999" s="130"/>
      <c r="U999" s="130"/>
      <c r="V999" s="130"/>
      <c r="W999" s="130"/>
      <c r="X999" s="130"/>
      <c r="Y999" s="680"/>
      <c r="Z999" s="130"/>
      <c r="AA999" s="130"/>
      <c r="AB999" s="130"/>
      <c r="AC999" s="130"/>
      <c r="AD999" s="130"/>
      <c r="AE999" s="130"/>
      <c r="AF999" s="680"/>
      <c r="AG999" s="130"/>
      <c r="AH999" s="130"/>
      <c r="AI999" s="130"/>
      <c r="AJ999" s="130"/>
      <c r="AK999" s="130"/>
      <c r="AL999" s="130"/>
    </row>
    <row r="1000" spans="1:38" s="43" customFormat="1" x14ac:dyDescent="0.2">
      <c r="A1000" s="15"/>
      <c r="B1000" s="685"/>
      <c r="C1000" s="15"/>
      <c r="K1000" s="680"/>
      <c r="L1000" s="130"/>
      <c r="M1000" s="130"/>
      <c r="N1000" s="130"/>
      <c r="O1000" s="130"/>
      <c r="P1000" s="130"/>
      <c r="Q1000" s="130"/>
      <c r="R1000" s="680"/>
      <c r="S1000" s="130"/>
      <c r="T1000" s="130"/>
      <c r="U1000" s="130"/>
      <c r="V1000" s="130"/>
      <c r="W1000" s="130"/>
      <c r="X1000" s="130"/>
      <c r="Y1000" s="680"/>
      <c r="Z1000" s="130"/>
      <c r="AA1000" s="130"/>
      <c r="AB1000" s="130"/>
      <c r="AC1000" s="130"/>
      <c r="AD1000" s="130"/>
      <c r="AE1000" s="130"/>
      <c r="AF1000" s="680"/>
      <c r="AG1000" s="130"/>
      <c r="AH1000" s="130"/>
      <c r="AI1000" s="130"/>
      <c r="AJ1000" s="130"/>
      <c r="AK1000" s="130"/>
      <c r="AL1000" s="130"/>
    </row>
    <row r="1001" spans="1:38" s="43" customFormat="1" x14ac:dyDescent="0.2">
      <c r="A1001" s="15"/>
      <c r="B1001" s="685"/>
      <c r="C1001" s="15"/>
      <c r="K1001" s="680"/>
      <c r="L1001" s="130"/>
      <c r="M1001" s="130"/>
      <c r="N1001" s="130"/>
      <c r="O1001" s="130"/>
      <c r="P1001" s="130"/>
      <c r="Q1001" s="130"/>
      <c r="R1001" s="680"/>
      <c r="S1001" s="130"/>
      <c r="T1001" s="130"/>
      <c r="U1001" s="130"/>
      <c r="V1001" s="130"/>
      <c r="W1001" s="130"/>
      <c r="X1001" s="130"/>
      <c r="Y1001" s="680"/>
      <c r="Z1001" s="130"/>
      <c r="AA1001" s="130"/>
      <c r="AB1001" s="130"/>
      <c r="AC1001" s="130"/>
      <c r="AD1001" s="130"/>
      <c r="AE1001" s="130"/>
      <c r="AF1001" s="680"/>
      <c r="AG1001" s="130"/>
      <c r="AH1001" s="130"/>
      <c r="AI1001" s="130"/>
      <c r="AJ1001" s="130"/>
      <c r="AK1001" s="130"/>
      <c r="AL1001" s="130"/>
    </row>
    <row r="1002" spans="1:38" s="43" customFormat="1" x14ac:dyDescent="0.2">
      <c r="A1002" s="15"/>
      <c r="B1002" s="685"/>
      <c r="C1002" s="15"/>
      <c r="K1002" s="680"/>
      <c r="L1002" s="130"/>
      <c r="M1002" s="130"/>
      <c r="N1002" s="130"/>
      <c r="O1002" s="130"/>
      <c r="P1002" s="130"/>
      <c r="Q1002" s="130"/>
      <c r="R1002" s="680"/>
      <c r="S1002" s="130"/>
      <c r="T1002" s="130"/>
      <c r="U1002" s="130"/>
      <c r="V1002" s="130"/>
      <c r="W1002" s="130"/>
      <c r="X1002" s="130"/>
      <c r="Y1002" s="680"/>
      <c r="Z1002" s="130"/>
      <c r="AA1002" s="130"/>
      <c r="AB1002" s="130"/>
      <c r="AC1002" s="130"/>
      <c r="AD1002" s="130"/>
      <c r="AE1002" s="130"/>
      <c r="AF1002" s="680"/>
      <c r="AG1002" s="130"/>
      <c r="AH1002" s="130"/>
      <c r="AI1002" s="130"/>
      <c r="AJ1002" s="130"/>
      <c r="AK1002" s="130"/>
      <c r="AL1002" s="130"/>
    </row>
    <row r="1003" spans="1:38" s="43" customFormat="1" x14ac:dyDescent="0.2">
      <c r="A1003" s="15"/>
      <c r="B1003" s="685"/>
      <c r="C1003" s="15"/>
      <c r="K1003" s="680"/>
      <c r="L1003" s="130"/>
      <c r="M1003" s="130"/>
      <c r="N1003" s="130"/>
      <c r="O1003" s="130"/>
      <c r="P1003" s="130"/>
      <c r="Q1003" s="130"/>
      <c r="R1003" s="680"/>
      <c r="S1003" s="130"/>
      <c r="T1003" s="130"/>
      <c r="U1003" s="130"/>
      <c r="V1003" s="130"/>
      <c r="W1003" s="130"/>
      <c r="X1003" s="130"/>
      <c r="Y1003" s="680"/>
      <c r="Z1003" s="130"/>
      <c r="AA1003" s="130"/>
      <c r="AB1003" s="130"/>
      <c r="AC1003" s="130"/>
      <c r="AD1003" s="130"/>
      <c r="AE1003" s="130"/>
      <c r="AF1003" s="680"/>
      <c r="AG1003" s="130"/>
      <c r="AH1003" s="130"/>
      <c r="AI1003" s="130"/>
      <c r="AJ1003" s="130"/>
      <c r="AK1003" s="130"/>
      <c r="AL1003" s="130"/>
    </row>
    <row r="1004" spans="1:38" s="43" customFormat="1" x14ac:dyDescent="0.2">
      <c r="A1004" s="15"/>
      <c r="B1004" s="685"/>
      <c r="C1004" s="15"/>
      <c r="K1004" s="680"/>
      <c r="L1004" s="130"/>
      <c r="M1004" s="130"/>
      <c r="N1004" s="130"/>
      <c r="O1004" s="130"/>
      <c r="P1004" s="130"/>
      <c r="Q1004" s="130"/>
      <c r="R1004" s="680"/>
      <c r="S1004" s="130"/>
      <c r="T1004" s="130"/>
      <c r="U1004" s="130"/>
      <c r="V1004" s="130"/>
      <c r="W1004" s="130"/>
      <c r="X1004" s="130"/>
      <c r="Y1004" s="680"/>
      <c r="Z1004" s="130"/>
      <c r="AA1004" s="130"/>
      <c r="AB1004" s="130"/>
      <c r="AC1004" s="130"/>
      <c r="AD1004" s="130"/>
      <c r="AE1004" s="130"/>
      <c r="AF1004" s="680"/>
      <c r="AG1004" s="130"/>
      <c r="AH1004" s="130"/>
      <c r="AI1004" s="130"/>
      <c r="AJ1004" s="130"/>
      <c r="AK1004" s="130"/>
      <c r="AL1004" s="130"/>
    </row>
    <row r="1005" spans="1:38" s="43" customFormat="1" x14ac:dyDescent="0.2">
      <c r="A1005" s="15"/>
      <c r="B1005" s="685"/>
      <c r="C1005" s="15"/>
      <c r="K1005" s="680"/>
      <c r="L1005" s="130"/>
      <c r="M1005" s="130"/>
      <c r="N1005" s="130"/>
      <c r="O1005" s="130"/>
      <c r="P1005" s="130"/>
      <c r="Q1005" s="130"/>
      <c r="R1005" s="680"/>
      <c r="S1005" s="130"/>
      <c r="T1005" s="130"/>
      <c r="U1005" s="130"/>
      <c r="V1005" s="130"/>
      <c r="W1005" s="130"/>
      <c r="X1005" s="130"/>
      <c r="Y1005" s="680"/>
      <c r="Z1005" s="130"/>
      <c r="AA1005" s="130"/>
      <c r="AB1005" s="130"/>
      <c r="AC1005" s="130"/>
      <c r="AD1005" s="130"/>
      <c r="AE1005" s="130"/>
      <c r="AF1005" s="680"/>
      <c r="AG1005" s="130"/>
      <c r="AH1005" s="130"/>
      <c r="AI1005" s="130"/>
      <c r="AJ1005" s="130"/>
      <c r="AK1005" s="130"/>
      <c r="AL1005" s="130"/>
    </row>
    <row r="1006" spans="1:38" s="43" customFormat="1" x14ac:dyDescent="0.2">
      <c r="A1006" s="15"/>
      <c r="B1006" s="685"/>
      <c r="C1006" s="15"/>
      <c r="K1006" s="680"/>
      <c r="L1006" s="130"/>
      <c r="M1006" s="130"/>
      <c r="N1006" s="130"/>
      <c r="O1006" s="130"/>
      <c r="P1006" s="130"/>
      <c r="Q1006" s="130"/>
      <c r="R1006" s="680"/>
      <c r="S1006" s="130"/>
      <c r="T1006" s="130"/>
      <c r="U1006" s="130"/>
      <c r="V1006" s="130"/>
      <c r="W1006" s="130"/>
      <c r="X1006" s="130"/>
      <c r="Y1006" s="680"/>
      <c r="Z1006" s="130"/>
      <c r="AA1006" s="130"/>
      <c r="AB1006" s="130"/>
      <c r="AC1006" s="130"/>
      <c r="AD1006" s="130"/>
      <c r="AE1006" s="130"/>
      <c r="AF1006" s="680"/>
      <c r="AG1006" s="130"/>
      <c r="AH1006" s="130"/>
      <c r="AI1006" s="130"/>
      <c r="AJ1006" s="130"/>
      <c r="AK1006" s="130"/>
      <c r="AL1006" s="130"/>
    </row>
    <row r="1007" spans="1:38" s="43" customFormat="1" x14ac:dyDescent="0.2">
      <c r="A1007" s="15"/>
      <c r="B1007" s="685"/>
      <c r="C1007" s="15"/>
      <c r="K1007" s="680"/>
      <c r="L1007" s="130"/>
      <c r="M1007" s="130"/>
      <c r="N1007" s="130"/>
      <c r="O1007" s="130"/>
      <c r="P1007" s="130"/>
      <c r="Q1007" s="130"/>
      <c r="R1007" s="680"/>
      <c r="S1007" s="130"/>
      <c r="T1007" s="130"/>
      <c r="U1007" s="130"/>
      <c r="V1007" s="130"/>
      <c r="W1007" s="130"/>
      <c r="X1007" s="130"/>
      <c r="Y1007" s="680"/>
      <c r="Z1007" s="130"/>
      <c r="AA1007" s="130"/>
      <c r="AB1007" s="130"/>
      <c r="AC1007" s="130"/>
      <c r="AD1007" s="130"/>
      <c r="AE1007" s="130"/>
      <c r="AF1007" s="680"/>
      <c r="AG1007" s="130"/>
      <c r="AH1007" s="130"/>
      <c r="AI1007" s="130"/>
      <c r="AJ1007" s="130"/>
      <c r="AK1007" s="130"/>
      <c r="AL1007" s="130"/>
    </row>
    <row r="1008" spans="1:38" s="43" customFormat="1" x14ac:dyDescent="0.2">
      <c r="A1008" s="15"/>
      <c r="B1008" s="685"/>
      <c r="C1008" s="15"/>
      <c r="K1008" s="680"/>
      <c r="L1008" s="130"/>
      <c r="M1008" s="130"/>
      <c r="N1008" s="130"/>
      <c r="O1008" s="130"/>
      <c r="P1008" s="130"/>
      <c r="Q1008" s="130"/>
      <c r="R1008" s="680"/>
      <c r="S1008" s="130"/>
      <c r="T1008" s="130"/>
      <c r="U1008" s="130"/>
      <c r="V1008" s="130"/>
      <c r="W1008" s="130"/>
      <c r="X1008" s="130"/>
      <c r="Y1008" s="680"/>
      <c r="Z1008" s="130"/>
      <c r="AA1008" s="130"/>
      <c r="AB1008" s="130"/>
      <c r="AC1008" s="130"/>
      <c r="AD1008" s="130"/>
      <c r="AE1008" s="130"/>
      <c r="AF1008" s="680"/>
      <c r="AG1008" s="130"/>
      <c r="AH1008" s="130"/>
      <c r="AI1008" s="130"/>
      <c r="AJ1008" s="130"/>
      <c r="AK1008" s="130"/>
      <c r="AL1008" s="130"/>
    </row>
    <row r="1009" spans="1:38" s="43" customFormat="1" x14ac:dyDescent="0.2">
      <c r="A1009" s="15"/>
      <c r="B1009" s="685"/>
      <c r="C1009" s="15"/>
      <c r="K1009" s="680"/>
      <c r="L1009" s="130"/>
      <c r="M1009" s="130"/>
      <c r="N1009" s="130"/>
      <c r="O1009" s="130"/>
      <c r="P1009" s="130"/>
      <c r="Q1009" s="130"/>
      <c r="R1009" s="680"/>
      <c r="S1009" s="130"/>
      <c r="T1009" s="130"/>
      <c r="U1009" s="130"/>
      <c r="V1009" s="130"/>
      <c r="W1009" s="130"/>
      <c r="X1009" s="130"/>
      <c r="Y1009" s="680"/>
      <c r="Z1009" s="130"/>
      <c r="AA1009" s="130"/>
      <c r="AB1009" s="130"/>
      <c r="AC1009" s="130"/>
      <c r="AD1009" s="130"/>
      <c r="AE1009" s="130"/>
      <c r="AF1009" s="680"/>
      <c r="AG1009" s="130"/>
      <c r="AH1009" s="130"/>
      <c r="AI1009" s="130"/>
      <c r="AJ1009" s="130"/>
      <c r="AK1009" s="130"/>
      <c r="AL1009" s="130"/>
    </row>
    <row r="1010" spans="1:38" s="43" customFormat="1" x14ac:dyDescent="0.2">
      <c r="A1010" s="15"/>
      <c r="B1010" s="685"/>
      <c r="C1010" s="15"/>
      <c r="K1010" s="680"/>
      <c r="L1010" s="130"/>
      <c r="M1010" s="130"/>
      <c r="N1010" s="130"/>
      <c r="O1010" s="130"/>
      <c r="P1010" s="130"/>
      <c r="Q1010" s="130"/>
      <c r="R1010" s="680"/>
      <c r="S1010" s="130"/>
      <c r="T1010" s="130"/>
      <c r="U1010" s="130"/>
      <c r="V1010" s="130"/>
      <c r="W1010" s="130"/>
      <c r="X1010" s="130"/>
      <c r="Y1010" s="680"/>
      <c r="Z1010" s="130"/>
      <c r="AA1010" s="130"/>
      <c r="AB1010" s="130"/>
      <c r="AC1010" s="130"/>
      <c r="AD1010" s="130"/>
      <c r="AE1010" s="130"/>
      <c r="AF1010" s="680"/>
      <c r="AG1010" s="130"/>
      <c r="AH1010" s="130"/>
      <c r="AI1010" s="130"/>
      <c r="AJ1010" s="130"/>
      <c r="AK1010" s="130"/>
      <c r="AL1010" s="130"/>
    </row>
    <row r="1011" spans="1:38" s="43" customFormat="1" x14ac:dyDescent="0.2">
      <c r="A1011" s="15"/>
      <c r="B1011" s="685"/>
      <c r="C1011" s="15"/>
      <c r="K1011" s="680"/>
      <c r="L1011" s="130"/>
      <c r="M1011" s="130"/>
      <c r="N1011" s="130"/>
      <c r="O1011" s="130"/>
      <c r="P1011" s="130"/>
      <c r="Q1011" s="130"/>
      <c r="R1011" s="680"/>
      <c r="S1011" s="130"/>
      <c r="T1011" s="130"/>
      <c r="U1011" s="130"/>
      <c r="V1011" s="130"/>
      <c r="W1011" s="130"/>
      <c r="X1011" s="130"/>
      <c r="Y1011" s="680"/>
      <c r="Z1011" s="130"/>
      <c r="AA1011" s="130"/>
      <c r="AB1011" s="130"/>
      <c r="AC1011" s="130"/>
      <c r="AD1011" s="130"/>
      <c r="AE1011" s="130"/>
      <c r="AF1011" s="680"/>
      <c r="AG1011" s="130"/>
      <c r="AH1011" s="130"/>
      <c r="AI1011" s="130"/>
      <c r="AJ1011" s="130"/>
      <c r="AK1011" s="130"/>
      <c r="AL1011" s="130"/>
    </row>
    <row r="1012" spans="1:38" s="43" customFormat="1" x14ac:dyDescent="0.2">
      <c r="A1012" s="15"/>
      <c r="B1012" s="685"/>
      <c r="C1012" s="15"/>
      <c r="K1012" s="680"/>
      <c r="L1012" s="130"/>
      <c r="M1012" s="130"/>
      <c r="N1012" s="130"/>
      <c r="O1012" s="130"/>
      <c r="P1012" s="130"/>
      <c r="Q1012" s="130"/>
      <c r="R1012" s="680"/>
      <c r="S1012" s="130"/>
      <c r="T1012" s="130"/>
      <c r="U1012" s="130"/>
      <c r="V1012" s="130"/>
      <c r="W1012" s="130"/>
      <c r="X1012" s="130"/>
      <c r="Y1012" s="680"/>
      <c r="Z1012" s="130"/>
      <c r="AA1012" s="130"/>
      <c r="AB1012" s="130"/>
      <c r="AC1012" s="130"/>
      <c r="AD1012" s="130"/>
      <c r="AE1012" s="130"/>
      <c r="AF1012" s="680"/>
      <c r="AG1012" s="130"/>
      <c r="AH1012" s="130"/>
      <c r="AI1012" s="130"/>
      <c r="AJ1012" s="130"/>
      <c r="AK1012" s="130"/>
      <c r="AL1012" s="130"/>
    </row>
    <row r="1013" spans="1:38" s="43" customFormat="1" x14ac:dyDescent="0.2">
      <c r="A1013" s="15"/>
      <c r="B1013" s="685"/>
      <c r="C1013" s="15"/>
      <c r="K1013" s="680"/>
      <c r="L1013" s="130"/>
      <c r="M1013" s="130"/>
      <c r="N1013" s="130"/>
      <c r="O1013" s="130"/>
      <c r="P1013" s="130"/>
      <c r="Q1013" s="130"/>
      <c r="R1013" s="680"/>
      <c r="S1013" s="130"/>
      <c r="T1013" s="130"/>
      <c r="U1013" s="130"/>
      <c r="V1013" s="130"/>
      <c r="W1013" s="130"/>
      <c r="X1013" s="130"/>
      <c r="Y1013" s="680"/>
      <c r="Z1013" s="130"/>
      <c r="AA1013" s="130"/>
      <c r="AB1013" s="130"/>
      <c r="AC1013" s="130"/>
      <c r="AD1013" s="130"/>
      <c r="AE1013" s="130"/>
      <c r="AF1013" s="680"/>
      <c r="AG1013" s="130"/>
      <c r="AH1013" s="130"/>
      <c r="AI1013" s="130"/>
      <c r="AJ1013" s="130"/>
      <c r="AK1013" s="130"/>
      <c r="AL1013" s="130"/>
    </row>
    <row r="1014" spans="1:38" s="43" customFormat="1" x14ac:dyDescent="0.2">
      <c r="A1014" s="15"/>
      <c r="B1014" s="685"/>
      <c r="C1014" s="15"/>
      <c r="K1014" s="680"/>
      <c r="L1014" s="130"/>
      <c r="M1014" s="130"/>
      <c r="N1014" s="130"/>
      <c r="O1014" s="130"/>
      <c r="P1014" s="130"/>
      <c r="Q1014" s="130"/>
      <c r="R1014" s="680"/>
      <c r="S1014" s="130"/>
      <c r="T1014" s="130"/>
      <c r="U1014" s="130"/>
      <c r="V1014" s="130"/>
      <c r="W1014" s="130"/>
      <c r="X1014" s="130"/>
      <c r="Y1014" s="680"/>
      <c r="Z1014" s="130"/>
      <c r="AA1014" s="130"/>
      <c r="AB1014" s="130"/>
      <c r="AC1014" s="130"/>
      <c r="AD1014" s="130"/>
      <c r="AE1014" s="130"/>
      <c r="AF1014" s="680"/>
      <c r="AG1014" s="130"/>
      <c r="AH1014" s="130"/>
      <c r="AI1014" s="130"/>
      <c r="AJ1014" s="130"/>
      <c r="AK1014" s="130"/>
      <c r="AL1014" s="130"/>
    </row>
    <row r="1015" spans="1:38" s="43" customFormat="1" x14ac:dyDescent="0.2">
      <c r="A1015" s="15"/>
      <c r="B1015" s="685"/>
      <c r="C1015" s="15"/>
      <c r="K1015" s="680"/>
      <c r="L1015" s="130"/>
      <c r="M1015" s="130"/>
      <c r="N1015" s="130"/>
      <c r="O1015" s="130"/>
      <c r="P1015" s="130"/>
      <c r="Q1015" s="130"/>
      <c r="R1015" s="680"/>
      <c r="S1015" s="130"/>
      <c r="T1015" s="130"/>
      <c r="U1015" s="130"/>
      <c r="V1015" s="130"/>
      <c r="W1015" s="130"/>
      <c r="X1015" s="130"/>
      <c r="Y1015" s="680"/>
      <c r="Z1015" s="130"/>
      <c r="AA1015" s="130"/>
      <c r="AB1015" s="130"/>
      <c r="AC1015" s="130"/>
      <c r="AD1015" s="130"/>
      <c r="AE1015" s="130"/>
      <c r="AF1015" s="680"/>
      <c r="AG1015" s="130"/>
      <c r="AH1015" s="130"/>
      <c r="AI1015" s="130"/>
      <c r="AJ1015" s="130"/>
      <c r="AK1015" s="130"/>
      <c r="AL1015" s="130"/>
    </row>
    <row r="1016" spans="1:38" s="43" customFormat="1" x14ac:dyDescent="0.2">
      <c r="A1016" s="15"/>
      <c r="B1016" s="685"/>
      <c r="C1016" s="15"/>
      <c r="K1016" s="680"/>
      <c r="L1016" s="130"/>
      <c r="M1016" s="130"/>
      <c r="N1016" s="130"/>
      <c r="O1016" s="130"/>
      <c r="P1016" s="130"/>
      <c r="Q1016" s="130"/>
      <c r="R1016" s="680"/>
      <c r="S1016" s="130"/>
      <c r="T1016" s="130"/>
      <c r="U1016" s="130"/>
      <c r="V1016" s="130"/>
      <c r="W1016" s="130"/>
      <c r="X1016" s="130"/>
      <c r="Y1016" s="680"/>
      <c r="Z1016" s="130"/>
      <c r="AA1016" s="130"/>
      <c r="AB1016" s="130"/>
      <c r="AC1016" s="130"/>
      <c r="AD1016" s="130"/>
      <c r="AE1016" s="130"/>
      <c r="AF1016" s="680"/>
      <c r="AG1016" s="130"/>
      <c r="AH1016" s="130"/>
      <c r="AI1016" s="130"/>
      <c r="AJ1016" s="130"/>
      <c r="AK1016" s="130"/>
      <c r="AL1016" s="130"/>
    </row>
    <row r="1017" spans="1:38" s="43" customFormat="1" x14ac:dyDescent="0.2">
      <c r="A1017" s="15"/>
      <c r="B1017" s="685"/>
      <c r="C1017" s="15"/>
      <c r="K1017" s="680"/>
      <c r="L1017" s="130"/>
      <c r="M1017" s="130"/>
      <c r="N1017" s="130"/>
      <c r="O1017" s="130"/>
      <c r="P1017" s="130"/>
      <c r="Q1017" s="130"/>
      <c r="R1017" s="680"/>
      <c r="S1017" s="130"/>
      <c r="T1017" s="130"/>
      <c r="U1017" s="130"/>
      <c r="V1017" s="130"/>
      <c r="W1017" s="130"/>
      <c r="X1017" s="130"/>
      <c r="Y1017" s="680"/>
      <c r="Z1017" s="130"/>
      <c r="AA1017" s="130"/>
      <c r="AB1017" s="130"/>
      <c r="AC1017" s="130"/>
      <c r="AD1017" s="130"/>
      <c r="AE1017" s="130"/>
      <c r="AF1017" s="680"/>
      <c r="AG1017" s="130"/>
      <c r="AH1017" s="130"/>
      <c r="AI1017" s="130"/>
      <c r="AJ1017" s="130"/>
      <c r="AK1017" s="130"/>
      <c r="AL1017" s="130"/>
    </row>
    <row r="1018" spans="1:38" s="43" customFormat="1" x14ac:dyDescent="0.2">
      <c r="A1018" s="15"/>
      <c r="B1018" s="685"/>
      <c r="C1018" s="15"/>
      <c r="K1018" s="680"/>
      <c r="L1018" s="130"/>
      <c r="M1018" s="130"/>
      <c r="N1018" s="130"/>
      <c r="O1018" s="130"/>
      <c r="P1018" s="130"/>
      <c r="Q1018" s="130"/>
      <c r="R1018" s="680"/>
      <c r="S1018" s="130"/>
      <c r="T1018" s="130"/>
      <c r="U1018" s="130"/>
      <c r="V1018" s="130"/>
      <c r="W1018" s="130"/>
      <c r="X1018" s="130"/>
      <c r="Y1018" s="680"/>
      <c r="Z1018" s="130"/>
      <c r="AA1018" s="130"/>
      <c r="AB1018" s="130"/>
      <c r="AC1018" s="130"/>
      <c r="AD1018" s="130"/>
      <c r="AE1018" s="130"/>
      <c r="AF1018" s="680"/>
      <c r="AG1018" s="130"/>
      <c r="AH1018" s="130"/>
      <c r="AI1018" s="130"/>
      <c r="AJ1018" s="130"/>
      <c r="AK1018" s="130"/>
      <c r="AL1018" s="130"/>
    </row>
    <row r="1019" spans="1:38" s="43" customFormat="1" x14ac:dyDescent="0.2">
      <c r="A1019" s="15"/>
      <c r="B1019" s="685"/>
      <c r="C1019" s="15"/>
      <c r="K1019" s="680"/>
      <c r="L1019" s="130"/>
      <c r="M1019" s="130"/>
      <c r="N1019" s="130"/>
      <c r="O1019" s="130"/>
      <c r="P1019" s="130"/>
      <c r="Q1019" s="130"/>
      <c r="R1019" s="680"/>
      <c r="S1019" s="130"/>
      <c r="T1019" s="130"/>
      <c r="U1019" s="130"/>
      <c r="V1019" s="130"/>
      <c r="W1019" s="130"/>
      <c r="X1019" s="130"/>
      <c r="Y1019" s="680"/>
      <c r="Z1019" s="130"/>
      <c r="AA1019" s="130"/>
      <c r="AB1019" s="130"/>
      <c r="AC1019" s="130"/>
      <c r="AD1019" s="130"/>
      <c r="AE1019" s="130"/>
      <c r="AF1019" s="680"/>
      <c r="AG1019" s="130"/>
      <c r="AH1019" s="130"/>
      <c r="AI1019" s="130"/>
      <c r="AJ1019" s="130"/>
      <c r="AK1019" s="130"/>
      <c r="AL1019" s="130"/>
    </row>
    <row r="1020" spans="1:38" s="43" customFormat="1" x14ac:dyDescent="0.2">
      <c r="A1020" s="15"/>
      <c r="B1020" s="685"/>
      <c r="C1020" s="15"/>
      <c r="K1020" s="680"/>
      <c r="L1020" s="130"/>
      <c r="M1020" s="130"/>
      <c r="N1020" s="130"/>
      <c r="O1020" s="130"/>
      <c r="P1020" s="130"/>
      <c r="Q1020" s="130"/>
      <c r="R1020" s="680"/>
      <c r="S1020" s="130"/>
      <c r="T1020" s="130"/>
      <c r="U1020" s="130"/>
      <c r="V1020" s="130"/>
      <c r="W1020" s="130"/>
      <c r="X1020" s="130"/>
      <c r="Y1020" s="680"/>
      <c r="Z1020" s="130"/>
      <c r="AA1020" s="130"/>
      <c r="AB1020" s="130"/>
      <c r="AC1020" s="130"/>
      <c r="AD1020" s="130"/>
      <c r="AE1020" s="130"/>
      <c r="AF1020" s="680"/>
      <c r="AG1020" s="130"/>
      <c r="AH1020" s="130"/>
      <c r="AI1020" s="130"/>
      <c r="AJ1020" s="130"/>
      <c r="AK1020" s="130"/>
      <c r="AL1020" s="130"/>
    </row>
    <row r="1021" spans="1:38" s="43" customFormat="1" x14ac:dyDescent="0.2">
      <c r="A1021" s="15"/>
      <c r="B1021" s="685"/>
      <c r="C1021" s="15"/>
      <c r="K1021" s="680"/>
      <c r="L1021" s="130"/>
      <c r="M1021" s="130"/>
      <c r="N1021" s="130"/>
      <c r="O1021" s="130"/>
      <c r="P1021" s="130"/>
      <c r="Q1021" s="130"/>
      <c r="R1021" s="680"/>
      <c r="S1021" s="130"/>
      <c r="T1021" s="130"/>
      <c r="U1021" s="130"/>
      <c r="V1021" s="130"/>
      <c r="W1021" s="130"/>
      <c r="X1021" s="130"/>
      <c r="Y1021" s="680"/>
      <c r="Z1021" s="130"/>
      <c r="AA1021" s="130"/>
      <c r="AB1021" s="130"/>
      <c r="AC1021" s="130"/>
      <c r="AD1021" s="130"/>
      <c r="AE1021" s="130"/>
      <c r="AF1021" s="680"/>
      <c r="AG1021" s="130"/>
      <c r="AH1021" s="130"/>
      <c r="AI1021" s="130"/>
      <c r="AJ1021" s="130"/>
      <c r="AK1021" s="130"/>
      <c r="AL1021" s="130"/>
    </row>
    <row r="1022" spans="1:38" s="43" customFormat="1" x14ac:dyDescent="0.2">
      <c r="A1022" s="15"/>
      <c r="B1022" s="685"/>
      <c r="C1022" s="15"/>
      <c r="K1022" s="680"/>
      <c r="L1022" s="130"/>
      <c r="M1022" s="130"/>
      <c r="N1022" s="130"/>
      <c r="O1022" s="130"/>
      <c r="P1022" s="130"/>
      <c r="Q1022" s="130"/>
      <c r="R1022" s="680"/>
      <c r="S1022" s="130"/>
      <c r="T1022" s="130"/>
      <c r="U1022" s="130"/>
      <c r="V1022" s="130"/>
      <c r="W1022" s="130"/>
      <c r="X1022" s="130"/>
      <c r="Y1022" s="680"/>
      <c r="Z1022" s="130"/>
      <c r="AA1022" s="130"/>
      <c r="AB1022" s="130"/>
      <c r="AC1022" s="130"/>
      <c r="AD1022" s="130"/>
      <c r="AE1022" s="130"/>
      <c r="AF1022" s="680"/>
      <c r="AG1022" s="130"/>
      <c r="AH1022" s="130"/>
      <c r="AI1022" s="130"/>
      <c r="AJ1022" s="130"/>
      <c r="AK1022" s="130"/>
      <c r="AL1022" s="130"/>
    </row>
    <row r="1023" spans="1:38" s="43" customFormat="1" x14ac:dyDescent="0.2">
      <c r="A1023" s="15"/>
      <c r="B1023" s="685"/>
      <c r="C1023" s="15"/>
      <c r="K1023" s="680"/>
      <c r="L1023" s="130"/>
      <c r="M1023" s="130"/>
      <c r="N1023" s="130"/>
      <c r="O1023" s="130"/>
      <c r="P1023" s="130"/>
      <c r="Q1023" s="130"/>
      <c r="R1023" s="680"/>
      <c r="S1023" s="130"/>
      <c r="T1023" s="130"/>
      <c r="U1023" s="130"/>
      <c r="V1023" s="130"/>
      <c r="W1023" s="130"/>
      <c r="X1023" s="130"/>
      <c r="Y1023" s="680"/>
      <c r="Z1023" s="130"/>
      <c r="AA1023" s="130"/>
      <c r="AB1023" s="130"/>
      <c r="AC1023" s="130"/>
      <c r="AD1023" s="130"/>
      <c r="AE1023" s="130"/>
      <c r="AF1023" s="680"/>
      <c r="AG1023" s="130"/>
      <c r="AH1023" s="130"/>
      <c r="AI1023" s="130"/>
      <c r="AJ1023" s="130"/>
      <c r="AK1023" s="130"/>
      <c r="AL1023" s="130"/>
    </row>
    <row r="1024" spans="1:38" s="43" customFormat="1" x14ac:dyDescent="0.2">
      <c r="A1024" s="15"/>
      <c r="B1024" s="685"/>
      <c r="C1024" s="15"/>
      <c r="K1024" s="680"/>
      <c r="L1024" s="130"/>
      <c r="M1024" s="130"/>
      <c r="N1024" s="130"/>
      <c r="O1024" s="130"/>
      <c r="P1024" s="130"/>
      <c r="Q1024" s="130"/>
      <c r="R1024" s="680"/>
      <c r="S1024" s="130"/>
      <c r="T1024" s="130"/>
      <c r="U1024" s="130"/>
      <c r="V1024" s="130"/>
      <c r="W1024" s="130"/>
      <c r="X1024" s="130"/>
      <c r="Y1024" s="680"/>
      <c r="Z1024" s="130"/>
      <c r="AA1024" s="130"/>
      <c r="AB1024" s="130"/>
      <c r="AC1024" s="130"/>
      <c r="AD1024" s="130"/>
      <c r="AE1024" s="130"/>
      <c r="AF1024" s="680"/>
      <c r="AG1024" s="130"/>
      <c r="AH1024" s="130"/>
      <c r="AI1024" s="130"/>
      <c r="AJ1024" s="130"/>
      <c r="AK1024" s="130"/>
      <c r="AL1024" s="130"/>
    </row>
    <row r="1025" spans="1:38" s="43" customFormat="1" x14ac:dyDescent="0.2">
      <c r="A1025" s="15"/>
      <c r="B1025" s="685"/>
      <c r="C1025" s="15"/>
      <c r="K1025" s="680"/>
      <c r="L1025" s="130"/>
      <c r="M1025" s="130"/>
      <c r="N1025" s="130"/>
      <c r="O1025" s="130"/>
      <c r="P1025" s="130"/>
      <c r="Q1025" s="130"/>
      <c r="R1025" s="680"/>
      <c r="S1025" s="130"/>
      <c r="T1025" s="130"/>
      <c r="U1025" s="130"/>
      <c r="V1025" s="130"/>
      <c r="W1025" s="130"/>
      <c r="X1025" s="130"/>
      <c r="Y1025" s="680"/>
      <c r="Z1025" s="130"/>
      <c r="AA1025" s="130"/>
      <c r="AB1025" s="130"/>
      <c r="AC1025" s="130"/>
      <c r="AD1025" s="130"/>
      <c r="AE1025" s="130"/>
      <c r="AF1025" s="680"/>
      <c r="AG1025" s="130"/>
      <c r="AH1025" s="130"/>
      <c r="AI1025" s="130"/>
      <c r="AJ1025" s="130"/>
      <c r="AK1025" s="130"/>
      <c r="AL1025" s="130"/>
    </row>
    <row r="1026" spans="1:38" s="43" customFormat="1" x14ac:dyDescent="0.2">
      <c r="A1026" s="15"/>
      <c r="B1026" s="685"/>
      <c r="C1026" s="15"/>
      <c r="K1026" s="680"/>
      <c r="L1026" s="130"/>
      <c r="M1026" s="130"/>
      <c r="N1026" s="130"/>
      <c r="O1026" s="130"/>
      <c r="P1026" s="130"/>
      <c r="Q1026" s="130"/>
      <c r="R1026" s="680"/>
      <c r="S1026" s="130"/>
      <c r="T1026" s="130"/>
      <c r="U1026" s="130"/>
      <c r="V1026" s="130"/>
      <c r="W1026" s="130"/>
      <c r="X1026" s="130"/>
      <c r="Y1026" s="680"/>
      <c r="Z1026" s="130"/>
      <c r="AA1026" s="130"/>
      <c r="AB1026" s="130"/>
      <c r="AC1026" s="130"/>
      <c r="AD1026" s="130"/>
      <c r="AE1026" s="130"/>
      <c r="AF1026" s="680"/>
      <c r="AG1026" s="130"/>
      <c r="AH1026" s="130"/>
      <c r="AI1026" s="130"/>
      <c r="AJ1026" s="130"/>
      <c r="AK1026" s="130"/>
      <c r="AL1026" s="130"/>
    </row>
    <row r="1027" spans="1:38" s="43" customFormat="1" x14ac:dyDescent="0.2">
      <c r="A1027" s="15"/>
      <c r="B1027" s="685"/>
      <c r="C1027" s="15"/>
      <c r="K1027" s="680"/>
      <c r="L1027" s="130"/>
      <c r="M1027" s="130"/>
      <c r="N1027" s="130"/>
      <c r="O1027" s="130"/>
      <c r="P1027" s="130"/>
      <c r="Q1027" s="130"/>
      <c r="R1027" s="680"/>
      <c r="S1027" s="130"/>
      <c r="T1027" s="130"/>
      <c r="U1027" s="130"/>
      <c r="V1027" s="130"/>
      <c r="W1027" s="130"/>
      <c r="X1027" s="130"/>
      <c r="Y1027" s="680"/>
      <c r="Z1027" s="130"/>
      <c r="AA1027" s="130"/>
      <c r="AB1027" s="130"/>
      <c r="AC1027" s="130"/>
      <c r="AD1027" s="130"/>
      <c r="AE1027" s="130"/>
      <c r="AF1027" s="680"/>
      <c r="AG1027" s="130"/>
      <c r="AH1027" s="130"/>
      <c r="AI1027" s="130"/>
      <c r="AJ1027" s="130"/>
      <c r="AK1027" s="130"/>
      <c r="AL1027" s="130"/>
    </row>
    <row r="1028" spans="1:38" s="43" customFormat="1" x14ac:dyDescent="0.2">
      <c r="A1028" s="15"/>
      <c r="B1028" s="685"/>
      <c r="C1028" s="15"/>
      <c r="K1028" s="680"/>
      <c r="L1028" s="130"/>
      <c r="M1028" s="130"/>
      <c r="N1028" s="130"/>
      <c r="O1028" s="130"/>
      <c r="P1028" s="130"/>
      <c r="Q1028" s="130"/>
      <c r="R1028" s="680"/>
      <c r="S1028" s="130"/>
      <c r="T1028" s="130"/>
      <c r="U1028" s="130"/>
      <c r="V1028" s="130"/>
      <c r="W1028" s="130"/>
      <c r="X1028" s="130"/>
      <c r="Y1028" s="680"/>
      <c r="Z1028" s="130"/>
      <c r="AA1028" s="130"/>
      <c r="AB1028" s="130"/>
      <c r="AC1028" s="130"/>
      <c r="AD1028" s="130"/>
      <c r="AE1028" s="130"/>
      <c r="AF1028" s="680"/>
      <c r="AG1028" s="130"/>
      <c r="AH1028" s="130"/>
      <c r="AI1028" s="130"/>
      <c r="AJ1028" s="130"/>
      <c r="AK1028" s="130"/>
      <c r="AL1028" s="130"/>
    </row>
    <row r="1029" spans="1:38" s="43" customFormat="1" x14ac:dyDescent="0.2">
      <c r="A1029" s="15"/>
      <c r="B1029" s="685"/>
      <c r="C1029" s="15"/>
      <c r="K1029" s="680"/>
      <c r="L1029" s="130"/>
      <c r="M1029" s="130"/>
      <c r="N1029" s="130"/>
      <c r="O1029" s="130"/>
      <c r="P1029" s="130"/>
      <c r="Q1029" s="130"/>
      <c r="R1029" s="680"/>
      <c r="S1029" s="130"/>
      <c r="T1029" s="130"/>
      <c r="U1029" s="130"/>
      <c r="V1029" s="130"/>
      <c r="W1029" s="130"/>
      <c r="X1029" s="130"/>
      <c r="Y1029" s="680"/>
      <c r="Z1029" s="130"/>
      <c r="AA1029" s="130"/>
      <c r="AB1029" s="130"/>
      <c r="AC1029" s="130"/>
      <c r="AD1029" s="130"/>
      <c r="AE1029" s="130"/>
      <c r="AF1029" s="680"/>
      <c r="AG1029" s="130"/>
      <c r="AH1029" s="130"/>
      <c r="AI1029" s="130"/>
      <c r="AJ1029" s="130"/>
      <c r="AK1029" s="130"/>
      <c r="AL1029" s="130"/>
    </row>
    <row r="1030" spans="1:38" s="43" customFormat="1" x14ac:dyDescent="0.2">
      <c r="A1030" s="15"/>
      <c r="B1030" s="685"/>
      <c r="C1030" s="15"/>
      <c r="K1030" s="680"/>
      <c r="L1030" s="130"/>
      <c r="M1030" s="130"/>
      <c r="N1030" s="130"/>
      <c r="O1030" s="130"/>
      <c r="P1030" s="130"/>
      <c r="Q1030" s="130"/>
      <c r="R1030" s="680"/>
      <c r="S1030" s="130"/>
      <c r="T1030" s="130"/>
      <c r="U1030" s="130"/>
      <c r="V1030" s="130"/>
      <c r="W1030" s="130"/>
      <c r="X1030" s="130"/>
      <c r="Y1030" s="680"/>
      <c r="Z1030" s="130"/>
      <c r="AA1030" s="130"/>
      <c r="AB1030" s="130"/>
      <c r="AC1030" s="130"/>
      <c r="AD1030" s="130"/>
      <c r="AE1030" s="130"/>
      <c r="AF1030" s="680"/>
      <c r="AG1030" s="130"/>
      <c r="AH1030" s="130"/>
      <c r="AI1030" s="130"/>
      <c r="AJ1030" s="130"/>
      <c r="AK1030" s="130"/>
      <c r="AL1030" s="130"/>
    </row>
    <row r="1031" spans="1:38" s="43" customFormat="1" x14ac:dyDescent="0.2">
      <c r="A1031" s="15"/>
      <c r="B1031" s="685"/>
      <c r="C1031" s="15"/>
      <c r="K1031" s="680"/>
      <c r="L1031" s="130"/>
      <c r="M1031" s="130"/>
      <c r="N1031" s="130"/>
      <c r="O1031" s="130"/>
      <c r="P1031" s="130"/>
      <c r="Q1031" s="130"/>
      <c r="R1031" s="680"/>
      <c r="S1031" s="130"/>
      <c r="T1031" s="130"/>
      <c r="U1031" s="130"/>
      <c r="V1031" s="130"/>
      <c r="W1031" s="130"/>
      <c r="X1031" s="130"/>
      <c r="Y1031" s="680"/>
      <c r="Z1031" s="130"/>
      <c r="AA1031" s="130"/>
      <c r="AB1031" s="130"/>
      <c r="AC1031" s="130"/>
      <c r="AD1031" s="130"/>
      <c r="AE1031" s="130"/>
      <c r="AF1031" s="680"/>
      <c r="AG1031" s="130"/>
      <c r="AH1031" s="130"/>
      <c r="AI1031" s="130"/>
      <c r="AJ1031" s="130"/>
      <c r="AK1031" s="130"/>
      <c r="AL1031" s="130"/>
    </row>
    <row r="1032" spans="1:38" s="43" customFormat="1" x14ac:dyDescent="0.2">
      <c r="A1032" s="15"/>
      <c r="B1032" s="685"/>
      <c r="C1032" s="15"/>
      <c r="K1032" s="680"/>
      <c r="L1032" s="130"/>
      <c r="M1032" s="130"/>
      <c r="N1032" s="130"/>
      <c r="O1032" s="130"/>
      <c r="P1032" s="130"/>
      <c r="Q1032" s="130"/>
      <c r="R1032" s="680"/>
      <c r="S1032" s="130"/>
      <c r="T1032" s="130"/>
      <c r="U1032" s="130"/>
      <c r="V1032" s="130"/>
      <c r="W1032" s="130"/>
      <c r="X1032" s="130"/>
      <c r="Y1032" s="680"/>
      <c r="Z1032" s="130"/>
      <c r="AA1032" s="130"/>
      <c r="AB1032" s="130"/>
      <c r="AC1032" s="130"/>
      <c r="AD1032" s="130"/>
      <c r="AE1032" s="130"/>
      <c r="AF1032" s="680"/>
      <c r="AG1032" s="130"/>
      <c r="AH1032" s="130"/>
      <c r="AI1032" s="130"/>
      <c r="AJ1032" s="130"/>
      <c r="AK1032" s="130"/>
      <c r="AL1032" s="130"/>
    </row>
    <row r="1033" spans="1:38" s="43" customFormat="1" x14ac:dyDescent="0.2">
      <c r="A1033" s="15"/>
      <c r="B1033" s="685"/>
      <c r="C1033" s="15"/>
      <c r="K1033" s="680"/>
      <c r="L1033" s="130"/>
      <c r="M1033" s="130"/>
      <c r="N1033" s="130"/>
      <c r="O1033" s="130"/>
      <c r="P1033" s="130"/>
      <c r="Q1033" s="130"/>
      <c r="R1033" s="680"/>
      <c r="S1033" s="130"/>
      <c r="T1033" s="130"/>
      <c r="U1033" s="130"/>
      <c r="V1033" s="130"/>
      <c r="W1033" s="130"/>
      <c r="X1033" s="130"/>
      <c r="Y1033" s="680"/>
      <c r="Z1033" s="130"/>
      <c r="AA1033" s="130"/>
      <c r="AB1033" s="130"/>
      <c r="AC1033" s="130"/>
      <c r="AD1033" s="130"/>
      <c r="AE1033" s="130"/>
      <c r="AF1033" s="680"/>
      <c r="AG1033" s="130"/>
      <c r="AH1033" s="130"/>
      <c r="AI1033" s="130"/>
      <c r="AJ1033" s="130"/>
      <c r="AK1033" s="130"/>
      <c r="AL1033" s="130"/>
    </row>
    <row r="1034" spans="1:38" s="43" customFormat="1" x14ac:dyDescent="0.2">
      <c r="A1034" s="15"/>
      <c r="B1034" s="685"/>
      <c r="C1034" s="15"/>
      <c r="K1034" s="680"/>
      <c r="L1034" s="130"/>
      <c r="M1034" s="130"/>
      <c r="N1034" s="130"/>
      <c r="O1034" s="130"/>
      <c r="P1034" s="130"/>
      <c r="Q1034" s="130"/>
      <c r="R1034" s="680"/>
      <c r="S1034" s="130"/>
      <c r="T1034" s="130"/>
      <c r="U1034" s="130"/>
      <c r="V1034" s="130"/>
      <c r="W1034" s="130"/>
      <c r="X1034" s="130"/>
      <c r="Y1034" s="680"/>
      <c r="Z1034" s="130"/>
      <c r="AA1034" s="130"/>
      <c r="AB1034" s="130"/>
      <c r="AC1034" s="130"/>
      <c r="AD1034" s="130"/>
      <c r="AE1034" s="130"/>
      <c r="AF1034" s="680"/>
      <c r="AG1034" s="130"/>
      <c r="AH1034" s="130"/>
      <c r="AI1034" s="130"/>
      <c r="AJ1034" s="130"/>
      <c r="AK1034" s="130"/>
      <c r="AL1034" s="130"/>
    </row>
    <row r="1035" spans="1:38" s="43" customFormat="1" x14ac:dyDescent="0.2">
      <c r="A1035" s="15"/>
      <c r="B1035" s="685"/>
      <c r="C1035" s="15"/>
      <c r="K1035" s="680"/>
      <c r="L1035" s="130"/>
      <c r="M1035" s="130"/>
      <c r="N1035" s="130"/>
      <c r="O1035" s="130"/>
      <c r="P1035" s="130"/>
      <c r="Q1035" s="130"/>
      <c r="R1035" s="680"/>
      <c r="S1035" s="130"/>
      <c r="T1035" s="130"/>
      <c r="U1035" s="130"/>
      <c r="V1035" s="130"/>
      <c r="W1035" s="130"/>
      <c r="X1035" s="130"/>
      <c r="Y1035" s="680"/>
      <c r="Z1035" s="130"/>
      <c r="AA1035" s="130"/>
      <c r="AB1035" s="130"/>
      <c r="AC1035" s="130"/>
      <c r="AD1035" s="130"/>
      <c r="AE1035" s="130"/>
      <c r="AF1035" s="680"/>
      <c r="AG1035" s="130"/>
      <c r="AH1035" s="130"/>
      <c r="AI1035" s="130"/>
      <c r="AJ1035" s="130"/>
      <c r="AK1035" s="130"/>
      <c r="AL1035" s="130"/>
    </row>
    <row r="1036" spans="1:38" s="43" customFormat="1" x14ac:dyDescent="0.2">
      <c r="A1036" s="15"/>
      <c r="B1036" s="685"/>
      <c r="C1036" s="15"/>
      <c r="K1036" s="680"/>
      <c r="L1036" s="130"/>
      <c r="M1036" s="130"/>
      <c r="N1036" s="130"/>
      <c r="O1036" s="130"/>
      <c r="P1036" s="130"/>
      <c r="Q1036" s="130"/>
      <c r="R1036" s="680"/>
      <c r="S1036" s="130"/>
      <c r="T1036" s="130"/>
      <c r="U1036" s="130"/>
      <c r="V1036" s="130"/>
      <c r="W1036" s="130"/>
      <c r="X1036" s="130"/>
      <c r="Y1036" s="680"/>
      <c r="Z1036" s="130"/>
      <c r="AA1036" s="130"/>
      <c r="AB1036" s="130"/>
      <c r="AC1036" s="130"/>
      <c r="AD1036" s="130"/>
      <c r="AE1036" s="130"/>
      <c r="AF1036" s="680"/>
      <c r="AG1036" s="130"/>
      <c r="AH1036" s="130"/>
      <c r="AI1036" s="130"/>
      <c r="AJ1036" s="130"/>
      <c r="AK1036" s="130"/>
      <c r="AL1036" s="130"/>
    </row>
    <row r="1037" spans="1:38" s="43" customFormat="1" x14ac:dyDescent="0.2">
      <c r="A1037" s="15"/>
      <c r="B1037" s="685"/>
      <c r="C1037" s="15"/>
      <c r="K1037" s="680"/>
      <c r="L1037" s="130"/>
      <c r="M1037" s="130"/>
      <c r="N1037" s="130"/>
      <c r="O1037" s="130"/>
      <c r="P1037" s="130"/>
      <c r="Q1037" s="130"/>
      <c r="R1037" s="680"/>
      <c r="S1037" s="130"/>
      <c r="T1037" s="130"/>
      <c r="U1037" s="130"/>
      <c r="V1037" s="130"/>
      <c r="W1037" s="130"/>
      <c r="X1037" s="130"/>
      <c r="Y1037" s="680"/>
      <c r="Z1037" s="130"/>
      <c r="AA1037" s="130"/>
      <c r="AB1037" s="130"/>
      <c r="AC1037" s="130"/>
      <c r="AD1037" s="130"/>
      <c r="AE1037" s="130"/>
      <c r="AF1037" s="680"/>
      <c r="AG1037" s="130"/>
      <c r="AH1037" s="130"/>
      <c r="AI1037" s="130"/>
      <c r="AJ1037" s="130"/>
      <c r="AK1037" s="130"/>
      <c r="AL1037" s="130"/>
    </row>
    <row r="1038" spans="1:38" s="43" customFormat="1" x14ac:dyDescent="0.2">
      <c r="A1038" s="15"/>
      <c r="B1038" s="685"/>
      <c r="C1038" s="15"/>
      <c r="K1038" s="680"/>
      <c r="L1038" s="130"/>
      <c r="M1038" s="130"/>
      <c r="N1038" s="130"/>
      <c r="O1038" s="130"/>
      <c r="P1038" s="130"/>
      <c r="Q1038" s="130"/>
      <c r="R1038" s="680"/>
      <c r="S1038" s="130"/>
      <c r="T1038" s="130"/>
      <c r="U1038" s="130"/>
      <c r="V1038" s="130"/>
      <c r="W1038" s="130"/>
      <c r="X1038" s="130"/>
      <c r="Y1038" s="680"/>
      <c r="Z1038" s="130"/>
      <c r="AA1038" s="130"/>
      <c r="AB1038" s="130"/>
      <c r="AC1038" s="130"/>
      <c r="AD1038" s="130"/>
      <c r="AE1038" s="130"/>
      <c r="AF1038" s="680"/>
      <c r="AG1038" s="130"/>
      <c r="AH1038" s="130"/>
      <c r="AI1038" s="130"/>
      <c r="AJ1038" s="130"/>
      <c r="AK1038" s="130"/>
      <c r="AL1038" s="130"/>
    </row>
    <row r="1039" spans="1:38" s="43" customFormat="1" x14ac:dyDescent="0.2">
      <c r="A1039" s="15"/>
      <c r="B1039" s="685"/>
      <c r="C1039" s="15"/>
      <c r="K1039" s="680"/>
      <c r="L1039" s="130"/>
      <c r="M1039" s="130"/>
      <c r="N1039" s="130"/>
      <c r="O1039" s="130"/>
      <c r="P1039" s="130"/>
      <c r="Q1039" s="130"/>
      <c r="R1039" s="680"/>
      <c r="S1039" s="130"/>
      <c r="T1039" s="130"/>
      <c r="U1039" s="130"/>
      <c r="V1039" s="130"/>
      <c r="W1039" s="130"/>
      <c r="X1039" s="130"/>
      <c r="Y1039" s="680"/>
      <c r="Z1039" s="130"/>
      <c r="AA1039" s="130"/>
      <c r="AB1039" s="130"/>
      <c r="AC1039" s="130"/>
      <c r="AD1039" s="130"/>
      <c r="AE1039" s="130"/>
      <c r="AF1039" s="680"/>
      <c r="AG1039" s="130"/>
      <c r="AH1039" s="130"/>
      <c r="AI1039" s="130"/>
      <c r="AJ1039" s="130"/>
      <c r="AK1039" s="130"/>
      <c r="AL1039" s="130"/>
    </row>
    <row r="1040" spans="1:38" s="43" customFormat="1" x14ac:dyDescent="0.2">
      <c r="A1040" s="15"/>
      <c r="B1040" s="685"/>
      <c r="C1040" s="15"/>
      <c r="K1040" s="680"/>
      <c r="L1040" s="130"/>
      <c r="M1040" s="130"/>
      <c r="N1040" s="130"/>
      <c r="O1040" s="130"/>
      <c r="P1040" s="130"/>
      <c r="Q1040" s="130"/>
      <c r="R1040" s="680"/>
      <c r="S1040" s="130"/>
      <c r="T1040" s="130"/>
      <c r="U1040" s="130"/>
      <c r="V1040" s="130"/>
      <c r="W1040" s="130"/>
      <c r="X1040" s="130"/>
      <c r="Y1040" s="680"/>
      <c r="Z1040" s="130"/>
      <c r="AA1040" s="130"/>
      <c r="AB1040" s="130"/>
      <c r="AC1040" s="130"/>
      <c r="AD1040" s="130"/>
      <c r="AE1040" s="130"/>
      <c r="AF1040" s="680"/>
      <c r="AG1040" s="130"/>
      <c r="AH1040" s="130"/>
      <c r="AI1040" s="130"/>
      <c r="AJ1040" s="130"/>
      <c r="AK1040" s="130"/>
      <c r="AL1040" s="130"/>
    </row>
    <row r="1041" spans="1:38" s="43" customFormat="1" x14ac:dyDescent="0.2">
      <c r="A1041" s="15"/>
      <c r="B1041" s="685"/>
      <c r="C1041" s="15"/>
      <c r="K1041" s="680"/>
      <c r="L1041" s="130"/>
      <c r="M1041" s="130"/>
      <c r="N1041" s="130"/>
      <c r="O1041" s="130"/>
      <c r="P1041" s="130"/>
      <c r="Q1041" s="130"/>
      <c r="R1041" s="680"/>
      <c r="S1041" s="130"/>
      <c r="T1041" s="130"/>
      <c r="U1041" s="130"/>
      <c r="V1041" s="130"/>
      <c r="W1041" s="130"/>
      <c r="X1041" s="130"/>
      <c r="Y1041" s="680"/>
      <c r="Z1041" s="130"/>
      <c r="AA1041" s="130"/>
      <c r="AB1041" s="130"/>
      <c r="AC1041" s="130"/>
      <c r="AD1041" s="130"/>
      <c r="AE1041" s="130"/>
      <c r="AF1041" s="680"/>
      <c r="AG1041" s="130"/>
      <c r="AH1041" s="130"/>
      <c r="AI1041" s="130"/>
      <c r="AJ1041" s="130"/>
      <c r="AK1041" s="130"/>
      <c r="AL1041" s="130"/>
    </row>
    <row r="1042" spans="1:38" s="43" customFormat="1" x14ac:dyDescent="0.2">
      <c r="A1042" s="15"/>
      <c r="B1042" s="685"/>
      <c r="C1042" s="15"/>
      <c r="K1042" s="680"/>
      <c r="L1042" s="130"/>
      <c r="M1042" s="130"/>
      <c r="N1042" s="130"/>
      <c r="O1042" s="130"/>
      <c r="P1042" s="130"/>
      <c r="Q1042" s="130"/>
      <c r="R1042" s="680"/>
      <c r="S1042" s="130"/>
      <c r="T1042" s="130"/>
      <c r="U1042" s="130"/>
      <c r="V1042" s="130"/>
      <c r="W1042" s="130"/>
      <c r="X1042" s="130"/>
      <c r="Y1042" s="680"/>
      <c r="Z1042" s="130"/>
      <c r="AA1042" s="130"/>
      <c r="AB1042" s="130"/>
      <c r="AC1042" s="130"/>
      <c r="AD1042" s="130"/>
      <c r="AE1042" s="130"/>
      <c r="AF1042" s="680"/>
      <c r="AG1042" s="130"/>
      <c r="AH1042" s="130"/>
      <c r="AI1042" s="130"/>
      <c r="AJ1042" s="130"/>
      <c r="AK1042" s="130"/>
      <c r="AL1042" s="130"/>
    </row>
    <row r="1043" spans="1:38" s="43" customFormat="1" x14ac:dyDescent="0.2">
      <c r="A1043" s="15"/>
      <c r="B1043" s="685"/>
      <c r="C1043" s="15"/>
      <c r="K1043" s="680"/>
      <c r="L1043" s="130"/>
      <c r="M1043" s="130"/>
      <c r="N1043" s="130"/>
      <c r="O1043" s="130"/>
      <c r="P1043" s="130"/>
      <c r="Q1043" s="130"/>
      <c r="R1043" s="680"/>
      <c r="S1043" s="130"/>
      <c r="T1043" s="130"/>
      <c r="U1043" s="130"/>
      <c r="V1043" s="130"/>
      <c r="W1043" s="130"/>
      <c r="X1043" s="130"/>
      <c r="Y1043" s="680"/>
      <c r="Z1043" s="130"/>
      <c r="AA1043" s="130"/>
      <c r="AB1043" s="130"/>
      <c r="AC1043" s="130"/>
      <c r="AD1043" s="130"/>
      <c r="AE1043" s="130"/>
      <c r="AF1043" s="680"/>
      <c r="AG1043" s="130"/>
      <c r="AH1043" s="130"/>
      <c r="AI1043" s="130"/>
      <c r="AJ1043" s="130"/>
      <c r="AK1043" s="130"/>
      <c r="AL1043" s="130"/>
    </row>
    <row r="1044" spans="1:38" s="43" customFormat="1" x14ac:dyDescent="0.2">
      <c r="A1044" s="15"/>
      <c r="B1044" s="685"/>
      <c r="C1044" s="15"/>
      <c r="K1044" s="680"/>
      <c r="L1044" s="130"/>
      <c r="M1044" s="130"/>
      <c r="N1044" s="130"/>
      <c r="O1044" s="130"/>
      <c r="P1044" s="130"/>
      <c r="Q1044" s="130"/>
      <c r="R1044" s="680"/>
      <c r="S1044" s="130"/>
      <c r="T1044" s="130"/>
      <c r="U1044" s="130"/>
      <c r="V1044" s="130"/>
      <c r="W1044" s="130"/>
      <c r="X1044" s="130"/>
      <c r="Y1044" s="680"/>
      <c r="Z1044" s="130"/>
      <c r="AA1044" s="130"/>
      <c r="AB1044" s="130"/>
      <c r="AC1044" s="130"/>
      <c r="AD1044" s="130"/>
      <c r="AE1044" s="130"/>
      <c r="AF1044" s="680"/>
      <c r="AG1044" s="130"/>
      <c r="AH1044" s="130"/>
      <c r="AI1044" s="130"/>
      <c r="AJ1044" s="130"/>
      <c r="AK1044" s="130"/>
      <c r="AL1044" s="130"/>
    </row>
    <row r="1045" spans="1:38" s="43" customFormat="1" x14ac:dyDescent="0.2">
      <c r="A1045" s="15"/>
      <c r="B1045" s="685"/>
      <c r="C1045" s="15"/>
      <c r="K1045" s="680"/>
      <c r="L1045" s="130"/>
      <c r="M1045" s="130"/>
      <c r="N1045" s="130"/>
      <c r="O1045" s="130"/>
      <c r="P1045" s="130"/>
      <c r="Q1045" s="130"/>
      <c r="R1045" s="680"/>
      <c r="S1045" s="130"/>
      <c r="T1045" s="130"/>
      <c r="U1045" s="130"/>
      <c r="V1045" s="130"/>
      <c r="W1045" s="130"/>
      <c r="X1045" s="130"/>
      <c r="Y1045" s="680"/>
      <c r="Z1045" s="130"/>
      <c r="AA1045" s="130"/>
      <c r="AB1045" s="130"/>
      <c r="AC1045" s="130"/>
      <c r="AD1045" s="130"/>
      <c r="AE1045" s="130"/>
      <c r="AF1045" s="680"/>
      <c r="AG1045" s="130"/>
      <c r="AH1045" s="130"/>
      <c r="AI1045" s="130"/>
      <c r="AJ1045" s="130"/>
      <c r="AK1045" s="130"/>
      <c r="AL1045" s="130"/>
    </row>
    <row r="1046" spans="1:38" s="43" customFormat="1" x14ac:dyDescent="0.2">
      <c r="A1046" s="15"/>
      <c r="B1046" s="685"/>
      <c r="C1046" s="15"/>
      <c r="K1046" s="680"/>
      <c r="L1046" s="130"/>
      <c r="M1046" s="130"/>
      <c r="N1046" s="130"/>
      <c r="O1046" s="130"/>
      <c r="P1046" s="130"/>
      <c r="Q1046" s="130"/>
      <c r="R1046" s="680"/>
      <c r="S1046" s="130"/>
      <c r="T1046" s="130"/>
      <c r="U1046" s="130"/>
      <c r="V1046" s="130"/>
      <c r="W1046" s="130"/>
      <c r="X1046" s="130"/>
      <c r="Y1046" s="680"/>
      <c r="Z1046" s="130"/>
      <c r="AA1046" s="130"/>
      <c r="AB1046" s="130"/>
      <c r="AC1046" s="130"/>
      <c r="AD1046" s="130"/>
      <c r="AE1046" s="130"/>
      <c r="AF1046" s="680"/>
      <c r="AG1046" s="130"/>
      <c r="AH1046" s="130"/>
      <c r="AI1046" s="130"/>
      <c r="AJ1046" s="130"/>
      <c r="AK1046" s="130"/>
      <c r="AL1046" s="130"/>
    </row>
    <row r="1047" spans="1:38" s="43" customFormat="1" x14ac:dyDescent="0.2">
      <c r="A1047" s="15"/>
      <c r="B1047" s="685"/>
      <c r="C1047" s="15"/>
      <c r="K1047" s="680"/>
      <c r="L1047" s="130"/>
      <c r="M1047" s="130"/>
      <c r="N1047" s="130"/>
      <c r="O1047" s="130"/>
      <c r="P1047" s="130"/>
      <c r="Q1047" s="130"/>
      <c r="R1047" s="680"/>
      <c r="S1047" s="130"/>
      <c r="T1047" s="130"/>
      <c r="U1047" s="130"/>
      <c r="V1047" s="130"/>
      <c r="W1047" s="130"/>
      <c r="X1047" s="130"/>
      <c r="Y1047" s="680"/>
      <c r="Z1047" s="130"/>
      <c r="AA1047" s="130"/>
      <c r="AB1047" s="130"/>
      <c r="AC1047" s="130"/>
      <c r="AD1047" s="130"/>
      <c r="AE1047" s="130"/>
      <c r="AF1047" s="680"/>
      <c r="AG1047" s="130"/>
      <c r="AH1047" s="130"/>
      <c r="AI1047" s="130"/>
      <c r="AJ1047" s="130"/>
      <c r="AK1047" s="130"/>
      <c r="AL1047" s="130"/>
    </row>
    <row r="1048" spans="1:38" s="43" customFormat="1" x14ac:dyDescent="0.2">
      <c r="A1048" s="15"/>
      <c r="B1048" s="685"/>
      <c r="C1048" s="15"/>
      <c r="K1048" s="680"/>
      <c r="L1048" s="130"/>
      <c r="M1048" s="130"/>
      <c r="N1048" s="130"/>
      <c r="O1048" s="130"/>
      <c r="P1048" s="130"/>
      <c r="Q1048" s="130"/>
      <c r="R1048" s="680"/>
      <c r="S1048" s="130"/>
      <c r="T1048" s="130"/>
      <c r="U1048" s="130"/>
      <c r="V1048" s="130"/>
      <c r="W1048" s="130"/>
      <c r="X1048" s="130"/>
      <c r="Y1048" s="680"/>
      <c r="Z1048" s="130"/>
      <c r="AA1048" s="130"/>
      <c r="AB1048" s="130"/>
      <c r="AC1048" s="130"/>
      <c r="AD1048" s="130"/>
      <c r="AE1048" s="130"/>
      <c r="AF1048" s="680"/>
      <c r="AG1048" s="130"/>
      <c r="AH1048" s="130"/>
      <c r="AI1048" s="130"/>
      <c r="AJ1048" s="130"/>
      <c r="AK1048" s="130"/>
      <c r="AL1048" s="130"/>
    </row>
    <row r="1049" spans="1:38" s="43" customFormat="1" x14ac:dyDescent="0.2">
      <c r="A1049" s="15"/>
      <c r="B1049" s="685"/>
      <c r="C1049" s="15"/>
      <c r="K1049" s="680"/>
      <c r="L1049" s="130"/>
      <c r="M1049" s="130"/>
      <c r="N1049" s="130"/>
      <c r="O1049" s="130"/>
      <c r="P1049" s="130"/>
      <c r="Q1049" s="130"/>
      <c r="R1049" s="680"/>
      <c r="S1049" s="130"/>
      <c r="T1049" s="130"/>
      <c r="U1049" s="130"/>
      <c r="V1049" s="130"/>
      <c r="W1049" s="130"/>
      <c r="X1049" s="130"/>
      <c r="Y1049" s="680"/>
      <c r="Z1049" s="130"/>
      <c r="AA1049" s="130"/>
      <c r="AB1049" s="130"/>
      <c r="AC1049" s="130"/>
      <c r="AD1049" s="130"/>
      <c r="AE1049" s="130"/>
      <c r="AF1049" s="680"/>
      <c r="AG1049" s="130"/>
      <c r="AH1049" s="130"/>
      <c r="AI1049" s="130"/>
      <c r="AJ1049" s="130"/>
      <c r="AK1049" s="130"/>
      <c r="AL1049" s="130"/>
    </row>
    <row r="1050" spans="1:38" s="43" customFormat="1" x14ac:dyDescent="0.2">
      <c r="A1050" s="15"/>
      <c r="B1050" s="685"/>
      <c r="C1050" s="15"/>
      <c r="K1050" s="680"/>
      <c r="L1050" s="130"/>
      <c r="M1050" s="130"/>
      <c r="N1050" s="130"/>
      <c r="O1050" s="130"/>
      <c r="P1050" s="130"/>
      <c r="Q1050" s="130"/>
      <c r="R1050" s="680"/>
      <c r="S1050" s="130"/>
      <c r="T1050" s="130"/>
      <c r="U1050" s="130"/>
      <c r="V1050" s="130"/>
      <c r="W1050" s="130"/>
      <c r="X1050" s="130"/>
      <c r="Y1050" s="680"/>
      <c r="Z1050" s="130"/>
      <c r="AA1050" s="130"/>
      <c r="AB1050" s="130"/>
      <c r="AC1050" s="130"/>
      <c r="AD1050" s="130"/>
      <c r="AE1050" s="130"/>
      <c r="AF1050" s="680"/>
      <c r="AG1050" s="130"/>
      <c r="AH1050" s="130"/>
      <c r="AI1050" s="130"/>
      <c r="AJ1050" s="130"/>
      <c r="AK1050" s="130"/>
      <c r="AL1050" s="130"/>
    </row>
    <row r="1051" spans="1:38" s="43" customFormat="1" x14ac:dyDescent="0.2">
      <c r="A1051" s="15"/>
      <c r="B1051" s="685"/>
      <c r="C1051" s="15"/>
      <c r="K1051" s="680"/>
      <c r="L1051" s="130"/>
      <c r="M1051" s="130"/>
      <c r="N1051" s="130"/>
      <c r="O1051" s="130"/>
      <c r="P1051" s="130"/>
      <c r="Q1051" s="130"/>
      <c r="R1051" s="680"/>
      <c r="S1051" s="130"/>
      <c r="T1051" s="130"/>
      <c r="U1051" s="130"/>
      <c r="V1051" s="130"/>
      <c r="W1051" s="130"/>
      <c r="X1051" s="130"/>
      <c r="Y1051" s="680"/>
      <c r="Z1051" s="130"/>
      <c r="AA1051" s="130"/>
      <c r="AB1051" s="130"/>
      <c r="AC1051" s="130"/>
      <c r="AD1051" s="130"/>
      <c r="AE1051" s="130"/>
      <c r="AF1051" s="680"/>
      <c r="AG1051" s="130"/>
      <c r="AH1051" s="130"/>
      <c r="AI1051" s="130"/>
      <c r="AJ1051" s="130"/>
      <c r="AK1051" s="130"/>
      <c r="AL1051" s="130"/>
    </row>
    <row r="1052" spans="1:38" s="43" customFormat="1" x14ac:dyDescent="0.2">
      <c r="A1052" s="15"/>
      <c r="B1052" s="685"/>
      <c r="C1052" s="15"/>
      <c r="K1052" s="680"/>
      <c r="L1052" s="130"/>
      <c r="M1052" s="130"/>
      <c r="N1052" s="130"/>
      <c r="O1052" s="130"/>
      <c r="P1052" s="130"/>
      <c r="Q1052" s="130"/>
      <c r="R1052" s="680"/>
      <c r="S1052" s="130"/>
      <c r="T1052" s="130"/>
      <c r="U1052" s="130"/>
      <c r="V1052" s="130"/>
      <c r="W1052" s="130"/>
      <c r="X1052" s="130"/>
      <c r="Y1052" s="680"/>
      <c r="Z1052" s="130"/>
      <c r="AA1052" s="130"/>
      <c r="AB1052" s="130"/>
      <c r="AC1052" s="130"/>
      <c r="AD1052" s="130"/>
      <c r="AE1052" s="130"/>
      <c r="AF1052" s="680"/>
      <c r="AG1052" s="130"/>
      <c r="AH1052" s="130"/>
      <c r="AI1052" s="130"/>
      <c r="AJ1052" s="130"/>
      <c r="AK1052" s="130"/>
      <c r="AL1052" s="130"/>
    </row>
    <row r="1053" spans="1:38" s="43" customFormat="1" x14ac:dyDescent="0.2">
      <c r="A1053" s="15"/>
      <c r="B1053" s="685"/>
      <c r="C1053" s="15"/>
      <c r="K1053" s="680"/>
      <c r="L1053" s="130"/>
      <c r="M1053" s="130"/>
      <c r="N1053" s="130"/>
      <c r="O1053" s="130"/>
      <c r="P1053" s="130"/>
      <c r="Q1053" s="130"/>
      <c r="R1053" s="680"/>
      <c r="S1053" s="130"/>
      <c r="T1053" s="130"/>
      <c r="U1053" s="130"/>
      <c r="V1053" s="130"/>
      <c r="W1053" s="130"/>
      <c r="X1053" s="130"/>
      <c r="Y1053" s="680"/>
      <c r="Z1053" s="130"/>
      <c r="AA1053" s="130"/>
      <c r="AB1053" s="130"/>
      <c r="AC1053" s="130"/>
      <c r="AD1053" s="130"/>
      <c r="AE1053" s="130"/>
      <c r="AF1053" s="680"/>
      <c r="AG1053" s="130"/>
      <c r="AH1053" s="130"/>
      <c r="AI1053" s="130"/>
      <c r="AJ1053" s="130"/>
      <c r="AK1053" s="130"/>
      <c r="AL1053" s="130"/>
    </row>
    <row r="1054" spans="1:38" s="43" customFormat="1" x14ac:dyDescent="0.2">
      <c r="A1054" s="15"/>
      <c r="B1054" s="685"/>
      <c r="C1054" s="15"/>
      <c r="K1054" s="680"/>
      <c r="L1054" s="130"/>
      <c r="M1054" s="130"/>
      <c r="N1054" s="130"/>
      <c r="O1054" s="130"/>
      <c r="P1054" s="130"/>
      <c r="Q1054" s="130"/>
      <c r="R1054" s="680"/>
      <c r="S1054" s="130"/>
      <c r="T1054" s="130"/>
      <c r="U1054" s="130"/>
      <c r="V1054" s="130"/>
      <c r="W1054" s="130"/>
      <c r="X1054" s="130"/>
      <c r="Y1054" s="680"/>
      <c r="Z1054" s="130"/>
      <c r="AA1054" s="130"/>
      <c r="AB1054" s="130"/>
      <c r="AC1054" s="130"/>
      <c r="AD1054" s="130"/>
      <c r="AE1054" s="130"/>
      <c r="AF1054" s="680"/>
      <c r="AG1054" s="130"/>
      <c r="AH1054" s="130"/>
      <c r="AI1054" s="130"/>
      <c r="AJ1054" s="130"/>
      <c r="AK1054" s="130"/>
      <c r="AL1054" s="130"/>
    </row>
    <row r="1055" spans="1:38" s="43" customFormat="1" x14ac:dyDescent="0.2">
      <c r="A1055" s="15"/>
      <c r="B1055" s="685"/>
      <c r="C1055" s="15"/>
      <c r="K1055" s="680"/>
      <c r="L1055" s="130"/>
      <c r="M1055" s="130"/>
      <c r="N1055" s="130"/>
      <c r="O1055" s="130"/>
      <c r="P1055" s="130"/>
      <c r="Q1055" s="130"/>
      <c r="R1055" s="680"/>
      <c r="S1055" s="130"/>
      <c r="T1055" s="130"/>
      <c r="U1055" s="130"/>
      <c r="V1055" s="130"/>
      <c r="W1055" s="130"/>
      <c r="X1055" s="130"/>
      <c r="Y1055" s="680"/>
      <c r="Z1055" s="130"/>
      <c r="AA1055" s="130"/>
      <c r="AB1055" s="130"/>
      <c r="AC1055" s="130"/>
      <c r="AD1055" s="130"/>
      <c r="AE1055" s="130"/>
      <c r="AF1055" s="680"/>
      <c r="AG1055" s="130"/>
      <c r="AH1055" s="130"/>
      <c r="AI1055" s="130"/>
      <c r="AJ1055" s="130"/>
      <c r="AK1055" s="130"/>
      <c r="AL1055" s="130"/>
    </row>
    <row r="1056" spans="1:38" s="43" customFormat="1" x14ac:dyDescent="0.2">
      <c r="A1056" s="15"/>
      <c r="B1056" s="685"/>
      <c r="C1056" s="15"/>
      <c r="K1056" s="680"/>
      <c r="L1056" s="130"/>
      <c r="M1056" s="130"/>
      <c r="N1056" s="130"/>
      <c r="O1056" s="130"/>
      <c r="P1056" s="130"/>
      <c r="Q1056" s="130"/>
      <c r="R1056" s="680"/>
      <c r="S1056" s="130"/>
      <c r="T1056" s="130"/>
      <c r="U1056" s="130"/>
      <c r="V1056" s="130"/>
      <c r="W1056" s="130"/>
      <c r="X1056" s="130"/>
      <c r="Y1056" s="680"/>
      <c r="Z1056" s="130"/>
      <c r="AA1056" s="130"/>
      <c r="AB1056" s="130"/>
      <c r="AC1056" s="130"/>
      <c r="AD1056" s="130"/>
      <c r="AE1056" s="130"/>
      <c r="AF1056" s="680"/>
      <c r="AG1056" s="130"/>
      <c r="AH1056" s="130"/>
      <c r="AI1056" s="130"/>
      <c r="AJ1056" s="130"/>
      <c r="AK1056" s="130"/>
      <c r="AL1056" s="130"/>
    </row>
    <row r="1057" spans="1:38" s="43" customFormat="1" x14ac:dyDescent="0.2">
      <c r="A1057" s="15"/>
      <c r="B1057" s="685"/>
      <c r="C1057" s="15"/>
      <c r="K1057" s="680"/>
      <c r="L1057" s="130"/>
      <c r="M1057" s="130"/>
      <c r="N1057" s="130"/>
      <c r="O1057" s="130"/>
      <c r="P1057" s="130"/>
      <c r="Q1057" s="130"/>
      <c r="R1057" s="680"/>
      <c r="S1057" s="130"/>
      <c r="T1057" s="130"/>
      <c r="U1057" s="130"/>
      <c r="V1057" s="130"/>
      <c r="W1057" s="130"/>
      <c r="X1057" s="130"/>
      <c r="Y1057" s="680"/>
      <c r="Z1057" s="130"/>
      <c r="AA1057" s="130"/>
      <c r="AB1057" s="130"/>
      <c r="AC1057" s="130"/>
      <c r="AD1057" s="130"/>
      <c r="AE1057" s="130"/>
      <c r="AF1057" s="680"/>
      <c r="AG1057" s="130"/>
      <c r="AH1057" s="130"/>
      <c r="AI1057" s="130"/>
      <c r="AJ1057" s="130"/>
      <c r="AK1057" s="130"/>
      <c r="AL1057" s="130"/>
    </row>
    <row r="1058" spans="1:38" s="43" customFormat="1" x14ac:dyDescent="0.2">
      <c r="A1058" s="15"/>
      <c r="B1058" s="685"/>
      <c r="C1058" s="15"/>
      <c r="K1058" s="680"/>
      <c r="L1058" s="130"/>
      <c r="M1058" s="130"/>
      <c r="N1058" s="130"/>
      <c r="O1058" s="130"/>
      <c r="P1058" s="130"/>
      <c r="Q1058" s="130"/>
      <c r="R1058" s="680"/>
      <c r="S1058" s="130"/>
      <c r="T1058" s="130"/>
      <c r="U1058" s="130"/>
      <c r="V1058" s="130"/>
      <c r="W1058" s="130"/>
      <c r="X1058" s="130"/>
      <c r="Y1058" s="680"/>
      <c r="Z1058" s="130"/>
      <c r="AA1058" s="130"/>
      <c r="AB1058" s="130"/>
      <c r="AC1058" s="130"/>
      <c r="AD1058" s="130"/>
      <c r="AE1058" s="130"/>
      <c r="AF1058" s="680"/>
      <c r="AG1058" s="130"/>
      <c r="AH1058" s="130"/>
      <c r="AI1058" s="130"/>
      <c r="AJ1058" s="130"/>
      <c r="AK1058" s="130"/>
      <c r="AL1058" s="130"/>
    </row>
    <row r="1059" spans="1:38" s="43" customFormat="1" x14ac:dyDescent="0.2">
      <c r="A1059" s="15"/>
      <c r="B1059" s="685"/>
      <c r="C1059" s="15"/>
      <c r="K1059" s="680"/>
      <c r="L1059" s="130"/>
      <c r="M1059" s="130"/>
      <c r="N1059" s="130"/>
      <c r="O1059" s="130"/>
      <c r="P1059" s="130"/>
      <c r="Q1059" s="130"/>
      <c r="R1059" s="680"/>
      <c r="S1059" s="130"/>
      <c r="T1059" s="130"/>
      <c r="U1059" s="130"/>
      <c r="V1059" s="130"/>
      <c r="W1059" s="130"/>
      <c r="X1059" s="130"/>
      <c r="Y1059" s="680"/>
      <c r="Z1059" s="130"/>
      <c r="AA1059" s="130"/>
      <c r="AB1059" s="130"/>
      <c r="AC1059" s="130"/>
      <c r="AD1059" s="130"/>
      <c r="AE1059" s="130"/>
      <c r="AF1059" s="680"/>
      <c r="AG1059" s="130"/>
      <c r="AH1059" s="130"/>
      <c r="AI1059" s="130"/>
      <c r="AJ1059" s="130"/>
      <c r="AK1059" s="130"/>
      <c r="AL1059" s="130"/>
    </row>
    <row r="1060" spans="1:38" s="43" customFormat="1" x14ac:dyDescent="0.2">
      <c r="A1060" s="15"/>
      <c r="B1060" s="685"/>
      <c r="C1060" s="15"/>
      <c r="K1060" s="680"/>
      <c r="L1060" s="130"/>
      <c r="M1060" s="130"/>
      <c r="N1060" s="130"/>
      <c r="O1060" s="130"/>
      <c r="P1060" s="130"/>
      <c r="Q1060" s="130"/>
      <c r="R1060" s="680"/>
      <c r="S1060" s="130"/>
      <c r="T1060" s="130"/>
      <c r="U1060" s="130"/>
      <c r="V1060" s="130"/>
      <c r="W1060" s="130"/>
      <c r="X1060" s="130"/>
      <c r="Y1060" s="680"/>
      <c r="Z1060" s="130"/>
      <c r="AA1060" s="130"/>
      <c r="AB1060" s="130"/>
      <c r="AC1060" s="130"/>
      <c r="AD1060" s="130"/>
      <c r="AE1060" s="130"/>
      <c r="AF1060" s="680"/>
      <c r="AG1060" s="130"/>
      <c r="AH1060" s="130"/>
      <c r="AI1060" s="130"/>
      <c r="AJ1060" s="130"/>
      <c r="AK1060" s="130"/>
      <c r="AL1060" s="130"/>
    </row>
    <row r="1061" spans="1:38" s="43" customFormat="1" x14ac:dyDescent="0.2">
      <c r="A1061" s="15"/>
      <c r="B1061" s="685"/>
      <c r="C1061" s="15"/>
      <c r="K1061" s="680"/>
      <c r="L1061" s="130"/>
      <c r="M1061" s="130"/>
      <c r="N1061" s="130"/>
      <c r="O1061" s="130"/>
      <c r="P1061" s="130"/>
      <c r="Q1061" s="130"/>
      <c r="R1061" s="680"/>
      <c r="S1061" s="130"/>
      <c r="T1061" s="130"/>
      <c r="U1061" s="130"/>
      <c r="V1061" s="130"/>
      <c r="W1061" s="130"/>
      <c r="X1061" s="130"/>
      <c r="Y1061" s="680"/>
      <c r="Z1061" s="130"/>
      <c r="AA1061" s="130"/>
      <c r="AB1061" s="130"/>
      <c r="AC1061" s="130"/>
      <c r="AD1061" s="130"/>
      <c r="AE1061" s="130"/>
      <c r="AF1061" s="680"/>
      <c r="AG1061" s="130"/>
      <c r="AH1061" s="130"/>
      <c r="AI1061" s="130"/>
      <c r="AJ1061" s="130"/>
      <c r="AK1061" s="130"/>
      <c r="AL1061" s="130"/>
    </row>
    <row r="1062" spans="1:38" s="43" customFormat="1" x14ac:dyDescent="0.2">
      <c r="A1062" s="15"/>
      <c r="B1062" s="685"/>
      <c r="C1062" s="15"/>
      <c r="K1062" s="680"/>
      <c r="L1062" s="130"/>
      <c r="M1062" s="130"/>
      <c r="N1062" s="130"/>
      <c r="O1062" s="130"/>
      <c r="P1062" s="130"/>
      <c r="Q1062" s="130"/>
      <c r="R1062" s="680"/>
      <c r="S1062" s="130"/>
      <c r="T1062" s="130"/>
      <c r="U1062" s="130"/>
      <c r="V1062" s="130"/>
      <c r="W1062" s="130"/>
      <c r="X1062" s="130"/>
      <c r="Y1062" s="680"/>
      <c r="Z1062" s="130"/>
      <c r="AA1062" s="130"/>
      <c r="AB1062" s="130"/>
      <c r="AC1062" s="130"/>
      <c r="AD1062" s="130"/>
      <c r="AE1062" s="130"/>
      <c r="AF1062" s="680"/>
      <c r="AG1062" s="130"/>
      <c r="AH1062" s="130"/>
      <c r="AI1062" s="130"/>
      <c r="AJ1062" s="130"/>
      <c r="AK1062" s="130"/>
      <c r="AL1062" s="130"/>
    </row>
    <row r="1063" spans="1:38" s="43" customFormat="1" x14ac:dyDescent="0.2">
      <c r="A1063" s="15"/>
      <c r="B1063" s="685"/>
      <c r="C1063" s="15"/>
      <c r="K1063" s="680"/>
      <c r="L1063" s="130"/>
      <c r="M1063" s="130"/>
      <c r="N1063" s="130"/>
      <c r="O1063" s="130"/>
      <c r="P1063" s="130"/>
      <c r="Q1063" s="130"/>
      <c r="R1063" s="680"/>
      <c r="S1063" s="130"/>
      <c r="T1063" s="130"/>
      <c r="U1063" s="130"/>
      <c r="V1063" s="130"/>
      <c r="W1063" s="130"/>
      <c r="X1063" s="130"/>
      <c r="Y1063" s="680"/>
      <c r="Z1063" s="130"/>
      <c r="AA1063" s="130"/>
      <c r="AB1063" s="130"/>
      <c r="AC1063" s="130"/>
      <c r="AD1063" s="130"/>
      <c r="AE1063" s="130"/>
      <c r="AF1063" s="680"/>
      <c r="AG1063" s="130"/>
      <c r="AH1063" s="130"/>
      <c r="AI1063" s="130"/>
      <c r="AJ1063" s="130"/>
      <c r="AK1063" s="130"/>
      <c r="AL1063" s="130"/>
    </row>
    <row r="1064" spans="1:38" s="43" customFormat="1" x14ac:dyDescent="0.2">
      <c r="A1064" s="15"/>
      <c r="B1064" s="685"/>
      <c r="C1064" s="15"/>
      <c r="K1064" s="680"/>
      <c r="L1064" s="130"/>
      <c r="M1064" s="130"/>
      <c r="N1064" s="130"/>
      <c r="O1064" s="130"/>
      <c r="P1064" s="130"/>
      <c r="Q1064" s="130"/>
      <c r="R1064" s="680"/>
      <c r="S1064" s="130"/>
      <c r="T1064" s="130"/>
      <c r="U1064" s="130"/>
      <c r="V1064" s="130"/>
      <c r="W1064" s="130"/>
      <c r="X1064" s="130"/>
      <c r="Y1064" s="680"/>
      <c r="Z1064" s="130"/>
      <c r="AA1064" s="130"/>
      <c r="AB1064" s="130"/>
      <c r="AC1064" s="130"/>
      <c r="AD1064" s="130"/>
      <c r="AE1064" s="130"/>
      <c r="AF1064" s="680"/>
      <c r="AG1064" s="130"/>
      <c r="AH1064" s="130"/>
      <c r="AI1064" s="130"/>
      <c r="AJ1064" s="130"/>
      <c r="AK1064" s="130"/>
      <c r="AL1064" s="130"/>
    </row>
    <row r="1065" spans="1:38" s="43" customFormat="1" x14ac:dyDescent="0.2">
      <c r="A1065" s="15"/>
      <c r="B1065" s="685"/>
      <c r="C1065" s="15"/>
      <c r="K1065" s="680"/>
      <c r="L1065" s="130"/>
      <c r="M1065" s="130"/>
      <c r="N1065" s="130"/>
      <c r="O1065" s="130"/>
      <c r="P1065" s="130"/>
      <c r="Q1065" s="130"/>
      <c r="R1065" s="680"/>
      <c r="S1065" s="130"/>
      <c r="T1065" s="130"/>
      <c r="U1065" s="130"/>
      <c r="V1065" s="130"/>
      <c r="W1065" s="130"/>
      <c r="X1065" s="130"/>
      <c r="Y1065" s="680"/>
      <c r="Z1065" s="130"/>
      <c r="AA1065" s="130"/>
      <c r="AB1065" s="130"/>
      <c r="AC1065" s="130"/>
      <c r="AD1065" s="130"/>
      <c r="AE1065" s="130"/>
      <c r="AF1065" s="680"/>
      <c r="AG1065" s="130"/>
      <c r="AH1065" s="130"/>
      <c r="AI1065" s="130"/>
      <c r="AJ1065" s="130"/>
      <c r="AK1065" s="130"/>
      <c r="AL1065" s="130"/>
    </row>
    <row r="1066" spans="1:38" s="43" customFormat="1" x14ac:dyDescent="0.2">
      <c r="A1066" s="15"/>
      <c r="B1066" s="685"/>
      <c r="C1066" s="15"/>
      <c r="K1066" s="680"/>
      <c r="L1066" s="130"/>
      <c r="M1066" s="130"/>
      <c r="N1066" s="130"/>
      <c r="O1066" s="130"/>
      <c r="P1066" s="130"/>
      <c r="Q1066" s="130"/>
      <c r="R1066" s="680"/>
      <c r="S1066" s="130"/>
      <c r="T1066" s="130"/>
      <c r="U1066" s="130"/>
      <c r="V1066" s="130"/>
      <c r="W1066" s="130"/>
      <c r="X1066" s="130"/>
      <c r="Y1066" s="680"/>
      <c r="Z1066" s="130"/>
      <c r="AA1066" s="130"/>
      <c r="AB1066" s="130"/>
      <c r="AC1066" s="130"/>
      <c r="AD1066" s="130"/>
      <c r="AE1066" s="130"/>
      <c r="AF1066" s="680"/>
      <c r="AG1066" s="130"/>
      <c r="AH1066" s="130"/>
      <c r="AI1066" s="130"/>
      <c r="AJ1066" s="130"/>
      <c r="AK1066" s="130"/>
      <c r="AL1066" s="130"/>
    </row>
    <row r="1067" spans="1:38" s="43" customFormat="1" x14ac:dyDescent="0.2">
      <c r="A1067" s="15"/>
      <c r="B1067" s="685"/>
      <c r="C1067" s="15"/>
      <c r="K1067" s="680"/>
      <c r="L1067" s="130"/>
      <c r="M1067" s="130"/>
      <c r="N1067" s="130"/>
      <c r="O1067" s="130"/>
      <c r="P1067" s="130"/>
      <c r="Q1067" s="130"/>
      <c r="R1067" s="680"/>
      <c r="S1067" s="130"/>
      <c r="T1067" s="130"/>
      <c r="U1067" s="130"/>
      <c r="V1067" s="130"/>
      <c r="W1067" s="130"/>
      <c r="X1067" s="130"/>
      <c r="Y1067" s="680"/>
      <c r="Z1067" s="130"/>
      <c r="AA1067" s="130"/>
      <c r="AB1067" s="130"/>
      <c r="AC1067" s="130"/>
      <c r="AD1067" s="130"/>
      <c r="AE1067" s="130"/>
      <c r="AF1067" s="680"/>
      <c r="AG1067" s="130"/>
      <c r="AH1067" s="130"/>
      <c r="AI1067" s="130"/>
      <c r="AJ1067" s="130"/>
      <c r="AK1067" s="130"/>
      <c r="AL1067" s="130"/>
    </row>
    <row r="1068" spans="1:38" s="43" customFormat="1" x14ac:dyDescent="0.2">
      <c r="A1068" s="15"/>
      <c r="B1068" s="685"/>
      <c r="C1068" s="15"/>
      <c r="K1068" s="680"/>
      <c r="L1068" s="130"/>
      <c r="M1068" s="130"/>
      <c r="N1068" s="130"/>
      <c r="O1068" s="130"/>
      <c r="P1068" s="130"/>
      <c r="Q1068" s="130"/>
      <c r="R1068" s="680"/>
      <c r="S1068" s="130"/>
      <c r="T1068" s="130"/>
      <c r="U1068" s="130"/>
      <c r="V1068" s="130"/>
      <c r="W1068" s="130"/>
      <c r="X1068" s="130"/>
      <c r="Y1068" s="680"/>
      <c r="Z1068" s="130"/>
      <c r="AA1068" s="130"/>
      <c r="AB1068" s="130"/>
      <c r="AC1068" s="130"/>
      <c r="AD1068" s="130"/>
      <c r="AE1068" s="130"/>
      <c r="AF1068" s="680"/>
      <c r="AG1068" s="130"/>
      <c r="AH1068" s="130"/>
      <c r="AI1068" s="130"/>
      <c r="AJ1068" s="130"/>
      <c r="AK1068" s="130"/>
      <c r="AL1068" s="130"/>
    </row>
    <row r="1069" spans="1:38" s="43" customFormat="1" x14ac:dyDescent="0.2">
      <c r="A1069" s="15"/>
      <c r="B1069" s="685"/>
      <c r="C1069" s="15"/>
      <c r="K1069" s="680"/>
      <c r="L1069" s="130"/>
      <c r="M1069" s="130"/>
      <c r="N1069" s="130"/>
      <c r="O1069" s="130"/>
      <c r="P1069" s="130"/>
      <c r="Q1069" s="130"/>
      <c r="R1069" s="680"/>
      <c r="S1069" s="130"/>
      <c r="T1069" s="130"/>
      <c r="U1069" s="130"/>
      <c r="V1069" s="130"/>
      <c r="W1069" s="130"/>
      <c r="X1069" s="130"/>
      <c r="Y1069" s="680"/>
      <c r="Z1069" s="130"/>
      <c r="AA1069" s="130"/>
      <c r="AB1069" s="130"/>
      <c r="AC1069" s="130"/>
      <c r="AD1069" s="130"/>
      <c r="AE1069" s="130"/>
      <c r="AF1069" s="680"/>
      <c r="AG1069" s="130"/>
      <c r="AH1069" s="130"/>
      <c r="AI1069" s="130"/>
      <c r="AJ1069" s="130"/>
      <c r="AK1069" s="130"/>
      <c r="AL1069" s="130"/>
    </row>
    <row r="1070" spans="1:38" s="43" customFormat="1" x14ac:dyDescent="0.2">
      <c r="A1070" s="15"/>
      <c r="B1070" s="685"/>
      <c r="C1070" s="15"/>
      <c r="K1070" s="680"/>
      <c r="L1070" s="130"/>
      <c r="M1070" s="130"/>
      <c r="N1070" s="130"/>
      <c r="O1070" s="130"/>
      <c r="P1070" s="130"/>
      <c r="Q1070" s="130"/>
      <c r="R1070" s="680"/>
      <c r="S1070" s="130"/>
      <c r="T1070" s="130"/>
      <c r="U1070" s="130"/>
      <c r="V1070" s="130"/>
      <c r="W1070" s="130"/>
      <c r="X1070" s="130"/>
      <c r="Y1070" s="680"/>
      <c r="Z1070" s="130"/>
      <c r="AA1070" s="130"/>
      <c r="AB1070" s="130"/>
      <c r="AC1070" s="130"/>
      <c r="AD1070" s="130"/>
      <c r="AE1070" s="130"/>
      <c r="AF1070" s="680"/>
      <c r="AG1070" s="130"/>
      <c r="AH1070" s="130"/>
      <c r="AI1070" s="130"/>
      <c r="AJ1070" s="130"/>
      <c r="AK1070" s="130"/>
      <c r="AL1070" s="130"/>
    </row>
    <row r="1071" spans="1:38" s="43" customFormat="1" x14ac:dyDescent="0.2">
      <c r="A1071" s="15"/>
      <c r="B1071" s="685"/>
      <c r="C1071" s="15"/>
      <c r="K1071" s="680"/>
      <c r="L1071" s="130"/>
      <c r="M1071" s="130"/>
      <c r="N1071" s="130"/>
      <c r="O1071" s="130"/>
      <c r="P1071" s="130"/>
      <c r="Q1071" s="130"/>
      <c r="R1071" s="680"/>
      <c r="S1071" s="130"/>
      <c r="T1071" s="130"/>
      <c r="U1071" s="130"/>
      <c r="V1071" s="130"/>
      <c r="W1071" s="130"/>
      <c r="X1071" s="130"/>
      <c r="Y1071" s="680"/>
      <c r="Z1071" s="130"/>
      <c r="AA1071" s="130"/>
      <c r="AB1071" s="130"/>
      <c r="AC1071" s="130"/>
      <c r="AD1071" s="130"/>
      <c r="AE1071" s="130"/>
      <c r="AF1071" s="680"/>
      <c r="AG1071" s="130"/>
      <c r="AH1071" s="130"/>
      <c r="AI1071" s="130"/>
      <c r="AJ1071" s="130"/>
      <c r="AK1071" s="130"/>
      <c r="AL1071" s="130"/>
    </row>
    <row r="1072" spans="1:38" s="43" customFormat="1" x14ac:dyDescent="0.2">
      <c r="A1072" s="15"/>
      <c r="B1072" s="685"/>
      <c r="C1072" s="15"/>
      <c r="K1072" s="680"/>
      <c r="L1072" s="130"/>
      <c r="M1072" s="130"/>
      <c r="N1072" s="130"/>
      <c r="O1072" s="130"/>
      <c r="P1072" s="130"/>
      <c r="Q1072" s="130"/>
      <c r="R1072" s="680"/>
      <c r="S1072" s="130"/>
      <c r="T1072" s="130"/>
      <c r="U1072" s="130"/>
      <c r="V1072" s="130"/>
      <c r="W1072" s="130"/>
      <c r="X1072" s="130"/>
      <c r="Y1072" s="680"/>
      <c r="Z1072" s="130"/>
      <c r="AA1072" s="130"/>
      <c r="AB1072" s="130"/>
      <c r="AC1072" s="130"/>
      <c r="AD1072" s="130"/>
      <c r="AE1072" s="130"/>
      <c r="AF1072" s="680"/>
      <c r="AG1072" s="130"/>
      <c r="AH1072" s="130"/>
      <c r="AI1072" s="130"/>
      <c r="AJ1072" s="130"/>
      <c r="AK1072" s="130"/>
      <c r="AL1072" s="130"/>
    </row>
    <row r="1073" spans="1:38" s="43" customFormat="1" x14ac:dyDescent="0.2">
      <c r="A1073" s="15"/>
      <c r="B1073" s="685"/>
      <c r="C1073" s="15"/>
      <c r="K1073" s="680"/>
      <c r="L1073" s="130"/>
      <c r="M1073" s="130"/>
      <c r="N1073" s="130"/>
      <c r="O1073" s="130"/>
      <c r="P1073" s="130"/>
      <c r="Q1073" s="130"/>
      <c r="R1073" s="680"/>
      <c r="S1073" s="130"/>
      <c r="T1073" s="130"/>
      <c r="U1073" s="130"/>
      <c r="V1073" s="130"/>
      <c r="W1073" s="130"/>
      <c r="X1073" s="130"/>
      <c r="Y1073" s="680"/>
      <c r="Z1073" s="130"/>
      <c r="AA1073" s="130"/>
      <c r="AB1073" s="130"/>
      <c r="AC1073" s="130"/>
      <c r="AD1073" s="130"/>
      <c r="AE1073" s="130"/>
      <c r="AF1073" s="680"/>
      <c r="AG1073" s="130"/>
      <c r="AH1073" s="130"/>
      <c r="AI1073" s="130"/>
      <c r="AJ1073" s="130"/>
      <c r="AK1073" s="130"/>
      <c r="AL1073" s="130"/>
    </row>
    <row r="1074" spans="1:38" s="43" customFormat="1" x14ac:dyDescent="0.2">
      <c r="A1074" s="15"/>
      <c r="B1074" s="685"/>
      <c r="C1074" s="15"/>
      <c r="K1074" s="680"/>
      <c r="L1074" s="130"/>
      <c r="M1074" s="130"/>
      <c r="N1074" s="130"/>
      <c r="O1074" s="130"/>
      <c r="P1074" s="130"/>
      <c r="Q1074" s="130"/>
      <c r="R1074" s="680"/>
      <c r="S1074" s="130"/>
      <c r="T1074" s="130"/>
      <c r="U1074" s="130"/>
      <c r="V1074" s="130"/>
      <c r="W1074" s="130"/>
      <c r="X1074" s="130"/>
      <c r="Y1074" s="680"/>
      <c r="Z1074" s="130"/>
      <c r="AA1074" s="130"/>
      <c r="AB1074" s="130"/>
      <c r="AC1074" s="130"/>
      <c r="AD1074" s="130"/>
      <c r="AE1074" s="130"/>
      <c r="AF1074" s="680"/>
      <c r="AG1074" s="130"/>
      <c r="AH1074" s="130"/>
      <c r="AI1074" s="130"/>
      <c r="AJ1074" s="130"/>
      <c r="AK1074" s="130"/>
      <c r="AL1074" s="130"/>
    </row>
    <row r="1075" spans="1:38" s="43" customFormat="1" x14ac:dyDescent="0.2">
      <c r="A1075" s="15"/>
      <c r="B1075" s="685"/>
      <c r="C1075" s="15"/>
      <c r="K1075" s="680"/>
      <c r="L1075" s="130"/>
      <c r="M1075" s="130"/>
      <c r="N1075" s="130"/>
      <c r="O1075" s="130"/>
      <c r="P1075" s="130"/>
      <c r="Q1075" s="130"/>
      <c r="R1075" s="680"/>
      <c r="S1075" s="130"/>
      <c r="T1075" s="130"/>
      <c r="U1075" s="130"/>
      <c r="V1075" s="130"/>
      <c r="W1075" s="130"/>
      <c r="X1075" s="130"/>
      <c r="Y1075" s="680"/>
      <c r="Z1075" s="130"/>
      <c r="AA1075" s="130"/>
      <c r="AB1075" s="130"/>
      <c r="AC1075" s="130"/>
      <c r="AD1075" s="130"/>
      <c r="AE1075" s="130"/>
      <c r="AF1075" s="680"/>
      <c r="AG1075" s="130"/>
      <c r="AH1075" s="130"/>
      <c r="AI1075" s="130"/>
      <c r="AJ1075" s="130"/>
      <c r="AK1075" s="130"/>
      <c r="AL1075" s="130"/>
    </row>
    <row r="1076" spans="1:38" s="43" customFormat="1" x14ac:dyDescent="0.2">
      <c r="A1076" s="15"/>
      <c r="B1076" s="685"/>
      <c r="C1076" s="15"/>
      <c r="K1076" s="680"/>
      <c r="L1076" s="130"/>
      <c r="M1076" s="130"/>
      <c r="N1076" s="130"/>
      <c r="O1076" s="130"/>
      <c r="P1076" s="130"/>
      <c r="Q1076" s="130"/>
      <c r="R1076" s="680"/>
      <c r="S1076" s="130"/>
      <c r="T1076" s="130"/>
      <c r="U1076" s="130"/>
      <c r="V1076" s="130"/>
      <c r="W1076" s="130"/>
      <c r="X1076" s="130"/>
      <c r="Y1076" s="680"/>
      <c r="Z1076" s="130"/>
      <c r="AA1076" s="130"/>
      <c r="AB1076" s="130"/>
      <c r="AC1076" s="130"/>
      <c r="AD1076" s="130"/>
      <c r="AE1076" s="130"/>
      <c r="AF1076" s="680"/>
      <c r="AG1076" s="130"/>
      <c r="AH1076" s="130"/>
      <c r="AI1076" s="130"/>
      <c r="AJ1076" s="130"/>
      <c r="AK1076" s="130"/>
      <c r="AL1076" s="130"/>
    </row>
    <row r="1077" spans="1:38" s="43" customFormat="1" x14ac:dyDescent="0.2">
      <c r="A1077" s="15"/>
      <c r="B1077" s="685"/>
      <c r="C1077" s="15"/>
      <c r="K1077" s="680"/>
      <c r="L1077" s="130"/>
      <c r="M1077" s="130"/>
      <c r="N1077" s="130"/>
      <c r="O1077" s="130"/>
      <c r="P1077" s="130"/>
      <c r="Q1077" s="130"/>
      <c r="R1077" s="680"/>
      <c r="S1077" s="130"/>
      <c r="T1077" s="130"/>
      <c r="U1077" s="130"/>
      <c r="V1077" s="130"/>
      <c r="W1077" s="130"/>
      <c r="X1077" s="130"/>
      <c r="Y1077" s="680"/>
      <c r="Z1077" s="130"/>
      <c r="AA1077" s="130"/>
      <c r="AB1077" s="130"/>
      <c r="AC1077" s="130"/>
      <c r="AD1077" s="130"/>
      <c r="AE1077" s="130"/>
      <c r="AF1077" s="680"/>
      <c r="AG1077" s="130"/>
      <c r="AH1077" s="130"/>
      <c r="AI1077" s="130"/>
      <c r="AJ1077" s="130"/>
      <c r="AK1077" s="130"/>
      <c r="AL1077" s="130"/>
    </row>
    <row r="1078" spans="1:38" s="43" customFormat="1" x14ac:dyDescent="0.2">
      <c r="A1078" s="15"/>
      <c r="B1078" s="685"/>
      <c r="C1078" s="15"/>
      <c r="K1078" s="680"/>
      <c r="L1078" s="130"/>
      <c r="M1078" s="130"/>
      <c r="N1078" s="130"/>
      <c r="O1078" s="130"/>
      <c r="P1078" s="130"/>
      <c r="Q1078" s="130"/>
      <c r="R1078" s="680"/>
      <c r="S1078" s="130"/>
      <c r="T1078" s="130"/>
      <c r="U1078" s="130"/>
      <c r="V1078" s="130"/>
      <c r="W1078" s="130"/>
      <c r="X1078" s="130"/>
      <c r="Y1078" s="680"/>
      <c r="Z1078" s="130"/>
      <c r="AA1078" s="130"/>
      <c r="AB1078" s="130"/>
      <c r="AC1078" s="130"/>
      <c r="AD1078" s="130"/>
      <c r="AE1078" s="130"/>
      <c r="AF1078" s="680"/>
      <c r="AG1078" s="130"/>
      <c r="AH1078" s="130"/>
      <c r="AI1078" s="130"/>
      <c r="AJ1078" s="130"/>
      <c r="AK1078" s="130"/>
      <c r="AL1078" s="130"/>
    </row>
    <row r="1079" spans="1:38" s="43" customFormat="1" x14ac:dyDescent="0.2">
      <c r="A1079" s="15"/>
      <c r="B1079" s="685"/>
      <c r="C1079" s="15"/>
      <c r="K1079" s="680"/>
      <c r="L1079" s="130"/>
      <c r="M1079" s="130"/>
      <c r="N1079" s="130"/>
      <c r="O1079" s="130"/>
      <c r="P1079" s="130"/>
      <c r="Q1079" s="130"/>
      <c r="R1079" s="680"/>
      <c r="S1079" s="130"/>
      <c r="T1079" s="130"/>
      <c r="U1079" s="130"/>
      <c r="V1079" s="130"/>
      <c r="W1079" s="130"/>
      <c r="X1079" s="130"/>
      <c r="Y1079" s="680"/>
      <c r="Z1079" s="130"/>
      <c r="AA1079" s="130"/>
      <c r="AB1079" s="130"/>
      <c r="AC1079" s="130"/>
      <c r="AD1079" s="130"/>
      <c r="AE1079" s="130"/>
      <c r="AF1079" s="680"/>
      <c r="AG1079" s="130"/>
      <c r="AH1079" s="130"/>
      <c r="AI1079" s="130"/>
      <c r="AJ1079" s="130"/>
      <c r="AK1079" s="130"/>
      <c r="AL1079" s="130"/>
    </row>
    <row r="1080" spans="1:38" s="43" customFormat="1" x14ac:dyDescent="0.2">
      <c r="A1080" s="15"/>
      <c r="B1080" s="685"/>
      <c r="C1080" s="15"/>
      <c r="K1080" s="680"/>
      <c r="L1080" s="130"/>
      <c r="M1080" s="130"/>
      <c r="N1080" s="130"/>
      <c r="O1080" s="130"/>
      <c r="P1080" s="130"/>
      <c r="Q1080" s="130"/>
      <c r="R1080" s="680"/>
      <c r="S1080" s="130"/>
      <c r="T1080" s="130"/>
      <c r="U1080" s="130"/>
      <c r="V1080" s="130"/>
      <c r="W1080" s="130"/>
      <c r="X1080" s="130"/>
      <c r="Y1080" s="680"/>
      <c r="Z1080" s="130"/>
      <c r="AA1080" s="130"/>
      <c r="AB1080" s="130"/>
      <c r="AC1080" s="130"/>
      <c r="AD1080" s="130"/>
      <c r="AE1080" s="130"/>
      <c r="AF1080" s="680"/>
      <c r="AG1080" s="130"/>
      <c r="AH1080" s="130"/>
      <c r="AI1080" s="130"/>
      <c r="AJ1080" s="130"/>
      <c r="AK1080" s="130"/>
      <c r="AL1080" s="130"/>
    </row>
    <row r="1081" spans="1:38" s="43" customFormat="1" x14ac:dyDescent="0.2">
      <c r="A1081" s="15"/>
      <c r="B1081" s="685"/>
      <c r="C1081" s="15"/>
      <c r="K1081" s="680"/>
      <c r="L1081" s="130"/>
      <c r="M1081" s="130"/>
      <c r="N1081" s="130"/>
      <c r="O1081" s="130"/>
      <c r="P1081" s="130"/>
      <c r="Q1081" s="130"/>
      <c r="R1081" s="680"/>
      <c r="S1081" s="130"/>
      <c r="T1081" s="130"/>
      <c r="U1081" s="130"/>
      <c r="V1081" s="130"/>
      <c r="W1081" s="130"/>
      <c r="X1081" s="130"/>
      <c r="Y1081" s="680"/>
      <c r="Z1081" s="130"/>
      <c r="AA1081" s="130"/>
      <c r="AB1081" s="130"/>
      <c r="AC1081" s="130"/>
      <c r="AD1081" s="130"/>
      <c r="AE1081" s="130"/>
      <c r="AF1081" s="680"/>
      <c r="AG1081" s="130"/>
      <c r="AH1081" s="130"/>
      <c r="AI1081" s="130"/>
      <c r="AJ1081" s="130"/>
      <c r="AK1081" s="130"/>
      <c r="AL1081" s="130"/>
    </row>
    <row r="1082" spans="1:38" s="43" customFormat="1" x14ac:dyDescent="0.2">
      <c r="A1082" s="15"/>
      <c r="B1082" s="685"/>
      <c r="C1082" s="15"/>
      <c r="K1082" s="680"/>
      <c r="L1082" s="130"/>
      <c r="M1082" s="130"/>
      <c r="N1082" s="130"/>
      <c r="O1082" s="130"/>
      <c r="P1082" s="130"/>
      <c r="Q1082" s="130"/>
      <c r="R1082" s="680"/>
      <c r="S1082" s="130"/>
      <c r="T1082" s="130"/>
      <c r="U1082" s="130"/>
      <c r="V1082" s="130"/>
      <c r="W1082" s="130"/>
      <c r="X1082" s="130"/>
      <c r="Y1082" s="680"/>
      <c r="Z1082" s="130"/>
      <c r="AA1082" s="130"/>
      <c r="AB1082" s="130"/>
      <c r="AC1082" s="130"/>
      <c r="AD1082" s="130"/>
      <c r="AE1082" s="130"/>
      <c r="AF1082" s="680"/>
      <c r="AG1082" s="130"/>
      <c r="AH1082" s="130"/>
      <c r="AI1082" s="130"/>
      <c r="AJ1082" s="130"/>
      <c r="AK1082" s="130"/>
      <c r="AL1082" s="130"/>
    </row>
    <row r="1083" spans="1:38" s="43" customFormat="1" x14ac:dyDescent="0.2">
      <c r="A1083" s="15"/>
      <c r="B1083" s="685"/>
      <c r="C1083" s="15"/>
      <c r="K1083" s="680"/>
      <c r="L1083" s="130"/>
      <c r="M1083" s="130"/>
      <c r="N1083" s="130"/>
      <c r="O1083" s="130"/>
      <c r="P1083" s="130"/>
      <c r="Q1083" s="130"/>
      <c r="R1083" s="680"/>
      <c r="S1083" s="130"/>
      <c r="T1083" s="130"/>
      <c r="U1083" s="130"/>
      <c r="V1083" s="130"/>
      <c r="W1083" s="130"/>
      <c r="X1083" s="130"/>
      <c r="Y1083" s="680"/>
      <c r="Z1083" s="130"/>
      <c r="AA1083" s="130"/>
      <c r="AB1083" s="130"/>
      <c r="AC1083" s="130"/>
      <c r="AD1083" s="130"/>
      <c r="AE1083" s="130"/>
      <c r="AF1083" s="680"/>
      <c r="AG1083" s="130"/>
      <c r="AH1083" s="130"/>
      <c r="AI1083" s="130"/>
      <c r="AJ1083" s="130"/>
      <c r="AK1083" s="130"/>
      <c r="AL1083" s="130"/>
    </row>
    <row r="1084" spans="1:38" s="43" customFormat="1" x14ac:dyDescent="0.2">
      <c r="A1084" s="15"/>
      <c r="B1084" s="685"/>
      <c r="C1084" s="15"/>
      <c r="K1084" s="680"/>
      <c r="L1084" s="130"/>
      <c r="M1084" s="130"/>
      <c r="N1084" s="130"/>
      <c r="O1084" s="130"/>
      <c r="P1084" s="130"/>
      <c r="Q1084" s="130"/>
      <c r="R1084" s="680"/>
      <c r="S1084" s="130"/>
      <c r="T1084" s="130"/>
      <c r="U1084" s="130"/>
      <c r="V1084" s="130"/>
      <c r="W1084" s="130"/>
      <c r="X1084" s="130"/>
      <c r="Y1084" s="680"/>
      <c r="Z1084" s="130"/>
      <c r="AA1084" s="130"/>
      <c r="AB1084" s="130"/>
      <c r="AC1084" s="130"/>
      <c r="AD1084" s="130"/>
      <c r="AE1084" s="130"/>
      <c r="AF1084" s="680"/>
      <c r="AG1084" s="130"/>
      <c r="AH1084" s="130"/>
      <c r="AI1084" s="130"/>
      <c r="AJ1084" s="130"/>
      <c r="AK1084" s="130"/>
      <c r="AL1084" s="130"/>
    </row>
    <row r="1085" spans="1:38" s="43" customFormat="1" x14ac:dyDescent="0.2">
      <c r="A1085" s="15"/>
      <c r="B1085" s="685"/>
      <c r="C1085" s="15"/>
      <c r="K1085" s="680"/>
      <c r="L1085" s="130"/>
      <c r="M1085" s="130"/>
      <c r="N1085" s="130"/>
      <c r="O1085" s="130"/>
      <c r="P1085" s="130"/>
      <c r="Q1085" s="130"/>
      <c r="R1085" s="680"/>
      <c r="S1085" s="130"/>
      <c r="T1085" s="130"/>
      <c r="U1085" s="130"/>
      <c r="V1085" s="130"/>
      <c r="W1085" s="130"/>
      <c r="X1085" s="130"/>
      <c r="Y1085" s="680"/>
      <c r="Z1085" s="130"/>
      <c r="AA1085" s="130"/>
      <c r="AB1085" s="130"/>
      <c r="AC1085" s="130"/>
      <c r="AD1085" s="130"/>
      <c r="AE1085" s="130"/>
      <c r="AF1085" s="680"/>
      <c r="AG1085" s="130"/>
      <c r="AH1085" s="130"/>
      <c r="AI1085" s="130"/>
      <c r="AJ1085" s="130"/>
      <c r="AK1085" s="130"/>
      <c r="AL1085" s="130"/>
    </row>
    <row r="1086" spans="1:38" s="43" customFormat="1" x14ac:dyDescent="0.2">
      <c r="A1086" s="15"/>
      <c r="B1086" s="685"/>
      <c r="C1086" s="15"/>
      <c r="K1086" s="680"/>
      <c r="L1086" s="130"/>
      <c r="M1086" s="130"/>
      <c r="N1086" s="130"/>
      <c r="O1086" s="130"/>
      <c r="P1086" s="130"/>
      <c r="Q1086" s="130"/>
      <c r="R1086" s="680"/>
      <c r="S1086" s="130"/>
      <c r="T1086" s="130"/>
      <c r="U1086" s="130"/>
      <c r="V1086" s="130"/>
      <c r="W1086" s="130"/>
      <c r="X1086" s="130"/>
      <c r="Y1086" s="680"/>
      <c r="Z1086" s="130"/>
      <c r="AA1086" s="130"/>
      <c r="AB1086" s="130"/>
      <c r="AC1086" s="130"/>
      <c r="AD1086" s="130"/>
      <c r="AE1086" s="130"/>
      <c r="AF1086" s="680"/>
      <c r="AG1086" s="130"/>
      <c r="AH1086" s="130"/>
      <c r="AI1086" s="130"/>
      <c r="AJ1086" s="130"/>
      <c r="AK1086" s="130"/>
      <c r="AL1086" s="130"/>
    </row>
    <row r="1087" spans="1:38" s="43" customFormat="1" x14ac:dyDescent="0.2">
      <c r="A1087" s="15"/>
      <c r="B1087" s="685"/>
      <c r="C1087" s="15"/>
      <c r="K1087" s="680"/>
      <c r="L1087" s="130"/>
      <c r="M1087" s="130"/>
      <c r="N1087" s="130"/>
      <c r="O1087" s="130"/>
      <c r="P1087" s="130"/>
      <c r="Q1087" s="130"/>
      <c r="R1087" s="680"/>
      <c r="S1087" s="130"/>
      <c r="T1087" s="130"/>
      <c r="U1087" s="130"/>
      <c r="V1087" s="130"/>
      <c r="W1087" s="130"/>
      <c r="X1087" s="130"/>
      <c r="Y1087" s="680"/>
      <c r="Z1087" s="130"/>
      <c r="AA1087" s="130"/>
      <c r="AB1087" s="130"/>
      <c r="AC1087" s="130"/>
      <c r="AD1087" s="130"/>
      <c r="AE1087" s="130"/>
      <c r="AF1087" s="680"/>
      <c r="AG1087" s="130"/>
      <c r="AH1087" s="130"/>
      <c r="AI1087" s="130"/>
      <c r="AJ1087" s="130"/>
      <c r="AK1087" s="130"/>
      <c r="AL1087" s="130"/>
    </row>
    <row r="1088" spans="1:38" s="43" customFormat="1" x14ac:dyDescent="0.2">
      <c r="A1088" s="15"/>
      <c r="B1088" s="685"/>
      <c r="C1088" s="15"/>
      <c r="K1088" s="680"/>
      <c r="L1088" s="130"/>
      <c r="M1088" s="130"/>
      <c r="N1088" s="130"/>
      <c r="O1088" s="130"/>
      <c r="P1088" s="130"/>
      <c r="Q1088" s="130"/>
      <c r="R1088" s="680"/>
      <c r="S1088" s="130"/>
      <c r="T1088" s="130"/>
      <c r="U1088" s="130"/>
      <c r="V1088" s="130"/>
      <c r="W1088" s="130"/>
      <c r="X1088" s="130"/>
      <c r="Y1088" s="680"/>
      <c r="Z1088" s="130"/>
      <c r="AA1088" s="130"/>
      <c r="AB1088" s="130"/>
      <c r="AC1088" s="130"/>
      <c r="AD1088" s="130"/>
      <c r="AE1088" s="130"/>
      <c r="AF1088" s="680"/>
      <c r="AG1088" s="130"/>
      <c r="AH1088" s="130"/>
      <c r="AI1088" s="130"/>
      <c r="AJ1088" s="130"/>
      <c r="AK1088" s="130"/>
      <c r="AL1088" s="130"/>
    </row>
    <row r="1089" spans="1:38" s="43" customFormat="1" x14ac:dyDescent="0.2">
      <c r="A1089" s="15"/>
      <c r="B1089" s="685"/>
      <c r="C1089" s="15"/>
      <c r="K1089" s="680"/>
      <c r="L1089" s="130"/>
      <c r="M1089" s="130"/>
      <c r="N1089" s="130"/>
      <c r="O1089" s="130"/>
      <c r="P1089" s="130"/>
      <c r="Q1089" s="130"/>
      <c r="R1089" s="680"/>
      <c r="S1089" s="130"/>
      <c r="T1089" s="130"/>
      <c r="U1089" s="130"/>
      <c r="V1089" s="130"/>
      <c r="W1089" s="130"/>
      <c r="X1089" s="130"/>
      <c r="Y1089" s="680"/>
      <c r="Z1089" s="130"/>
      <c r="AA1089" s="130"/>
      <c r="AB1089" s="130"/>
      <c r="AC1089" s="130"/>
      <c r="AD1089" s="130"/>
      <c r="AE1089" s="130"/>
      <c r="AF1089" s="680"/>
      <c r="AG1089" s="130"/>
      <c r="AH1089" s="130"/>
      <c r="AI1089" s="130"/>
      <c r="AJ1089" s="130"/>
      <c r="AK1089" s="130"/>
      <c r="AL1089" s="130"/>
    </row>
    <row r="1090" spans="1:38" s="43" customFormat="1" x14ac:dyDescent="0.2">
      <c r="A1090" s="15"/>
      <c r="B1090" s="685"/>
      <c r="C1090" s="15"/>
      <c r="K1090" s="680"/>
      <c r="L1090" s="130"/>
      <c r="M1090" s="130"/>
      <c r="N1090" s="130"/>
      <c r="O1090" s="130"/>
      <c r="P1090" s="130"/>
      <c r="Q1090" s="130"/>
      <c r="R1090" s="680"/>
      <c r="S1090" s="130"/>
      <c r="T1090" s="130"/>
      <c r="U1090" s="130"/>
      <c r="V1090" s="130"/>
      <c r="W1090" s="130"/>
      <c r="X1090" s="130"/>
      <c r="Y1090" s="680"/>
      <c r="Z1090" s="130"/>
      <c r="AA1090" s="130"/>
      <c r="AB1090" s="130"/>
      <c r="AC1090" s="130"/>
      <c r="AD1090" s="130"/>
      <c r="AE1090" s="130"/>
      <c r="AF1090" s="680"/>
      <c r="AG1090" s="130"/>
      <c r="AH1090" s="130"/>
      <c r="AI1090" s="130"/>
      <c r="AJ1090" s="130"/>
      <c r="AK1090" s="130"/>
      <c r="AL1090" s="130"/>
    </row>
    <row r="1091" spans="1:38" s="43" customFormat="1" x14ac:dyDescent="0.2">
      <c r="A1091" s="15"/>
      <c r="B1091" s="685"/>
      <c r="C1091" s="15"/>
      <c r="K1091" s="680"/>
      <c r="L1091" s="130"/>
      <c r="M1091" s="130"/>
      <c r="N1091" s="130"/>
      <c r="O1091" s="130"/>
      <c r="P1091" s="130"/>
      <c r="Q1091" s="130"/>
      <c r="R1091" s="680"/>
      <c r="S1091" s="130"/>
      <c r="T1091" s="130"/>
      <c r="U1091" s="130"/>
      <c r="V1091" s="130"/>
      <c r="W1091" s="130"/>
      <c r="X1091" s="130"/>
      <c r="Y1091" s="680"/>
      <c r="Z1091" s="130"/>
      <c r="AA1091" s="130"/>
      <c r="AB1091" s="130"/>
      <c r="AC1091" s="130"/>
      <c r="AD1091" s="130"/>
      <c r="AE1091" s="130"/>
      <c r="AF1091" s="680"/>
      <c r="AG1091" s="130"/>
      <c r="AH1091" s="130"/>
      <c r="AI1091" s="130"/>
      <c r="AJ1091" s="130"/>
      <c r="AK1091" s="130"/>
      <c r="AL1091" s="130"/>
    </row>
    <row r="1092" spans="1:38" s="43" customFormat="1" x14ac:dyDescent="0.2">
      <c r="A1092" s="15"/>
      <c r="B1092" s="685"/>
      <c r="C1092" s="15"/>
      <c r="K1092" s="680"/>
      <c r="L1092" s="130"/>
      <c r="M1092" s="130"/>
      <c r="N1092" s="130"/>
      <c r="O1092" s="130"/>
      <c r="P1092" s="130"/>
      <c r="Q1092" s="130"/>
      <c r="R1092" s="680"/>
      <c r="S1092" s="130"/>
      <c r="T1092" s="130"/>
      <c r="U1092" s="130"/>
      <c r="V1092" s="130"/>
      <c r="W1092" s="130"/>
      <c r="X1092" s="130"/>
      <c r="Y1092" s="680"/>
      <c r="Z1092" s="130"/>
      <c r="AA1092" s="130"/>
      <c r="AB1092" s="130"/>
      <c r="AC1092" s="130"/>
      <c r="AD1092" s="130"/>
      <c r="AE1092" s="130"/>
      <c r="AF1092" s="680"/>
      <c r="AG1092" s="130"/>
      <c r="AH1092" s="130"/>
      <c r="AI1092" s="130"/>
      <c r="AJ1092" s="130"/>
      <c r="AK1092" s="130"/>
      <c r="AL1092" s="130"/>
    </row>
    <row r="1093" spans="1:38" s="43" customFormat="1" x14ac:dyDescent="0.2">
      <c r="A1093" s="15"/>
      <c r="B1093" s="685"/>
      <c r="C1093" s="15"/>
      <c r="K1093" s="680"/>
      <c r="L1093" s="130"/>
      <c r="M1093" s="130"/>
      <c r="N1093" s="130"/>
      <c r="O1093" s="130"/>
      <c r="P1093" s="130"/>
      <c r="Q1093" s="130"/>
      <c r="R1093" s="680"/>
      <c r="S1093" s="130"/>
      <c r="T1093" s="130"/>
      <c r="U1093" s="130"/>
      <c r="V1093" s="130"/>
      <c r="W1093" s="130"/>
      <c r="X1093" s="130"/>
      <c r="Y1093" s="680"/>
      <c r="Z1093" s="130"/>
      <c r="AA1093" s="130"/>
      <c r="AB1093" s="130"/>
      <c r="AC1093" s="130"/>
      <c r="AD1093" s="130"/>
      <c r="AE1093" s="130"/>
      <c r="AF1093" s="680"/>
      <c r="AG1093" s="130"/>
      <c r="AH1093" s="130"/>
      <c r="AI1093" s="130"/>
      <c r="AJ1093" s="130"/>
      <c r="AK1093" s="130"/>
      <c r="AL1093" s="130"/>
    </row>
    <row r="1094" spans="1:38" s="43" customFormat="1" x14ac:dyDescent="0.2">
      <c r="A1094" s="15"/>
      <c r="B1094" s="685"/>
      <c r="C1094" s="15"/>
      <c r="K1094" s="680"/>
      <c r="L1094" s="130"/>
      <c r="M1094" s="130"/>
      <c r="N1094" s="130"/>
      <c r="O1094" s="130"/>
      <c r="P1094" s="130"/>
      <c r="Q1094" s="130"/>
      <c r="R1094" s="680"/>
      <c r="S1094" s="130"/>
      <c r="T1094" s="130"/>
      <c r="U1094" s="130"/>
      <c r="V1094" s="130"/>
      <c r="W1094" s="130"/>
      <c r="X1094" s="130"/>
      <c r="Y1094" s="680"/>
      <c r="Z1094" s="130"/>
      <c r="AA1094" s="130"/>
      <c r="AB1094" s="130"/>
      <c r="AC1094" s="130"/>
      <c r="AD1094" s="130"/>
      <c r="AE1094" s="130"/>
      <c r="AF1094" s="680"/>
      <c r="AG1094" s="130"/>
      <c r="AH1094" s="130"/>
      <c r="AI1094" s="130"/>
      <c r="AJ1094" s="130"/>
      <c r="AK1094" s="130"/>
      <c r="AL1094" s="130"/>
    </row>
    <row r="1095" spans="1:38" s="43" customFormat="1" x14ac:dyDescent="0.2">
      <c r="A1095" s="15"/>
      <c r="B1095" s="685"/>
      <c r="C1095" s="15"/>
      <c r="K1095" s="680"/>
      <c r="L1095" s="130"/>
      <c r="M1095" s="130"/>
      <c r="N1095" s="130"/>
      <c r="O1095" s="130"/>
      <c r="P1095" s="130"/>
      <c r="Q1095" s="130"/>
      <c r="R1095" s="680"/>
      <c r="S1095" s="130"/>
      <c r="T1095" s="130"/>
      <c r="U1095" s="130"/>
      <c r="V1095" s="130"/>
      <c r="W1095" s="130"/>
      <c r="X1095" s="130"/>
      <c r="Y1095" s="680"/>
      <c r="Z1095" s="130"/>
      <c r="AA1095" s="130"/>
      <c r="AB1095" s="130"/>
      <c r="AC1095" s="130"/>
      <c r="AD1095" s="130"/>
      <c r="AE1095" s="130"/>
      <c r="AF1095" s="680"/>
      <c r="AG1095" s="130"/>
      <c r="AH1095" s="130"/>
      <c r="AI1095" s="130"/>
      <c r="AJ1095" s="130"/>
      <c r="AK1095" s="130"/>
      <c r="AL1095" s="130"/>
    </row>
    <row r="1096" spans="1:38" s="43" customFormat="1" x14ac:dyDescent="0.2">
      <c r="A1096" s="15"/>
      <c r="B1096" s="685"/>
      <c r="C1096" s="15"/>
      <c r="K1096" s="680"/>
      <c r="L1096" s="130"/>
      <c r="M1096" s="130"/>
      <c r="N1096" s="130"/>
      <c r="O1096" s="130"/>
      <c r="P1096" s="130"/>
      <c r="Q1096" s="130"/>
      <c r="R1096" s="680"/>
      <c r="S1096" s="130"/>
      <c r="T1096" s="130"/>
      <c r="U1096" s="130"/>
      <c r="V1096" s="130"/>
      <c r="W1096" s="130"/>
      <c r="X1096" s="130"/>
      <c r="Y1096" s="680"/>
      <c r="Z1096" s="130"/>
      <c r="AA1096" s="130"/>
      <c r="AB1096" s="130"/>
      <c r="AC1096" s="130"/>
      <c r="AD1096" s="130"/>
      <c r="AE1096" s="130"/>
      <c r="AF1096" s="680"/>
      <c r="AG1096" s="130"/>
      <c r="AH1096" s="130"/>
      <c r="AI1096" s="130"/>
      <c r="AJ1096" s="130"/>
      <c r="AK1096" s="130"/>
      <c r="AL1096" s="130"/>
    </row>
    <row r="1097" spans="1:38" s="43" customFormat="1" x14ac:dyDescent="0.2">
      <c r="A1097" s="15"/>
      <c r="B1097" s="685"/>
      <c r="C1097" s="15"/>
      <c r="K1097" s="680"/>
      <c r="L1097" s="130"/>
      <c r="M1097" s="130"/>
      <c r="N1097" s="130"/>
      <c r="O1097" s="130"/>
      <c r="P1097" s="130"/>
      <c r="Q1097" s="130"/>
      <c r="R1097" s="680"/>
      <c r="S1097" s="130"/>
      <c r="T1097" s="130"/>
      <c r="U1097" s="130"/>
      <c r="V1097" s="130"/>
      <c r="W1097" s="130"/>
      <c r="X1097" s="130"/>
      <c r="Y1097" s="680"/>
      <c r="Z1097" s="130"/>
      <c r="AA1097" s="130"/>
      <c r="AB1097" s="130"/>
      <c r="AC1097" s="130"/>
      <c r="AD1097" s="130"/>
      <c r="AE1097" s="130"/>
      <c r="AF1097" s="680"/>
      <c r="AG1097" s="130"/>
      <c r="AH1097" s="130"/>
      <c r="AI1097" s="130"/>
      <c r="AJ1097" s="130"/>
      <c r="AK1097" s="130"/>
      <c r="AL1097" s="130"/>
    </row>
    <row r="1098" spans="1:38" s="43" customFormat="1" x14ac:dyDescent="0.2">
      <c r="A1098" s="15"/>
      <c r="B1098" s="685"/>
      <c r="C1098" s="15"/>
      <c r="K1098" s="680"/>
      <c r="L1098" s="130"/>
      <c r="M1098" s="130"/>
      <c r="N1098" s="130"/>
      <c r="O1098" s="130"/>
      <c r="P1098" s="130"/>
      <c r="Q1098" s="130"/>
      <c r="R1098" s="680"/>
      <c r="S1098" s="130"/>
      <c r="T1098" s="130"/>
      <c r="U1098" s="130"/>
      <c r="V1098" s="130"/>
      <c r="W1098" s="130"/>
      <c r="X1098" s="130"/>
      <c r="Y1098" s="680"/>
      <c r="Z1098" s="130"/>
      <c r="AA1098" s="130"/>
      <c r="AB1098" s="130"/>
      <c r="AC1098" s="130"/>
      <c r="AD1098" s="130"/>
      <c r="AE1098" s="130"/>
      <c r="AF1098" s="680"/>
      <c r="AG1098" s="130"/>
      <c r="AH1098" s="130"/>
      <c r="AI1098" s="130"/>
      <c r="AJ1098" s="130"/>
      <c r="AK1098" s="130"/>
      <c r="AL1098" s="130"/>
    </row>
    <row r="1099" spans="1:38" s="43" customFormat="1" x14ac:dyDescent="0.2">
      <c r="A1099" s="15"/>
      <c r="B1099" s="685"/>
      <c r="C1099" s="15"/>
      <c r="K1099" s="680"/>
      <c r="L1099" s="130"/>
      <c r="M1099" s="130"/>
      <c r="N1099" s="130"/>
      <c r="O1099" s="130"/>
      <c r="P1099" s="130"/>
      <c r="Q1099" s="130"/>
      <c r="R1099" s="680"/>
      <c r="S1099" s="130"/>
      <c r="T1099" s="130"/>
      <c r="U1099" s="130"/>
      <c r="V1099" s="130"/>
      <c r="W1099" s="130"/>
      <c r="X1099" s="130"/>
      <c r="Y1099" s="680"/>
      <c r="Z1099" s="130"/>
      <c r="AA1099" s="130"/>
      <c r="AB1099" s="130"/>
      <c r="AC1099" s="130"/>
      <c r="AD1099" s="130"/>
      <c r="AE1099" s="130"/>
      <c r="AF1099" s="680"/>
      <c r="AG1099" s="130"/>
      <c r="AH1099" s="130"/>
      <c r="AI1099" s="130"/>
      <c r="AJ1099" s="130"/>
      <c r="AK1099" s="130"/>
      <c r="AL1099" s="130"/>
    </row>
    <row r="1100" spans="1:38" s="43" customFormat="1" x14ac:dyDescent="0.2">
      <c r="A1100" s="15"/>
      <c r="B1100" s="685"/>
      <c r="C1100" s="15"/>
      <c r="K1100" s="680"/>
      <c r="L1100" s="130"/>
      <c r="M1100" s="130"/>
      <c r="N1100" s="130"/>
      <c r="O1100" s="130"/>
      <c r="P1100" s="130"/>
      <c r="Q1100" s="130"/>
      <c r="R1100" s="680"/>
      <c r="S1100" s="130"/>
      <c r="T1100" s="130"/>
      <c r="U1100" s="130"/>
      <c r="V1100" s="130"/>
      <c r="W1100" s="130"/>
      <c r="X1100" s="130"/>
      <c r="Y1100" s="680"/>
      <c r="Z1100" s="130"/>
      <c r="AA1100" s="130"/>
      <c r="AB1100" s="130"/>
      <c r="AC1100" s="130"/>
      <c r="AD1100" s="130"/>
      <c r="AE1100" s="130"/>
      <c r="AF1100" s="680"/>
      <c r="AG1100" s="130"/>
      <c r="AH1100" s="130"/>
      <c r="AI1100" s="130"/>
      <c r="AJ1100" s="130"/>
      <c r="AK1100" s="130"/>
      <c r="AL1100" s="130"/>
    </row>
    <row r="1101" spans="1:38" s="43" customFormat="1" x14ac:dyDescent="0.2">
      <c r="A1101" s="15"/>
      <c r="B1101" s="685"/>
      <c r="C1101" s="15"/>
      <c r="K1101" s="680"/>
      <c r="L1101" s="130"/>
      <c r="M1101" s="130"/>
      <c r="N1101" s="130"/>
      <c r="O1101" s="130"/>
      <c r="P1101" s="130"/>
      <c r="Q1101" s="130"/>
      <c r="R1101" s="680"/>
      <c r="S1101" s="130"/>
      <c r="T1101" s="130"/>
      <c r="U1101" s="130"/>
      <c r="V1101" s="130"/>
      <c r="W1101" s="130"/>
      <c r="X1101" s="130"/>
      <c r="Y1101" s="680"/>
      <c r="Z1101" s="130"/>
      <c r="AA1101" s="130"/>
      <c r="AB1101" s="130"/>
      <c r="AC1101" s="130"/>
      <c r="AD1101" s="130"/>
      <c r="AE1101" s="130"/>
      <c r="AF1101" s="680"/>
      <c r="AG1101" s="130"/>
      <c r="AH1101" s="130"/>
      <c r="AI1101" s="130"/>
      <c r="AJ1101" s="130"/>
      <c r="AK1101" s="130"/>
      <c r="AL1101" s="130"/>
    </row>
    <row r="1102" spans="1:38" s="43" customFormat="1" x14ac:dyDescent="0.2">
      <c r="A1102" s="15"/>
      <c r="B1102" s="685"/>
      <c r="C1102" s="15"/>
      <c r="K1102" s="680"/>
      <c r="L1102" s="130"/>
      <c r="M1102" s="130"/>
      <c r="N1102" s="130"/>
      <c r="O1102" s="130"/>
      <c r="P1102" s="130"/>
      <c r="Q1102" s="130"/>
      <c r="R1102" s="680"/>
      <c r="S1102" s="130"/>
      <c r="T1102" s="130"/>
      <c r="U1102" s="130"/>
      <c r="V1102" s="130"/>
      <c r="W1102" s="130"/>
      <c r="X1102" s="130"/>
      <c r="Y1102" s="680"/>
      <c r="Z1102" s="130"/>
      <c r="AA1102" s="130"/>
      <c r="AB1102" s="130"/>
      <c r="AC1102" s="130"/>
      <c r="AD1102" s="130"/>
      <c r="AE1102" s="130"/>
      <c r="AF1102" s="680"/>
      <c r="AG1102" s="130"/>
      <c r="AH1102" s="130"/>
      <c r="AI1102" s="130"/>
      <c r="AJ1102" s="130"/>
      <c r="AK1102" s="130"/>
      <c r="AL1102" s="130"/>
    </row>
    <row r="1103" spans="1:38" s="43" customFormat="1" x14ac:dyDescent="0.2">
      <c r="A1103" s="15"/>
      <c r="B1103" s="685"/>
      <c r="C1103" s="15"/>
      <c r="K1103" s="680"/>
      <c r="L1103" s="130"/>
      <c r="M1103" s="130"/>
      <c r="N1103" s="130"/>
      <c r="O1103" s="130"/>
      <c r="P1103" s="130"/>
      <c r="Q1103" s="130"/>
      <c r="R1103" s="680"/>
      <c r="S1103" s="130"/>
      <c r="T1103" s="130"/>
      <c r="U1103" s="130"/>
      <c r="V1103" s="130"/>
      <c r="W1103" s="130"/>
      <c r="X1103" s="130"/>
      <c r="Y1103" s="680"/>
      <c r="Z1103" s="130"/>
      <c r="AA1103" s="130"/>
      <c r="AB1103" s="130"/>
      <c r="AC1103" s="130"/>
      <c r="AD1103" s="130"/>
      <c r="AE1103" s="130"/>
      <c r="AF1103" s="680"/>
      <c r="AG1103" s="130"/>
      <c r="AH1103" s="130"/>
      <c r="AI1103" s="130"/>
      <c r="AJ1103" s="130"/>
      <c r="AK1103" s="130"/>
      <c r="AL1103" s="130"/>
    </row>
    <row r="1104" spans="1:38" s="43" customFormat="1" x14ac:dyDescent="0.2">
      <c r="A1104" s="15"/>
      <c r="B1104" s="685"/>
      <c r="C1104" s="15"/>
      <c r="K1104" s="680"/>
      <c r="L1104" s="130"/>
      <c r="M1104" s="130"/>
      <c r="N1104" s="130"/>
      <c r="O1104" s="130"/>
      <c r="P1104" s="130"/>
      <c r="Q1104" s="130"/>
      <c r="R1104" s="680"/>
      <c r="S1104" s="130"/>
      <c r="T1104" s="130"/>
      <c r="U1104" s="130"/>
      <c r="V1104" s="130"/>
      <c r="W1104" s="130"/>
      <c r="X1104" s="130"/>
      <c r="Y1104" s="680"/>
      <c r="Z1104" s="130"/>
      <c r="AA1104" s="130"/>
      <c r="AB1104" s="130"/>
      <c r="AC1104" s="130"/>
      <c r="AD1104" s="130"/>
      <c r="AE1104" s="130"/>
      <c r="AF1104" s="680"/>
      <c r="AG1104" s="130"/>
      <c r="AH1104" s="130"/>
      <c r="AI1104" s="130"/>
      <c r="AJ1104" s="130"/>
      <c r="AK1104" s="130"/>
      <c r="AL1104" s="130"/>
    </row>
    <row r="1105" spans="1:38" s="43" customFormat="1" x14ac:dyDescent="0.2">
      <c r="A1105" s="15"/>
      <c r="B1105" s="685"/>
      <c r="C1105" s="15"/>
      <c r="K1105" s="680"/>
      <c r="L1105" s="130"/>
      <c r="M1105" s="130"/>
      <c r="N1105" s="130"/>
      <c r="O1105" s="130"/>
      <c r="P1105" s="130"/>
      <c r="Q1105" s="130"/>
      <c r="R1105" s="680"/>
      <c r="S1105" s="130"/>
      <c r="T1105" s="130"/>
      <c r="U1105" s="130"/>
      <c r="V1105" s="130"/>
      <c r="W1105" s="130"/>
      <c r="X1105" s="130"/>
      <c r="Y1105" s="680"/>
      <c r="Z1105" s="130"/>
      <c r="AA1105" s="130"/>
      <c r="AB1105" s="130"/>
      <c r="AC1105" s="130"/>
      <c r="AD1105" s="130"/>
      <c r="AE1105" s="130"/>
      <c r="AF1105" s="680"/>
      <c r="AG1105" s="130"/>
      <c r="AH1105" s="130"/>
      <c r="AI1105" s="130"/>
      <c r="AJ1105" s="130"/>
      <c r="AK1105" s="130"/>
      <c r="AL1105" s="130"/>
    </row>
    <row r="1106" spans="1:38" s="43" customFormat="1" x14ac:dyDescent="0.2">
      <c r="A1106" s="15"/>
      <c r="B1106" s="685"/>
      <c r="C1106" s="15"/>
      <c r="K1106" s="680"/>
      <c r="L1106" s="130"/>
      <c r="M1106" s="130"/>
      <c r="N1106" s="130"/>
      <c r="O1106" s="130"/>
      <c r="P1106" s="130"/>
      <c r="Q1106" s="130"/>
      <c r="R1106" s="680"/>
      <c r="S1106" s="130"/>
      <c r="T1106" s="130"/>
      <c r="U1106" s="130"/>
      <c r="V1106" s="130"/>
      <c r="W1106" s="130"/>
      <c r="X1106" s="130"/>
      <c r="Y1106" s="680"/>
      <c r="Z1106" s="130"/>
      <c r="AA1106" s="130"/>
      <c r="AB1106" s="130"/>
      <c r="AC1106" s="130"/>
      <c r="AD1106" s="130"/>
      <c r="AE1106" s="130"/>
      <c r="AF1106" s="680"/>
      <c r="AG1106" s="130"/>
      <c r="AH1106" s="130"/>
      <c r="AI1106" s="130"/>
      <c r="AJ1106" s="130"/>
      <c r="AK1106" s="130"/>
      <c r="AL1106" s="130"/>
    </row>
    <row r="1107" spans="1:38" s="43" customFormat="1" x14ac:dyDescent="0.2">
      <c r="A1107" s="15"/>
      <c r="B1107" s="685"/>
      <c r="C1107" s="15"/>
      <c r="K1107" s="680"/>
      <c r="L1107" s="130"/>
      <c r="M1107" s="130"/>
      <c r="N1107" s="130"/>
      <c r="O1107" s="130"/>
      <c r="P1107" s="130"/>
      <c r="Q1107" s="130"/>
      <c r="R1107" s="680"/>
      <c r="S1107" s="130"/>
      <c r="T1107" s="130"/>
      <c r="U1107" s="130"/>
      <c r="V1107" s="130"/>
      <c r="W1107" s="130"/>
      <c r="X1107" s="130"/>
      <c r="Y1107" s="680"/>
      <c r="Z1107" s="130"/>
      <c r="AA1107" s="130"/>
      <c r="AB1107" s="130"/>
      <c r="AC1107" s="130"/>
      <c r="AD1107" s="130"/>
      <c r="AE1107" s="130"/>
      <c r="AF1107" s="680"/>
      <c r="AG1107" s="130"/>
      <c r="AH1107" s="130"/>
      <c r="AI1107" s="130"/>
      <c r="AJ1107" s="130"/>
      <c r="AK1107" s="130"/>
      <c r="AL1107" s="130"/>
    </row>
    <row r="1108" spans="1:38" s="43" customFormat="1" x14ac:dyDescent="0.2">
      <c r="A1108" s="15"/>
      <c r="B1108" s="685"/>
      <c r="C1108" s="15"/>
      <c r="K1108" s="680"/>
      <c r="L1108" s="130"/>
      <c r="M1108" s="130"/>
      <c r="N1108" s="130"/>
      <c r="O1108" s="130"/>
      <c r="P1108" s="130"/>
      <c r="Q1108" s="130"/>
      <c r="R1108" s="680"/>
      <c r="S1108" s="130"/>
      <c r="T1108" s="130"/>
      <c r="U1108" s="130"/>
      <c r="V1108" s="130"/>
      <c r="W1108" s="130"/>
      <c r="X1108" s="130"/>
      <c r="Y1108" s="680"/>
      <c r="Z1108" s="130"/>
      <c r="AA1108" s="130"/>
      <c r="AB1108" s="130"/>
      <c r="AC1108" s="130"/>
      <c r="AD1108" s="130"/>
      <c r="AE1108" s="130"/>
      <c r="AF1108" s="680"/>
      <c r="AG1108" s="130"/>
      <c r="AH1108" s="130"/>
      <c r="AI1108" s="130"/>
      <c r="AJ1108" s="130"/>
      <c r="AK1108" s="130"/>
      <c r="AL1108" s="130"/>
    </row>
    <row r="1109" spans="1:38" s="43" customFormat="1" x14ac:dyDescent="0.2">
      <c r="A1109" s="15"/>
      <c r="B1109" s="685"/>
      <c r="C1109" s="15"/>
      <c r="K1109" s="680"/>
      <c r="L1109" s="130"/>
      <c r="M1109" s="130"/>
      <c r="N1109" s="130"/>
      <c r="O1109" s="130"/>
      <c r="P1109" s="130"/>
      <c r="Q1109" s="130"/>
      <c r="R1109" s="680"/>
      <c r="S1109" s="130"/>
      <c r="T1109" s="130"/>
      <c r="U1109" s="130"/>
      <c r="V1109" s="130"/>
      <c r="W1109" s="130"/>
      <c r="X1109" s="130"/>
      <c r="Y1109" s="680"/>
      <c r="Z1109" s="130"/>
      <c r="AA1109" s="130"/>
      <c r="AB1109" s="130"/>
      <c r="AC1109" s="130"/>
      <c r="AD1109" s="130"/>
      <c r="AE1109" s="130"/>
      <c r="AF1109" s="680"/>
      <c r="AG1109" s="130"/>
      <c r="AH1109" s="130"/>
      <c r="AI1109" s="130"/>
      <c r="AJ1109" s="130"/>
      <c r="AK1109" s="130"/>
      <c r="AL1109" s="130"/>
    </row>
    <row r="1110" spans="1:38" s="43" customFormat="1" x14ac:dyDescent="0.2">
      <c r="A1110" s="15"/>
      <c r="B1110" s="685"/>
      <c r="C1110" s="15"/>
      <c r="K1110" s="680"/>
      <c r="L1110" s="130"/>
      <c r="M1110" s="130"/>
      <c r="N1110" s="130"/>
      <c r="O1110" s="130"/>
      <c r="P1110" s="130"/>
      <c r="Q1110" s="130"/>
      <c r="R1110" s="680"/>
      <c r="S1110" s="130"/>
      <c r="T1110" s="130"/>
      <c r="U1110" s="130"/>
      <c r="V1110" s="130"/>
      <c r="W1110" s="130"/>
      <c r="X1110" s="130"/>
      <c r="Y1110" s="680"/>
      <c r="Z1110" s="130"/>
      <c r="AA1110" s="130"/>
      <c r="AB1110" s="130"/>
      <c r="AC1110" s="130"/>
      <c r="AD1110" s="130"/>
      <c r="AE1110" s="130"/>
      <c r="AF1110" s="680"/>
      <c r="AG1110" s="130"/>
      <c r="AH1110" s="130"/>
      <c r="AI1110" s="130"/>
      <c r="AJ1110" s="130"/>
      <c r="AK1110" s="130"/>
      <c r="AL1110" s="130"/>
    </row>
    <row r="1111" spans="1:38" s="43" customFormat="1" x14ac:dyDescent="0.2">
      <c r="A1111" s="15"/>
      <c r="B1111" s="685"/>
      <c r="C1111" s="15"/>
      <c r="K1111" s="680"/>
      <c r="L1111" s="130"/>
      <c r="M1111" s="130"/>
      <c r="N1111" s="130"/>
      <c r="O1111" s="130"/>
      <c r="P1111" s="130"/>
      <c r="Q1111" s="130"/>
      <c r="R1111" s="680"/>
      <c r="S1111" s="130"/>
      <c r="T1111" s="130"/>
      <c r="U1111" s="130"/>
      <c r="V1111" s="130"/>
      <c r="W1111" s="130"/>
      <c r="X1111" s="130"/>
      <c r="Y1111" s="680"/>
      <c r="Z1111" s="130"/>
      <c r="AA1111" s="130"/>
      <c r="AB1111" s="130"/>
      <c r="AC1111" s="130"/>
      <c r="AD1111" s="130"/>
      <c r="AE1111" s="130"/>
      <c r="AF1111" s="680"/>
      <c r="AG1111" s="130"/>
      <c r="AH1111" s="130"/>
      <c r="AI1111" s="130"/>
      <c r="AJ1111" s="130"/>
      <c r="AK1111" s="130"/>
      <c r="AL1111" s="130"/>
    </row>
    <row r="1112" spans="1:38" s="43" customFormat="1" x14ac:dyDescent="0.2">
      <c r="A1112" s="15"/>
      <c r="B1112" s="685"/>
      <c r="C1112" s="15"/>
      <c r="K1112" s="680"/>
      <c r="L1112" s="130"/>
      <c r="M1112" s="130"/>
      <c r="N1112" s="130"/>
      <c r="O1112" s="130"/>
      <c r="P1112" s="130"/>
      <c r="Q1112" s="130"/>
      <c r="R1112" s="680"/>
      <c r="S1112" s="130"/>
      <c r="T1112" s="130"/>
      <c r="U1112" s="130"/>
      <c r="V1112" s="130"/>
      <c r="W1112" s="130"/>
      <c r="X1112" s="130"/>
      <c r="Y1112" s="680"/>
      <c r="Z1112" s="130"/>
      <c r="AA1112" s="130"/>
      <c r="AB1112" s="130"/>
      <c r="AC1112" s="130"/>
      <c r="AD1112" s="130"/>
      <c r="AE1112" s="130"/>
      <c r="AF1112" s="680"/>
      <c r="AG1112" s="130"/>
      <c r="AH1112" s="130"/>
      <c r="AI1112" s="130"/>
      <c r="AJ1112" s="130"/>
      <c r="AK1112" s="130"/>
      <c r="AL1112" s="130"/>
    </row>
    <row r="1113" spans="1:38" s="43" customFormat="1" x14ac:dyDescent="0.2">
      <c r="A1113" s="15"/>
      <c r="B1113" s="685"/>
      <c r="C1113" s="15"/>
      <c r="K1113" s="680"/>
      <c r="L1113" s="130"/>
      <c r="M1113" s="130"/>
      <c r="N1113" s="130"/>
      <c r="O1113" s="130"/>
      <c r="P1113" s="130"/>
      <c r="Q1113" s="130"/>
      <c r="R1113" s="680"/>
      <c r="S1113" s="130"/>
      <c r="T1113" s="130"/>
      <c r="U1113" s="130"/>
      <c r="V1113" s="130"/>
      <c r="W1113" s="130"/>
      <c r="X1113" s="130"/>
      <c r="Y1113" s="680"/>
      <c r="Z1113" s="130"/>
      <c r="AA1113" s="130"/>
      <c r="AB1113" s="130"/>
      <c r="AC1113" s="130"/>
      <c r="AD1113" s="130"/>
      <c r="AE1113" s="130"/>
      <c r="AF1113" s="680"/>
      <c r="AG1113" s="130"/>
      <c r="AH1113" s="130"/>
      <c r="AI1113" s="130"/>
      <c r="AJ1113" s="130"/>
      <c r="AK1113" s="130"/>
      <c r="AL1113" s="130"/>
    </row>
    <row r="1114" spans="1:38" s="43" customFormat="1" x14ac:dyDescent="0.2">
      <c r="A1114" s="15"/>
      <c r="B1114" s="685"/>
      <c r="C1114" s="15"/>
      <c r="K1114" s="680"/>
      <c r="L1114" s="130"/>
      <c r="M1114" s="130"/>
      <c r="N1114" s="130"/>
      <c r="O1114" s="130"/>
      <c r="P1114" s="130"/>
      <c r="Q1114" s="130"/>
      <c r="R1114" s="680"/>
      <c r="S1114" s="130"/>
      <c r="T1114" s="130"/>
      <c r="U1114" s="130"/>
      <c r="V1114" s="130"/>
      <c r="W1114" s="130"/>
      <c r="X1114" s="130"/>
      <c r="Y1114" s="680"/>
      <c r="Z1114" s="130"/>
      <c r="AA1114" s="130"/>
      <c r="AB1114" s="130"/>
      <c r="AC1114" s="130"/>
      <c r="AD1114" s="130"/>
      <c r="AE1114" s="130"/>
      <c r="AF1114" s="680"/>
      <c r="AG1114" s="130"/>
      <c r="AH1114" s="130"/>
      <c r="AI1114" s="130"/>
      <c r="AJ1114" s="130"/>
      <c r="AK1114" s="130"/>
      <c r="AL1114" s="130"/>
    </row>
    <row r="1115" spans="1:38" s="43" customFormat="1" x14ac:dyDescent="0.2">
      <c r="A1115" s="15"/>
      <c r="B1115" s="685"/>
      <c r="C1115" s="15"/>
      <c r="K1115" s="680"/>
      <c r="L1115" s="130"/>
      <c r="M1115" s="130"/>
      <c r="N1115" s="130"/>
      <c r="O1115" s="130"/>
      <c r="P1115" s="130"/>
      <c r="Q1115" s="130"/>
      <c r="R1115" s="680"/>
      <c r="S1115" s="130"/>
      <c r="T1115" s="130"/>
      <c r="U1115" s="130"/>
      <c r="V1115" s="130"/>
      <c r="W1115" s="130"/>
      <c r="X1115" s="130"/>
      <c r="Y1115" s="680"/>
      <c r="Z1115" s="130"/>
      <c r="AA1115" s="130"/>
      <c r="AB1115" s="130"/>
      <c r="AC1115" s="130"/>
      <c r="AD1115" s="130"/>
      <c r="AE1115" s="130"/>
      <c r="AF1115" s="680"/>
      <c r="AG1115" s="130"/>
      <c r="AH1115" s="130"/>
      <c r="AI1115" s="130"/>
      <c r="AJ1115" s="130"/>
      <c r="AK1115" s="130"/>
      <c r="AL1115" s="130"/>
    </row>
    <row r="1116" spans="1:38" s="43" customFormat="1" x14ac:dyDescent="0.2">
      <c r="A1116" s="15"/>
      <c r="B1116" s="685"/>
      <c r="C1116" s="15"/>
      <c r="K1116" s="680"/>
      <c r="L1116" s="130"/>
      <c r="M1116" s="130"/>
      <c r="N1116" s="130"/>
      <c r="O1116" s="130"/>
      <c r="P1116" s="130"/>
      <c r="Q1116" s="130"/>
      <c r="R1116" s="680"/>
      <c r="S1116" s="130"/>
      <c r="T1116" s="130"/>
      <c r="U1116" s="130"/>
      <c r="V1116" s="130"/>
      <c r="W1116" s="130"/>
      <c r="X1116" s="130"/>
      <c r="Y1116" s="680"/>
      <c r="Z1116" s="130"/>
      <c r="AA1116" s="130"/>
      <c r="AB1116" s="130"/>
      <c r="AC1116" s="130"/>
      <c r="AD1116" s="130"/>
      <c r="AE1116" s="130"/>
      <c r="AF1116" s="680"/>
      <c r="AG1116" s="130"/>
      <c r="AH1116" s="130"/>
      <c r="AI1116" s="130"/>
      <c r="AJ1116" s="130"/>
      <c r="AK1116" s="130"/>
      <c r="AL1116" s="130"/>
    </row>
    <row r="1117" spans="1:38" s="43" customFormat="1" x14ac:dyDescent="0.2">
      <c r="A1117" s="15"/>
      <c r="B1117" s="685"/>
      <c r="C1117" s="15"/>
      <c r="K1117" s="680"/>
      <c r="L1117" s="130"/>
      <c r="M1117" s="130"/>
      <c r="N1117" s="130"/>
      <c r="O1117" s="130"/>
      <c r="P1117" s="130"/>
      <c r="Q1117" s="130"/>
      <c r="R1117" s="680"/>
      <c r="S1117" s="130"/>
      <c r="T1117" s="130"/>
      <c r="U1117" s="130"/>
      <c r="V1117" s="130"/>
      <c r="W1117" s="130"/>
      <c r="X1117" s="130"/>
      <c r="Y1117" s="680"/>
      <c r="Z1117" s="130"/>
      <c r="AA1117" s="130"/>
      <c r="AB1117" s="130"/>
      <c r="AC1117" s="130"/>
      <c r="AD1117" s="130"/>
      <c r="AE1117" s="130"/>
      <c r="AF1117" s="680"/>
      <c r="AG1117" s="130"/>
      <c r="AH1117" s="130"/>
      <c r="AI1117" s="130"/>
      <c r="AJ1117" s="130"/>
      <c r="AK1117" s="130"/>
      <c r="AL1117" s="130"/>
    </row>
    <row r="1118" spans="1:38" s="43" customFormat="1" x14ac:dyDescent="0.2">
      <c r="A1118" s="15"/>
      <c r="B1118" s="685"/>
      <c r="C1118" s="15"/>
      <c r="K1118" s="680"/>
      <c r="L1118" s="130"/>
      <c r="M1118" s="130"/>
      <c r="N1118" s="130"/>
      <c r="O1118" s="130"/>
      <c r="P1118" s="130"/>
      <c r="Q1118" s="130"/>
      <c r="R1118" s="680"/>
      <c r="S1118" s="130"/>
      <c r="T1118" s="130"/>
      <c r="U1118" s="130"/>
      <c r="V1118" s="130"/>
      <c r="W1118" s="130"/>
      <c r="X1118" s="130"/>
      <c r="Y1118" s="680"/>
      <c r="Z1118" s="130"/>
      <c r="AA1118" s="130"/>
      <c r="AB1118" s="130"/>
      <c r="AC1118" s="130"/>
      <c r="AD1118" s="130"/>
      <c r="AE1118" s="130"/>
      <c r="AF1118" s="680"/>
      <c r="AG1118" s="130"/>
      <c r="AH1118" s="130"/>
      <c r="AI1118" s="130"/>
      <c r="AJ1118" s="130"/>
      <c r="AK1118" s="130"/>
      <c r="AL1118" s="130"/>
    </row>
    <row r="1119" spans="1:38" s="43" customFormat="1" x14ac:dyDescent="0.2">
      <c r="A1119" s="15"/>
      <c r="B1119" s="685"/>
      <c r="C1119" s="15"/>
      <c r="K1119" s="680"/>
      <c r="L1119" s="130"/>
      <c r="M1119" s="130"/>
      <c r="N1119" s="130"/>
      <c r="O1119" s="130"/>
      <c r="P1119" s="130"/>
      <c r="Q1119" s="130"/>
      <c r="R1119" s="680"/>
      <c r="S1119" s="130"/>
      <c r="T1119" s="130"/>
      <c r="U1119" s="130"/>
      <c r="V1119" s="130"/>
      <c r="W1119" s="130"/>
      <c r="X1119" s="130"/>
      <c r="Y1119" s="680"/>
      <c r="Z1119" s="130"/>
      <c r="AA1119" s="130"/>
      <c r="AB1119" s="130"/>
      <c r="AC1119" s="130"/>
      <c r="AD1119" s="130"/>
      <c r="AE1119" s="130"/>
      <c r="AF1119" s="680"/>
      <c r="AG1119" s="130"/>
      <c r="AH1119" s="130"/>
      <c r="AI1119" s="130"/>
      <c r="AJ1119" s="130"/>
      <c r="AK1119" s="130"/>
      <c r="AL1119" s="130"/>
    </row>
    <row r="1120" spans="1:38" s="43" customFormat="1" x14ac:dyDescent="0.2">
      <c r="A1120" s="15"/>
      <c r="B1120" s="685"/>
      <c r="C1120" s="15"/>
      <c r="K1120" s="680"/>
      <c r="L1120" s="130"/>
      <c r="M1120" s="130"/>
      <c r="N1120" s="130"/>
      <c r="O1120" s="130"/>
      <c r="P1120" s="130"/>
      <c r="Q1120" s="130"/>
      <c r="R1120" s="680"/>
      <c r="S1120" s="130"/>
      <c r="T1120" s="130"/>
      <c r="U1120" s="130"/>
      <c r="V1120" s="130"/>
      <c r="W1120" s="130"/>
      <c r="X1120" s="130"/>
      <c r="Y1120" s="680"/>
      <c r="Z1120" s="130"/>
      <c r="AA1120" s="130"/>
      <c r="AB1120" s="130"/>
      <c r="AC1120" s="130"/>
      <c r="AD1120" s="130"/>
      <c r="AE1120" s="130"/>
      <c r="AF1120" s="680"/>
      <c r="AG1120" s="130"/>
      <c r="AH1120" s="130"/>
      <c r="AI1120" s="130"/>
      <c r="AJ1120" s="130"/>
      <c r="AK1120" s="130"/>
      <c r="AL1120" s="130"/>
    </row>
    <row r="1121" spans="1:38" s="43" customFormat="1" x14ac:dyDescent="0.2">
      <c r="A1121" s="15"/>
      <c r="B1121" s="685"/>
      <c r="C1121" s="15"/>
      <c r="K1121" s="680"/>
      <c r="L1121" s="130"/>
      <c r="M1121" s="130"/>
      <c r="N1121" s="130"/>
      <c r="O1121" s="130"/>
      <c r="P1121" s="130"/>
      <c r="Q1121" s="130"/>
      <c r="R1121" s="680"/>
      <c r="S1121" s="130"/>
      <c r="T1121" s="130"/>
      <c r="U1121" s="130"/>
      <c r="V1121" s="130"/>
      <c r="W1121" s="130"/>
      <c r="X1121" s="130"/>
      <c r="Y1121" s="680"/>
      <c r="Z1121" s="130"/>
      <c r="AA1121" s="130"/>
      <c r="AB1121" s="130"/>
      <c r="AC1121" s="130"/>
      <c r="AD1121" s="130"/>
      <c r="AE1121" s="130"/>
      <c r="AF1121" s="680"/>
      <c r="AG1121" s="130"/>
      <c r="AH1121" s="130"/>
      <c r="AI1121" s="130"/>
      <c r="AJ1121" s="130"/>
      <c r="AK1121" s="130"/>
      <c r="AL1121" s="130"/>
    </row>
    <row r="1122" spans="1:38" s="43" customFormat="1" x14ac:dyDescent="0.2">
      <c r="A1122" s="15"/>
      <c r="B1122" s="685"/>
      <c r="C1122" s="15"/>
      <c r="K1122" s="680"/>
      <c r="L1122" s="130"/>
      <c r="M1122" s="130"/>
      <c r="N1122" s="130"/>
      <c r="O1122" s="130"/>
      <c r="P1122" s="130"/>
      <c r="Q1122" s="130"/>
      <c r="R1122" s="680"/>
      <c r="S1122" s="130"/>
      <c r="T1122" s="130"/>
      <c r="U1122" s="130"/>
      <c r="V1122" s="130"/>
      <c r="W1122" s="130"/>
      <c r="X1122" s="130"/>
      <c r="Y1122" s="680"/>
      <c r="Z1122" s="130"/>
      <c r="AA1122" s="130"/>
      <c r="AB1122" s="130"/>
      <c r="AC1122" s="130"/>
      <c r="AD1122" s="130"/>
      <c r="AE1122" s="130"/>
      <c r="AF1122" s="680"/>
      <c r="AG1122" s="130"/>
      <c r="AH1122" s="130"/>
      <c r="AI1122" s="130"/>
      <c r="AJ1122" s="130"/>
      <c r="AK1122" s="130"/>
      <c r="AL1122" s="130"/>
    </row>
    <row r="1123" spans="1:38" s="43" customFormat="1" x14ac:dyDescent="0.2">
      <c r="A1123" s="15"/>
      <c r="B1123" s="685"/>
      <c r="C1123" s="15"/>
      <c r="K1123" s="680"/>
      <c r="L1123" s="130"/>
      <c r="M1123" s="130"/>
      <c r="N1123" s="130"/>
      <c r="O1123" s="130"/>
      <c r="P1123" s="130"/>
      <c r="Q1123" s="130"/>
      <c r="R1123" s="680"/>
      <c r="S1123" s="130"/>
      <c r="T1123" s="130"/>
      <c r="U1123" s="130"/>
      <c r="V1123" s="130"/>
      <c r="W1123" s="130"/>
      <c r="X1123" s="130"/>
      <c r="Y1123" s="680"/>
      <c r="Z1123" s="130"/>
      <c r="AA1123" s="130"/>
      <c r="AB1123" s="130"/>
      <c r="AC1123" s="130"/>
      <c r="AD1123" s="130"/>
      <c r="AE1123" s="130"/>
      <c r="AF1123" s="680"/>
      <c r="AG1123" s="130"/>
      <c r="AH1123" s="130"/>
      <c r="AI1123" s="130"/>
      <c r="AJ1123" s="130"/>
      <c r="AK1123" s="130"/>
      <c r="AL1123" s="130"/>
    </row>
    <row r="1124" spans="1:38" s="43" customFormat="1" x14ac:dyDescent="0.2">
      <c r="A1124" s="15"/>
      <c r="B1124" s="685"/>
      <c r="C1124" s="15"/>
      <c r="K1124" s="680"/>
      <c r="L1124" s="130"/>
      <c r="M1124" s="130"/>
      <c r="N1124" s="130"/>
      <c r="O1124" s="130"/>
      <c r="P1124" s="130"/>
      <c r="Q1124" s="130"/>
      <c r="R1124" s="680"/>
      <c r="S1124" s="130"/>
      <c r="T1124" s="130"/>
      <c r="U1124" s="130"/>
      <c r="V1124" s="130"/>
      <c r="W1124" s="130"/>
      <c r="X1124" s="130"/>
      <c r="Y1124" s="680"/>
      <c r="Z1124" s="130"/>
      <c r="AA1124" s="130"/>
      <c r="AB1124" s="130"/>
      <c r="AC1124" s="130"/>
      <c r="AD1124" s="130"/>
      <c r="AE1124" s="130"/>
      <c r="AF1124" s="680"/>
      <c r="AG1124" s="130"/>
      <c r="AH1124" s="130"/>
      <c r="AI1124" s="130"/>
      <c r="AJ1124" s="130"/>
      <c r="AK1124" s="130"/>
      <c r="AL1124" s="130"/>
    </row>
    <row r="1125" spans="1:38" s="43" customFormat="1" x14ac:dyDescent="0.2">
      <c r="A1125" s="15"/>
      <c r="B1125" s="685"/>
      <c r="C1125" s="15"/>
      <c r="K1125" s="680"/>
      <c r="L1125" s="130"/>
      <c r="M1125" s="130"/>
      <c r="N1125" s="130"/>
      <c r="O1125" s="130"/>
      <c r="P1125" s="130"/>
      <c r="Q1125" s="130"/>
      <c r="R1125" s="680"/>
      <c r="S1125" s="130"/>
      <c r="T1125" s="130"/>
      <c r="U1125" s="130"/>
      <c r="V1125" s="130"/>
      <c r="W1125" s="130"/>
      <c r="X1125" s="130"/>
      <c r="Y1125" s="680"/>
      <c r="Z1125" s="130"/>
      <c r="AA1125" s="130"/>
      <c r="AB1125" s="130"/>
      <c r="AC1125" s="130"/>
      <c r="AD1125" s="130"/>
      <c r="AE1125" s="130"/>
      <c r="AF1125" s="680"/>
      <c r="AG1125" s="130"/>
      <c r="AH1125" s="130"/>
      <c r="AI1125" s="130"/>
      <c r="AJ1125" s="130"/>
      <c r="AK1125" s="130"/>
      <c r="AL1125" s="130"/>
    </row>
    <row r="1126" spans="1:38" s="43" customFormat="1" x14ac:dyDescent="0.2">
      <c r="A1126" s="15"/>
      <c r="B1126" s="685"/>
      <c r="C1126" s="15"/>
      <c r="K1126" s="680"/>
      <c r="L1126" s="130"/>
      <c r="M1126" s="130"/>
      <c r="N1126" s="130"/>
      <c r="O1126" s="130"/>
      <c r="P1126" s="130"/>
      <c r="Q1126" s="130"/>
      <c r="R1126" s="680"/>
      <c r="S1126" s="130"/>
      <c r="T1126" s="130"/>
      <c r="U1126" s="130"/>
      <c r="V1126" s="130"/>
      <c r="W1126" s="130"/>
      <c r="X1126" s="130"/>
      <c r="Y1126" s="680"/>
      <c r="Z1126" s="130"/>
      <c r="AA1126" s="130"/>
      <c r="AB1126" s="130"/>
      <c r="AC1126" s="130"/>
      <c r="AD1126" s="130"/>
      <c r="AE1126" s="130"/>
      <c r="AF1126" s="680"/>
      <c r="AG1126" s="130"/>
      <c r="AH1126" s="130"/>
      <c r="AI1126" s="130"/>
      <c r="AJ1126" s="130"/>
      <c r="AK1126" s="130"/>
      <c r="AL1126" s="130"/>
    </row>
    <row r="1127" spans="1:38" s="43" customFormat="1" x14ac:dyDescent="0.2">
      <c r="A1127" s="15"/>
      <c r="B1127" s="685"/>
      <c r="C1127" s="15"/>
      <c r="K1127" s="680"/>
      <c r="L1127" s="130"/>
      <c r="M1127" s="130"/>
      <c r="N1127" s="130"/>
      <c r="O1127" s="130"/>
      <c r="P1127" s="130"/>
      <c r="Q1127" s="130"/>
      <c r="R1127" s="680"/>
      <c r="S1127" s="130"/>
      <c r="T1127" s="130"/>
      <c r="U1127" s="130"/>
      <c r="V1127" s="130"/>
      <c r="W1127" s="130"/>
      <c r="X1127" s="130"/>
      <c r="Y1127" s="680"/>
      <c r="Z1127" s="130"/>
      <c r="AA1127" s="130"/>
      <c r="AB1127" s="130"/>
      <c r="AC1127" s="130"/>
      <c r="AD1127" s="130"/>
      <c r="AE1127" s="130"/>
      <c r="AF1127" s="680"/>
      <c r="AG1127" s="130"/>
      <c r="AH1127" s="130"/>
      <c r="AI1127" s="130"/>
      <c r="AJ1127" s="130"/>
      <c r="AK1127" s="130"/>
      <c r="AL1127" s="130"/>
    </row>
    <row r="1128" spans="1:38" s="43" customFormat="1" x14ac:dyDescent="0.2">
      <c r="A1128" s="15"/>
      <c r="B1128" s="685"/>
      <c r="C1128" s="15"/>
      <c r="K1128" s="680"/>
      <c r="L1128" s="130"/>
      <c r="M1128" s="130"/>
      <c r="N1128" s="130"/>
      <c r="O1128" s="130"/>
      <c r="P1128" s="130"/>
      <c r="Q1128" s="130"/>
      <c r="R1128" s="680"/>
      <c r="S1128" s="130"/>
      <c r="T1128" s="130"/>
      <c r="U1128" s="130"/>
      <c r="V1128" s="130"/>
      <c r="W1128" s="130"/>
      <c r="X1128" s="130"/>
      <c r="Y1128" s="680"/>
      <c r="Z1128" s="130"/>
      <c r="AA1128" s="130"/>
      <c r="AB1128" s="130"/>
      <c r="AC1128" s="130"/>
      <c r="AD1128" s="130"/>
      <c r="AE1128" s="130"/>
      <c r="AF1128" s="680"/>
      <c r="AG1128" s="130"/>
      <c r="AH1128" s="130"/>
      <c r="AI1128" s="130"/>
      <c r="AJ1128" s="130"/>
      <c r="AK1128" s="130"/>
      <c r="AL1128" s="130"/>
    </row>
    <row r="1129" spans="1:38" s="43" customFormat="1" x14ac:dyDescent="0.2">
      <c r="A1129" s="15"/>
      <c r="B1129" s="685"/>
      <c r="C1129" s="15"/>
      <c r="K1129" s="680"/>
      <c r="L1129" s="130"/>
      <c r="M1129" s="130"/>
      <c r="N1129" s="130"/>
      <c r="O1129" s="130"/>
      <c r="P1129" s="130"/>
      <c r="Q1129" s="130"/>
      <c r="R1129" s="680"/>
      <c r="S1129" s="130"/>
      <c r="T1129" s="130"/>
      <c r="U1129" s="130"/>
      <c r="V1129" s="130"/>
      <c r="W1129" s="130"/>
      <c r="X1129" s="130"/>
      <c r="Y1129" s="680"/>
      <c r="Z1129" s="130"/>
      <c r="AA1129" s="130"/>
      <c r="AB1129" s="130"/>
      <c r="AC1129" s="130"/>
      <c r="AD1129" s="130"/>
      <c r="AE1129" s="130"/>
      <c r="AF1129" s="680"/>
      <c r="AG1129" s="130"/>
      <c r="AH1129" s="130"/>
      <c r="AI1129" s="130"/>
      <c r="AJ1129" s="130"/>
      <c r="AK1129" s="130"/>
      <c r="AL1129" s="130"/>
    </row>
    <row r="1130" spans="1:38" s="43" customFormat="1" x14ac:dyDescent="0.2">
      <c r="A1130" s="15"/>
      <c r="B1130" s="685"/>
      <c r="C1130" s="15"/>
      <c r="K1130" s="680"/>
      <c r="L1130" s="130"/>
      <c r="M1130" s="130"/>
      <c r="N1130" s="130"/>
      <c r="O1130" s="130"/>
      <c r="P1130" s="130"/>
      <c r="Q1130" s="130"/>
      <c r="R1130" s="680"/>
      <c r="S1130" s="130"/>
      <c r="T1130" s="130"/>
      <c r="U1130" s="130"/>
      <c r="V1130" s="130"/>
      <c r="W1130" s="130"/>
      <c r="X1130" s="130"/>
      <c r="Y1130" s="680"/>
      <c r="Z1130" s="130"/>
      <c r="AA1130" s="130"/>
      <c r="AB1130" s="130"/>
      <c r="AC1130" s="130"/>
      <c r="AD1130" s="130"/>
      <c r="AE1130" s="130"/>
      <c r="AF1130" s="680"/>
      <c r="AG1130" s="130"/>
      <c r="AH1130" s="130"/>
      <c r="AI1130" s="130"/>
      <c r="AJ1130" s="130"/>
      <c r="AK1130" s="130"/>
      <c r="AL1130" s="130"/>
    </row>
    <row r="1131" spans="1:38" s="43" customFormat="1" x14ac:dyDescent="0.2">
      <c r="A1131" s="15"/>
      <c r="B1131" s="685"/>
      <c r="C1131" s="15"/>
      <c r="K1131" s="680"/>
      <c r="L1131" s="130"/>
      <c r="M1131" s="130"/>
      <c r="N1131" s="130"/>
      <c r="O1131" s="130"/>
      <c r="P1131" s="130"/>
      <c r="Q1131" s="130"/>
      <c r="R1131" s="680"/>
      <c r="S1131" s="130"/>
      <c r="T1131" s="130"/>
      <c r="U1131" s="130"/>
      <c r="V1131" s="130"/>
      <c r="W1131" s="130"/>
      <c r="X1131" s="130"/>
      <c r="Y1131" s="680"/>
      <c r="Z1131" s="130"/>
      <c r="AA1131" s="130"/>
      <c r="AB1131" s="130"/>
      <c r="AC1131" s="130"/>
      <c r="AD1131" s="130"/>
      <c r="AE1131" s="130"/>
      <c r="AF1131" s="680"/>
      <c r="AG1131" s="130"/>
      <c r="AH1131" s="130"/>
      <c r="AI1131" s="130"/>
      <c r="AJ1131" s="130"/>
      <c r="AK1131" s="130"/>
      <c r="AL1131" s="130"/>
    </row>
    <row r="1132" spans="1:38" s="43" customFormat="1" x14ac:dyDescent="0.2">
      <c r="A1132" s="15"/>
      <c r="B1132" s="685"/>
      <c r="C1132" s="15"/>
      <c r="K1132" s="680"/>
      <c r="L1132" s="130"/>
      <c r="M1132" s="130"/>
      <c r="N1132" s="130"/>
      <c r="O1132" s="130"/>
      <c r="P1132" s="130"/>
      <c r="Q1132" s="130"/>
      <c r="R1132" s="680"/>
      <c r="S1132" s="130"/>
      <c r="T1132" s="130"/>
      <c r="U1132" s="130"/>
      <c r="V1132" s="130"/>
      <c r="W1132" s="130"/>
      <c r="X1132" s="130"/>
      <c r="Y1132" s="680"/>
      <c r="Z1132" s="130"/>
      <c r="AA1132" s="130"/>
      <c r="AB1132" s="130"/>
      <c r="AC1132" s="130"/>
      <c r="AD1132" s="130"/>
      <c r="AE1132" s="130"/>
      <c r="AF1132" s="680"/>
      <c r="AG1132" s="130"/>
      <c r="AH1132" s="130"/>
      <c r="AI1132" s="130"/>
      <c r="AJ1132" s="130"/>
      <c r="AK1132" s="130"/>
      <c r="AL1132" s="130"/>
    </row>
    <row r="1133" spans="1:38" s="43" customFormat="1" x14ac:dyDescent="0.2">
      <c r="A1133" s="15"/>
      <c r="B1133" s="685"/>
      <c r="C1133" s="15"/>
      <c r="K1133" s="680"/>
      <c r="L1133" s="130"/>
      <c r="M1133" s="130"/>
      <c r="N1133" s="130"/>
      <c r="O1133" s="130"/>
      <c r="P1133" s="130"/>
      <c r="Q1133" s="130"/>
      <c r="R1133" s="680"/>
      <c r="S1133" s="130"/>
      <c r="T1133" s="130"/>
      <c r="U1133" s="130"/>
      <c r="V1133" s="130"/>
      <c r="W1133" s="130"/>
      <c r="X1133" s="130"/>
      <c r="Y1133" s="680"/>
      <c r="Z1133" s="130"/>
      <c r="AA1133" s="130"/>
      <c r="AB1133" s="130"/>
      <c r="AC1133" s="130"/>
      <c r="AD1133" s="130"/>
      <c r="AE1133" s="130"/>
      <c r="AF1133" s="680"/>
      <c r="AG1133" s="130"/>
      <c r="AH1133" s="130"/>
      <c r="AI1133" s="130"/>
      <c r="AJ1133" s="130"/>
      <c r="AK1133" s="130"/>
      <c r="AL1133" s="130"/>
    </row>
    <row r="1134" spans="1:38" s="43" customFormat="1" x14ac:dyDescent="0.2">
      <c r="A1134" s="15"/>
      <c r="B1134" s="685"/>
      <c r="C1134" s="15"/>
      <c r="K1134" s="680"/>
      <c r="L1134" s="130"/>
      <c r="M1134" s="130"/>
      <c r="N1134" s="130"/>
      <c r="O1134" s="130"/>
      <c r="P1134" s="130"/>
      <c r="Q1134" s="130"/>
      <c r="R1134" s="680"/>
      <c r="S1134" s="130"/>
      <c r="T1134" s="130"/>
      <c r="U1134" s="130"/>
      <c r="V1134" s="130"/>
      <c r="W1134" s="130"/>
      <c r="X1134" s="130"/>
      <c r="Y1134" s="680"/>
      <c r="Z1134" s="130"/>
      <c r="AA1134" s="130"/>
      <c r="AB1134" s="130"/>
      <c r="AC1134" s="130"/>
      <c r="AD1134" s="130"/>
      <c r="AE1134" s="130"/>
      <c r="AF1134" s="680"/>
      <c r="AG1134" s="130"/>
      <c r="AH1134" s="130"/>
      <c r="AI1134" s="130"/>
      <c r="AJ1134" s="130"/>
      <c r="AK1134" s="130"/>
      <c r="AL1134" s="130"/>
    </row>
    <row r="1135" spans="1:38" s="43" customFormat="1" x14ac:dyDescent="0.2">
      <c r="A1135" s="15"/>
      <c r="B1135" s="685"/>
      <c r="C1135" s="15"/>
      <c r="K1135" s="680"/>
      <c r="L1135" s="130"/>
      <c r="M1135" s="130"/>
      <c r="N1135" s="130"/>
      <c r="O1135" s="130"/>
      <c r="P1135" s="130"/>
      <c r="Q1135" s="130"/>
      <c r="R1135" s="680"/>
      <c r="S1135" s="130"/>
      <c r="T1135" s="130"/>
      <c r="U1135" s="130"/>
      <c r="V1135" s="130"/>
      <c r="W1135" s="130"/>
      <c r="X1135" s="130"/>
      <c r="Y1135" s="680"/>
      <c r="Z1135" s="130"/>
      <c r="AA1135" s="130"/>
      <c r="AB1135" s="130"/>
      <c r="AC1135" s="130"/>
      <c r="AD1135" s="130"/>
      <c r="AE1135" s="130"/>
      <c r="AF1135" s="680"/>
      <c r="AG1135" s="130"/>
      <c r="AH1135" s="130"/>
      <c r="AI1135" s="130"/>
      <c r="AJ1135" s="130"/>
      <c r="AK1135" s="130"/>
      <c r="AL1135" s="130"/>
    </row>
    <row r="1136" spans="1:38" s="43" customFormat="1" x14ac:dyDescent="0.2">
      <c r="A1136" s="15"/>
      <c r="B1136" s="685"/>
      <c r="C1136" s="15"/>
      <c r="K1136" s="680"/>
      <c r="L1136" s="130"/>
      <c r="M1136" s="130"/>
      <c r="N1136" s="130"/>
      <c r="O1136" s="130"/>
      <c r="P1136" s="130"/>
      <c r="Q1136" s="130"/>
      <c r="R1136" s="680"/>
      <c r="S1136" s="130"/>
      <c r="T1136" s="130"/>
      <c r="U1136" s="130"/>
      <c r="V1136" s="130"/>
      <c r="W1136" s="130"/>
      <c r="X1136" s="130"/>
      <c r="Y1136" s="680"/>
      <c r="Z1136" s="130"/>
      <c r="AA1136" s="130"/>
      <c r="AB1136" s="130"/>
      <c r="AC1136" s="130"/>
      <c r="AD1136" s="130"/>
      <c r="AE1136" s="130"/>
      <c r="AF1136" s="680"/>
      <c r="AG1136" s="130"/>
      <c r="AH1136" s="130"/>
      <c r="AI1136" s="130"/>
      <c r="AJ1136" s="130"/>
      <c r="AK1136" s="130"/>
      <c r="AL1136" s="130"/>
    </row>
    <row r="1137" spans="1:38" s="43" customFormat="1" x14ac:dyDescent="0.2">
      <c r="A1137" s="15"/>
      <c r="B1137" s="685"/>
      <c r="C1137" s="15"/>
      <c r="K1137" s="680"/>
      <c r="L1137" s="130"/>
      <c r="M1137" s="130"/>
      <c r="N1137" s="130"/>
      <c r="O1137" s="130"/>
      <c r="P1137" s="130"/>
      <c r="Q1137" s="130"/>
      <c r="R1137" s="680"/>
      <c r="S1137" s="130"/>
      <c r="T1137" s="130"/>
      <c r="U1137" s="130"/>
      <c r="V1137" s="130"/>
      <c r="W1137" s="130"/>
      <c r="X1137" s="130"/>
      <c r="Y1137" s="680"/>
      <c r="Z1137" s="130"/>
      <c r="AA1137" s="130"/>
      <c r="AB1137" s="130"/>
      <c r="AC1137" s="130"/>
      <c r="AD1137" s="130"/>
      <c r="AE1137" s="130"/>
      <c r="AF1137" s="680"/>
      <c r="AG1137" s="130"/>
      <c r="AH1137" s="130"/>
      <c r="AI1137" s="130"/>
      <c r="AJ1137" s="130"/>
      <c r="AK1137" s="130"/>
      <c r="AL1137" s="130"/>
    </row>
    <row r="1138" spans="1:38" s="43" customFormat="1" x14ac:dyDescent="0.2">
      <c r="A1138" s="15"/>
      <c r="B1138" s="685"/>
      <c r="C1138" s="15"/>
      <c r="K1138" s="680"/>
      <c r="L1138" s="130"/>
      <c r="M1138" s="130"/>
      <c r="N1138" s="130"/>
      <c r="O1138" s="130"/>
      <c r="P1138" s="130"/>
      <c r="Q1138" s="130"/>
      <c r="R1138" s="680"/>
      <c r="S1138" s="130"/>
      <c r="T1138" s="130"/>
      <c r="U1138" s="130"/>
      <c r="V1138" s="130"/>
      <c r="W1138" s="130"/>
      <c r="X1138" s="130"/>
      <c r="Y1138" s="680"/>
      <c r="Z1138" s="130"/>
      <c r="AA1138" s="130"/>
      <c r="AB1138" s="130"/>
      <c r="AC1138" s="130"/>
      <c r="AD1138" s="130"/>
      <c r="AE1138" s="130"/>
      <c r="AF1138" s="680"/>
      <c r="AG1138" s="130"/>
      <c r="AH1138" s="130"/>
      <c r="AI1138" s="130"/>
      <c r="AJ1138" s="130"/>
      <c r="AK1138" s="130"/>
      <c r="AL1138" s="130"/>
    </row>
    <row r="1139" spans="1:38" s="43" customFormat="1" x14ac:dyDescent="0.2">
      <c r="A1139" s="15"/>
      <c r="B1139" s="685"/>
      <c r="C1139" s="15"/>
      <c r="K1139" s="680"/>
      <c r="L1139" s="130"/>
      <c r="M1139" s="130"/>
      <c r="N1139" s="130"/>
      <c r="O1139" s="130"/>
      <c r="P1139" s="130"/>
      <c r="Q1139" s="130"/>
      <c r="R1139" s="680"/>
      <c r="S1139" s="130"/>
      <c r="T1139" s="130"/>
      <c r="U1139" s="130"/>
      <c r="V1139" s="130"/>
      <c r="W1139" s="130"/>
      <c r="X1139" s="130"/>
      <c r="Y1139" s="680"/>
      <c r="Z1139" s="130"/>
      <c r="AA1139" s="130"/>
      <c r="AB1139" s="130"/>
      <c r="AC1139" s="130"/>
      <c r="AD1139" s="130"/>
      <c r="AE1139" s="130"/>
      <c r="AF1139" s="680"/>
      <c r="AG1139" s="130"/>
      <c r="AH1139" s="130"/>
      <c r="AI1139" s="130"/>
      <c r="AJ1139" s="130"/>
      <c r="AK1139" s="130"/>
      <c r="AL1139" s="130"/>
    </row>
    <row r="1140" spans="1:38" s="43" customFormat="1" x14ac:dyDescent="0.2">
      <c r="A1140" s="15"/>
      <c r="B1140" s="685"/>
      <c r="C1140" s="15"/>
      <c r="K1140" s="680"/>
      <c r="L1140" s="130"/>
      <c r="M1140" s="130"/>
      <c r="N1140" s="130"/>
      <c r="O1140" s="130"/>
      <c r="P1140" s="130"/>
      <c r="Q1140" s="130"/>
      <c r="R1140" s="680"/>
      <c r="S1140" s="130"/>
      <c r="T1140" s="130"/>
      <c r="U1140" s="130"/>
      <c r="V1140" s="130"/>
      <c r="W1140" s="130"/>
      <c r="X1140" s="130"/>
      <c r="Y1140" s="680"/>
      <c r="Z1140" s="130"/>
      <c r="AA1140" s="130"/>
      <c r="AB1140" s="130"/>
      <c r="AC1140" s="130"/>
      <c r="AD1140" s="130"/>
      <c r="AE1140" s="130"/>
      <c r="AF1140" s="680"/>
      <c r="AG1140" s="130"/>
      <c r="AH1140" s="130"/>
      <c r="AI1140" s="130"/>
      <c r="AJ1140" s="130"/>
      <c r="AK1140" s="130"/>
      <c r="AL1140" s="130"/>
    </row>
    <row r="1141" spans="1:38" s="43" customFormat="1" x14ac:dyDescent="0.2">
      <c r="A1141" s="15"/>
      <c r="B1141" s="685"/>
      <c r="C1141" s="15"/>
      <c r="K1141" s="680"/>
      <c r="L1141" s="130"/>
      <c r="M1141" s="130"/>
      <c r="N1141" s="130"/>
      <c r="O1141" s="130"/>
      <c r="P1141" s="130"/>
      <c r="Q1141" s="130"/>
      <c r="R1141" s="680"/>
      <c r="S1141" s="130"/>
      <c r="T1141" s="130"/>
      <c r="U1141" s="130"/>
      <c r="V1141" s="130"/>
      <c r="W1141" s="130"/>
      <c r="X1141" s="130"/>
      <c r="Y1141" s="680"/>
      <c r="Z1141" s="130"/>
      <c r="AA1141" s="130"/>
      <c r="AB1141" s="130"/>
      <c r="AC1141" s="130"/>
      <c r="AD1141" s="130"/>
      <c r="AE1141" s="130"/>
      <c r="AF1141" s="680"/>
      <c r="AG1141" s="130"/>
      <c r="AH1141" s="130"/>
      <c r="AI1141" s="130"/>
      <c r="AJ1141" s="130"/>
      <c r="AK1141" s="130"/>
      <c r="AL1141" s="130"/>
    </row>
    <row r="1142" spans="1:38" s="43" customFormat="1" x14ac:dyDescent="0.2">
      <c r="A1142" s="15"/>
      <c r="B1142" s="685"/>
      <c r="C1142" s="15"/>
      <c r="K1142" s="680"/>
      <c r="L1142" s="130"/>
      <c r="M1142" s="130"/>
      <c r="N1142" s="130"/>
      <c r="O1142" s="130"/>
      <c r="P1142" s="130"/>
      <c r="Q1142" s="130"/>
      <c r="R1142" s="680"/>
      <c r="S1142" s="130"/>
      <c r="T1142" s="130"/>
      <c r="U1142" s="130"/>
      <c r="V1142" s="130"/>
      <c r="W1142" s="130"/>
      <c r="X1142" s="130"/>
      <c r="Y1142" s="680"/>
      <c r="Z1142" s="130"/>
      <c r="AA1142" s="130"/>
      <c r="AB1142" s="130"/>
      <c r="AC1142" s="130"/>
      <c r="AD1142" s="130"/>
      <c r="AE1142" s="130"/>
      <c r="AF1142" s="680"/>
      <c r="AG1142" s="130"/>
      <c r="AH1142" s="130"/>
      <c r="AI1142" s="130"/>
      <c r="AJ1142" s="130"/>
      <c r="AK1142" s="130"/>
      <c r="AL1142" s="130"/>
    </row>
    <row r="1143" spans="1:38" s="43" customFormat="1" x14ac:dyDescent="0.2">
      <c r="A1143" s="15"/>
      <c r="B1143" s="685"/>
      <c r="C1143" s="15"/>
      <c r="K1143" s="680"/>
      <c r="L1143" s="130"/>
      <c r="M1143" s="130"/>
      <c r="N1143" s="130"/>
      <c r="O1143" s="130"/>
      <c r="P1143" s="130"/>
      <c r="Q1143" s="130"/>
      <c r="R1143" s="680"/>
      <c r="S1143" s="130"/>
      <c r="T1143" s="130"/>
      <c r="U1143" s="130"/>
      <c r="V1143" s="130"/>
      <c r="W1143" s="130"/>
      <c r="X1143" s="130"/>
      <c r="Y1143" s="680"/>
      <c r="Z1143" s="130"/>
      <c r="AA1143" s="130"/>
      <c r="AB1143" s="130"/>
      <c r="AC1143" s="130"/>
      <c r="AD1143" s="130"/>
      <c r="AE1143" s="130"/>
      <c r="AF1143" s="680"/>
      <c r="AG1143" s="130"/>
      <c r="AH1143" s="130"/>
      <c r="AI1143" s="130"/>
      <c r="AJ1143" s="130"/>
      <c r="AK1143" s="130"/>
      <c r="AL1143" s="130"/>
    </row>
    <row r="1144" spans="1:38" s="43" customFormat="1" x14ac:dyDescent="0.2">
      <c r="A1144" s="15"/>
      <c r="B1144" s="685"/>
      <c r="C1144" s="15"/>
      <c r="K1144" s="680"/>
      <c r="L1144" s="130"/>
      <c r="M1144" s="130"/>
      <c r="N1144" s="130"/>
      <c r="O1144" s="130"/>
      <c r="P1144" s="130"/>
      <c r="Q1144" s="130"/>
      <c r="R1144" s="680"/>
      <c r="S1144" s="130"/>
      <c r="T1144" s="130"/>
      <c r="U1144" s="130"/>
      <c r="V1144" s="130"/>
      <c r="W1144" s="130"/>
      <c r="X1144" s="130"/>
      <c r="Y1144" s="680"/>
      <c r="Z1144" s="130"/>
      <c r="AA1144" s="130"/>
      <c r="AB1144" s="130"/>
      <c r="AC1144" s="130"/>
      <c r="AD1144" s="130"/>
      <c r="AE1144" s="130"/>
      <c r="AF1144" s="680"/>
      <c r="AG1144" s="130"/>
      <c r="AH1144" s="130"/>
      <c r="AI1144" s="130"/>
      <c r="AJ1144" s="130"/>
      <c r="AK1144" s="130"/>
      <c r="AL1144" s="130"/>
    </row>
    <row r="1145" spans="1:38" s="43" customFormat="1" x14ac:dyDescent="0.2">
      <c r="A1145" s="15"/>
      <c r="B1145" s="685"/>
      <c r="C1145" s="15"/>
      <c r="K1145" s="680"/>
      <c r="L1145" s="130"/>
      <c r="M1145" s="130"/>
      <c r="N1145" s="130"/>
      <c r="O1145" s="130"/>
      <c r="P1145" s="130"/>
      <c r="Q1145" s="130"/>
      <c r="R1145" s="680"/>
      <c r="S1145" s="130"/>
      <c r="T1145" s="130"/>
      <c r="U1145" s="130"/>
      <c r="V1145" s="130"/>
      <c r="W1145" s="130"/>
      <c r="X1145" s="130"/>
      <c r="Y1145" s="680"/>
      <c r="Z1145" s="130"/>
      <c r="AA1145" s="130"/>
      <c r="AB1145" s="130"/>
      <c r="AC1145" s="130"/>
      <c r="AD1145" s="130"/>
      <c r="AE1145" s="130"/>
      <c r="AF1145" s="680"/>
      <c r="AG1145" s="130"/>
      <c r="AH1145" s="130"/>
      <c r="AI1145" s="130"/>
      <c r="AJ1145" s="130"/>
      <c r="AK1145" s="130"/>
      <c r="AL1145" s="130"/>
    </row>
    <row r="1146" spans="1:38" s="43" customFormat="1" x14ac:dyDescent="0.2">
      <c r="A1146" s="15"/>
      <c r="B1146" s="685"/>
      <c r="C1146" s="15"/>
      <c r="K1146" s="680"/>
      <c r="L1146" s="130"/>
      <c r="M1146" s="130"/>
      <c r="N1146" s="130"/>
      <c r="O1146" s="130"/>
      <c r="P1146" s="130"/>
      <c r="Q1146" s="130"/>
      <c r="R1146" s="680"/>
      <c r="S1146" s="130"/>
      <c r="T1146" s="130"/>
      <c r="U1146" s="130"/>
      <c r="V1146" s="130"/>
      <c r="W1146" s="130"/>
      <c r="X1146" s="130"/>
      <c r="Y1146" s="680"/>
      <c r="Z1146" s="130"/>
      <c r="AA1146" s="130"/>
      <c r="AB1146" s="130"/>
      <c r="AC1146" s="130"/>
      <c r="AD1146" s="130"/>
      <c r="AE1146" s="130"/>
      <c r="AF1146" s="680"/>
      <c r="AG1146" s="130"/>
      <c r="AH1146" s="130"/>
      <c r="AI1146" s="130"/>
      <c r="AJ1146" s="130"/>
      <c r="AK1146" s="130"/>
      <c r="AL1146" s="130"/>
    </row>
    <row r="1147" spans="1:38" s="43" customFormat="1" x14ac:dyDescent="0.2">
      <c r="A1147" s="15"/>
      <c r="B1147" s="685"/>
      <c r="C1147" s="15"/>
      <c r="K1147" s="680"/>
      <c r="L1147" s="130"/>
      <c r="M1147" s="130"/>
      <c r="N1147" s="130"/>
      <c r="O1147" s="130"/>
      <c r="P1147" s="130"/>
      <c r="Q1147" s="130"/>
      <c r="R1147" s="680"/>
      <c r="S1147" s="130"/>
      <c r="T1147" s="130"/>
      <c r="U1147" s="130"/>
      <c r="V1147" s="130"/>
      <c r="W1147" s="130"/>
      <c r="X1147" s="130"/>
      <c r="Y1147" s="680"/>
      <c r="Z1147" s="130"/>
      <c r="AA1147" s="130"/>
      <c r="AB1147" s="130"/>
      <c r="AC1147" s="130"/>
      <c r="AD1147" s="130"/>
      <c r="AE1147" s="130"/>
      <c r="AF1147" s="680"/>
      <c r="AG1147" s="130"/>
      <c r="AH1147" s="130"/>
      <c r="AI1147" s="130"/>
      <c r="AJ1147" s="130"/>
      <c r="AK1147" s="130"/>
      <c r="AL1147" s="130"/>
    </row>
    <row r="1148" spans="1:38" s="43" customFormat="1" x14ac:dyDescent="0.2">
      <c r="A1148" s="15"/>
      <c r="B1148" s="685"/>
      <c r="C1148" s="15"/>
      <c r="K1148" s="680"/>
      <c r="L1148" s="130"/>
      <c r="M1148" s="130"/>
      <c r="N1148" s="130"/>
      <c r="O1148" s="130"/>
      <c r="P1148" s="130"/>
      <c r="Q1148" s="130"/>
      <c r="R1148" s="680"/>
      <c r="S1148" s="130"/>
      <c r="T1148" s="130"/>
      <c r="U1148" s="130"/>
      <c r="V1148" s="130"/>
      <c r="W1148" s="130"/>
      <c r="X1148" s="130"/>
      <c r="Y1148" s="680"/>
      <c r="Z1148" s="130"/>
      <c r="AA1148" s="130"/>
      <c r="AB1148" s="130"/>
      <c r="AC1148" s="130"/>
      <c r="AD1148" s="130"/>
      <c r="AE1148" s="130"/>
      <c r="AF1148" s="680"/>
      <c r="AG1148" s="130"/>
      <c r="AH1148" s="130"/>
      <c r="AI1148" s="130"/>
      <c r="AJ1148" s="130"/>
      <c r="AK1148" s="130"/>
      <c r="AL1148" s="130"/>
    </row>
    <row r="1149" spans="1:38" s="43" customFormat="1" x14ac:dyDescent="0.2">
      <c r="A1149" s="15"/>
      <c r="B1149" s="685"/>
      <c r="C1149" s="15"/>
      <c r="K1149" s="680"/>
      <c r="L1149" s="130"/>
      <c r="M1149" s="130"/>
      <c r="N1149" s="130"/>
      <c r="O1149" s="130"/>
      <c r="P1149" s="130"/>
      <c r="Q1149" s="130"/>
      <c r="R1149" s="680"/>
      <c r="S1149" s="130"/>
      <c r="T1149" s="130"/>
      <c r="U1149" s="130"/>
      <c r="V1149" s="130"/>
      <c r="W1149" s="130"/>
      <c r="X1149" s="130"/>
      <c r="Y1149" s="680"/>
      <c r="Z1149" s="130"/>
      <c r="AA1149" s="130"/>
      <c r="AB1149" s="130"/>
      <c r="AC1149" s="130"/>
      <c r="AD1149" s="130"/>
      <c r="AE1149" s="130"/>
      <c r="AF1149" s="680"/>
      <c r="AG1149" s="130"/>
      <c r="AH1149" s="130"/>
      <c r="AI1149" s="130"/>
      <c r="AJ1149" s="130"/>
      <c r="AK1149" s="130"/>
      <c r="AL1149" s="130"/>
    </row>
    <row r="1150" spans="1:38" s="43" customFormat="1" x14ac:dyDescent="0.2">
      <c r="A1150" s="15"/>
      <c r="B1150" s="685"/>
      <c r="C1150" s="15"/>
      <c r="K1150" s="680"/>
      <c r="L1150" s="130"/>
      <c r="M1150" s="130"/>
      <c r="N1150" s="130"/>
      <c r="O1150" s="130"/>
      <c r="P1150" s="130"/>
      <c r="Q1150" s="130"/>
      <c r="R1150" s="680"/>
      <c r="S1150" s="130"/>
      <c r="T1150" s="130"/>
      <c r="U1150" s="130"/>
      <c r="V1150" s="130"/>
      <c r="W1150" s="130"/>
      <c r="X1150" s="130"/>
      <c r="Y1150" s="680"/>
      <c r="Z1150" s="130"/>
      <c r="AA1150" s="130"/>
      <c r="AB1150" s="130"/>
      <c r="AC1150" s="130"/>
      <c r="AD1150" s="130"/>
      <c r="AE1150" s="130"/>
      <c r="AF1150" s="680"/>
      <c r="AG1150" s="130"/>
      <c r="AH1150" s="130"/>
      <c r="AI1150" s="130"/>
      <c r="AJ1150" s="130"/>
      <c r="AK1150" s="130"/>
      <c r="AL1150" s="130"/>
    </row>
    <row r="1151" spans="1:38" s="43" customFormat="1" x14ac:dyDescent="0.2">
      <c r="A1151" s="15"/>
      <c r="B1151" s="685"/>
      <c r="C1151" s="15"/>
      <c r="K1151" s="680"/>
      <c r="L1151" s="130"/>
      <c r="M1151" s="130"/>
      <c r="N1151" s="130"/>
      <c r="O1151" s="130"/>
      <c r="P1151" s="130"/>
      <c r="Q1151" s="130"/>
      <c r="R1151" s="680"/>
      <c r="S1151" s="130"/>
      <c r="T1151" s="130"/>
      <c r="U1151" s="130"/>
      <c r="V1151" s="130"/>
      <c r="W1151" s="130"/>
      <c r="X1151" s="130"/>
      <c r="Y1151" s="680"/>
      <c r="Z1151" s="130"/>
      <c r="AA1151" s="130"/>
      <c r="AB1151" s="130"/>
      <c r="AC1151" s="130"/>
      <c r="AD1151" s="130"/>
      <c r="AE1151" s="130"/>
      <c r="AF1151" s="680"/>
      <c r="AG1151" s="130"/>
      <c r="AH1151" s="130"/>
      <c r="AI1151" s="130"/>
      <c r="AJ1151" s="130"/>
      <c r="AK1151" s="130"/>
      <c r="AL1151" s="130"/>
    </row>
    <row r="1152" spans="1:38" s="43" customFormat="1" x14ac:dyDescent="0.2">
      <c r="A1152" s="15"/>
      <c r="B1152" s="685"/>
      <c r="C1152" s="15"/>
      <c r="K1152" s="680"/>
      <c r="L1152" s="130"/>
      <c r="M1152" s="130"/>
      <c r="N1152" s="130"/>
      <c r="O1152" s="130"/>
      <c r="P1152" s="130"/>
      <c r="Q1152" s="130"/>
      <c r="R1152" s="680"/>
      <c r="S1152" s="130"/>
      <c r="T1152" s="130"/>
      <c r="U1152" s="130"/>
      <c r="V1152" s="130"/>
      <c r="W1152" s="130"/>
      <c r="X1152" s="130"/>
      <c r="Y1152" s="680"/>
      <c r="Z1152" s="130"/>
      <c r="AA1152" s="130"/>
      <c r="AB1152" s="130"/>
      <c r="AC1152" s="130"/>
      <c r="AD1152" s="130"/>
      <c r="AE1152" s="130"/>
      <c r="AF1152" s="680"/>
      <c r="AG1152" s="130"/>
      <c r="AH1152" s="130"/>
      <c r="AI1152" s="130"/>
      <c r="AJ1152" s="130"/>
      <c r="AK1152" s="130"/>
      <c r="AL1152" s="130"/>
    </row>
    <row r="1153" spans="1:38" s="43" customFormat="1" x14ac:dyDescent="0.2">
      <c r="A1153" s="15"/>
      <c r="B1153" s="685"/>
      <c r="C1153" s="15"/>
      <c r="K1153" s="680"/>
      <c r="L1153" s="130"/>
      <c r="M1153" s="130"/>
      <c r="N1153" s="130"/>
      <c r="O1153" s="130"/>
      <c r="P1153" s="130"/>
      <c r="Q1153" s="130"/>
      <c r="R1153" s="680"/>
      <c r="S1153" s="130"/>
      <c r="T1153" s="130"/>
      <c r="U1153" s="130"/>
      <c r="V1153" s="130"/>
      <c r="W1153" s="130"/>
      <c r="X1153" s="130"/>
      <c r="Y1153" s="680"/>
      <c r="Z1153" s="130"/>
      <c r="AA1153" s="130"/>
      <c r="AB1153" s="130"/>
      <c r="AC1153" s="130"/>
      <c r="AD1153" s="130"/>
      <c r="AE1153" s="130"/>
      <c r="AF1153" s="680"/>
      <c r="AG1153" s="130"/>
      <c r="AH1153" s="130"/>
      <c r="AI1153" s="130"/>
      <c r="AJ1153" s="130"/>
      <c r="AK1153" s="130"/>
      <c r="AL1153" s="130"/>
    </row>
    <row r="1154" spans="1:38" s="43" customFormat="1" x14ac:dyDescent="0.2">
      <c r="A1154" s="15"/>
      <c r="B1154" s="685"/>
      <c r="C1154" s="15"/>
      <c r="K1154" s="680"/>
      <c r="L1154" s="130"/>
      <c r="M1154" s="130"/>
      <c r="N1154" s="130"/>
      <c r="O1154" s="130"/>
      <c r="P1154" s="130"/>
      <c r="Q1154" s="130"/>
      <c r="R1154" s="680"/>
      <c r="S1154" s="130"/>
      <c r="T1154" s="130"/>
      <c r="U1154" s="130"/>
      <c r="V1154" s="130"/>
      <c r="W1154" s="130"/>
      <c r="X1154" s="130"/>
      <c r="Y1154" s="680"/>
      <c r="Z1154" s="130"/>
      <c r="AA1154" s="130"/>
      <c r="AB1154" s="130"/>
      <c r="AC1154" s="130"/>
      <c r="AD1154" s="130"/>
      <c r="AE1154" s="130"/>
      <c r="AF1154" s="680"/>
      <c r="AG1154" s="130"/>
      <c r="AH1154" s="130"/>
      <c r="AI1154" s="130"/>
      <c r="AJ1154" s="130"/>
      <c r="AK1154" s="130"/>
      <c r="AL1154" s="130"/>
    </row>
    <row r="1155" spans="1:38" s="43" customFormat="1" x14ac:dyDescent="0.2">
      <c r="A1155" s="15"/>
      <c r="B1155" s="685"/>
      <c r="C1155" s="15"/>
      <c r="K1155" s="680"/>
      <c r="L1155" s="130"/>
      <c r="M1155" s="130"/>
      <c r="N1155" s="130"/>
      <c r="O1155" s="130"/>
      <c r="P1155" s="130"/>
      <c r="Q1155" s="130"/>
      <c r="R1155" s="680"/>
      <c r="S1155" s="130"/>
      <c r="T1155" s="130"/>
      <c r="U1155" s="130"/>
      <c r="V1155" s="130"/>
      <c r="W1155" s="130"/>
      <c r="X1155" s="130"/>
      <c r="Y1155" s="680"/>
      <c r="Z1155" s="130"/>
      <c r="AA1155" s="130"/>
      <c r="AB1155" s="130"/>
      <c r="AC1155" s="130"/>
      <c r="AD1155" s="130"/>
      <c r="AE1155" s="130"/>
      <c r="AF1155" s="680"/>
      <c r="AG1155" s="130"/>
      <c r="AH1155" s="130"/>
      <c r="AI1155" s="130"/>
      <c r="AJ1155" s="130"/>
      <c r="AK1155" s="130"/>
      <c r="AL1155" s="130"/>
    </row>
    <row r="1156" spans="1:38" s="43" customFormat="1" x14ac:dyDescent="0.2">
      <c r="A1156" s="15"/>
      <c r="B1156" s="685"/>
      <c r="C1156" s="15"/>
      <c r="K1156" s="680"/>
      <c r="L1156" s="130"/>
      <c r="M1156" s="130"/>
      <c r="N1156" s="130"/>
      <c r="O1156" s="130"/>
      <c r="P1156" s="130"/>
      <c r="Q1156" s="130"/>
      <c r="R1156" s="680"/>
      <c r="S1156" s="130"/>
      <c r="T1156" s="130"/>
      <c r="U1156" s="130"/>
      <c r="V1156" s="130"/>
      <c r="W1156" s="130"/>
      <c r="X1156" s="130"/>
      <c r="Y1156" s="680"/>
      <c r="Z1156" s="130"/>
      <c r="AA1156" s="130"/>
      <c r="AB1156" s="130"/>
      <c r="AC1156" s="130"/>
      <c r="AD1156" s="130"/>
      <c r="AE1156" s="130"/>
      <c r="AF1156" s="680"/>
      <c r="AG1156" s="130"/>
      <c r="AH1156" s="130"/>
      <c r="AI1156" s="130"/>
      <c r="AJ1156" s="130"/>
      <c r="AK1156" s="130"/>
      <c r="AL1156" s="130"/>
    </row>
    <row r="1157" spans="1:38" s="43" customFormat="1" x14ac:dyDescent="0.2">
      <c r="A1157" s="15"/>
      <c r="B1157" s="685"/>
      <c r="C1157" s="15"/>
      <c r="K1157" s="680"/>
      <c r="L1157" s="130"/>
      <c r="M1157" s="130"/>
      <c r="N1157" s="130"/>
      <c r="O1157" s="130"/>
      <c r="P1157" s="130"/>
      <c r="Q1157" s="130"/>
      <c r="R1157" s="680"/>
      <c r="S1157" s="130"/>
      <c r="T1157" s="130"/>
      <c r="U1157" s="130"/>
      <c r="V1157" s="130"/>
      <c r="W1157" s="130"/>
      <c r="X1157" s="130"/>
      <c r="Y1157" s="680"/>
      <c r="Z1157" s="130"/>
      <c r="AA1157" s="130"/>
      <c r="AB1157" s="130"/>
      <c r="AC1157" s="130"/>
      <c r="AD1157" s="130"/>
      <c r="AE1157" s="130"/>
      <c r="AF1157" s="680"/>
      <c r="AG1157" s="130"/>
      <c r="AH1157" s="130"/>
      <c r="AI1157" s="130"/>
      <c r="AJ1157" s="130"/>
      <c r="AK1157" s="130"/>
      <c r="AL1157" s="130"/>
    </row>
    <row r="1158" spans="1:38" s="43" customFormat="1" x14ac:dyDescent="0.2">
      <c r="A1158" s="15"/>
      <c r="B1158" s="685"/>
      <c r="C1158" s="15"/>
      <c r="K1158" s="680"/>
      <c r="L1158" s="130"/>
      <c r="M1158" s="130"/>
      <c r="N1158" s="130"/>
      <c r="O1158" s="130"/>
      <c r="P1158" s="130"/>
      <c r="Q1158" s="130"/>
      <c r="R1158" s="680"/>
      <c r="S1158" s="130"/>
      <c r="T1158" s="130"/>
      <c r="U1158" s="130"/>
      <c r="V1158" s="130"/>
      <c r="W1158" s="130"/>
      <c r="X1158" s="130"/>
      <c r="Y1158" s="680"/>
      <c r="Z1158" s="130"/>
      <c r="AA1158" s="130"/>
      <c r="AB1158" s="130"/>
      <c r="AC1158" s="130"/>
      <c r="AD1158" s="130"/>
      <c r="AE1158" s="130"/>
      <c r="AF1158" s="680"/>
      <c r="AG1158" s="130"/>
      <c r="AH1158" s="130"/>
      <c r="AI1158" s="130"/>
      <c r="AJ1158" s="130"/>
      <c r="AK1158" s="130"/>
      <c r="AL1158" s="130"/>
    </row>
    <row r="1159" spans="1:38" s="43" customFormat="1" x14ac:dyDescent="0.2">
      <c r="A1159" s="15"/>
      <c r="B1159" s="685"/>
      <c r="C1159" s="15"/>
      <c r="K1159" s="680"/>
      <c r="L1159" s="130"/>
      <c r="M1159" s="130"/>
      <c r="N1159" s="130"/>
      <c r="O1159" s="130"/>
      <c r="P1159" s="130"/>
      <c r="Q1159" s="130"/>
      <c r="R1159" s="680"/>
      <c r="S1159" s="130"/>
      <c r="T1159" s="130"/>
      <c r="U1159" s="130"/>
      <c r="V1159" s="130"/>
      <c r="W1159" s="130"/>
      <c r="X1159" s="130"/>
      <c r="Y1159" s="680"/>
      <c r="Z1159" s="130"/>
      <c r="AA1159" s="130"/>
      <c r="AB1159" s="130"/>
      <c r="AC1159" s="130"/>
      <c r="AD1159" s="130"/>
      <c r="AE1159" s="130"/>
      <c r="AF1159" s="680"/>
      <c r="AG1159" s="130"/>
      <c r="AH1159" s="130"/>
      <c r="AI1159" s="130"/>
      <c r="AJ1159" s="130"/>
      <c r="AK1159" s="130"/>
      <c r="AL1159" s="130"/>
    </row>
    <row r="1160" spans="1:38" s="43" customFormat="1" x14ac:dyDescent="0.2">
      <c r="A1160" s="15"/>
      <c r="B1160" s="685"/>
      <c r="C1160" s="15"/>
      <c r="K1160" s="680"/>
      <c r="L1160" s="130"/>
      <c r="M1160" s="130"/>
      <c r="N1160" s="130"/>
      <c r="O1160" s="130"/>
      <c r="P1160" s="130"/>
      <c r="Q1160" s="130"/>
      <c r="R1160" s="680"/>
      <c r="S1160" s="130"/>
      <c r="T1160" s="130"/>
      <c r="U1160" s="130"/>
      <c r="V1160" s="130"/>
      <c r="W1160" s="130"/>
      <c r="X1160" s="130"/>
      <c r="Y1160" s="680"/>
      <c r="Z1160" s="130"/>
      <c r="AA1160" s="130"/>
      <c r="AB1160" s="130"/>
      <c r="AC1160" s="130"/>
      <c r="AD1160" s="130"/>
      <c r="AE1160" s="130"/>
      <c r="AF1160" s="680"/>
      <c r="AG1160" s="130"/>
      <c r="AH1160" s="130"/>
      <c r="AI1160" s="130"/>
      <c r="AJ1160" s="130"/>
      <c r="AK1160" s="130"/>
      <c r="AL1160" s="130"/>
    </row>
    <row r="1161" spans="1:38" s="43" customFormat="1" x14ac:dyDescent="0.2">
      <c r="A1161" s="15"/>
      <c r="B1161" s="685"/>
      <c r="C1161" s="15"/>
      <c r="K1161" s="680"/>
      <c r="L1161" s="130"/>
      <c r="M1161" s="130"/>
      <c r="N1161" s="130"/>
      <c r="O1161" s="130"/>
      <c r="P1161" s="130"/>
      <c r="Q1161" s="130"/>
      <c r="R1161" s="680"/>
      <c r="S1161" s="130"/>
      <c r="T1161" s="130"/>
      <c r="U1161" s="130"/>
      <c r="V1161" s="130"/>
      <c r="W1161" s="130"/>
      <c r="X1161" s="130"/>
      <c r="Y1161" s="680"/>
      <c r="Z1161" s="130"/>
      <c r="AA1161" s="130"/>
      <c r="AB1161" s="130"/>
      <c r="AC1161" s="130"/>
      <c r="AD1161" s="130"/>
      <c r="AE1161" s="130"/>
      <c r="AF1161" s="680"/>
      <c r="AG1161" s="130"/>
      <c r="AH1161" s="130"/>
      <c r="AI1161" s="130"/>
      <c r="AJ1161" s="130"/>
      <c r="AK1161" s="130"/>
      <c r="AL1161" s="130"/>
    </row>
    <row r="1162" spans="1:38" s="43" customFormat="1" x14ac:dyDescent="0.2">
      <c r="A1162" s="15"/>
      <c r="B1162" s="685"/>
      <c r="C1162" s="15"/>
      <c r="K1162" s="680"/>
      <c r="L1162" s="130"/>
      <c r="M1162" s="130"/>
      <c r="N1162" s="130"/>
      <c r="O1162" s="130"/>
      <c r="P1162" s="130"/>
      <c r="Q1162" s="130"/>
      <c r="R1162" s="680"/>
      <c r="S1162" s="130"/>
      <c r="T1162" s="130"/>
      <c r="U1162" s="130"/>
      <c r="V1162" s="130"/>
      <c r="W1162" s="130"/>
      <c r="X1162" s="130"/>
      <c r="Y1162" s="680"/>
      <c r="Z1162" s="130"/>
      <c r="AA1162" s="130"/>
      <c r="AB1162" s="130"/>
      <c r="AC1162" s="130"/>
      <c r="AD1162" s="130"/>
      <c r="AE1162" s="130"/>
      <c r="AF1162" s="680"/>
      <c r="AG1162" s="130"/>
      <c r="AH1162" s="130"/>
      <c r="AI1162" s="130"/>
      <c r="AJ1162" s="130"/>
      <c r="AK1162" s="130"/>
      <c r="AL1162" s="130"/>
    </row>
    <row r="1163" spans="1:38" s="43" customFormat="1" x14ac:dyDescent="0.2">
      <c r="A1163" s="15"/>
      <c r="B1163" s="685"/>
      <c r="C1163" s="15"/>
      <c r="K1163" s="680"/>
      <c r="L1163" s="130"/>
      <c r="M1163" s="130"/>
      <c r="N1163" s="130"/>
      <c r="O1163" s="130"/>
      <c r="P1163" s="130"/>
      <c r="Q1163" s="130"/>
      <c r="R1163" s="680"/>
      <c r="S1163" s="130"/>
      <c r="T1163" s="130"/>
      <c r="U1163" s="130"/>
      <c r="V1163" s="130"/>
      <c r="W1163" s="130"/>
      <c r="X1163" s="130"/>
      <c r="Y1163" s="680"/>
      <c r="Z1163" s="130"/>
      <c r="AA1163" s="130"/>
      <c r="AB1163" s="130"/>
      <c r="AC1163" s="130"/>
      <c r="AD1163" s="130"/>
      <c r="AE1163" s="130"/>
      <c r="AF1163" s="680"/>
      <c r="AG1163" s="130"/>
      <c r="AH1163" s="130"/>
      <c r="AI1163" s="130"/>
      <c r="AJ1163" s="130"/>
      <c r="AK1163" s="130"/>
      <c r="AL1163" s="130"/>
    </row>
    <row r="1164" spans="1:38" s="43" customFormat="1" x14ac:dyDescent="0.2">
      <c r="A1164" s="15"/>
      <c r="B1164" s="685"/>
      <c r="C1164" s="15"/>
      <c r="K1164" s="680"/>
      <c r="L1164" s="130"/>
      <c r="M1164" s="130"/>
      <c r="N1164" s="130"/>
      <c r="O1164" s="130"/>
      <c r="P1164" s="130"/>
      <c r="Q1164" s="130"/>
      <c r="R1164" s="680"/>
      <c r="S1164" s="130"/>
      <c r="T1164" s="130"/>
      <c r="U1164" s="130"/>
      <c r="V1164" s="130"/>
      <c r="W1164" s="130"/>
      <c r="X1164" s="130"/>
      <c r="Y1164" s="680"/>
      <c r="Z1164" s="130"/>
      <c r="AA1164" s="130"/>
      <c r="AB1164" s="130"/>
      <c r="AC1164" s="130"/>
      <c r="AD1164" s="130"/>
      <c r="AE1164" s="130"/>
      <c r="AF1164" s="680"/>
      <c r="AG1164" s="130"/>
      <c r="AH1164" s="130"/>
      <c r="AI1164" s="130"/>
      <c r="AJ1164" s="130"/>
      <c r="AK1164" s="130"/>
      <c r="AL1164" s="130"/>
    </row>
    <row r="1165" spans="1:38" s="43" customFormat="1" x14ac:dyDescent="0.2">
      <c r="A1165" s="15"/>
      <c r="B1165" s="685"/>
      <c r="C1165" s="15"/>
      <c r="K1165" s="680"/>
      <c r="L1165" s="130"/>
      <c r="M1165" s="130"/>
      <c r="N1165" s="130"/>
      <c r="O1165" s="130"/>
      <c r="P1165" s="130"/>
      <c r="Q1165" s="130"/>
      <c r="R1165" s="680"/>
      <c r="S1165" s="130"/>
      <c r="T1165" s="130"/>
      <c r="U1165" s="130"/>
      <c r="V1165" s="130"/>
      <c r="W1165" s="130"/>
      <c r="X1165" s="130"/>
      <c r="Y1165" s="680"/>
      <c r="Z1165" s="130"/>
      <c r="AA1165" s="130"/>
      <c r="AB1165" s="130"/>
      <c r="AC1165" s="130"/>
      <c r="AD1165" s="130"/>
      <c r="AE1165" s="130"/>
      <c r="AF1165" s="680"/>
      <c r="AG1165" s="130"/>
      <c r="AH1165" s="130"/>
      <c r="AI1165" s="130"/>
      <c r="AJ1165" s="130"/>
      <c r="AK1165" s="130"/>
      <c r="AL1165" s="130"/>
    </row>
    <row r="1166" spans="1:38" s="43" customFormat="1" x14ac:dyDescent="0.2">
      <c r="A1166" s="15"/>
      <c r="B1166" s="685"/>
      <c r="C1166" s="15"/>
      <c r="K1166" s="680"/>
      <c r="L1166" s="130"/>
      <c r="M1166" s="130"/>
      <c r="N1166" s="130"/>
      <c r="O1166" s="130"/>
      <c r="P1166" s="130"/>
      <c r="Q1166" s="130"/>
      <c r="R1166" s="680"/>
      <c r="S1166" s="130"/>
      <c r="T1166" s="130"/>
      <c r="U1166" s="130"/>
      <c r="V1166" s="130"/>
      <c r="W1166" s="130"/>
      <c r="X1166" s="130"/>
      <c r="Y1166" s="680"/>
      <c r="Z1166" s="130"/>
      <c r="AA1166" s="130"/>
      <c r="AB1166" s="130"/>
      <c r="AC1166" s="130"/>
      <c r="AD1166" s="130"/>
      <c r="AE1166" s="130"/>
      <c r="AF1166" s="680"/>
      <c r="AG1166" s="130"/>
      <c r="AH1166" s="130"/>
      <c r="AI1166" s="130"/>
      <c r="AJ1166" s="130"/>
      <c r="AK1166" s="130"/>
      <c r="AL1166" s="130"/>
    </row>
    <row r="1167" spans="1:38" s="43" customFormat="1" x14ac:dyDescent="0.2">
      <c r="A1167" s="15"/>
      <c r="B1167" s="685"/>
      <c r="C1167" s="15"/>
      <c r="K1167" s="680"/>
      <c r="L1167" s="130"/>
      <c r="M1167" s="130"/>
      <c r="N1167" s="130"/>
      <c r="O1167" s="130"/>
      <c r="P1167" s="130"/>
      <c r="Q1167" s="130"/>
      <c r="R1167" s="680"/>
      <c r="S1167" s="130"/>
      <c r="T1167" s="130"/>
      <c r="U1167" s="130"/>
      <c r="V1167" s="130"/>
      <c r="W1167" s="130"/>
      <c r="X1167" s="130"/>
      <c r="Y1167" s="680"/>
      <c r="Z1167" s="130"/>
      <c r="AA1167" s="130"/>
      <c r="AB1167" s="130"/>
      <c r="AC1167" s="130"/>
      <c r="AD1167" s="130"/>
      <c r="AE1167" s="130"/>
      <c r="AF1167" s="680"/>
      <c r="AG1167" s="130"/>
      <c r="AH1167" s="130"/>
      <c r="AI1167" s="130"/>
      <c r="AJ1167" s="130"/>
      <c r="AK1167" s="130"/>
      <c r="AL1167" s="130"/>
    </row>
    <row r="1168" spans="1:38" s="43" customFormat="1" x14ac:dyDescent="0.2">
      <c r="A1168" s="15"/>
      <c r="B1168" s="685"/>
      <c r="C1168" s="15"/>
      <c r="K1168" s="680"/>
      <c r="L1168" s="130"/>
      <c r="M1168" s="130"/>
      <c r="N1168" s="130"/>
      <c r="O1168" s="130"/>
      <c r="P1168" s="130"/>
      <c r="Q1168" s="130"/>
      <c r="R1168" s="680"/>
      <c r="S1168" s="130"/>
      <c r="T1168" s="130"/>
      <c r="U1168" s="130"/>
      <c r="V1168" s="130"/>
      <c r="W1168" s="130"/>
      <c r="X1168" s="130"/>
      <c r="Y1168" s="680"/>
      <c r="Z1168" s="130"/>
      <c r="AA1168" s="130"/>
      <c r="AB1168" s="130"/>
      <c r="AC1168" s="130"/>
      <c r="AD1168" s="130"/>
      <c r="AE1168" s="130"/>
      <c r="AF1168" s="680"/>
      <c r="AG1168" s="130"/>
      <c r="AH1168" s="130"/>
      <c r="AI1168" s="130"/>
      <c r="AJ1168" s="130"/>
      <c r="AK1168" s="130"/>
      <c r="AL1168" s="130"/>
    </row>
    <row r="1169" spans="1:38" s="43" customFormat="1" x14ac:dyDescent="0.2">
      <c r="A1169" s="15"/>
      <c r="B1169" s="685"/>
      <c r="C1169" s="15"/>
      <c r="K1169" s="680"/>
      <c r="L1169" s="130"/>
      <c r="M1169" s="130"/>
      <c r="N1169" s="130"/>
      <c r="O1169" s="130"/>
      <c r="P1169" s="130"/>
      <c r="Q1169" s="130"/>
      <c r="R1169" s="680"/>
      <c r="S1169" s="130"/>
      <c r="T1169" s="130"/>
      <c r="U1169" s="130"/>
      <c r="V1169" s="130"/>
      <c r="W1169" s="130"/>
      <c r="X1169" s="130"/>
      <c r="Y1169" s="680"/>
      <c r="Z1169" s="130"/>
      <c r="AA1169" s="130"/>
      <c r="AB1169" s="130"/>
      <c r="AC1169" s="130"/>
      <c r="AD1169" s="130"/>
      <c r="AE1169" s="130"/>
      <c r="AF1169" s="680"/>
      <c r="AG1169" s="130"/>
      <c r="AH1169" s="130"/>
      <c r="AI1169" s="130"/>
      <c r="AJ1169" s="130"/>
      <c r="AK1169" s="130"/>
      <c r="AL1169" s="130"/>
    </row>
    <row r="1170" spans="1:38" s="43" customFormat="1" x14ac:dyDescent="0.2">
      <c r="A1170" s="15"/>
      <c r="B1170" s="685"/>
      <c r="C1170" s="15"/>
      <c r="K1170" s="680"/>
      <c r="L1170" s="130"/>
      <c r="M1170" s="130"/>
      <c r="N1170" s="130"/>
      <c r="O1170" s="130"/>
      <c r="P1170" s="130"/>
      <c r="Q1170" s="130"/>
      <c r="R1170" s="680"/>
      <c r="S1170" s="130"/>
      <c r="T1170" s="130"/>
      <c r="U1170" s="130"/>
      <c r="V1170" s="130"/>
      <c r="W1170" s="130"/>
      <c r="X1170" s="130"/>
      <c r="Y1170" s="680"/>
      <c r="Z1170" s="130"/>
      <c r="AA1170" s="130"/>
      <c r="AB1170" s="130"/>
      <c r="AC1170" s="130"/>
      <c r="AD1170" s="130"/>
      <c r="AE1170" s="130"/>
      <c r="AF1170" s="680"/>
      <c r="AG1170" s="130"/>
      <c r="AH1170" s="130"/>
      <c r="AI1170" s="130"/>
      <c r="AJ1170" s="130"/>
      <c r="AK1170" s="130"/>
      <c r="AL1170" s="130"/>
    </row>
    <row r="1171" spans="1:38" s="43" customFormat="1" x14ac:dyDescent="0.2">
      <c r="A1171" s="15"/>
      <c r="B1171" s="685"/>
      <c r="C1171" s="15"/>
      <c r="K1171" s="680"/>
      <c r="L1171" s="130"/>
      <c r="M1171" s="130"/>
      <c r="N1171" s="130"/>
      <c r="O1171" s="130"/>
      <c r="P1171" s="130"/>
      <c r="Q1171" s="130"/>
      <c r="R1171" s="680"/>
      <c r="S1171" s="130"/>
      <c r="T1171" s="130"/>
      <c r="U1171" s="130"/>
      <c r="V1171" s="130"/>
      <c r="W1171" s="130"/>
      <c r="X1171" s="130"/>
      <c r="Y1171" s="680"/>
      <c r="Z1171" s="130"/>
      <c r="AA1171" s="130"/>
      <c r="AB1171" s="130"/>
      <c r="AC1171" s="130"/>
      <c r="AD1171" s="130"/>
      <c r="AE1171" s="130"/>
      <c r="AF1171" s="680"/>
      <c r="AG1171" s="130"/>
      <c r="AH1171" s="130"/>
      <c r="AI1171" s="130"/>
      <c r="AJ1171" s="130"/>
      <c r="AK1171" s="130"/>
      <c r="AL1171" s="130"/>
    </row>
    <row r="1172" spans="1:38" s="43" customFormat="1" x14ac:dyDescent="0.2">
      <c r="A1172" s="15"/>
      <c r="B1172" s="685"/>
      <c r="C1172" s="15"/>
      <c r="K1172" s="680"/>
      <c r="L1172" s="130"/>
      <c r="M1172" s="130"/>
      <c r="N1172" s="130"/>
      <c r="O1172" s="130"/>
      <c r="P1172" s="130"/>
      <c r="Q1172" s="130"/>
      <c r="R1172" s="680"/>
      <c r="S1172" s="130"/>
      <c r="T1172" s="130"/>
      <c r="U1172" s="130"/>
      <c r="V1172" s="130"/>
      <c r="W1172" s="130"/>
      <c r="X1172" s="130"/>
      <c r="Y1172" s="680"/>
      <c r="Z1172" s="130"/>
      <c r="AA1172" s="130"/>
      <c r="AB1172" s="130"/>
      <c r="AC1172" s="130"/>
      <c r="AD1172" s="130"/>
      <c r="AE1172" s="130"/>
      <c r="AF1172" s="680"/>
      <c r="AG1172" s="130"/>
      <c r="AH1172" s="130"/>
      <c r="AI1172" s="130"/>
      <c r="AJ1172" s="130"/>
      <c r="AK1172" s="130"/>
      <c r="AL1172" s="130"/>
    </row>
    <row r="1173" spans="1:38" s="43" customFormat="1" x14ac:dyDescent="0.2">
      <c r="A1173" s="15"/>
      <c r="B1173" s="685"/>
      <c r="C1173" s="15"/>
      <c r="K1173" s="680"/>
      <c r="L1173" s="130"/>
      <c r="M1173" s="130"/>
      <c r="N1173" s="130"/>
      <c r="O1173" s="130"/>
      <c r="P1173" s="130"/>
      <c r="Q1173" s="130"/>
      <c r="R1173" s="680"/>
      <c r="S1173" s="130"/>
      <c r="T1173" s="130"/>
      <c r="U1173" s="130"/>
      <c r="V1173" s="130"/>
      <c r="W1173" s="130"/>
      <c r="X1173" s="130"/>
      <c r="Y1173" s="680"/>
      <c r="Z1173" s="130"/>
      <c r="AA1173" s="130"/>
      <c r="AB1173" s="130"/>
      <c r="AC1173" s="130"/>
      <c r="AD1173" s="130"/>
      <c r="AE1173" s="130"/>
      <c r="AF1173" s="680"/>
      <c r="AG1173" s="130"/>
      <c r="AH1173" s="130"/>
      <c r="AI1173" s="130"/>
      <c r="AJ1173" s="130"/>
      <c r="AK1173" s="130"/>
      <c r="AL1173" s="130"/>
    </row>
    <row r="1174" spans="1:38" s="43" customFormat="1" x14ac:dyDescent="0.2">
      <c r="A1174" s="15"/>
      <c r="B1174" s="685"/>
      <c r="C1174" s="15"/>
      <c r="K1174" s="680"/>
      <c r="L1174" s="130"/>
      <c r="M1174" s="130"/>
      <c r="N1174" s="130"/>
      <c r="O1174" s="130"/>
      <c r="P1174" s="130"/>
      <c r="Q1174" s="130"/>
      <c r="R1174" s="680"/>
      <c r="S1174" s="130"/>
      <c r="T1174" s="130"/>
      <c r="U1174" s="130"/>
      <c r="V1174" s="130"/>
      <c r="W1174" s="130"/>
      <c r="X1174" s="130"/>
      <c r="Y1174" s="680"/>
      <c r="Z1174" s="130"/>
      <c r="AA1174" s="130"/>
      <c r="AB1174" s="130"/>
      <c r="AC1174" s="130"/>
      <c r="AD1174" s="130"/>
      <c r="AE1174" s="130"/>
      <c r="AF1174" s="680"/>
      <c r="AG1174" s="130"/>
      <c r="AH1174" s="130"/>
      <c r="AI1174" s="130"/>
      <c r="AJ1174" s="130"/>
      <c r="AK1174" s="130"/>
      <c r="AL1174" s="130"/>
    </row>
    <row r="1175" spans="1:38" s="43" customFormat="1" x14ac:dyDescent="0.2">
      <c r="A1175" s="15"/>
      <c r="B1175" s="685"/>
      <c r="C1175" s="15"/>
      <c r="K1175" s="680"/>
      <c r="L1175" s="130"/>
      <c r="M1175" s="130"/>
      <c r="N1175" s="130"/>
      <c r="O1175" s="130"/>
      <c r="P1175" s="130"/>
      <c r="Q1175" s="130"/>
      <c r="R1175" s="680"/>
      <c r="S1175" s="130"/>
      <c r="T1175" s="130"/>
      <c r="U1175" s="130"/>
      <c r="V1175" s="130"/>
      <c r="W1175" s="130"/>
      <c r="X1175" s="130"/>
      <c r="Y1175" s="680"/>
      <c r="Z1175" s="130"/>
      <c r="AA1175" s="130"/>
      <c r="AB1175" s="130"/>
      <c r="AC1175" s="130"/>
      <c r="AD1175" s="130"/>
      <c r="AE1175" s="130"/>
      <c r="AF1175" s="680"/>
      <c r="AG1175" s="130"/>
      <c r="AH1175" s="130"/>
      <c r="AI1175" s="130"/>
      <c r="AJ1175" s="130"/>
      <c r="AK1175" s="130"/>
      <c r="AL1175" s="130"/>
    </row>
    <row r="1176" spans="1:38" s="43" customFormat="1" x14ac:dyDescent="0.2">
      <c r="A1176" s="15"/>
      <c r="B1176" s="685"/>
      <c r="C1176" s="15"/>
      <c r="K1176" s="680"/>
      <c r="L1176" s="130"/>
      <c r="M1176" s="130"/>
      <c r="N1176" s="130"/>
      <c r="O1176" s="130"/>
      <c r="P1176" s="130"/>
      <c r="Q1176" s="130"/>
      <c r="R1176" s="680"/>
      <c r="S1176" s="130"/>
      <c r="T1176" s="130"/>
      <c r="U1176" s="130"/>
      <c r="V1176" s="130"/>
      <c r="W1176" s="130"/>
      <c r="X1176" s="130"/>
      <c r="Y1176" s="680"/>
      <c r="Z1176" s="130"/>
      <c r="AA1176" s="130"/>
      <c r="AB1176" s="130"/>
      <c r="AC1176" s="130"/>
      <c r="AD1176" s="130"/>
      <c r="AE1176" s="130"/>
      <c r="AF1176" s="680"/>
      <c r="AG1176" s="130"/>
      <c r="AH1176" s="130"/>
      <c r="AI1176" s="130"/>
      <c r="AJ1176" s="130"/>
      <c r="AK1176" s="130"/>
      <c r="AL1176" s="130"/>
    </row>
    <row r="1177" spans="1:38" s="43" customFormat="1" x14ac:dyDescent="0.2">
      <c r="A1177" s="15"/>
      <c r="B1177" s="685"/>
      <c r="C1177" s="15"/>
      <c r="K1177" s="680"/>
      <c r="L1177" s="130"/>
      <c r="M1177" s="130"/>
      <c r="N1177" s="130"/>
      <c r="O1177" s="130"/>
      <c r="P1177" s="130"/>
      <c r="Q1177" s="130"/>
      <c r="R1177" s="680"/>
      <c r="S1177" s="130"/>
      <c r="T1177" s="130"/>
      <c r="U1177" s="130"/>
      <c r="V1177" s="130"/>
      <c r="W1177" s="130"/>
      <c r="X1177" s="130"/>
      <c r="Y1177" s="680"/>
      <c r="Z1177" s="130"/>
      <c r="AA1177" s="130"/>
      <c r="AB1177" s="130"/>
      <c r="AC1177" s="130"/>
      <c r="AD1177" s="130"/>
      <c r="AE1177" s="130"/>
      <c r="AF1177" s="680"/>
      <c r="AG1177" s="130"/>
      <c r="AH1177" s="130"/>
      <c r="AI1177" s="130"/>
      <c r="AJ1177" s="130"/>
      <c r="AK1177" s="130"/>
      <c r="AL1177" s="130"/>
    </row>
    <row r="1178" spans="1:38" s="43" customFormat="1" x14ac:dyDescent="0.2">
      <c r="A1178" s="15"/>
      <c r="B1178" s="685"/>
      <c r="C1178" s="15"/>
      <c r="K1178" s="680"/>
      <c r="L1178" s="130"/>
      <c r="M1178" s="130"/>
      <c r="N1178" s="130"/>
      <c r="O1178" s="130"/>
      <c r="P1178" s="130"/>
      <c r="Q1178" s="130"/>
      <c r="R1178" s="680"/>
      <c r="S1178" s="130"/>
      <c r="T1178" s="130"/>
      <c r="U1178" s="130"/>
      <c r="V1178" s="130"/>
      <c r="W1178" s="130"/>
      <c r="X1178" s="130"/>
      <c r="Y1178" s="680"/>
      <c r="Z1178" s="130"/>
      <c r="AA1178" s="130"/>
      <c r="AB1178" s="130"/>
      <c r="AC1178" s="130"/>
      <c r="AD1178" s="130"/>
      <c r="AE1178" s="130"/>
      <c r="AF1178" s="680"/>
      <c r="AG1178" s="130"/>
      <c r="AH1178" s="130"/>
      <c r="AI1178" s="130"/>
      <c r="AJ1178" s="130"/>
      <c r="AK1178" s="130"/>
      <c r="AL1178" s="130"/>
    </row>
    <row r="1179" spans="1:38" s="43" customFormat="1" x14ac:dyDescent="0.2">
      <c r="A1179" s="15"/>
      <c r="B1179" s="685"/>
      <c r="C1179" s="15"/>
      <c r="K1179" s="680"/>
      <c r="L1179" s="130"/>
      <c r="M1179" s="130"/>
      <c r="N1179" s="130"/>
      <c r="O1179" s="130"/>
      <c r="P1179" s="130"/>
      <c r="Q1179" s="130"/>
      <c r="R1179" s="680"/>
      <c r="S1179" s="130"/>
      <c r="T1179" s="130"/>
      <c r="U1179" s="130"/>
      <c r="V1179" s="130"/>
      <c r="W1179" s="130"/>
      <c r="X1179" s="130"/>
      <c r="Y1179" s="680"/>
      <c r="Z1179" s="130"/>
      <c r="AA1179" s="130"/>
      <c r="AB1179" s="130"/>
      <c r="AC1179" s="130"/>
      <c r="AD1179" s="130"/>
      <c r="AE1179" s="130"/>
      <c r="AF1179" s="680"/>
      <c r="AG1179" s="130"/>
      <c r="AH1179" s="130"/>
      <c r="AI1179" s="130"/>
      <c r="AJ1179" s="130"/>
      <c r="AK1179" s="130"/>
      <c r="AL1179" s="130"/>
    </row>
    <row r="1180" spans="1:38" s="43" customFormat="1" x14ac:dyDescent="0.2">
      <c r="A1180" s="15"/>
      <c r="B1180" s="685"/>
      <c r="C1180" s="15"/>
      <c r="K1180" s="680"/>
      <c r="L1180" s="130"/>
      <c r="M1180" s="130"/>
      <c r="N1180" s="130"/>
      <c r="O1180" s="130"/>
      <c r="P1180" s="130"/>
      <c r="Q1180" s="130"/>
      <c r="R1180" s="680"/>
      <c r="S1180" s="130"/>
      <c r="T1180" s="130"/>
      <c r="U1180" s="130"/>
      <c r="V1180" s="130"/>
      <c r="W1180" s="130"/>
      <c r="X1180" s="130"/>
      <c r="Y1180" s="680"/>
      <c r="Z1180" s="130"/>
      <c r="AA1180" s="130"/>
      <c r="AB1180" s="130"/>
      <c r="AC1180" s="130"/>
      <c r="AD1180" s="130"/>
      <c r="AE1180" s="130"/>
      <c r="AF1180" s="680"/>
      <c r="AG1180" s="130"/>
      <c r="AH1180" s="130"/>
      <c r="AI1180" s="130"/>
      <c r="AJ1180" s="130"/>
      <c r="AK1180" s="130"/>
      <c r="AL1180" s="130"/>
    </row>
    <row r="1181" spans="1:38" s="43" customFormat="1" x14ac:dyDescent="0.2">
      <c r="A1181" s="15"/>
      <c r="B1181" s="685"/>
      <c r="C1181" s="15"/>
      <c r="K1181" s="680"/>
      <c r="L1181" s="130"/>
      <c r="M1181" s="130"/>
      <c r="N1181" s="130"/>
      <c r="O1181" s="130"/>
      <c r="P1181" s="130"/>
      <c r="Q1181" s="130"/>
      <c r="R1181" s="680"/>
      <c r="S1181" s="130"/>
      <c r="T1181" s="130"/>
      <c r="U1181" s="130"/>
      <c r="V1181" s="130"/>
      <c r="W1181" s="130"/>
      <c r="X1181" s="130"/>
      <c r="Y1181" s="680"/>
      <c r="Z1181" s="130"/>
      <c r="AA1181" s="130"/>
      <c r="AB1181" s="130"/>
      <c r="AC1181" s="130"/>
      <c r="AD1181" s="130"/>
      <c r="AE1181" s="130"/>
      <c r="AF1181" s="680"/>
      <c r="AG1181" s="130"/>
      <c r="AH1181" s="130"/>
      <c r="AI1181" s="130"/>
      <c r="AJ1181" s="130"/>
      <c r="AK1181" s="130"/>
      <c r="AL1181" s="130"/>
    </row>
    <row r="1182" spans="1:38" s="43" customFormat="1" x14ac:dyDescent="0.2">
      <c r="A1182" s="15"/>
      <c r="B1182" s="685"/>
      <c r="C1182" s="15"/>
      <c r="K1182" s="680"/>
      <c r="L1182" s="130"/>
      <c r="M1182" s="130"/>
      <c r="N1182" s="130"/>
      <c r="O1182" s="130"/>
      <c r="P1182" s="130"/>
      <c r="Q1182" s="130"/>
      <c r="R1182" s="680"/>
      <c r="S1182" s="130"/>
      <c r="T1182" s="130"/>
      <c r="U1182" s="130"/>
      <c r="V1182" s="130"/>
      <c r="W1182" s="130"/>
      <c r="X1182" s="130"/>
      <c r="Y1182" s="680"/>
      <c r="Z1182" s="130"/>
      <c r="AA1182" s="130"/>
      <c r="AB1182" s="130"/>
      <c r="AC1182" s="130"/>
      <c r="AD1182" s="130"/>
      <c r="AE1182" s="130"/>
      <c r="AF1182" s="680"/>
      <c r="AG1182" s="130"/>
      <c r="AH1182" s="130"/>
      <c r="AI1182" s="130"/>
      <c r="AJ1182" s="130"/>
      <c r="AK1182" s="130"/>
      <c r="AL1182" s="130"/>
    </row>
    <row r="1183" spans="1:38" s="43" customFormat="1" x14ac:dyDescent="0.2">
      <c r="A1183" s="15"/>
      <c r="B1183" s="685"/>
      <c r="C1183" s="15"/>
      <c r="K1183" s="680"/>
      <c r="L1183" s="130"/>
      <c r="M1183" s="130"/>
      <c r="N1183" s="130"/>
      <c r="O1183" s="130"/>
      <c r="P1183" s="130"/>
      <c r="Q1183" s="130"/>
      <c r="R1183" s="680"/>
      <c r="S1183" s="130"/>
      <c r="T1183" s="130"/>
      <c r="U1183" s="130"/>
      <c r="V1183" s="130"/>
      <c r="W1183" s="130"/>
      <c r="X1183" s="130"/>
      <c r="Y1183" s="680"/>
      <c r="Z1183" s="130"/>
      <c r="AA1183" s="130"/>
      <c r="AB1183" s="130"/>
      <c r="AC1183" s="130"/>
      <c r="AD1183" s="130"/>
      <c r="AE1183" s="130"/>
      <c r="AF1183" s="680"/>
      <c r="AG1183" s="130"/>
      <c r="AH1183" s="130"/>
      <c r="AI1183" s="130"/>
      <c r="AJ1183" s="130"/>
      <c r="AK1183" s="130"/>
      <c r="AL1183" s="130"/>
    </row>
    <row r="1184" spans="1:38" s="43" customFormat="1" x14ac:dyDescent="0.2">
      <c r="A1184" s="15"/>
      <c r="B1184" s="685"/>
      <c r="C1184" s="15"/>
      <c r="K1184" s="680"/>
      <c r="L1184" s="130"/>
      <c r="M1184" s="130"/>
      <c r="N1184" s="130"/>
      <c r="O1184" s="130"/>
      <c r="P1184" s="130"/>
      <c r="Q1184" s="130"/>
      <c r="R1184" s="680"/>
      <c r="S1184" s="130"/>
      <c r="T1184" s="130"/>
      <c r="U1184" s="130"/>
      <c r="V1184" s="130"/>
      <c r="W1184" s="130"/>
      <c r="X1184" s="130"/>
      <c r="Y1184" s="680"/>
      <c r="Z1184" s="130"/>
      <c r="AA1184" s="130"/>
      <c r="AB1184" s="130"/>
      <c r="AC1184" s="130"/>
      <c r="AD1184" s="130"/>
      <c r="AE1184" s="130"/>
      <c r="AF1184" s="680"/>
      <c r="AG1184" s="130"/>
      <c r="AH1184" s="130"/>
      <c r="AI1184" s="130"/>
      <c r="AJ1184" s="130"/>
      <c r="AK1184" s="130"/>
      <c r="AL1184" s="130"/>
    </row>
    <row r="1185" spans="1:38" s="43" customFormat="1" x14ac:dyDescent="0.2">
      <c r="A1185" s="15"/>
      <c r="B1185" s="685"/>
      <c r="C1185" s="15"/>
      <c r="K1185" s="680"/>
      <c r="L1185" s="130"/>
      <c r="M1185" s="130"/>
      <c r="N1185" s="130"/>
      <c r="O1185" s="130"/>
      <c r="P1185" s="130"/>
      <c r="Q1185" s="130"/>
      <c r="R1185" s="680"/>
      <c r="S1185" s="130"/>
      <c r="T1185" s="130"/>
      <c r="U1185" s="130"/>
      <c r="V1185" s="130"/>
      <c r="W1185" s="130"/>
      <c r="X1185" s="130"/>
      <c r="Y1185" s="680"/>
      <c r="Z1185" s="130"/>
      <c r="AA1185" s="130"/>
      <c r="AB1185" s="130"/>
      <c r="AC1185" s="130"/>
      <c r="AD1185" s="130"/>
      <c r="AE1185" s="130"/>
      <c r="AF1185" s="680"/>
      <c r="AG1185" s="130"/>
      <c r="AH1185" s="130"/>
      <c r="AI1185" s="130"/>
      <c r="AJ1185" s="130"/>
      <c r="AK1185" s="130"/>
      <c r="AL1185" s="130"/>
    </row>
    <row r="1186" spans="1:38" s="43" customFormat="1" x14ac:dyDescent="0.2">
      <c r="A1186" s="15"/>
      <c r="B1186" s="685"/>
      <c r="C1186" s="15"/>
      <c r="K1186" s="680"/>
      <c r="L1186" s="130"/>
      <c r="M1186" s="130"/>
      <c r="N1186" s="130"/>
      <c r="O1186" s="130"/>
      <c r="P1186" s="130"/>
      <c r="Q1186" s="130"/>
      <c r="R1186" s="680"/>
      <c r="S1186" s="130"/>
      <c r="T1186" s="130"/>
      <c r="U1186" s="130"/>
      <c r="V1186" s="130"/>
      <c r="W1186" s="130"/>
      <c r="X1186" s="130"/>
      <c r="Y1186" s="680"/>
      <c r="Z1186" s="130"/>
      <c r="AA1186" s="130"/>
      <c r="AB1186" s="130"/>
      <c r="AC1186" s="130"/>
      <c r="AD1186" s="130"/>
      <c r="AE1186" s="130"/>
      <c r="AF1186" s="680"/>
      <c r="AG1186" s="130"/>
      <c r="AH1186" s="130"/>
      <c r="AI1186" s="130"/>
      <c r="AJ1186" s="130"/>
      <c r="AK1186" s="130"/>
      <c r="AL1186" s="130"/>
    </row>
    <row r="1187" spans="1:38" s="43" customFormat="1" x14ac:dyDescent="0.2">
      <c r="A1187" s="15"/>
      <c r="B1187" s="685"/>
      <c r="C1187" s="15"/>
      <c r="K1187" s="680"/>
      <c r="L1187" s="130"/>
      <c r="M1187" s="130"/>
      <c r="N1187" s="130"/>
      <c r="O1187" s="130"/>
      <c r="P1187" s="130"/>
      <c r="Q1187" s="130"/>
      <c r="R1187" s="680"/>
      <c r="S1187" s="130"/>
      <c r="T1187" s="130"/>
      <c r="U1187" s="130"/>
      <c r="V1187" s="130"/>
      <c r="W1187" s="130"/>
      <c r="X1187" s="130"/>
      <c r="Y1187" s="680"/>
      <c r="Z1187" s="130"/>
      <c r="AA1187" s="130"/>
      <c r="AB1187" s="130"/>
      <c r="AC1187" s="130"/>
      <c r="AD1187" s="130"/>
      <c r="AE1187" s="130"/>
      <c r="AF1187" s="680"/>
      <c r="AG1187" s="130"/>
      <c r="AH1187" s="130"/>
      <c r="AI1187" s="130"/>
      <c r="AJ1187" s="130"/>
      <c r="AK1187" s="130"/>
      <c r="AL1187" s="130"/>
    </row>
    <row r="1188" spans="1:38" s="43" customFormat="1" x14ac:dyDescent="0.2">
      <c r="A1188" s="15"/>
      <c r="B1188" s="685"/>
      <c r="C1188" s="15"/>
      <c r="K1188" s="680"/>
      <c r="L1188" s="130"/>
      <c r="M1188" s="130"/>
      <c r="N1188" s="130"/>
      <c r="O1188" s="130"/>
      <c r="P1188" s="130"/>
      <c r="Q1188" s="130"/>
      <c r="R1188" s="680"/>
      <c r="S1188" s="130"/>
      <c r="T1188" s="130"/>
      <c r="U1188" s="130"/>
      <c r="V1188" s="130"/>
      <c r="W1188" s="130"/>
      <c r="X1188" s="130"/>
      <c r="Y1188" s="680"/>
      <c r="Z1188" s="130"/>
      <c r="AA1188" s="130"/>
      <c r="AB1188" s="130"/>
      <c r="AC1188" s="130"/>
      <c r="AD1188" s="130"/>
      <c r="AE1188" s="130"/>
      <c r="AF1188" s="680"/>
      <c r="AG1188" s="130"/>
      <c r="AH1188" s="130"/>
      <c r="AI1188" s="130"/>
      <c r="AJ1188" s="130"/>
      <c r="AK1188" s="130"/>
      <c r="AL1188" s="130"/>
    </row>
    <row r="1189" spans="1:38" s="43" customFormat="1" x14ac:dyDescent="0.2">
      <c r="A1189" s="15"/>
      <c r="B1189" s="685"/>
      <c r="C1189" s="15"/>
      <c r="K1189" s="680"/>
      <c r="L1189" s="130"/>
      <c r="M1189" s="130"/>
      <c r="N1189" s="130"/>
      <c r="O1189" s="130"/>
      <c r="P1189" s="130"/>
      <c r="Q1189" s="130"/>
      <c r="R1189" s="680"/>
      <c r="S1189" s="130"/>
      <c r="T1189" s="130"/>
      <c r="U1189" s="130"/>
      <c r="V1189" s="130"/>
      <c r="W1189" s="130"/>
      <c r="X1189" s="130"/>
      <c r="Y1189" s="680"/>
      <c r="Z1189" s="130"/>
      <c r="AA1189" s="130"/>
      <c r="AB1189" s="130"/>
      <c r="AC1189" s="130"/>
      <c r="AD1189" s="130"/>
      <c r="AE1189" s="130"/>
      <c r="AF1189" s="680"/>
      <c r="AG1189" s="130"/>
      <c r="AH1189" s="130"/>
      <c r="AI1189" s="130"/>
      <c r="AJ1189" s="130"/>
      <c r="AK1189" s="130"/>
      <c r="AL1189" s="130"/>
    </row>
    <row r="1190" spans="1:38" s="43" customFormat="1" x14ac:dyDescent="0.2">
      <c r="A1190" s="15"/>
      <c r="B1190" s="685"/>
      <c r="C1190" s="15"/>
      <c r="K1190" s="680"/>
      <c r="L1190" s="130"/>
      <c r="M1190" s="130"/>
      <c r="N1190" s="130"/>
      <c r="O1190" s="130"/>
      <c r="P1190" s="130"/>
      <c r="Q1190" s="130"/>
      <c r="R1190" s="680"/>
      <c r="S1190" s="130"/>
      <c r="T1190" s="130"/>
      <c r="U1190" s="130"/>
      <c r="V1190" s="130"/>
      <c r="W1190" s="130"/>
      <c r="X1190" s="130"/>
      <c r="Y1190" s="680"/>
      <c r="Z1190" s="130"/>
      <c r="AA1190" s="130"/>
      <c r="AB1190" s="130"/>
      <c r="AC1190" s="130"/>
      <c r="AD1190" s="130"/>
      <c r="AE1190" s="130"/>
      <c r="AF1190" s="680"/>
      <c r="AG1190" s="130"/>
      <c r="AH1190" s="130"/>
      <c r="AI1190" s="130"/>
      <c r="AJ1190" s="130"/>
      <c r="AK1190" s="130"/>
      <c r="AL1190" s="130"/>
    </row>
    <row r="1191" spans="1:38" s="43" customFormat="1" x14ac:dyDescent="0.2">
      <c r="A1191" s="15"/>
      <c r="B1191" s="685"/>
      <c r="C1191" s="15"/>
      <c r="K1191" s="680"/>
      <c r="L1191" s="130"/>
      <c r="M1191" s="130"/>
      <c r="N1191" s="130"/>
      <c r="O1191" s="130"/>
      <c r="P1191" s="130"/>
      <c r="Q1191" s="130"/>
      <c r="R1191" s="680"/>
      <c r="S1191" s="130"/>
      <c r="T1191" s="130"/>
      <c r="U1191" s="130"/>
      <c r="V1191" s="130"/>
      <c r="W1191" s="130"/>
      <c r="X1191" s="130"/>
      <c r="Y1191" s="680"/>
      <c r="Z1191" s="130"/>
      <c r="AA1191" s="130"/>
      <c r="AB1191" s="130"/>
      <c r="AC1191" s="130"/>
      <c r="AD1191" s="130"/>
      <c r="AE1191" s="130"/>
      <c r="AF1191" s="680"/>
      <c r="AG1191" s="130"/>
      <c r="AH1191" s="130"/>
      <c r="AI1191" s="130"/>
      <c r="AJ1191" s="130"/>
      <c r="AK1191" s="130"/>
      <c r="AL1191" s="130"/>
    </row>
    <row r="1192" spans="1:38" s="43" customFormat="1" x14ac:dyDescent="0.2">
      <c r="A1192" s="15"/>
      <c r="B1192" s="685"/>
      <c r="C1192" s="15"/>
      <c r="K1192" s="680"/>
      <c r="L1192" s="130"/>
      <c r="M1192" s="130"/>
      <c r="N1192" s="130"/>
      <c r="O1192" s="130"/>
      <c r="P1192" s="130"/>
      <c r="Q1192" s="130"/>
      <c r="R1192" s="680"/>
      <c r="S1192" s="130"/>
      <c r="T1192" s="130"/>
      <c r="U1192" s="130"/>
      <c r="V1192" s="130"/>
      <c r="W1192" s="130"/>
      <c r="X1192" s="130"/>
      <c r="Y1192" s="680"/>
      <c r="Z1192" s="130"/>
      <c r="AA1192" s="130"/>
      <c r="AB1192" s="130"/>
      <c r="AC1192" s="130"/>
      <c r="AD1192" s="130"/>
      <c r="AE1192" s="130"/>
      <c r="AF1192" s="680"/>
      <c r="AG1192" s="130"/>
      <c r="AH1192" s="130"/>
      <c r="AI1192" s="130"/>
      <c r="AJ1192" s="130"/>
      <c r="AK1192" s="130"/>
      <c r="AL1192" s="130"/>
    </row>
    <row r="1193" spans="1:38" s="43" customFormat="1" x14ac:dyDescent="0.2">
      <c r="A1193" s="15"/>
      <c r="B1193" s="685"/>
      <c r="C1193" s="15"/>
      <c r="K1193" s="680"/>
      <c r="L1193" s="130"/>
      <c r="M1193" s="130"/>
      <c r="N1193" s="130"/>
      <c r="O1193" s="130"/>
      <c r="P1193" s="130"/>
      <c r="Q1193" s="130"/>
      <c r="R1193" s="680"/>
      <c r="S1193" s="130"/>
      <c r="T1193" s="130"/>
      <c r="U1193" s="130"/>
      <c r="V1193" s="130"/>
      <c r="W1193" s="130"/>
      <c r="X1193" s="130"/>
      <c r="Y1193" s="680"/>
      <c r="Z1193" s="130"/>
      <c r="AA1193" s="130"/>
      <c r="AB1193" s="130"/>
      <c r="AC1193" s="130"/>
      <c r="AD1193" s="130"/>
      <c r="AE1193" s="130"/>
      <c r="AF1193" s="680"/>
      <c r="AG1193" s="130"/>
      <c r="AH1193" s="130"/>
      <c r="AI1193" s="130"/>
      <c r="AJ1193" s="130"/>
      <c r="AK1193" s="130"/>
      <c r="AL1193" s="130"/>
    </row>
    <row r="1194" spans="1:38" s="43" customFormat="1" x14ac:dyDescent="0.2">
      <c r="A1194" s="15"/>
      <c r="B1194" s="685"/>
      <c r="C1194" s="15"/>
      <c r="K1194" s="680"/>
      <c r="L1194" s="130"/>
      <c r="M1194" s="130"/>
      <c r="N1194" s="130"/>
      <c r="O1194" s="130"/>
      <c r="P1194" s="130"/>
      <c r="Q1194" s="130"/>
      <c r="R1194" s="680"/>
      <c r="S1194" s="130"/>
      <c r="T1194" s="130"/>
      <c r="U1194" s="130"/>
      <c r="V1194" s="130"/>
      <c r="W1194" s="130"/>
      <c r="X1194" s="130"/>
      <c r="Y1194" s="680"/>
      <c r="Z1194" s="130"/>
      <c r="AA1194" s="130"/>
      <c r="AB1194" s="130"/>
      <c r="AC1194" s="130"/>
      <c r="AD1194" s="130"/>
      <c r="AE1194" s="130"/>
      <c r="AF1194" s="680"/>
      <c r="AG1194" s="130"/>
      <c r="AH1194" s="130"/>
      <c r="AI1194" s="130"/>
      <c r="AJ1194" s="130"/>
      <c r="AK1194" s="130"/>
      <c r="AL1194" s="130"/>
    </row>
    <row r="1195" spans="1:38" s="43" customFormat="1" x14ac:dyDescent="0.2">
      <c r="A1195" s="15"/>
      <c r="B1195" s="685"/>
      <c r="C1195" s="15"/>
      <c r="K1195" s="680"/>
      <c r="L1195" s="130"/>
      <c r="M1195" s="130"/>
      <c r="N1195" s="130"/>
      <c r="O1195" s="130"/>
      <c r="P1195" s="130"/>
      <c r="Q1195" s="130"/>
      <c r="R1195" s="680"/>
      <c r="S1195" s="130"/>
      <c r="T1195" s="130"/>
      <c r="U1195" s="130"/>
      <c r="V1195" s="130"/>
      <c r="W1195" s="130"/>
      <c r="X1195" s="130"/>
      <c r="Y1195" s="680"/>
      <c r="Z1195" s="130"/>
      <c r="AA1195" s="130"/>
      <c r="AB1195" s="130"/>
      <c r="AC1195" s="130"/>
      <c r="AD1195" s="130"/>
      <c r="AE1195" s="130"/>
      <c r="AF1195" s="680"/>
      <c r="AG1195" s="130"/>
      <c r="AH1195" s="130"/>
      <c r="AI1195" s="130"/>
      <c r="AJ1195" s="130"/>
      <c r="AK1195" s="130"/>
      <c r="AL1195" s="130"/>
    </row>
    <row r="1196" spans="1:38" s="43" customFormat="1" x14ac:dyDescent="0.2">
      <c r="A1196" s="15"/>
      <c r="B1196" s="685"/>
      <c r="C1196" s="15"/>
      <c r="K1196" s="680"/>
      <c r="L1196" s="130"/>
      <c r="M1196" s="130"/>
      <c r="N1196" s="130"/>
      <c r="O1196" s="130"/>
      <c r="P1196" s="130"/>
      <c r="Q1196" s="130"/>
      <c r="R1196" s="680"/>
      <c r="S1196" s="130"/>
      <c r="T1196" s="130"/>
      <c r="U1196" s="130"/>
      <c r="V1196" s="130"/>
      <c r="W1196" s="130"/>
      <c r="X1196" s="130"/>
      <c r="Y1196" s="680"/>
      <c r="Z1196" s="130"/>
      <c r="AA1196" s="130"/>
      <c r="AB1196" s="130"/>
      <c r="AC1196" s="130"/>
      <c r="AD1196" s="130"/>
      <c r="AE1196" s="130"/>
      <c r="AF1196" s="680"/>
      <c r="AG1196" s="130"/>
      <c r="AH1196" s="130"/>
      <c r="AI1196" s="130"/>
      <c r="AJ1196" s="130"/>
      <c r="AK1196" s="130"/>
      <c r="AL1196" s="130"/>
    </row>
    <row r="1197" spans="1:38" s="43" customFormat="1" x14ac:dyDescent="0.2">
      <c r="A1197" s="15"/>
      <c r="B1197" s="685"/>
      <c r="C1197" s="15"/>
      <c r="K1197" s="680"/>
      <c r="L1197" s="130"/>
      <c r="M1197" s="130"/>
      <c r="N1197" s="130"/>
      <c r="O1197" s="130"/>
      <c r="P1197" s="130"/>
      <c r="Q1197" s="130"/>
      <c r="R1197" s="680"/>
      <c r="S1197" s="130"/>
      <c r="T1197" s="130"/>
      <c r="U1197" s="130"/>
      <c r="V1197" s="130"/>
      <c r="W1197" s="130"/>
      <c r="X1197" s="130"/>
      <c r="Y1197" s="680"/>
      <c r="Z1197" s="130"/>
      <c r="AA1197" s="130"/>
      <c r="AB1197" s="130"/>
      <c r="AC1197" s="130"/>
      <c r="AD1197" s="130"/>
      <c r="AE1197" s="130"/>
      <c r="AF1197" s="680"/>
      <c r="AG1197" s="130"/>
      <c r="AH1197" s="130"/>
      <c r="AI1197" s="130"/>
      <c r="AJ1197" s="130"/>
      <c r="AK1197" s="130"/>
      <c r="AL1197" s="130"/>
    </row>
    <row r="1198" spans="1:38" s="43" customFormat="1" x14ac:dyDescent="0.2">
      <c r="A1198" s="15"/>
      <c r="B1198" s="685"/>
      <c r="C1198" s="15"/>
      <c r="K1198" s="680"/>
      <c r="L1198" s="130"/>
      <c r="M1198" s="130"/>
      <c r="N1198" s="130"/>
      <c r="O1198" s="130"/>
      <c r="P1198" s="130"/>
      <c r="Q1198" s="130"/>
      <c r="R1198" s="680"/>
      <c r="S1198" s="130"/>
      <c r="T1198" s="130"/>
      <c r="U1198" s="130"/>
      <c r="V1198" s="130"/>
      <c r="W1198" s="130"/>
      <c r="X1198" s="130"/>
      <c r="Y1198" s="680"/>
      <c r="Z1198" s="130"/>
      <c r="AA1198" s="130"/>
      <c r="AB1198" s="130"/>
      <c r="AC1198" s="130"/>
      <c r="AD1198" s="130"/>
      <c r="AE1198" s="130"/>
      <c r="AF1198" s="680"/>
      <c r="AG1198" s="130"/>
      <c r="AH1198" s="130"/>
      <c r="AI1198" s="130"/>
      <c r="AJ1198" s="130"/>
      <c r="AK1198" s="130"/>
      <c r="AL1198" s="130"/>
    </row>
    <row r="1199" spans="1:38" s="43" customFormat="1" x14ac:dyDescent="0.2">
      <c r="A1199" s="15"/>
      <c r="B1199" s="685"/>
      <c r="C1199" s="15"/>
      <c r="K1199" s="680"/>
      <c r="L1199" s="130"/>
      <c r="M1199" s="130"/>
      <c r="N1199" s="130"/>
      <c r="O1199" s="130"/>
      <c r="P1199" s="130"/>
      <c r="Q1199" s="130"/>
      <c r="R1199" s="680"/>
      <c r="S1199" s="130"/>
      <c r="T1199" s="130"/>
      <c r="U1199" s="130"/>
      <c r="V1199" s="130"/>
      <c r="W1199" s="130"/>
      <c r="X1199" s="130"/>
      <c r="Y1199" s="680"/>
      <c r="Z1199" s="130"/>
      <c r="AA1199" s="130"/>
      <c r="AB1199" s="130"/>
      <c r="AC1199" s="130"/>
      <c r="AD1199" s="130"/>
      <c r="AE1199" s="130"/>
      <c r="AF1199" s="680"/>
      <c r="AG1199" s="130"/>
      <c r="AH1199" s="130"/>
      <c r="AI1199" s="130"/>
      <c r="AJ1199" s="130"/>
      <c r="AK1199" s="130"/>
      <c r="AL1199" s="130"/>
    </row>
    <row r="1200" spans="1:38" s="43" customFormat="1" x14ac:dyDescent="0.2">
      <c r="A1200" s="15"/>
      <c r="B1200" s="685"/>
      <c r="C1200" s="15"/>
      <c r="K1200" s="680"/>
      <c r="L1200" s="130"/>
      <c r="M1200" s="130"/>
      <c r="N1200" s="130"/>
      <c r="O1200" s="130"/>
      <c r="P1200" s="130"/>
      <c r="Q1200" s="130"/>
      <c r="R1200" s="680"/>
      <c r="S1200" s="130"/>
      <c r="T1200" s="130"/>
      <c r="U1200" s="130"/>
      <c r="V1200" s="130"/>
      <c r="W1200" s="130"/>
      <c r="X1200" s="130"/>
      <c r="Y1200" s="680"/>
      <c r="Z1200" s="130"/>
      <c r="AA1200" s="130"/>
      <c r="AB1200" s="130"/>
      <c r="AC1200" s="130"/>
      <c r="AD1200" s="130"/>
      <c r="AE1200" s="130"/>
      <c r="AF1200" s="680"/>
      <c r="AG1200" s="130"/>
      <c r="AH1200" s="130"/>
      <c r="AI1200" s="130"/>
      <c r="AJ1200" s="130"/>
      <c r="AK1200" s="130"/>
      <c r="AL1200" s="130"/>
    </row>
    <row r="1201" spans="1:38" s="43" customFormat="1" x14ac:dyDescent="0.2">
      <c r="A1201" s="15"/>
      <c r="B1201" s="685"/>
      <c r="C1201" s="15"/>
      <c r="K1201" s="680"/>
      <c r="L1201" s="130"/>
      <c r="M1201" s="130"/>
      <c r="N1201" s="130"/>
      <c r="O1201" s="130"/>
      <c r="P1201" s="130"/>
      <c r="Q1201" s="130"/>
      <c r="R1201" s="680"/>
      <c r="S1201" s="130"/>
      <c r="T1201" s="130"/>
      <c r="U1201" s="130"/>
      <c r="V1201" s="130"/>
      <c r="W1201" s="130"/>
      <c r="X1201" s="130"/>
      <c r="Y1201" s="680"/>
      <c r="Z1201" s="130"/>
      <c r="AA1201" s="130"/>
      <c r="AB1201" s="130"/>
      <c r="AC1201" s="130"/>
      <c r="AD1201" s="130"/>
      <c r="AE1201" s="130"/>
      <c r="AF1201" s="680"/>
      <c r="AG1201" s="130"/>
      <c r="AH1201" s="130"/>
      <c r="AI1201" s="130"/>
      <c r="AJ1201" s="130"/>
      <c r="AK1201" s="130"/>
      <c r="AL1201" s="130"/>
    </row>
    <row r="1202" spans="1:38" s="43" customFormat="1" x14ac:dyDescent="0.2">
      <c r="A1202" s="15"/>
      <c r="B1202" s="685"/>
      <c r="C1202" s="15"/>
      <c r="K1202" s="680"/>
      <c r="L1202" s="130"/>
      <c r="M1202" s="130"/>
      <c r="N1202" s="130"/>
      <c r="O1202" s="130"/>
      <c r="P1202" s="130"/>
      <c r="Q1202" s="130"/>
      <c r="R1202" s="680"/>
      <c r="S1202" s="130"/>
      <c r="T1202" s="130"/>
      <c r="U1202" s="130"/>
      <c r="V1202" s="130"/>
      <c r="W1202" s="130"/>
      <c r="X1202" s="130"/>
      <c r="Y1202" s="680"/>
      <c r="Z1202" s="130"/>
      <c r="AA1202" s="130"/>
      <c r="AB1202" s="130"/>
      <c r="AC1202" s="130"/>
      <c r="AD1202" s="130"/>
      <c r="AE1202" s="130"/>
      <c r="AF1202" s="680"/>
      <c r="AG1202" s="130"/>
      <c r="AH1202" s="130"/>
      <c r="AI1202" s="130"/>
      <c r="AJ1202" s="130"/>
      <c r="AK1202" s="130"/>
      <c r="AL1202" s="130"/>
    </row>
    <row r="1203" spans="1:38" s="43" customFormat="1" x14ac:dyDescent="0.2">
      <c r="A1203" s="15"/>
      <c r="B1203" s="685"/>
      <c r="C1203" s="15"/>
      <c r="K1203" s="680"/>
      <c r="L1203" s="130"/>
      <c r="M1203" s="130"/>
      <c r="N1203" s="130"/>
      <c r="O1203" s="130"/>
      <c r="P1203" s="130"/>
      <c r="Q1203" s="130"/>
      <c r="R1203" s="680"/>
      <c r="S1203" s="130"/>
      <c r="T1203" s="130"/>
      <c r="U1203" s="130"/>
      <c r="V1203" s="130"/>
      <c r="W1203" s="130"/>
      <c r="X1203" s="130"/>
      <c r="Y1203" s="680"/>
      <c r="Z1203" s="130"/>
      <c r="AA1203" s="130"/>
      <c r="AB1203" s="130"/>
      <c r="AC1203" s="130"/>
      <c r="AD1203" s="130"/>
      <c r="AE1203" s="130"/>
      <c r="AF1203" s="680"/>
      <c r="AG1203" s="130"/>
      <c r="AH1203" s="130"/>
      <c r="AI1203" s="130"/>
      <c r="AJ1203" s="130"/>
      <c r="AK1203" s="130"/>
      <c r="AL1203" s="130"/>
    </row>
    <row r="1204" spans="1:38" s="43" customFormat="1" x14ac:dyDescent="0.2">
      <c r="A1204" s="15"/>
      <c r="B1204" s="685"/>
      <c r="C1204" s="15"/>
      <c r="K1204" s="680"/>
      <c r="L1204" s="130"/>
      <c r="M1204" s="130"/>
      <c r="N1204" s="130"/>
      <c r="O1204" s="130"/>
      <c r="P1204" s="130"/>
      <c r="Q1204" s="130"/>
      <c r="R1204" s="680"/>
      <c r="S1204" s="130"/>
      <c r="T1204" s="130"/>
      <c r="U1204" s="130"/>
      <c r="V1204" s="130"/>
      <c r="W1204" s="130"/>
      <c r="X1204" s="130"/>
      <c r="Y1204" s="680"/>
      <c r="Z1204" s="130"/>
      <c r="AA1204" s="130"/>
      <c r="AB1204" s="130"/>
      <c r="AC1204" s="130"/>
      <c r="AD1204" s="130"/>
      <c r="AE1204" s="130"/>
      <c r="AF1204" s="680"/>
      <c r="AG1204" s="130"/>
      <c r="AH1204" s="130"/>
      <c r="AI1204" s="130"/>
      <c r="AJ1204" s="130"/>
      <c r="AK1204" s="130"/>
      <c r="AL1204" s="130"/>
    </row>
    <row r="1205" spans="1:38" s="43" customFormat="1" x14ac:dyDescent="0.2">
      <c r="A1205" s="15"/>
      <c r="B1205" s="685"/>
      <c r="C1205" s="15"/>
      <c r="K1205" s="680"/>
      <c r="L1205" s="130"/>
      <c r="M1205" s="130"/>
      <c r="N1205" s="130"/>
      <c r="O1205" s="130"/>
      <c r="P1205" s="130"/>
      <c r="Q1205" s="130"/>
      <c r="R1205" s="680"/>
      <c r="S1205" s="130"/>
      <c r="T1205" s="130"/>
      <c r="U1205" s="130"/>
      <c r="V1205" s="130"/>
      <c r="W1205" s="130"/>
      <c r="X1205" s="130"/>
      <c r="Y1205" s="680"/>
      <c r="Z1205" s="130"/>
      <c r="AA1205" s="130"/>
      <c r="AB1205" s="130"/>
      <c r="AC1205" s="130"/>
      <c r="AD1205" s="130"/>
      <c r="AE1205" s="130"/>
      <c r="AF1205" s="680"/>
      <c r="AG1205" s="130"/>
      <c r="AH1205" s="130"/>
      <c r="AI1205" s="130"/>
      <c r="AJ1205" s="130"/>
      <c r="AK1205" s="130"/>
      <c r="AL1205" s="130"/>
    </row>
    <row r="1206" spans="1:38" s="43" customFormat="1" x14ac:dyDescent="0.2">
      <c r="A1206" s="15"/>
      <c r="B1206" s="685"/>
      <c r="C1206" s="15"/>
      <c r="K1206" s="680"/>
      <c r="L1206" s="130"/>
      <c r="M1206" s="130"/>
      <c r="N1206" s="130"/>
      <c r="O1206" s="130"/>
      <c r="P1206" s="130"/>
      <c r="Q1206" s="130"/>
      <c r="R1206" s="680"/>
      <c r="S1206" s="130"/>
      <c r="T1206" s="130"/>
      <c r="U1206" s="130"/>
      <c r="V1206" s="130"/>
      <c r="W1206" s="130"/>
      <c r="X1206" s="130"/>
      <c r="Y1206" s="680"/>
      <c r="Z1206" s="130"/>
      <c r="AA1206" s="130"/>
      <c r="AB1206" s="130"/>
      <c r="AC1206" s="130"/>
      <c r="AD1206" s="130"/>
      <c r="AE1206" s="130"/>
      <c r="AF1206" s="680"/>
      <c r="AG1206" s="130"/>
      <c r="AH1206" s="130"/>
      <c r="AI1206" s="130"/>
      <c r="AJ1206" s="130"/>
      <c r="AK1206" s="130"/>
      <c r="AL1206" s="130"/>
    </row>
    <row r="1207" spans="1:38" s="43" customFormat="1" x14ac:dyDescent="0.2">
      <c r="A1207" s="15"/>
      <c r="B1207" s="685"/>
      <c r="C1207" s="15"/>
      <c r="K1207" s="680"/>
      <c r="L1207" s="130"/>
      <c r="M1207" s="130"/>
      <c r="N1207" s="130"/>
      <c r="O1207" s="130"/>
      <c r="P1207" s="130"/>
      <c r="Q1207" s="130"/>
      <c r="R1207" s="680"/>
      <c r="S1207" s="130"/>
      <c r="T1207" s="130"/>
      <c r="U1207" s="130"/>
      <c r="V1207" s="130"/>
      <c r="W1207" s="130"/>
      <c r="X1207" s="130"/>
      <c r="Y1207" s="680"/>
      <c r="Z1207" s="130"/>
      <c r="AA1207" s="130"/>
      <c r="AB1207" s="130"/>
      <c r="AC1207" s="130"/>
      <c r="AD1207" s="130"/>
      <c r="AE1207" s="130"/>
      <c r="AF1207" s="680"/>
      <c r="AG1207" s="130"/>
      <c r="AH1207" s="130"/>
      <c r="AI1207" s="130"/>
      <c r="AJ1207" s="130"/>
      <c r="AK1207" s="130"/>
      <c r="AL1207" s="130"/>
    </row>
    <row r="1208" spans="1:38" s="43" customFormat="1" x14ac:dyDescent="0.2">
      <c r="A1208" s="15"/>
      <c r="B1208" s="685"/>
      <c r="C1208" s="15"/>
      <c r="K1208" s="680"/>
      <c r="L1208" s="130"/>
      <c r="M1208" s="130"/>
      <c r="N1208" s="130"/>
      <c r="O1208" s="130"/>
      <c r="P1208" s="130"/>
      <c r="Q1208" s="130"/>
      <c r="R1208" s="680"/>
      <c r="S1208" s="130"/>
      <c r="T1208" s="130"/>
      <c r="U1208" s="130"/>
      <c r="V1208" s="130"/>
      <c r="W1208" s="130"/>
      <c r="X1208" s="130"/>
      <c r="Y1208" s="680"/>
      <c r="Z1208" s="130"/>
      <c r="AA1208" s="130"/>
      <c r="AB1208" s="130"/>
      <c r="AC1208" s="130"/>
      <c r="AD1208" s="130"/>
      <c r="AE1208" s="130"/>
      <c r="AF1208" s="680"/>
      <c r="AG1208" s="130"/>
      <c r="AH1208" s="130"/>
      <c r="AI1208" s="130"/>
      <c r="AJ1208" s="130"/>
      <c r="AK1208" s="130"/>
      <c r="AL1208" s="130"/>
    </row>
    <row r="1209" spans="1:38" s="43" customFormat="1" x14ac:dyDescent="0.2">
      <c r="A1209" s="15"/>
      <c r="B1209" s="685"/>
      <c r="C1209" s="15"/>
      <c r="K1209" s="680"/>
      <c r="L1209" s="130"/>
      <c r="M1209" s="130"/>
      <c r="N1209" s="130"/>
      <c r="O1209" s="130"/>
      <c r="P1209" s="130"/>
      <c r="Q1209" s="130"/>
      <c r="R1209" s="680"/>
      <c r="S1209" s="130"/>
      <c r="T1209" s="130"/>
      <c r="U1209" s="130"/>
      <c r="V1209" s="130"/>
      <c r="W1209" s="130"/>
      <c r="X1209" s="130"/>
      <c r="Y1209" s="680"/>
      <c r="Z1209" s="130"/>
      <c r="AA1209" s="130"/>
      <c r="AB1209" s="130"/>
      <c r="AC1209" s="130"/>
      <c r="AD1209" s="130"/>
      <c r="AE1209" s="130"/>
      <c r="AF1209" s="680"/>
      <c r="AG1209" s="130"/>
      <c r="AH1209" s="130"/>
      <c r="AI1209" s="130"/>
      <c r="AJ1209" s="130"/>
      <c r="AK1209" s="130"/>
      <c r="AL1209" s="130"/>
    </row>
    <row r="1210" spans="1:38" s="43" customFormat="1" x14ac:dyDescent="0.2">
      <c r="A1210" s="15"/>
      <c r="B1210" s="685"/>
      <c r="C1210" s="15"/>
      <c r="K1210" s="680"/>
      <c r="L1210" s="130"/>
      <c r="M1210" s="130"/>
      <c r="N1210" s="130"/>
      <c r="O1210" s="130"/>
      <c r="P1210" s="130"/>
      <c r="Q1210" s="130"/>
      <c r="R1210" s="680"/>
      <c r="S1210" s="130"/>
      <c r="T1210" s="130"/>
      <c r="U1210" s="130"/>
      <c r="V1210" s="130"/>
      <c r="W1210" s="130"/>
      <c r="X1210" s="130"/>
      <c r="Y1210" s="680"/>
      <c r="Z1210" s="130"/>
      <c r="AA1210" s="130"/>
      <c r="AB1210" s="130"/>
      <c r="AC1210" s="130"/>
      <c r="AD1210" s="130"/>
      <c r="AE1210" s="130"/>
      <c r="AF1210" s="680"/>
      <c r="AG1210" s="130"/>
      <c r="AH1210" s="130"/>
      <c r="AI1210" s="130"/>
      <c r="AJ1210" s="130"/>
      <c r="AK1210" s="130"/>
      <c r="AL1210" s="130"/>
    </row>
    <row r="1211" spans="1:38" s="43" customFormat="1" x14ac:dyDescent="0.2">
      <c r="A1211" s="15"/>
      <c r="B1211" s="685"/>
      <c r="C1211" s="15"/>
      <c r="K1211" s="680"/>
      <c r="L1211" s="130"/>
      <c r="M1211" s="130"/>
      <c r="N1211" s="130"/>
      <c r="O1211" s="130"/>
      <c r="P1211" s="130"/>
      <c r="Q1211" s="130"/>
      <c r="R1211" s="680"/>
      <c r="S1211" s="130"/>
      <c r="T1211" s="130"/>
      <c r="U1211" s="130"/>
      <c r="V1211" s="130"/>
      <c r="W1211" s="130"/>
      <c r="X1211" s="130"/>
      <c r="Y1211" s="680"/>
      <c r="Z1211" s="130"/>
      <c r="AA1211" s="130"/>
      <c r="AB1211" s="130"/>
      <c r="AC1211" s="130"/>
      <c r="AD1211" s="130"/>
      <c r="AE1211" s="130"/>
      <c r="AF1211" s="680"/>
      <c r="AG1211" s="130"/>
      <c r="AH1211" s="130"/>
      <c r="AI1211" s="130"/>
      <c r="AJ1211" s="130"/>
      <c r="AK1211" s="130"/>
      <c r="AL1211" s="130"/>
    </row>
    <row r="1212" spans="1:38" s="43" customFormat="1" x14ac:dyDescent="0.2">
      <c r="A1212" s="15"/>
      <c r="B1212" s="685"/>
      <c r="C1212" s="15"/>
      <c r="K1212" s="680"/>
      <c r="L1212" s="130"/>
      <c r="M1212" s="130"/>
      <c r="N1212" s="130"/>
      <c r="O1212" s="130"/>
      <c r="P1212" s="130"/>
      <c r="Q1212" s="130"/>
      <c r="R1212" s="680"/>
      <c r="S1212" s="130"/>
      <c r="T1212" s="130"/>
      <c r="U1212" s="130"/>
      <c r="V1212" s="130"/>
      <c r="W1212" s="130"/>
      <c r="X1212" s="130"/>
      <c r="Y1212" s="680"/>
      <c r="Z1212" s="130"/>
      <c r="AA1212" s="130"/>
      <c r="AB1212" s="130"/>
      <c r="AC1212" s="130"/>
      <c r="AD1212" s="130"/>
      <c r="AE1212" s="130"/>
      <c r="AF1212" s="680"/>
      <c r="AG1212" s="130"/>
      <c r="AH1212" s="130"/>
      <c r="AI1212" s="130"/>
      <c r="AJ1212" s="130"/>
      <c r="AK1212" s="130"/>
      <c r="AL1212" s="130"/>
    </row>
    <row r="1213" spans="1:38" s="43" customFormat="1" x14ac:dyDescent="0.2">
      <c r="A1213" s="15"/>
      <c r="B1213" s="685"/>
      <c r="C1213" s="15"/>
      <c r="K1213" s="680"/>
      <c r="L1213" s="130"/>
      <c r="M1213" s="130"/>
      <c r="N1213" s="130"/>
      <c r="O1213" s="130"/>
      <c r="P1213" s="130"/>
      <c r="Q1213" s="130"/>
      <c r="R1213" s="680"/>
      <c r="S1213" s="130"/>
      <c r="T1213" s="130"/>
      <c r="U1213" s="130"/>
      <c r="V1213" s="130"/>
      <c r="W1213" s="130"/>
      <c r="X1213" s="130"/>
      <c r="Y1213" s="680"/>
      <c r="Z1213" s="130"/>
      <c r="AA1213" s="130"/>
      <c r="AB1213" s="130"/>
      <c r="AC1213" s="130"/>
      <c r="AD1213" s="130"/>
      <c r="AE1213" s="130"/>
      <c r="AF1213" s="680"/>
      <c r="AG1213" s="130"/>
      <c r="AH1213" s="130"/>
      <c r="AI1213" s="130"/>
      <c r="AJ1213" s="130"/>
      <c r="AK1213" s="130"/>
      <c r="AL1213" s="130"/>
    </row>
    <row r="1214" spans="1:38" s="43" customFormat="1" x14ac:dyDescent="0.2">
      <c r="A1214" s="15"/>
      <c r="B1214" s="685"/>
      <c r="C1214" s="15"/>
      <c r="K1214" s="680"/>
      <c r="L1214" s="130"/>
      <c r="M1214" s="130"/>
      <c r="N1214" s="130"/>
      <c r="O1214" s="130"/>
      <c r="P1214" s="130"/>
      <c r="Q1214" s="130"/>
      <c r="R1214" s="680"/>
      <c r="S1214" s="130"/>
      <c r="T1214" s="130"/>
      <c r="U1214" s="130"/>
      <c r="V1214" s="130"/>
      <c r="W1214" s="130"/>
      <c r="X1214" s="130"/>
      <c r="Y1214" s="680"/>
      <c r="Z1214" s="130"/>
      <c r="AA1214" s="130"/>
      <c r="AB1214" s="130"/>
      <c r="AC1214" s="130"/>
      <c r="AD1214" s="130"/>
      <c r="AE1214" s="130"/>
      <c r="AF1214" s="680"/>
      <c r="AG1214" s="130"/>
      <c r="AH1214" s="130"/>
      <c r="AI1214" s="130"/>
      <c r="AJ1214" s="130"/>
      <c r="AK1214" s="130"/>
      <c r="AL1214" s="130"/>
    </row>
    <row r="1215" spans="1:38" s="43" customFormat="1" x14ac:dyDescent="0.2">
      <c r="A1215" s="15"/>
      <c r="B1215" s="685"/>
      <c r="C1215" s="15"/>
      <c r="K1215" s="680"/>
      <c r="L1215" s="130"/>
      <c r="M1215" s="130"/>
      <c r="N1215" s="130"/>
      <c r="O1215" s="130"/>
      <c r="P1215" s="130"/>
      <c r="Q1215" s="130"/>
      <c r="R1215" s="680"/>
      <c r="S1215" s="130"/>
      <c r="T1215" s="130"/>
      <c r="U1215" s="130"/>
      <c r="V1215" s="130"/>
      <c r="W1215" s="130"/>
      <c r="X1215" s="130"/>
      <c r="Y1215" s="680"/>
      <c r="Z1215" s="130"/>
      <c r="AA1215" s="130"/>
      <c r="AB1215" s="130"/>
      <c r="AC1215" s="130"/>
      <c r="AD1215" s="130"/>
      <c r="AE1215" s="130"/>
      <c r="AF1215" s="680"/>
      <c r="AG1215" s="130"/>
      <c r="AH1215" s="130"/>
      <c r="AI1215" s="130"/>
      <c r="AJ1215" s="130"/>
      <c r="AK1215" s="130"/>
      <c r="AL1215" s="130"/>
    </row>
    <row r="1216" spans="1:38" s="43" customFormat="1" x14ac:dyDescent="0.2">
      <c r="A1216" s="15"/>
      <c r="B1216" s="685"/>
      <c r="C1216" s="15"/>
      <c r="K1216" s="680"/>
      <c r="L1216" s="130"/>
      <c r="M1216" s="130"/>
      <c r="N1216" s="130"/>
      <c r="O1216" s="130"/>
      <c r="P1216" s="130"/>
      <c r="Q1216" s="130"/>
      <c r="R1216" s="680"/>
      <c r="S1216" s="130"/>
      <c r="T1216" s="130"/>
      <c r="U1216" s="130"/>
      <c r="V1216" s="130"/>
      <c r="W1216" s="130"/>
      <c r="X1216" s="130"/>
      <c r="Y1216" s="680"/>
      <c r="Z1216" s="130"/>
      <c r="AA1216" s="130"/>
      <c r="AB1216" s="130"/>
      <c r="AC1216" s="130"/>
      <c r="AD1216" s="130"/>
      <c r="AE1216" s="130"/>
      <c r="AF1216" s="680"/>
      <c r="AG1216" s="130"/>
      <c r="AH1216" s="130"/>
      <c r="AI1216" s="130"/>
      <c r="AJ1216" s="130"/>
      <c r="AK1216" s="130"/>
      <c r="AL1216" s="130"/>
    </row>
    <row r="1217" spans="1:38" s="43" customFormat="1" x14ac:dyDescent="0.2">
      <c r="A1217" s="15"/>
      <c r="B1217" s="685"/>
      <c r="C1217" s="15"/>
      <c r="K1217" s="680"/>
      <c r="L1217" s="130"/>
      <c r="M1217" s="130"/>
      <c r="N1217" s="130"/>
      <c r="O1217" s="130"/>
      <c r="P1217" s="130"/>
      <c r="Q1217" s="130"/>
      <c r="R1217" s="680"/>
      <c r="S1217" s="130"/>
      <c r="T1217" s="130"/>
      <c r="U1217" s="130"/>
      <c r="V1217" s="130"/>
      <c r="W1217" s="130"/>
      <c r="X1217" s="130"/>
      <c r="Y1217" s="680"/>
      <c r="Z1217" s="130"/>
      <c r="AA1217" s="130"/>
      <c r="AB1217" s="130"/>
      <c r="AC1217" s="130"/>
      <c r="AD1217" s="130"/>
      <c r="AE1217" s="130"/>
      <c r="AF1217" s="680"/>
      <c r="AG1217" s="130"/>
      <c r="AH1217" s="130"/>
      <c r="AI1217" s="130"/>
      <c r="AJ1217" s="130"/>
      <c r="AK1217" s="130"/>
      <c r="AL1217" s="130"/>
    </row>
    <row r="1218" spans="1:38" s="43" customFormat="1" x14ac:dyDescent="0.2">
      <c r="A1218" s="15"/>
      <c r="B1218" s="685"/>
      <c r="C1218" s="15"/>
      <c r="K1218" s="680"/>
      <c r="L1218" s="130"/>
      <c r="M1218" s="130"/>
      <c r="N1218" s="130"/>
      <c r="O1218" s="130"/>
      <c r="P1218" s="130"/>
      <c r="Q1218" s="130"/>
      <c r="R1218" s="680"/>
      <c r="S1218" s="130"/>
      <c r="T1218" s="130"/>
      <c r="U1218" s="130"/>
      <c r="V1218" s="130"/>
      <c r="W1218" s="130"/>
      <c r="X1218" s="130"/>
      <c r="Y1218" s="680"/>
      <c r="Z1218" s="130"/>
      <c r="AA1218" s="130"/>
      <c r="AB1218" s="130"/>
      <c r="AC1218" s="130"/>
      <c r="AD1218" s="130"/>
      <c r="AE1218" s="130"/>
      <c r="AF1218" s="680"/>
      <c r="AG1218" s="130"/>
      <c r="AH1218" s="130"/>
      <c r="AI1218" s="130"/>
      <c r="AJ1218" s="130"/>
      <c r="AK1218" s="130"/>
      <c r="AL1218" s="130"/>
    </row>
    <row r="1219" spans="1:38" s="43" customFormat="1" x14ac:dyDescent="0.2">
      <c r="A1219" s="15"/>
      <c r="B1219" s="685"/>
      <c r="C1219" s="15"/>
      <c r="K1219" s="680"/>
      <c r="L1219" s="130"/>
      <c r="M1219" s="130"/>
      <c r="N1219" s="130"/>
      <c r="O1219" s="130"/>
      <c r="P1219" s="130"/>
      <c r="Q1219" s="130"/>
      <c r="R1219" s="680"/>
      <c r="S1219" s="130"/>
      <c r="T1219" s="130"/>
      <c r="U1219" s="130"/>
      <c r="V1219" s="130"/>
      <c r="W1219" s="130"/>
      <c r="X1219" s="130"/>
      <c r="Y1219" s="680"/>
      <c r="Z1219" s="130"/>
      <c r="AA1219" s="130"/>
      <c r="AB1219" s="130"/>
      <c r="AC1219" s="130"/>
      <c r="AD1219" s="130"/>
      <c r="AE1219" s="130"/>
      <c r="AF1219" s="680"/>
      <c r="AG1219" s="130"/>
      <c r="AH1219" s="130"/>
      <c r="AI1219" s="130"/>
      <c r="AJ1219" s="130"/>
      <c r="AK1219" s="130"/>
      <c r="AL1219" s="130"/>
    </row>
    <row r="1220" spans="1:38" s="43" customFormat="1" x14ac:dyDescent="0.2">
      <c r="A1220" s="15"/>
      <c r="B1220" s="685"/>
      <c r="C1220" s="15"/>
      <c r="K1220" s="680"/>
      <c r="L1220" s="130"/>
      <c r="M1220" s="130"/>
      <c r="N1220" s="130"/>
      <c r="O1220" s="130"/>
      <c r="P1220" s="130"/>
      <c r="Q1220" s="130"/>
      <c r="R1220" s="680"/>
      <c r="S1220" s="130"/>
      <c r="T1220" s="130"/>
      <c r="U1220" s="130"/>
      <c r="V1220" s="130"/>
      <c r="W1220" s="130"/>
      <c r="X1220" s="130"/>
      <c r="Y1220" s="680"/>
      <c r="Z1220" s="130"/>
      <c r="AA1220" s="130"/>
      <c r="AB1220" s="130"/>
      <c r="AC1220" s="130"/>
      <c r="AD1220" s="130"/>
      <c r="AE1220" s="130"/>
      <c r="AF1220" s="680"/>
      <c r="AG1220" s="130"/>
      <c r="AH1220" s="130"/>
      <c r="AI1220" s="130"/>
      <c r="AJ1220" s="130"/>
      <c r="AK1220" s="130"/>
      <c r="AL1220" s="130"/>
    </row>
    <row r="1221" spans="1:38" s="43" customFormat="1" x14ac:dyDescent="0.2">
      <c r="A1221" s="15"/>
      <c r="B1221" s="685"/>
      <c r="C1221" s="15"/>
      <c r="K1221" s="680"/>
      <c r="L1221" s="130"/>
      <c r="M1221" s="130"/>
      <c r="N1221" s="130"/>
      <c r="O1221" s="130"/>
      <c r="P1221" s="130"/>
      <c r="Q1221" s="130"/>
      <c r="R1221" s="680"/>
      <c r="S1221" s="130"/>
      <c r="T1221" s="130"/>
      <c r="U1221" s="130"/>
      <c r="V1221" s="130"/>
      <c r="W1221" s="130"/>
      <c r="X1221" s="130"/>
      <c r="Y1221" s="680"/>
      <c r="Z1221" s="130"/>
      <c r="AA1221" s="130"/>
      <c r="AB1221" s="130"/>
      <c r="AC1221" s="130"/>
      <c r="AD1221" s="130"/>
      <c r="AE1221" s="130"/>
      <c r="AF1221" s="680"/>
      <c r="AG1221" s="130"/>
      <c r="AH1221" s="130"/>
      <c r="AI1221" s="130"/>
      <c r="AJ1221" s="130"/>
      <c r="AK1221" s="130"/>
      <c r="AL1221" s="130"/>
    </row>
    <row r="1222" spans="1:38" s="43" customFormat="1" x14ac:dyDescent="0.2">
      <c r="A1222" s="15"/>
      <c r="B1222" s="685"/>
      <c r="C1222" s="15"/>
      <c r="K1222" s="680"/>
      <c r="L1222" s="130"/>
      <c r="M1222" s="130"/>
      <c r="N1222" s="130"/>
      <c r="O1222" s="130"/>
      <c r="P1222" s="130"/>
      <c r="Q1222" s="130"/>
      <c r="R1222" s="680"/>
      <c r="S1222" s="130"/>
      <c r="T1222" s="130"/>
      <c r="U1222" s="130"/>
      <c r="V1222" s="130"/>
      <c r="W1222" s="130"/>
      <c r="X1222" s="130"/>
      <c r="Y1222" s="680"/>
      <c r="Z1222" s="130"/>
      <c r="AA1222" s="130"/>
      <c r="AB1222" s="130"/>
      <c r="AC1222" s="130"/>
      <c r="AD1222" s="130"/>
      <c r="AE1222" s="130"/>
      <c r="AF1222" s="680"/>
      <c r="AG1222" s="130"/>
      <c r="AH1222" s="130"/>
      <c r="AI1222" s="130"/>
      <c r="AJ1222" s="130"/>
      <c r="AK1222" s="130"/>
      <c r="AL1222" s="130"/>
    </row>
    <row r="1223" spans="1:38" s="43" customFormat="1" x14ac:dyDescent="0.2">
      <c r="A1223" s="15"/>
      <c r="B1223" s="685"/>
      <c r="C1223" s="15"/>
      <c r="K1223" s="680"/>
      <c r="L1223" s="130"/>
      <c r="M1223" s="130"/>
      <c r="N1223" s="130"/>
      <c r="O1223" s="130"/>
      <c r="P1223" s="130"/>
      <c r="Q1223" s="130"/>
      <c r="R1223" s="680"/>
      <c r="S1223" s="130"/>
      <c r="T1223" s="130"/>
      <c r="U1223" s="130"/>
      <c r="V1223" s="130"/>
      <c r="W1223" s="130"/>
      <c r="X1223" s="130"/>
      <c r="Y1223" s="680"/>
      <c r="Z1223" s="130"/>
      <c r="AA1223" s="130"/>
      <c r="AB1223" s="130"/>
      <c r="AC1223" s="130"/>
      <c r="AD1223" s="130"/>
      <c r="AE1223" s="130"/>
      <c r="AF1223" s="680"/>
      <c r="AG1223" s="130"/>
      <c r="AH1223" s="130"/>
      <c r="AI1223" s="130"/>
      <c r="AJ1223" s="130"/>
      <c r="AK1223" s="130"/>
      <c r="AL1223" s="130"/>
    </row>
    <row r="1224" spans="1:38" s="43" customFormat="1" x14ac:dyDescent="0.2">
      <c r="A1224" s="15"/>
      <c r="B1224" s="685"/>
      <c r="C1224" s="15"/>
      <c r="K1224" s="680"/>
      <c r="L1224" s="130"/>
      <c r="M1224" s="130"/>
      <c r="N1224" s="130"/>
      <c r="O1224" s="130"/>
      <c r="P1224" s="130"/>
      <c r="Q1224" s="130"/>
      <c r="R1224" s="680"/>
      <c r="S1224" s="130"/>
      <c r="T1224" s="130"/>
      <c r="U1224" s="130"/>
      <c r="V1224" s="130"/>
      <c r="W1224" s="130"/>
      <c r="X1224" s="130"/>
      <c r="Y1224" s="680"/>
      <c r="Z1224" s="130"/>
      <c r="AA1224" s="130"/>
      <c r="AB1224" s="130"/>
      <c r="AC1224" s="130"/>
      <c r="AD1224" s="130"/>
      <c r="AE1224" s="130"/>
      <c r="AF1224" s="680"/>
      <c r="AG1224" s="130"/>
      <c r="AH1224" s="130"/>
      <c r="AI1224" s="130"/>
      <c r="AJ1224" s="130"/>
      <c r="AK1224" s="130"/>
      <c r="AL1224" s="130"/>
    </row>
    <row r="1225" spans="1:38" s="43" customFormat="1" x14ac:dyDescent="0.2">
      <c r="A1225" s="15"/>
      <c r="B1225" s="685"/>
      <c r="C1225" s="15"/>
      <c r="K1225" s="680"/>
      <c r="L1225" s="130"/>
      <c r="M1225" s="130"/>
      <c r="N1225" s="130"/>
      <c r="O1225" s="130"/>
      <c r="P1225" s="130"/>
      <c r="Q1225" s="130"/>
      <c r="R1225" s="680"/>
      <c r="S1225" s="130"/>
      <c r="T1225" s="130"/>
      <c r="U1225" s="130"/>
      <c r="V1225" s="130"/>
      <c r="W1225" s="130"/>
      <c r="X1225" s="130"/>
      <c r="Y1225" s="680"/>
      <c r="Z1225" s="130"/>
      <c r="AA1225" s="130"/>
      <c r="AB1225" s="130"/>
      <c r="AC1225" s="130"/>
      <c r="AD1225" s="130"/>
      <c r="AE1225" s="130"/>
      <c r="AF1225" s="680"/>
      <c r="AG1225" s="130"/>
      <c r="AH1225" s="130"/>
      <c r="AI1225" s="130"/>
      <c r="AJ1225" s="130"/>
      <c r="AK1225" s="130"/>
      <c r="AL1225" s="130"/>
    </row>
    <row r="1226" spans="1:38" s="43" customFormat="1" x14ac:dyDescent="0.2">
      <c r="A1226" s="15"/>
      <c r="B1226" s="685"/>
      <c r="C1226" s="15"/>
      <c r="K1226" s="680"/>
      <c r="L1226" s="130"/>
      <c r="M1226" s="130"/>
      <c r="N1226" s="130"/>
      <c r="O1226" s="130"/>
      <c r="P1226" s="130"/>
      <c r="Q1226" s="130"/>
      <c r="R1226" s="680"/>
      <c r="S1226" s="130"/>
      <c r="T1226" s="130"/>
      <c r="U1226" s="130"/>
      <c r="V1226" s="130"/>
      <c r="W1226" s="130"/>
      <c r="X1226" s="130"/>
      <c r="Y1226" s="680"/>
      <c r="Z1226" s="130"/>
      <c r="AA1226" s="130"/>
      <c r="AB1226" s="130"/>
      <c r="AC1226" s="130"/>
      <c r="AD1226" s="130"/>
      <c r="AE1226" s="130"/>
      <c r="AF1226" s="680"/>
      <c r="AG1226" s="130"/>
      <c r="AH1226" s="130"/>
      <c r="AI1226" s="130"/>
      <c r="AJ1226" s="130"/>
      <c r="AK1226" s="130"/>
      <c r="AL1226" s="130"/>
    </row>
    <row r="1227" spans="1:38" s="43" customFormat="1" x14ac:dyDescent="0.2">
      <c r="A1227" s="15"/>
      <c r="B1227" s="685"/>
      <c r="C1227" s="15"/>
      <c r="K1227" s="680"/>
      <c r="L1227" s="130"/>
      <c r="M1227" s="130"/>
      <c r="N1227" s="130"/>
      <c r="O1227" s="130"/>
      <c r="P1227" s="130"/>
      <c r="Q1227" s="130"/>
      <c r="R1227" s="680"/>
      <c r="S1227" s="130"/>
      <c r="T1227" s="130"/>
      <c r="U1227" s="130"/>
      <c r="V1227" s="130"/>
      <c r="W1227" s="130"/>
      <c r="X1227" s="130"/>
      <c r="Y1227" s="680"/>
      <c r="Z1227" s="130"/>
      <c r="AA1227" s="130"/>
      <c r="AB1227" s="130"/>
      <c r="AC1227" s="130"/>
      <c r="AD1227" s="130"/>
      <c r="AE1227" s="130"/>
      <c r="AF1227" s="680"/>
      <c r="AG1227" s="130"/>
      <c r="AH1227" s="130"/>
      <c r="AI1227" s="130"/>
      <c r="AJ1227" s="130"/>
      <c r="AK1227" s="130"/>
      <c r="AL1227" s="130"/>
    </row>
    <row r="1228" spans="1:38" s="43" customFormat="1" x14ac:dyDescent="0.2">
      <c r="A1228" s="15"/>
      <c r="B1228" s="685"/>
      <c r="C1228" s="15"/>
      <c r="K1228" s="680"/>
      <c r="L1228" s="130"/>
      <c r="M1228" s="130"/>
      <c r="N1228" s="130"/>
      <c r="O1228" s="130"/>
      <c r="P1228" s="130"/>
      <c r="Q1228" s="130"/>
      <c r="R1228" s="680"/>
      <c r="S1228" s="130"/>
      <c r="T1228" s="130"/>
      <c r="U1228" s="130"/>
      <c r="V1228" s="130"/>
      <c r="W1228" s="130"/>
      <c r="X1228" s="130"/>
      <c r="Y1228" s="680"/>
      <c r="Z1228" s="130"/>
      <c r="AA1228" s="130"/>
      <c r="AB1228" s="130"/>
      <c r="AC1228" s="130"/>
      <c r="AD1228" s="130"/>
      <c r="AE1228" s="130"/>
      <c r="AF1228" s="680"/>
      <c r="AG1228" s="130"/>
      <c r="AH1228" s="130"/>
      <c r="AI1228" s="130"/>
      <c r="AJ1228" s="130"/>
      <c r="AK1228" s="130"/>
      <c r="AL1228" s="130"/>
    </row>
    <row r="1229" spans="1:38" s="43" customFormat="1" x14ac:dyDescent="0.2">
      <c r="A1229" s="15"/>
      <c r="B1229" s="685"/>
      <c r="C1229" s="15"/>
      <c r="K1229" s="680"/>
      <c r="L1229" s="130"/>
      <c r="M1229" s="130"/>
      <c r="N1229" s="130"/>
      <c r="O1229" s="130"/>
      <c r="P1229" s="130"/>
      <c r="Q1229" s="130"/>
      <c r="R1229" s="680"/>
      <c r="S1229" s="130"/>
      <c r="T1229" s="130"/>
      <c r="U1229" s="130"/>
      <c r="V1229" s="130"/>
      <c r="W1229" s="130"/>
      <c r="X1229" s="130"/>
      <c r="Y1229" s="680"/>
      <c r="Z1229" s="130"/>
      <c r="AA1229" s="130"/>
      <c r="AB1229" s="130"/>
      <c r="AC1229" s="130"/>
      <c r="AD1229" s="130"/>
      <c r="AE1229" s="130"/>
      <c r="AF1229" s="680"/>
      <c r="AG1229" s="130"/>
      <c r="AH1229" s="130"/>
      <c r="AI1229" s="130"/>
      <c r="AJ1229" s="130"/>
      <c r="AK1229" s="130"/>
      <c r="AL1229" s="130"/>
    </row>
    <row r="1230" spans="1:38" s="43" customFormat="1" x14ac:dyDescent="0.2">
      <c r="A1230" s="15"/>
      <c r="B1230" s="685"/>
      <c r="C1230" s="15"/>
      <c r="K1230" s="680"/>
      <c r="L1230" s="130"/>
      <c r="M1230" s="130"/>
      <c r="N1230" s="130"/>
      <c r="O1230" s="130"/>
      <c r="P1230" s="130"/>
      <c r="Q1230" s="130"/>
      <c r="R1230" s="680"/>
      <c r="S1230" s="130"/>
      <c r="T1230" s="130"/>
      <c r="U1230" s="130"/>
      <c r="V1230" s="130"/>
      <c r="W1230" s="130"/>
      <c r="X1230" s="130"/>
      <c r="Y1230" s="680"/>
      <c r="Z1230" s="130"/>
      <c r="AA1230" s="130"/>
      <c r="AB1230" s="130"/>
      <c r="AC1230" s="130"/>
      <c r="AD1230" s="130"/>
      <c r="AE1230" s="130"/>
      <c r="AF1230" s="680"/>
      <c r="AG1230" s="130"/>
      <c r="AH1230" s="130"/>
      <c r="AI1230" s="130"/>
      <c r="AJ1230" s="130"/>
      <c r="AK1230" s="130"/>
      <c r="AL1230" s="130"/>
    </row>
    <row r="1231" spans="1:38" s="43" customFormat="1" x14ac:dyDescent="0.2">
      <c r="A1231" s="15"/>
      <c r="B1231" s="685"/>
      <c r="C1231" s="15"/>
      <c r="K1231" s="680"/>
      <c r="L1231" s="130"/>
      <c r="M1231" s="130"/>
      <c r="N1231" s="130"/>
      <c r="O1231" s="130"/>
      <c r="P1231" s="130"/>
      <c r="Q1231" s="130"/>
      <c r="R1231" s="680"/>
      <c r="S1231" s="130"/>
      <c r="T1231" s="130"/>
      <c r="U1231" s="130"/>
      <c r="V1231" s="130"/>
      <c r="W1231" s="130"/>
      <c r="X1231" s="130"/>
      <c r="Y1231" s="680"/>
      <c r="Z1231" s="130"/>
      <c r="AA1231" s="130"/>
      <c r="AB1231" s="130"/>
      <c r="AC1231" s="130"/>
      <c r="AD1231" s="130"/>
      <c r="AE1231" s="130"/>
      <c r="AF1231" s="680"/>
      <c r="AG1231" s="130"/>
      <c r="AH1231" s="130"/>
      <c r="AI1231" s="130"/>
      <c r="AJ1231" s="130"/>
      <c r="AK1231" s="130"/>
      <c r="AL1231" s="130"/>
    </row>
    <row r="1232" spans="1:38" s="43" customFormat="1" x14ac:dyDescent="0.2">
      <c r="A1232" s="15"/>
      <c r="B1232" s="685"/>
      <c r="C1232" s="15"/>
      <c r="K1232" s="680"/>
      <c r="L1232" s="130"/>
      <c r="M1232" s="130"/>
      <c r="N1232" s="130"/>
      <c r="O1232" s="130"/>
      <c r="P1232" s="130"/>
      <c r="Q1232" s="130"/>
      <c r="R1232" s="680"/>
      <c r="S1232" s="130"/>
      <c r="T1232" s="130"/>
      <c r="U1232" s="130"/>
      <c r="V1232" s="130"/>
      <c r="W1232" s="130"/>
      <c r="X1232" s="130"/>
      <c r="Y1232" s="680"/>
      <c r="Z1232" s="130"/>
      <c r="AA1232" s="130"/>
      <c r="AB1232" s="130"/>
      <c r="AC1232" s="130"/>
      <c r="AD1232" s="130"/>
      <c r="AE1232" s="130"/>
      <c r="AF1232" s="680"/>
      <c r="AG1232" s="130"/>
      <c r="AH1232" s="130"/>
      <c r="AI1232" s="130"/>
      <c r="AJ1232" s="130"/>
      <c r="AK1232" s="130"/>
      <c r="AL1232" s="130"/>
    </row>
    <row r="1233" spans="1:38" s="43" customFormat="1" x14ac:dyDescent="0.2">
      <c r="A1233" s="15"/>
      <c r="B1233" s="685"/>
      <c r="C1233" s="15"/>
      <c r="K1233" s="680"/>
      <c r="L1233" s="130"/>
      <c r="M1233" s="130"/>
      <c r="N1233" s="130"/>
      <c r="O1233" s="130"/>
      <c r="P1233" s="130"/>
      <c r="Q1233" s="130"/>
      <c r="R1233" s="680"/>
      <c r="S1233" s="130"/>
      <c r="T1233" s="130"/>
      <c r="U1233" s="130"/>
      <c r="V1233" s="130"/>
      <c r="W1233" s="130"/>
      <c r="X1233" s="130"/>
      <c r="Y1233" s="680"/>
      <c r="Z1233" s="130"/>
      <c r="AA1233" s="130"/>
      <c r="AB1233" s="130"/>
      <c r="AC1233" s="130"/>
      <c r="AD1233" s="130"/>
      <c r="AE1233" s="130"/>
      <c r="AF1233" s="680"/>
      <c r="AG1233" s="130"/>
      <c r="AH1233" s="130"/>
      <c r="AI1233" s="130"/>
      <c r="AJ1233" s="130"/>
      <c r="AK1233" s="130"/>
      <c r="AL1233" s="130"/>
    </row>
    <row r="1234" spans="1:38" s="43" customFormat="1" x14ac:dyDescent="0.2">
      <c r="A1234" s="15"/>
      <c r="B1234" s="685"/>
      <c r="C1234" s="15"/>
      <c r="K1234" s="680"/>
      <c r="L1234" s="130"/>
      <c r="M1234" s="130"/>
      <c r="N1234" s="130"/>
      <c r="O1234" s="130"/>
      <c r="P1234" s="130"/>
      <c r="Q1234" s="130"/>
      <c r="R1234" s="680"/>
      <c r="S1234" s="130"/>
      <c r="T1234" s="130"/>
      <c r="U1234" s="130"/>
      <c r="V1234" s="130"/>
      <c r="W1234" s="130"/>
      <c r="X1234" s="130"/>
      <c r="Y1234" s="680"/>
      <c r="Z1234" s="130"/>
      <c r="AA1234" s="130"/>
      <c r="AB1234" s="130"/>
      <c r="AC1234" s="130"/>
      <c r="AD1234" s="130"/>
      <c r="AE1234" s="130"/>
      <c r="AF1234" s="680"/>
      <c r="AG1234" s="130"/>
      <c r="AH1234" s="130"/>
      <c r="AI1234" s="130"/>
      <c r="AJ1234" s="130"/>
      <c r="AK1234" s="130"/>
      <c r="AL1234" s="130"/>
    </row>
    <row r="1235" spans="1:38" s="43" customFormat="1" x14ac:dyDescent="0.2">
      <c r="A1235" s="15"/>
      <c r="B1235" s="685"/>
      <c r="C1235" s="15"/>
      <c r="K1235" s="680"/>
      <c r="L1235" s="130"/>
      <c r="M1235" s="130"/>
      <c r="N1235" s="130"/>
      <c r="O1235" s="130"/>
      <c r="P1235" s="130"/>
      <c r="Q1235" s="130"/>
      <c r="R1235" s="680"/>
      <c r="S1235" s="130"/>
      <c r="T1235" s="130"/>
      <c r="U1235" s="130"/>
      <c r="V1235" s="130"/>
      <c r="W1235" s="130"/>
      <c r="X1235" s="130"/>
      <c r="Y1235" s="680"/>
      <c r="Z1235" s="130"/>
      <c r="AA1235" s="130"/>
      <c r="AB1235" s="130"/>
      <c r="AC1235" s="130"/>
      <c r="AD1235" s="130"/>
      <c r="AE1235" s="130"/>
      <c r="AF1235" s="680"/>
      <c r="AG1235" s="130"/>
      <c r="AH1235" s="130"/>
      <c r="AI1235" s="130"/>
      <c r="AJ1235" s="130"/>
      <c r="AK1235" s="130"/>
      <c r="AL1235" s="130"/>
    </row>
    <row r="1236" spans="1:38" s="43" customFormat="1" x14ac:dyDescent="0.2">
      <c r="A1236" s="15"/>
      <c r="B1236" s="685"/>
      <c r="C1236" s="15"/>
      <c r="K1236" s="680"/>
      <c r="L1236" s="130"/>
      <c r="M1236" s="130"/>
      <c r="N1236" s="130"/>
      <c r="O1236" s="130"/>
      <c r="P1236" s="130"/>
      <c r="Q1236" s="130"/>
      <c r="R1236" s="680"/>
      <c r="S1236" s="130"/>
      <c r="T1236" s="130"/>
      <c r="U1236" s="130"/>
      <c r="V1236" s="130"/>
      <c r="W1236" s="130"/>
      <c r="X1236" s="130"/>
      <c r="Y1236" s="680"/>
      <c r="Z1236" s="130"/>
      <c r="AA1236" s="130"/>
      <c r="AB1236" s="130"/>
      <c r="AC1236" s="130"/>
      <c r="AD1236" s="130"/>
      <c r="AE1236" s="130"/>
      <c r="AF1236" s="680"/>
      <c r="AG1236" s="130"/>
      <c r="AH1236" s="130"/>
      <c r="AI1236" s="130"/>
      <c r="AJ1236" s="130"/>
      <c r="AK1236" s="130"/>
      <c r="AL1236" s="130"/>
    </row>
    <row r="1237" spans="1:38" s="43" customFormat="1" x14ac:dyDescent="0.2">
      <c r="A1237" s="15"/>
      <c r="B1237" s="685"/>
      <c r="C1237" s="15"/>
      <c r="K1237" s="680"/>
      <c r="L1237" s="130"/>
      <c r="M1237" s="130"/>
      <c r="N1237" s="130"/>
      <c r="O1237" s="130"/>
      <c r="P1237" s="130"/>
      <c r="Q1237" s="130"/>
      <c r="R1237" s="680"/>
      <c r="S1237" s="130"/>
      <c r="T1237" s="130"/>
      <c r="U1237" s="130"/>
      <c r="V1237" s="130"/>
      <c r="W1237" s="130"/>
      <c r="X1237" s="130"/>
      <c r="Y1237" s="680"/>
      <c r="Z1237" s="130"/>
      <c r="AA1237" s="130"/>
      <c r="AB1237" s="130"/>
      <c r="AC1237" s="130"/>
      <c r="AD1237" s="130"/>
      <c r="AE1237" s="130"/>
      <c r="AF1237" s="680"/>
      <c r="AG1237" s="130"/>
      <c r="AH1237" s="130"/>
      <c r="AI1237" s="130"/>
      <c r="AJ1237" s="130"/>
      <c r="AK1237" s="130"/>
      <c r="AL1237" s="130"/>
    </row>
    <row r="1238" spans="1:38" s="43" customFormat="1" x14ac:dyDescent="0.2">
      <c r="A1238" s="15"/>
      <c r="B1238" s="685"/>
      <c r="C1238" s="15"/>
      <c r="K1238" s="680"/>
      <c r="L1238" s="130"/>
      <c r="M1238" s="130"/>
      <c r="N1238" s="130"/>
      <c r="O1238" s="130"/>
      <c r="P1238" s="130"/>
      <c r="Q1238" s="130"/>
      <c r="R1238" s="680"/>
      <c r="S1238" s="130"/>
      <c r="T1238" s="130"/>
      <c r="U1238" s="130"/>
      <c r="V1238" s="130"/>
      <c r="W1238" s="130"/>
      <c r="X1238" s="130"/>
      <c r="Y1238" s="680"/>
      <c r="Z1238" s="130"/>
      <c r="AA1238" s="130"/>
      <c r="AB1238" s="130"/>
      <c r="AC1238" s="130"/>
      <c r="AD1238" s="130"/>
      <c r="AE1238" s="130"/>
      <c r="AF1238" s="680"/>
      <c r="AG1238" s="130"/>
      <c r="AH1238" s="130"/>
      <c r="AI1238" s="130"/>
      <c r="AJ1238" s="130"/>
      <c r="AK1238" s="130"/>
      <c r="AL1238" s="130"/>
    </row>
    <row r="1239" spans="1:38" s="43" customFormat="1" x14ac:dyDescent="0.2">
      <c r="A1239" s="15"/>
      <c r="B1239" s="685"/>
      <c r="C1239" s="15"/>
      <c r="K1239" s="680"/>
      <c r="L1239" s="130"/>
      <c r="M1239" s="130"/>
      <c r="N1239" s="130"/>
      <c r="O1239" s="130"/>
      <c r="P1239" s="130"/>
      <c r="Q1239" s="130"/>
      <c r="R1239" s="680"/>
      <c r="S1239" s="130"/>
      <c r="T1239" s="130"/>
      <c r="U1239" s="130"/>
      <c r="V1239" s="130"/>
      <c r="W1239" s="130"/>
      <c r="X1239" s="130"/>
      <c r="Y1239" s="680"/>
      <c r="Z1239" s="130"/>
      <c r="AA1239" s="130"/>
      <c r="AB1239" s="130"/>
      <c r="AC1239" s="130"/>
      <c r="AD1239" s="130"/>
      <c r="AE1239" s="130"/>
      <c r="AF1239" s="680"/>
      <c r="AG1239" s="130"/>
      <c r="AH1239" s="130"/>
      <c r="AI1239" s="130"/>
      <c r="AJ1239" s="130"/>
      <c r="AK1239" s="130"/>
      <c r="AL1239" s="130"/>
    </row>
    <row r="1240" spans="1:38" s="43" customFormat="1" x14ac:dyDescent="0.2">
      <c r="A1240" s="15"/>
      <c r="B1240" s="685"/>
      <c r="C1240" s="15"/>
      <c r="K1240" s="680"/>
      <c r="L1240" s="130"/>
      <c r="M1240" s="130"/>
      <c r="N1240" s="130"/>
      <c r="O1240" s="130"/>
      <c r="P1240" s="130"/>
      <c r="Q1240" s="130"/>
      <c r="R1240" s="680"/>
      <c r="S1240" s="130"/>
      <c r="T1240" s="130"/>
      <c r="U1240" s="130"/>
      <c r="V1240" s="130"/>
      <c r="W1240" s="130"/>
      <c r="X1240" s="130"/>
      <c r="Y1240" s="680"/>
      <c r="Z1240" s="130"/>
      <c r="AA1240" s="130"/>
      <c r="AB1240" s="130"/>
      <c r="AC1240" s="130"/>
      <c r="AD1240" s="130"/>
      <c r="AE1240" s="130"/>
      <c r="AF1240" s="680"/>
      <c r="AG1240" s="130"/>
      <c r="AH1240" s="130"/>
      <c r="AI1240" s="130"/>
      <c r="AJ1240" s="130"/>
      <c r="AK1240" s="130"/>
      <c r="AL1240" s="130"/>
    </row>
    <row r="1241" spans="1:38" s="43" customFormat="1" x14ac:dyDescent="0.2">
      <c r="A1241" s="15"/>
      <c r="B1241" s="685"/>
      <c r="C1241" s="15"/>
      <c r="K1241" s="680"/>
      <c r="L1241" s="130"/>
      <c r="M1241" s="130"/>
      <c r="N1241" s="130"/>
      <c r="O1241" s="130"/>
      <c r="P1241" s="130"/>
      <c r="Q1241" s="130"/>
      <c r="R1241" s="680"/>
      <c r="S1241" s="130"/>
      <c r="T1241" s="130"/>
      <c r="U1241" s="130"/>
      <c r="V1241" s="130"/>
      <c r="W1241" s="130"/>
      <c r="X1241" s="130"/>
      <c r="Y1241" s="680"/>
      <c r="Z1241" s="130"/>
      <c r="AA1241" s="130"/>
      <c r="AB1241" s="130"/>
      <c r="AC1241" s="130"/>
      <c r="AD1241" s="130"/>
      <c r="AE1241" s="130"/>
      <c r="AF1241" s="680"/>
      <c r="AG1241" s="130"/>
      <c r="AH1241" s="130"/>
      <c r="AI1241" s="130"/>
      <c r="AJ1241" s="130"/>
      <c r="AK1241" s="130"/>
      <c r="AL1241" s="130"/>
    </row>
    <row r="1242" spans="1:38" s="43" customFormat="1" x14ac:dyDescent="0.2">
      <c r="A1242" s="15"/>
      <c r="B1242" s="685"/>
      <c r="C1242" s="15"/>
      <c r="K1242" s="680"/>
      <c r="L1242" s="130"/>
      <c r="M1242" s="130"/>
      <c r="N1242" s="130"/>
      <c r="O1242" s="130"/>
      <c r="P1242" s="130"/>
      <c r="Q1242" s="130"/>
      <c r="R1242" s="680"/>
      <c r="S1242" s="130"/>
      <c r="T1242" s="130"/>
      <c r="U1242" s="130"/>
      <c r="V1242" s="130"/>
      <c r="W1242" s="130"/>
      <c r="X1242" s="130"/>
      <c r="Y1242" s="680"/>
      <c r="Z1242" s="130"/>
      <c r="AA1242" s="130"/>
      <c r="AB1242" s="130"/>
      <c r="AC1242" s="130"/>
      <c r="AD1242" s="130"/>
      <c r="AE1242" s="130"/>
      <c r="AF1242" s="680"/>
      <c r="AG1242" s="130"/>
      <c r="AH1242" s="130"/>
      <c r="AI1242" s="130"/>
      <c r="AJ1242" s="130"/>
      <c r="AK1242" s="130"/>
      <c r="AL1242" s="130"/>
    </row>
    <row r="1243" spans="1:38" s="43" customFormat="1" x14ac:dyDescent="0.2">
      <c r="A1243" s="15"/>
      <c r="B1243" s="685"/>
      <c r="C1243" s="15"/>
      <c r="K1243" s="680"/>
      <c r="L1243" s="130"/>
      <c r="M1243" s="130"/>
      <c r="N1243" s="130"/>
      <c r="O1243" s="130"/>
      <c r="P1243" s="130"/>
      <c r="Q1243" s="130"/>
      <c r="R1243" s="680"/>
      <c r="S1243" s="130"/>
      <c r="T1243" s="130"/>
      <c r="U1243" s="130"/>
      <c r="V1243" s="130"/>
      <c r="W1243" s="130"/>
      <c r="X1243" s="130"/>
      <c r="Y1243" s="680"/>
      <c r="Z1243" s="130"/>
      <c r="AA1243" s="130"/>
      <c r="AB1243" s="130"/>
      <c r="AC1243" s="130"/>
      <c r="AD1243" s="130"/>
      <c r="AE1243" s="130"/>
      <c r="AF1243" s="680"/>
      <c r="AG1243" s="130"/>
      <c r="AH1243" s="130"/>
      <c r="AI1243" s="130"/>
      <c r="AJ1243" s="130"/>
      <c r="AK1243" s="130"/>
      <c r="AL1243" s="130"/>
    </row>
    <row r="1244" spans="1:38" s="43" customFormat="1" x14ac:dyDescent="0.2">
      <c r="A1244" s="15"/>
      <c r="B1244" s="685"/>
      <c r="C1244" s="15"/>
      <c r="K1244" s="680"/>
      <c r="L1244" s="130"/>
      <c r="M1244" s="130"/>
      <c r="N1244" s="130"/>
      <c r="O1244" s="130"/>
      <c r="P1244" s="130"/>
      <c r="Q1244" s="130"/>
      <c r="R1244" s="680"/>
      <c r="S1244" s="130"/>
      <c r="T1244" s="130"/>
      <c r="U1244" s="130"/>
      <c r="V1244" s="130"/>
      <c r="W1244" s="130"/>
      <c r="X1244" s="130"/>
      <c r="Y1244" s="680"/>
      <c r="Z1244" s="130"/>
      <c r="AA1244" s="130"/>
      <c r="AB1244" s="130"/>
      <c r="AC1244" s="130"/>
      <c r="AD1244" s="130"/>
      <c r="AE1244" s="130"/>
      <c r="AF1244" s="680"/>
      <c r="AG1244" s="130"/>
      <c r="AH1244" s="130"/>
      <c r="AI1244" s="130"/>
      <c r="AJ1244" s="130"/>
      <c r="AK1244" s="130"/>
      <c r="AL1244" s="130"/>
    </row>
    <row r="1245" spans="1:38" s="43" customFormat="1" x14ac:dyDescent="0.2">
      <c r="A1245" s="15"/>
      <c r="B1245" s="685"/>
      <c r="C1245" s="15"/>
      <c r="K1245" s="680"/>
      <c r="L1245" s="130"/>
      <c r="M1245" s="130"/>
      <c r="N1245" s="130"/>
      <c r="O1245" s="130"/>
      <c r="P1245" s="130"/>
      <c r="Q1245" s="130"/>
      <c r="R1245" s="680"/>
      <c r="S1245" s="130"/>
      <c r="T1245" s="130"/>
      <c r="U1245" s="130"/>
      <c r="V1245" s="130"/>
      <c r="W1245" s="130"/>
      <c r="X1245" s="130"/>
      <c r="Y1245" s="680"/>
      <c r="Z1245" s="130"/>
      <c r="AA1245" s="130"/>
      <c r="AB1245" s="130"/>
      <c r="AC1245" s="130"/>
      <c r="AD1245" s="130"/>
      <c r="AE1245" s="130"/>
      <c r="AF1245" s="680"/>
      <c r="AG1245" s="130"/>
      <c r="AH1245" s="130"/>
      <c r="AI1245" s="130"/>
      <c r="AJ1245" s="130"/>
      <c r="AK1245" s="130"/>
      <c r="AL1245" s="130"/>
    </row>
    <row r="1246" spans="1:38" s="43" customFormat="1" x14ac:dyDescent="0.2">
      <c r="A1246" s="15"/>
      <c r="B1246" s="685"/>
      <c r="C1246" s="15"/>
      <c r="K1246" s="680"/>
      <c r="L1246" s="130"/>
      <c r="M1246" s="130"/>
      <c r="N1246" s="130"/>
      <c r="O1246" s="130"/>
      <c r="P1246" s="130"/>
      <c r="Q1246" s="130"/>
      <c r="R1246" s="680"/>
      <c r="S1246" s="130"/>
      <c r="T1246" s="130"/>
      <c r="U1246" s="130"/>
      <c r="V1246" s="130"/>
      <c r="W1246" s="130"/>
      <c r="X1246" s="130"/>
      <c r="Y1246" s="680"/>
      <c r="Z1246" s="130"/>
      <c r="AA1246" s="130"/>
      <c r="AB1246" s="130"/>
      <c r="AC1246" s="130"/>
      <c r="AD1246" s="130"/>
      <c r="AE1246" s="130"/>
      <c r="AF1246" s="680"/>
      <c r="AG1246" s="130"/>
      <c r="AH1246" s="130"/>
      <c r="AI1246" s="130"/>
      <c r="AJ1246" s="130"/>
      <c r="AK1246" s="130"/>
      <c r="AL1246" s="130"/>
    </row>
    <row r="1247" spans="1:38" s="43" customFormat="1" x14ac:dyDescent="0.2">
      <c r="A1247" s="15"/>
      <c r="B1247" s="685"/>
      <c r="C1247" s="15"/>
      <c r="K1247" s="680"/>
      <c r="L1247" s="130"/>
      <c r="M1247" s="130"/>
      <c r="N1247" s="130"/>
      <c r="O1247" s="130"/>
      <c r="P1247" s="130"/>
      <c r="Q1247" s="130"/>
      <c r="R1247" s="680"/>
      <c r="S1247" s="130"/>
      <c r="T1247" s="130"/>
      <c r="U1247" s="130"/>
      <c r="V1247" s="130"/>
      <c r="W1247" s="130"/>
      <c r="X1247" s="130"/>
      <c r="Y1247" s="680"/>
      <c r="Z1247" s="130"/>
      <c r="AA1247" s="130"/>
      <c r="AB1247" s="130"/>
      <c r="AC1247" s="130"/>
      <c r="AD1247" s="130"/>
      <c r="AE1247" s="130"/>
      <c r="AF1247" s="680"/>
      <c r="AG1247" s="130"/>
      <c r="AH1247" s="130"/>
      <c r="AI1247" s="130"/>
      <c r="AJ1247" s="130"/>
      <c r="AK1247" s="130"/>
      <c r="AL1247" s="130"/>
    </row>
    <row r="1248" spans="1:38" s="43" customFormat="1" x14ac:dyDescent="0.2">
      <c r="A1248" s="15"/>
      <c r="B1248" s="685"/>
      <c r="C1248" s="15"/>
      <c r="K1248" s="680"/>
      <c r="L1248" s="130"/>
      <c r="M1248" s="130"/>
      <c r="N1248" s="130"/>
      <c r="O1248" s="130"/>
      <c r="P1248" s="130"/>
      <c r="Q1248" s="130"/>
      <c r="R1248" s="680"/>
      <c r="S1248" s="130"/>
      <c r="T1248" s="130"/>
      <c r="U1248" s="130"/>
      <c r="V1248" s="130"/>
      <c r="W1248" s="130"/>
      <c r="X1248" s="130"/>
      <c r="Y1248" s="680"/>
      <c r="Z1248" s="130"/>
      <c r="AA1248" s="130"/>
      <c r="AB1248" s="130"/>
      <c r="AC1248" s="130"/>
      <c r="AD1248" s="130"/>
      <c r="AE1248" s="130"/>
      <c r="AF1248" s="680"/>
      <c r="AG1248" s="130"/>
      <c r="AH1248" s="130"/>
      <c r="AI1248" s="130"/>
      <c r="AJ1248" s="130"/>
      <c r="AK1248" s="130"/>
      <c r="AL1248" s="130"/>
    </row>
    <row r="1249" spans="1:38" s="43" customFormat="1" x14ac:dyDescent="0.2">
      <c r="A1249" s="15"/>
      <c r="B1249" s="685"/>
      <c r="C1249" s="15"/>
      <c r="K1249" s="680"/>
      <c r="L1249" s="130"/>
      <c r="M1249" s="130"/>
      <c r="N1249" s="130"/>
      <c r="O1249" s="130"/>
      <c r="P1249" s="130"/>
      <c r="Q1249" s="130"/>
      <c r="R1249" s="680"/>
      <c r="S1249" s="130"/>
      <c r="T1249" s="130"/>
      <c r="U1249" s="130"/>
      <c r="V1249" s="130"/>
      <c r="W1249" s="130"/>
      <c r="X1249" s="130"/>
      <c r="Y1249" s="680"/>
      <c r="Z1249" s="130"/>
      <c r="AA1249" s="130"/>
      <c r="AB1249" s="130"/>
      <c r="AC1249" s="130"/>
      <c r="AD1249" s="130"/>
      <c r="AE1249" s="130"/>
      <c r="AF1249" s="680"/>
      <c r="AG1249" s="130"/>
      <c r="AH1249" s="130"/>
      <c r="AI1249" s="130"/>
      <c r="AJ1249" s="130"/>
      <c r="AK1249" s="130"/>
      <c r="AL1249" s="130"/>
    </row>
    <row r="1250" spans="1:38" s="43" customFormat="1" x14ac:dyDescent="0.2">
      <c r="A1250" s="15"/>
      <c r="B1250" s="685"/>
      <c r="C1250" s="15"/>
      <c r="K1250" s="680"/>
      <c r="L1250" s="130"/>
      <c r="M1250" s="130"/>
      <c r="N1250" s="130"/>
      <c r="O1250" s="130"/>
      <c r="P1250" s="130"/>
      <c r="Q1250" s="130"/>
      <c r="R1250" s="680"/>
      <c r="S1250" s="130"/>
      <c r="T1250" s="130"/>
      <c r="U1250" s="130"/>
      <c r="V1250" s="130"/>
      <c r="W1250" s="130"/>
      <c r="X1250" s="130"/>
      <c r="Y1250" s="680"/>
      <c r="Z1250" s="130"/>
      <c r="AA1250" s="130"/>
      <c r="AB1250" s="130"/>
      <c r="AC1250" s="130"/>
      <c r="AD1250" s="130"/>
      <c r="AE1250" s="130"/>
      <c r="AF1250" s="680"/>
      <c r="AG1250" s="130"/>
      <c r="AH1250" s="130"/>
      <c r="AI1250" s="130"/>
      <c r="AJ1250" s="130"/>
      <c r="AK1250" s="130"/>
      <c r="AL1250" s="130"/>
    </row>
    <row r="1251" spans="1:38" s="43" customFormat="1" x14ac:dyDescent="0.2">
      <c r="A1251" s="15"/>
      <c r="B1251" s="685"/>
      <c r="C1251" s="15"/>
      <c r="K1251" s="680"/>
      <c r="L1251" s="130"/>
      <c r="M1251" s="130"/>
      <c r="N1251" s="130"/>
      <c r="O1251" s="130"/>
      <c r="P1251" s="130"/>
      <c r="Q1251" s="130"/>
      <c r="R1251" s="680"/>
      <c r="S1251" s="130"/>
      <c r="T1251" s="130"/>
      <c r="U1251" s="130"/>
      <c r="V1251" s="130"/>
      <c r="W1251" s="130"/>
      <c r="X1251" s="130"/>
      <c r="Y1251" s="680"/>
      <c r="Z1251" s="130"/>
      <c r="AA1251" s="130"/>
      <c r="AB1251" s="130"/>
      <c r="AC1251" s="130"/>
      <c r="AD1251" s="130"/>
      <c r="AE1251" s="130"/>
      <c r="AF1251" s="680"/>
      <c r="AG1251" s="130"/>
      <c r="AH1251" s="130"/>
      <c r="AI1251" s="130"/>
      <c r="AJ1251" s="130"/>
      <c r="AK1251" s="130"/>
      <c r="AL1251" s="130"/>
    </row>
    <row r="1252" spans="1:38" s="43" customFormat="1" x14ac:dyDescent="0.2">
      <c r="A1252" s="15"/>
      <c r="B1252" s="685"/>
      <c r="C1252" s="15"/>
      <c r="K1252" s="680"/>
      <c r="L1252" s="130"/>
      <c r="M1252" s="130"/>
      <c r="N1252" s="130"/>
      <c r="O1252" s="130"/>
      <c r="P1252" s="130"/>
      <c r="Q1252" s="130"/>
      <c r="R1252" s="680"/>
      <c r="S1252" s="130"/>
      <c r="T1252" s="130"/>
      <c r="U1252" s="130"/>
      <c r="V1252" s="130"/>
      <c r="W1252" s="130"/>
      <c r="X1252" s="130"/>
      <c r="Y1252" s="680"/>
      <c r="Z1252" s="130"/>
      <c r="AA1252" s="130"/>
      <c r="AB1252" s="130"/>
      <c r="AC1252" s="130"/>
      <c r="AD1252" s="130"/>
      <c r="AE1252" s="130"/>
      <c r="AF1252" s="680"/>
      <c r="AG1252" s="130"/>
      <c r="AH1252" s="130"/>
      <c r="AI1252" s="130"/>
      <c r="AJ1252" s="130"/>
      <c r="AK1252" s="130"/>
      <c r="AL1252" s="130"/>
    </row>
    <row r="1253" spans="1:38" s="43" customFormat="1" x14ac:dyDescent="0.2">
      <c r="A1253" s="15"/>
      <c r="B1253" s="685"/>
      <c r="C1253" s="15"/>
      <c r="K1253" s="680"/>
      <c r="L1253" s="130"/>
      <c r="M1253" s="130"/>
      <c r="N1253" s="130"/>
      <c r="O1253" s="130"/>
      <c r="P1253" s="130"/>
      <c r="Q1253" s="130"/>
      <c r="R1253" s="680"/>
      <c r="S1253" s="130"/>
      <c r="T1253" s="130"/>
      <c r="U1253" s="130"/>
      <c r="V1253" s="130"/>
      <c r="W1253" s="130"/>
      <c r="X1253" s="130"/>
      <c r="Y1253" s="680"/>
      <c r="Z1253" s="130"/>
      <c r="AA1253" s="130"/>
      <c r="AB1253" s="130"/>
      <c r="AC1253" s="130"/>
      <c r="AD1253" s="130"/>
      <c r="AE1253" s="130"/>
      <c r="AF1253" s="680"/>
      <c r="AG1253" s="130"/>
      <c r="AH1253" s="130"/>
      <c r="AI1253" s="130"/>
      <c r="AJ1253" s="130"/>
      <c r="AK1253" s="130"/>
      <c r="AL1253" s="130"/>
    </row>
    <row r="1254" spans="1:38" s="43" customFormat="1" x14ac:dyDescent="0.2">
      <c r="A1254" s="15"/>
      <c r="B1254" s="685"/>
      <c r="C1254" s="15"/>
      <c r="K1254" s="680"/>
      <c r="L1254" s="130"/>
      <c r="M1254" s="130"/>
      <c r="N1254" s="130"/>
      <c r="O1254" s="130"/>
      <c r="P1254" s="130"/>
      <c r="Q1254" s="130"/>
      <c r="R1254" s="680"/>
      <c r="S1254" s="130"/>
      <c r="T1254" s="130"/>
      <c r="U1254" s="130"/>
      <c r="V1254" s="130"/>
      <c r="W1254" s="130"/>
      <c r="X1254" s="130"/>
      <c r="Y1254" s="680"/>
      <c r="Z1254" s="130"/>
      <c r="AA1254" s="130"/>
      <c r="AB1254" s="130"/>
      <c r="AC1254" s="130"/>
      <c r="AD1254" s="130"/>
      <c r="AE1254" s="130"/>
      <c r="AF1254" s="680"/>
      <c r="AG1254" s="130"/>
      <c r="AH1254" s="130"/>
      <c r="AI1254" s="130"/>
      <c r="AJ1254" s="130"/>
      <c r="AK1254" s="130"/>
      <c r="AL1254" s="130"/>
    </row>
    <row r="1255" spans="1:38" s="43" customFormat="1" x14ac:dyDescent="0.2">
      <c r="A1255" s="15"/>
      <c r="B1255" s="685"/>
      <c r="C1255" s="15"/>
      <c r="K1255" s="680"/>
      <c r="L1255" s="130"/>
      <c r="M1255" s="130"/>
      <c r="N1255" s="130"/>
      <c r="O1255" s="130"/>
      <c r="P1255" s="130"/>
      <c r="Q1255" s="130"/>
      <c r="R1255" s="680"/>
      <c r="S1255" s="130"/>
      <c r="T1255" s="130"/>
      <c r="U1255" s="130"/>
      <c r="V1255" s="130"/>
      <c r="W1255" s="130"/>
      <c r="X1255" s="130"/>
      <c r="Y1255" s="680"/>
      <c r="Z1255" s="130"/>
      <c r="AA1255" s="130"/>
      <c r="AB1255" s="130"/>
      <c r="AC1255" s="130"/>
      <c r="AD1255" s="130"/>
      <c r="AE1255" s="130"/>
      <c r="AF1255" s="680"/>
      <c r="AG1255" s="130"/>
      <c r="AH1255" s="130"/>
      <c r="AI1255" s="130"/>
      <c r="AJ1255" s="130"/>
      <c r="AK1255" s="130"/>
      <c r="AL1255" s="130"/>
    </row>
    <row r="1256" spans="1:38" s="43" customFormat="1" x14ac:dyDescent="0.2">
      <c r="A1256" s="15"/>
      <c r="B1256" s="685"/>
      <c r="C1256" s="15"/>
      <c r="K1256" s="680"/>
      <c r="L1256" s="130"/>
      <c r="M1256" s="130"/>
      <c r="N1256" s="130"/>
      <c r="O1256" s="130"/>
      <c r="P1256" s="130"/>
      <c r="Q1256" s="130"/>
      <c r="R1256" s="680"/>
      <c r="S1256" s="130"/>
      <c r="T1256" s="130"/>
      <c r="U1256" s="130"/>
      <c r="V1256" s="130"/>
      <c r="W1256" s="130"/>
      <c r="X1256" s="130"/>
      <c r="Y1256" s="680"/>
      <c r="Z1256" s="130"/>
      <c r="AA1256" s="130"/>
      <c r="AB1256" s="130"/>
      <c r="AC1256" s="130"/>
      <c r="AD1256" s="130"/>
      <c r="AE1256" s="130"/>
      <c r="AF1256" s="680"/>
      <c r="AG1256" s="130"/>
      <c r="AH1256" s="130"/>
      <c r="AI1256" s="130"/>
      <c r="AJ1256" s="130"/>
      <c r="AK1256" s="130"/>
      <c r="AL1256" s="130"/>
    </row>
    <row r="1257" spans="1:38" s="43" customFormat="1" x14ac:dyDescent="0.2">
      <c r="A1257" s="15"/>
      <c r="B1257" s="685"/>
      <c r="C1257" s="15"/>
      <c r="K1257" s="680"/>
      <c r="L1257" s="130"/>
      <c r="M1257" s="130"/>
      <c r="N1257" s="130"/>
      <c r="O1257" s="130"/>
      <c r="P1257" s="130"/>
      <c r="Q1257" s="130"/>
      <c r="R1257" s="680"/>
      <c r="S1257" s="130"/>
      <c r="T1257" s="130"/>
      <c r="U1257" s="130"/>
      <c r="V1257" s="130"/>
      <c r="W1257" s="130"/>
      <c r="X1257" s="130"/>
      <c r="Y1257" s="680"/>
      <c r="Z1257" s="130"/>
      <c r="AA1257" s="130"/>
      <c r="AB1257" s="130"/>
      <c r="AC1257" s="130"/>
      <c r="AD1257" s="130"/>
      <c r="AE1257" s="130"/>
      <c r="AF1257" s="680"/>
      <c r="AG1257" s="130"/>
      <c r="AH1257" s="130"/>
      <c r="AI1257" s="130"/>
      <c r="AJ1257" s="130"/>
      <c r="AK1257" s="130"/>
      <c r="AL1257" s="130"/>
    </row>
    <row r="1258" spans="1:38" s="43" customFormat="1" x14ac:dyDescent="0.2">
      <c r="A1258" s="15"/>
      <c r="B1258" s="685"/>
      <c r="C1258" s="15"/>
      <c r="K1258" s="680"/>
      <c r="L1258" s="130"/>
      <c r="M1258" s="130"/>
      <c r="N1258" s="130"/>
      <c r="O1258" s="130"/>
      <c r="P1258" s="130"/>
      <c r="Q1258" s="130"/>
      <c r="R1258" s="680"/>
      <c r="S1258" s="130"/>
      <c r="T1258" s="130"/>
      <c r="U1258" s="130"/>
      <c r="V1258" s="130"/>
      <c r="W1258" s="130"/>
      <c r="X1258" s="130"/>
      <c r="Y1258" s="680"/>
      <c r="Z1258" s="130"/>
      <c r="AA1258" s="130"/>
      <c r="AB1258" s="130"/>
      <c r="AC1258" s="130"/>
      <c r="AD1258" s="130"/>
      <c r="AE1258" s="130"/>
      <c r="AF1258" s="680"/>
      <c r="AG1258" s="130"/>
      <c r="AH1258" s="130"/>
      <c r="AI1258" s="130"/>
      <c r="AJ1258" s="130"/>
      <c r="AK1258" s="130"/>
      <c r="AL1258" s="130"/>
    </row>
    <row r="1259" spans="1:38" s="43" customFormat="1" x14ac:dyDescent="0.2">
      <c r="A1259" s="15"/>
      <c r="B1259" s="685"/>
      <c r="C1259" s="15"/>
      <c r="K1259" s="680"/>
      <c r="L1259" s="130"/>
      <c r="M1259" s="130"/>
      <c r="N1259" s="130"/>
      <c r="O1259" s="130"/>
      <c r="P1259" s="130"/>
      <c r="Q1259" s="130"/>
      <c r="R1259" s="680"/>
      <c r="S1259" s="130"/>
      <c r="T1259" s="130"/>
      <c r="U1259" s="130"/>
      <c r="V1259" s="130"/>
      <c r="W1259" s="130"/>
      <c r="X1259" s="130"/>
      <c r="Y1259" s="680"/>
      <c r="Z1259" s="130"/>
      <c r="AA1259" s="130"/>
      <c r="AB1259" s="130"/>
      <c r="AC1259" s="130"/>
      <c r="AD1259" s="130"/>
      <c r="AE1259" s="130"/>
      <c r="AF1259" s="680"/>
      <c r="AG1259" s="130"/>
      <c r="AH1259" s="130"/>
      <c r="AI1259" s="130"/>
      <c r="AJ1259" s="130"/>
      <c r="AK1259" s="130"/>
      <c r="AL1259" s="130"/>
    </row>
    <row r="1260" spans="1:38" s="43" customFormat="1" x14ac:dyDescent="0.2">
      <c r="A1260" s="15"/>
      <c r="B1260" s="685"/>
      <c r="C1260" s="15"/>
      <c r="K1260" s="680"/>
      <c r="L1260" s="130"/>
      <c r="M1260" s="130"/>
      <c r="N1260" s="130"/>
      <c r="O1260" s="130"/>
      <c r="P1260" s="130"/>
      <c r="Q1260" s="130"/>
      <c r="R1260" s="680"/>
      <c r="S1260" s="130"/>
      <c r="T1260" s="130"/>
      <c r="U1260" s="130"/>
      <c r="V1260" s="130"/>
      <c r="W1260" s="130"/>
      <c r="X1260" s="130"/>
      <c r="Y1260" s="680"/>
      <c r="Z1260" s="130"/>
      <c r="AA1260" s="130"/>
      <c r="AB1260" s="130"/>
      <c r="AC1260" s="130"/>
      <c r="AD1260" s="130"/>
      <c r="AE1260" s="130"/>
      <c r="AF1260" s="680"/>
      <c r="AG1260" s="130"/>
      <c r="AH1260" s="130"/>
      <c r="AI1260" s="130"/>
      <c r="AJ1260" s="130"/>
      <c r="AK1260" s="130"/>
      <c r="AL1260" s="130"/>
    </row>
    <row r="1261" spans="1:38" s="43" customFormat="1" x14ac:dyDescent="0.2">
      <c r="A1261" s="15"/>
      <c r="B1261" s="685"/>
      <c r="C1261" s="15"/>
      <c r="K1261" s="680"/>
      <c r="L1261" s="130"/>
      <c r="M1261" s="130"/>
      <c r="N1261" s="130"/>
      <c r="O1261" s="130"/>
      <c r="P1261" s="130"/>
      <c r="Q1261" s="130"/>
      <c r="R1261" s="680"/>
      <c r="S1261" s="130"/>
      <c r="T1261" s="130"/>
      <c r="U1261" s="130"/>
      <c r="V1261" s="130"/>
      <c r="W1261" s="130"/>
      <c r="X1261" s="130"/>
      <c r="Y1261" s="680"/>
      <c r="Z1261" s="130"/>
      <c r="AA1261" s="130"/>
      <c r="AB1261" s="130"/>
      <c r="AC1261" s="130"/>
      <c r="AD1261" s="130"/>
      <c r="AE1261" s="130"/>
      <c r="AF1261" s="680"/>
      <c r="AG1261" s="130"/>
      <c r="AH1261" s="130"/>
      <c r="AI1261" s="130"/>
      <c r="AJ1261" s="130"/>
      <c r="AK1261" s="130"/>
      <c r="AL1261" s="130"/>
    </row>
    <row r="1262" spans="1:38" s="43" customFormat="1" x14ac:dyDescent="0.2">
      <c r="A1262" s="15"/>
      <c r="B1262" s="685"/>
      <c r="C1262" s="15"/>
      <c r="K1262" s="680"/>
      <c r="L1262" s="130"/>
      <c r="M1262" s="130"/>
      <c r="N1262" s="130"/>
      <c r="O1262" s="130"/>
      <c r="P1262" s="130"/>
      <c r="Q1262" s="130"/>
      <c r="R1262" s="680"/>
      <c r="S1262" s="130"/>
      <c r="T1262" s="130"/>
      <c r="U1262" s="130"/>
      <c r="V1262" s="130"/>
      <c r="W1262" s="130"/>
      <c r="X1262" s="130"/>
      <c r="Y1262" s="680"/>
      <c r="Z1262" s="130"/>
      <c r="AA1262" s="130"/>
      <c r="AB1262" s="130"/>
      <c r="AC1262" s="130"/>
      <c r="AD1262" s="130"/>
      <c r="AE1262" s="130"/>
      <c r="AF1262" s="680"/>
      <c r="AG1262" s="130"/>
      <c r="AH1262" s="130"/>
      <c r="AI1262" s="130"/>
      <c r="AJ1262" s="130"/>
      <c r="AK1262" s="130"/>
      <c r="AL1262" s="130"/>
    </row>
    <row r="1263" spans="1:38" s="43" customFormat="1" x14ac:dyDescent="0.2">
      <c r="A1263" s="15"/>
      <c r="B1263" s="685"/>
      <c r="C1263" s="15"/>
      <c r="K1263" s="680"/>
      <c r="L1263" s="130"/>
      <c r="M1263" s="130"/>
      <c r="N1263" s="130"/>
      <c r="O1263" s="130"/>
      <c r="P1263" s="130"/>
      <c r="Q1263" s="130"/>
      <c r="R1263" s="680"/>
      <c r="S1263" s="130"/>
      <c r="T1263" s="130"/>
      <c r="U1263" s="130"/>
      <c r="V1263" s="130"/>
      <c r="W1263" s="130"/>
      <c r="X1263" s="130"/>
      <c r="Y1263" s="680"/>
      <c r="Z1263" s="130"/>
      <c r="AA1263" s="130"/>
      <c r="AB1263" s="130"/>
      <c r="AC1263" s="130"/>
      <c r="AD1263" s="130"/>
      <c r="AE1263" s="130"/>
      <c r="AF1263" s="680"/>
      <c r="AG1263" s="130"/>
      <c r="AH1263" s="130"/>
      <c r="AI1263" s="130"/>
      <c r="AJ1263" s="130"/>
      <c r="AK1263" s="130"/>
      <c r="AL1263" s="130"/>
    </row>
    <row r="1264" spans="1:38" s="43" customFormat="1" x14ac:dyDescent="0.2">
      <c r="A1264" s="15"/>
      <c r="B1264" s="685"/>
      <c r="C1264" s="15"/>
      <c r="K1264" s="680"/>
      <c r="L1264" s="130"/>
      <c r="M1264" s="130"/>
      <c r="N1264" s="130"/>
      <c r="O1264" s="130"/>
      <c r="P1264" s="130"/>
      <c r="Q1264" s="130"/>
      <c r="R1264" s="680"/>
      <c r="S1264" s="130"/>
      <c r="T1264" s="130"/>
      <c r="U1264" s="130"/>
      <c r="V1264" s="130"/>
      <c r="W1264" s="130"/>
      <c r="X1264" s="130"/>
      <c r="Y1264" s="680"/>
      <c r="Z1264" s="130"/>
      <c r="AA1264" s="130"/>
      <c r="AB1264" s="130"/>
      <c r="AC1264" s="130"/>
      <c r="AD1264" s="130"/>
      <c r="AE1264" s="130"/>
      <c r="AF1264" s="680"/>
      <c r="AG1264" s="130"/>
      <c r="AH1264" s="130"/>
      <c r="AI1264" s="130"/>
      <c r="AJ1264" s="130"/>
      <c r="AK1264" s="130"/>
      <c r="AL1264" s="130"/>
    </row>
    <row r="1265" spans="1:38" s="43" customFormat="1" x14ac:dyDescent="0.2">
      <c r="A1265" s="15"/>
      <c r="B1265" s="685"/>
      <c r="C1265" s="15"/>
      <c r="K1265" s="680"/>
      <c r="L1265" s="130"/>
      <c r="M1265" s="130"/>
      <c r="N1265" s="130"/>
      <c r="O1265" s="130"/>
      <c r="P1265" s="130"/>
      <c r="Q1265" s="130"/>
      <c r="R1265" s="680"/>
      <c r="S1265" s="130"/>
      <c r="T1265" s="130"/>
      <c r="U1265" s="130"/>
      <c r="V1265" s="130"/>
      <c r="W1265" s="130"/>
      <c r="X1265" s="130"/>
      <c r="Y1265" s="680"/>
      <c r="Z1265" s="130"/>
      <c r="AA1265" s="130"/>
      <c r="AB1265" s="130"/>
      <c r="AC1265" s="130"/>
      <c r="AD1265" s="130"/>
      <c r="AE1265" s="130"/>
      <c r="AF1265" s="680"/>
      <c r="AG1265" s="130"/>
      <c r="AH1265" s="130"/>
      <c r="AI1265" s="130"/>
      <c r="AJ1265" s="130"/>
      <c r="AK1265" s="130"/>
      <c r="AL1265" s="130"/>
    </row>
    <row r="1266" spans="1:38" s="43" customFormat="1" x14ac:dyDescent="0.2">
      <c r="A1266" s="15"/>
      <c r="B1266" s="685"/>
      <c r="C1266" s="15"/>
      <c r="K1266" s="680"/>
      <c r="L1266" s="130"/>
      <c r="M1266" s="130"/>
      <c r="N1266" s="130"/>
      <c r="O1266" s="130"/>
      <c r="P1266" s="130"/>
      <c r="Q1266" s="130"/>
      <c r="R1266" s="680"/>
      <c r="S1266" s="130"/>
      <c r="T1266" s="130"/>
      <c r="U1266" s="130"/>
      <c r="V1266" s="130"/>
      <c r="W1266" s="130"/>
      <c r="X1266" s="130"/>
      <c r="Y1266" s="680"/>
      <c r="Z1266" s="130"/>
      <c r="AA1266" s="130"/>
      <c r="AB1266" s="130"/>
      <c r="AC1266" s="130"/>
      <c r="AD1266" s="130"/>
      <c r="AE1266" s="130"/>
      <c r="AF1266" s="680"/>
      <c r="AG1266" s="130"/>
      <c r="AH1266" s="130"/>
      <c r="AI1266" s="130"/>
      <c r="AJ1266" s="130"/>
      <c r="AK1266" s="130"/>
      <c r="AL1266" s="130"/>
    </row>
    <row r="1267" spans="1:38" s="43" customFormat="1" x14ac:dyDescent="0.2">
      <c r="A1267" s="15"/>
      <c r="B1267" s="685"/>
      <c r="C1267" s="15"/>
      <c r="K1267" s="680"/>
      <c r="L1267" s="130"/>
      <c r="M1267" s="130"/>
      <c r="N1267" s="130"/>
      <c r="O1267" s="130"/>
      <c r="P1267" s="130"/>
      <c r="Q1267" s="130"/>
      <c r="R1267" s="680"/>
      <c r="S1267" s="130"/>
      <c r="T1267" s="130"/>
      <c r="U1267" s="130"/>
      <c r="V1267" s="130"/>
      <c r="W1267" s="130"/>
      <c r="X1267" s="130"/>
      <c r="Y1267" s="680"/>
      <c r="Z1267" s="130"/>
      <c r="AA1267" s="130"/>
      <c r="AB1267" s="130"/>
      <c r="AC1267" s="130"/>
      <c r="AD1267" s="130"/>
      <c r="AE1267" s="130"/>
      <c r="AF1267" s="680"/>
      <c r="AG1267" s="130"/>
      <c r="AH1267" s="130"/>
      <c r="AI1267" s="130"/>
      <c r="AJ1267" s="130"/>
      <c r="AK1267" s="130"/>
      <c r="AL1267" s="130"/>
    </row>
    <row r="1268" spans="1:38" s="43" customFormat="1" x14ac:dyDescent="0.2">
      <c r="A1268" s="15"/>
      <c r="B1268" s="685"/>
      <c r="C1268" s="15"/>
      <c r="K1268" s="680"/>
      <c r="L1268" s="130"/>
      <c r="M1268" s="130"/>
      <c r="N1268" s="130"/>
      <c r="O1268" s="130"/>
      <c r="P1268" s="130"/>
      <c r="Q1268" s="130"/>
      <c r="R1268" s="680"/>
      <c r="S1268" s="130"/>
      <c r="T1268" s="130"/>
      <c r="U1268" s="130"/>
      <c r="V1268" s="130"/>
      <c r="W1268" s="130"/>
      <c r="X1268" s="130"/>
      <c r="Y1268" s="680"/>
      <c r="Z1268" s="130"/>
      <c r="AA1268" s="130"/>
      <c r="AB1268" s="130"/>
      <c r="AC1268" s="130"/>
      <c r="AD1268" s="130"/>
      <c r="AE1268" s="130"/>
      <c r="AF1268" s="680"/>
      <c r="AG1268" s="130"/>
      <c r="AH1268" s="130"/>
      <c r="AI1268" s="130"/>
      <c r="AJ1268" s="130"/>
      <c r="AK1268" s="130"/>
      <c r="AL1268" s="130"/>
    </row>
    <row r="1269" spans="1:38" s="43" customFormat="1" x14ac:dyDescent="0.2">
      <c r="A1269" s="15"/>
      <c r="B1269" s="685"/>
      <c r="C1269" s="15"/>
      <c r="K1269" s="680"/>
      <c r="L1269" s="130"/>
      <c r="M1269" s="130"/>
      <c r="N1269" s="130"/>
      <c r="O1269" s="130"/>
      <c r="P1269" s="130"/>
      <c r="Q1269" s="130"/>
      <c r="R1269" s="680"/>
      <c r="S1269" s="130"/>
      <c r="T1269" s="130"/>
      <c r="U1269" s="130"/>
      <c r="V1269" s="130"/>
      <c r="W1269" s="130"/>
      <c r="X1269" s="130"/>
      <c r="Y1269" s="680"/>
      <c r="Z1269" s="130"/>
      <c r="AA1269" s="130"/>
      <c r="AB1269" s="130"/>
      <c r="AC1269" s="130"/>
      <c r="AD1269" s="130"/>
      <c r="AE1269" s="130"/>
      <c r="AF1269" s="680"/>
      <c r="AG1269" s="130"/>
      <c r="AH1269" s="130"/>
      <c r="AI1269" s="130"/>
      <c r="AJ1269" s="130"/>
      <c r="AK1269" s="130"/>
      <c r="AL1269" s="130"/>
    </row>
    <row r="1270" spans="1:38" s="43" customFormat="1" x14ac:dyDescent="0.2">
      <c r="A1270" s="15"/>
      <c r="B1270" s="685"/>
      <c r="C1270" s="15"/>
      <c r="K1270" s="680"/>
      <c r="L1270" s="130"/>
      <c r="M1270" s="130"/>
      <c r="N1270" s="130"/>
      <c r="O1270" s="130"/>
      <c r="P1270" s="130"/>
      <c r="Q1270" s="130"/>
      <c r="R1270" s="680"/>
      <c r="S1270" s="130"/>
      <c r="T1270" s="130"/>
      <c r="U1270" s="130"/>
      <c r="V1270" s="130"/>
      <c r="W1270" s="130"/>
      <c r="X1270" s="130"/>
      <c r="Y1270" s="680"/>
      <c r="Z1270" s="130"/>
      <c r="AA1270" s="130"/>
      <c r="AB1270" s="130"/>
      <c r="AC1270" s="130"/>
      <c r="AD1270" s="130"/>
      <c r="AE1270" s="130"/>
      <c r="AF1270" s="680"/>
      <c r="AG1270" s="130"/>
      <c r="AH1270" s="130"/>
      <c r="AI1270" s="130"/>
      <c r="AJ1270" s="130"/>
      <c r="AK1270" s="130"/>
      <c r="AL1270" s="130"/>
    </row>
    <row r="1271" spans="1:38" s="43" customFormat="1" x14ac:dyDescent="0.2">
      <c r="A1271" s="15"/>
      <c r="B1271" s="685"/>
      <c r="C1271" s="15"/>
      <c r="K1271" s="680"/>
      <c r="L1271" s="130"/>
      <c r="M1271" s="130"/>
      <c r="N1271" s="130"/>
      <c r="O1271" s="130"/>
      <c r="P1271" s="130"/>
      <c r="Q1271" s="130"/>
      <c r="R1271" s="680"/>
      <c r="S1271" s="130"/>
      <c r="T1271" s="130"/>
      <c r="U1271" s="130"/>
      <c r="V1271" s="130"/>
      <c r="W1271" s="130"/>
      <c r="X1271" s="130"/>
      <c r="Y1271" s="680"/>
      <c r="Z1271" s="130"/>
      <c r="AA1271" s="130"/>
      <c r="AB1271" s="130"/>
      <c r="AC1271" s="130"/>
      <c r="AD1271" s="130"/>
      <c r="AE1271" s="130"/>
      <c r="AF1271" s="680"/>
      <c r="AG1271" s="130"/>
      <c r="AH1271" s="130"/>
      <c r="AI1271" s="130"/>
      <c r="AJ1271" s="130"/>
      <c r="AK1271" s="130"/>
      <c r="AL1271" s="130"/>
    </row>
    <row r="1272" spans="1:38" s="43" customFormat="1" x14ac:dyDescent="0.2">
      <c r="A1272" s="15"/>
      <c r="B1272" s="685"/>
      <c r="C1272" s="15"/>
      <c r="K1272" s="680"/>
      <c r="L1272" s="130"/>
      <c r="M1272" s="130"/>
      <c r="N1272" s="130"/>
      <c r="O1272" s="130"/>
      <c r="P1272" s="130"/>
      <c r="Q1272" s="130"/>
      <c r="R1272" s="680"/>
      <c r="S1272" s="130"/>
      <c r="T1272" s="130"/>
      <c r="U1272" s="130"/>
      <c r="V1272" s="130"/>
      <c r="W1272" s="130"/>
      <c r="X1272" s="130"/>
      <c r="Y1272" s="680"/>
      <c r="Z1272" s="130"/>
      <c r="AA1272" s="130"/>
      <c r="AB1272" s="130"/>
      <c r="AC1272" s="130"/>
      <c r="AD1272" s="130"/>
      <c r="AE1272" s="130"/>
      <c r="AF1272" s="680"/>
      <c r="AG1272" s="130"/>
      <c r="AH1272" s="130"/>
      <c r="AI1272" s="130"/>
      <c r="AJ1272" s="130"/>
      <c r="AK1272" s="130"/>
      <c r="AL1272" s="130"/>
    </row>
    <row r="1273" spans="1:38" s="43" customFormat="1" x14ac:dyDescent="0.2">
      <c r="A1273" s="15"/>
      <c r="B1273" s="685"/>
      <c r="C1273" s="15"/>
      <c r="K1273" s="680"/>
      <c r="L1273" s="130"/>
      <c r="M1273" s="130"/>
      <c r="N1273" s="130"/>
      <c r="O1273" s="130"/>
      <c r="P1273" s="130"/>
      <c r="Q1273" s="130"/>
      <c r="R1273" s="680"/>
      <c r="S1273" s="130"/>
      <c r="T1273" s="130"/>
      <c r="U1273" s="130"/>
      <c r="V1273" s="130"/>
      <c r="W1273" s="130"/>
      <c r="X1273" s="130"/>
      <c r="Y1273" s="680"/>
      <c r="Z1273" s="130"/>
      <c r="AA1273" s="130"/>
      <c r="AB1273" s="130"/>
      <c r="AC1273" s="130"/>
      <c r="AD1273" s="130"/>
      <c r="AE1273" s="130"/>
      <c r="AF1273" s="680"/>
      <c r="AG1273" s="130"/>
      <c r="AH1273" s="130"/>
      <c r="AI1273" s="130"/>
      <c r="AJ1273" s="130"/>
      <c r="AK1273" s="130"/>
      <c r="AL1273" s="130"/>
    </row>
    <row r="1274" spans="1:38" s="43" customFormat="1" x14ac:dyDescent="0.2">
      <c r="A1274" s="15"/>
      <c r="B1274" s="685"/>
      <c r="C1274" s="15"/>
      <c r="K1274" s="680"/>
      <c r="L1274" s="130"/>
      <c r="M1274" s="130"/>
      <c r="N1274" s="130"/>
      <c r="O1274" s="130"/>
      <c r="P1274" s="130"/>
      <c r="Q1274" s="130"/>
      <c r="R1274" s="680"/>
      <c r="S1274" s="130"/>
      <c r="T1274" s="130"/>
      <c r="U1274" s="130"/>
      <c r="V1274" s="130"/>
      <c r="W1274" s="130"/>
      <c r="X1274" s="130"/>
      <c r="Y1274" s="680"/>
      <c r="Z1274" s="130"/>
      <c r="AA1274" s="130"/>
      <c r="AB1274" s="130"/>
      <c r="AC1274" s="130"/>
      <c r="AD1274" s="130"/>
      <c r="AE1274" s="130"/>
      <c r="AF1274" s="680"/>
      <c r="AG1274" s="130"/>
      <c r="AH1274" s="130"/>
      <c r="AI1274" s="130"/>
      <c r="AJ1274" s="130"/>
      <c r="AK1274" s="130"/>
      <c r="AL1274" s="130"/>
    </row>
    <row r="1275" spans="1:38" s="43" customFormat="1" x14ac:dyDescent="0.2">
      <c r="A1275" s="15"/>
      <c r="B1275" s="685"/>
      <c r="C1275" s="15"/>
      <c r="K1275" s="680"/>
      <c r="L1275" s="130"/>
      <c r="M1275" s="130"/>
      <c r="N1275" s="130"/>
      <c r="O1275" s="130"/>
      <c r="P1275" s="130"/>
      <c r="Q1275" s="130"/>
      <c r="R1275" s="680"/>
      <c r="S1275" s="130"/>
      <c r="T1275" s="130"/>
      <c r="U1275" s="130"/>
      <c r="V1275" s="130"/>
      <c r="W1275" s="130"/>
      <c r="X1275" s="130"/>
      <c r="Y1275" s="680"/>
      <c r="Z1275" s="130"/>
      <c r="AA1275" s="130"/>
      <c r="AB1275" s="130"/>
      <c r="AC1275" s="130"/>
      <c r="AD1275" s="130"/>
      <c r="AE1275" s="130"/>
      <c r="AF1275" s="680"/>
      <c r="AG1275" s="130"/>
      <c r="AH1275" s="130"/>
      <c r="AI1275" s="130"/>
      <c r="AJ1275" s="130"/>
      <c r="AK1275" s="130"/>
      <c r="AL1275" s="130"/>
    </row>
    <row r="1276" spans="1:38" s="43" customFormat="1" x14ac:dyDescent="0.2">
      <c r="A1276" s="15"/>
      <c r="B1276" s="685"/>
      <c r="C1276" s="15"/>
      <c r="K1276" s="680"/>
      <c r="L1276" s="130"/>
      <c r="M1276" s="130"/>
      <c r="N1276" s="130"/>
      <c r="O1276" s="130"/>
      <c r="P1276" s="130"/>
      <c r="Q1276" s="130"/>
      <c r="R1276" s="680"/>
      <c r="S1276" s="130"/>
      <c r="T1276" s="130"/>
      <c r="U1276" s="130"/>
      <c r="V1276" s="130"/>
      <c r="W1276" s="130"/>
      <c r="X1276" s="130"/>
      <c r="Y1276" s="680"/>
      <c r="Z1276" s="130"/>
      <c r="AA1276" s="130"/>
      <c r="AB1276" s="130"/>
      <c r="AC1276" s="130"/>
      <c r="AD1276" s="130"/>
      <c r="AE1276" s="130"/>
      <c r="AF1276" s="680"/>
      <c r="AG1276" s="130"/>
      <c r="AH1276" s="130"/>
      <c r="AI1276" s="130"/>
      <c r="AJ1276" s="130"/>
      <c r="AK1276" s="130"/>
      <c r="AL1276" s="130"/>
    </row>
    <row r="1277" spans="1:38" s="43" customFormat="1" x14ac:dyDescent="0.2">
      <c r="A1277" s="15"/>
      <c r="B1277" s="685"/>
      <c r="C1277" s="15"/>
      <c r="K1277" s="680"/>
      <c r="L1277" s="130"/>
      <c r="M1277" s="130"/>
      <c r="N1277" s="130"/>
      <c r="O1277" s="130"/>
      <c r="P1277" s="130"/>
      <c r="Q1277" s="130"/>
      <c r="R1277" s="680"/>
      <c r="S1277" s="130"/>
      <c r="T1277" s="130"/>
      <c r="U1277" s="130"/>
      <c r="V1277" s="130"/>
      <c r="W1277" s="130"/>
      <c r="X1277" s="130"/>
      <c r="Y1277" s="680"/>
      <c r="Z1277" s="130"/>
      <c r="AA1277" s="130"/>
      <c r="AB1277" s="130"/>
      <c r="AC1277" s="130"/>
      <c r="AD1277" s="130"/>
      <c r="AE1277" s="130"/>
      <c r="AF1277" s="680"/>
      <c r="AG1277" s="130"/>
      <c r="AH1277" s="130"/>
      <c r="AI1277" s="130"/>
      <c r="AJ1277" s="130"/>
      <c r="AK1277" s="130"/>
      <c r="AL1277" s="130"/>
    </row>
    <row r="1278" spans="1:38" s="43" customFormat="1" x14ac:dyDescent="0.2">
      <c r="A1278" s="15"/>
      <c r="B1278" s="685"/>
      <c r="C1278" s="15"/>
      <c r="K1278" s="680"/>
      <c r="L1278" s="130"/>
      <c r="M1278" s="130"/>
      <c r="N1278" s="130"/>
      <c r="O1278" s="130"/>
      <c r="P1278" s="130"/>
      <c r="Q1278" s="130"/>
      <c r="R1278" s="680"/>
      <c r="S1278" s="130"/>
      <c r="T1278" s="130"/>
      <c r="U1278" s="130"/>
      <c r="V1278" s="130"/>
      <c r="W1278" s="130"/>
      <c r="X1278" s="130"/>
      <c r="Y1278" s="680"/>
      <c r="Z1278" s="130"/>
      <c r="AA1278" s="130"/>
      <c r="AB1278" s="130"/>
      <c r="AC1278" s="130"/>
      <c r="AD1278" s="130"/>
      <c r="AE1278" s="130"/>
      <c r="AF1278" s="680"/>
      <c r="AG1278" s="130"/>
      <c r="AH1278" s="130"/>
      <c r="AI1278" s="130"/>
      <c r="AJ1278" s="130"/>
      <c r="AK1278" s="130"/>
      <c r="AL1278" s="130"/>
    </row>
    <row r="1279" spans="1:38" s="43" customFormat="1" x14ac:dyDescent="0.2">
      <c r="A1279" s="15"/>
      <c r="B1279" s="685"/>
      <c r="C1279" s="15"/>
      <c r="K1279" s="680"/>
      <c r="L1279" s="130"/>
      <c r="M1279" s="130"/>
      <c r="N1279" s="130"/>
      <c r="O1279" s="130"/>
      <c r="P1279" s="130"/>
      <c r="Q1279" s="130"/>
      <c r="R1279" s="680"/>
      <c r="S1279" s="130"/>
      <c r="T1279" s="130"/>
      <c r="U1279" s="130"/>
      <c r="V1279" s="130"/>
      <c r="W1279" s="130"/>
      <c r="X1279" s="130"/>
      <c r="Y1279" s="680"/>
      <c r="Z1279" s="130"/>
      <c r="AA1279" s="130"/>
      <c r="AB1279" s="130"/>
      <c r="AC1279" s="130"/>
      <c r="AD1279" s="130"/>
      <c r="AE1279" s="130"/>
      <c r="AF1279" s="680"/>
      <c r="AG1279" s="130"/>
      <c r="AH1279" s="130"/>
      <c r="AI1279" s="130"/>
      <c r="AJ1279" s="130"/>
      <c r="AK1279" s="130"/>
      <c r="AL1279" s="130"/>
    </row>
    <row r="1280" spans="1:38" s="43" customFormat="1" x14ac:dyDescent="0.2">
      <c r="A1280" s="15"/>
      <c r="B1280" s="685"/>
      <c r="C1280" s="15"/>
      <c r="K1280" s="680"/>
      <c r="L1280" s="130"/>
      <c r="M1280" s="130"/>
      <c r="N1280" s="130"/>
      <c r="O1280" s="130"/>
      <c r="P1280" s="130"/>
      <c r="Q1280" s="130"/>
      <c r="R1280" s="680"/>
      <c r="S1280" s="130"/>
      <c r="T1280" s="130"/>
      <c r="U1280" s="130"/>
      <c r="V1280" s="130"/>
      <c r="W1280" s="130"/>
      <c r="X1280" s="130"/>
      <c r="Y1280" s="680"/>
      <c r="Z1280" s="130"/>
      <c r="AA1280" s="130"/>
      <c r="AB1280" s="130"/>
      <c r="AC1280" s="130"/>
      <c r="AD1280" s="130"/>
      <c r="AE1280" s="130"/>
      <c r="AF1280" s="680"/>
      <c r="AG1280" s="130"/>
      <c r="AH1280" s="130"/>
      <c r="AI1280" s="130"/>
      <c r="AJ1280" s="130"/>
      <c r="AK1280" s="130"/>
      <c r="AL1280" s="130"/>
    </row>
    <row r="1281" spans="1:38" s="43" customFormat="1" x14ac:dyDescent="0.2">
      <c r="A1281" s="15"/>
      <c r="B1281" s="685"/>
      <c r="C1281" s="15"/>
      <c r="K1281" s="680"/>
      <c r="L1281" s="130"/>
      <c r="M1281" s="130"/>
      <c r="N1281" s="130"/>
      <c r="O1281" s="130"/>
      <c r="P1281" s="130"/>
      <c r="Q1281" s="130"/>
      <c r="R1281" s="680"/>
      <c r="S1281" s="130"/>
      <c r="T1281" s="130"/>
      <c r="U1281" s="130"/>
      <c r="V1281" s="130"/>
      <c r="W1281" s="130"/>
      <c r="X1281" s="130"/>
      <c r="Y1281" s="680"/>
      <c r="Z1281" s="130"/>
      <c r="AA1281" s="130"/>
      <c r="AB1281" s="130"/>
      <c r="AC1281" s="130"/>
      <c r="AD1281" s="130"/>
      <c r="AE1281" s="130"/>
      <c r="AF1281" s="680"/>
      <c r="AG1281" s="130"/>
      <c r="AH1281" s="130"/>
      <c r="AI1281" s="130"/>
      <c r="AJ1281" s="130"/>
      <c r="AK1281" s="130"/>
      <c r="AL1281" s="130"/>
    </row>
    <row r="1282" spans="1:38" s="43" customFormat="1" x14ac:dyDescent="0.2">
      <c r="A1282" s="15"/>
      <c r="B1282" s="685"/>
      <c r="C1282" s="15"/>
      <c r="K1282" s="680"/>
      <c r="L1282" s="130"/>
      <c r="M1282" s="130"/>
      <c r="N1282" s="130"/>
      <c r="O1282" s="130"/>
      <c r="P1282" s="130"/>
      <c r="Q1282" s="130"/>
      <c r="R1282" s="680"/>
      <c r="S1282" s="130"/>
      <c r="T1282" s="130"/>
      <c r="U1282" s="130"/>
      <c r="V1282" s="130"/>
      <c r="W1282" s="130"/>
      <c r="X1282" s="130"/>
      <c r="Y1282" s="680"/>
      <c r="Z1282" s="130"/>
      <c r="AA1282" s="130"/>
      <c r="AB1282" s="130"/>
      <c r="AC1282" s="130"/>
      <c r="AD1282" s="130"/>
      <c r="AE1282" s="130"/>
      <c r="AF1282" s="680"/>
      <c r="AG1282" s="130"/>
      <c r="AH1282" s="130"/>
      <c r="AI1282" s="130"/>
      <c r="AJ1282" s="130"/>
      <c r="AK1282" s="130"/>
      <c r="AL1282" s="130"/>
    </row>
    <row r="1283" spans="1:38" s="43" customFormat="1" x14ac:dyDescent="0.2">
      <c r="A1283" s="15"/>
      <c r="B1283" s="685"/>
      <c r="C1283" s="15"/>
      <c r="K1283" s="680"/>
      <c r="L1283" s="130"/>
      <c r="M1283" s="130"/>
      <c r="N1283" s="130"/>
      <c r="O1283" s="130"/>
      <c r="P1283" s="130"/>
      <c r="Q1283" s="130"/>
      <c r="R1283" s="680"/>
      <c r="S1283" s="130"/>
      <c r="T1283" s="130"/>
      <c r="U1283" s="130"/>
      <c r="V1283" s="130"/>
      <c r="W1283" s="130"/>
      <c r="X1283" s="130"/>
      <c r="Y1283" s="680"/>
      <c r="Z1283" s="130"/>
      <c r="AA1283" s="130"/>
      <c r="AB1283" s="130"/>
      <c r="AC1283" s="130"/>
      <c r="AD1283" s="130"/>
      <c r="AE1283" s="130"/>
      <c r="AF1283" s="680"/>
      <c r="AG1283" s="130"/>
      <c r="AH1283" s="130"/>
      <c r="AI1283" s="130"/>
      <c r="AJ1283" s="130"/>
      <c r="AK1283" s="130"/>
      <c r="AL1283" s="130"/>
    </row>
    <row r="1284" spans="1:38" s="43" customFormat="1" x14ac:dyDescent="0.2">
      <c r="A1284" s="15"/>
      <c r="B1284" s="685"/>
      <c r="C1284" s="15"/>
      <c r="K1284" s="680"/>
      <c r="L1284" s="130"/>
      <c r="M1284" s="130"/>
      <c r="N1284" s="130"/>
      <c r="O1284" s="130"/>
      <c r="P1284" s="130"/>
      <c r="Q1284" s="130"/>
      <c r="R1284" s="680"/>
      <c r="S1284" s="130"/>
      <c r="T1284" s="130"/>
      <c r="U1284" s="130"/>
      <c r="V1284" s="130"/>
      <c r="W1284" s="130"/>
      <c r="X1284" s="130"/>
      <c r="Y1284" s="680"/>
      <c r="Z1284" s="130"/>
      <c r="AA1284" s="130"/>
      <c r="AB1284" s="130"/>
      <c r="AC1284" s="130"/>
      <c r="AD1284" s="130"/>
      <c r="AE1284" s="130"/>
      <c r="AF1284" s="680"/>
      <c r="AG1284" s="130"/>
      <c r="AH1284" s="130"/>
      <c r="AI1284" s="130"/>
      <c r="AJ1284" s="130"/>
      <c r="AK1284" s="130"/>
      <c r="AL1284" s="130"/>
    </row>
    <row r="1285" spans="1:38" s="43" customFormat="1" x14ac:dyDescent="0.2">
      <c r="A1285" s="15"/>
      <c r="B1285" s="685"/>
      <c r="C1285" s="15"/>
      <c r="K1285" s="680"/>
      <c r="L1285" s="130"/>
      <c r="M1285" s="130"/>
      <c r="N1285" s="130"/>
      <c r="O1285" s="130"/>
      <c r="P1285" s="130"/>
      <c r="Q1285" s="130"/>
      <c r="R1285" s="680"/>
      <c r="S1285" s="130"/>
      <c r="T1285" s="130"/>
      <c r="U1285" s="130"/>
      <c r="V1285" s="130"/>
      <c r="W1285" s="130"/>
      <c r="X1285" s="130"/>
      <c r="Y1285" s="680"/>
      <c r="Z1285" s="130"/>
      <c r="AA1285" s="130"/>
      <c r="AB1285" s="130"/>
      <c r="AC1285" s="130"/>
      <c r="AD1285" s="130"/>
      <c r="AE1285" s="130"/>
      <c r="AF1285" s="680"/>
      <c r="AG1285" s="130"/>
      <c r="AH1285" s="130"/>
      <c r="AI1285" s="130"/>
      <c r="AJ1285" s="130"/>
      <c r="AK1285" s="130"/>
      <c r="AL1285" s="130"/>
    </row>
    <row r="1286" spans="1:38" s="43" customFormat="1" x14ac:dyDescent="0.2">
      <c r="A1286" s="15"/>
      <c r="B1286" s="685"/>
      <c r="C1286" s="15"/>
      <c r="K1286" s="680"/>
      <c r="L1286" s="130"/>
      <c r="M1286" s="130"/>
      <c r="N1286" s="130"/>
      <c r="O1286" s="130"/>
      <c r="P1286" s="130"/>
      <c r="Q1286" s="130"/>
      <c r="R1286" s="680"/>
      <c r="S1286" s="130"/>
      <c r="T1286" s="130"/>
      <c r="U1286" s="130"/>
      <c r="V1286" s="130"/>
      <c r="W1286" s="130"/>
      <c r="X1286" s="130"/>
      <c r="Y1286" s="680"/>
      <c r="Z1286" s="130"/>
      <c r="AA1286" s="130"/>
      <c r="AB1286" s="130"/>
      <c r="AC1286" s="130"/>
      <c r="AD1286" s="130"/>
      <c r="AE1286" s="130"/>
      <c r="AF1286" s="680"/>
      <c r="AG1286" s="130"/>
      <c r="AH1286" s="130"/>
      <c r="AI1286" s="130"/>
      <c r="AJ1286" s="130"/>
      <c r="AK1286" s="130"/>
      <c r="AL1286" s="130"/>
    </row>
    <row r="1287" spans="1:38" s="43" customFormat="1" x14ac:dyDescent="0.2">
      <c r="A1287" s="15"/>
      <c r="B1287" s="685"/>
      <c r="C1287" s="15"/>
      <c r="K1287" s="680"/>
      <c r="L1287" s="130"/>
      <c r="M1287" s="130"/>
      <c r="N1287" s="130"/>
      <c r="O1287" s="130"/>
      <c r="P1287" s="130"/>
      <c r="Q1287" s="130"/>
      <c r="R1287" s="680"/>
      <c r="S1287" s="130"/>
      <c r="T1287" s="130"/>
      <c r="U1287" s="130"/>
      <c r="V1287" s="130"/>
      <c r="W1287" s="130"/>
      <c r="X1287" s="130"/>
      <c r="Y1287" s="680"/>
      <c r="Z1287" s="130"/>
      <c r="AA1287" s="130"/>
      <c r="AB1287" s="130"/>
      <c r="AC1287" s="130"/>
      <c r="AD1287" s="130"/>
      <c r="AE1287" s="130"/>
      <c r="AF1287" s="680"/>
      <c r="AG1287" s="130"/>
      <c r="AH1287" s="130"/>
      <c r="AI1287" s="130"/>
      <c r="AJ1287" s="130"/>
      <c r="AK1287" s="130"/>
      <c r="AL1287" s="130"/>
    </row>
    <row r="1288" spans="1:38" s="43" customFormat="1" x14ac:dyDescent="0.2">
      <c r="A1288" s="15"/>
      <c r="B1288" s="685"/>
      <c r="C1288" s="15"/>
      <c r="K1288" s="680"/>
      <c r="L1288" s="130"/>
      <c r="M1288" s="130"/>
      <c r="N1288" s="130"/>
      <c r="O1288" s="130"/>
      <c r="P1288" s="130"/>
      <c r="Q1288" s="130"/>
      <c r="R1288" s="680"/>
      <c r="S1288" s="130"/>
      <c r="T1288" s="130"/>
      <c r="U1288" s="130"/>
      <c r="V1288" s="130"/>
      <c r="W1288" s="130"/>
      <c r="X1288" s="130"/>
      <c r="Y1288" s="680"/>
      <c r="Z1288" s="130"/>
      <c r="AA1288" s="130"/>
      <c r="AB1288" s="130"/>
      <c r="AC1288" s="130"/>
      <c r="AD1288" s="130"/>
      <c r="AE1288" s="130"/>
      <c r="AF1288" s="680"/>
      <c r="AG1288" s="130"/>
      <c r="AH1288" s="130"/>
      <c r="AI1288" s="130"/>
      <c r="AJ1288" s="130"/>
      <c r="AK1288" s="130"/>
      <c r="AL1288" s="130"/>
    </row>
    <row r="1289" spans="1:38" s="43" customFormat="1" x14ac:dyDescent="0.2">
      <c r="A1289" s="15"/>
      <c r="B1289" s="685"/>
      <c r="C1289" s="15"/>
      <c r="K1289" s="680"/>
      <c r="L1289" s="130"/>
      <c r="M1289" s="130"/>
      <c r="N1289" s="130"/>
      <c r="O1289" s="130"/>
      <c r="P1289" s="130"/>
      <c r="Q1289" s="130"/>
      <c r="R1289" s="680"/>
      <c r="S1289" s="130"/>
      <c r="T1289" s="130"/>
      <c r="U1289" s="130"/>
      <c r="V1289" s="130"/>
      <c r="W1289" s="130"/>
      <c r="X1289" s="130"/>
      <c r="Y1289" s="680"/>
      <c r="Z1289" s="130"/>
      <c r="AA1289" s="130"/>
      <c r="AB1289" s="130"/>
      <c r="AC1289" s="130"/>
      <c r="AD1289" s="130"/>
      <c r="AE1289" s="130"/>
      <c r="AF1289" s="680"/>
      <c r="AG1289" s="130"/>
      <c r="AH1289" s="130"/>
      <c r="AI1289" s="130"/>
      <c r="AJ1289" s="130"/>
      <c r="AK1289" s="130"/>
      <c r="AL1289" s="130"/>
    </row>
    <row r="1290" spans="1:38" s="43" customFormat="1" x14ac:dyDescent="0.2">
      <c r="A1290" s="15"/>
      <c r="B1290" s="685"/>
      <c r="C1290" s="15"/>
      <c r="K1290" s="680"/>
      <c r="L1290" s="130"/>
      <c r="M1290" s="130"/>
      <c r="N1290" s="130"/>
      <c r="O1290" s="130"/>
      <c r="P1290" s="130"/>
      <c r="Q1290" s="130"/>
      <c r="R1290" s="680"/>
      <c r="S1290" s="130"/>
      <c r="T1290" s="130"/>
      <c r="U1290" s="130"/>
      <c r="V1290" s="130"/>
      <c r="W1290" s="130"/>
      <c r="X1290" s="130"/>
      <c r="Y1290" s="680"/>
      <c r="Z1290" s="130"/>
      <c r="AA1290" s="130"/>
      <c r="AB1290" s="130"/>
      <c r="AC1290" s="130"/>
      <c r="AD1290" s="130"/>
      <c r="AE1290" s="130"/>
      <c r="AF1290" s="680"/>
      <c r="AG1290" s="130"/>
      <c r="AH1290" s="130"/>
      <c r="AI1290" s="130"/>
      <c r="AJ1290" s="130"/>
      <c r="AK1290" s="130"/>
      <c r="AL1290" s="130"/>
    </row>
    <row r="1291" spans="1:38" s="43" customFormat="1" x14ac:dyDescent="0.2">
      <c r="A1291" s="15"/>
      <c r="B1291" s="685"/>
      <c r="C1291" s="15"/>
      <c r="K1291" s="680"/>
      <c r="L1291" s="130"/>
      <c r="M1291" s="130"/>
      <c r="N1291" s="130"/>
      <c r="O1291" s="130"/>
      <c r="P1291" s="130"/>
      <c r="Q1291" s="130"/>
      <c r="R1291" s="680"/>
      <c r="S1291" s="130"/>
      <c r="T1291" s="130"/>
      <c r="U1291" s="130"/>
      <c r="V1291" s="130"/>
      <c r="W1291" s="130"/>
      <c r="X1291" s="130"/>
      <c r="Y1291" s="680"/>
      <c r="Z1291" s="130"/>
      <c r="AA1291" s="130"/>
      <c r="AB1291" s="130"/>
      <c r="AC1291" s="130"/>
      <c r="AD1291" s="130"/>
      <c r="AE1291" s="130"/>
      <c r="AF1291" s="680"/>
      <c r="AG1291" s="130"/>
      <c r="AH1291" s="130"/>
      <c r="AI1291" s="130"/>
      <c r="AJ1291" s="130"/>
      <c r="AK1291" s="130"/>
      <c r="AL1291" s="130"/>
    </row>
    <row r="1292" spans="1:38" s="43" customFormat="1" x14ac:dyDescent="0.2">
      <c r="A1292" s="15"/>
      <c r="B1292" s="685"/>
      <c r="C1292" s="15"/>
      <c r="K1292" s="680"/>
      <c r="L1292" s="130"/>
      <c r="M1292" s="130"/>
      <c r="N1292" s="130"/>
      <c r="O1292" s="130"/>
      <c r="P1292" s="130"/>
      <c r="Q1292" s="130"/>
      <c r="R1292" s="680"/>
      <c r="S1292" s="130"/>
      <c r="T1292" s="130"/>
      <c r="U1292" s="130"/>
      <c r="V1292" s="130"/>
      <c r="W1292" s="130"/>
      <c r="X1292" s="130"/>
      <c r="Y1292" s="680"/>
      <c r="Z1292" s="130"/>
      <c r="AA1292" s="130"/>
      <c r="AB1292" s="130"/>
      <c r="AC1292" s="130"/>
      <c r="AD1292" s="130"/>
      <c r="AE1292" s="130"/>
      <c r="AF1292" s="680"/>
      <c r="AG1292" s="130"/>
      <c r="AH1292" s="130"/>
      <c r="AI1292" s="130"/>
      <c r="AJ1292" s="130"/>
      <c r="AK1292" s="130"/>
      <c r="AL1292" s="130"/>
    </row>
    <row r="1293" spans="1:38" s="43" customFormat="1" x14ac:dyDescent="0.2">
      <c r="A1293" s="15"/>
      <c r="B1293" s="685"/>
      <c r="C1293" s="15"/>
      <c r="K1293" s="680"/>
      <c r="L1293" s="130"/>
      <c r="M1293" s="130"/>
      <c r="N1293" s="130"/>
      <c r="O1293" s="130"/>
      <c r="P1293" s="130"/>
      <c r="Q1293" s="130"/>
      <c r="R1293" s="680"/>
      <c r="S1293" s="130"/>
      <c r="T1293" s="130"/>
      <c r="U1293" s="130"/>
      <c r="V1293" s="130"/>
      <c r="W1293" s="130"/>
      <c r="X1293" s="130"/>
      <c r="Y1293" s="680"/>
      <c r="Z1293" s="130"/>
      <c r="AA1293" s="130"/>
      <c r="AB1293" s="130"/>
      <c r="AC1293" s="130"/>
      <c r="AD1293" s="130"/>
      <c r="AE1293" s="130"/>
      <c r="AF1293" s="680"/>
      <c r="AG1293" s="130"/>
      <c r="AH1293" s="130"/>
      <c r="AI1293" s="130"/>
      <c r="AJ1293" s="130"/>
      <c r="AK1293" s="130"/>
      <c r="AL1293" s="130"/>
    </row>
    <row r="1294" spans="1:38" s="43" customFormat="1" x14ac:dyDescent="0.2">
      <c r="A1294" s="15"/>
      <c r="B1294" s="685"/>
      <c r="C1294" s="15"/>
      <c r="K1294" s="680"/>
      <c r="L1294" s="130"/>
      <c r="M1294" s="130"/>
      <c r="N1294" s="130"/>
      <c r="O1294" s="130"/>
      <c r="P1294" s="130"/>
      <c r="Q1294" s="130"/>
      <c r="R1294" s="680"/>
      <c r="S1294" s="130"/>
      <c r="T1294" s="130"/>
      <c r="U1294" s="130"/>
      <c r="V1294" s="130"/>
      <c r="W1294" s="130"/>
      <c r="X1294" s="130"/>
      <c r="Y1294" s="680"/>
      <c r="Z1294" s="130"/>
      <c r="AA1294" s="130"/>
      <c r="AB1294" s="130"/>
      <c r="AC1294" s="130"/>
      <c r="AD1294" s="130"/>
      <c r="AE1294" s="130"/>
      <c r="AF1294" s="680"/>
      <c r="AG1294" s="130"/>
      <c r="AH1294" s="130"/>
      <c r="AI1294" s="130"/>
      <c r="AJ1294" s="130"/>
      <c r="AK1294" s="130"/>
      <c r="AL1294" s="130"/>
    </row>
    <row r="1295" spans="1:38" s="43" customFormat="1" x14ac:dyDescent="0.2">
      <c r="A1295" s="15"/>
      <c r="B1295" s="685"/>
      <c r="C1295" s="15"/>
      <c r="K1295" s="680"/>
      <c r="L1295" s="130"/>
      <c r="M1295" s="130"/>
      <c r="N1295" s="130"/>
      <c r="O1295" s="130"/>
      <c r="P1295" s="130"/>
      <c r="Q1295" s="130"/>
      <c r="R1295" s="680"/>
      <c r="S1295" s="130"/>
      <c r="T1295" s="130"/>
      <c r="U1295" s="130"/>
      <c r="V1295" s="130"/>
      <c r="W1295" s="130"/>
      <c r="X1295" s="130"/>
      <c r="Y1295" s="680"/>
      <c r="Z1295" s="130"/>
      <c r="AA1295" s="130"/>
      <c r="AB1295" s="130"/>
      <c r="AC1295" s="130"/>
      <c r="AD1295" s="130"/>
      <c r="AE1295" s="130"/>
      <c r="AF1295" s="680"/>
      <c r="AG1295" s="130"/>
      <c r="AH1295" s="130"/>
      <c r="AI1295" s="130"/>
      <c r="AJ1295" s="130"/>
      <c r="AK1295" s="130"/>
      <c r="AL1295" s="130"/>
    </row>
    <row r="1296" spans="1:38" s="43" customFormat="1" x14ac:dyDescent="0.2">
      <c r="A1296" s="15"/>
      <c r="B1296" s="685"/>
      <c r="C1296" s="15"/>
      <c r="K1296" s="680"/>
      <c r="L1296" s="130"/>
      <c r="M1296" s="130"/>
      <c r="N1296" s="130"/>
      <c r="O1296" s="130"/>
      <c r="P1296" s="130"/>
      <c r="Q1296" s="130"/>
      <c r="R1296" s="680"/>
      <c r="S1296" s="130"/>
      <c r="T1296" s="130"/>
      <c r="U1296" s="130"/>
      <c r="V1296" s="130"/>
      <c r="W1296" s="130"/>
      <c r="X1296" s="130"/>
      <c r="Y1296" s="680"/>
      <c r="Z1296" s="130"/>
      <c r="AA1296" s="130"/>
      <c r="AB1296" s="130"/>
      <c r="AC1296" s="130"/>
      <c r="AD1296" s="130"/>
      <c r="AE1296" s="130"/>
      <c r="AF1296" s="680"/>
      <c r="AG1296" s="130"/>
      <c r="AH1296" s="130"/>
      <c r="AI1296" s="130"/>
      <c r="AJ1296" s="130"/>
      <c r="AK1296" s="130"/>
      <c r="AL1296" s="130"/>
    </row>
    <row r="1297" spans="1:38" s="43" customFormat="1" x14ac:dyDescent="0.2">
      <c r="A1297" s="15"/>
      <c r="B1297" s="685"/>
      <c r="C1297" s="15"/>
      <c r="K1297" s="680"/>
      <c r="L1297" s="130"/>
      <c r="M1297" s="130"/>
      <c r="N1297" s="130"/>
      <c r="O1297" s="130"/>
      <c r="P1297" s="130"/>
      <c r="Q1297" s="130"/>
      <c r="R1297" s="680"/>
      <c r="S1297" s="130"/>
      <c r="T1297" s="130"/>
      <c r="U1297" s="130"/>
      <c r="V1297" s="130"/>
      <c r="W1297" s="130"/>
      <c r="X1297" s="130"/>
      <c r="Y1297" s="680"/>
      <c r="Z1297" s="130"/>
      <c r="AA1297" s="130"/>
      <c r="AB1297" s="130"/>
      <c r="AC1297" s="130"/>
      <c r="AD1297" s="130"/>
      <c r="AE1297" s="130"/>
      <c r="AF1297" s="680"/>
      <c r="AG1297" s="130"/>
      <c r="AH1297" s="130"/>
      <c r="AI1297" s="130"/>
      <c r="AJ1297" s="130"/>
      <c r="AK1297" s="130"/>
      <c r="AL1297" s="130"/>
    </row>
    <row r="1298" spans="1:38" s="43" customFormat="1" x14ac:dyDescent="0.2">
      <c r="A1298" s="15"/>
      <c r="B1298" s="685"/>
      <c r="C1298" s="15"/>
      <c r="K1298" s="680"/>
      <c r="L1298" s="130"/>
      <c r="M1298" s="130"/>
      <c r="N1298" s="130"/>
      <c r="O1298" s="130"/>
      <c r="P1298" s="130"/>
      <c r="Q1298" s="130"/>
      <c r="R1298" s="680"/>
      <c r="S1298" s="130"/>
      <c r="T1298" s="130"/>
      <c r="U1298" s="130"/>
      <c r="V1298" s="130"/>
      <c r="W1298" s="130"/>
      <c r="X1298" s="130"/>
      <c r="Y1298" s="680"/>
      <c r="Z1298" s="130"/>
      <c r="AA1298" s="130"/>
      <c r="AB1298" s="130"/>
      <c r="AC1298" s="130"/>
      <c r="AD1298" s="130"/>
      <c r="AE1298" s="130"/>
      <c r="AF1298" s="680"/>
      <c r="AG1298" s="130"/>
      <c r="AH1298" s="130"/>
      <c r="AI1298" s="130"/>
      <c r="AJ1298" s="130"/>
      <c r="AK1298" s="130"/>
      <c r="AL1298" s="130"/>
    </row>
    <row r="1299" spans="1:38" s="43" customFormat="1" x14ac:dyDescent="0.2">
      <c r="A1299" s="15"/>
      <c r="B1299" s="685"/>
      <c r="C1299" s="15"/>
      <c r="K1299" s="680"/>
      <c r="L1299" s="130"/>
      <c r="M1299" s="130"/>
      <c r="N1299" s="130"/>
      <c r="O1299" s="130"/>
      <c r="P1299" s="130"/>
      <c r="Q1299" s="130"/>
      <c r="R1299" s="680"/>
      <c r="S1299" s="130"/>
      <c r="T1299" s="130"/>
      <c r="U1299" s="130"/>
      <c r="V1299" s="130"/>
      <c r="W1299" s="130"/>
      <c r="X1299" s="130"/>
      <c r="Y1299" s="680"/>
      <c r="Z1299" s="130"/>
      <c r="AA1299" s="130"/>
      <c r="AB1299" s="130"/>
      <c r="AC1299" s="130"/>
      <c r="AD1299" s="130"/>
      <c r="AE1299" s="130"/>
      <c r="AF1299" s="680"/>
      <c r="AG1299" s="130"/>
      <c r="AH1299" s="130"/>
      <c r="AI1299" s="130"/>
      <c r="AJ1299" s="130"/>
      <c r="AK1299" s="130"/>
      <c r="AL1299" s="130"/>
    </row>
    <row r="1300" spans="1:38" s="43" customFormat="1" x14ac:dyDescent="0.2">
      <c r="A1300" s="15"/>
      <c r="B1300" s="685"/>
      <c r="C1300" s="15"/>
      <c r="K1300" s="680"/>
      <c r="L1300" s="130"/>
      <c r="M1300" s="130"/>
      <c r="N1300" s="130"/>
      <c r="O1300" s="130"/>
      <c r="P1300" s="130"/>
      <c r="Q1300" s="130"/>
      <c r="R1300" s="680"/>
      <c r="S1300" s="130"/>
      <c r="T1300" s="130"/>
      <c r="U1300" s="130"/>
      <c r="V1300" s="130"/>
      <c r="W1300" s="130"/>
      <c r="X1300" s="130"/>
      <c r="Y1300" s="680"/>
      <c r="Z1300" s="130"/>
      <c r="AA1300" s="130"/>
      <c r="AB1300" s="130"/>
      <c r="AC1300" s="130"/>
      <c r="AD1300" s="130"/>
      <c r="AE1300" s="130"/>
      <c r="AF1300" s="680"/>
      <c r="AG1300" s="130"/>
      <c r="AH1300" s="130"/>
      <c r="AI1300" s="130"/>
      <c r="AJ1300" s="130"/>
      <c r="AK1300" s="130"/>
      <c r="AL1300" s="130"/>
    </row>
    <row r="1301" spans="1:38" s="43" customFormat="1" x14ac:dyDescent="0.2">
      <c r="A1301" s="15"/>
      <c r="B1301" s="685"/>
      <c r="C1301" s="15"/>
      <c r="K1301" s="680"/>
      <c r="L1301" s="130"/>
      <c r="M1301" s="130"/>
      <c r="N1301" s="130"/>
      <c r="O1301" s="130"/>
      <c r="P1301" s="130"/>
      <c r="Q1301" s="130"/>
      <c r="R1301" s="680"/>
      <c r="S1301" s="130"/>
      <c r="T1301" s="130"/>
      <c r="U1301" s="130"/>
      <c r="V1301" s="130"/>
      <c r="W1301" s="130"/>
      <c r="X1301" s="130"/>
      <c r="Y1301" s="680"/>
      <c r="Z1301" s="130"/>
      <c r="AA1301" s="130"/>
      <c r="AB1301" s="130"/>
      <c r="AC1301" s="130"/>
      <c r="AD1301" s="130"/>
      <c r="AE1301" s="130"/>
      <c r="AF1301" s="680"/>
      <c r="AG1301" s="130"/>
      <c r="AH1301" s="130"/>
      <c r="AI1301" s="130"/>
      <c r="AJ1301" s="130"/>
      <c r="AK1301" s="130"/>
      <c r="AL1301" s="130"/>
    </row>
    <row r="1302" spans="1:38" s="43" customFormat="1" x14ac:dyDescent="0.2">
      <c r="A1302" s="15"/>
      <c r="B1302" s="685"/>
      <c r="C1302" s="15"/>
      <c r="K1302" s="680"/>
      <c r="L1302" s="130"/>
      <c r="M1302" s="130"/>
      <c r="N1302" s="130"/>
      <c r="O1302" s="130"/>
      <c r="P1302" s="130"/>
      <c r="Q1302" s="130"/>
      <c r="R1302" s="680"/>
      <c r="S1302" s="130"/>
      <c r="T1302" s="130"/>
      <c r="U1302" s="130"/>
      <c r="V1302" s="130"/>
      <c r="W1302" s="130"/>
      <c r="X1302" s="130"/>
      <c r="Y1302" s="680"/>
      <c r="Z1302" s="130"/>
      <c r="AA1302" s="130"/>
      <c r="AB1302" s="130"/>
      <c r="AC1302" s="130"/>
      <c r="AD1302" s="130"/>
      <c r="AE1302" s="130"/>
      <c r="AF1302" s="680"/>
      <c r="AG1302" s="130"/>
      <c r="AH1302" s="130"/>
      <c r="AI1302" s="130"/>
      <c r="AJ1302" s="130"/>
      <c r="AK1302" s="130"/>
      <c r="AL1302" s="130"/>
    </row>
    <row r="1303" spans="1:38" s="43" customFormat="1" x14ac:dyDescent="0.2">
      <c r="A1303" s="15"/>
      <c r="B1303" s="685"/>
      <c r="C1303" s="15"/>
      <c r="K1303" s="680"/>
      <c r="L1303" s="130"/>
      <c r="M1303" s="130"/>
      <c r="N1303" s="130"/>
      <c r="O1303" s="130"/>
      <c r="P1303" s="130"/>
      <c r="Q1303" s="130"/>
      <c r="R1303" s="680"/>
      <c r="S1303" s="130"/>
      <c r="T1303" s="130"/>
      <c r="U1303" s="130"/>
      <c r="V1303" s="130"/>
      <c r="W1303" s="130"/>
      <c r="X1303" s="130"/>
      <c r="Y1303" s="680"/>
      <c r="Z1303" s="130"/>
      <c r="AA1303" s="130"/>
      <c r="AB1303" s="130"/>
      <c r="AC1303" s="130"/>
      <c r="AD1303" s="130"/>
      <c r="AE1303" s="130"/>
      <c r="AF1303" s="680"/>
      <c r="AG1303" s="130"/>
      <c r="AH1303" s="130"/>
      <c r="AI1303" s="130"/>
      <c r="AJ1303" s="130"/>
      <c r="AK1303" s="130"/>
      <c r="AL1303" s="130"/>
    </row>
    <row r="1304" spans="1:38" s="43" customFormat="1" x14ac:dyDescent="0.2">
      <c r="A1304" s="15"/>
      <c r="B1304" s="685"/>
      <c r="C1304" s="15"/>
      <c r="K1304" s="680"/>
      <c r="L1304" s="130"/>
      <c r="M1304" s="130"/>
      <c r="N1304" s="130"/>
      <c r="O1304" s="130"/>
      <c r="P1304" s="130"/>
      <c r="Q1304" s="130"/>
      <c r="R1304" s="680"/>
      <c r="S1304" s="130"/>
      <c r="T1304" s="130"/>
      <c r="U1304" s="130"/>
      <c r="V1304" s="130"/>
      <c r="W1304" s="130"/>
      <c r="X1304" s="130"/>
      <c r="Y1304" s="680"/>
      <c r="Z1304" s="130"/>
      <c r="AA1304" s="130"/>
      <c r="AB1304" s="130"/>
      <c r="AC1304" s="130"/>
      <c r="AD1304" s="130"/>
      <c r="AE1304" s="130"/>
      <c r="AF1304" s="680"/>
      <c r="AG1304" s="130"/>
      <c r="AH1304" s="130"/>
      <c r="AI1304" s="130"/>
      <c r="AJ1304" s="130"/>
      <c r="AK1304" s="130"/>
      <c r="AL1304" s="130"/>
    </row>
    <row r="1305" spans="1:38" s="43" customFormat="1" x14ac:dyDescent="0.2">
      <c r="A1305" s="15"/>
      <c r="B1305" s="685"/>
      <c r="C1305" s="15"/>
      <c r="K1305" s="680"/>
      <c r="L1305" s="130"/>
      <c r="M1305" s="130"/>
      <c r="N1305" s="130"/>
      <c r="O1305" s="130"/>
      <c r="P1305" s="130"/>
      <c r="Q1305" s="130"/>
      <c r="R1305" s="680"/>
      <c r="S1305" s="130"/>
      <c r="T1305" s="130"/>
      <c r="U1305" s="130"/>
      <c r="V1305" s="130"/>
      <c r="W1305" s="130"/>
      <c r="X1305" s="130"/>
      <c r="Y1305" s="680"/>
      <c r="Z1305" s="130"/>
      <c r="AA1305" s="130"/>
      <c r="AB1305" s="130"/>
      <c r="AC1305" s="130"/>
      <c r="AD1305" s="130"/>
      <c r="AE1305" s="130"/>
      <c r="AF1305" s="680"/>
      <c r="AG1305" s="130"/>
      <c r="AH1305" s="130"/>
      <c r="AI1305" s="130"/>
      <c r="AJ1305" s="130"/>
      <c r="AK1305" s="130"/>
      <c r="AL1305" s="130"/>
    </row>
    <row r="1306" spans="1:38" s="43" customFormat="1" x14ac:dyDescent="0.2">
      <c r="A1306" s="15"/>
      <c r="B1306" s="685"/>
      <c r="C1306" s="15"/>
      <c r="K1306" s="680"/>
      <c r="L1306" s="130"/>
      <c r="M1306" s="130"/>
      <c r="N1306" s="130"/>
      <c r="O1306" s="130"/>
      <c r="P1306" s="130"/>
      <c r="Q1306" s="130"/>
      <c r="R1306" s="680"/>
      <c r="S1306" s="130"/>
      <c r="T1306" s="130"/>
      <c r="U1306" s="130"/>
      <c r="V1306" s="130"/>
      <c r="W1306" s="130"/>
      <c r="X1306" s="130"/>
      <c r="Y1306" s="680"/>
      <c r="Z1306" s="130"/>
      <c r="AA1306" s="130"/>
      <c r="AB1306" s="130"/>
      <c r="AC1306" s="130"/>
      <c r="AD1306" s="130"/>
      <c r="AE1306" s="130"/>
      <c r="AF1306" s="680"/>
      <c r="AG1306" s="130"/>
      <c r="AH1306" s="130"/>
      <c r="AI1306" s="130"/>
      <c r="AJ1306" s="130"/>
      <c r="AK1306" s="130"/>
      <c r="AL1306" s="130"/>
    </row>
    <row r="1307" spans="1:38" s="43" customFormat="1" x14ac:dyDescent="0.2">
      <c r="A1307" s="15"/>
      <c r="B1307" s="685"/>
      <c r="C1307" s="15"/>
      <c r="K1307" s="680"/>
      <c r="L1307" s="130"/>
      <c r="M1307" s="130"/>
      <c r="N1307" s="130"/>
      <c r="O1307" s="130"/>
      <c r="P1307" s="130"/>
      <c r="Q1307" s="130"/>
      <c r="R1307" s="680"/>
      <c r="S1307" s="130"/>
      <c r="T1307" s="130"/>
      <c r="U1307" s="130"/>
      <c r="V1307" s="130"/>
      <c r="W1307" s="130"/>
      <c r="X1307" s="130"/>
      <c r="Y1307" s="680"/>
      <c r="Z1307" s="130"/>
      <c r="AA1307" s="130"/>
      <c r="AB1307" s="130"/>
      <c r="AC1307" s="130"/>
      <c r="AD1307" s="130"/>
      <c r="AE1307" s="130"/>
      <c r="AF1307" s="680"/>
      <c r="AG1307" s="130"/>
      <c r="AH1307" s="130"/>
      <c r="AI1307" s="130"/>
      <c r="AJ1307" s="130"/>
      <c r="AK1307" s="130"/>
      <c r="AL1307" s="130"/>
    </row>
    <row r="1308" spans="1:38" s="43" customFormat="1" x14ac:dyDescent="0.2">
      <c r="A1308" s="15"/>
      <c r="B1308" s="685"/>
      <c r="C1308" s="15"/>
      <c r="K1308" s="680"/>
      <c r="L1308" s="130"/>
      <c r="M1308" s="130"/>
      <c r="N1308" s="130"/>
      <c r="O1308" s="130"/>
      <c r="P1308" s="130"/>
      <c r="Q1308" s="130"/>
      <c r="R1308" s="680"/>
      <c r="S1308" s="130"/>
      <c r="T1308" s="130"/>
      <c r="U1308" s="130"/>
      <c r="V1308" s="130"/>
      <c r="W1308" s="130"/>
      <c r="X1308" s="130"/>
      <c r="Y1308" s="680"/>
      <c r="Z1308" s="130"/>
      <c r="AA1308" s="130"/>
      <c r="AB1308" s="130"/>
      <c r="AC1308" s="130"/>
      <c r="AD1308" s="130"/>
      <c r="AE1308" s="130"/>
      <c r="AF1308" s="680"/>
      <c r="AG1308" s="130"/>
      <c r="AH1308" s="130"/>
      <c r="AI1308" s="130"/>
      <c r="AJ1308" s="130"/>
      <c r="AK1308" s="130"/>
      <c r="AL1308" s="130"/>
    </row>
    <row r="1309" spans="1:38" s="43" customFormat="1" x14ac:dyDescent="0.2">
      <c r="A1309" s="15"/>
      <c r="B1309" s="685"/>
      <c r="C1309" s="15"/>
      <c r="K1309" s="680"/>
      <c r="L1309" s="130"/>
      <c r="M1309" s="130"/>
      <c r="N1309" s="130"/>
      <c r="O1309" s="130"/>
      <c r="P1309" s="130"/>
      <c r="Q1309" s="130"/>
      <c r="R1309" s="680"/>
      <c r="S1309" s="130"/>
      <c r="T1309" s="130"/>
      <c r="U1309" s="130"/>
      <c r="V1309" s="130"/>
      <c r="W1309" s="130"/>
      <c r="X1309" s="130"/>
      <c r="Y1309" s="680"/>
      <c r="Z1309" s="130"/>
      <c r="AA1309" s="130"/>
      <c r="AB1309" s="130"/>
      <c r="AC1309" s="130"/>
      <c r="AD1309" s="130"/>
      <c r="AE1309" s="130"/>
      <c r="AF1309" s="680"/>
      <c r="AG1309" s="130"/>
      <c r="AH1309" s="130"/>
      <c r="AI1309" s="130"/>
      <c r="AJ1309" s="130"/>
      <c r="AK1309" s="130"/>
      <c r="AL1309" s="130"/>
    </row>
    <row r="1310" spans="1:38" s="43" customFormat="1" x14ac:dyDescent="0.2">
      <c r="A1310" s="15"/>
      <c r="B1310" s="685"/>
      <c r="C1310" s="15"/>
      <c r="K1310" s="680"/>
      <c r="L1310" s="130"/>
      <c r="M1310" s="130"/>
      <c r="N1310" s="130"/>
      <c r="O1310" s="130"/>
      <c r="P1310" s="130"/>
      <c r="Q1310" s="130"/>
      <c r="R1310" s="680"/>
      <c r="S1310" s="130"/>
      <c r="T1310" s="130"/>
      <c r="U1310" s="130"/>
      <c r="V1310" s="130"/>
      <c r="W1310" s="130"/>
      <c r="X1310" s="130"/>
      <c r="Y1310" s="680"/>
      <c r="Z1310" s="130"/>
      <c r="AA1310" s="130"/>
      <c r="AB1310" s="130"/>
      <c r="AC1310" s="130"/>
      <c r="AD1310" s="130"/>
      <c r="AE1310" s="130"/>
      <c r="AF1310" s="680"/>
      <c r="AG1310" s="130"/>
      <c r="AH1310" s="130"/>
      <c r="AI1310" s="130"/>
      <c r="AJ1310" s="130"/>
      <c r="AK1310" s="130"/>
      <c r="AL1310" s="130"/>
    </row>
    <row r="1311" spans="1:38" s="43" customFormat="1" x14ac:dyDescent="0.2">
      <c r="A1311" s="15"/>
      <c r="B1311" s="685"/>
      <c r="C1311" s="15"/>
      <c r="K1311" s="680"/>
      <c r="L1311" s="130"/>
      <c r="M1311" s="130"/>
      <c r="N1311" s="130"/>
      <c r="O1311" s="130"/>
      <c r="P1311" s="130"/>
      <c r="Q1311" s="130"/>
      <c r="R1311" s="680"/>
      <c r="S1311" s="130"/>
      <c r="T1311" s="130"/>
      <c r="U1311" s="130"/>
      <c r="V1311" s="130"/>
      <c r="W1311" s="130"/>
      <c r="X1311" s="130"/>
      <c r="Y1311" s="680"/>
      <c r="Z1311" s="130"/>
      <c r="AA1311" s="130"/>
      <c r="AB1311" s="130"/>
      <c r="AC1311" s="130"/>
      <c r="AD1311" s="130"/>
      <c r="AE1311" s="130"/>
      <c r="AF1311" s="680"/>
      <c r="AG1311" s="130"/>
      <c r="AH1311" s="130"/>
      <c r="AI1311" s="130"/>
      <c r="AJ1311" s="130"/>
      <c r="AK1311" s="130"/>
      <c r="AL1311" s="130"/>
    </row>
    <row r="1312" spans="1:38" s="43" customFormat="1" x14ac:dyDescent="0.2">
      <c r="A1312" s="15"/>
      <c r="B1312" s="685"/>
      <c r="C1312" s="15"/>
      <c r="K1312" s="680"/>
      <c r="L1312" s="130"/>
      <c r="M1312" s="130"/>
      <c r="N1312" s="130"/>
      <c r="O1312" s="130"/>
      <c r="P1312" s="130"/>
      <c r="Q1312" s="130"/>
      <c r="R1312" s="680"/>
      <c r="S1312" s="130"/>
      <c r="T1312" s="130"/>
      <c r="U1312" s="130"/>
      <c r="V1312" s="130"/>
      <c r="W1312" s="130"/>
      <c r="X1312" s="130"/>
      <c r="Y1312" s="680"/>
      <c r="Z1312" s="130"/>
      <c r="AA1312" s="130"/>
      <c r="AB1312" s="130"/>
      <c r="AC1312" s="130"/>
      <c r="AD1312" s="130"/>
      <c r="AE1312" s="130"/>
      <c r="AF1312" s="680"/>
      <c r="AG1312" s="130"/>
      <c r="AH1312" s="130"/>
      <c r="AI1312" s="130"/>
      <c r="AJ1312" s="130"/>
      <c r="AK1312" s="130"/>
      <c r="AL1312" s="130"/>
    </row>
    <row r="1313" spans="1:38" s="43" customFormat="1" x14ac:dyDescent="0.2">
      <c r="A1313" s="15"/>
      <c r="B1313" s="685"/>
      <c r="C1313" s="15"/>
      <c r="K1313" s="680"/>
      <c r="L1313" s="130"/>
      <c r="M1313" s="130"/>
      <c r="N1313" s="130"/>
      <c r="O1313" s="130"/>
      <c r="P1313" s="130"/>
      <c r="Q1313" s="130"/>
      <c r="R1313" s="680"/>
      <c r="S1313" s="130"/>
      <c r="T1313" s="130"/>
      <c r="U1313" s="130"/>
      <c r="V1313" s="130"/>
      <c r="W1313" s="130"/>
      <c r="X1313" s="130"/>
      <c r="Y1313" s="680"/>
      <c r="Z1313" s="130"/>
      <c r="AA1313" s="130"/>
      <c r="AB1313" s="130"/>
      <c r="AC1313" s="130"/>
      <c r="AD1313" s="130"/>
      <c r="AE1313" s="130"/>
      <c r="AF1313" s="680"/>
      <c r="AG1313" s="130"/>
      <c r="AH1313" s="130"/>
      <c r="AI1313" s="130"/>
      <c r="AJ1313" s="130"/>
      <c r="AK1313" s="130"/>
      <c r="AL1313" s="130"/>
    </row>
    <row r="1314" spans="1:38" s="43" customFormat="1" x14ac:dyDescent="0.2">
      <c r="A1314" s="15"/>
      <c r="B1314" s="685"/>
      <c r="C1314" s="15"/>
      <c r="K1314" s="680"/>
      <c r="L1314" s="130"/>
      <c r="M1314" s="130"/>
      <c r="N1314" s="130"/>
      <c r="O1314" s="130"/>
      <c r="P1314" s="130"/>
      <c r="Q1314" s="130"/>
      <c r="R1314" s="680"/>
      <c r="S1314" s="130"/>
      <c r="T1314" s="130"/>
      <c r="U1314" s="130"/>
      <c r="V1314" s="130"/>
      <c r="W1314" s="130"/>
      <c r="X1314" s="130"/>
      <c r="Y1314" s="680"/>
      <c r="Z1314" s="130"/>
      <c r="AA1314" s="130"/>
      <c r="AB1314" s="130"/>
      <c r="AC1314" s="130"/>
      <c r="AD1314" s="130"/>
      <c r="AE1314" s="130"/>
      <c r="AF1314" s="680"/>
      <c r="AG1314" s="130"/>
      <c r="AH1314" s="130"/>
      <c r="AI1314" s="130"/>
      <c r="AJ1314" s="130"/>
      <c r="AK1314" s="130"/>
      <c r="AL1314" s="130"/>
    </row>
    <row r="1315" spans="1:38" s="43" customFormat="1" x14ac:dyDescent="0.2">
      <c r="A1315" s="15"/>
      <c r="B1315" s="685"/>
      <c r="C1315" s="15"/>
      <c r="K1315" s="680"/>
      <c r="L1315" s="130"/>
      <c r="M1315" s="130"/>
      <c r="N1315" s="130"/>
      <c r="O1315" s="130"/>
      <c r="P1315" s="130"/>
      <c r="Q1315" s="130"/>
      <c r="R1315" s="680"/>
      <c r="S1315" s="130"/>
      <c r="T1315" s="130"/>
      <c r="U1315" s="130"/>
      <c r="V1315" s="130"/>
      <c r="W1315" s="130"/>
      <c r="X1315" s="130"/>
      <c r="Y1315" s="680"/>
      <c r="Z1315" s="130"/>
      <c r="AA1315" s="130"/>
      <c r="AB1315" s="130"/>
      <c r="AC1315" s="130"/>
      <c r="AD1315" s="130"/>
      <c r="AE1315" s="130"/>
      <c r="AF1315" s="680"/>
      <c r="AG1315" s="130"/>
      <c r="AH1315" s="130"/>
      <c r="AI1315" s="130"/>
      <c r="AJ1315" s="130"/>
      <c r="AK1315" s="130"/>
      <c r="AL1315" s="130"/>
    </row>
    <row r="1316" spans="1:38" s="43" customFormat="1" x14ac:dyDescent="0.2">
      <c r="A1316" s="15"/>
      <c r="B1316" s="685"/>
      <c r="C1316" s="15"/>
      <c r="K1316" s="680"/>
      <c r="L1316" s="130"/>
      <c r="M1316" s="130"/>
      <c r="N1316" s="130"/>
      <c r="O1316" s="130"/>
      <c r="P1316" s="130"/>
      <c r="Q1316" s="130"/>
      <c r="R1316" s="680"/>
      <c r="S1316" s="130"/>
      <c r="T1316" s="130"/>
      <c r="U1316" s="130"/>
      <c r="V1316" s="130"/>
      <c r="W1316" s="130"/>
      <c r="X1316" s="130"/>
      <c r="Y1316" s="680"/>
      <c r="Z1316" s="130"/>
      <c r="AA1316" s="130"/>
      <c r="AB1316" s="130"/>
      <c r="AC1316" s="130"/>
      <c r="AD1316" s="130"/>
      <c r="AE1316" s="130"/>
      <c r="AF1316" s="680"/>
      <c r="AG1316" s="130"/>
      <c r="AH1316" s="130"/>
      <c r="AI1316" s="130"/>
      <c r="AJ1316" s="130"/>
      <c r="AK1316" s="130"/>
      <c r="AL1316" s="130"/>
    </row>
    <row r="1317" spans="1:38" s="43" customFormat="1" x14ac:dyDescent="0.2">
      <c r="A1317" s="15"/>
      <c r="B1317" s="685"/>
      <c r="C1317" s="15"/>
      <c r="K1317" s="680"/>
      <c r="L1317" s="130"/>
      <c r="M1317" s="130"/>
      <c r="N1317" s="130"/>
      <c r="O1317" s="130"/>
      <c r="P1317" s="130"/>
      <c r="Q1317" s="130"/>
      <c r="R1317" s="680"/>
      <c r="S1317" s="130"/>
      <c r="T1317" s="130"/>
      <c r="U1317" s="130"/>
      <c r="V1317" s="130"/>
      <c r="W1317" s="130"/>
      <c r="X1317" s="130"/>
      <c r="Y1317" s="680"/>
      <c r="Z1317" s="130"/>
      <c r="AA1317" s="130"/>
      <c r="AB1317" s="130"/>
      <c r="AC1317" s="130"/>
      <c r="AD1317" s="130"/>
      <c r="AE1317" s="130"/>
      <c r="AF1317" s="680"/>
      <c r="AG1317" s="130"/>
      <c r="AH1317" s="130"/>
      <c r="AI1317" s="130"/>
      <c r="AJ1317" s="130"/>
      <c r="AK1317" s="130"/>
      <c r="AL1317" s="130"/>
    </row>
    <row r="1318" spans="1:38" s="43" customFormat="1" x14ac:dyDescent="0.2">
      <c r="A1318" s="15"/>
      <c r="B1318" s="685"/>
      <c r="C1318" s="15"/>
      <c r="K1318" s="680"/>
      <c r="L1318" s="130"/>
      <c r="M1318" s="130"/>
      <c r="N1318" s="130"/>
      <c r="O1318" s="130"/>
      <c r="P1318" s="130"/>
      <c r="Q1318" s="130"/>
      <c r="R1318" s="680"/>
      <c r="S1318" s="130"/>
      <c r="T1318" s="130"/>
      <c r="U1318" s="130"/>
      <c r="V1318" s="130"/>
      <c r="W1318" s="130"/>
      <c r="X1318" s="130"/>
      <c r="Y1318" s="680"/>
      <c r="Z1318" s="130"/>
      <c r="AA1318" s="130"/>
      <c r="AB1318" s="130"/>
      <c r="AC1318" s="130"/>
      <c r="AD1318" s="130"/>
      <c r="AE1318" s="130"/>
      <c r="AF1318" s="680"/>
      <c r="AG1318" s="130"/>
      <c r="AH1318" s="130"/>
      <c r="AI1318" s="130"/>
      <c r="AJ1318" s="130"/>
      <c r="AK1318" s="130"/>
      <c r="AL1318" s="130"/>
    </row>
    <row r="1319" spans="1:38" s="43" customFormat="1" x14ac:dyDescent="0.2">
      <c r="A1319" s="15"/>
      <c r="B1319" s="685"/>
      <c r="C1319" s="15"/>
      <c r="K1319" s="680"/>
      <c r="L1319" s="130"/>
      <c r="M1319" s="130"/>
      <c r="N1319" s="130"/>
      <c r="O1319" s="130"/>
      <c r="P1319" s="130"/>
      <c r="Q1319" s="130"/>
      <c r="R1319" s="680"/>
      <c r="S1319" s="130"/>
      <c r="T1319" s="130"/>
      <c r="U1319" s="130"/>
      <c r="V1319" s="130"/>
      <c r="W1319" s="130"/>
      <c r="X1319" s="130"/>
      <c r="Y1319" s="680"/>
      <c r="Z1319" s="130"/>
      <c r="AA1319" s="130"/>
      <c r="AB1319" s="130"/>
      <c r="AC1319" s="130"/>
      <c r="AD1319" s="130"/>
      <c r="AE1319" s="130"/>
      <c r="AF1319" s="680"/>
      <c r="AG1319" s="130"/>
      <c r="AH1319" s="130"/>
      <c r="AI1319" s="130"/>
      <c r="AJ1319" s="130"/>
      <c r="AK1319" s="130"/>
      <c r="AL1319" s="130"/>
    </row>
    <row r="1320" spans="1:38" s="43" customFormat="1" x14ac:dyDescent="0.2">
      <c r="A1320" s="15"/>
      <c r="B1320" s="685"/>
      <c r="C1320" s="15"/>
      <c r="K1320" s="680"/>
      <c r="L1320" s="130"/>
      <c r="M1320" s="130"/>
      <c r="N1320" s="130"/>
      <c r="O1320" s="130"/>
      <c r="P1320" s="130"/>
      <c r="Q1320" s="130"/>
      <c r="R1320" s="680"/>
      <c r="S1320" s="130"/>
      <c r="T1320" s="130"/>
      <c r="U1320" s="130"/>
      <c r="V1320" s="130"/>
      <c r="W1320" s="130"/>
      <c r="X1320" s="130"/>
      <c r="Y1320" s="680"/>
      <c r="Z1320" s="130"/>
      <c r="AA1320" s="130"/>
      <c r="AB1320" s="130"/>
      <c r="AC1320" s="130"/>
      <c r="AD1320" s="130"/>
      <c r="AE1320" s="130"/>
      <c r="AF1320" s="680"/>
      <c r="AG1320" s="130"/>
      <c r="AH1320" s="130"/>
      <c r="AI1320" s="130"/>
      <c r="AJ1320" s="130"/>
      <c r="AK1320" s="130"/>
      <c r="AL1320" s="130"/>
    </row>
    <row r="1321" spans="1:38" s="43" customFormat="1" x14ac:dyDescent="0.2">
      <c r="A1321" s="15"/>
      <c r="B1321" s="685"/>
      <c r="C1321" s="15"/>
      <c r="K1321" s="680"/>
      <c r="L1321" s="130"/>
      <c r="M1321" s="130"/>
      <c r="N1321" s="130"/>
      <c r="O1321" s="130"/>
      <c r="P1321" s="130"/>
      <c r="Q1321" s="130"/>
      <c r="R1321" s="680"/>
      <c r="S1321" s="130"/>
      <c r="T1321" s="130"/>
      <c r="U1321" s="130"/>
      <c r="V1321" s="130"/>
      <c r="W1321" s="130"/>
      <c r="X1321" s="130"/>
      <c r="Y1321" s="680"/>
      <c r="Z1321" s="130"/>
      <c r="AA1321" s="130"/>
      <c r="AB1321" s="130"/>
      <c r="AC1321" s="130"/>
      <c r="AD1321" s="130"/>
      <c r="AE1321" s="130"/>
      <c r="AF1321" s="680"/>
      <c r="AG1321" s="130"/>
      <c r="AH1321" s="130"/>
      <c r="AI1321" s="130"/>
      <c r="AJ1321" s="130"/>
      <c r="AK1321" s="130"/>
      <c r="AL1321" s="130"/>
    </row>
    <row r="1322" spans="1:38" s="43" customFormat="1" x14ac:dyDescent="0.2">
      <c r="A1322" s="15"/>
      <c r="B1322" s="685"/>
      <c r="C1322" s="15"/>
      <c r="K1322" s="680"/>
      <c r="L1322" s="130"/>
      <c r="M1322" s="130"/>
      <c r="N1322" s="130"/>
      <c r="O1322" s="130"/>
      <c r="P1322" s="130"/>
      <c r="Q1322" s="130"/>
      <c r="R1322" s="680"/>
      <c r="S1322" s="130"/>
      <c r="T1322" s="130"/>
      <c r="U1322" s="130"/>
      <c r="V1322" s="130"/>
      <c r="W1322" s="130"/>
      <c r="X1322" s="130"/>
      <c r="Y1322" s="680"/>
      <c r="Z1322" s="130"/>
      <c r="AA1322" s="130"/>
      <c r="AB1322" s="130"/>
      <c r="AC1322" s="130"/>
      <c r="AD1322" s="130"/>
      <c r="AE1322" s="130"/>
      <c r="AF1322" s="680"/>
      <c r="AG1322" s="130"/>
      <c r="AH1322" s="130"/>
      <c r="AI1322" s="130"/>
      <c r="AJ1322" s="130"/>
      <c r="AK1322" s="130"/>
      <c r="AL1322" s="130"/>
    </row>
    <row r="1323" spans="1:38" s="43" customFormat="1" x14ac:dyDescent="0.2">
      <c r="A1323" s="15"/>
      <c r="B1323" s="685"/>
      <c r="C1323" s="15"/>
      <c r="K1323" s="680"/>
      <c r="L1323" s="130"/>
      <c r="M1323" s="130"/>
      <c r="N1323" s="130"/>
      <c r="O1323" s="130"/>
      <c r="P1323" s="130"/>
      <c r="Q1323" s="130"/>
      <c r="R1323" s="680"/>
      <c r="S1323" s="130"/>
      <c r="T1323" s="130"/>
      <c r="U1323" s="130"/>
      <c r="V1323" s="130"/>
      <c r="W1323" s="130"/>
      <c r="X1323" s="130"/>
      <c r="Y1323" s="680"/>
      <c r="Z1323" s="130"/>
      <c r="AA1323" s="130"/>
      <c r="AB1323" s="130"/>
      <c r="AC1323" s="130"/>
      <c r="AD1323" s="130"/>
      <c r="AE1323" s="130"/>
      <c r="AF1323" s="680"/>
      <c r="AG1323" s="130"/>
      <c r="AH1323" s="130"/>
      <c r="AI1323" s="130"/>
      <c r="AJ1323" s="130"/>
      <c r="AK1323" s="130"/>
      <c r="AL1323" s="130"/>
    </row>
    <row r="1324" spans="1:38" s="43" customFormat="1" x14ac:dyDescent="0.2">
      <c r="A1324" s="15"/>
      <c r="B1324" s="685"/>
      <c r="C1324" s="15"/>
      <c r="K1324" s="680"/>
      <c r="L1324" s="130"/>
      <c r="M1324" s="130"/>
      <c r="N1324" s="130"/>
      <c r="O1324" s="130"/>
      <c r="P1324" s="130"/>
      <c r="Q1324" s="130"/>
      <c r="R1324" s="680"/>
      <c r="S1324" s="130"/>
      <c r="T1324" s="130"/>
      <c r="U1324" s="130"/>
      <c r="V1324" s="130"/>
      <c r="W1324" s="130"/>
      <c r="X1324" s="130"/>
      <c r="Y1324" s="680"/>
      <c r="Z1324" s="130"/>
      <c r="AA1324" s="130"/>
      <c r="AB1324" s="130"/>
      <c r="AC1324" s="130"/>
      <c r="AD1324" s="130"/>
      <c r="AE1324" s="130"/>
      <c r="AF1324" s="680"/>
      <c r="AG1324" s="130"/>
      <c r="AH1324" s="130"/>
      <c r="AI1324" s="130"/>
      <c r="AJ1324" s="130"/>
      <c r="AK1324" s="130"/>
      <c r="AL1324" s="130"/>
    </row>
    <row r="1325" spans="1:38" s="43" customFormat="1" x14ac:dyDescent="0.2">
      <c r="A1325" s="15"/>
      <c r="B1325" s="685"/>
      <c r="C1325" s="15"/>
      <c r="K1325" s="680"/>
      <c r="L1325" s="130"/>
      <c r="M1325" s="130"/>
      <c r="N1325" s="130"/>
      <c r="O1325" s="130"/>
      <c r="P1325" s="130"/>
      <c r="Q1325" s="130"/>
      <c r="R1325" s="680"/>
      <c r="S1325" s="130"/>
      <c r="T1325" s="130"/>
      <c r="U1325" s="130"/>
      <c r="V1325" s="130"/>
      <c r="W1325" s="130"/>
      <c r="X1325" s="130"/>
      <c r="Y1325" s="680"/>
      <c r="Z1325" s="130"/>
      <c r="AA1325" s="130"/>
      <c r="AB1325" s="130"/>
      <c r="AC1325" s="130"/>
      <c r="AD1325" s="130"/>
      <c r="AE1325" s="130"/>
      <c r="AF1325" s="680"/>
      <c r="AG1325" s="130"/>
      <c r="AH1325" s="130"/>
      <c r="AI1325" s="130"/>
      <c r="AJ1325" s="130"/>
      <c r="AK1325" s="130"/>
      <c r="AL1325" s="130"/>
    </row>
    <row r="1326" spans="1:38" s="43" customFormat="1" x14ac:dyDescent="0.2">
      <c r="A1326" s="15"/>
      <c r="B1326" s="685"/>
      <c r="C1326" s="15"/>
      <c r="K1326" s="680"/>
      <c r="L1326" s="130"/>
      <c r="M1326" s="130"/>
      <c r="N1326" s="130"/>
      <c r="O1326" s="130"/>
      <c r="P1326" s="130"/>
      <c r="Q1326" s="130"/>
      <c r="R1326" s="680"/>
      <c r="S1326" s="130"/>
      <c r="T1326" s="130"/>
      <c r="U1326" s="130"/>
      <c r="V1326" s="130"/>
      <c r="W1326" s="130"/>
      <c r="X1326" s="130"/>
      <c r="Y1326" s="680"/>
      <c r="Z1326" s="130"/>
      <c r="AA1326" s="130"/>
      <c r="AB1326" s="130"/>
      <c r="AC1326" s="130"/>
      <c r="AD1326" s="130"/>
      <c r="AE1326" s="130"/>
      <c r="AF1326" s="680"/>
      <c r="AG1326" s="130"/>
      <c r="AH1326" s="130"/>
      <c r="AI1326" s="130"/>
      <c r="AJ1326" s="130"/>
      <c r="AK1326" s="130"/>
      <c r="AL1326" s="130"/>
    </row>
    <row r="1327" spans="1:38" s="43" customFormat="1" x14ac:dyDescent="0.2">
      <c r="A1327" s="15"/>
      <c r="B1327" s="685"/>
      <c r="C1327" s="15"/>
      <c r="K1327" s="680"/>
      <c r="L1327" s="130"/>
      <c r="M1327" s="130"/>
      <c r="N1327" s="130"/>
      <c r="O1327" s="130"/>
      <c r="P1327" s="130"/>
      <c r="Q1327" s="130"/>
      <c r="R1327" s="680"/>
      <c r="S1327" s="130"/>
      <c r="T1327" s="130"/>
      <c r="U1327" s="130"/>
      <c r="V1327" s="130"/>
      <c r="W1327" s="130"/>
      <c r="X1327" s="130"/>
      <c r="Y1327" s="680"/>
      <c r="Z1327" s="130"/>
      <c r="AA1327" s="130"/>
      <c r="AB1327" s="130"/>
      <c r="AC1327" s="130"/>
      <c r="AD1327" s="130"/>
      <c r="AE1327" s="130"/>
      <c r="AF1327" s="680"/>
      <c r="AG1327" s="130"/>
      <c r="AH1327" s="130"/>
      <c r="AI1327" s="130"/>
      <c r="AJ1327" s="130"/>
      <c r="AK1327" s="130"/>
      <c r="AL1327" s="130"/>
    </row>
    <row r="1328" spans="1:38" s="43" customFormat="1" x14ac:dyDescent="0.2">
      <c r="A1328" s="15"/>
      <c r="B1328" s="685"/>
      <c r="C1328" s="15"/>
      <c r="K1328" s="680"/>
      <c r="L1328" s="130"/>
      <c r="M1328" s="130"/>
      <c r="N1328" s="130"/>
      <c r="O1328" s="130"/>
      <c r="P1328" s="130"/>
      <c r="Q1328" s="130"/>
      <c r="R1328" s="680"/>
      <c r="S1328" s="130"/>
      <c r="T1328" s="130"/>
      <c r="U1328" s="130"/>
      <c r="V1328" s="130"/>
      <c r="W1328" s="130"/>
      <c r="X1328" s="130"/>
      <c r="Y1328" s="680"/>
      <c r="Z1328" s="130"/>
      <c r="AA1328" s="130"/>
      <c r="AB1328" s="130"/>
      <c r="AC1328" s="130"/>
      <c r="AD1328" s="130"/>
      <c r="AE1328" s="130"/>
      <c r="AF1328" s="680"/>
      <c r="AG1328" s="130"/>
      <c r="AH1328" s="130"/>
      <c r="AI1328" s="130"/>
      <c r="AJ1328" s="130"/>
      <c r="AK1328" s="130"/>
      <c r="AL1328" s="130"/>
    </row>
    <row r="1329" spans="1:38" s="43" customFormat="1" x14ac:dyDescent="0.2">
      <c r="A1329" s="15"/>
      <c r="B1329" s="685"/>
      <c r="C1329" s="15"/>
      <c r="K1329" s="680"/>
      <c r="L1329" s="130"/>
      <c r="M1329" s="130"/>
      <c r="N1329" s="130"/>
      <c r="O1329" s="130"/>
      <c r="P1329" s="130"/>
      <c r="Q1329" s="130"/>
      <c r="R1329" s="680"/>
      <c r="S1329" s="130"/>
      <c r="T1329" s="130"/>
      <c r="U1329" s="130"/>
      <c r="V1329" s="130"/>
      <c r="W1329" s="130"/>
      <c r="X1329" s="130"/>
      <c r="Y1329" s="680"/>
      <c r="Z1329" s="130"/>
      <c r="AA1329" s="130"/>
      <c r="AB1329" s="130"/>
      <c r="AC1329" s="130"/>
      <c r="AD1329" s="130"/>
      <c r="AE1329" s="130"/>
      <c r="AF1329" s="680"/>
      <c r="AG1329" s="130"/>
      <c r="AH1329" s="130"/>
      <c r="AI1329" s="130"/>
      <c r="AJ1329" s="130"/>
      <c r="AK1329" s="130"/>
      <c r="AL1329" s="130"/>
    </row>
    <row r="1330" spans="1:38" s="43" customFormat="1" x14ac:dyDescent="0.2">
      <c r="A1330" s="15"/>
      <c r="B1330" s="685"/>
      <c r="C1330" s="15"/>
      <c r="K1330" s="680"/>
      <c r="L1330" s="130"/>
      <c r="M1330" s="130"/>
      <c r="N1330" s="130"/>
      <c r="O1330" s="130"/>
      <c r="P1330" s="130"/>
      <c r="Q1330" s="130"/>
      <c r="R1330" s="680"/>
      <c r="S1330" s="130"/>
      <c r="T1330" s="130"/>
      <c r="U1330" s="130"/>
      <c r="V1330" s="130"/>
      <c r="W1330" s="130"/>
      <c r="X1330" s="130"/>
      <c r="Y1330" s="680"/>
      <c r="Z1330" s="130"/>
      <c r="AA1330" s="130"/>
      <c r="AB1330" s="130"/>
      <c r="AC1330" s="130"/>
      <c r="AD1330" s="130"/>
      <c r="AE1330" s="130"/>
      <c r="AF1330" s="680"/>
      <c r="AG1330" s="130"/>
      <c r="AH1330" s="130"/>
      <c r="AI1330" s="130"/>
      <c r="AJ1330" s="130"/>
      <c r="AK1330" s="130"/>
      <c r="AL1330" s="130"/>
    </row>
    <row r="1331" spans="1:38" s="43" customFormat="1" x14ac:dyDescent="0.2">
      <c r="A1331" s="15"/>
      <c r="B1331" s="685"/>
      <c r="C1331" s="15"/>
      <c r="K1331" s="680"/>
      <c r="L1331" s="130"/>
      <c r="M1331" s="130"/>
      <c r="N1331" s="130"/>
      <c r="O1331" s="130"/>
      <c r="P1331" s="130"/>
      <c r="Q1331" s="130"/>
      <c r="R1331" s="680"/>
      <c r="S1331" s="130"/>
      <c r="T1331" s="130"/>
      <c r="U1331" s="130"/>
      <c r="V1331" s="130"/>
      <c r="W1331" s="130"/>
      <c r="X1331" s="130"/>
      <c r="Y1331" s="680"/>
      <c r="Z1331" s="130"/>
      <c r="AA1331" s="130"/>
      <c r="AB1331" s="130"/>
      <c r="AC1331" s="130"/>
      <c r="AD1331" s="130"/>
      <c r="AE1331" s="130"/>
      <c r="AF1331" s="680"/>
      <c r="AG1331" s="130"/>
      <c r="AH1331" s="130"/>
      <c r="AI1331" s="130"/>
      <c r="AJ1331" s="130"/>
      <c r="AK1331" s="130"/>
      <c r="AL1331" s="130"/>
    </row>
    <row r="1332" spans="1:38" s="43" customFormat="1" x14ac:dyDescent="0.2">
      <c r="A1332" s="15"/>
      <c r="B1332" s="685"/>
      <c r="C1332" s="15"/>
      <c r="K1332" s="680"/>
      <c r="L1332" s="130"/>
      <c r="M1332" s="130"/>
      <c r="N1332" s="130"/>
      <c r="O1332" s="130"/>
      <c r="P1332" s="130"/>
      <c r="Q1332" s="130"/>
      <c r="R1332" s="680"/>
      <c r="S1332" s="130"/>
      <c r="T1332" s="130"/>
      <c r="U1332" s="130"/>
      <c r="V1332" s="130"/>
      <c r="W1332" s="130"/>
      <c r="X1332" s="130"/>
      <c r="Y1332" s="680"/>
      <c r="Z1332" s="130"/>
      <c r="AA1332" s="130"/>
      <c r="AB1332" s="130"/>
      <c r="AC1332" s="130"/>
      <c r="AD1332" s="130"/>
      <c r="AE1332" s="130"/>
      <c r="AF1332" s="680"/>
      <c r="AG1332" s="130"/>
      <c r="AH1332" s="130"/>
      <c r="AI1332" s="130"/>
      <c r="AJ1332" s="130"/>
      <c r="AK1332" s="130"/>
      <c r="AL1332" s="130"/>
    </row>
    <row r="1333" spans="1:38" s="43" customFormat="1" x14ac:dyDescent="0.2">
      <c r="A1333" s="15"/>
      <c r="B1333" s="685"/>
      <c r="C1333" s="15"/>
      <c r="K1333" s="680"/>
      <c r="L1333" s="130"/>
      <c r="M1333" s="130"/>
      <c r="N1333" s="130"/>
      <c r="O1333" s="130"/>
      <c r="P1333" s="130"/>
      <c r="Q1333" s="130"/>
      <c r="R1333" s="680"/>
      <c r="S1333" s="130"/>
      <c r="T1333" s="130"/>
      <c r="U1333" s="130"/>
      <c r="V1333" s="130"/>
      <c r="W1333" s="130"/>
      <c r="X1333" s="130"/>
      <c r="Y1333" s="680"/>
      <c r="Z1333" s="130"/>
      <c r="AA1333" s="130"/>
      <c r="AB1333" s="130"/>
      <c r="AC1333" s="130"/>
      <c r="AD1333" s="130"/>
      <c r="AE1333" s="130"/>
      <c r="AF1333" s="680"/>
      <c r="AG1333" s="130"/>
      <c r="AH1333" s="130"/>
      <c r="AI1333" s="130"/>
      <c r="AJ1333" s="130"/>
      <c r="AK1333" s="130"/>
      <c r="AL1333" s="130"/>
    </row>
    <row r="1334" spans="1:38" s="43" customFormat="1" x14ac:dyDescent="0.2">
      <c r="A1334" s="15"/>
      <c r="B1334" s="685"/>
      <c r="C1334" s="15"/>
      <c r="K1334" s="680"/>
      <c r="L1334" s="130"/>
      <c r="M1334" s="130"/>
      <c r="N1334" s="130"/>
      <c r="O1334" s="130"/>
      <c r="P1334" s="130"/>
      <c r="Q1334" s="130"/>
      <c r="R1334" s="680"/>
      <c r="S1334" s="130"/>
      <c r="T1334" s="130"/>
      <c r="U1334" s="130"/>
      <c r="V1334" s="130"/>
      <c r="W1334" s="130"/>
      <c r="X1334" s="130"/>
      <c r="Y1334" s="680"/>
      <c r="Z1334" s="130"/>
      <c r="AA1334" s="130"/>
      <c r="AB1334" s="130"/>
      <c r="AC1334" s="130"/>
      <c r="AD1334" s="130"/>
      <c r="AE1334" s="130"/>
      <c r="AF1334" s="680"/>
      <c r="AG1334" s="130"/>
      <c r="AH1334" s="130"/>
      <c r="AI1334" s="130"/>
      <c r="AJ1334" s="130"/>
      <c r="AK1334" s="130"/>
      <c r="AL1334" s="130"/>
    </row>
    <row r="1335" spans="1:38" s="43" customFormat="1" x14ac:dyDescent="0.2">
      <c r="A1335" s="15"/>
      <c r="B1335" s="685"/>
      <c r="C1335" s="15"/>
      <c r="K1335" s="680"/>
      <c r="L1335" s="130"/>
      <c r="M1335" s="130"/>
      <c r="N1335" s="130"/>
      <c r="O1335" s="130"/>
      <c r="P1335" s="130"/>
      <c r="Q1335" s="130"/>
      <c r="R1335" s="680"/>
      <c r="S1335" s="130"/>
      <c r="T1335" s="130"/>
      <c r="U1335" s="130"/>
      <c r="V1335" s="130"/>
      <c r="W1335" s="130"/>
      <c r="X1335" s="130"/>
      <c r="Y1335" s="680"/>
      <c r="Z1335" s="130"/>
      <c r="AA1335" s="130"/>
      <c r="AB1335" s="130"/>
      <c r="AC1335" s="130"/>
      <c r="AD1335" s="130"/>
      <c r="AE1335" s="130"/>
      <c r="AF1335" s="680"/>
      <c r="AG1335" s="130"/>
      <c r="AH1335" s="130"/>
      <c r="AI1335" s="130"/>
      <c r="AJ1335" s="130"/>
      <c r="AK1335" s="130"/>
      <c r="AL1335" s="130"/>
    </row>
    <row r="1336" spans="1:38" s="43" customFormat="1" x14ac:dyDescent="0.2">
      <c r="A1336" s="15"/>
      <c r="B1336" s="685"/>
      <c r="C1336" s="15"/>
      <c r="K1336" s="680"/>
      <c r="L1336" s="130"/>
      <c r="M1336" s="130"/>
      <c r="N1336" s="130"/>
      <c r="O1336" s="130"/>
      <c r="P1336" s="130"/>
      <c r="Q1336" s="130"/>
      <c r="R1336" s="680"/>
      <c r="S1336" s="130"/>
      <c r="T1336" s="130"/>
      <c r="U1336" s="130"/>
      <c r="V1336" s="130"/>
      <c r="W1336" s="130"/>
      <c r="X1336" s="130"/>
      <c r="Y1336" s="680"/>
      <c r="Z1336" s="130"/>
      <c r="AA1336" s="130"/>
      <c r="AB1336" s="130"/>
      <c r="AC1336" s="130"/>
      <c r="AD1336" s="130"/>
      <c r="AE1336" s="130"/>
      <c r="AF1336" s="680"/>
      <c r="AG1336" s="130"/>
      <c r="AH1336" s="130"/>
      <c r="AI1336" s="130"/>
      <c r="AJ1336" s="130"/>
      <c r="AK1336" s="130"/>
      <c r="AL1336" s="130"/>
    </row>
    <row r="1337" spans="1:38" s="43" customFormat="1" x14ac:dyDescent="0.2">
      <c r="A1337" s="15"/>
      <c r="B1337" s="685"/>
      <c r="C1337" s="15"/>
      <c r="K1337" s="680"/>
      <c r="L1337" s="130"/>
      <c r="M1337" s="130"/>
      <c r="N1337" s="130"/>
      <c r="O1337" s="130"/>
      <c r="P1337" s="130"/>
      <c r="Q1337" s="130"/>
      <c r="R1337" s="680"/>
      <c r="S1337" s="130"/>
      <c r="T1337" s="130"/>
      <c r="U1337" s="130"/>
      <c r="V1337" s="130"/>
      <c r="W1337" s="130"/>
      <c r="X1337" s="130"/>
      <c r="Y1337" s="680"/>
      <c r="Z1337" s="130"/>
      <c r="AA1337" s="130"/>
      <c r="AB1337" s="130"/>
      <c r="AC1337" s="130"/>
      <c r="AD1337" s="130"/>
      <c r="AE1337" s="130"/>
      <c r="AF1337" s="680"/>
      <c r="AG1337" s="130"/>
      <c r="AH1337" s="130"/>
      <c r="AI1337" s="130"/>
      <c r="AJ1337" s="130"/>
      <c r="AK1337" s="130"/>
      <c r="AL1337" s="130"/>
    </row>
    <row r="1338" spans="1:38" s="43" customFormat="1" x14ac:dyDescent="0.2">
      <c r="A1338" s="15"/>
      <c r="B1338" s="685"/>
      <c r="C1338" s="15"/>
      <c r="K1338" s="680"/>
      <c r="L1338" s="130"/>
      <c r="M1338" s="130"/>
      <c r="N1338" s="130"/>
      <c r="O1338" s="130"/>
      <c r="P1338" s="130"/>
      <c r="Q1338" s="130"/>
      <c r="R1338" s="680"/>
      <c r="S1338" s="130"/>
      <c r="T1338" s="130"/>
      <c r="U1338" s="130"/>
      <c r="V1338" s="130"/>
      <c r="W1338" s="130"/>
      <c r="X1338" s="130"/>
      <c r="Y1338" s="680"/>
      <c r="Z1338" s="130"/>
      <c r="AA1338" s="130"/>
      <c r="AB1338" s="130"/>
      <c r="AC1338" s="130"/>
      <c r="AD1338" s="130"/>
      <c r="AE1338" s="130"/>
      <c r="AF1338" s="680"/>
      <c r="AG1338" s="130"/>
      <c r="AH1338" s="130"/>
      <c r="AI1338" s="130"/>
      <c r="AJ1338" s="130"/>
      <c r="AK1338" s="130"/>
      <c r="AL1338" s="130"/>
    </row>
    <row r="1339" spans="1:38" s="43" customFormat="1" x14ac:dyDescent="0.2">
      <c r="A1339" s="15"/>
      <c r="B1339" s="685"/>
      <c r="C1339" s="15"/>
      <c r="K1339" s="680"/>
      <c r="L1339" s="130"/>
      <c r="M1339" s="130"/>
      <c r="N1339" s="130"/>
      <c r="O1339" s="130"/>
      <c r="P1339" s="130"/>
      <c r="Q1339" s="130"/>
      <c r="R1339" s="680"/>
      <c r="S1339" s="130"/>
      <c r="T1339" s="130"/>
      <c r="U1339" s="130"/>
      <c r="V1339" s="130"/>
      <c r="W1339" s="130"/>
      <c r="X1339" s="130"/>
      <c r="Y1339" s="680"/>
      <c r="Z1339" s="130"/>
      <c r="AA1339" s="130"/>
      <c r="AB1339" s="130"/>
      <c r="AC1339" s="130"/>
      <c r="AD1339" s="130"/>
      <c r="AE1339" s="130"/>
      <c r="AF1339" s="680"/>
      <c r="AG1339" s="130"/>
      <c r="AH1339" s="130"/>
      <c r="AI1339" s="130"/>
      <c r="AJ1339" s="130"/>
      <c r="AK1339" s="130"/>
      <c r="AL1339" s="130"/>
    </row>
    <row r="1340" spans="1:38" s="43" customFormat="1" x14ac:dyDescent="0.2">
      <c r="A1340" s="15"/>
      <c r="B1340" s="685"/>
      <c r="C1340" s="15"/>
      <c r="K1340" s="680"/>
      <c r="L1340" s="130"/>
      <c r="M1340" s="130"/>
      <c r="N1340" s="130"/>
      <c r="O1340" s="130"/>
      <c r="P1340" s="130"/>
      <c r="Q1340" s="130"/>
      <c r="R1340" s="680"/>
      <c r="S1340" s="130"/>
      <c r="T1340" s="130"/>
      <c r="U1340" s="130"/>
      <c r="V1340" s="130"/>
      <c r="W1340" s="130"/>
      <c r="X1340" s="130"/>
      <c r="Y1340" s="680"/>
      <c r="Z1340" s="130"/>
      <c r="AA1340" s="130"/>
      <c r="AB1340" s="130"/>
      <c r="AC1340" s="130"/>
      <c r="AD1340" s="130"/>
      <c r="AE1340" s="130"/>
      <c r="AF1340" s="680"/>
      <c r="AG1340" s="130"/>
      <c r="AH1340" s="130"/>
      <c r="AI1340" s="130"/>
      <c r="AJ1340" s="130"/>
      <c r="AK1340" s="130"/>
      <c r="AL1340" s="130"/>
    </row>
    <row r="1341" spans="1:38" s="43" customFormat="1" x14ac:dyDescent="0.2">
      <c r="A1341" s="15"/>
      <c r="B1341" s="685"/>
      <c r="C1341" s="15"/>
      <c r="K1341" s="680"/>
      <c r="L1341" s="130"/>
      <c r="M1341" s="130"/>
      <c r="N1341" s="130"/>
      <c r="O1341" s="130"/>
      <c r="P1341" s="130"/>
      <c r="Q1341" s="130"/>
      <c r="R1341" s="680"/>
      <c r="S1341" s="130"/>
      <c r="T1341" s="130"/>
      <c r="U1341" s="130"/>
      <c r="V1341" s="130"/>
      <c r="W1341" s="130"/>
      <c r="X1341" s="130"/>
      <c r="Y1341" s="680"/>
      <c r="Z1341" s="130"/>
      <c r="AA1341" s="130"/>
      <c r="AB1341" s="130"/>
      <c r="AC1341" s="130"/>
      <c r="AD1341" s="130"/>
      <c r="AE1341" s="130"/>
      <c r="AF1341" s="680"/>
      <c r="AG1341" s="130"/>
      <c r="AH1341" s="130"/>
      <c r="AI1341" s="130"/>
      <c r="AJ1341" s="130"/>
      <c r="AK1341" s="130"/>
      <c r="AL1341" s="130"/>
    </row>
    <row r="1342" spans="1:38" s="43" customFormat="1" x14ac:dyDescent="0.2">
      <c r="A1342" s="15"/>
      <c r="B1342" s="685"/>
      <c r="C1342" s="15"/>
      <c r="K1342" s="680"/>
      <c r="L1342" s="130"/>
      <c r="M1342" s="130"/>
      <c r="N1342" s="130"/>
      <c r="O1342" s="130"/>
      <c r="P1342" s="130"/>
      <c r="Q1342" s="130"/>
      <c r="R1342" s="680"/>
      <c r="S1342" s="130"/>
      <c r="T1342" s="130"/>
      <c r="U1342" s="130"/>
      <c r="V1342" s="130"/>
      <c r="W1342" s="130"/>
      <c r="X1342" s="130"/>
      <c r="Y1342" s="680"/>
      <c r="Z1342" s="130"/>
      <c r="AA1342" s="130"/>
      <c r="AB1342" s="130"/>
      <c r="AC1342" s="130"/>
      <c r="AD1342" s="130"/>
      <c r="AE1342" s="130"/>
      <c r="AF1342" s="680"/>
      <c r="AG1342" s="130"/>
      <c r="AH1342" s="130"/>
      <c r="AI1342" s="130"/>
      <c r="AJ1342" s="130"/>
      <c r="AK1342" s="130"/>
      <c r="AL1342" s="130"/>
    </row>
    <row r="1343" spans="1:38" s="43" customFormat="1" x14ac:dyDescent="0.2">
      <c r="A1343" s="15"/>
      <c r="B1343" s="685"/>
      <c r="C1343" s="15"/>
      <c r="K1343" s="680"/>
      <c r="L1343" s="130"/>
      <c r="M1343" s="130"/>
      <c r="N1343" s="130"/>
      <c r="O1343" s="130"/>
      <c r="P1343" s="130"/>
      <c r="Q1343" s="130"/>
      <c r="R1343" s="680"/>
      <c r="S1343" s="130"/>
      <c r="T1343" s="130"/>
      <c r="U1343" s="130"/>
      <c r="V1343" s="130"/>
      <c r="W1343" s="130"/>
      <c r="X1343" s="130"/>
      <c r="Y1343" s="680"/>
      <c r="Z1343" s="130"/>
      <c r="AA1343" s="130"/>
      <c r="AB1343" s="130"/>
      <c r="AC1343" s="130"/>
      <c r="AD1343" s="130"/>
      <c r="AE1343" s="130"/>
      <c r="AF1343" s="680"/>
      <c r="AG1343" s="130"/>
      <c r="AH1343" s="130"/>
      <c r="AI1343" s="130"/>
      <c r="AJ1343" s="130"/>
      <c r="AK1343" s="130"/>
      <c r="AL1343" s="130"/>
    </row>
    <row r="1344" spans="1:38" s="43" customFormat="1" x14ac:dyDescent="0.2">
      <c r="A1344" s="15"/>
      <c r="B1344" s="685"/>
      <c r="C1344" s="15"/>
      <c r="K1344" s="680"/>
      <c r="L1344" s="130"/>
      <c r="M1344" s="130"/>
      <c r="N1344" s="130"/>
      <c r="O1344" s="130"/>
      <c r="P1344" s="130"/>
      <c r="Q1344" s="130"/>
      <c r="R1344" s="680"/>
      <c r="S1344" s="130"/>
      <c r="T1344" s="130"/>
      <c r="U1344" s="130"/>
      <c r="V1344" s="130"/>
      <c r="W1344" s="130"/>
      <c r="X1344" s="130"/>
      <c r="Y1344" s="680"/>
      <c r="Z1344" s="130"/>
      <c r="AA1344" s="130"/>
      <c r="AB1344" s="130"/>
      <c r="AC1344" s="130"/>
      <c r="AD1344" s="130"/>
      <c r="AE1344" s="130"/>
      <c r="AF1344" s="680"/>
      <c r="AG1344" s="130"/>
      <c r="AH1344" s="130"/>
      <c r="AI1344" s="130"/>
      <c r="AJ1344" s="130"/>
      <c r="AK1344" s="130"/>
      <c r="AL1344" s="130"/>
    </row>
    <row r="1345" spans="1:38" s="43" customFormat="1" x14ac:dyDescent="0.2">
      <c r="A1345" s="15"/>
      <c r="B1345" s="685"/>
      <c r="C1345" s="15"/>
      <c r="K1345" s="680"/>
      <c r="L1345" s="130"/>
      <c r="M1345" s="130"/>
      <c r="N1345" s="130"/>
      <c r="O1345" s="130"/>
      <c r="P1345" s="130"/>
      <c r="Q1345" s="130"/>
      <c r="R1345" s="680"/>
      <c r="S1345" s="130"/>
      <c r="T1345" s="130"/>
      <c r="U1345" s="130"/>
      <c r="V1345" s="130"/>
      <c r="W1345" s="130"/>
      <c r="X1345" s="130"/>
      <c r="Y1345" s="680"/>
      <c r="Z1345" s="130"/>
      <c r="AA1345" s="130"/>
      <c r="AB1345" s="130"/>
      <c r="AC1345" s="130"/>
      <c r="AD1345" s="130"/>
      <c r="AE1345" s="130"/>
      <c r="AF1345" s="680"/>
      <c r="AG1345" s="130"/>
      <c r="AH1345" s="130"/>
      <c r="AI1345" s="130"/>
      <c r="AJ1345" s="130"/>
      <c r="AK1345" s="130"/>
      <c r="AL1345" s="130"/>
    </row>
    <row r="1346" spans="1:38" s="43" customFormat="1" x14ac:dyDescent="0.2">
      <c r="A1346" s="15"/>
      <c r="B1346" s="685"/>
      <c r="C1346" s="15"/>
      <c r="K1346" s="680"/>
      <c r="L1346" s="130"/>
      <c r="M1346" s="130"/>
      <c r="N1346" s="130"/>
      <c r="O1346" s="130"/>
      <c r="P1346" s="130"/>
      <c r="Q1346" s="130"/>
      <c r="R1346" s="680"/>
      <c r="S1346" s="130"/>
      <c r="T1346" s="130"/>
      <c r="U1346" s="130"/>
      <c r="V1346" s="130"/>
      <c r="W1346" s="130"/>
      <c r="X1346" s="130"/>
      <c r="Y1346" s="680"/>
      <c r="Z1346" s="130"/>
      <c r="AA1346" s="130"/>
      <c r="AB1346" s="130"/>
      <c r="AC1346" s="130"/>
      <c r="AD1346" s="130"/>
      <c r="AE1346" s="130"/>
      <c r="AF1346" s="680"/>
      <c r="AG1346" s="130"/>
      <c r="AH1346" s="130"/>
      <c r="AI1346" s="130"/>
      <c r="AJ1346" s="130"/>
      <c r="AK1346" s="130"/>
      <c r="AL1346" s="130"/>
    </row>
    <row r="1347" spans="1:38" s="43" customFormat="1" x14ac:dyDescent="0.2">
      <c r="A1347" s="15"/>
      <c r="B1347" s="685"/>
      <c r="C1347" s="15"/>
      <c r="K1347" s="680"/>
      <c r="L1347" s="130"/>
      <c r="M1347" s="130"/>
      <c r="N1347" s="130"/>
      <c r="O1347" s="130"/>
      <c r="P1347" s="130"/>
      <c r="Q1347" s="130"/>
      <c r="R1347" s="680"/>
      <c r="S1347" s="130"/>
      <c r="T1347" s="130"/>
      <c r="U1347" s="130"/>
      <c r="V1347" s="130"/>
      <c r="W1347" s="130"/>
      <c r="X1347" s="130"/>
      <c r="Y1347" s="680"/>
      <c r="Z1347" s="130"/>
      <c r="AA1347" s="130"/>
      <c r="AB1347" s="130"/>
      <c r="AC1347" s="130"/>
      <c r="AD1347" s="130"/>
      <c r="AE1347" s="130"/>
      <c r="AF1347" s="680"/>
      <c r="AG1347" s="130"/>
      <c r="AH1347" s="130"/>
      <c r="AI1347" s="130"/>
      <c r="AJ1347" s="130"/>
      <c r="AK1347" s="130"/>
      <c r="AL1347" s="130"/>
    </row>
    <row r="1348" spans="1:38" s="43" customFormat="1" x14ac:dyDescent="0.2">
      <c r="A1348" s="15"/>
      <c r="B1348" s="685"/>
      <c r="C1348" s="15"/>
      <c r="K1348" s="680"/>
      <c r="L1348" s="130"/>
      <c r="M1348" s="130"/>
      <c r="N1348" s="130"/>
      <c r="O1348" s="130"/>
      <c r="P1348" s="130"/>
      <c r="Q1348" s="130"/>
      <c r="R1348" s="680"/>
      <c r="S1348" s="130"/>
      <c r="T1348" s="130"/>
      <c r="U1348" s="130"/>
      <c r="V1348" s="130"/>
      <c r="W1348" s="130"/>
      <c r="X1348" s="130"/>
      <c r="Y1348" s="680"/>
      <c r="Z1348" s="130"/>
      <c r="AA1348" s="130"/>
      <c r="AB1348" s="130"/>
      <c r="AC1348" s="130"/>
      <c r="AD1348" s="130"/>
      <c r="AE1348" s="130"/>
      <c r="AF1348" s="680"/>
      <c r="AG1348" s="130"/>
      <c r="AH1348" s="130"/>
      <c r="AI1348" s="130"/>
      <c r="AJ1348" s="130"/>
      <c r="AK1348" s="130"/>
      <c r="AL1348" s="130"/>
    </row>
    <row r="1349" spans="1:38" s="43" customFormat="1" x14ac:dyDescent="0.2">
      <c r="A1349" s="15"/>
      <c r="B1349" s="685"/>
      <c r="C1349" s="15"/>
      <c r="K1349" s="680"/>
      <c r="L1349" s="130"/>
      <c r="M1349" s="130"/>
      <c r="N1349" s="130"/>
      <c r="O1349" s="130"/>
      <c r="P1349" s="130"/>
      <c r="Q1349" s="130"/>
      <c r="R1349" s="680"/>
      <c r="S1349" s="130"/>
      <c r="T1349" s="130"/>
      <c r="U1349" s="130"/>
      <c r="V1349" s="130"/>
      <c r="W1349" s="130"/>
      <c r="X1349" s="130"/>
      <c r="Y1349" s="680"/>
      <c r="Z1349" s="130"/>
      <c r="AA1349" s="130"/>
      <c r="AB1349" s="130"/>
      <c r="AC1349" s="130"/>
      <c r="AD1349" s="130"/>
      <c r="AE1349" s="130"/>
      <c r="AF1349" s="680"/>
      <c r="AG1349" s="130"/>
      <c r="AH1349" s="130"/>
      <c r="AI1349" s="130"/>
      <c r="AJ1349" s="130"/>
      <c r="AK1349" s="130"/>
      <c r="AL1349" s="130"/>
    </row>
    <row r="1350" spans="1:38" s="43" customFormat="1" x14ac:dyDescent="0.2">
      <c r="A1350" s="15"/>
      <c r="B1350" s="685"/>
      <c r="C1350" s="15"/>
      <c r="K1350" s="680"/>
      <c r="L1350" s="130"/>
      <c r="M1350" s="130"/>
      <c r="N1350" s="130"/>
      <c r="O1350" s="130"/>
      <c r="P1350" s="130"/>
      <c r="Q1350" s="130"/>
      <c r="R1350" s="680"/>
      <c r="S1350" s="130"/>
      <c r="T1350" s="130"/>
      <c r="U1350" s="130"/>
      <c r="V1350" s="130"/>
      <c r="W1350" s="130"/>
      <c r="X1350" s="130"/>
      <c r="Y1350" s="680"/>
      <c r="Z1350" s="130"/>
      <c r="AA1350" s="130"/>
      <c r="AB1350" s="130"/>
      <c r="AC1350" s="130"/>
      <c r="AD1350" s="130"/>
      <c r="AE1350" s="130"/>
      <c r="AF1350" s="680"/>
      <c r="AG1350" s="130"/>
      <c r="AH1350" s="130"/>
      <c r="AI1350" s="130"/>
      <c r="AJ1350" s="130"/>
      <c r="AK1350" s="130"/>
      <c r="AL1350" s="130"/>
    </row>
    <row r="1351" spans="1:38" s="43" customFormat="1" x14ac:dyDescent="0.2">
      <c r="A1351" s="15"/>
      <c r="B1351" s="685"/>
      <c r="C1351" s="15"/>
      <c r="K1351" s="680"/>
      <c r="L1351" s="130"/>
      <c r="M1351" s="130"/>
      <c r="N1351" s="130"/>
      <c r="O1351" s="130"/>
      <c r="P1351" s="130"/>
      <c r="Q1351" s="130"/>
      <c r="R1351" s="680"/>
      <c r="S1351" s="130"/>
      <c r="T1351" s="130"/>
      <c r="U1351" s="130"/>
      <c r="V1351" s="130"/>
      <c r="W1351" s="130"/>
      <c r="X1351" s="130"/>
      <c r="Y1351" s="680"/>
      <c r="Z1351" s="130"/>
      <c r="AA1351" s="130"/>
      <c r="AB1351" s="130"/>
      <c r="AC1351" s="130"/>
      <c r="AD1351" s="130"/>
      <c r="AE1351" s="130"/>
      <c r="AF1351" s="680"/>
      <c r="AG1351" s="130"/>
      <c r="AH1351" s="130"/>
      <c r="AI1351" s="130"/>
      <c r="AJ1351" s="130"/>
      <c r="AK1351" s="130"/>
      <c r="AL1351" s="130"/>
    </row>
    <row r="1352" spans="1:38" s="43" customFormat="1" x14ac:dyDescent="0.2">
      <c r="A1352" s="15"/>
      <c r="B1352" s="685"/>
      <c r="C1352" s="15"/>
      <c r="K1352" s="680"/>
      <c r="L1352" s="130"/>
      <c r="M1352" s="130"/>
      <c r="N1352" s="130"/>
      <c r="O1352" s="130"/>
      <c r="P1352" s="130"/>
      <c r="Q1352" s="130"/>
      <c r="R1352" s="680"/>
      <c r="S1352" s="130"/>
      <c r="T1352" s="130"/>
      <c r="U1352" s="130"/>
      <c r="V1352" s="130"/>
      <c r="W1352" s="130"/>
      <c r="X1352" s="130"/>
      <c r="Y1352" s="680"/>
      <c r="Z1352" s="130"/>
      <c r="AA1352" s="130"/>
      <c r="AB1352" s="130"/>
      <c r="AC1352" s="130"/>
      <c r="AD1352" s="130"/>
      <c r="AE1352" s="130"/>
      <c r="AF1352" s="680"/>
      <c r="AG1352" s="130"/>
      <c r="AH1352" s="130"/>
      <c r="AI1352" s="130"/>
      <c r="AJ1352" s="130"/>
      <c r="AK1352" s="130"/>
      <c r="AL1352" s="130"/>
    </row>
    <row r="1353" spans="1:38" s="43" customFormat="1" x14ac:dyDescent="0.2">
      <c r="A1353" s="15"/>
      <c r="B1353" s="685"/>
      <c r="C1353" s="15"/>
      <c r="K1353" s="680"/>
      <c r="L1353" s="130"/>
      <c r="M1353" s="130"/>
      <c r="N1353" s="130"/>
      <c r="O1353" s="130"/>
      <c r="P1353" s="130"/>
      <c r="Q1353" s="130"/>
      <c r="R1353" s="680"/>
      <c r="S1353" s="130"/>
      <c r="T1353" s="130"/>
      <c r="U1353" s="130"/>
      <c r="V1353" s="130"/>
      <c r="W1353" s="130"/>
      <c r="X1353" s="130"/>
      <c r="Y1353" s="680"/>
      <c r="Z1353" s="130"/>
      <c r="AA1353" s="130"/>
      <c r="AB1353" s="130"/>
      <c r="AC1353" s="130"/>
      <c r="AD1353" s="130"/>
      <c r="AE1353" s="130"/>
      <c r="AF1353" s="680"/>
      <c r="AG1353" s="130"/>
      <c r="AH1353" s="130"/>
      <c r="AI1353" s="130"/>
      <c r="AJ1353" s="130"/>
      <c r="AK1353" s="130"/>
      <c r="AL1353" s="130"/>
    </row>
    <row r="1354" spans="1:38" s="43" customFormat="1" x14ac:dyDescent="0.2">
      <c r="A1354" s="15"/>
      <c r="B1354" s="685"/>
      <c r="C1354" s="15"/>
      <c r="K1354" s="680"/>
      <c r="L1354" s="130"/>
      <c r="M1354" s="130"/>
      <c r="N1354" s="130"/>
      <c r="O1354" s="130"/>
      <c r="P1354" s="130"/>
      <c r="Q1354" s="130"/>
      <c r="R1354" s="680"/>
      <c r="S1354" s="130"/>
      <c r="T1354" s="130"/>
      <c r="U1354" s="130"/>
      <c r="V1354" s="130"/>
      <c r="W1354" s="130"/>
      <c r="X1354" s="130"/>
      <c r="Y1354" s="680"/>
      <c r="Z1354" s="130"/>
      <c r="AA1354" s="130"/>
      <c r="AB1354" s="130"/>
      <c r="AC1354" s="130"/>
      <c r="AD1354" s="130"/>
      <c r="AE1354" s="130"/>
      <c r="AF1354" s="680"/>
      <c r="AG1354" s="130"/>
      <c r="AH1354" s="130"/>
      <c r="AI1354" s="130"/>
      <c r="AJ1354" s="130"/>
      <c r="AK1354" s="130"/>
      <c r="AL1354" s="130"/>
    </row>
    <row r="1355" spans="1:38" s="43" customFormat="1" x14ac:dyDescent="0.2">
      <c r="A1355" s="15"/>
      <c r="B1355" s="685"/>
      <c r="C1355" s="15"/>
      <c r="K1355" s="680"/>
      <c r="L1355" s="130"/>
      <c r="M1355" s="130"/>
      <c r="N1355" s="130"/>
      <c r="O1355" s="130"/>
      <c r="P1355" s="130"/>
      <c r="Q1355" s="130"/>
      <c r="R1355" s="680"/>
      <c r="S1355" s="130"/>
      <c r="T1355" s="130"/>
      <c r="U1355" s="130"/>
      <c r="V1355" s="130"/>
      <c r="W1355" s="130"/>
      <c r="X1355" s="130"/>
      <c r="Y1355" s="680"/>
      <c r="Z1355" s="130"/>
      <c r="AA1355" s="130"/>
      <c r="AB1355" s="130"/>
      <c r="AC1355" s="130"/>
      <c r="AD1355" s="130"/>
      <c r="AE1355" s="130"/>
      <c r="AF1355" s="680"/>
      <c r="AG1355" s="130"/>
      <c r="AH1355" s="130"/>
      <c r="AI1355" s="130"/>
      <c r="AJ1355" s="130"/>
      <c r="AK1355" s="130"/>
      <c r="AL1355" s="130"/>
    </row>
    <row r="1356" spans="1:38" s="43" customFormat="1" x14ac:dyDescent="0.2">
      <c r="A1356" s="15"/>
      <c r="B1356" s="685"/>
      <c r="C1356" s="15"/>
      <c r="K1356" s="680"/>
      <c r="L1356" s="130"/>
      <c r="M1356" s="130"/>
      <c r="N1356" s="130"/>
      <c r="O1356" s="130"/>
      <c r="P1356" s="130"/>
      <c r="Q1356" s="130"/>
      <c r="R1356" s="680"/>
      <c r="S1356" s="130"/>
      <c r="T1356" s="130"/>
      <c r="U1356" s="130"/>
      <c r="V1356" s="130"/>
      <c r="W1356" s="130"/>
      <c r="X1356" s="130"/>
      <c r="Y1356" s="680"/>
      <c r="Z1356" s="130"/>
      <c r="AA1356" s="130"/>
      <c r="AB1356" s="130"/>
      <c r="AC1356" s="130"/>
      <c r="AD1356" s="130"/>
      <c r="AE1356" s="130"/>
      <c r="AF1356" s="680"/>
      <c r="AG1356" s="130"/>
      <c r="AH1356" s="130"/>
      <c r="AI1356" s="130"/>
      <c r="AJ1356" s="130"/>
      <c r="AK1356" s="130"/>
      <c r="AL1356" s="130"/>
    </row>
    <row r="1357" spans="1:38" s="43" customFormat="1" x14ac:dyDescent="0.2">
      <c r="A1357" s="15"/>
      <c r="B1357" s="685"/>
      <c r="C1357" s="15"/>
      <c r="K1357" s="680"/>
      <c r="L1357" s="130"/>
      <c r="M1357" s="130"/>
      <c r="N1357" s="130"/>
      <c r="O1357" s="130"/>
      <c r="P1357" s="130"/>
      <c r="Q1357" s="130"/>
      <c r="R1357" s="680"/>
      <c r="S1357" s="130"/>
      <c r="T1357" s="130"/>
      <c r="U1357" s="130"/>
      <c r="V1357" s="130"/>
      <c r="W1357" s="130"/>
      <c r="X1357" s="130"/>
      <c r="Y1357" s="680"/>
      <c r="Z1357" s="130"/>
      <c r="AA1357" s="130"/>
      <c r="AB1357" s="130"/>
      <c r="AC1357" s="130"/>
      <c r="AD1357" s="130"/>
      <c r="AE1357" s="130"/>
      <c r="AF1357" s="680"/>
      <c r="AG1357" s="130"/>
      <c r="AH1357" s="130"/>
      <c r="AI1357" s="130"/>
      <c r="AJ1357" s="130"/>
      <c r="AK1357" s="130"/>
      <c r="AL1357" s="130"/>
    </row>
    <row r="1358" spans="1:38" s="43" customFormat="1" x14ac:dyDescent="0.2">
      <c r="A1358" s="15"/>
      <c r="B1358" s="685"/>
      <c r="C1358" s="15"/>
      <c r="K1358" s="680"/>
      <c r="L1358" s="130"/>
      <c r="M1358" s="130"/>
      <c r="N1358" s="130"/>
      <c r="O1358" s="130"/>
      <c r="P1358" s="130"/>
      <c r="Q1358" s="130"/>
      <c r="R1358" s="680"/>
      <c r="S1358" s="130"/>
      <c r="T1358" s="130"/>
      <c r="U1358" s="130"/>
      <c r="V1358" s="130"/>
      <c r="W1358" s="130"/>
      <c r="X1358" s="130"/>
      <c r="Y1358" s="680"/>
      <c r="Z1358" s="130"/>
      <c r="AA1358" s="130"/>
      <c r="AB1358" s="130"/>
      <c r="AC1358" s="130"/>
      <c r="AD1358" s="130"/>
      <c r="AE1358" s="130"/>
      <c r="AF1358" s="680"/>
      <c r="AG1358" s="130"/>
      <c r="AH1358" s="130"/>
      <c r="AI1358" s="130"/>
      <c r="AJ1358" s="130"/>
      <c r="AK1358" s="130"/>
      <c r="AL1358" s="130"/>
    </row>
    <row r="1359" spans="1:38" s="43" customFormat="1" x14ac:dyDescent="0.2">
      <c r="A1359" s="15"/>
      <c r="B1359" s="685"/>
      <c r="C1359" s="15"/>
      <c r="K1359" s="680"/>
      <c r="L1359" s="130"/>
      <c r="M1359" s="130"/>
      <c r="N1359" s="130"/>
      <c r="O1359" s="130"/>
      <c r="P1359" s="130"/>
      <c r="Q1359" s="130"/>
      <c r="R1359" s="680"/>
      <c r="S1359" s="130"/>
      <c r="T1359" s="130"/>
      <c r="U1359" s="130"/>
      <c r="V1359" s="130"/>
      <c r="W1359" s="130"/>
      <c r="X1359" s="130"/>
      <c r="Y1359" s="680"/>
      <c r="Z1359" s="130"/>
      <c r="AA1359" s="130"/>
      <c r="AB1359" s="130"/>
      <c r="AC1359" s="130"/>
      <c r="AD1359" s="130"/>
      <c r="AE1359" s="130"/>
      <c r="AF1359" s="680"/>
      <c r="AG1359" s="130"/>
      <c r="AH1359" s="130"/>
      <c r="AI1359" s="130"/>
      <c r="AJ1359" s="130"/>
      <c r="AK1359" s="130"/>
      <c r="AL1359" s="130"/>
    </row>
    <row r="1360" spans="1:38" s="43" customFormat="1" x14ac:dyDescent="0.2">
      <c r="A1360" s="15"/>
      <c r="B1360" s="685"/>
      <c r="C1360" s="15"/>
      <c r="K1360" s="680"/>
      <c r="L1360" s="130"/>
      <c r="M1360" s="130"/>
      <c r="N1360" s="130"/>
      <c r="O1360" s="130"/>
      <c r="P1360" s="130"/>
      <c r="Q1360" s="130"/>
      <c r="R1360" s="680"/>
      <c r="S1360" s="130"/>
      <c r="T1360" s="130"/>
      <c r="U1360" s="130"/>
      <c r="V1360" s="130"/>
      <c r="W1360" s="130"/>
      <c r="X1360" s="130"/>
      <c r="Y1360" s="680"/>
      <c r="Z1360" s="130"/>
      <c r="AA1360" s="130"/>
      <c r="AB1360" s="130"/>
      <c r="AC1360" s="130"/>
      <c r="AD1360" s="130"/>
      <c r="AE1360" s="130"/>
      <c r="AF1360" s="680"/>
      <c r="AG1360" s="130"/>
      <c r="AH1360" s="130"/>
      <c r="AI1360" s="130"/>
      <c r="AJ1360" s="130"/>
      <c r="AK1360" s="130"/>
      <c r="AL1360" s="130"/>
    </row>
    <row r="1361" spans="1:38" s="43" customFormat="1" x14ac:dyDescent="0.2">
      <c r="A1361" s="15"/>
      <c r="B1361" s="685"/>
      <c r="C1361" s="15"/>
      <c r="K1361" s="680"/>
      <c r="L1361" s="130"/>
      <c r="M1361" s="130"/>
      <c r="N1361" s="130"/>
      <c r="O1361" s="130"/>
      <c r="P1361" s="130"/>
      <c r="Q1361" s="130"/>
      <c r="R1361" s="680"/>
      <c r="S1361" s="130"/>
      <c r="T1361" s="130"/>
      <c r="U1361" s="130"/>
      <c r="V1361" s="130"/>
      <c r="W1361" s="130"/>
      <c r="X1361" s="130"/>
      <c r="Y1361" s="680"/>
      <c r="Z1361" s="130"/>
      <c r="AA1361" s="130"/>
      <c r="AB1361" s="130"/>
      <c r="AC1361" s="130"/>
      <c r="AD1361" s="130"/>
      <c r="AE1361" s="130"/>
      <c r="AF1361" s="680"/>
      <c r="AG1361" s="130"/>
      <c r="AH1361" s="130"/>
      <c r="AI1361" s="130"/>
      <c r="AJ1361" s="130"/>
      <c r="AK1361" s="130"/>
      <c r="AL1361" s="130"/>
    </row>
    <row r="1362" spans="1:38" s="43" customFormat="1" x14ac:dyDescent="0.2">
      <c r="A1362" s="15"/>
      <c r="B1362" s="685"/>
      <c r="C1362" s="15"/>
      <c r="K1362" s="680"/>
      <c r="L1362" s="130"/>
      <c r="M1362" s="130"/>
      <c r="N1362" s="130"/>
      <c r="O1362" s="130"/>
      <c r="P1362" s="130"/>
      <c r="Q1362" s="130"/>
      <c r="R1362" s="680"/>
      <c r="S1362" s="130"/>
      <c r="T1362" s="130"/>
      <c r="U1362" s="130"/>
      <c r="V1362" s="130"/>
      <c r="W1362" s="130"/>
      <c r="X1362" s="130"/>
      <c r="Y1362" s="680"/>
      <c r="Z1362" s="130"/>
      <c r="AA1362" s="130"/>
      <c r="AB1362" s="130"/>
      <c r="AC1362" s="130"/>
      <c r="AD1362" s="130"/>
      <c r="AE1362" s="130"/>
      <c r="AF1362" s="680"/>
      <c r="AG1362" s="130"/>
      <c r="AH1362" s="130"/>
      <c r="AI1362" s="130"/>
      <c r="AJ1362" s="130"/>
      <c r="AK1362" s="130"/>
      <c r="AL1362" s="130"/>
    </row>
    <row r="1363" spans="1:38" s="43" customFormat="1" x14ac:dyDescent="0.2">
      <c r="A1363" s="15"/>
      <c r="B1363" s="685"/>
      <c r="C1363" s="15"/>
      <c r="K1363" s="680"/>
      <c r="L1363" s="130"/>
      <c r="M1363" s="130"/>
      <c r="N1363" s="130"/>
      <c r="O1363" s="130"/>
      <c r="P1363" s="130"/>
      <c r="Q1363" s="130"/>
      <c r="R1363" s="680"/>
      <c r="S1363" s="130"/>
      <c r="T1363" s="130"/>
      <c r="U1363" s="130"/>
      <c r="V1363" s="130"/>
      <c r="W1363" s="130"/>
      <c r="X1363" s="130"/>
      <c r="Y1363" s="680"/>
      <c r="Z1363" s="130"/>
      <c r="AA1363" s="130"/>
      <c r="AB1363" s="130"/>
      <c r="AC1363" s="130"/>
      <c r="AD1363" s="130"/>
      <c r="AE1363" s="130"/>
      <c r="AF1363" s="680"/>
      <c r="AG1363" s="130"/>
      <c r="AH1363" s="130"/>
      <c r="AI1363" s="130"/>
      <c r="AJ1363" s="130"/>
      <c r="AK1363" s="130"/>
      <c r="AL1363" s="130"/>
    </row>
    <row r="1364" spans="1:38" s="43" customFormat="1" x14ac:dyDescent="0.2">
      <c r="A1364" s="15"/>
      <c r="B1364" s="685"/>
      <c r="C1364" s="15"/>
      <c r="K1364" s="680"/>
      <c r="L1364" s="130"/>
      <c r="M1364" s="130"/>
      <c r="N1364" s="130"/>
      <c r="O1364" s="130"/>
      <c r="P1364" s="130"/>
      <c r="Q1364" s="130"/>
      <c r="R1364" s="680"/>
      <c r="S1364" s="130"/>
      <c r="T1364" s="130"/>
      <c r="U1364" s="130"/>
      <c r="V1364" s="130"/>
      <c r="W1364" s="130"/>
      <c r="X1364" s="130"/>
      <c r="Y1364" s="680"/>
      <c r="Z1364" s="130"/>
      <c r="AA1364" s="130"/>
      <c r="AB1364" s="130"/>
      <c r="AC1364" s="130"/>
      <c r="AD1364" s="130"/>
      <c r="AE1364" s="130"/>
      <c r="AF1364" s="680"/>
      <c r="AG1364" s="130"/>
      <c r="AH1364" s="130"/>
      <c r="AI1364" s="130"/>
      <c r="AJ1364" s="130"/>
      <c r="AK1364" s="130"/>
      <c r="AL1364" s="130"/>
    </row>
    <row r="1365" spans="1:38" s="43" customFormat="1" x14ac:dyDescent="0.2">
      <c r="A1365" s="15"/>
      <c r="B1365" s="685"/>
      <c r="C1365" s="15"/>
      <c r="K1365" s="680"/>
      <c r="L1365" s="130"/>
      <c r="M1365" s="130"/>
      <c r="N1365" s="130"/>
      <c r="O1365" s="130"/>
      <c r="P1365" s="130"/>
      <c r="Q1365" s="130"/>
      <c r="R1365" s="680"/>
      <c r="S1365" s="130"/>
      <c r="T1365" s="130"/>
      <c r="U1365" s="130"/>
      <c r="V1365" s="130"/>
      <c r="W1365" s="130"/>
      <c r="X1365" s="130"/>
      <c r="Y1365" s="680"/>
      <c r="Z1365" s="130"/>
      <c r="AA1365" s="130"/>
      <c r="AB1365" s="130"/>
      <c r="AC1365" s="130"/>
      <c r="AD1365" s="130"/>
      <c r="AE1365" s="130"/>
      <c r="AF1365" s="680"/>
      <c r="AG1365" s="130"/>
      <c r="AH1365" s="130"/>
      <c r="AI1365" s="130"/>
      <c r="AJ1365" s="130"/>
      <c r="AK1365" s="130"/>
      <c r="AL1365" s="130"/>
    </row>
    <row r="1366" spans="1:38" s="43" customFormat="1" x14ac:dyDescent="0.2">
      <c r="A1366" s="15"/>
      <c r="B1366" s="685"/>
      <c r="C1366" s="15"/>
      <c r="K1366" s="680"/>
      <c r="L1366" s="130"/>
      <c r="M1366" s="130"/>
      <c r="N1366" s="130"/>
      <c r="O1366" s="130"/>
      <c r="P1366" s="130"/>
      <c r="Q1366" s="130"/>
      <c r="R1366" s="680"/>
      <c r="S1366" s="130"/>
      <c r="T1366" s="130"/>
      <c r="U1366" s="130"/>
      <c r="V1366" s="130"/>
      <c r="W1366" s="130"/>
      <c r="X1366" s="130"/>
      <c r="Y1366" s="680"/>
      <c r="Z1366" s="130"/>
      <c r="AA1366" s="130"/>
      <c r="AB1366" s="130"/>
      <c r="AC1366" s="130"/>
      <c r="AD1366" s="130"/>
      <c r="AE1366" s="130"/>
      <c r="AF1366" s="680"/>
      <c r="AG1366" s="130"/>
      <c r="AH1366" s="130"/>
      <c r="AI1366" s="130"/>
      <c r="AJ1366" s="130"/>
      <c r="AK1366" s="130"/>
      <c r="AL1366" s="130"/>
    </row>
    <row r="1367" spans="1:38" s="43" customFormat="1" x14ac:dyDescent="0.2">
      <c r="A1367" s="15"/>
      <c r="B1367" s="685"/>
      <c r="C1367" s="15"/>
      <c r="K1367" s="680"/>
      <c r="L1367" s="130"/>
      <c r="M1367" s="130"/>
      <c r="N1367" s="130"/>
      <c r="O1367" s="130"/>
      <c r="P1367" s="130"/>
      <c r="Q1367" s="130"/>
      <c r="R1367" s="680"/>
      <c r="S1367" s="130"/>
      <c r="T1367" s="130"/>
      <c r="U1367" s="130"/>
      <c r="V1367" s="130"/>
      <c r="W1367" s="130"/>
      <c r="X1367" s="130"/>
      <c r="Y1367" s="680"/>
      <c r="Z1367" s="130"/>
      <c r="AA1367" s="130"/>
      <c r="AB1367" s="130"/>
      <c r="AC1367" s="130"/>
      <c r="AD1367" s="130"/>
      <c r="AE1367" s="130"/>
      <c r="AF1367" s="680"/>
      <c r="AG1367" s="130"/>
      <c r="AH1367" s="130"/>
      <c r="AI1367" s="130"/>
      <c r="AJ1367" s="130"/>
      <c r="AK1367" s="130"/>
      <c r="AL1367" s="130"/>
    </row>
    <row r="1368" spans="1:38" s="43" customFormat="1" x14ac:dyDescent="0.2">
      <c r="A1368" s="15"/>
      <c r="B1368" s="685"/>
      <c r="C1368" s="15"/>
      <c r="K1368" s="680"/>
      <c r="L1368" s="130"/>
      <c r="M1368" s="130"/>
      <c r="N1368" s="130"/>
      <c r="O1368" s="130"/>
      <c r="P1368" s="130"/>
      <c r="Q1368" s="130"/>
      <c r="R1368" s="680"/>
      <c r="S1368" s="130"/>
      <c r="T1368" s="130"/>
      <c r="U1368" s="130"/>
      <c r="V1368" s="130"/>
      <c r="W1368" s="130"/>
      <c r="X1368" s="130"/>
      <c r="Y1368" s="680"/>
      <c r="Z1368" s="130"/>
      <c r="AA1368" s="130"/>
      <c r="AB1368" s="130"/>
      <c r="AC1368" s="130"/>
      <c r="AD1368" s="130"/>
      <c r="AE1368" s="130"/>
      <c r="AF1368" s="680"/>
      <c r="AG1368" s="130"/>
      <c r="AH1368" s="130"/>
      <c r="AI1368" s="130"/>
      <c r="AJ1368" s="130"/>
      <c r="AK1368" s="130"/>
      <c r="AL1368" s="130"/>
    </row>
    <row r="1369" spans="1:38" s="43" customFormat="1" x14ac:dyDescent="0.2">
      <c r="A1369" s="15"/>
      <c r="B1369" s="685"/>
      <c r="C1369" s="15"/>
      <c r="K1369" s="680"/>
      <c r="L1369" s="130"/>
      <c r="M1369" s="130"/>
      <c r="N1369" s="130"/>
      <c r="O1369" s="130"/>
      <c r="P1369" s="130"/>
      <c r="Q1369" s="130"/>
      <c r="R1369" s="680"/>
      <c r="S1369" s="130"/>
      <c r="T1369" s="130"/>
      <c r="U1369" s="130"/>
      <c r="V1369" s="130"/>
      <c r="W1369" s="130"/>
      <c r="X1369" s="130"/>
      <c r="Y1369" s="680"/>
      <c r="Z1369" s="130"/>
      <c r="AA1369" s="130"/>
      <c r="AB1369" s="130"/>
      <c r="AC1369" s="130"/>
      <c r="AD1369" s="130"/>
      <c r="AE1369" s="130"/>
      <c r="AF1369" s="680"/>
      <c r="AG1369" s="130"/>
      <c r="AH1369" s="130"/>
      <c r="AI1369" s="130"/>
      <c r="AJ1369" s="130"/>
      <c r="AK1369" s="130"/>
      <c r="AL1369" s="130"/>
    </row>
    <row r="1370" spans="1:38" s="43" customFormat="1" x14ac:dyDescent="0.2">
      <c r="A1370" s="15"/>
      <c r="B1370" s="685"/>
      <c r="C1370" s="15"/>
      <c r="K1370" s="680"/>
      <c r="L1370" s="130"/>
      <c r="M1370" s="130"/>
      <c r="N1370" s="130"/>
      <c r="O1370" s="130"/>
      <c r="P1370" s="130"/>
      <c r="Q1370" s="130"/>
      <c r="R1370" s="680"/>
      <c r="S1370" s="130"/>
      <c r="T1370" s="130"/>
      <c r="U1370" s="130"/>
      <c r="V1370" s="130"/>
      <c r="W1370" s="130"/>
      <c r="X1370" s="130"/>
      <c r="Y1370" s="680"/>
      <c r="Z1370" s="130"/>
      <c r="AA1370" s="130"/>
      <c r="AB1370" s="130"/>
      <c r="AC1370" s="130"/>
      <c r="AD1370" s="130"/>
      <c r="AE1370" s="130"/>
      <c r="AF1370" s="680"/>
      <c r="AG1370" s="130"/>
      <c r="AH1370" s="130"/>
      <c r="AI1370" s="130"/>
      <c r="AJ1370" s="130"/>
      <c r="AK1370" s="130"/>
      <c r="AL1370" s="130"/>
    </row>
    <row r="1371" spans="1:38" s="43" customFormat="1" x14ac:dyDescent="0.2">
      <c r="A1371" s="15"/>
      <c r="B1371" s="685"/>
      <c r="C1371" s="15"/>
      <c r="K1371" s="680"/>
      <c r="L1371" s="130"/>
      <c r="M1371" s="130"/>
      <c r="N1371" s="130"/>
      <c r="O1371" s="130"/>
      <c r="P1371" s="130"/>
      <c r="Q1371" s="130"/>
      <c r="R1371" s="680"/>
      <c r="S1371" s="130"/>
      <c r="T1371" s="130"/>
      <c r="U1371" s="130"/>
      <c r="V1371" s="130"/>
      <c r="W1371" s="130"/>
      <c r="X1371" s="130"/>
      <c r="Y1371" s="680"/>
      <c r="Z1371" s="130"/>
      <c r="AA1371" s="130"/>
      <c r="AB1371" s="130"/>
      <c r="AC1371" s="130"/>
      <c r="AD1371" s="130"/>
      <c r="AE1371" s="130"/>
      <c r="AF1371" s="680"/>
      <c r="AG1371" s="130"/>
      <c r="AH1371" s="130"/>
      <c r="AI1371" s="130"/>
      <c r="AJ1371" s="130"/>
      <c r="AK1371" s="130"/>
      <c r="AL1371" s="130"/>
    </row>
    <row r="1372" spans="1:38" s="43" customFormat="1" x14ac:dyDescent="0.2">
      <c r="A1372" s="15"/>
      <c r="B1372" s="685"/>
      <c r="C1372" s="15"/>
      <c r="K1372" s="680"/>
      <c r="L1372" s="130"/>
      <c r="M1372" s="130"/>
      <c r="N1372" s="130"/>
      <c r="O1372" s="130"/>
      <c r="P1372" s="130"/>
      <c r="Q1372" s="130"/>
      <c r="R1372" s="680"/>
      <c r="S1372" s="130"/>
      <c r="T1372" s="130"/>
      <c r="U1372" s="130"/>
      <c r="V1372" s="130"/>
      <c r="W1372" s="130"/>
      <c r="X1372" s="130"/>
      <c r="Y1372" s="680"/>
      <c r="Z1372" s="130"/>
      <c r="AA1372" s="130"/>
      <c r="AB1372" s="130"/>
      <c r="AC1372" s="130"/>
      <c r="AD1372" s="130"/>
      <c r="AE1372" s="130"/>
      <c r="AF1372" s="680"/>
      <c r="AG1372" s="130"/>
      <c r="AH1372" s="130"/>
      <c r="AI1372" s="130"/>
      <c r="AJ1372" s="130"/>
      <c r="AK1372" s="130"/>
      <c r="AL1372" s="130"/>
    </row>
    <row r="1373" spans="1:38" s="43" customFormat="1" x14ac:dyDescent="0.2">
      <c r="A1373" s="15"/>
      <c r="B1373" s="685"/>
      <c r="C1373" s="15"/>
      <c r="K1373" s="680"/>
      <c r="L1373" s="130"/>
      <c r="M1373" s="130"/>
      <c r="N1373" s="130"/>
      <c r="O1373" s="130"/>
      <c r="P1373" s="130"/>
      <c r="Q1373" s="130"/>
      <c r="R1373" s="680"/>
      <c r="S1373" s="130"/>
      <c r="T1373" s="130"/>
      <c r="U1373" s="130"/>
      <c r="V1373" s="130"/>
      <c r="W1373" s="130"/>
      <c r="X1373" s="130"/>
      <c r="Y1373" s="680"/>
      <c r="Z1373" s="130"/>
      <c r="AA1373" s="130"/>
      <c r="AB1373" s="130"/>
      <c r="AC1373" s="130"/>
      <c r="AD1373" s="130"/>
      <c r="AE1373" s="130"/>
      <c r="AF1373" s="680"/>
      <c r="AG1373" s="130"/>
      <c r="AH1373" s="130"/>
      <c r="AI1373" s="130"/>
      <c r="AJ1373" s="130"/>
      <c r="AK1373" s="130"/>
      <c r="AL1373" s="130"/>
    </row>
    <row r="1374" spans="1:38" s="43" customFormat="1" x14ac:dyDescent="0.2">
      <c r="A1374" s="15"/>
      <c r="B1374" s="685"/>
      <c r="C1374" s="15"/>
      <c r="K1374" s="680"/>
      <c r="L1374" s="130"/>
      <c r="M1374" s="130"/>
      <c r="N1374" s="130"/>
      <c r="O1374" s="130"/>
      <c r="P1374" s="130"/>
      <c r="Q1374" s="130"/>
      <c r="R1374" s="680"/>
      <c r="S1374" s="130"/>
      <c r="T1374" s="130"/>
      <c r="U1374" s="130"/>
      <c r="V1374" s="130"/>
      <c r="W1374" s="130"/>
      <c r="X1374" s="130"/>
      <c r="Y1374" s="680"/>
      <c r="Z1374" s="130"/>
      <c r="AA1374" s="130"/>
      <c r="AB1374" s="130"/>
      <c r="AC1374" s="130"/>
      <c r="AD1374" s="130"/>
      <c r="AE1374" s="130"/>
      <c r="AF1374" s="680"/>
      <c r="AG1374" s="130"/>
      <c r="AH1374" s="130"/>
      <c r="AI1374" s="130"/>
      <c r="AJ1374" s="130"/>
      <c r="AK1374" s="130"/>
      <c r="AL1374" s="130"/>
    </row>
    <row r="1375" spans="1:38" s="43" customFormat="1" x14ac:dyDescent="0.2">
      <c r="A1375" s="15"/>
      <c r="B1375" s="685"/>
      <c r="C1375" s="15"/>
      <c r="K1375" s="680"/>
      <c r="L1375" s="130"/>
      <c r="M1375" s="130"/>
      <c r="N1375" s="130"/>
      <c r="O1375" s="130"/>
      <c r="P1375" s="130"/>
      <c r="Q1375" s="130"/>
      <c r="R1375" s="680"/>
      <c r="S1375" s="130"/>
      <c r="T1375" s="130"/>
      <c r="U1375" s="130"/>
      <c r="V1375" s="130"/>
      <c r="W1375" s="130"/>
      <c r="X1375" s="130"/>
      <c r="Y1375" s="680"/>
      <c r="Z1375" s="130"/>
      <c r="AA1375" s="130"/>
      <c r="AB1375" s="130"/>
      <c r="AC1375" s="130"/>
      <c r="AD1375" s="130"/>
      <c r="AE1375" s="130"/>
      <c r="AF1375" s="680"/>
      <c r="AG1375" s="130"/>
      <c r="AH1375" s="130"/>
      <c r="AI1375" s="130"/>
      <c r="AJ1375" s="130"/>
      <c r="AK1375" s="130"/>
      <c r="AL1375" s="130"/>
    </row>
    <row r="1376" spans="1:38" s="43" customFormat="1" x14ac:dyDescent="0.2">
      <c r="A1376" s="15"/>
      <c r="B1376" s="685"/>
      <c r="C1376" s="15"/>
      <c r="K1376" s="680"/>
      <c r="L1376" s="130"/>
      <c r="M1376" s="130"/>
      <c r="N1376" s="130"/>
      <c r="O1376" s="130"/>
      <c r="P1376" s="130"/>
      <c r="Q1376" s="130"/>
      <c r="R1376" s="680"/>
      <c r="S1376" s="130"/>
      <c r="T1376" s="130"/>
      <c r="U1376" s="130"/>
      <c r="V1376" s="130"/>
      <c r="W1376" s="130"/>
      <c r="X1376" s="130"/>
      <c r="Y1376" s="680"/>
      <c r="Z1376" s="130"/>
      <c r="AA1376" s="130"/>
      <c r="AB1376" s="130"/>
      <c r="AC1376" s="130"/>
      <c r="AD1376" s="130"/>
      <c r="AE1376" s="130"/>
      <c r="AF1376" s="680"/>
      <c r="AG1376" s="130"/>
      <c r="AH1376" s="130"/>
      <c r="AI1376" s="130"/>
      <c r="AJ1376" s="130"/>
      <c r="AK1376" s="130"/>
      <c r="AL1376" s="130"/>
    </row>
    <row r="1377" spans="1:38" s="43" customFormat="1" x14ac:dyDescent="0.2">
      <c r="A1377" s="15"/>
      <c r="B1377" s="685"/>
      <c r="C1377" s="15"/>
      <c r="K1377" s="680"/>
      <c r="L1377" s="130"/>
      <c r="M1377" s="130"/>
      <c r="N1377" s="130"/>
      <c r="O1377" s="130"/>
      <c r="P1377" s="130"/>
      <c r="Q1377" s="130"/>
      <c r="R1377" s="680"/>
      <c r="S1377" s="130"/>
      <c r="T1377" s="130"/>
      <c r="U1377" s="130"/>
      <c r="V1377" s="130"/>
      <c r="W1377" s="130"/>
      <c r="X1377" s="130"/>
      <c r="Y1377" s="680"/>
      <c r="Z1377" s="130"/>
      <c r="AA1377" s="130"/>
      <c r="AB1377" s="130"/>
      <c r="AC1377" s="130"/>
      <c r="AD1377" s="130"/>
      <c r="AE1377" s="130"/>
      <c r="AF1377" s="680"/>
      <c r="AG1377" s="130"/>
      <c r="AH1377" s="130"/>
      <c r="AI1377" s="130"/>
      <c r="AJ1377" s="130"/>
      <c r="AK1377" s="130"/>
      <c r="AL1377" s="130"/>
    </row>
    <row r="1378" spans="1:38" s="43" customFormat="1" x14ac:dyDescent="0.2">
      <c r="A1378" s="15"/>
      <c r="B1378" s="685"/>
      <c r="C1378" s="15"/>
      <c r="K1378" s="680"/>
      <c r="L1378" s="130"/>
      <c r="M1378" s="130"/>
      <c r="N1378" s="130"/>
      <c r="O1378" s="130"/>
      <c r="P1378" s="130"/>
      <c r="Q1378" s="130"/>
      <c r="R1378" s="680"/>
      <c r="S1378" s="130"/>
      <c r="T1378" s="130"/>
      <c r="U1378" s="130"/>
      <c r="V1378" s="130"/>
      <c r="W1378" s="130"/>
      <c r="X1378" s="130"/>
      <c r="Y1378" s="680"/>
      <c r="Z1378" s="130"/>
      <c r="AA1378" s="130"/>
      <c r="AB1378" s="130"/>
      <c r="AC1378" s="130"/>
      <c r="AD1378" s="130"/>
      <c r="AE1378" s="130"/>
      <c r="AF1378" s="680"/>
      <c r="AG1378" s="130"/>
      <c r="AH1378" s="130"/>
      <c r="AI1378" s="130"/>
      <c r="AJ1378" s="130"/>
      <c r="AK1378" s="130"/>
      <c r="AL1378" s="130"/>
    </row>
    <row r="1379" spans="1:38" s="43" customFormat="1" x14ac:dyDescent="0.2">
      <c r="A1379" s="15"/>
      <c r="B1379" s="685"/>
      <c r="C1379" s="15"/>
      <c r="K1379" s="680"/>
      <c r="L1379" s="130"/>
      <c r="M1379" s="130"/>
      <c r="N1379" s="130"/>
      <c r="O1379" s="130"/>
      <c r="P1379" s="130"/>
      <c r="Q1379" s="130"/>
      <c r="R1379" s="680"/>
      <c r="S1379" s="130"/>
      <c r="T1379" s="130"/>
      <c r="U1379" s="130"/>
      <c r="V1379" s="130"/>
      <c r="W1379" s="130"/>
      <c r="X1379" s="130"/>
      <c r="Y1379" s="680"/>
      <c r="Z1379" s="130"/>
      <c r="AA1379" s="130"/>
      <c r="AB1379" s="130"/>
      <c r="AC1379" s="130"/>
      <c r="AD1379" s="130"/>
      <c r="AE1379" s="130"/>
      <c r="AF1379" s="680"/>
      <c r="AG1379" s="130"/>
      <c r="AH1379" s="130"/>
      <c r="AI1379" s="130"/>
      <c r="AJ1379" s="130"/>
      <c r="AK1379" s="130"/>
      <c r="AL1379" s="130"/>
    </row>
    <row r="1380" spans="1:38" s="43" customFormat="1" x14ac:dyDescent="0.2">
      <c r="A1380" s="15"/>
      <c r="B1380" s="685"/>
      <c r="C1380" s="15"/>
      <c r="K1380" s="680"/>
      <c r="L1380" s="130"/>
      <c r="M1380" s="130"/>
      <c r="N1380" s="130"/>
      <c r="O1380" s="130"/>
      <c r="P1380" s="130"/>
      <c r="Q1380" s="130"/>
      <c r="R1380" s="680"/>
      <c r="S1380" s="130"/>
      <c r="T1380" s="130"/>
      <c r="U1380" s="130"/>
      <c r="V1380" s="130"/>
      <c r="W1380" s="130"/>
      <c r="X1380" s="130"/>
      <c r="Y1380" s="680"/>
      <c r="Z1380" s="130"/>
      <c r="AA1380" s="130"/>
      <c r="AB1380" s="130"/>
      <c r="AC1380" s="130"/>
      <c r="AD1380" s="130"/>
      <c r="AE1380" s="130"/>
      <c r="AF1380" s="680"/>
      <c r="AG1380" s="130"/>
      <c r="AH1380" s="130"/>
      <c r="AI1380" s="130"/>
      <c r="AJ1380" s="130"/>
      <c r="AK1380" s="130"/>
      <c r="AL1380" s="130"/>
    </row>
    <row r="1381" spans="1:38" s="43" customFormat="1" x14ac:dyDescent="0.2">
      <c r="A1381" s="15"/>
      <c r="B1381" s="685"/>
      <c r="C1381" s="15"/>
      <c r="K1381" s="680"/>
      <c r="L1381" s="130"/>
      <c r="M1381" s="130"/>
      <c r="N1381" s="130"/>
      <c r="O1381" s="130"/>
      <c r="P1381" s="130"/>
      <c r="Q1381" s="130"/>
      <c r="R1381" s="680"/>
      <c r="S1381" s="130"/>
      <c r="T1381" s="130"/>
      <c r="U1381" s="130"/>
      <c r="V1381" s="130"/>
      <c r="W1381" s="130"/>
      <c r="X1381" s="130"/>
      <c r="Y1381" s="680"/>
      <c r="Z1381" s="130"/>
      <c r="AA1381" s="130"/>
      <c r="AB1381" s="130"/>
      <c r="AC1381" s="130"/>
      <c r="AD1381" s="130"/>
      <c r="AE1381" s="130"/>
      <c r="AF1381" s="680"/>
      <c r="AG1381" s="130"/>
      <c r="AH1381" s="130"/>
      <c r="AI1381" s="130"/>
      <c r="AJ1381" s="130"/>
      <c r="AK1381" s="130"/>
      <c r="AL1381" s="130"/>
    </row>
    <row r="1382" spans="1:38" s="43" customFormat="1" x14ac:dyDescent="0.2">
      <c r="A1382" s="15"/>
      <c r="B1382" s="685"/>
      <c r="C1382" s="15"/>
      <c r="K1382" s="680"/>
      <c r="L1382" s="130"/>
      <c r="M1382" s="130"/>
      <c r="N1382" s="130"/>
      <c r="O1382" s="130"/>
      <c r="P1382" s="130"/>
      <c r="Q1382" s="130"/>
      <c r="R1382" s="680"/>
      <c r="S1382" s="130"/>
      <c r="T1382" s="130"/>
      <c r="U1382" s="130"/>
      <c r="V1382" s="130"/>
      <c r="W1382" s="130"/>
      <c r="X1382" s="130"/>
      <c r="Y1382" s="680"/>
      <c r="Z1382" s="130"/>
      <c r="AA1382" s="130"/>
      <c r="AB1382" s="130"/>
      <c r="AC1382" s="130"/>
      <c r="AD1382" s="130"/>
      <c r="AE1382" s="130"/>
      <c r="AF1382" s="680"/>
      <c r="AG1382" s="130"/>
      <c r="AH1382" s="130"/>
      <c r="AI1382" s="130"/>
      <c r="AJ1382" s="130"/>
      <c r="AK1382" s="130"/>
      <c r="AL1382" s="130"/>
    </row>
    <row r="1383" spans="1:38" s="43" customFormat="1" x14ac:dyDescent="0.2">
      <c r="A1383" s="15"/>
      <c r="B1383" s="685"/>
      <c r="C1383" s="15"/>
      <c r="K1383" s="680"/>
      <c r="L1383" s="130"/>
      <c r="M1383" s="130"/>
      <c r="N1383" s="130"/>
      <c r="O1383" s="130"/>
      <c r="P1383" s="130"/>
      <c r="Q1383" s="130"/>
      <c r="R1383" s="680"/>
      <c r="S1383" s="130"/>
      <c r="T1383" s="130"/>
      <c r="U1383" s="130"/>
      <c r="V1383" s="130"/>
      <c r="W1383" s="130"/>
      <c r="X1383" s="130"/>
      <c r="Y1383" s="680"/>
      <c r="Z1383" s="130"/>
      <c r="AA1383" s="130"/>
      <c r="AB1383" s="130"/>
      <c r="AC1383" s="130"/>
      <c r="AD1383" s="130"/>
      <c r="AE1383" s="130"/>
      <c r="AF1383" s="680"/>
      <c r="AG1383" s="130"/>
      <c r="AH1383" s="130"/>
      <c r="AI1383" s="130"/>
      <c r="AJ1383" s="130"/>
      <c r="AK1383" s="130"/>
      <c r="AL1383" s="130"/>
    </row>
    <row r="1384" spans="1:38" s="43" customFormat="1" x14ac:dyDescent="0.2">
      <c r="A1384" s="15"/>
      <c r="B1384" s="685"/>
      <c r="C1384" s="15"/>
      <c r="K1384" s="680"/>
      <c r="L1384" s="130"/>
      <c r="M1384" s="130"/>
      <c r="N1384" s="130"/>
      <c r="O1384" s="130"/>
      <c r="P1384" s="130"/>
      <c r="Q1384" s="130"/>
      <c r="R1384" s="680"/>
      <c r="S1384" s="130"/>
      <c r="T1384" s="130"/>
      <c r="U1384" s="130"/>
      <c r="V1384" s="130"/>
      <c r="W1384" s="130"/>
      <c r="X1384" s="130"/>
      <c r="Y1384" s="680"/>
      <c r="Z1384" s="130"/>
      <c r="AA1384" s="130"/>
      <c r="AB1384" s="130"/>
      <c r="AC1384" s="130"/>
      <c r="AD1384" s="130"/>
      <c r="AE1384" s="130"/>
      <c r="AF1384" s="680"/>
      <c r="AG1384" s="130"/>
      <c r="AH1384" s="130"/>
      <c r="AI1384" s="130"/>
      <c r="AJ1384" s="130"/>
      <c r="AK1384" s="130"/>
      <c r="AL1384" s="130"/>
    </row>
    <row r="1385" spans="1:38" s="43" customFormat="1" x14ac:dyDescent="0.2">
      <c r="A1385" s="15"/>
      <c r="B1385" s="685"/>
      <c r="C1385" s="15"/>
      <c r="K1385" s="680"/>
      <c r="L1385" s="130"/>
      <c r="M1385" s="130"/>
      <c r="N1385" s="130"/>
      <c r="O1385" s="130"/>
      <c r="P1385" s="130"/>
      <c r="Q1385" s="130"/>
      <c r="R1385" s="680"/>
      <c r="S1385" s="130"/>
      <c r="T1385" s="130"/>
      <c r="U1385" s="130"/>
      <c r="V1385" s="130"/>
      <c r="W1385" s="130"/>
      <c r="X1385" s="130"/>
      <c r="Y1385" s="680"/>
      <c r="Z1385" s="130"/>
      <c r="AA1385" s="130"/>
      <c r="AB1385" s="130"/>
      <c r="AC1385" s="130"/>
      <c r="AD1385" s="130"/>
      <c r="AE1385" s="130"/>
      <c r="AF1385" s="680"/>
      <c r="AG1385" s="130"/>
      <c r="AH1385" s="130"/>
      <c r="AI1385" s="130"/>
      <c r="AJ1385" s="130"/>
      <c r="AK1385" s="130"/>
      <c r="AL1385" s="130"/>
    </row>
    <row r="1386" spans="1:38" s="43" customFormat="1" x14ac:dyDescent="0.2">
      <c r="A1386" s="15"/>
      <c r="B1386" s="685"/>
      <c r="C1386" s="15"/>
      <c r="K1386" s="680"/>
      <c r="L1386" s="130"/>
      <c r="M1386" s="130"/>
      <c r="N1386" s="130"/>
      <c r="O1386" s="130"/>
      <c r="P1386" s="130"/>
      <c r="Q1386" s="130"/>
      <c r="R1386" s="680"/>
      <c r="S1386" s="130"/>
      <c r="T1386" s="130"/>
      <c r="U1386" s="130"/>
      <c r="V1386" s="130"/>
      <c r="W1386" s="130"/>
      <c r="X1386" s="130"/>
      <c r="Y1386" s="680"/>
      <c r="Z1386" s="130"/>
      <c r="AA1386" s="130"/>
      <c r="AB1386" s="130"/>
      <c r="AC1386" s="130"/>
      <c r="AD1386" s="130"/>
      <c r="AE1386" s="130"/>
      <c r="AF1386" s="680"/>
      <c r="AG1386" s="130"/>
      <c r="AH1386" s="130"/>
      <c r="AI1386" s="130"/>
      <c r="AJ1386" s="130"/>
      <c r="AK1386" s="130"/>
      <c r="AL1386" s="130"/>
    </row>
    <row r="1387" spans="1:38" s="43" customFormat="1" x14ac:dyDescent="0.2">
      <c r="A1387" s="15"/>
      <c r="B1387" s="685"/>
      <c r="C1387" s="15"/>
      <c r="K1387" s="680"/>
      <c r="L1387" s="130"/>
      <c r="M1387" s="130"/>
      <c r="N1387" s="130"/>
      <c r="O1387" s="130"/>
      <c r="P1387" s="130"/>
      <c r="Q1387" s="130"/>
      <c r="R1387" s="680"/>
      <c r="S1387" s="130"/>
      <c r="T1387" s="130"/>
      <c r="U1387" s="130"/>
      <c r="V1387" s="130"/>
      <c r="W1387" s="130"/>
      <c r="X1387" s="130"/>
      <c r="Y1387" s="680"/>
      <c r="Z1387" s="130"/>
      <c r="AA1387" s="130"/>
      <c r="AB1387" s="130"/>
      <c r="AC1387" s="130"/>
      <c r="AD1387" s="130"/>
      <c r="AE1387" s="130"/>
      <c r="AF1387" s="680"/>
      <c r="AG1387" s="130"/>
      <c r="AH1387" s="130"/>
      <c r="AI1387" s="130"/>
      <c r="AJ1387" s="130"/>
      <c r="AK1387" s="130"/>
      <c r="AL1387" s="130"/>
    </row>
    <row r="1388" spans="1:38" s="43" customFormat="1" x14ac:dyDescent="0.2">
      <c r="A1388" s="15"/>
      <c r="B1388" s="685"/>
      <c r="C1388" s="15"/>
      <c r="K1388" s="680"/>
      <c r="L1388" s="130"/>
      <c r="M1388" s="130"/>
      <c r="N1388" s="130"/>
      <c r="O1388" s="130"/>
      <c r="P1388" s="130"/>
      <c r="Q1388" s="130"/>
      <c r="R1388" s="680"/>
      <c r="S1388" s="130"/>
      <c r="T1388" s="130"/>
      <c r="U1388" s="130"/>
      <c r="V1388" s="130"/>
      <c r="W1388" s="130"/>
      <c r="X1388" s="130"/>
      <c r="Y1388" s="680"/>
      <c r="Z1388" s="130"/>
      <c r="AA1388" s="130"/>
      <c r="AB1388" s="130"/>
      <c r="AC1388" s="130"/>
      <c r="AD1388" s="130"/>
      <c r="AE1388" s="130"/>
      <c r="AF1388" s="680"/>
      <c r="AG1388" s="130"/>
      <c r="AH1388" s="130"/>
      <c r="AI1388" s="130"/>
      <c r="AJ1388" s="130"/>
      <c r="AK1388" s="130"/>
      <c r="AL1388" s="130"/>
    </row>
    <row r="1389" spans="1:38" s="43" customFormat="1" x14ac:dyDescent="0.2">
      <c r="A1389" s="15"/>
      <c r="B1389" s="685"/>
      <c r="C1389" s="15"/>
      <c r="K1389" s="680"/>
      <c r="L1389" s="130"/>
      <c r="M1389" s="130"/>
      <c r="N1389" s="130"/>
      <c r="O1389" s="130"/>
      <c r="P1389" s="130"/>
      <c r="Q1389" s="130"/>
      <c r="R1389" s="680"/>
      <c r="S1389" s="130"/>
      <c r="T1389" s="130"/>
      <c r="U1389" s="130"/>
      <c r="V1389" s="130"/>
      <c r="W1389" s="130"/>
      <c r="X1389" s="130"/>
      <c r="Y1389" s="680"/>
      <c r="Z1389" s="130"/>
      <c r="AA1389" s="130"/>
      <c r="AB1389" s="130"/>
      <c r="AC1389" s="130"/>
      <c r="AD1389" s="130"/>
      <c r="AE1389" s="130"/>
      <c r="AF1389" s="680"/>
      <c r="AG1389" s="130"/>
      <c r="AH1389" s="130"/>
      <c r="AI1389" s="130"/>
      <c r="AJ1389" s="130"/>
      <c r="AK1389" s="130"/>
      <c r="AL1389" s="130"/>
    </row>
    <row r="1390" spans="1:38" s="43" customFormat="1" x14ac:dyDescent="0.2">
      <c r="A1390" s="15"/>
      <c r="B1390" s="685"/>
      <c r="C1390" s="15"/>
      <c r="K1390" s="680"/>
      <c r="L1390" s="130"/>
      <c r="M1390" s="130"/>
      <c r="N1390" s="130"/>
      <c r="O1390" s="130"/>
      <c r="P1390" s="130"/>
      <c r="Q1390" s="130"/>
      <c r="R1390" s="680"/>
      <c r="S1390" s="130"/>
      <c r="T1390" s="130"/>
      <c r="U1390" s="130"/>
      <c r="V1390" s="130"/>
      <c r="W1390" s="130"/>
      <c r="X1390" s="130"/>
      <c r="Y1390" s="680"/>
      <c r="Z1390" s="130"/>
      <c r="AA1390" s="130"/>
      <c r="AB1390" s="130"/>
      <c r="AC1390" s="130"/>
      <c r="AD1390" s="130"/>
      <c r="AE1390" s="130"/>
      <c r="AF1390" s="680"/>
      <c r="AG1390" s="130"/>
      <c r="AH1390" s="130"/>
      <c r="AI1390" s="130"/>
      <c r="AJ1390" s="130"/>
      <c r="AK1390" s="130"/>
      <c r="AL1390" s="130"/>
    </row>
    <row r="1391" spans="1:38" s="43" customFormat="1" x14ac:dyDescent="0.2">
      <c r="A1391" s="15"/>
      <c r="B1391" s="685"/>
      <c r="C1391" s="15"/>
      <c r="K1391" s="680"/>
      <c r="L1391" s="130"/>
      <c r="M1391" s="130"/>
      <c r="N1391" s="130"/>
      <c r="O1391" s="130"/>
      <c r="P1391" s="130"/>
      <c r="Q1391" s="130"/>
      <c r="R1391" s="680"/>
      <c r="S1391" s="130"/>
      <c r="T1391" s="130"/>
      <c r="U1391" s="130"/>
      <c r="V1391" s="130"/>
      <c r="W1391" s="130"/>
      <c r="X1391" s="130"/>
      <c r="Y1391" s="680"/>
      <c r="Z1391" s="130"/>
      <c r="AA1391" s="130"/>
      <c r="AB1391" s="130"/>
      <c r="AC1391" s="130"/>
      <c r="AD1391" s="130"/>
      <c r="AE1391" s="130"/>
      <c r="AF1391" s="680"/>
      <c r="AG1391" s="130"/>
      <c r="AH1391" s="130"/>
      <c r="AI1391" s="130"/>
      <c r="AJ1391" s="130"/>
      <c r="AK1391" s="130"/>
      <c r="AL1391" s="130"/>
    </row>
    <row r="1392" spans="1:38" s="43" customFormat="1" x14ac:dyDescent="0.2">
      <c r="A1392" s="15"/>
      <c r="B1392" s="685"/>
      <c r="C1392" s="15"/>
      <c r="K1392" s="680"/>
      <c r="L1392" s="130"/>
      <c r="M1392" s="130"/>
      <c r="N1392" s="130"/>
      <c r="O1392" s="130"/>
      <c r="P1392" s="130"/>
      <c r="Q1392" s="130"/>
      <c r="R1392" s="680"/>
      <c r="S1392" s="130"/>
      <c r="T1392" s="130"/>
      <c r="U1392" s="130"/>
      <c r="V1392" s="130"/>
      <c r="W1392" s="130"/>
      <c r="X1392" s="130"/>
      <c r="Y1392" s="680"/>
      <c r="Z1392" s="130"/>
      <c r="AA1392" s="130"/>
      <c r="AB1392" s="130"/>
      <c r="AC1392" s="130"/>
      <c r="AD1392" s="130"/>
      <c r="AE1392" s="130"/>
      <c r="AF1392" s="680"/>
      <c r="AG1392" s="130"/>
      <c r="AH1392" s="130"/>
      <c r="AI1392" s="130"/>
      <c r="AJ1392" s="130"/>
      <c r="AK1392" s="130"/>
      <c r="AL1392" s="130"/>
    </row>
    <row r="1393" spans="1:38" s="43" customFormat="1" x14ac:dyDescent="0.2">
      <c r="A1393" s="15"/>
      <c r="B1393" s="685"/>
      <c r="C1393" s="15"/>
      <c r="K1393" s="680"/>
      <c r="L1393" s="130"/>
      <c r="M1393" s="130"/>
      <c r="N1393" s="130"/>
      <c r="O1393" s="130"/>
      <c r="P1393" s="130"/>
      <c r="Q1393" s="130"/>
      <c r="R1393" s="680"/>
      <c r="S1393" s="130"/>
      <c r="T1393" s="130"/>
      <c r="U1393" s="130"/>
      <c r="V1393" s="130"/>
      <c r="W1393" s="130"/>
      <c r="X1393" s="130"/>
      <c r="Y1393" s="680"/>
      <c r="Z1393" s="130"/>
      <c r="AA1393" s="130"/>
      <c r="AB1393" s="130"/>
      <c r="AC1393" s="130"/>
      <c r="AD1393" s="130"/>
      <c r="AE1393" s="130"/>
      <c r="AF1393" s="680"/>
      <c r="AG1393" s="130"/>
      <c r="AH1393" s="130"/>
      <c r="AI1393" s="130"/>
      <c r="AJ1393" s="130"/>
      <c r="AK1393" s="130"/>
      <c r="AL1393" s="130"/>
    </row>
    <row r="1394" spans="1:38" s="43" customFormat="1" x14ac:dyDescent="0.2">
      <c r="A1394" s="15"/>
      <c r="B1394" s="685"/>
      <c r="C1394" s="15"/>
      <c r="K1394" s="680"/>
      <c r="L1394" s="130"/>
      <c r="M1394" s="130"/>
      <c r="N1394" s="130"/>
      <c r="O1394" s="130"/>
      <c r="P1394" s="130"/>
      <c r="Q1394" s="130"/>
      <c r="R1394" s="680"/>
      <c r="S1394" s="130"/>
      <c r="T1394" s="130"/>
      <c r="U1394" s="130"/>
      <c r="V1394" s="130"/>
      <c r="W1394" s="130"/>
      <c r="X1394" s="130"/>
      <c r="Y1394" s="680"/>
      <c r="Z1394" s="130"/>
      <c r="AA1394" s="130"/>
      <c r="AB1394" s="130"/>
      <c r="AC1394" s="130"/>
      <c r="AD1394" s="130"/>
      <c r="AE1394" s="130"/>
      <c r="AF1394" s="680"/>
      <c r="AG1394" s="130"/>
      <c r="AH1394" s="130"/>
      <c r="AI1394" s="130"/>
      <c r="AJ1394" s="130"/>
      <c r="AK1394" s="130"/>
      <c r="AL1394" s="130"/>
    </row>
    <row r="1395" spans="1:38" s="43" customFormat="1" x14ac:dyDescent="0.2">
      <c r="A1395" s="15"/>
      <c r="B1395" s="685"/>
      <c r="C1395" s="15"/>
      <c r="K1395" s="680"/>
      <c r="L1395" s="130"/>
      <c r="M1395" s="130"/>
      <c r="N1395" s="130"/>
      <c r="O1395" s="130"/>
      <c r="P1395" s="130"/>
      <c r="Q1395" s="130"/>
      <c r="R1395" s="680"/>
      <c r="S1395" s="130"/>
      <c r="T1395" s="130"/>
      <c r="U1395" s="130"/>
      <c r="V1395" s="130"/>
      <c r="W1395" s="130"/>
      <c r="X1395" s="130"/>
      <c r="Y1395" s="680"/>
      <c r="Z1395" s="130"/>
      <c r="AA1395" s="130"/>
      <c r="AB1395" s="130"/>
      <c r="AC1395" s="130"/>
      <c r="AD1395" s="130"/>
      <c r="AE1395" s="130"/>
      <c r="AF1395" s="680"/>
      <c r="AG1395" s="130"/>
      <c r="AH1395" s="130"/>
      <c r="AI1395" s="130"/>
      <c r="AJ1395" s="130"/>
      <c r="AK1395" s="130"/>
      <c r="AL1395" s="130"/>
    </row>
    <row r="1396" spans="1:38" s="43" customFormat="1" x14ac:dyDescent="0.2">
      <c r="A1396" s="15"/>
      <c r="B1396" s="685"/>
      <c r="C1396" s="15"/>
      <c r="K1396" s="680"/>
      <c r="L1396" s="130"/>
      <c r="M1396" s="130"/>
      <c r="N1396" s="130"/>
      <c r="O1396" s="130"/>
      <c r="P1396" s="130"/>
      <c r="Q1396" s="130"/>
      <c r="R1396" s="680"/>
      <c r="S1396" s="130"/>
      <c r="T1396" s="130"/>
      <c r="U1396" s="130"/>
      <c r="V1396" s="130"/>
      <c r="W1396" s="130"/>
      <c r="X1396" s="130"/>
      <c r="Y1396" s="680"/>
      <c r="Z1396" s="130"/>
      <c r="AA1396" s="130"/>
      <c r="AB1396" s="130"/>
      <c r="AC1396" s="130"/>
      <c r="AD1396" s="130"/>
      <c r="AE1396" s="130"/>
      <c r="AF1396" s="680"/>
      <c r="AG1396" s="130"/>
      <c r="AH1396" s="130"/>
      <c r="AI1396" s="130"/>
      <c r="AJ1396" s="130"/>
      <c r="AK1396" s="130"/>
      <c r="AL1396" s="130"/>
    </row>
    <row r="1397" spans="1:38" s="43" customFormat="1" x14ac:dyDescent="0.2">
      <c r="A1397" s="15"/>
      <c r="B1397" s="685"/>
      <c r="C1397" s="15"/>
      <c r="K1397" s="680"/>
      <c r="L1397" s="130"/>
      <c r="M1397" s="130"/>
      <c r="N1397" s="130"/>
      <c r="O1397" s="130"/>
      <c r="P1397" s="130"/>
      <c r="Q1397" s="130"/>
      <c r="R1397" s="680"/>
      <c r="S1397" s="130"/>
      <c r="T1397" s="130"/>
      <c r="U1397" s="130"/>
      <c r="V1397" s="130"/>
      <c r="W1397" s="130"/>
      <c r="X1397" s="130"/>
      <c r="Y1397" s="680"/>
      <c r="Z1397" s="130"/>
      <c r="AA1397" s="130"/>
      <c r="AB1397" s="130"/>
      <c r="AC1397" s="130"/>
      <c r="AD1397" s="130"/>
      <c r="AE1397" s="130"/>
      <c r="AF1397" s="680"/>
      <c r="AG1397" s="130"/>
      <c r="AH1397" s="130"/>
      <c r="AI1397" s="130"/>
      <c r="AJ1397" s="130"/>
      <c r="AK1397" s="130"/>
      <c r="AL1397" s="130"/>
    </row>
    <row r="1398" spans="1:38" s="43" customFormat="1" x14ac:dyDescent="0.2">
      <c r="A1398" s="15"/>
      <c r="B1398" s="685"/>
      <c r="C1398" s="15"/>
      <c r="K1398" s="680"/>
      <c r="L1398" s="130"/>
      <c r="M1398" s="130"/>
      <c r="N1398" s="130"/>
      <c r="O1398" s="130"/>
      <c r="P1398" s="130"/>
      <c r="Q1398" s="130"/>
      <c r="R1398" s="680"/>
      <c r="S1398" s="130"/>
      <c r="T1398" s="130"/>
      <c r="U1398" s="130"/>
      <c r="V1398" s="130"/>
      <c r="W1398" s="130"/>
      <c r="X1398" s="130"/>
      <c r="Y1398" s="680"/>
      <c r="Z1398" s="130"/>
      <c r="AA1398" s="130"/>
      <c r="AB1398" s="130"/>
      <c r="AC1398" s="130"/>
      <c r="AD1398" s="130"/>
      <c r="AE1398" s="130"/>
      <c r="AF1398" s="680"/>
      <c r="AG1398" s="130"/>
      <c r="AH1398" s="130"/>
      <c r="AI1398" s="130"/>
      <c r="AJ1398" s="130"/>
      <c r="AK1398" s="130"/>
      <c r="AL1398" s="130"/>
    </row>
    <row r="1399" spans="1:38" s="43" customFormat="1" x14ac:dyDescent="0.2">
      <c r="A1399" s="15"/>
      <c r="B1399" s="685"/>
      <c r="C1399" s="15"/>
      <c r="K1399" s="680"/>
      <c r="L1399" s="130"/>
      <c r="M1399" s="130"/>
      <c r="N1399" s="130"/>
      <c r="O1399" s="130"/>
      <c r="P1399" s="130"/>
      <c r="Q1399" s="130"/>
      <c r="R1399" s="680"/>
      <c r="S1399" s="130"/>
      <c r="T1399" s="130"/>
      <c r="U1399" s="130"/>
      <c r="V1399" s="130"/>
      <c r="W1399" s="130"/>
      <c r="X1399" s="130"/>
      <c r="Y1399" s="680"/>
      <c r="Z1399" s="130"/>
      <c r="AA1399" s="130"/>
      <c r="AB1399" s="130"/>
      <c r="AC1399" s="130"/>
      <c r="AD1399" s="130"/>
      <c r="AE1399" s="130"/>
      <c r="AF1399" s="680"/>
      <c r="AG1399" s="130"/>
      <c r="AH1399" s="130"/>
      <c r="AI1399" s="130"/>
      <c r="AJ1399" s="130"/>
      <c r="AK1399" s="130"/>
      <c r="AL1399" s="130"/>
    </row>
    <row r="1400" spans="1:38" s="43" customFormat="1" x14ac:dyDescent="0.2">
      <c r="A1400" s="15"/>
      <c r="B1400" s="685"/>
      <c r="C1400" s="15"/>
      <c r="K1400" s="680"/>
      <c r="L1400" s="130"/>
      <c r="M1400" s="130"/>
      <c r="N1400" s="130"/>
      <c r="O1400" s="130"/>
      <c r="P1400" s="130"/>
      <c r="Q1400" s="130"/>
      <c r="R1400" s="680"/>
      <c r="S1400" s="130"/>
      <c r="T1400" s="130"/>
      <c r="U1400" s="130"/>
      <c r="V1400" s="130"/>
      <c r="W1400" s="130"/>
      <c r="X1400" s="130"/>
      <c r="Y1400" s="680"/>
      <c r="Z1400" s="130"/>
      <c r="AA1400" s="130"/>
      <c r="AB1400" s="130"/>
      <c r="AC1400" s="130"/>
      <c r="AD1400" s="130"/>
      <c r="AE1400" s="130"/>
      <c r="AF1400" s="680"/>
      <c r="AG1400" s="130"/>
      <c r="AH1400" s="130"/>
      <c r="AI1400" s="130"/>
      <c r="AJ1400" s="130"/>
      <c r="AK1400" s="130"/>
      <c r="AL1400" s="130"/>
    </row>
    <row r="1401" spans="1:38" s="43" customFormat="1" x14ac:dyDescent="0.2">
      <c r="A1401" s="15"/>
      <c r="B1401" s="685"/>
      <c r="C1401" s="15"/>
      <c r="K1401" s="680"/>
      <c r="L1401" s="130"/>
      <c r="M1401" s="130"/>
      <c r="N1401" s="130"/>
      <c r="O1401" s="130"/>
      <c r="P1401" s="130"/>
      <c r="Q1401" s="130"/>
      <c r="R1401" s="680"/>
      <c r="S1401" s="130"/>
      <c r="T1401" s="130"/>
      <c r="U1401" s="130"/>
      <c r="V1401" s="130"/>
      <c r="W1401" s="130"/>
      <c r="X1401" s="130"/>
      <c r="Y1401" s="680"/>
      <c r="Z1401" s="130"/>
      <c r="AA1401" s="130"/>
      <c r="AB1401" s="130"/>
      <c r="AC1401" s="130"/>
      <c r="AD1401" s="130"/>
      <c r="AE1401" s="130"/>
      <c r="AF1401" s="680"/>
      <c r="AG1401" s="130"/>
      <c r="AH1401" s="130"/>
      <c r="AI1401" s="130"/>
      <c r="AJ1401" s="130"/>
      <c r="AK1401" s="130"/>
      <c r="AL1401" s="130"/>
    </row>
    <row r="1402" spans="1:38" s="43" customFormat="1" x14ac:dyDescent="0.2">
      <c r="A1402" s="15"/>
      <c r="B1402" s="685"/>
      <c r="C1402" s="15"/>
      <c r="K1402" s="680"/>
      <c r="L1402" s="130"/>
      <c r="M1402" s="130"/>
      <c r="N1402" s="130"/>
      <c r="O1402" s="130"/>
      <c r="P1402" s="130"/>
      <c r="Q1402" s="130"/>
      <c r="R1402" s="680"/>
      <c r="S1402" s="130"/>
      <c r="T1402" s="130"/>
      <c r="U1402" s="130"/>
      <c r="V1402" s="130"/>
      <c r="W1402" s="130"/>
      <c r="X1402" s="130"/>
      <c r="Y1402" s="680"/>
      <c r="Z1402" s="130"/>
      <c r="AA1402" s="130"/>
      <c r="AB1402" s="130"/>
      <c r="AC1402" s="130"/>
      <c r="AD1402" s="130"/>
      <c r="AE1402" s="130"/>
      <c r="AF1402" s="680"/>
      <c r="AG1402" s="130"/>
      <c r="AH1402" s="130"/>
      <c r="AI1402" s="130"/>
      <c r="AJ1402" s="130"/>
      <c r="AK1402" s="130"/>
      <c r="AL1402" s="130"/>
    </row>
    <row r="1403" spans="1:38" s="43" customFormat="1" x14ac:dyDescent="0.2">
      <c r="A1403" s="15"/>
      <c r="B1403" s="685"/>
      <c r="C1403" s="15"/>
      <c r="K1403" s="680"/>
      <c r="L1403" s="130"/>
      <c r="M1403" s="130"/>
      <c r="N1403" s="130"/>
      <c r="O1403" s="130"/>
      <c r="P1403" s="130"/>
      <c r="Q1403" s="130"/>
      <c r="R1403" s="680"/>
      <c r="S1403" s="130"/>
      <c r="T1403" s="130"/>
      <c r="U1403" s="130"/>
      <c r="V1403" s="130"/>
      <c r="W1403" s="130"/>
      <c r="X1403" s="130"/>
      <c r="Y1403" s="680"/>
      <c r="Z1403" s="130"/>
      <c r="AA1403" s="130"/>
      <c r="AB1403" s="130"/>
      <c r="AC1403" s="130"/>
      <c r="AD1403" s="130"/>
      <c r="AE1403" s="130"/>
      <c r="AF1403" s="680"/>
      <c r="AG1403" s="130"/>
      <c r="AH1403" s="130"/>
      <c r="AI1403" s="130"/>
      <c r="AJ1403" s="130"/>
      <c r="AK1403" s="130"/>
      <c r="AL1403" s="130"/>
    </row>
    <row r="1404" spans="1:38" s="43" customFormat="1" x14ac:dyDescent="0.2">
      <c r="A1404" s="15"/>
      <c r="B1404" s="685"/>
      <c r="C1404" s="15"/>
      <c r="K1404" s="680"/>
      <c r="L1404" s="130"/>
      <c r="M1404" s="130"/>
      <c r="N1404" s="130"/>
      <c r="O1404" s="130"/>
      <c r="P1404" s="130"/>
      <c r="Q1404" s="130"/>
      <c r="R1404" s="680"/>
      <c r="S1404" s="130"/>
      <c r="T1404" s="130"/>
      <c r="U1404" s="130"/>
      <c r="V1404" s="130"/>
      <c r="W1404" s="130"/>
      <c r="X1404" s="130"/>
      <c r="Y1404" s="680"/>
      <c r="Z1404" s="130"/>
      <c r="AA1404" s="130"/>
      <c r="AB1404" s="130"/>
      <c r="AC1404" s="130"/>
      <c r="AD1404" s="130"/>
      <c r="AE1404" s="130"/>
      <c r="AF1404" s="680"/>
      <c r="AG1404" s="130"/>
      <c r="AH1404" s="130"/>
      <c r="AI1404" s="130"/>
      <c r="AJ1404" s="130"/>
      <c r="AK1404" s="130"/>
      <c r="AL1404" s="130"/>
    </row>
    <row r="1405" spans="1:38" s="43" customFormat="1" x14ac:dyDescent="0.2">
      <c r="A1405" s="15"/>
      <c r="B1405" s="685"/>
      <c r="C1405" s="15"/>
      <c r="K1405" s="680"/>
      <c r="L1405" s="130"/>
      <c r="M1405" s="130"/>
      <c r="N1405" s="130"/>
      <c r="O1405" s="130"/>
      <c r="P1405" s="130"/>
      <c r="Q1405" s="130"/>
      <c r="R1405" s="680"/>
      <c r="S1405" s="130"/>
      <c r="T1405" s="130"/>
      <c r="U1405" s="130"/>
      <c r="V1405" s="130"/>
      <c r="W1405" s="130"/>
      <c r="X1405" s="130"/>
      <c r="Y1405" s="680"/>
      <c r="Z1405" s="130"/>
      <c r="AA1405" s="130"/>
      <c r="AB1405" s="130"/>
      <c r="AC1405" s="130"/>
      <c r="AD1405" s="130"/>
      <c r="AE1405" s="130"/>
      <c r="AF1405" s="680"/>
      <c r="AG1405" s="130"/>
      <c r="AH1405" s="130"/>
      <c r="AI1405" s="130"/>
      <c r="AJ1405" s="130"/>
      <c r="AK1405" s="130"/>
      <c r="AL1405" s="130"/>
    </row>
    <row r="1406" spans="1:38" s="43" customFormat="1" x14ac:dyDescent="0.2">
      <c r="A1406" s="15"/>
      <c r="B1406" s="685"/>
      <c r="C1406" s="15"/>
      <c r="K1406" s="680"/>
      <c r="L1406" s="130"/>
      <c r="M1406" s="130"/>
      <c r="N1406" s="130"/>
      <c r="O1406" s="130"/>
      <c r="P1406" s="130"/>
      <c r="Q1406" s="130"/>
      <c r="R1406" s="680"/>
      <c r="S1406" s="130"/>
      <c r="T1406" s="130"/>
      <c r="U1406" s="130"/>
      <c r="V1406" s="130"/>
      <c r="W1406" s="130"/>
      <c r="X1406" s="130"/>
      <c r="Y1406" s="680"/>
      <c r="Z1406" s="130"/>
      <c r="AA1406" s="130"/>
      <c r="AB1406" s="130"/>
      <c r="AC1406" s="130"/>
      <c r="AD1406" s="130"/>
      <c r="AE1406" s="130"/>
      <c r="AF1406" s="680"/>
      <c r="AG1406" s="130"/>
      <c r="AH1406" s="130"/>
      <c r="AI1406" s="130"/>
      <c r="AJ1406" s="130"/>
      <c r="AK1406" s="130"/>
      <c r="AL1406" s="130"/>
    </row>
    <row r="1407" spans="1:38" s="43" customFormat="1" x14ac:dyDescent="0.2">
      <c r="A1407" s="15"/>
      <c r="B1407" s="685"/>
      <c r="C1407" s="15"/>
      <c r="K1407" s="680"/>
      <c r="L1407" s="130"/>
      <c r="M1407" s="130"/>
      <c r="N1407" s="130"/>
      <c r="O1407" s="130"/>
      <c r="P1407" s="130"/>
      <c r="Q1407" s="130"/>
      <c r="R1407" s="680"/>
      <c r="S1407" s="130"/>
      <c r="T1407" s="130"/>
      <c r="U1407" s="130"/>
      <c r="V1407" s="130"/>
      <c r="W1407" s="130"/>
      <c r="X1407" s="130"/>
      <c r="Y1407" s="680"/>
      <c r="Z1407" s="130"/>
      <c r="AA1407" s="130"/>
      <c r="AB1407" s="130"/>
      <c r="AC1407" s="130"/>
      <c r="AD1407" s="130"/>
      <c r="AE1407" s="130"/>
      <c r="AF1407" s="680"/>
      <c r="AG1407" s="130"/>
      <c r="AH1407" s="130"/>
      <c r="AI1407" s="130"/>
      <c r="AJ1407" s="130"/>
      <c r="AK1407" s="130"/>
      <c r="AL1407" s="130"/>
    </row>
    <row r="1408" spans="1:38" s="43" customFormat="1" x14ac:dyDescent="0.2">
      <c r="A1408" s="15"/>
      <c r="B1408" s="685"/>
      <c r="C1408" s="15"/>
      <c r="K1408" s="680"/>
      <c r="L1408" s="130"/>
      <c r="M1408" s="130"/>
      <c r="N1408" s="130"/>
      <c r="O1408" s="130"/>
      <c r="P1408" s="130"/>
      <c r="Q1408" s="130"/>
      <c r="R1408" s="680"/>
      <c r="S1408" s="130"/>
      <c r="T1408" s="130"/>
      <c r="U1408" s="130"/>
      <c r="V1408" s="130"/>
      <c r="W1408" s="130"/>
      <c r="X1408" s="130"/>
      <c r="Y1408" s="680"/>
      <c r="Z1408" s="130"/>
      <c r="AA1408" s="130"/>
      <c r="AB1408" s="130"/>
      <c r="AC1408" s="130"/>
      <c r="AD1408" s="130"/>
      <c r="AE1408" s="130"/>
      <c r="AF1408" s="680"/>
      <c r="AG1408" s="130"/>
      <c r="AH1408" s="130"/>
      <c r="AI1408" s="130"/>
      <c r="AJ1408" s="130"/>
      <c r="AK1408" s="130"/>
      <c r="AL1408" s="130"/>
    </row>
    <row r="1409" spans="1:38" s="43" customFormat="1" x14ac:dyDescent="0.2">
      <c r="A1409" s="15"/>
      <c r="B1409" s="685"/>
      <c r="C1409" s="15"/>
      <c r="K1409" s="680"/>
      <c r="L1409" s="130"/>
      <c r="M1409" s="130"/>
      <c r="N1409" s="130"/>
      <c r="O1409" s="130"/>
      <c r="P1409" s="130"/>
      <c r="Q1409" s="130"/>
      <c r="R1409" s="680"/>
      <c r="S1409" s="130"/>
      <c r="T1409" s="130"/>
      <c r="U1409" s="130"/>
      <c r="V1409" s="130"/>
      <c r="W1409" s="130"/>
      <c r="X1409" s="130"/>
      <c r="Y1409" s="680"/>
      <c r="Z1409" s="130"/>
      <c r="AA1409" s="130"/>
      <c r="AB1409" s="130"/>
      <c r="AC1409" s="130"/>
      <c r="AD1409" s="130"/>
      <c r="AE1409" s="130"/>
      <c r="AF1409" s="680"/>
      <c r="AG1409" s="130"/>
      <c r="AH1409" s="130"/>
      <c r="AI1409" s="130"/>
      <c r="AJ1409" s="130"/>
      <c r="AK1409" s="130"/>
      <c r="AL1409" s="130"/>
    </row>
    <row r="1410" spans="1:38" s="43" customFormat="1" x14ac:dyDescent="0.2">
      <c r="A1410" s="15"/>
      <c r="B1410" s="685"/>
      <c r="C1410" s="15"/>
      <c r="K1410" s="680"/>
      <c r="L1410" s="130"/>
      <c r="M1410" s="130"/>
      <c r="N1410" s="130"/>
      <c r="O1410" s="130"/>
      <c r="P1410" s="130"/>
      <c r="Q1410" s="130"/>
      <c r="R1410" s="680"/>
      <c r="S1410" s="130"/>
      <c r="T1410" s="130"/>
      <c r="U1410" s="130"/>
      <c r="V1410" s="130"/>
      <c r="W1410" s="130"/>
      <c r="X1410" s="130"/>
      <c r="Y1410" s="680"/>
      <c r="Z1410" s="130"/>
      <c r="AA1410" s="130"/>
      <c r="AB1410" s="130"/>
      <c r="AC1410" s="130"/>
      <c r="AD1410" s="130"/>
      <c r="AE1410" s="130"/>
      <c r="AF1410" s="680"/>
      <c r="AG1410" s="130"/>
      <c r="AH1410" s="130"/>
      <c r="AI1410" s="130"/>
      <c r="AJ1410" s="130"/>
      <c r="AK1410" s="130"/>
      <c r="AL1410" s="130"/>
    </row>
    <row r="1411" spans="1:38" s="43" customFormat="1" x14ac:dyDescent="0.2">
      <c r="A1411" s="15"/>
      <c r="B1411" s="685"/>
      <c r="C1411" s="15"/>
      <c r="K1411" s="680"/>
      <c r="L1411" s="130"/>
      <c r="M1411" s="130"/>
      <c r="N1411" s="130"/>
      <c r="O1411" s="130"/>
      <c r="P1411" s="130"/>
      <c r="Q1411" s="130"/>
      <c r="R1411" s="680"/>
      <c r="S1411" s="130"/>
      <c r="T1411" s="130"/>
      <c r="U1411" s="130"/>
      <c r="V1411" s="130"/>
      <c r="W1411" s="130"/>
      <c r="X1411" s="130"/>
      <c r="Y1411" s="680"/>
      <c r="Z1411" s="130"/>
      <c r="AA1411" s="130"/>
      <c r="AB1411" s="130"/>
      <c r="AC1411" s="130"/>
      <c r="AD1411" s="130"/>
      <c r="AE1411" s="130"/>
      <c r="AF1411" s="680"/>
      <c r="AG1411" s="130"/>
      <c r="AH1411" s="130"/>
      <c r="AI1411" s="130"/>
      <c r="AJ1411" s="130"/>
      <c r="AK1411" s="130"/>
      <c r="AL1411" s="130"/>
    </row>
    <row r="1412" spans="1:38" s="43" customFormat="1" x14ac:dyDescent="0.2">
      <c r="A1412" s="15"/>
      <c r="B1412" s="685"/>
      <c r="C1412" s="15"/>
      <c r="K1412" s="680"/>
      <c r="L1412" s="130"/>
      <c r="M1412" s="130"/>
      <c r="N1412" s="130"/>
      <c r="O1412" s="130"/>
      <c r="P1412" s="130"/>
      <c r="Q1412" s="130"/>
      <c r="R1412" s="680"/>
      <c r="S1412" s="130"/>
      <c r="T1412" s="130"/>
      <c r="U1412" s="130"/>
      <c r="V1412" s="130"/>
      <c r="W1412" s="130"/>
      <c r="X1412" s="130"/>
      <c r="Y1412" s="680"/>
      <c r="Z1412" s="130"/>
      <c r="AA1412" s="130"/>
      <c r="AB1412" s="130"/>
      <c r="AC1412" s="130"/>
      <c r="AD1412" s="130"/>
      <c r="AE1412" s="130"/>
      <c r="AF1412" s="680"/>
      <c r="AG1412" s="130"/>
      <c r="AH1412" s="130"/>
      <c r="AI1412" s="130"/>
      <c r="AJ1412" s="130"/>
      <c r="AK1412" s="130"/>
      <c r="AL1412" s="130"/>
    </row>
    <row r="1413" spans="1:38" s="43" customFormat="1" x14ac:dyDescent="0.2">
      <c r="A1413" s="15"/>
      <c r="B1413" s="685"/>
      <c r="C1413" s="15"/>
      <c r="K1413" s="680"/>
      <c r="L1413" s="130"/>
      <c r="M1413" s="130"/>
      <c r="N1413" s="130"/>
      <c r="O1413" s="130"/>
      <c r="P1413" s="130"/>
      <c r="Q1413" s="130"/>
      <c r="R1413" s="680"/>
      <c r="S1413" s="130"/>
      <c r="T1413" s="130"/>
      <c r="U1413" s="130"/>
      <c r="V1413" s="130"/>
      <c r="W1413" s="130"/>
      <c r="X1413" s="130"/>
      <c r="Y1413" s="680"/>
      <c r="Z1413" s="130"/>
      <c r="AA1413" s="130"/>
      <c r="AB1413" s="130"/>
      <c r="AC1413" s="130"/>
      <c r="AD1413" s="130"/>
      <c r="AE1413" s="130"/>
      <c r="AF1413" s="680"/>
      <c r="AG1413" s="130"/>
      <c r="AH1413" s="130"/>
      <c r="AI1413" s="130"/>
      <c r="AJ1413" s="130"/>
      <c r="AK1413" s="130"/>
      <c r="AL1413" s="130"/>
    </row>
    <row r="1414" spans="1:38" s="43" customFormat="1" x14ac:dyDescent="0.2">
      <c r="A1414" s="15"/>
      <c r="B1414" s="685"/>
      <c r="C1414" s="15"/>
      <c r="K1414" s="680"/>
      <c r="L1414" s="130"/>
      <c r="M1414" s="130"/>
      <c r="N1414" s="130"/>
      <c r="O1414" s="130"/>
      <c r="P1414" s="130"/>
      <c r="Q1414" s="130"/>
      <c r="R1414" s="680"/>
      <c r="S1414" s="130"/>
      <c r="T1414" s="130"/>
      <c r="U1414" s="130"/>
      <c r="V1414" s="130"/>
      <c r="W1414" s="130"/>
      <c r="X1414" s="130"/>
      <c r="Y1414" s="680"/>
      <c r="Z1414" s="130"/>
      <c r="AA1414" s="130"/>
      <c r="AB1414" s="130"/>
      <c r="AC1414" s="130"/>
      <c r="AD1414" s="130"/>
      <c r="AE1414" s="130"/>
      <c r="AF1414" s="680"/>
      <c r="AG1414" s="130"/>
      <c r="AH1414" s="130"/>
      <c r="AI1414" s="130"/>
      <c r="AJ1414" s="130"/>
      <c r="AK1414" s="130"/>
      <c r="AL1414" s="130"/>
    </row>
    <row r="1415" spans="1:38" s="43" customFormat="1" x14ac:dyDescent="0.2">
      <c r="A1415" s="15"/>
      <c r="B1415" s="685"/>
      <c r="C1415" s="15"/>
      <c r="K1415" s="680"/>
      <c r="L1415" s="130"/>
      <c r="M1415" s="130"/>
      <c r="N1415" s="130"/>
      <c r="O1415" s="130"/>
      <c r="P1415" s="130"/>
      <c r="Q1415" s="130"/>
      <c r="R1415" s="680"/>
      <c r="S1415" s="130"/>
      <c r="T1415" s="130"/>
      <c r="U1415" s="130"/>
      <c r="V1415" s="130"/>
      <c r="W1415" s="130"/>
      <c r="X1415" s="130"/>
      <c r="Y1415" s="680"/>
      <c r="Z1415" s="130"/>
      <c r="AA1415" s="130"/>
      <c r="AB1415" s="130"/>
      <c r="AC1415" s="130"/>
      <c r="AD1415" s="130"/>
      <c r="AE1415" s="130"/>
      <c r="AF1415" s="680"/>
      <c r="AG1415" s="130"/>
      <c r="AH1415" s="130"/>
      <c r="AI1415" s="130"/>
      <c r="AJ1415" s="130"/>
      <c r="AK1415" s="130"/>
      <c r="AL1415" s="130"/>
    </row>
    <row r="1416" spans="1:38" s="43" customFormat="1" x14ac:dyDescent="0.2">
      <c r="A1416" s="15"/>
      <c r="B1416" s="685"/>
      <c r="C1416" s="15"/>
      <c r="K1416" s="680"/>
      <c r="L1416" s="130"/>
      <c r="M1416" s="130"/>
      <c r="N1416" s="130"/>
      <c r="O1416" s="130"/>
      <c r="P1416" s="130"/>
      <c r="Q1416" s="130"/>
      <c r="R1416" s="680"/>
      <c r="S1416" s="130"/>
      <c r="T1416" s="130"/>
      <c r="U1416" s="130"/>
      <c r="V1416" s="130"/>
      <c r="W1416" s="130"/>
      <c r="X1416" s="130"/>
      <c r="Y1416" s="680"/>
      <c r="Z1416" s="130"/>
      <c r="AA1416" s="130"/>
      <c r="AB1416" s="130"/>
      <c r="AC1416" s="130"/>
      <c r="AD1416" s="130"/>
      <c r="AE1416" s="130"/>
      <c r="AF1416" s="680"/>
      <c r="AG1416" s="130"/>
      <c r="AH1416" s="130"/>
      <c r="AI1416" s="130"/>
      <c r="AJ1416" s="130"/>
      <c r="AK1416" s="130"/>
      <c r="AL1416" s="130"/>
    </row>
    <row r="1417" spans="1:38" s="43" customFormat="1" x14ac:dyDescent="0.2">
      <c r="A1417" s="15"/>
      <c r="B1417" s="685"/>
      <c r="C1417" s="15"/>
      <c r="K1417" s="680"/>
      <c r="L1417" s="130"/>
      <c r="M1417" s="130"/>
      <c r="N1417" s="130"/>
      <c r="O1417" s="130"/>
      <c r="P1417" s="130"/>
      <c r="Q1417" s="130"/>
      <c r="R1417" s="680"/>
      <c r="S1417" s="130"/>
      <c r="T1417" s="130"/>
      <c r="U1417" s="130"/>
      <c r="V1417" s="130"/>
      <c r="W1417" s="130"/>
      <c r="X1417" s="130"/>
      <c r="Y1417" s="680"/>
      <c r="Z1417" s="130"/>
      <c r="AA1417" s="130"/>
      <c r="AB1417" s="130"/>
      <c r="AC1417" s="130"/>
      <c r="AD1417" s="130"/>
      <c r="AE1417" s="130"/>
      <c r="AF1417" s="680"/>
      <c r="AG1417" s="130"/>
      <c r="AH1417" s="130"/>
      <c r="AI1417" s="130"/>
      <c r="AJ1417" s="130"/>
      <c r="AK1417" s="130"/>
      <c r="AL1417" s="130"/>
    </row>
    <row r="1418" spans="1:38" s="43" customFormat="1" x14ac:dyDescent="0.2">
      <c r="A1418" s="15"/>
      <c r="B1418" s="685"/>
      <c r="C1418" s="15"/>
      <c r="K1418" s="680"/>
      <c r="L1418" s="130"/>
      <c r="M1418" s="130"/>
      <c r="N1418" s="130"/>
      <c r="O1418" s="130"/>
      <c r="P1418" s="130"/>
      <c r="Q1418" s="130"/>
      <c r="R1418" s="680"/>
      <c r="S1418" s="130"/>
      <c r="T1418" s="130"/>
      <c r="U1418" s="130"/>
      <c r="V1418" s="130"/>
      <c r="W1418" s="130"/>
      <c r="X1418" s="130"/>
      <c r="Y1418" s="680"/>
      <c r="Z1418" s="130"/>
      <c r="AA1418" s="130"/>
      <c r="AB1418" s="130"/>
      <c r="AC1418" s="130"/>
      <c r="AD1418" s="130"/>
      <c r="AE1418" s="130"/>
      <c r="AF1418" s="680"/>
      <c r="AG1418" s="130"/>
      <c r="AH1418" s="130"/>
      <c r="AI1418" s="130"/>
      <c r="AJ1418" s="130"/>
      <c r="AK1418" s="130"/>
      <c r="AL1418" s="130"/>
    </row>
    <row r="1419" spans="1:38" s="43" customFormat="1" x14ac:dyDescent="0.2">
      <c r="A1419" s="15"/>
      <c r="B1419" s="685"/>
      <c r="C1419" s="15"/>
      <c r="K1419" s="680"/>
      <c r="L1419" s="130"/>
      <c r="M1419" s="130"/>
      <c r="N1419" s="130"/>
      <c r="O1419" s="130"/>
      <c r="P1419" s="130"/>
      <c r="Q1419" s="130"/>
      <c r="R1419" s="680"/>
      <c r="S1419" s="130"/>
      <c r="T1419" s="130"/>
      <c r="U1419" s="130"/>
      <c r="V1419" s="130"/>
      <c r="W1419" s="130"/>
      <c r="X1419" s="130"/>
      <c r="Y1419" s="680"/>
      <c r="Z1419" s="130"/>
      <c r="AA1419" s="130"/>
      <c r="AB1419" s="130"/>
      <c r="AC1419" s="130"/>
      <c r="AD1419" s="130"/>
      <c r="AE1419" s="130"/>
      <c r="AF1419" s="680"/>
      <c r="AG1419" s="130"/>
      <c r="AH1419" s="130"/>
      <c r="AI1419" s="130"/>
      <c r="AJ1419" s="130"/>
      <c r="AK1419" s="130"/>
      <c r="AL1419" s="130"/>
    </row>
    <row r="1420" spans="1:38" s="43" customFormat="1" x14ac:dyDescent="0.2">
      <c r="A1420" s="15"/>
      <c r="B1420" s="685"/>
      <c r="C1420" s="15"/>
      <c r="K1420" s="680"/>
      <c r="L1420" s="130"/>
      <c r="M1420" s="130"/>
      <c r="N1420" s="130"/>
      <c r="O1420" s="130"/>
      <c r="P1420" s="130"/>
      <c r="Q1420" s="130"/>
      <c r="R1420" s="680"/>
      <c r="S1420" s="130"/>
      <c r="T1420" s="130"/>
      <c r="U1420" s="130"/>
      <c r="V1420" s="130"/>
      <c r="W1420" s="130"/>
      <c r="X1420" s="130"/>
      <c r="Y1420" s="680"/>
      <c r="Z1420" s="130"/>
      <c r="AA1420" s="130"/>
      <c r="AB1420" s="130"/>
      <c r="AC1420" s="130"/>
      <c r="AD1420" s="130"/>
      <c r="AE1420" s="130"/>
      <c r="AF1420" s="680"/>
      <c r="AG1420" s="130"/>
      <c r="AH1420" s="130"/>
      <c r="AI1420" s="130"/>
      <c r="AJ1420" s="130"/>
      <c r="AK1420" s="130"/>
      <c r="AL1420" s="130"/>
    </row>
    <row r="1421" spans="1:38" s="43" customFormat="1" x14ac:dyDescent="0.2">
      <c r="A1421" s="15"/>
      <c r="B1421" s="685"/>
      <c r="C1421" s="15"/>
      <c r="K1421" s="680"/>
      <c r="L1421" s="130"/>
      <c r="M1421" s="130"/>
      <c r="N1421" s="130"/>
      <c r="O1421" s="130"/>
      <c r="P1421" s="130"/>
      <c r="Q1421" s="130"/>
      <c r="R1421" s="680"/>
      <c r="S1421" s="130"/>
      <c r="T1421" s="130"/>
      <c r="U1421" s="130"/>
      <c r="V1421" s="130"/>
      <c r="W1421" s="130"/>
      <c r="X1421" s="130"/>
      <c r="Y1421" s="680"/>
      <c r="Z1421" s="130"/>
      <c r="AA1421" s="130"/>
      <c r="AB1421" s="130"/>
      <c r="AC1421" s="130"/>
      <c r="AD1421" s="130"/>
      <c r="AE1421" s="130"/>
      <c r="AF1421" s="680"/>
      <c r="AG1421" s="130"/>
      <c r="AH1421" s="130"/>
      <c r="AI1421" s="130"/>
      <c r="AJ1421" s="130"/>
      <c r="AK1421" s="130"/>
      <c r="AL1421" s="130"/>
    </row>
    <row r="1422" spans="1:38" s="43" customFormat="1" x14ac:dyDescent="0.2">
      <c r="A1422" s="15"/>
      <c r="B1422" s="685"/>
      <c r="C1422" s="15"/>
      <c r="K1422" s="680"/>
      <c r="L1422" s="130"/>
      <c r="M1422" s="130"/>
      <c r="N1422" s="130"/>
      <c r="O1422" s="130"/>
      <c r="P1422" s="130"/>
      <c r="Q1422" s="130"/>
      <c r="R1422" s="680"/>
      <c r="S1422" s="130"/>
      <c r="T1422" s="130"/>
      <c r="U1422" s="130"/>
      <c r="V1422" s="130"/>
      <c r="W1422" s="130"/>
      <c r="X1422" s="130"/>
      <c r="Y1422" s="680"/>
      <c r="Z1422" s="130"/>
      <c r="AA1422" s="130"/>
      <c r="AB1422" s="130"/>
      <c r="AC1422" s="130"/>
      <c r="AD1422" s="130"/>
      <c r="AE1422" s="130"/>
      <c r="AF1422" s="680"/>
      <c r="AG1422" s="130"/>
      <c r="AH1422" s="130"/>
      <c r="AI1422" s="130"/>
      <c r="AJ1422" s="130"/>
      <c r="AK1422" s="130"/>
      <c r="AL1422" s="130"/>
    </row>
    <row r="1423" spans="1:38" s="43" customFormat="1" x14ac:dyDescent="0.2">
      <c r="A1423" s="15"/>
      <c r="B1423" s="685"/>
      <c r="C1423" s="15"/>
      <c r="K1423" s="680"/>
      <c r="L1423" s="130"/>
      <c r="M1423" s="130"/>
      <c r="N1423" s="130"/>
      <c r="O1423" s="130"/>
      <c r="P1423" s="130"/>
      <c r="Q1423" s="130"/>
      <c r="R1423" s="680"/>
      <c r="S1423" s="130"/>
      <c r="T1423" s="130"/>
      <c r="U1423" s="130"/>
      <c r="V1423" s="130"/>
      <c r="W1423" s="130"/>
      <c r="X1423" s="130"/>
      <c r="Y1423" s="680"/>
      <c r="Z1423" s="130"/>
      <c r="AA1423" s="130"/>
      <c r="AB1423" s="130"/>
      <c r="AC1423" s="130"/>
      <c r="AD1423" s="130"/>
      <c r="AE1423" s="130"/>
      <c r="AF1423" s="680"/>
      <c r="AG1423" s="130"/>
      <c r="AH1423" s="130"/>
      <c r="AI1423" s="130"/>
      <c r="AJ1423" s="130"/>
      <c r="AK1423" s="130"/>
      <c r="AL1423" s="130"/>
    </row>
    <row r="1424" spans="1:38" s="43" customFormat="1" x14ac:dyDescent="0.2">
      <c r="A1424" s="15"/>
      <c r="B1424" s="685"/>
      <c r="C1424" s="15"/>
      <c r="K1424" s="680"/>
      <c r="L1424" s="130"/>
      <c r="M1424" s="130"/>
      <c r="N1424" s="130"/>
      <c r="O1424" s="130"/>
      <c r="P1424" s="130"/>
      <c r="Q1424" s="130"/>
      <c r="R1424" s="680"/>
      <c r="S1424" s="130"/>
      <c r="T1424" s="130"/>
      <c r="U1424" s="130"/>
      <c r="V1424" s="130"/>
      <c r="W1424" s="130"/>
      <c r="X1424" s="130"/>
      <c r="Y1424" s="680"/>
      <c r="Z1424" s="130"/>
      <c r="AA1424" s="130"/>
      <c r="AB1424" s="130"/>
      <c r="AC1424" s="130"/>
      <c r="AD1424" s="130"/>
      <c r="AE1424" s="130"/>
      <c r="AF1424" s="680"/>
      <c r="AG1424" s="130"/>
      <c r="AH1424" s="130"/>
      <c r="AI1424" s="130"/>
      <c r="AJ1424" s="130"/>
      <c r="AK1424" s="130"/>
      <c r="AL1424" s="130"/>
    </row>
    <row r="1425" spans="1:38" s="43" customFormat="1" x14ac:dyDescent="0.2">
      <c r="A1425" s="15"/>
      <c r="B1425" s="685"/>
      <c r="C1425" s="15"/>
      <c r="K1425" s="680"/>
      <c r="L1425" s="130"/>
      <c r="M1425" s="130"/>
      <c r="N1425" s="130"/>
      <c r="O1425" s="130"/>
      <c r="P1425" s="130"/>
      <c r="Q1425" s="130"/>
      <c r="R1425" s="680"/>
      <c r="S1425" s="130"/>
      <c r="T1425" s="130"/>
      <c r="U1425" s="130"/>
      <c r="V1425" s="130"/>
      <c r="W1425" s="130"/>
      <c r="X1425" s="130"/>
      <c r="Y1425" s="680"/>
      <c r="Z1425" s="130"/>
      <c r="AA1425" s="130"/>
      <c r="AB1425" s="130"/>
      <c r="AC1425" s="130"/>
      <c r="AD1425" s="130"/>
      <c r="AE1425" s="130"/>
      <c r="AF1425" s="680"/>
      <c r="AG1425" s="130"/>
      <c r="AH1425" s="130"/>
      <c r="AI1425" s="130"/>
      <c r="AJ1425" s="130"/>
      <c r="AK1425" s="130"/>
      <c r="AL1425" s="130"/>
    </row>
    <row r="1426" spans="1:38" s="43" customFormat="1" x14ac:dyDescent="0.2">
      <c r="A1426" s="15"/>
      <c r="B1426" s="685"/>
      <c r="C1426" s="15"/>
      <c r="K1426" s="680"/>
      <c r="L1426" s="130"/>
      <c r="M1426" s="130"/>
      <c r="N1426" s="130"/>
      <c r="O1426" s="130"/>
      <c r="P1426" s="130"/>
      <c r="Q1426" s="130"/>
      <c r="R1426" s="680"/>
      <c r="S1426" s="130"/>
      <c r="T1426" s="130"/>
      <c r="U1426" s="130"/>
      <c r="V1426" s="130"/>
      <c r="W1426" s="130"/>
      <c r="X1426" s="130"/>
      <c r="Y1426" s="680"/>
      <c r="Z1426" s="130"/>
      <c r="AA1426" s="130"/>
      <c r="AB1426" s="130"/>
      <c r="AC1426" s="130"/>
      <c r="AD1426" s="130"/>
      <c r="AE1426" s="130"/>
      <c r="AF1426" s="680"/>
      <c r="AG1426" s="130"/>
      <c r="AH1426" s="130"/>
      <c r="AI1426" s="130"/>
      <c r="AJ1426" s="130"/>
      <c r="AK1426" s="130"/>
      <c r="AL1426" s="130"/>
    </row>
    <row r="1427" spans="1:38" s="43" customFormat="1" x14ac:dyDescent="0.2">
      <c r="A1427" s="15"/>
      <c r="B1427" s="685"/>
      <c r="C1427" s="15"/>
      <c r="K1427" s="680"/>
      <c r="L1427" s="130"/>
      <c r="M1427" s="130"/>
      <c r="N1427" s="130"/>
      <c r="O1427" s="130"/>
      <c r="P1427" s="130"/>
      <c r="Q1427" s="130"/>
      <c r="R1427" s="680"/>
      <c r="S1427" s="130"/>
      <c r="T1427" s="130"/>
      <c r="U1427" s="130"/>
      <c r="V1427" s="130"/>
      <c r="W1427" s="130"/>
      <c r="X1427" s="130"/>
      <c r="Y1427" s="680"/>
      <c r="Z1427" s="130"/>
      <c r="AA1427" s="130"/>
      <c r="AB1427" s="130"/>
      <c r="AC1427" s="130"/>
      <c r="AD1427" s="130"/>
      <c r="AE1427" s="130"/>
      <c r="AF1427" s="680"/>
      <c r="AG1427" s="130"/>
      <c r="AH1427" s="130"/>
      <c r="AI1427" s="130"/>
      <c r="AJ1427" s="130"/>
      <c r="AK1427" s="130"/>
      <c r="AL1427" s="130"/>
    </row>
    <row r="1428" spans="1:38" s="43" customFormat="1" x14ac:dyDescent="0.2">
      <c r="A1428" s="15"/>
      <c r="B1428" s="685"/>
      <c r="C1428" s="15"/>
      <c r="K1428" s="680"/>
      <c r="L1428" s="130"/>
      <c r="M1428" s="130"/>
      <c r="N1428" s="130"/>
      <c r="O1428" s="130"/>
      <c r="P1428" s="130"/>
      <c r="Q1428" s="130"/>
      <c r="R1428" s="680"/>
      <c r="S1428" s="130"/>
      <c r="T1428" s="130"/>
      <c r="U1428" s="130"/>
      <c r="V1428" s="130"/>
      <c r="W1428" s="130"/>
      <c r="X1428" s="130"/>
      <c r="Y1428" s="680"/>
      <c r="Z1428" s="130"/>
      <c r="AA1428" s="130"/>
      <c r="AB1428" s="130"/>
      <c r="AC1428" s="130"/>
      <c r="AD1428" s="130"/>
      <c r="AE1428" s="130"/>
      <c r="AF1428" s="680"/>
      <c r="AG1428" s="130"/>
      <c r="AH1428" s="130"/>
      <c r="AI1428" s="130"/>
      <c r="AJ1428" s="130"/>
      <c r="AK1428" s="130"/>
      <c r="AL1428" s="130"/>
    </row>
    <row r="1429" spans="1:38" s="43" customFormat="1" x14ac:dyDescent="0.2">
      <c r="A1429" s="15"/>
      <c r="B1429" s="685"/>
      <c r="C1429" s="15"/>
      <c r="K1429" s="680"/>
      <c r="L1429" s="130"/>
      <c r="M1429" s="130"/>
      <c r="N1429" s="130"/>
      <c r="O1429" s="130"/>
      <c r="P1429" s="130"/>
      <c r="Q1429" s="130"/>
      <c r="R1429" s="680"/>
      <c r="S1429" s="130"/>
      <c r="T1429" s="130"/>
      <c r="U1429" s="130"/>
      <c r="V1429" s="130"/>
      <c r="W1429" s="130"/>
      <c r="X1429" s="130"/>
      <c r="Y1429" s="680"/>
      <c r="Z1429" s="130"/>
      <c r="AA1429" s="130"/>
      <c r="AB1429" s="130"/>
      <c r="AC1429" s="130"/>
      <c r="AD1429" s="130"/>
      <c r="AE1429" s="130"/>
      <c r="AF1429" s="680"/>
      <c r="AG1429" s="130"/>
      <c r="AH1429" s="130"/>
      <c r="AI1429" s="130"/>
      <c r="AJ1429" s="130"/>
      <c r="AK1429" s="130"/>
      <c r="AL1429" s="130"/>
    </row>
    <row r="1430" spans="1:38" s="43" customFormat="1" x14ac:dyDescent="0.2">
      <c r="A1430" s="15"/>
      <c r="B1430" s="685"/>
      <c r="C1430" s="15"/>
      <c r="K1430" s="680"/>
      <c r="L1430" s="130"/>
      <c r="M1430" s="130"/>
      <c r="N1430" s="130"/>
      <c r="O1430" s="130"/>
      <c r="P1430" s="130"/>
      <c r="Q1430" s="130"/>
      <c r="R1430" s="680"/>
      <c r="S1430" s="130"/>
      <c r="T1430" s="130"/>
      <c r="U1430" s="130"/>
      <c r="V1430" s="130"/>
      <c r="W1430" s="130"/>
      <c r="X1430" s="130"/>
      <c r="Y1430" s="680"/>
      <c r="Z1430" s="130"/>
      <c r="AA1430" s="130"/>
      <c r="AB1430" s="130"/>
      <c r="AC1430" s="130"/>
      <c r="AD1430" s="130"/>
      <c r="AE1430" s="130"/>
      <c r="AF1430" s="680"/>
      <c r="AG1430" s="130"/>
      <c r="AH1430" s="130"/>
      <c r="AI1430" s="130"/>
      <c r="AJ1430" s="130"/>
      <c r="AK1430" s="130"/>
      <c r="AL1430" s="130"/>
    </row>
    <row r="1431" spans="1:38" s="43" customFormat="1" x14ac:dyDescent="0.2">
      <c r="A1431" s="15"/>
      <c r="B1431" s="685"/>
      <c r="C1431" s="15"/>
      <c r="K1431" s="680"/>
      <c r="L1431" s="130"/>
      <c r="M1431" s="130"/>
      <c r="N1431" s="130"/>
      <c r="O1431" s="130"/>
      <c r="P1431" s="130"/>
      <c r="Q1431" s="130"/>
      <c r="R1431" s="680"/>
      <c r="S1431" s="130"/>
      <c r="T1431" s="130"/>
      <c r="U1431" s="130"/>
      <c r="V1431" s="130"/>
      <c r="W1431" s="130"/>
      <c r="X1431" s="130"/>
      <c r="Y1431" s="680"/>
      <c r="Z1431" s="130"/>
      <c r="AA1431" s="130"/>
      <c r="AB1431" s="130"/>
      <c r="AC1431" s="130"/>
      <c r="AD1431" s="130"/>
      <c r="AE1431" s="130"/>
      <c r="AF1431" s="680"/>
      <c r="AG1431" s="130"/>
      <c r="AH1431" s="130"/>
      <c r="AI1431" s="130"/>
      <c r="AJ1431" s="130"/>
      <c r="AK1431" s="130"/>
      <c r="AL1431" s="130"/>
    </row>
    <row r="1432" spans="1:38" s="43" customFormat="1" x14ac:dyDescent="0.2">
      <c r="A1432" s="15"/>
      <c r="B1432" s="685"/>
      <c r="C1432" s="15"/>
      <c r="K1432" s="680"/>
      <c r="L1432" s="130"/>
      <c r="M1432" s="130"/>
      <c r="N1432" s="130"/>
      <c r="O1432" s="130"/>
      <c r="P1432" s="130"/>
      <c r="Q1432" s="130"/>
      <c r="R1432" s="680"/>
      <c r="S1432" s="130"/>
      <c r="T1432" s="130"/>
      <c r="U1432" s="130"/>
      <c r="V1432" s="130"/>
      <c r="W1432" s="130"/>
      <c r="X1432" s="130"/>
      <c r="Y1432" s="680"/>
      <c r="Z1432" s="130"/>
      <c r="AA1432" s="130"/>
      <c r="AB1432" s="130"/>
      <c r="AC1432" s="130"/>
      <c r="AD1432" s="130"/>
      <c r="AE1432" s="130"/>
      <c r="AF1432" s="680"/>
      <c r="AG1432" s="130"/>
      <c r="AH1432" s="130"/>
      <c r="AI1432" s="130"/>
      <c r="AJ1432" s="130"/>
      <c r="AK1432" s="130"/>
      <c r="AL1432" s="130"/>
    </row>
    <row r="1433" spans="1:38" s="43" customFormat="1" x14ac:dyDescent="0.2">
      <c r="A1433" s="15"/>
      <c r="B1433" s="685"/>
      <c r="C1433" s="15"/>
      <c r="K1433" s="680"/>
      <c r="L1433" s="130"/>
      <c r="M1433" s="130"/>
      <c r="N1433" s="130"/>
      <c r="O1433" s="130"/>
      <c r="P1433" s="130"/>
      <c r="Q1433" s="130"/>
      <c r="R1433" s="680"/>
      <c r="S1433" s="130"/>
      <c r="T1433" s="130"/>
      <c r="U1433" s="130"/>
      <c r="V1433" s="130"/>
      <c r="W1433" s="130"/>
      <c r="X1433" s="130"/>
      <c r="Y1433" s="680"/>
      <c r="Z1433" s="130"/>
      <c r="AA1433" s="130"/>
      <c r="AB1433" s="130"/>
      <c r="AC1433" s="130"/>
      <c r="AD1433" s="130"/>
      <c r="AE1433" s="130"/>
      <c r="AF1433" s="680"/>
      <c r="AG1433" s="130"/>
      <c r="AH1433" s="130"/>
      <c r="AI1433" s="130"/>
      <c r="AJ1433" s="130"/>
      <c r="AK1433" s="130"/>
      <c r="AL1433" s="130"/>
    </row>
    <row r="1434" spans="1:38" s="43" customFormat="1" x14ac:dyDescent="0.2">
      <c r="A1434" s="15"/>
      <c r="B1434" s="685"/>
      <c r="C1434" s="15"/>
      <c r="K1434" s="680"/>
      <c r="L1434" s="130"/>
      <c r="M1434" s="130"/>
      <c r="N1434" s="130"/>
      <c r="O1434" s="130"/>
      <c r="P1434" s="130"/>
      <c r="Q1434" s="130"/>
      <c r="R1434" s="680"/>
      <c r="S1434" s="130"/>
      <c r="T1434" s="130"/>
      <c r="U1434" s="130"/>
      <c r="V1434" s="130"/>
      <c r="W1434" s="130"/>
      <c r="X1434" s="130"/>
      <c r="Y1434" s="680"/>
      <c r="Z1434" s="130"/>
      <c r="AA1434" s="130"/>
      <c r="AB1434" s="130"/>
      <c r="AC1434" s="130"/>
      <c r="AD1434" s="130"/>
      <c r="AE1434" s="130"/>
      <c r="AF1434" s="680"/>
      <c r="AG1434" s="130"/>
      <c r="AH1434" s="130"/>
      <c r="AI1434" s="130"/>
      <c r="AJ1434" s="130"/>
      <c r="AK1434" s="130"/>
      <c r="AL1434" s="130"/>
    </row>
    <row r="1435" spans="1:38" s="43" customFormat="1" x14ac:dyDescent="0.2">
      <c r="A1435" s="15"/>
      <c r="B1435" s="685"/>
      <c r="C1435" s="15"/>
      <c r="K1435" s="680"/>
      <c r="L1435" s="130"/>
      <c r="M1435" s="130"/>
      <c r="N1435" s="130"/>
      <c r="O1435" s="130"/>
      <c r="P1435" s="130"/>
      <c r="Q1435" s="130"/>
      <c r="R1435" s="680"/>
      <c r="S1435" s="130"/>
      <c r="T1435" s="130"/>
      <c r="U1435" s="130"/>
      <c r="V1435" s="130"/>
      <c r="W1435" s="130"/>
      <c r="X1435" s="130"/>
      <c r="Y1435" s="680"/>
      <c r="Z1435" s="130"/>
      <c r="AA1435" s="130"/>
      <c r="AB1435" s="130"/>
      <c r="AC1435" s="130"/>
      <c r="AD1435" s="130"/>
      <c r="AE1435" s="130"/>
      <c r="AF1435" s="680"/>
      <c r="AG1435" s="130"/>
      <c r="AH1435" s="130"/>
      <c r="AI1435" s="130"/>
      <c r="AJ1435" s="130"/>
      <c r="AK1435" s="130"/>
      <c r="AL1435" s="130"/>
    </row>
    <row r="1436" spans="1:38" s="43" customFormat="1" x14ac:dyDescent="0.2">
      <c r="A1436" s="15"/>
      <c r="B1436" s="685"/>
      <c r="C1436" s="15"/>
      <c r="K1436" s="680"/>
      <c r="L1436" s="130"/>
      <c r="M1436" s="130"/>
      <c r="N1436" s="130"/>
      <c r="O1436" s="130"/>
      <c r="P1436" s="130"/>
      <c r="Q1436" s="130"/>
      <c r="R1436" s="680"/>
      <c r="S1436" s="130"/>
      <c r="T1436" s="130"/>
      <c r="U1436" s="130"/>
      <c r="V1436" s="130"/>
      <c r="W1436" s="130"/>
      <c r="X1436" s="130"/>
      <c r="Y1436" s="680"/>
      <c r="Z1436" s="130"/>
      <c r="AA1436" s="130"/>
      <c r="AB1436" s="130"/>
      <c r="AC1436" s="130"/>
      <c r="AD1436" s="130"/>
      <c r="AE1436" s="130"/>
      <c r="AF1436" s="680"/>
      <c r="AG1436" s="130"/>
      <c r="AH1436" s="130"/>
      <c r="AI1436" s="130"/>
      <c r="AJ1436" s="130"/>
      <c r="AK1436" s="130"/>
      <c r="AL1436" s="130"/>
    </row>
    <row r="1437" spans="1:38" s="43" customFormat="1" x14ac:dyDescent="0.2">
      <c r="A1437" s="15"/>
      <c r="B1437" s="685"/>
      <c r="C1437" s="15"/>
      <c r="K1437" s="680"/>
      <c r="L1437" s="130"/>
      <c r="M1437" s="130"/>
      <c r="N1437" s="130"/>
      <c r="O1437" s="130"/>
      <c r="P1437" s="130"/>
      <c r="Q1437" s="130"/>
      <c r="R1437" s="680"/>
      <c r="S1437" s="130"/>
      <c r="T1437" s="130"/>
      <c r="U1437" s="130"/>
      <c r="V1437" s="130"/>
      <c r="W1437" s="130"/>
      <c r="X1437" s="130"/>
      <c r="Y1437" s="680"/>
      <c r="Z1437" s="130"/>
      <c r="AA1437" s="130"/>
      <c r="AB1437" s="130"/>
      <c r="AC1437" s="130"/>
      <c r="AD1437" s="130"/>
      <c r="AE1437" s="130"/>
      <c r="AF1437" s="680"/>
      <c r="AG1437" s="130"/>
      <c r="AH1437" s="130"/>
      <c r="AI1437" s="130"/>
      <c r="AJ1437" s="130"/>
      <c r="AK1437" s="130"/>
      <c r="AL1437" s="130"/>
    </row>
    <row r="1438" spans="1:38" s="43" customFormat="1" x14ac:dyDescent="0.2">
      <c r="A1438" s="15"/>
      <c r="B1438" s="685"/>
      <c r="C1438" s="15"/>
      <c r="K1438" s="680"/>
      <c r="L1438" s="130"/>
      <c r="M1438" s="130"/>
      <c r="N1438" s="130"/>
      <c r="O1438" s="130"/>
      <c r="P1438" s="130"/>
      <c r="Q1438" s="130"/>
      <c r="R1438" s="680"/>
      <c r="S1438" s="130"/>
      <c r="T1438" s="130"/>
      <c r="U1438" s="130"/>
      <c r="V1438" s="130"/>
      <c r="W1438" s="130"/>
      <c r="X1438" s="130"/>
      <c r="Y1438" s="680"/>
      <c r="Z1438" s="130"/>
      <c r="AA1438" s="130"/>
      <c r="AB1438" s="130"/>
      <c r="AC1438" s="130"/>
      <c r="AD1438" s="130"/>
      <c r="AE1438" s="130"/>
      <c r="AF1438" s="680"/>
      <c r="AG1438" s="130"/>
      <c r="AH1438" s="130"/>
      <c r="AI1438" s="130"/>
      <c r="AJ1438" s="130"/>
      <c r="AK1438" s="130"/>
      <c r="AL1438" s="130"/>
    </row>
    <row r="1439" spans="1:38" s="43" customFormat="1" x14ac:dyDescent="0.2">
      <c r="A1439" s="15"/>
      <c r="B1439" s="685"/>
      <c r="C1439" s="15"/>
      <c r="K1439" s="680"/>
      <c r="L1439" s="130"/>
      <c r="M1439" s="130"/>
      <c r="N1439" s="130"/>
      <c r="O1439" s="130"/>
      <c r="P1439" s="130"/>
      <c r="Q1439" s="130"/>
      <c r="R1439" s="680"/>
      <c r="S1439" s="130"/>
      <c r="T1439" s="130"/>
      <c r="U1439" s="130"/>
      <c r="V1439" s="130"/>
      <c r="W1439" s="130"/>
      <c r="X1439" s="130"/>
      <c r="Y1439" s="680"/>
      <c r="Z1439" s="130"/>
      <c r="AA1439" s="130"/>
      <c r="AB1439" s="130"/>
      <c r="AC1439" s="130"/>
      <c r="AD1439" s="130"/>
      <c r="AE1439" s="130"/>
      <c r="AF1439" s="680"/>
      <c r="AG1439" s="130"/>
      <c r="AH1439" s="130"/>
      <c r="AI1439" s="130"/>
      <c r="AJ1439" s="130"/>
      <c r="AK1439" s="130"/>
      <c r="AL1439" s="130"/>
    </row>
    <row r="1440" spans="1:38" s="43" customFormat="1" x14ac:dyDescent="0.2">
      <c r="A1440" s="15"/>
      <c r="B1440" s="685"/>
      <c r="C1440" s="15"/>
      <c r="K1440" s="680"/>
      <c r="L1440" s="130"/>
      <c r="M1440" s="130"/>
      <c r="N1440" s="130"/>
      <c r="O1440" s="130"/>
      <c r="P1440" s="130"/>
      <c r="Q1440" s="130"/>
      <c r="R1440" s="680"/>
      <c r="S1440" s="130"/>
      <c r="T1440" s="130"/>
      <c r="U1440" s="130"/>
      <c r="V1440" s="130"/>
      <c r="W1440" s="130"/>
      <c r="X1440" s="130"/>
      <c r="Y1440" s="680"/>
      <c r="Z1440" s="130"/>
      <c r="AA1440" s="130"/>
      <c r="AB1440" s="130"/>
      <c r="AC1440" s="130"/>
      <c r="AD1440" s="130"/>
      <c r="AE1440" s="130"/>
      <c r="AF1440" s="680"/>
      <c r="AG1440" s="130"/>
      <c r="AH1440" s="130"/>
      <c r="AI1440" s="130"/>
      <c r="AJ1440" s="130"/>
      <c r="AK1440" s="130"/>
      <c r="AL1440" s="130"/>
    </row>
    <row r="1441" spans="1:38" s="43" customFormat="1" x14ac:dyDescent="0.2">
      <c r="A1441" s="15"/>
      <c r="B1441" s="685"/>
      <c r="C1441" s="15"/>
      <c r="K1441" s="680"/>
      <c r="L1441" s="130"/>
      <c r="M1441" s="130"/>
      <c r="N1441" s="130"/>
      <c r="O1441" s="130"/>
      <c r="P1441" s="130"/>
      <c r="Q1441" s="130"/>
      <c r="R1441" s="680"/>
      <c r="S1441" s="130"/>
      <c r="T1441" s="130"/>
      <c r="U1441" s="130"/>
      <c r="V1441" s="130"/>
      <c r="W1441" s="130"/>
      <c r="X1441" s="130"/>
      <c r="Y1441" s="680"/>
      <c r="Z1441" s="130"/>
      <c r="AA1441" s="130"/>
      <c r="AB1441" s="130"/>
      <c r="AC1441" s="130"/>
      <c r="AD1441" s="130"/>
      <c r="AE1441" s="130"/>
      <c r="AF1441" s="680"/>
      <c r="AG1441" s="130"/>
      <c r="AH1441" s="130"/>
      <c r="AI1441" s="130"/>
      <c r="AJ1441" s="130"/>
      <c r="AK1441" s="130"/>
      <c r="AL1441" s="130"/>
    </row>
    <row r="1442" spans="1:38" s="43" customFormat="1" x14ac:dyDescent="0.2">
      <c r="A1442" s="15"/>
      <c r="B1442" s="685"/>
      <c r="C1442" s="15"/>
      <c r="K1442" s="680"/>
      <c r="L1442" s="130"/>
      <c r="M1442" s="130"/>
      <c r="N1442" s="130"/>
      <c r="O1442" s="130"/>
      <c r="P1442" s="130"/>
      <c r="Q1442" s="130"/>
      <c r="R1442" s="680"/>
      <c r="S1442" s="130"/>
      <c r="T1442" s="130"/>
      <c r="U1442" s="130"/>
      <c r="V1442" s="130"/>
      <c r="W1442" s="130"/>
      <c r="X1442" s="130"/>
      <c r="Y1442" s="680"/>
      <c r="Z1442" s="130"/>
      <c r="AA1442" s="130"/>
      <c r="AB1442" s="130"/>
      <c r="AC1442" s="130"/>
      <c r="AD1442" s="130"/>
      <c r="AE1442" s="130"/>
      <c r="AF1442" s="680"/>
      <c r="AG1442" s="130"/>
      <c r="AH1442" s="130"/>
      <c r="AI1442" s="130"/>
      <c r="AJ1442" s="130"/>
      <c r="AK1442" s="130"/>
      <c r="AL1442" s="130"/>
    </row>
    <row r="1443" spans="1:38" s="43" customFormat="1" x14ac:dyDescent="0.2">
      <c r="A1443" s="15"/>
      <c r="B1443" s="685"/>
      <c r="C1443" s="15"/>
      <c r="K1443" s="680"/>
      <c r="L1443" s="130"/>
      <c r="M1443" s="130"/>
      <c r="N1443" s="130"/>
      <c r="O1443" s="130"/>
      <c r="P1443" s="130"/>
      <c r="Q1443" s="130"/>
      <c r="R1443" s="680"/>
      <c r="S1443" s="130"/>
      <c r="T1443" s="130"/>
      <c r="U1443" s="130"/>
      <c r="V1443" s="130"/>
      <c r="W1443" s="130"/>
      <c r="X1443" s="130"/>
      <c r="Y1443" s="680"/>
      <c r="Z1443" s="130"/>
      <c r="AA1443" s="130"/>
      <c r="AB1443" s="130"/>
      <c r="AC1443" s="130"/>
      <c r="AD1443" s="130"/>
      <c r="AE1443" s="130"/>
      <c r="AF1443" s="680"/>
      <c r="AG1443" s="130"/>
      <c r="AH1443" s="130"/>
      <c r="AI1443" s="130"/>
      <c r="AJ1443" s="130"/>
      <c r="AK1443" s="130"/>
      <c r="AL1443" s="130"/>
    </row>
    <row r="1444" spans="1:38" s="43" customFormat="1" x14ac:dyDescent="0.2">
      <c r="A1444" s="15"/>
      <c r="B1444" s="685"/>
      <c r="C1444" s="15"/>
      <c r="K1444" s="680"/>
      <c r="L1444" s="130"/>
      <c r="M1444" s="130"/>
      <c r="N1444" s="130"/>
      <c r="O1444" s="130"/>
      <c r="P1444" s="130"/>
      <c r="Q1444" s="130"/>
      <c r="R1444" s="680"/>
      <c r="S1444" s="130"/>
      <c r="T1444" s="130"/>
      <c r="U1444" s="130"/>
      <c r="V1444" s="130"/>
      <c r="W1444" s="130"/>
      <c r="X1444" s="130"/>
      <c r="Y1444" s="680"/>
      <c r="Z1444" s="130"/>
      <c r="AA1444" s="130"/>
      <c r="AB1444" s="130"/>
      <c r="AC1444" s="130"/>
      <c r="AD1444" s="130"/>
      <c r="AE1444" s="130"/>
      <c r="AF1444" s="680"/>
      <c r="AG1444" s="130"/>
      <c r="AH1444" s="130"/>
      <c r="AI1444" s="130"/>
      <c r="AJ1444" s="130"/>
      <c r="AK1444" s="130"/>
      <c r="AL1444" s="130"/>
    </row>
    <row r="1445" spans="1:38" s="43" customFormat="1" x14ac:dyDescent="0.2">
      <c r="A1445" s="15"/>
      <c r="B1445" s="685"/>
      <c r="C1445" s="15"/>
      <c r="K1445" s="680"/>
      <c r="L1445" s="130"/>
      <c r="M1445" s="130"/>
      <c r="N1445" s="130"/>
      <c r="O1445" s="130"/>
      <c r="P1445" s="130"/>
      <c r="Q1445" s="130"/>
      <c r="R1445" s="680"/>
      <c r="S1445" s="130"/>
      <c r="T1445" s="130"/>
      <c r="U1445" s="130"/>
      <c r="V1445" s="130"/>
      <c r="W1445" s="130"/>
      <c r="X1445" s="130"/>
      <c r="Y1445" s="680"/>
      <c r="Z1445" s="130"/>
      <c r="AA1445" s="130"/>
      <c r="AB1445" s="130"/>
      <c r="AC1445" s="130"/>
      <c r="AD1445" s="130"/>
      <c r="AE1445" s="130"/>
      <c r="AF1445" s="680"/>
      <c r="AG1445" s="130"/>
      <c r="AH1445" s="130"/>
      <c r="AI1445" s="130"/>
      <c r="AJ1445" s="130"/>
      <c r="AK1445" s="130"/>
      <c r="AL1445" s="130"/>
    </row>
    <row r="1446" spans="1:38" s="43" customFormat="1" x14ac:dyDescent="0.2">
      <c r="A1446" s="15"/>
      <c r="B1446" s="685"/>
      <c r="C1446" s="15"/>
      <c r="K1446" s="680"/>
      <c r="L1446" s="130"/>
      <c r="M1446" s="130"/>
      <c r="N1446" s="130"/>
      <c r="O1446" s="130"/>
      <c r="P1446" s="130"/>
      <c r="Q1446" s="130"/>
      <c r="R1446" s="680"/>
      <c r="S1446" s="130"/>
      <c r="T1446" s="130"/>
      <c r="U1446" s="130"/>
      <c r="V1446" s="130"/>
      <c r="W1446" s="130"/>
      <c r="X1446" s="130"/>
      <c r="Y1446" s="680"/>
      <c r="Z1446" s="130"/>
      <c r="AA1446" s="130"/>
      <c r="AB1446" s="130"/>
      <c r="AC1446" s="130"/>
      <c r="AD1446" s="130"/>
      <c r="AE1446" s="130"/>
      <c r="AF1446" s="680"/>
      <c r="AG1446" s="130"/>
      <c r="AH1446" s="130"/>
      <c r="AI1446" s="130"/>
      <c r="AJ1446" s="130"/>
      <c r="AK1446" s="130"/>
      <c r="AL1446" s="130"/>
    </row>
    <row r="1447" spans="1:38" s="43" customFormat="1" x14ac:dyDescent="0.2">
      <c r="A1447" s="15"/>
      <c r="B1447" s="685"/>
      <c r="C1447" s="15"/>
      <c r="K1447" s="680"/>
      <c r="L1447" s="130"/>
      <c r="M1447" s="130"/>
      <c r="N1447" s="130"/>
      <c r="O1447" s="130"/>
      <c r="P1447" s="130"/>
      <c r="Q1447" s="130"/>
      <c r="R1447" s="680"/>
      <c r="S1447" s="130"/>
      <c r="T1447" s="130"/>
      <c r="U1447" s="130"/>
      <c r="V1447" s="130"/>
      <c r="W1447" s="130"/>
      <c r="X1447" s="130"/>
      <c r="Y1447" s="680"/>
      <c r="Z1447" s="130"/>
      <c r="AA1447" s="130"/>
      <c r="AB1447" s="130"/>
      <c r="AC1447" s="130"/>
      <c r="AD1447" s="130"/>
      <c r="AE1447" s="130"/>
      <c r="AF1447" s="680"/>
      <c r="AG1447" s="130"/>
      <c r="AH1447" s="130"/>
      <c r="AI1447" s="130"/>
      <c r="AJ1447" s="130"/>
      <c r="AK1447" s="130"/>
      <c r="AL1447" s="130"/>
    </row>
    <row r="1448" spans="1:38" s="43" customFormat="1" x14ac:dyDescent="0.2">
      <c r="A1448" s="15"/>
      <c r="B1448" s="685"/>
      <c r="C1448" s="15"/>
      <c r="K1448" s="680"/>
      <c r="L1448" s="130"/>
      <c r="M1448" s="130"/>
      <c r="N1448" s="130"/>
      <c r="O1448" s="130"/>
      <c r="P1448" s="130"/>
      <c r="Q1448" s="130"/>
      <c r="R1448" s="680"/>
      <c r="S1448" s="130"/>
      <c r="T1448" s="130"/>
      <c r="U1448" s="130"/>
      <c r="V1448" s="130"/>
      <c r="W1448" s="130"/>
      <c r="X1448" s="130"/>
      <c r="Y1448" s="680"/>
      <c r="Z1448" s="130"/>
      <c r="AA1448" s="130"/>
      <c r="AB1448" s="130"/>
      <c r="AC1448" s="130"/>
      <c r="AD1448" s="130"/>
      <c r="AE1448" s="130"/>
      <c r="AF1448" s="680"/>
      <c r="AG1448" s="130"/>
      <c r="AH1448" s="130"/>
      <c r="AI1448" s="130"/>
      <c r="AJ1448" s="130"/>
      <c r="AK1448" s="130"/>
      <c r="AL1448" s="130"/>
    </row>
    <row r="1449" spans="1:38" s="43" customFormat="1" x14ac:dyDescent="0.2">
      <c r="A1449" s="15"/>
      <c r="B1449" s="685"/>
      <c r="C1449" s="15"/>
      <c r="K1449" s="680"/>
      <c r="L1449" s="130"/>
      <c r="M1449" s="130"/>
      <c r="N1449" s="130"/>
      <c r="O1449" s="130"/>
      <c r="P1449" s="130"/>
      <c r="Q1449" s="130"/>
      <c r="R1449" s="680"/>
      <c r="S1449" s="130"/>
      <c r="T1449" s="130"/>
      <c r="U1449" s="130"/>
      <c r="V1449" s="130"/>
      <c r="W1449" s="130"/>
      <c r="X1449" s="130"/>
      <c r="Y1449" s="680"/>
      <c r="Z1449" s="130"/>
      <c r="AA1449" s="130"/>
      <c r="AB1449" s="130"/>
      <c r="AC1449" s="130"/>
      <c r="AD1449" s="130"/>
      <c r="AE1449" s="130"/>
      <c r="AF1449" s="680"/>
      <c r="AG1449" s="130"/>
      <c r="AH1449" s="130"/>
      <c r="AI1449" s="130"/>
      <c r="AJ1449" s="130"/>
      <c r="AK1449" s="130"/>
      <c r="AL1449" s="130"/>
    </row>
    <row r="1450" spans="1:38" s="43" customFormat="1" x14ac:dyDescent="0.2">
      <c r="A1450" s="15"/>
      <c r="B1450" s="685"/>
      <c r="C1450" s="15"/>
      <c r="K1450" s="680"/>
      <c r="L1450" s="130"/>
      <c r="M1450" s="130"/>
      <c r="N1450" s="130"/>
      <c r="O1450" s="130"/>
      <c r="P1450" s="130"/>
      <c r="Q1450" s="130"/>
      <c r="R1450" s="680"/>
      <c r="S1450" s="130"/>
      <c r="T1450" s="130"/>
      <c r="U1450" s="130"/>
      <c r="V1450" s="130"/>
      <c r="W1450" s="130"/>
      <c r="X1450" s="130"/>
      <c r="Y1450" s="680"/>
      <c r="Z1450" s="130"/>
      <c r="AA1450" s="130"/>
      <c r="AB1450" s="130"/>
      <c r="AC1450" s="130"/>
      <c r="AD1450" s="130"/>
      <c r="AE1450" s="130"/>
      <c r="AF1450" s="680"/>
      <c r="AG1450" s="130"/>
      <c r="AH1450" s="130"/>
      <c r="AI1450" s="130"/>
      <c r="AJ1450" s="130"/>
      <c r="AK1450" s="130"/>
      <c r="AL1450" s="130"/>
    </row>
    <row r="1451" spans="1:38" s="43" customFormat="1" x14ac:dyDescent="0.2">
      <c r="A1451" s="15"/>
      <c r="B1451" s="685"/>
      <c r="C1451" s="15"/>
      <c r="K1451" s="680"/>
      <c r="L1451" s="130"/>
      <c r="M1451" s="130"/>
      <c r="N1451" s="130"/>
      <c r="O1451" s="130"/>
      <c r="P1451" s="130"/>
      <c r="Q1451" s="130"/>
      <c r="R1451" s="680"/>
      <c r="S1451" s="130"/>
      <c r="T1451" s="130"/>
      <c r="U1451" s="130"/>
      <c r="V1451" s="130"/>
      <c r="W1451" s="130"/>
      <c r="X1451" s="130"/>
      <c r="Y1451" s="680"/>
      <c r="Z1451" s="130"/>
      <c r="AA1451" s="130"/>
      <c r="AB1451" s="130"/>
      <c r="AC1451" s="130"/>
      <c r="AD1451" s="130"/>
      <c r="AE1451" s="130"/>
      <c r="AF1451" s="680"/>
      <c r="AG1451" s="130"/>
      <c r="AH1451" s="130"/>
      <c r="AI1451" s="130"/>
      <c r="AJ1451" s="130"/>
      <c r="AK1451" s="130"/>
      <c r="AL1451" s="130"/>
    </row>
    <row r="1452" spans="1:38" s="43" customFormat="1" x14ac:dyDescent="0.2">
      <c r="A1452" s="15"/>
      <c r="B1452" s="685"/>
      <c r="C1452" s="15"/>
      <c r="K1452" s="680"/>
      <c r="L1452" s="130"/>
      <c r="M1452" s="130"/>
      <c r="N1452" s="130"/>
      <c r="O1452" s="130"/>
      <c r="P1452" s="130"/>
      <c r="Q1452" s="130"/>
      <c r="R1452" s="680"/>
      <c r="S1452" s="130"/>
      <c r="T1452" s="130"/>
      <c r="U1452" s="130"/>
      <c r="V1452" s="130"/>
      <c r="W1452" s="130"/>
      <c r="X1452" s="130"/>
      <c r="Y1452" s="680"/>
      <c r="Z1452" s="130"/>
      <c r="AA1452" s="130"/>
      <c r="AB1452" s="130"/>
      <c r="AC1452" s="130"/>
      <c r="AD1452" s="130"/>
      <c r="AE1452" s="130"/>
      <c r="AF1452" s="680"/>
      <c r="AG1452" s="130"/>
      <c r="AH1452" s="130"/>
      <c r="AI1452" s="130"/>
      <c r="AJ1452" s="130"/>
      <c r="AK1452" s="130"/>
      <c r="AL1452" s="130"/>
    </row>
    <row r="1453" spans="1:38" s="43" customFormat="1" x14ac:dyDescent="0.2">
      <c r="A1453" s="15"/>
      <c r="B1453" s="685"/>
      <c r="C1453" s="15"/>
      <c r="K1453" s="680"/>
      <c r="L1453" s="130"/>
      <c r="M1453" s="130"/>
      <c r="N1453" s="130"/>
      <c r="O1453" s="130"/>
      <c r="P1453" s="130"/>
      <c r="Q1453" s="130"/>
      <c r="R1453" s="680"/>
      <c r="S1453" s="130"/>
      <c r="T1453" s="130"/>
      <c r="U1453" s="130"/>
      <c r="V1453" s="130"/>
      <c r="W1453" s="130"/>
      <c r="X1453" s="130"/>
      <c r="Y1453" s="680"/>
      <c r="Z1453" s="130"/>
      <c r="AA1453" s="130"/>
      <c r="AB1453" s="130"/>
      <c r="AC1453" s="130"/>
      <c r="AD1453" s="130"/>
      <c r="AE1453" s="130"/>
      <c r="AF1453" s="680"/>
      <c r="AG1453" s="130"/>
      <c r="AH1453" s="130"/>
      <c r="AI1453" s="130"/>
      <c r="AJ1453" s="130"/>
      <c r="AK1453" s="130"/>
      <c r="AL1453" s="130"/>
    </row>
    <row r="1454" spans="1:38" s="43" customFormat="1" x14ac:dyDescent="0.2">
      <c r="A1454" s="15"/>
      <c r="B1454" s="685"/>
      <c r="C1454" s="15"/>
      <c r="K1454" s="680"/>
      <c r="L1454" s="130"/>
      <c r="M1454" s="130"/>
      <c r="N1454" s="130"/>
      <c r="O1454" s="130"/>
      <c r="P1454" s="130"/>
      <c r="Q1454" s="130"/>
      <c r="R1454" s="680"/>
      <c r="S1454" s="130"/>
      <c r="T1454" s="130"/>
      <c r="U1454" s="130"/>
      <c r="V1454" s="130"/>
      <c r="W1454" s="130"/>
      <c r="X1454" s="130"/>
      <c r="Y1454" s="680"/>
      <c r="Z1454" s="130"/>
      <c r="AA1454" s="130"/>
      <c r="AB1454" s="130"/>
      <c r="AC1454" s="130"/>
      <c r="AD1454" s="130"/>
      <c r="AE1454" s="130"/>
      <c r="AF1454" s="680"/>
      <c r="AG1454" s="130"/>
      <c r="AH1454" s="130"/>
      <c r="AI1454" s="130"/>
      <c r="AJ1454" s="130"/>
      <c r="AK1454" s="130"/>
      <c r="AL1454" s="130"/>
    </row>
    <row r="1455" spans="1:38" s="43" customFormat="1" x14ac:dyDescent="0.2">
      <c r="A1455" s="15"/>
      <c r="B1455" s="685"/>
      <c r="C1455" s="15"/>
      <c r="K1455" s="680"/>
      <c r="L1455" s="130"/>
      <c r="M1455" s="130"/>
      <c r="N1455" s="130"/>
      <c r="O1455" s="130"/>
      <c r="P1455" s="130"/>
      <c r="Q1455" s="130"/>
      <c r="R1455" s="680"/>
      <c r="S1455" s="130"/>
      <c r="T1455" s="130"/>
      <c r="U1455" s="130"/>
      <c r="V1455" s="130"/>
      <c r="W1455" s="130"/>
      <c r="X1455" s="130"/>
      <c r="Y1455" s="680"/>
      <c r="Z1455" s="130"/>
      <c r="AA1455" s="130"/>
      <c r="AB1455" s="130"/>
      <c r="AC1455" s="130"/>
      <c r="AD1455" s="130"/>
      <c r="AE1455" s="130"/>
      <c r="AF1455" s="680"/>
      <c r="AG1455" s="130"/>
      <c r="AH1455" s="130"/>
      <c r="AI1455" s="130"/>
      <c r="AJ1455" s="130"/>
      <c r="AK1455" s="130"/>
      <c r="AL1455" s="130"/>
    </row>
    <row r="1456" spans="1:38" s="43" customFormat="1" x14ac:dyDescent="0.2">
      <c r="A1456" s="15"/>
      <c r="B1456" s="685"/>
      <c r="C1456" s="15"/>
      <c r="K1456" s="680"/>
      <c r="L1456" s="130"/>
      <c r="M1456" s="130"/>
      <c r="N1456" s="130"/>
      <c r="O1456" s="130"/>
      <c r="P1456" s="130"/>
      <c r="Q1456" s="130"/>
      <c r="R1456" s="680"/>
      <c r="S1456" s="130"/>
      <c r="T1456" s="130"/>
      <c r="U1456" s="130"/>
      <c r="V1456" s="130"/>
      <c r="W1456" s="130"/>
      <c r="X1456" s="130"/>
      <c r="Y1456" s="680"/>
      <c r="Z1456" s="130"/>
      <c r="AA1456" s="130"/>
      <c r="AB1456" s="130"/>
      <c r="AC1456" s="130"/>
      <c r="AD1456" s="130"/>
      <c r="AE1456" s="130"/>
      <c r="AF1456" s="680"/>
      <c r="AG1456" s="130"/>
      <c r="AH1456" s="130"/>
      <c r="AI1456" s="130"/>
      <c r="AJ1456" s="130"/>
      <c r="AK1456" s="130"/>
      <c r="AL1456" s="130"/>
    </row>
    <row r="1457" spans="1:38" s="43" customFormat="1" x14ac:dyDescent="0.2">
      <c r="A1457" s="15"/>
      <c r="B1457" s="685"/>
      <c r="C1457" s="15"/>
      <c r="K1457" s="680"/>
      <c r="L1457" s="130"/>
      <c r="M1457" s="130"/>
      <c r="N1457" s="130"/>
      <c r="O1457" s="130"/>
      <c r="P1457" s="130"/>
      <c r="Q1457" s="130"/>
      <c r="R1457" s="680"/>
      <c r="S1457" s="130"/>
      <c r="T1457" s="130"/>
      <c r="U1457" s="130"/>
      <c r="V1457" s="130"/>
      <c r="W1457" s="130"/>
      <c r="X1457" s="130"/>
      <c r="Y1457" s="680"/>
      <c r="Z1457" s="130"/>
      <c r="AA1457" s="130"/>
      <c r="AB1457" s="130"/>
      <c r="AC1457" s="130"/>
      <c r="AD1457" s="130"/>
      <c r="AE1457" s="130"/>
      <c r="AF1457" s="680"/>
      <c r="AG1457" s="130"/>
      <c r="AH1457" s="130"/>
      <c r="AI1457" s="130"/>
      <c r="AJ1457" s="130"/>
      <c r="AK1457" s="130"/>
      <c r="AL1457" s="130"/>
    </row>
    <row r="1458" spans="1:38" s="43" customFormat="1" x14ac:dyDescent="0.2">
      <c r="A1458" s="15"/>
      <c r="B1458" s="685"/>
      <c r="C1458" s="15"/>
      <c r="K1458" s="680"/>
      <c r="L1458" s="130"/>
      <c r="M1458" s="130"/>
      <c r="N1458" s="130"/>
      <c r="O1458" s="130"/>
      <c r="P1458" s="130"/>
      <c r="Q1458" s="130"/>
      <c r="R1458" s="680"/>
      <c r="S1458" s="130"/>
      <c r="T1458" s="130"/>
      <c r="U1458" s="130"/>
      <c r="V1458" s="130"/>
      <c r="W1458" s="130"/>
      <c r="X1458" s="130"/>
      <c r="Y1458" s="680"/>
      <c r="Z1458" s="130"/>
      <c r="AA1458" s="130"/>
      <c r="AB1458" s="130"/>
      <c r="AC1458" s="130"/>
      <c r="AD1458" s="130"/>
      <c r="AE1458" s="130"/>
      <c r="AF1458" s="680"/>
      <c r="AG1458" s="130"/>
      <c r="AH1458" s="130"/>
      <c r="AI1458" s="130"/>
      <c r="AJ1458" s="130"/>
      <c r="AK1458" s="130"/>
      <c r="AL1458" s="130"/>
    </row>
    <row r="1459" spans="1:38" s="43" customFormat="1" x14ac:dyDescent="0.2">
      <c r="A1459" s="15"/>
      <c r="B1459" s="685"/>
      <c r="C1459" s="15"/>
      <c r="K1459" s="680"/>
      <c r="L1459" s="130"/>
      <c r="M1459" s="130"/>
      <c r="N1459" s="130"/>
      <c r="O1459" s="130"/>
      <c r="P1459" s="130"/>
      <c r="Q1459" s="130"/>
      <c r="R1459" s="680"/>
      <c r="S1459" s="130"/>
      <c r="T1459" s="130"/>
      <c r="U1459" s="130"/>
      <c r="V1459" s="130"/>
      <c r="W1459" s="130"/>
      <c r="X1459" s="130"/>
      <c r="Y1459" s="680"/>
      <c r="Z1459" s="130"/>
      <c r="AA1459" s="130"/>
      <c r="AB1459" s="130"/>
      <c r="AC1459" s="130"/>
      <c r="AD1459" s="130"/>
      <c r="AE1459" s="130"/>
      <c r="AF1459" s="680"/>
      <c r="AG1459" s="130"/>
      <c r="AH1459" s="130"/>
      <c r="AI1459" s="130"/>
      <c r="AJ1459" s="130"/>
      <c r="AK1459" s="130"/>
      <c r="AL1459" s="130"/>
    </row>
    <row r="1460" spans="1:38" s="43" customFormat="1" x14ac:dyDescent="0.2">
      <c r="A1460" s="15"/>
      <c r="B1460" s="685"/>
      <c r="C1460" s="15"/>
      <c r="K1460" s="680"/>
      <c r="L1460" s="130"/>
      <c r="M1460" s="130"/>
      <c r="N1460" s="130"/>
      <c r="O1460" s="130"/>
      <c r="P1460" s="130"/>
      <c r="Q1460" s="130"/>
      <c r="R1460" s="680"/>
      <c r="S1460" s="130"/>
      <c r="T1460" s="130"/>
      <c r="U1460" s="130"/>
      <c r="V1460" s="130"/>
      <c r="W1460" s="130"/>
      <c r="X1460" s="130"/>
      <c r="Y1460" s="680"/>
      <c r="Z1460" s="130"/>
      <c r="AA1460" s="130"/>
      <c r="AB1460" s="130"/>
      <c r="AC1460" s="130"/>
      <c r="AD1460" s="130"/>
      <c r="AE1460" s="130"/>
      <c r="AF1460" s="680"/>
      <c r="AG1460" s="130"/>
      <c r="AH1460" s="130"/>
      <c r="AI1460" s="130"/>
      <c r="AJ1460" s="130"/>
      <c r="AK1460" s="130"/>
      <c r="AL1460" s="130"/>
    </row>
    <row r="1461" spans="1:38" s="43" customFormat="1" x14ac:dyDescent="0.2">
      <c r="A1461" s="15"/>
      <c r="B1461" s="685"/>
      <c r="C1461" s="15"/>
      <c r="K1461" s="680"/>
      <c r="L1461" s="130"/>
      <c r="M1461" s="130"/>
      <c r="N1461" s="130"/>
      <c r="O1461" s="130"/>
      <c r="P1461" s="130"/>
      <c r="Q1461" s="130"/>
      <c r="R1461" s="680"/>
      <c r="S1461" s="130"/>
      <c r="T1461" s="130"/>
      <c r="U1461" s="130"/>
      <c r="V1461" s="130"/>
      <c r="W1461" s="130"/>
      <c r="X1461" s="130"/>
      <c r="Y1461" s="680"/>
      <c r="Z1461" s="130"/>
      <c r="AA1461" s="130"/>
      <c r="AB1461" s="130"/>
      <c r="AC1461" s="130"/>
      <c r="AD1461" s="130"/>
      <c r="AE1461" s="130"/>
      <c r="AF1461" s="680"/>
      <c r="AG1461" s="130"/>
      <c r="AH1461" s="130"/>
      <c r="AI1461" s="130"/>
      <c r="AJ1461" s="130"/>
      <c r="AK1461" s="130"/>
      <c r="AL1461" s="130"/>
    </row>
    <row r="1462" spans="1:38" s="43" customFormat="1" x14ac:dyDescent="0.2">
      <c r="A1462" s="15"/>
      <c r="B1462" s="685"/>
      <c r="C1462" s="15"/>
      <c r="K1462" s="680"/>
      <c r="L1462" s="130"/>
      <c r="M1462" s="130"/>
      <c r="N1462" s="130"/>
      <c r="O1462" s="130"/>
      <c r="P1462" s="130"/>
      <c r="Q1462" s="130"/>
      <c r="R1462" s="680"/>
      <c r="S1462" s="130"/>
      <c r="T1462" s="130"/>
      <c r="U1462" s="130"/>
      <c r="V1462" s="130"/>
      <c r="W1462" s="130"/>
      <c r="X1462" s="130"/>
      <c r="Y1462" s="680"/>
      <c r="Z1462" s="130"/>
      <c r="AA1462" s="130"/>
      <c r="AB1462" s="130"/>
      <c r="AC1462" s="130"/>
      <c r="AD1462" s="130"/>
      <c r="AE1462" s="130"/>
      <c r="AF1462" s="680"/>
      <c r="AG1462" s="130"/>
      <c r="AH1462" s="130"/>
      <c r="AI1462" s="130"/>
      <c r="AJ1462" s="130"/>
      <c r="AK1462" s="130"/>
      <c r="AL1462" s="130"/>
    </row>
    <row r="1463" spans="1:38" s="43" customFormat="1" x14ac:dyDescent="0.2">
      <c r="A1463" s="15"/>
      <c r="B1463" s="685"/>
      <c r="C1463" s="15"/>
      <c r="K1463" s="680"/>
      <c r="L1463" s="130"/>
      <c r="M1463" s="130"/>
      <c r="N1463" s="130"/>
      <c r="O1463" s="130"/>
      <c r="P1463" s="130"/>
      <c r="Q1463" s="130"/>
      <c r="R1463" s="680"/>
      <c r="S1463" s="130"/>
      <c r="T1463" s="130"/>
      <c r="U1463" s="130"/>
      <c r="V1463" s="130"/>
      <c r="W1463" s="130"/>
      <c r="X1463" s="130"/>
      <c r="Y1463" s="680"/>
      <c r="Z1463" s="130"/>
      <c r="AA1463" s="130"/>
      <c r="AB1463" s="130"/>
      <c r="AC1463" s="130"/>
      <c r="AD1463" s="130"/>
      <c r="AE1463" s="130"/>
      <c r="AF1463" s="680"/>
      <c r="AG1463" s="130"/>
      <c r="AH1463" s="130"/>
      <c r="AI1463" s="130"/>
      <c r="AJ1463" s="130"/>
      <c r="AK1463" s="130"/>
      <c r="AL1463" s="130"/>
    </row>
    <row r="1464" spans="1:38" s="43" customFormat="1" x14ac:dyDescent="0.2">
      <c r="A1464" s="15"/>
      <c r="B1464" s="685"/>
      <c r="C1464" s="15"/>
      <c r="K1464" s="680"/>
      <c r="L1464" s="130"/>
      <c r="M1464" s="130"/>
      <c r="N1464" s="130"/>
      <c r="O1464" s="130"/>
      <c r="P1464" s="130"/>
      <c r="Q1464" s="130"/>
      <c r="R1464" s="680"/>
      <c r="S1464" s="130"/>
      <c r="T1464" s="130"/>
      <c r="U1464" s="130"/>
      <c r="V1464" s="130"/>
      <c r="W1464" s="130"/>
      <c r="X1464" s="130"/>
      <c r="Y1464" s="680"/>
      <c r="Z1464" s="130"/>
      <c r="AA1464" s="130"/>
      <c r="AB1464" s="130"/>
      <c r="AC1464" s="130"/>
      <c r="AD1464" s="130"/>
      <c r="AE1464" s="130"/>
      <c r="AF1464" s="680"/>
      <c r="AG1464" s="130"/>
      <c r="AH1464" s="130"/>
      <c r="AI1464" s="130"/>
      <c r="AJ1464" s="130"/>
      <c r="AK1464" s="130"/>
      <c r="AL1464" s="130"/>
    </row>
    <row r="1465" spans="1:38" s="43" customFormat="1" x14ac:dyDescent="0.2">
      <c r="A1465" s="15"/>
      <c r="B1465" s="685"/>
      <c r="C1465" s="15"/>
      <c r="K1465" s="680"/>
      <c r="L1465" s="130"/>
      <c r="M1465" s="130"/>
      <c r="N1465" s="130"/>
      <c r="O1465" s="130"/>
      <c r="P1465" s="130"/>
      <c r="Q1465" s="130"/>
      <c r="R1465" s="680"/>
      <c r="S1465" s="130"/>
      <c r="T1465" s="130"/>
      <c r="U1465" s="130"/>
      <c r="V1465" s="130"/>
      <c r="W1465" s="130"/>
      <c r="X1465" s="130"/>
      <c r="Y1465" s="680"/>
      <c r="Z1465" s="130"/>
      <c r="AA1465" s="130"/>
      <c r="AB1465" s="130"/>
      <c r="AC1465" s="130"/>
      <c r="AD1465" s="130"/>
      <c r="AE1465" s="130"/>
      <c r="AF1465" s="680"/>
      <c r="AG1465" s="130"/>
      <c r="AH1465" s="130"/>
      <c r="AI1465" s="130"/>
      <c r="AJ1465" s="130"/>
      <c r="AK1465" s="130"/>
      <c r="AL1465" s="130"/>
    </row>
    <row r="1466" spans="1:38" s="43" customFormat="1" x14ac:dyDescent="0.2">
      <c r="A1466" s="15"/>
      <c r="B1466" s="685"/>
      <c r="C1466" s="15"/>
      <c r="K1466" s="680"/>
      <c r="L1466" s="130"/>
      <c r="M1466" s="130"/>
      <c r="N1466" s="130"/>
      <c r="O1466" s="130"/>
      <c r="P1466" s="130"/>
      <c r="Q1466" s="130"/>
      <c r="R1466" s="680"/>
      <c r="S1466" s="130"/>
      <c r="T1466" s="130"/>
      <c r="U1466" s="130"/>
      <c r="V1466" s="130"/>
      <c r="W1466" s="130"/>
      <c r="X1466" s="130"/>
      <c r="Y1466" s="680"/>
      <c r="Z1466" s="130"/>
      <c r="AA1466" s="130"/>
      <c r="AB1466" s="130"/>
      <c r="AC1466" s="130"/>
      <c r="AD1466" s="130"/>
      <c r="AE1466" s="130"/>
      <c r="AF1466" s="680"/>
      <c r="AG1466" s="130"/>
      <c r="AH1466" s="130"/>
      <c r="AI1466" s="130"/>
      <c r="AJ1466" s="130"/>
      <c r="AK1466" s="130"/>
      <c r="AL1466" s="130"/>
    </row>
    <row r="1467" spans="1:38" s="43" customFormat="1" x14ac:dyDescent="0.2">
      <c r="A1467" s="15"/>
      <c r="B1467" s="685"/>
      <c r="C1467" s="15"/>
      <c r="K1467" s="680"/>
      <c r="L1467" s="130"/>
      <c r="M1467" s="130"/>
      <c r="N1467" s="130"/>
      <c r="O1467" s="130"/>
      <c r="P1467" s="130"/>
      <c r="Q1467" s="130"/>
      <c r="R1467" s="680"/>
      <c r="S1467" s="130"/>
      <c r="T1467" s="130"/>
      <c r="U1467" s="130"/>
      <c r="V1467" s="130"/>
      <c r="W1467" s="130"/>
      <c r="X1467" s="130"/>
      <c r="Y1467" s="680"/>
      <c r="Z1467" s="130"/>
      <c r="AA1467" s="130"/>
      <c r="AB1467" s="130"/>
      <c r="AC1467" s="130"/>
      <c r="AD1467" s="130"/>
      <c r="AE1467" s="130"/>
      <c r="AF1467" s="680"/>
      <c r="AG1467" s="130"/>
      <c r="AH1467" s="130"/>
      <c r="AI1467" s="130"/>
      <c r="AJ1467" s="130"/>
      <c r="AK1467" s="130"/>
      <c r="AL1467" s="130"/>
    </row>
    <row r="1468" spans="1:38" s="43" customFormat="1" x14ac:dyDescent="0.2">
      <c r="A1468" s="15"/>
      <c r="B1468" s="685"/>
      <c r="C1468" s="15"/>
      <c r="K1468" s="680"/>
      <c r="L1468" s="130"/>
      <c r="M1468" s="130"/>
      <c r="N1468" s="130"/>
      <c r="O1468" s="130"/>
      <c r="P1468" s="130"/>
      <c r="Q1468" s="130"/>
      <c r="R1468" s="680"/>
      <c r="S1468" s="130"/>
      <c r="T1468" s="130"/>
      <c r="U1468" s="130"/>
      <c r="V1468" s="130"/>
      <c r="W1468" s="130"/>
      <c r="X1468" s="130"/>
      <c r="Y1468" s="680"/>
      <c r="Z1468" s="130"/>
      <c r="AA1468" s="130"/>
      <c r="AB1468" s="130"/>
      <c r="AC1468" s="130"/>
      <c r="AD1468" s="130"/>
      <c r="AE1468" s="130"/>
      <c r="AF1468" s="680"/>
      <c r="AG1468" s="130"/>
      <c r="AH1468" s="130"/>
      <c r="AI1468" s="130"/>
      <c r="AJ1468" s="130"/>
      <c r="AK1468" s="130"/>
      <c r="AL1468" s="130"/>
    </row>
    <row r="1469" spans="1:38" s="43" customFormat="1" x14ac:dyDescent="0.2">
      <c r="A1469" s="15"/>
      <c r="B1469" s="685"/>
      <c r="C1469" s="15"/>
      <c r="K1469" s="680"/>
      <c r="L1469" s="130"/>
      <c r="M1469" s="130"/>
      <c r="N1469" s="130"/>
      <c r="O1469" s="130"/>
      <c r="P1469" s="130"/>
      <c r="Q1469" s="130"/>
      <c r="R1469" s="680"/>
      <c r="S1469" s="130"/>
      <c r="T1469" s="130"/>
      <c r="U1469" s="130"/>
      <c r="V1469" s="130"/>
      <c r="W1469" s="130"/>
      <c r="X1469" s="130"/>
      <c r="Y1469" s="680"/>
      <c r="Z1469" s="130"/>
      <c r="AA1469" s="130"/>
      <c r="AB1469" s="130"/>
      <c r="AC1469" s="130"/>
      <c r="AD1469" s="130"/>
      <c r="AE1469" s="130"/>
      <c r="AF1469" s="680"/>
      <c r="AG1469" s="130"/>
      <c r="AH1469" s="130"/>
      <c r="AI1469" s="130"/>
      <c r="AJ1469" s="130"/>
      <c r="AK1469" s="130"/>
      <c r="AL1469" s="130"/>
    </row>
    <row r="1470" spans="1:38" s="43" customFormat="1" x14ac:dyDescent="0.2">
      <c r="A1470" s="15"/>
      <c r="B1470" s="685"/>
      <c r="C1470" s="15"/>
      <c r="K1470" s="680"/>
      <c r="L1470" s="130"/>
      <c r="M1470" s="130"/>
      <c r="N1470" s="130"/>
      <c r="O1470" s="130"/>
      <c r="P1470" s="130"/>
      <c r="Q1470" s="130"/>
      <c r="R1470" s="680"/>
      <c r="S1470" s="130"/>
      <c r="T1470" s="130"/>
      <c r="U1470" s="130"/>
      <c r="V1470" s="130"/>
      <c r="W1470" s="130"/>
      <c r="X1470" s="130"/>
      <c r="Y1470" s="680"/>
      <c r="Z1470" s="130"/>
      <c r="AA1470" s="130"/>
      <c r="AB1470" s="130"/>
      <c r="AC1470" s="130"/>
      <c r="AD1470" s="130"/>
      <c r="AE1470" s="130"/>
      <c r="AF1470" s="680"/>
      <c r="AG1470" s="130"/>
      <c r="AH1470" s="130"/>
      <c r="AI1470" s="130"/>
      <c r="AJ1470" s="130"/>
      <c r="AK1470" s="130"/>
      <c r="AL1470" s="130"/>
    </row>
    <row r="1471" spans="1:38" s="43" customFormat="1" x14ac:dyDescent="0.2">
      <c r="A1471" s="15"/>
      <c r="B1471" s="685"/>
      <c r="C1471" s="15"/>
      <c r="K1471" s="680"/>
      <c r="L1471" s="130"/>
      <c r="M1471" s="130"/>
      <c r="N1471" s="130"/>
      <c r="O1471" s="130"/>
      <c r="P1471" s="130"/>
      <c r="Q1471" s="130"/>
      <c r="R1471" s="680"/>
      <c r="S1471" s="130"/>
      <c r="T1471" s="130"/>
      <c r="U1471" s="130"/>
      <c r="V1471" s="130"/>
      <c r="W1471" s="130"/>
      <c r="X1471" s="130"/>
      <c r="Y1471" s="680"/>
      <c r="Z1471" s="130"/>
      <c r="AA1471" s="130"/>
      <c r="AB1471" s="130"/>
      <c r="AC1471" s="130"/>
      <c r="AD1471" s="130"/>
      <c r="AE1471" s="130"/>
      <c r="AF1471" s="680"/>
      <c r="AG1471" s="130"/>
      <c r="AH1471" s="130"/>
      <c r="AI1471" s="130"/>
      <c r="AJ1471" s="130"/>
      <c r="AK1471" s="130"/>
      <c r="AL1471" s="130"/>
    </row>
    <row r="1472" spans="1:38" s="43" customFormat="1" x14ac:dyDescent="0.2">
      <c r="A1472" s="15"/>
      <c r="B1472" s="685"/>
      <c r="C1472" s="15"/>
      <c r="K1472" s="680"/>
      <c r="L1472" s="130"/>
      <c r="M1472" s="130"/>
      <c r="N1472" s="130"/>
      <c r="O1472" s="130"/>
      <c r="P1472" s="130"/>
      <c r="Q1472" s="130"/>
      <c r="R1472" s="680"/>
      <c r="S1472" s="130"/>
      <c r="T1472" s="130"/>
      <c r="U1472" s="130"/>
      <c r="V1472" s="130"/>
      <c r="W1472" s="130"/>
      <c r="X1472" s="130"/>
      <c r="Y1472" s="680"/>
      <c r="Z1472" s="130"/>
      <c r="AA1472" s="130"/>
      <c r="AB1472" s="130"/>
      <c r="AC1472" s="130"/>
      <c r="AD1472" s="130"/>
      <c r="AE1472" s="130"/>
      <c r="AF1472" s="680"/>
      <c r="AG1472" s="130"/>
      <c r="AH1472" s="130"/>
      <c r="AI1472" s="130"/>
      <c r="AJ1472" s="130"/>
      <c r="AK1472" s="130"/>
      <c r="AL1472" s="130"/>
    </row>
    <row r="1473" spans="1:38" s="43" customFormat="1" x14ac:dyDescent="0.2">
      <c r="A1473" s="15"/>
      <c r="B1473" s="685"/>
      <c r="C1473" s="15"/>
      <c r="K1473" s="680"/>
      <c r="L1473" s="130"/>
      <c r="M1473" s="130"/>
      <c r="N1473" s="130"/>
      <c r="O1473" s="130"/>
      <c r="P1473" s="130"/>
      <c r="Q1473" s="130"/>
      <c r="R1473" s="680"/>
      <c r="S1473" s="130"/>
      <c r="T1473" s="130"/>
      <c r="U1473" s="130"/>
      <c r="V1473" s="130"/>
      <c r="W1473" s="130"/>
      <c r="X1473" s="130"/>
      <c r="Y1473" s="680"/>
      <c r="Z1473" s="130"/>
      <c r="AA1473" s="130"/>
      <c r="AB1473" s="130"/>
      <c r="AC1473" s="130"/>
      <c r="AD1473" s="130"/>
      <c r="AE1473" s="130"/>
      <c r="AF1473" s="680"/>
      <c r="AG1473" s="130"/>
      <c r="AH1473" s="130"/>
      <c r="AI1473" s="130"/>
      <c r="AJ1473" s="130"/>
      <c r="AK1473" s="130"/>
      <c r="AL1473" s="130"/>
    </row>
    <row r="1474" spans="1:38" s="43" customFormat="1" x14ac:dyDescent="0.2">
      <c r="A1474" s="15"/>
      <c r="B1474" s="685"/>
      <c r="C1474" s="15"/>
      <c r="K1474" s="680"/>
      <c r="L1474" s="130"/>
      <c r="M1474" s="130"/>
      <c r="N1474" s="130"/>
      <c r="O1474" s="130"/>
      <c r="P1474" s="130"/>
      <c r="Q1474" s="130"/>
      <c r="R1474" s="680"/>
      <c r="S1474" s="130"/>
      <c r="T1474" s="130"/>
      <c r="U1474" s="130"/>
      <c r="V1474" s="130"/>
      <c r="W1474" s="130"/>
      <c r="X1474" s="130"/>
      <c r="Y1474" s="680"/>
      <c r="Z1474" s="130"/>
      <c r="AA1474" s="130"/>
      <c r="AB1474" s="130"/>
      <c r="AC1474" s="130"/>
      <c r="AD1474" s="130"/>
      <c r="AE1474" s="130"/>
      <c r="AF1474" s="680"/>
      <c r="AG1474" s="130"/>
      <c r="AH1474" s="130"/>
      <c r="AI1474" s="130"/>
      <c r="AJ1474" s="130"/>
      <c r="AK1474" s="130"/>
      <c r="AL1474" s="130"/>
    </row>
    <row r="1475" spans="1:38" s="43" customFormat="1" x14ac:dyDescent="0.2">
      <c r="A1475" s="15"/>
      <c r="B1475" s="685"/>
      <c r="C1475" s="15"/>
      <c r="K1475" s="680"/>
      <c r="L1475" s="130"/>
      <c r="M1475" s="130"/>
      <c r="N1475" s="130"/>
      <c r="O1475" s="130"/>
      <c r="P1475" s="130"/>
      <c r="Q1475" s="130"/>
      <c r="R1475" s="680"/>
      <c r="S1475" s="130"/>
      <c r="T1475" s="130"/>
      <c r="U1475" s="130"/>
      <c r="V1475" s="130"/>
      <c r="W1475" s="130"/>
      <c r="X1475" s="130"/>
      <c r="Y1475" s="680"/>
      <c r="Z1475" s="130"/>
      <c r="AA1475" s="130"/>
      <c r="AB1475" s="130"/>
      <c r="AC1475" s="130"/>
      <c r="AD1475" s="130"/>
      <c r="AE1475" s="130"/>
      <c r="AF1475" s="680"/>
      <c r="AG1475" s="130"/>
      <c r="AH1475" s="130"/>
      <c r="AI1475" s="130"/>
      <c r="AJ1475" s="130"/>
      <c r="AK1475" s="130"/>
      <c r="AL1475" s="130"/>
    </row>
    <row r="1476" spans="1:38" s="43" customFormat="1" x14ac:dyDescent="0.2">
      <c r="A1476" s="15"/>
      <c r="B1476" s="685"/>
      <c r="C1476" s="15"/>
      <c r="K1476" s="680"/>
      <c r="L1476" s="130"/>
      <c r="M1476" s="130"/>
      <c r="N1476" s="130"/>
      <c r="O1476" s="130"/>
      <c r="P1476" s="130"/>
      <c r="Q1476" s="130"/>
      <c r="R1476" s="680"/>
      <c r="S1476" s="130"/>
      <c r="T1476" s="130"/>
      <c r="U1476" s="130"/>
      <c r="V1476" s="130"/>
      <c r="W1476" s="130"/>
      <c r="X1476" s="130"/>
      <c r="Y1476" s="680"/>
      <c r="Z1476" s="130"/>
      <c r="AA1476" s="130"/>
      <c r="AB1476" s="130"/>
      <c r="AC1476" s="130"/>
      <c r="AD1476" s="130"/>
      <c r="AE1476" s="130"/>
      <c r="AF1476" s="680"/>
      <c r="AG1476" s="130"/>
      <c r="AH1476" s="130"/>
      <c r="AI1476" s="130"/>
      <c r="AJ1476" s="130"/>
      <c r="AK1476" s="130"/>
      <c r="AL1476" s="130"/>
    </row>
    <row r="1477" spans="1:38" s="43" customFormat="1" x14ac:dyDescent="0.2">
      <c r="A1477" s="15"/>
      <c r="B1477" s="685"/>
      <c r="C1477" s="15"/>
      <c r="K1477" s="680"/>
      <c r="L1477" s="130"/>
      <c r="M1477" s="130"/>
      <c r="N1477" s="130"/>
      <c r="O1477" s="130"/>
      <c r="P1477" s="130"/>
      <c r="Q1477" s="130"/>
      <c r="R1477" s="680"/>
      <c r="S1477" s="130"/>
      <c r="T1477" s="130"/>
      <c r="U1477" s="130"/>
      <c r="V1477" s="130"/>
      <c r="W1477" s="130"/>
      <c r="X1477" s="130"/>
      <c r="Y1477" s="680"/>
      <c r="Z1477" s="130"/>
      <c r="AA1477" s="130"/>
      <c r="AB1477" s="130"/>
      <c r="AC1477" s="130"/>
      <c r="AD1477" s="130"/>
      <c r="AE1477" s="130"/>
      <c r="AF1477" s="680"/>
      <c r="AG1477" s="130"/>
      <c r="AH1477" s="130"/>
      <c r="AI1477" s="130"/>
      <c r="AJ1477" s="130"/>
      <c r="AK1477" s="130"/>
      <c r="AL1477" s="130"/>
    </row>
    <row r="1478" spans="1:38" s="43" customFormat="1" x14ac:dyDescent="0.2">
      <c r="A1478" s="15"/>
      <c r="B1478" s="685"/>
      <c r="C1478" s="15"/>
      <c r="K1478" s="680"/>
      <c r="L1478" s="130"/>
      <c r="M1478" s="130"/>
      <c r="N1478" s="130"/>
      <c r="O1478" s="130"/>
      <c r="P1478" s="130"/>
      <c r="Q1478" s="130"/>
      <c r="R1478" s="680"/>
      <c r="S1478" s="130"/>
      <c r="T1478" s="130"/>
      <c r="U1478" s="130"/>
      <c r="V1478" s="130"/>
      <c r="W1478" s="130"/>
      <c r="X1478" s="130"/>
      <c r="Y1478" s="680"/>
      <c r="Z1478" s="130"/>
      <c r="AA1478" s="130"/>
      <c r="AB1478" s="130"/>
      <c r="AC1478" s="130"/>
      <c r="AD1478" s="130"/>
      <c r="AE1478" s="130"/>
      <c r="AF1478" s="680"/>
      <c r="AG1478" s="130"/>
      <c r="AH1478" s="130"/>
      <c r="AI1478" s="130"/>
      <c r="AJ1478" s="130"/>
      <c r="AK1478" s="130"/>
      <c r="AL1478" s="130"/>
    </row>
    <row r="1479" spans="1:38" s="43" customFormat="1" x14ac:dyDescent="0.2">
      <c r="A1479" s="15"/>
      <c r="B1479" s="685"/>
      <c r="C1479" s="15"/>
      <c r="K1479" s="680"/>
      <c r="L1479" s="130"/>
      <c r="M1479" s="130"/>
      <c r="N1479" s="130"/>
      <c r="O1479" s="130"/>
      <c r="P1479" s="130"/>
      <c r="Q1479" s="130"/>
      <c r="R1479" s="680"/>
      <c r="S1479" s="130"/>
      <c r="T1479" s="130"/>
      <c r="U1479" s="130"/>
      <c r="V1479" s="130"/>
      <c r="W1479" s="130"/>
      <c r="X1479" s="130"/>
      <c r="Y1479" s="680"/>
      <c r="Z1479" s="130"/>
      <c r="AA1479" s="130"/>
      <c r="AB1479" s="130"/>
      <c r="AC1479" s="130"/>
      <c r="AD1479" s="130"/>
      <c r="AE1479" s="130"/>
      <c r="AF1479" s="680"/>
      <c r="AG1479" s="130"/>
      <c r="AH1479" s="130"/>
      <c r="AI1479" s="130"/>
      <c r="AJ1479" s="130"/>
      <c r="AK1479" s="130"/>
      <c r="AL1479" s="130"/>
    </row>
    <row r="1480" spans="1:38" s="43" customFormat="1" x14ac:dyDescent="0.2">
      <c r="A1480" s="15"/>
      <c r="B1480" s="685"/>
      <c r="C1480" s="15"/>
      <c r="K1480" s="680"/>
      <c r="L1480" s="130"/>
      <c r="M1480" s="130"/>
      <c r="N1480" s="130"/>
      <c r="O1480" s="130"/>
      <c r="P1480" s="130"/>
      <c r="Q1480" s="130"/>
      <c r="R1480" s="680"/>
      <c r="S1480" s="130"/>
      <c r="T1480" s="130"/>
      <c r="U1480" s="130"/>
      <c r="V1480" s="130"/>
      <c r="W1480" s="130"/>
      <c r="X1480" s="130"/>
      <c r="Y1480" s="680"/>
      <c r="Z1480" s="130"/>
      <c r="AA1480" s="130"/>
      <c r="AB1480" s="130"/>
      <c r="AC1480" s="130"/>
      <c r="AD1480" s="130"/>
      <c r="AE1480" s="130"/>
      <c r="AF1480" s="680"/>
      <c r="AG1480" s="130"/>
      <c r="AH1480" s="130"/>
      <c r="AI1480" s="130"/>
      <c r="AJ1480" s="130"/>
      <c r="AK1480" s="130"/>
      <c r="AL1480" s="130"/>
    </row>
    <row r="1481" spans="1:38" s="43" customFormat="1" x14ac:dyDescent="0.2">
      <c r="A1481" s="15"/>
      <c r="B1481" s="685"/>
      <c r="C1481" s="15"/>
      <c r="K1481" s="680"/>
      <c r="L1481" s="130"/>
      <c r="M1481" s="130"/>
      <c r="N1481" s="130"/>
      <c r="O1481" s="130"/>
      <c r="P1481" s="130"/>
      <c r="Q1481" s="130"/>
      <c r="R1481" s="680"/>
      <c r="S1481" s="130"/>
      <c r="T1481" s="130"/>
      <c r="U1481" s="130"/>
      <c r="V1481" s="130"/>
      <c r="W1481" s="130"/>
      <c r="X1481" s="130"/>
      <c r="Y1481" s="680"/>
      <c r="Z1481" s="130"/>
      <c r="AA1481" s="130"/>
      <c r="AB1481" s="130"/>
      <c r="AC1481" s="130"/>
      <c r="AD1481" s="130"/>
      <c r="AE1481" s="130"/>
      <c r="AF1481" s="680"/>
      <c r="AG1481" s="130"/>
      <c r="AH1481" s="130"/>
      <c r="AI1481" s="130"/>
      <c r="AJ1481" s="130"/>
      <c r="AK1481" s="130"/>
      <c r="AL1481" s="130"/>
    </row>
    <row r="1482" spans="1:38" s="43" customFormat="1" x14ac:dyDescent="0.2">
      <c r="A1482" s="15"/>
      <c r="B1482" s="685"/>
      <c r="C1482" s="15"/>
      <c r="K1482" s="680"/>
      <c r="L1482" s="130"/>
      <c r="M1482" s="130"/>
      <c r="N1482" s="130"/>
      <c r="O1482" s="130"/>
      <c r="P1482" s="130"/>
      <c r="Q1482" s="130"/>
      <c r="R1482" s="680"/>
      <c r="S1482" s="130"/>
      <c r="T1482" s="130"/>
      <c r="U1482" s="130"/>
      <c r="V1482" s="130"/>
      <c r="W1482" s="130"/>
      <c r="X1482" s="130"/>
      <c r="Y1482" s="680"/>
      <c r="Z1482" s="130"/>
      <c r="AA1482" s="130"/>
      <c r="AB1482" s="130"/>
      <c r="AC1482" s="130"/>
      <c r="AD1482" s="130"/>
      <c r="AE1482" s="130"/>
      <c r="AF1482" s="680"/>
      <c r="AG1482" s="130"/>
      <c r="AH1482" s="130"/>
      <c r="AI1482" s="130"/>
      <c r="AJ1482" s="130"/>
      <c r="AK1482" s="130"/>
      <c r="AL1482" s="130"/>
    </row>
    <row r="1483" spans="1:38" s="43" customFormat="1" x14ac:dyDescent="0.2">
      <c r="A1483" s="15"/>
      <c r="B1483" s="685"/>
      <c r="C1483" s="15"/>
      <c r="K1483" s="680"/>
      <c r="L1483" s="130"/>
      <c r="M1483" s="130"/>
      <c r="N1483" s="130"/>
      <c r="O1483" s="130"/>
      <c r="P1483" s="130"/>
      <c r="Q1483" s="130"/>
      <c r="R1483" s="680"/>
      <c r="S1483" s="130"/>
      <c r="T1483" s="130"/>
      <c r="U1483" s="130"/>
      <c r="V1483" s="130"/>
      <c r="W1483" s="130"/>
      <c r="X1483" s="130"/>
      <c r="Y1483" s="680"/>
      <c r="Z1483" s="130"/>
      <c r="AA1483" s="130"/>
      <c r="AB1483" s="130"/>
      <c r="AC1483" s="130"/>
      <c r="AD1483" s="130"/>
      <c r="AE1483" s="130"/>
      <c r="AF1483" s="680"/>
      <c r="AG1483" s="130"/>
      <c r="AH1483" s="130"/>
      <c r="AI1483" s="130"/>
      <c r="AJ1483" s="130"/>
      <c r="AK1483" s="130"/>
      <c r="AL1483" s="130"/>
    </row>
    <row r="1484" spans="1:38" s="43" customFormat="1" x14ac:dyDescent="0.2">
      <c r="A1484" s="15"/>
      <c r="B1484" s="685"/>
      <c r="C1484" s="15"/>
      <c r="K1484" s="680"/>
      <c r="L1484" s="130"/>
      <c r="M1484" s="130"/>
      <c r="N1484" s="130"/>
      <c r="O1484" s="130"/>
      <c r="P1484" s="130"/>
      <c r="Q1484" s="130"/>
      <c r="R1484" s="680"/>
      <c r="S1484" s="130"/>
      <c r="T1484" s="130"/>
      <c r="U1484" s="130"/>
      <c r="V1484" s="130"/>
      <c r="W1484" s="130"/>
      <c r="X1484" s="130"/>
      <c r="Y1484" s="680"/>
      <c r="Z1484" s="130"/>
      <c r="AA1484" s="130"/>
      <c r="AB1484" s="130"/>
      <c r="AC1484" s="130"/>
      <c r="AD1484" s="130"/>
      <c r="AE1484" s="130"/>
      <c r="AF1484" s="680"/>
      <c r="AG1484" s="130"/>
      <c r="AH1484" s="130"/>
      <c r="AI1484" s="130"/>
      <c r="AJ1484" s="130"/>
      <c r="AK1484" s="130"/>
      <c r="AL1484" s="130"/>
    </row>
    <row r="1485" spans="1:38" s="43" customFormat="1" x14ac:dyDescent="0.2">
      <c r="A1485" s="15"/>
      <c r="B1485" s="685"/>
      <c r="C1485" s="15"/>
      <c r="K1485" s="680"/>
      <c r="L1485" s="130"/>
      <c r="M1485" s="130"/>
      <c r="N1485" s="130"/>
      <c r="O1485" s="130"/>
      <c r="P1485" s="130"/>
      <c r="Q1485" s="130"/>
      <c r="R1485" s="680"/>
      <c r="S1485" s="130"/>
      <c r="T1485" s="130"/>
      <c r="U1485" s="130"/>
      <c r="V1485" s="130"/>
      <c r="W1485" s="130"/>
      <c r="X1485" s="130"/>
      <c r="Y1485" s="680"/>
      <c r="Z1485" s="130"/>
      <c r="AA1485" s="130"/>
      <c r="AB1485" s="130"/>
      <c r="AC1485" s="130"/>
      <c r="AD1485" s="130"/>
      <c r="AE1485" s="130"/>
      <c r="AF1485" s="680"/>
      <c r="AG1485" s="130"/>
      <c r="AH1485" s="130"/>
      <c r="AI1485" s="130"/>
      <c r="AJ1485" s="130"/>
      <c r="AK1485" s="130"/>
      <c r="AL1485" s="130"/>
    </row>
    <row r="1486" spans="1:38" s="43" customFormat="1" x14ac:dyDescent="0.2">
      <c r="A1486" s="15"/>
      <c r="B1486" s="685"/>
      <c r="C1486" s="15"/>
      <c r="K1486" s="680"/>
      <c r="L1486" s="130"/>
      <c r="M1486" s="130"/>
      <c r="N1486" s="130"/>
      <c r="O1486" s="130"/>
      <c r="P1486" s="130"/>
      <c r="Q1486" s="130"/>
      <c r="R1486" s="680"/>
      <c r="S1486" s="130"/>
      <c r="T1486" s="130"/>
      <c r="U1486" s="130"/>
      <c r="V1486" s="130"/>
      <c r="W1486" s="130"/>
      <c r="X1486" s="130"/>
      <c r="Y1486" s="680"/>
      <c r="Z1486" s="130"/>
      <c r="AA1486" s="130"/>
      <c r="AB1486" s="130"/>
      <c r="AC1486" s="130"/>
      <c r="AD1486" s="130"/>
      <c r="AE1486" s="130"/>
      <c r="AF1486" s="680"/>
      <c r="AG1486" s="130"/>
      <c r="AH1486" s="130"/>
      <c r="AI1486" s="130"/>
      <c r="AJ1486" s="130"/>
      <c r="AK1486" s="130"/>
      <c r="AL1486" s="130"/>
    </row>
    <row r="1487" spans="1:38" s="43" customFormat="1" x14ac:dyDescent="0.2">
      <c r="A1487" s="15"/>
      <c r="B1487" s="685"/>
      <c r="C1487" s="15"/>
      <c r="K1487" s="680"/>
      <c r="L1487" s="130"/>
      <c r="M1487" s="130"/>
      <c r="N1487" s="130"/>
      <c r="O1487" s="130"/>
      <c r="P1487" s="130"/>
      <c r="Q1487" s="130"/>
      <c r="R1487" s="680"/>
      <c r="S1487" s="130"/>
      <c r="T1487" s="130"/>
      <c r="U1487" s="130"/>
      <c r="V1487" s="130"/>
      <c r="W1487" s="130"/>
      <c r="X1487" s="130"/>
      <c r="Y1487" s="680"/>
      <c r="Z1487" s="130"/>
      <c r="AA1487" s="130"/>
      <c r="AB1487" s="130"/>
      <c r="AC1487" s="130"/>
      <c r="AD1487" s="130"/>
      <c r="AE1487" s="130"/>
      <c r="AF1487" s="680"/>
      <c r="AG1487" s="130"/>
      <c r="AH1487" s="130"/>
      <c r="AI1487" s="130"/>
      <c r="AJ1487" s="130"/>
      <c r="AK1487" s="130"/>
      <c r="AL1487" s="130"/>
    </row>
    <row r="1488" spans="1:38" s="43" customFormat="1" x14ac:dyDescent="0.2">
      <c r="A1488" s="15"/>
      <c r="B1488" s="685"/>
      <c r="C1488" s="15"/>
      <c r="K1488" s="680"/>
      <c r="L1488" s="130"/>
      <c r="M1488" s="130"/>
      <c r="N1488" s="130"/>
      <c r="O1488" s="130"/>
      <c r="P1488" s="130"/>
      <c r="Q1488" s="130"/>
      <c r="R1488" s="680"/>
      <c r="S1488" s="130"/>
      <c r="T1488" s="130"/>
      <c r="U1488" s="130"/>
      <c r="V1488" s="130"/>
      <c r="W1488" s="130"/>
      <c r="X1488" s="130"/>
      <c r="Y1488" s="680"/>
      <c r="Z1488" s="130"/>
      <c r="AA1488" s="130"/>
      <c r="AB1488" s="130"/>
      <c r="AC1488" s="130"/>
      <c r="AD1488" s="130"/>
      <c r="AE1488" s="130"/>
      <c r="AF1488" s="680"/>
      <c r="AG1488" s="130"/>
      <c r="AH1488" s="130"/>
      <c r="AI1488" s="130"/>
      <c r="AJ1488" s="130"/>
      <c r="AK1488" s="130"/>
      <c r="AL1488" s="130"/>
    </row>
    <row r="1489" spans="1:38" s="43" customFormat="1" x14ac:dyDescent="0.2">
      <c r="A1489" s="15"/>
      <c r="B1489" s="685"/>
      <c r="C1489" s="15"/>
      <c r="K1489" s="680"/>
      <c r="L1489" s="130"/>
      <c r="M1489" s="130"/>
      <c r="N1489" s="130"/>
      <c r="O1489" s="130"/>
      <c r="P1489" s="130"/>
      <c r="Q1489" s="130"/>
      <c r="R1489" s="680"/>
      <c r="S1489" s="130"/>
      <c r="T1489" s="130"/>
      <c r="U1489" s="130"/>
      <c r="V1489" s="130"/>
      <c r="W1489" s="130"/>
      <c r="X1489" s="130"/>
      <c r="Y1489" s="680"/>
      <c r="Z1489" s="130"/>
      <c r="AA1489" s="130"/>
      <c r="AB1489" s="130"/>
      <c r="AC1489" s="130"/>
      <c r="AD1489" s="130"/>
      <c r="AE1489" s="130"/>
      <c r="AF1489" s="680"/>
      <c r="AG1489" s="130"/>
      <c r="AH1489" s="130"/>
      <c r="AI1489" s="130"/>
      <c r="AJ1489" s="130"/>
      <c r="AK1489" s="130"/>
      <c r="AL1489" s="130"/>
    </row>
    <row r="1490" spans="1:38" s="43" customFormat="1" x14ac:dyDescent="0.2">
      <c r="A1490" s="15"/>
      <c r="B1490" s="685"/>
      <c r="C1490" s="15"/>
      <c r="K1490" s="680"/>
      <c r="L1490" s="130"/>
      <c r="M1490" s="130"/>
      <c r="N1490" s="130"/>
      <c r="O1490" s="130"/>
      <c r="P1490" s="130"/>
      <c r="Q1490" s="130"/>
      <c r="R1490" s="680"/>
      <c r="S1490" s="130"/>
      <c r="T1490" s="130"/>
      <c r="U1490" s="130"/>
      <c r="V1490" s="130"/>
      <c r="W1490" s="130"/>
      <c r="X1490" s="130"/>
      <c r="Y1490" s="680"/>
      <c r="Z1490" s="130"/>
      <c r="AA1490" s="130"/>
      <c r="AB1490" s="130"/>
      <c r="AC1490" s="130"/>
      <c r="AD1490" s="130"/>
      <c r="AE1490" s="130"/>
      <c r="AF1490" s="680"/>
      <c r="AG1490" s="130"/>
      <c r="AH1490" s="130"/>
      <c r="AI1490" s="130"/>
      <c r="AJ1490" s="130"/>
      <c r="AK1490" s="130"/>
      <c r="AL1490" s="130"/>
    </row>
    <row r="1491" spans="1:38" s="43" customFormat="1" x14ac:dyDescent="0.2">
      <c r="A1491" s="15"/>
      <c r="B1491" s="685"/>
      <c r="C1491" s="15"/>
      <c r="K1491" s="680"/>
      <c r="L1491" s="130"/>
      <c r="M1491" s="130"/>
      <c r="N1491" s="130"/>
      <c r="O1491" s="130"/>
      <c r="P1491" s="130"/>
      <c r="Q1491" s="130"/>
      <c r="R1491" s="680"/>
      <c r="S1491" s="130"/>
      <c r="T1491" s="130"/>
      <c r="U1491" s="130"/>
      <c r="V1491" s="130"/>
      <c r="W1491" s="130"/>
      <c r="X1491" s="130"/>
      <c r="Y1491" s="680"/>
      <c r="Z1491" s="130"/>
      <c r="AA1491" s="130"/>
      <c r="AB1491" s="130"/>
      <c r="AC1491" s="130"/>
      <c r="AD1491" s="130"/>
      <c r="AE1491" s="130"/>
      <c r="AF1491" s="680"/>
      <c r="AG1491" s="130"/>
      <c r="AH1491" s="130"/>
      <c r="AI1491" s="130"/>
      <c r="AJ1491" s="130"/>
      <c r="AK1491" s="130"/>
      <c r="AL1491" s="130"/>
    </row>
    <row r="1492" spans="1:38" s="43" customFormat="1" x14ac:dyDescent="0.2">
      <c r="A1492" s="15"/>
      <c r="B1492" s="685"/>
      <c r="C1492" s="15"/>
      <c r="K1492" s="680"/>
      <c r="L1492" s="130"/>
      <c r="M1492" s="130"/>
      <c r="N1492" s="130"/>
      <c r="O1492" s="130"/>
      <c r="P1492" s="130"/>
      <c r="Q1492" s="130"/>
      <c r="R1492" s="680"/>
      <c r="S1492" s="130"/>
      <c r="T1492" s="130"/>
      <c r="U1492" s="130"/>
      <c r="V1492" s="130"/>
      <c r="W1492" s="130"/>
      <c r="X1492" s="130"/>
      <c r="Y1492" s="680"/>
      <c r="Z1492" s="130"/>
      <c r="AA1492" s="130"/>
      <c r="AB1492" s="130"/>
      <c r="AC1492" s="130"/>
      <c r="AD1492" s="130"/>
      <c r="AE1492" s="130"/>
      <c r="AF1492" s="680"/>
      <c r="AG1492" s="130"/>
      <c r="AH1492" s="130"/>
      <c r="AI1492" s="130"/>
      <c r="AJ1492" s="130"/>
      <c r="AK1492" s="130"/>
      <c r="AL1492" s="130"/>
    </row>
    <row r="1493" spans="1:38" s="43" customFormat="1" x14ac:dyDescent="0.2">
      <c r="A1493" s="15"/>
      <c r="B1493" s="685"/>
      <c r="C1493" s="15"/>
      <c r="K1493" s="680"/>
      <c r="L1493" s="130"/>
      <c r="M1493" s="130"/>
      <c r="N1493" s="130"/>
      <c r="O1493" s="130"/>
      <c r="P1493" s="130"/>
      <c r="Q1493" s="130"/>
      <c r="R1493" s="680"/>
      <c r="S1493" s="130"/>
      <c r="T1493" s="130"/>
      <c r="U1493" s="130"/>
      <c r="V1493" s="130"/>
      <c r="W1493" s="130"/>
      <c r="X1493" s="130"/>
      <c r="Y1493" s="680"/>
      <c r="Z1493" s="130"/>
      <c r="AA1493" s="130"/>
      <c r="AB1493" s="130"/>
      <c r="AC1493" s="130"/>
      <c r="AD1493" s="130"/>
      <c r="AE1493" s="130"/>
      <c r="AF1493" s="680"/>
      <c r="AG1493" s="130"/>
      <c r="AH1493" s="130"/>
      <c r="AI1493" s="130"/>
      <c r="AJ1493" s="130"/>
      <c r="AK1493" s="130"/>
      <c r="AL1493" s="130"/>
    </row>
    <row r="1494" spans="1:38" s="43" customFormat="1" x14ac:dyDescent="0.2">
      <c r="A1494" s="15"/>
      <c r="B1494" s="685"/>
      <c r="C1494" s="15"/>
      <c r="K1494" s="680"/>
      <c r="L1494" s="130"/>
      <c r="M1494" s="130"/>
      <c r="N1494" s="130"/>
      <c r="O1494" s="130"/>
      <c r="P1494" s="130"/>
      <c r="Q1494" s="130"/>
      <c r="R1494" s="680"/>
      <c r="S1494" s="130"/>
      <c r="T1494" s="130"/>
      <c r="U1494" s="130"/>
      <c r="V1494" s="130"/>
      <c r="W1494" s="130"/>
      <c r="X1494" s="130"/>
      <c r="Y1494" s="680"/>
      <c r="Z1494" s="130"/>
      <c r="AA1494" s="130"/>
      <c r="AB1494" s="130"/>
      <c r="AC1494" s="130"/>
      <c r="AD1494" s="130"/>
      <c r="AE1494" s="130"/>
      <c r="AF1494" s="680"/>
      <c r="AG1494" s="130"/>
      <c r="AH1494" s="130"/>
      <c r="AI1494" s="130"/>
      <c r="AJ1494" s="130"/>
      <c r="AK1494" s="130"/>
      <c r="AL1494" s="130"/>
    </row>
    <row r="1495" spans="1:38" s="43" customFormat="1" x14ac:dyDescent="0.2">
      <c r="A1495" s="15"/>
      <c r="B1495" s="685"/>
      <c r="C1495" s="15"/>
      <c r="K1495" s="680"/>
      <c r="L1495" s="130"/>
      <c r="M1495" s="130"/>
      <c r="N1495" s="130"/>
      <c r="O1495" s="130"/>
      <c r="P1495" s="130"/>
      <c r="Q1495" s="130"/>
      <c r="R1495" s="680"/>
      <c r="S1495" s="130"/>
      <c r="T1495" s="130"/>
      <c r="U1495" s="130"/>
      <c r="V1495" s="130"/>
      <c r="W1495" s="130"/>
      <c r="X1495" s="130"/>
      <c r="Y1495" s="680"/>
      <c r="Z1495" s="130"/>
      <c r="AA1495" s="130"/>
      <c r="AB1495" s="130"/>
      <c r="AC1495" s="130"/>
      <c r="AD1495" s="130"/>
      <c r="AE1495" s="130"/>
      <c r="AF1495" s="680"/>
      <c r="AG1495" s="130"/>
      <c r="AH1495" s="130"/>
      <c r="AI1495" s="130"/>
      <c r="AJ1495" s="130"/>
      <c r="AK1495" s="130"/>
      <c r="AL1495" s="130"/>
    </row>
    <row r="1496" spans="1:38" s="43" customFormat="1" x14ac:dyDescent="0.2">
      <c r="A1496" s="15"/>
      <c r="B1496" s="685"/>
      <c r="C1496" s="15"/>
      <c r="K1496" s="680"/>
      <c r="L1496" s="130"/>
      <c r="M1496" s="130"/>
      <c r="N1496" s="130"/>
      <c r="O1496" s="130"/>
      <c r="P1496" s="130"/>
      <c r="Q1496" s="130"/>
      <c r="R1496" s="680"/>
      <c r="S1496" s="130"/>
      <c r="T1496" s="130"/>
      <c r="U1496" s="130"/>
      <c r="V1496" s="130"/>
      <c r="W1496" s="130"/>
      <c r="X1496" s="130"/>
      <c r="Y1496" s="680"/>
      <c r="Z1496" s="130"/>
      <c r="AA1496" s="130"/>
      <c r="AB1496" s="130"/>
      <c r="AC1496" s="130"/>
      <c r="AD1496" s="130"/>
      <c r="AE1496" s="130"/>
      <c r="AF1496" s="680"/>
      <c r="AG1496" s="130"/>
      <c r="AH1496" s="130"/>
      <c r="AI1496" s="130"/>
      <c r="AJ1496" s="130"/>
      <c r="AK1496" s="130"/>
      <c r="AL1496" s="130"/>
    </row>
    <row r="1497" spans="1:38" s="43" customFormat="1" x14ac:dyDescent="0.2">
      <c r="A1497" s="15"/>
      <c r="B1497" s="685"/>
      <c r="C1497" s="15"/>
      <c r="K1497" s="680"/>
      <c r="L1497" s="130"/>
      <c r="M1497" s="130"/>
      <c r="N1497" s="130"/>
      <c r="O1497" s="130"/>
      <c r="P1497" s="130"/>
      <c r="Q1497" s="130"/>
      <c r="R1497" s="680"/>
      <c r="S1497" s="130"/>
      <c r="T1497" s="130"/>
      <c r="U1497" s="130"/>
      <c r="V1497" s="130"/>
      <c r="W1497" s="130"/>
      <c r="X1497" s="130"/>
      <c r="Y1497" s="680"/>
      <c r="Z1497" s="130"/>
      <c r="AA1497" s="130"/>
      <c r="AB1497" s="130"/>
      <c r="AC1497" s="130"/>
      <c r="AD1497" s="130"/>
      <c r="AE1497" s="130"/>
      <c r="AF1497" s="680"/>
      <c r="AG1497" s="130"/>
      <c r="AH1497" s="130"/>
      <c r="AI1497" s="130"/>
      <c r="AJ1497" s="130"/>
      <c r="AK1497" s="130"/>
      <c r="AL1497" s="130"/>
    </row>
    <row r="1498" spans="1:38" s="43" customFormat="1" x14ac:dyDescent="0.2">
      <c r="A1498" s="15"/>
      <c r="B1498" s="685"/>
      <c r="C1498" s="15"/>
      <c r="K1498" s="680"/>
      <c r="L1498" s="130"/>
      <c r="M1498" s="130"/>
      <c r="N1498" s="130"/>
      <c r="O1498" s="130"/>
      <c r="P1498" s="130"/>
      <c r="Q1498" s="130"/>
      <c r="R1498" s="680"/>
      <c r="S1498" s="130"/>
      <c r="T1498" s="130"/>
      <c r="U1498" s="130"/>
      <c r="V1498" s="130"/>
      <c r="W1498" s="130"/>
      <c r="X1498" s="130"/>
      <c r="Y1498" s="680"/>
      <c r="Z1498" s="130"/>
      <c r="AA1498" s="130"/>
      <c r="AB1498" s="130"/>
      <c r="AC1498" s="130"/>
      <c r="AD1498" s="130"/>
      <c r="AE1498" s="130"/>
      <c r="AF1498" s="680"/>
      <c r="AG1498" s="130"/>
      <c r="AH1498" s="130"/>
      <c r="AI1498" s="130"/>
      <c r="AJ1498" s="130"/>
      <c r="AK1498" s="130"/>
      <c r="AL1498" s="130"/>
    </row>
    <row r="1499" spans="1:38" s="43" customFormat="1" x14ac:dyDescent="0.2">
      <c r="A1499" s="15"/>
      <c r="B1499" s="685"/>
      <c r="C1499" s="15"/>
      <c r="K1499" s="680"/>
      <c r="L1499" s="130"/>
      <c r="M1499" s="130"/>
      <c r="N1499" s="130"/>
      <c r="O1499" s="130"/>
      <c r="P1499" s="130"/>
      <c r="Q1499" s="130"/>
      <c r="R1499" s="680"/>
      <c r="S1499" s="130"/>
      <c r="T1499" s="130"/>
      <c r="U1499" s="130"/>
      <c r="V1499" s="130"/>
      <c r="W1499" s="130"/>
      <c r="X1499" s="130"/>
      <c r="Y1499" s="680"/>
      <c r="Z1499" s="130"/>
      <c r="AA1499" s="130"/>
      <c r="AB1499" s="130"/>
      <c r="AC1499" s="130"/>
      <c r="AD1499" s="130"/>
      <c r="AE1499" s="130"/>
      <c r="AF1499" s="680"/>
      <c r="AG1499" s="130"/>
      <c r="AH1499" s="130"/>
      <c r="AI1499" s="130"/>
      <c r="AJ1499" s="130"/>
      <c r="AK1499" s="130"/>
      <c r="AL1499" s="130"/>
    </row>
    <row r="1500" spans="1:38" s="43" customFormat="1" x14ac:dyDescent="0.2">
      <c r="A1500" s="15"/>
      <c r="B1500" s="685"/>
      <c r="C1500" s="15"/>
      <c r="K1500" s="680"/>
      <c r="L1500" s="130"/>
      <c r="M1500" s="130"/>
      <c r="N1500" s="130"/>
      <c r="O1500" s="130"/>
      <c r="P1500" s="130"/>
      <c r="Q1500" s="130"/>
      <c r="R1500" s="680"/>
      <c r="S1500" s="130"/>
      <c r="T1500" s="130"/>
      <c r="U1500" s="130"/>
      <c r="V1500" s="130"/>
      <c r="W1500" s="130"/>
      <c r="X1500" s="130"/>
      <c r="Y1500" s="680"/>
      <c r="Z1500" s="130"/>
      <c r="AA1500" s="130"/>
      <c r="AB1500" s="130"/>
      <c r="AC1500" s="130"/>
      <c r="AD1500" s="130"/>
      <c r="AE1500" s="130"/>
      <c r="AF1500" s="680"/>
      <c r="AG1500" s="130"/>
      <c r="AH1500" s="130"/>
      <c r="AI1500" s="130"/>
      <c r="AJ1500" s="130"/>
      <c r="AK1500" s="130"/>
      <c r="AL1500" s="130"/>
    </row>
    <row r="1501" spans="1:38" s="43" customFormat="1" x14ac:dyDescent="0.2">
      <c r="A1501" s="15"/>
      <c r="B1501" s="685"/>
      <c r="C1501" s="15"/>
      <c r="K1501" s="680"/>
      <c r="L1501" s="130"/>
      <c r="M1501" s="130"/>
      <c r="N1501" s="130"/>
      <c r="O1501" s="130"/>
      <c r="P1501" s="130"/>
      <c r="Q1501" s="130"/>
      <c r="R1501" s="680"/>
      <c r="S1501" s="130"/>
      <c r="T1501" s="130"/>
      <c r="U1501" s="130"/>
      <c r="V1501" s="130"/>
      <c r="W1501" s="130"/>
      <c r="X1501" s="130"/>
      <c r="Y1501" s="680"/>
      <c r="Z1501" s="130"/>
      <c r="AA1501" s="130"/>
      <c r="AB1501" s="130"/>
      <c r="AC1501" s="130"/>
      <c r="AD1501" s="130"/>
      <c r="AE1501" s="130"/>
      <c r="AF1501" s="680"/>
      <c r="AG1501" s="130"/>
      <c r="AH1501" s="130"/>
      <c r="AI1501" s="130"/>
      <c r="AJ1501" s="130"/>
      <c r="AK1501" s="130"/>
      <c r="AL1501" s="130"/>
    </row>
    <row r="1502" spans="1:38" s="43" customFormat="1" x14ac:dyDescent="0.2">
      <c r="A1502" s="15"/>
      <c r="B1502" s="685"/>
      <c r="C1502" s="15"/>
      <c r="K1502" s="680"/>
      <c r="L1502" s="130"/>
      <c r="M1502" s="130"/>
      <c r="N1502" s="130"/>
      <c r="O1502" s="130"/>
      <c r="P1502" s="130"/>
      <c r="Q1502" s="130"/>
      <c r="R1502" s="680"/>
      <c r="S1502" s="130"/>
      <c r="T1502" s="130"/>
      <c r="U1502" s="130"/>
      <c r="V1502" s="130"/>
      <c r="W1502" s="130"/>
      <c r="X1502" s="130"/>
      <c r="Y1502" s="680"/>
      <c r="Z1502" s="130"/>
      <c r="AA1502" s="130"/>
      <c r="AB1502" s="130"/>
      <c r="AC1502" s="130"/>
      <c r="AD1502" s="130"/>
      <c r="AE1502" s="130"/>
      <c r="AF1502" s="680"/>
      <c r="AG1502" s="130"/>
      <c r="AH1502" s="130"/>
      <c r="AI1502" s="130"/>
      <c r="AJ1502" s="130"/>
      <c r="AK1502" s="130"/>
      <c r="AL1502" s="130"/>
    </row>
    <row r="1503" spans="1:38" s="43" customFormat="1" x14ac:dyDescent="0.2">
      <c r="A1503" s="15"/>
      <c r="B1503" s="685"/>
      <c r="C1503" s="15"/>
      <c r="K1503" s="680"/>
      <c r="L1503" s="130"/>
      <c r="M1503" s="130"/>
      <c r="N1503" s="130"/>
      <c r="O1503" s="130"/>
      <c r="P1503" s="130"/>
      <c r="Q1503" s="130"/>
      <c r="R1503" s="680"/>
      <c r="S1503" s="130"/>
      <c r="T1503" s="130"/>
      <c r="U1503" s="130"/>
      <c r="V1503" s="130"/>
      <c r="W1503" s="130"/>
      <c r="X1503" s="130"/>
      <c r="Y1503" s="680"/>
      <c r="Z1503" s="130"/>
      <c r="AA1503" s="130"/>
      <c r="AB1503" s="130"/>
      <c r="AC1503" s="130"/>
      <c r="AD1503" s="130"/>
      <c r="AE1503" s="130"/>
      <c r="AF1503" s="680"/>
      <c r="AG1503" s="130"/>
      <c r="AH1503" s="130"/>
      <c r="AI1503" s="130"/>
      <c r="AJ1503" s="130"/>
      <c r="AK1503" s="130"/>
      <c r="AL1503" s="130"/>
    </row>
    <row r="1504" spans="1:38" s="43" customFormat="1" x14ac:dyDescent="0.2">
      <c r="A1504" s="15"/>
      <c r="B1504" s="685"/>
      <c r="C1504" s="15"/>
      <c r="K1504" s="680"/>
      <c r="L1504" s="130"/>
      <c r="M1504" s="130"/>
      <c r="N1504" s="130"/>
      <c r="O1504" s="130"/>
      <c r="P1504" s="130"/>
      <c r="Q1504" s="130"/>
      <c r="R1504" s="680"/>
      <c r="S1504" s="130"/>
      <c r="T1504" s="130"/>
      <c r="U1504" s="130"/>
      <c r="V1504" s="130"/>
      <c r="W1504" s="130"/>
      <c r="X1504" s="130"/>
      <c r="Y1504" s="680"/>
      <c r="Z1504" s="130"/>
      <c r="AA1504" s="130"/>
      <c r="AB1504" s="130"/>
      <c r="AC1504" s="130"/>
      <c r="AD1504" s="130"/>
      <c r="AE1504" s="130"/>
      <c r="AF1504" s="680"/>
      <c r="AG1504" s="130"/>
      <c r="AH1504" s="130"/>
      <c r="AI1504" s="130"/>
      <c r="AJ1504" s="130"/>
      <c r="AK1504" s="130"/>
      <c r="AL1504" s="130"/>
    </row>
    <row r="1505" spans="1:38" s="43" customFormat="1" x14ac:dyDescent="0.2">
      <c r="A1505" s="15"/>
      <c r="B1505" s="685"/>
      <c r="C1505" s="15"/>
      <c r="K1505" s="680"/>
      <c r="L1505" s="130"/>
      <c r="M1505" s="130"/>
      <c r="N1505" s="130"/>
      <c r="O1505" s="130"/>
      <c r="P1505" s="130"/>
      <c r="Q1505" s="130"/>
      <c r="R1505" s="680"/>
      <c r="S1505" s="130"/>
      <c r="T1505" s="130"/>
      <c r="U1505" s="130"/>
      <c r="V1505" s="130"/>
      <c r="W1505" s="130"/>
      <c r="X1505" s="130"/>
      <c r="Y1505" s="680"/>
      <c r="Z1505" s="130"/>
      <c r="AA1505" s="130"/>
      <c r="AB1505" s="130"/>
      <c r="AC1505" s="130"/>
      <c r="AD1505" s="130"/>
      <c r="AE1505" s="130"/>
      <c r="AF1505" s="680"/>
      <c r="AG1505" s="130"/>
      <c r="AH1505" s="130"/>
      <c r="AI1505" s="130"/>
      <c r="AJ1505" s="130"/>
      <c r="AK1505" s="130"/>
      <c r="AL1505" s="130"/>
    </row>
    <row r="1506" spans="1:38" s="43" customFormat="1" x14ac:dyDescent="0.2">
      <c r="A1506" s="15"/>
      <c r="B1506" s="685"/>
      <c r="C1506" s="15"/>
      <c r="K1506" s="680"/>
      <c r="L1506" s="130"/>
      <c r="M1506" s="130"/>
      <c r="N1506" s="130"/>
      <c r="O1506" s="130"/>
      <c r="P1506" s="130"/>
      <c r="Q1506" s="130"/>
      <c r="R1506" s="680"/>
      <c r="S1506" s="130"/>
      <c r="T1506" s="130"/>
      <c r="U1506" s="130"/>
      <c r="V1506" s="130"/>
      <c r="W1506" s="130"/>
      <c r="X1506" s="130"/>
      <c r="Y1506" s="680"/>
      <c r="Z1506" s="130"/>
      <c r="AA1506" s="130"/>
      <c r="AB1506" s="130"/>
      <c r="AC1506" s="130"/>
      <c r="AD1506" s="130"/>
      <c r="AE1506" s="130"/>
      <c r="AF1506" s="680"/>
      <c r="AG1506" s="130"/>
      <c r="AH1506" s="130"/>
      <c r="AI1506" s="130"/>
      <c r="AJ1506" s="130"/>
      <c r="AK1506" s="130"/>
      <c r="AL1506" s="130"/>
    </row>
    <row r="1507" spans="1:38" s="43" customFormat="1" x14ac:dyDescent="0.2">
      <c r="A1507" s="15"/>
      <c r="B1507" s="685"/>
      <c r="C1507" s="15"/>
      <c r="K1507" s="680"/>
      <c r="L1507" s="130"/>
      <c r="M1507" s="130"/>
      <c r="N1507" s="130"/>
      <c r="O1507" s="130"/>
      <c r="P1507" s="130"/>
      <c r="Q1507" s="130"/>
      <c r="R1507" s="680"/>
      <c r="S1507" s="130"/>
      <c r="T1507" s="130"/>
      <c r="U1507" s="130"/>
      <c r="V1507" s="130"/>
      <c r="W1507" s="130"/>
      <c r="X1507" s="130"/>
      <c r="Y1507" s="680"/>
      <c r="Z1507" s="130"/>
      <c r="AA1507" s="130"/>
      <c r="AB1507" s="130"/>
      <c r="AC1507" s="130"/>
      <c r="AD1507" s="130"/>
      <c r="AE1507" s="130"/>
      <c r="AF1507" s="680"/>
      <c r="AG1507" s="130"/>
      <c r="AH1507" s="130"/>
      <c r="AI1507" s="130"/>
      <c r="AJ1507" s="130"/>
      <c r="AK1507" s="130"/>
      <c r="AL1507" s="130"/>
    </row>
    <row r="1508" spans="1:38" s="43" customFormat="1" x14ac:dyDescent="0.2">
      <c r="A1508" s="15"/>
      <c r="B1508" s="685"/>
      <c r="C1508" s="15"/>
      <c r="K1508" s="680"/>
      <c r="L1508" s="130"/>
      <c r="M1508" s="130"/>
      <c r="N1508" s="130"/>
      <c r="O1508" s="130"/>
      <c r="P1508" s="130"/>
      <c r="Q1508" s="130"/>
      <c r="R1508" s="680"/>
      <c r="S1508" s="130"/>
      <c r="T1508" s="130"/>
      <c r="U1508" s="130"/>
      <c r="V1508" s="130"/>
      <c r="W1508" s="130"/>
      <c r="X1508" s="130"/>
      <c r="Y1508" s="680"/>
      <c r="Z1508" s="130"/>
      <c r="AA1508" s="130"/>
      <c r="AB1508" s="130"/>
      <c r="AC1508" s="130"/>
      <c r="AD1508" s="130"/>
      <c r="AE1508" s="130"/>
      <c r="AF1508" s="680"/>
      <c r="AG1508" s="130"/>
      <c r="AH1508" s="130"/>
      <c r="AI1508" s="130"/>
      <c r="AJ1508" s="130"/>
      <c r="AK1508" s="130"/>
      <c r="AL1508" s="130"/>
    </row>
    <row r="1509" spans="1:38" s="43" customFormat="1" x14ac:dyDescent="0.2">
      <c r="A1509" s="15"/>
      <c r="B1509" s="685"/>
      <c r="C1509" s="15"/>
      <c r="K1509" s="680"/>
      <c r="L1509" s="130"/>
      <c r="M1509" s="130"/>
      <c r="N1509" s="130"/>
      <c r="O1509" s="130"/>
      <c r="P1509" s="130"/>
      <c r="Q1509" s="130"/>
      <c r="R1509" s="680"/>
      <c r="S1509" s="130"/>
      <c r="T1509" s="130"/>
      <c r="U1509" s="130"/>
      <c r="V1509" s="130"/>
      <c r="W1509" s="130"/>
      <c r="X1509" s="130"/>
      <c r="Y1509" s="680"/>
      <c r="Z1509" s="130"/>
      <c r="AA1509" s="130"/>
      <c r="AB1509" s="130"/>
      <c r="AC1509" s="130"/>
      <c r="AD1509" s="130"/>
      <c r="AE1509" s="130"/>
      <c r="AF1509" s="680"/>
      <c r="AG1509" s="130"/>
      <c r="AH1509" s="130"/>
      <c r="AI1509" s="130"/>
      <c r="AJ1509" s="130"/>
      <c r="AK1509" s="130"/>
      <c r="AL1509" s="130"/>
    </row>
    <row r="1510" spans="1:38" s="43" customFormat="1" x14ac:dyDescent="0.2">
      <c r="A1510" s="15"/>
      <c r="B1510" s="685"/>
      <c r="C1510" s="15"/>
      <c r="K1510" s="680"/>
      <c r="L1510" s="130"/>
      <c r="M1510" s="130"/>
      <c r="N1510" s="130"/>
      <c r="O1510" s="130"/>
      <c r="P1510" s="130"/>
      <c r="Q1510" s="130"/>
      <c r="R1510" s="680"/>
      <c r="S1510" s="130"/>
      <c r="T1510" s="130"/>
      <c r="U1510" s="130"/>
      <c r="V1510" s="130"/>
      <c r="W1510" s="130"/>
      <c r="X1510" s="130"/>
      <c r="Y1510" s="680"/>
      <c r="Z1510" s="130"/>
      <c r="AA1510" s="130"/>
      <c r="AB1510" s="130"/>
      <c r="AC1510" s="130"/>
      <c r="AD1510" s="130"/>
      <c r="AE1510" s="130"/>
      <c r="AF1510" s="680"/>
      <c r="AG1510" s="130"/>
      <c r="AH1510" s="130"/>
      <c r="AI1510" s="130"/>
      <c r="AJ1510" s="130"/>
      <c r="AK1510" s="130"/>
      <c r="AL1510" s="130"/>
    </row>
    <row r="1511" spans="1:38" s="43" customFormat="1" x14ac:dyDescent="0.2">
      <c r="A1511" s="15"/>
      <c r="B1511" s="685"/>
      <c r="C1511" s="15"/>
      <c r="K1511" s="680"/>
      <c r="L1511" s="130"/>
      <c r="M1511" s="130"/>
      <c r="N1511" s="130"/>
      <c r="O1511" s="130"/>
      <c r="P1511" s="130"/>
      <c r="Q1511" s="130"/>
      <c r="R1511" s="680"/>
      <c r="S1511" s="130"/>
      <c r="T1511" s="130"/>
      <c r="U1511" s="130"/>
      <c r="V1511" s="130"/>
      <c r="W1511" s="130"/>
      <c r="X1511" s="130"/>
      <c r="Y1511" s="680"/>
      <c r="Z1511" s="130"/>
      <c r="AA1511" s="130"/>
      <c r="AB1511" s="130"/>
      <c r="AC1511" s="130"/>
      <c r="AD1511" s="130"/>
      <c r="AE1511" s="130"/>
      <c r="AF1511" s="680"/>
      <c r="AG1511" s="130"/>
      <c r="AH1511" s="130"/>
      <c r="AI1511" s="130"/>
      <c r="AJ1511" s="130"/>
      <c r="AK1511" s="130"/>
      <c r="AL1511" s="130"/>
    </row>
    <row r="1512" spans="1:38" s="43" customFormat="1" x14ac:dyDescent="0.2">
      <c r="A1512" s="15"/>
      <c r="B1512" s="685"/>
      <c r="C1512" s="15"/>
      <c r="K1512" s="680"/>
      <c r="L1512" s="130"/>
      <c r="M1512" s="130"/>
      <c r="N1512" s="130"/>
      <c r="O1512" s="130"/>
      <c r="P1512" s="130"/>
      <c r="Q1512" s="130"/>
      <c r="R1512" s="680"/>
      <c r="S1512" s="130"/>
      <c r="T1512" s="130"/>
      <c r="U1512" s="130"/>
      <c r="V1512" s="130"/>
      <c r="W1512" s="130"/>
      <c r="X1512" s="130"/>
      <c r="Y1512" s="680"/>
      <c r="Z1512" s="130"/>
      <c r="AA1512" s="130"/>
      <c r="AB1512" s="130"/>
      <c r="AC1512" s="130"/>
      <c r="AD1512" s="130"/>
      <c r="AE1512" s="130"/>
      <c r="AF1512" s="680"/>
      <c r="AG1512" s="130"/>
      <c r="AH1512" s="130"/>
      <c r="AI1512" s="130"/>
      <c r="AJ1512" s="130"/>
      <c r="AK1512" s="130"/>
      <c r="AL1512" s="130"/>
    </row>
    <row r="1513" spans="1:38" s="43" customFormat="1" x14ac:dyDescent="0.2">
      <c r="A1513" s="15"/>
      <c r="B1513" s="685"/>
      <c r="C1513" s="15"/>
      <c r="K1513" s="680"/>
      <c r="L1513" s="130"/>
      <c r="M1513" s="130"/>
      <c r="N1513" s="130"/>
      <c r="O1513" s="130"/>
      <c r="P1513" s="130"/>
      <c r="Q1513" s="130"/>
      <c r="R1513" s="680"/>
      <c r="S1513" s="130"/>
      <c r="T1513" s="130"/>
      <c r="U1513" s="130"/>
      <c r="V1513" s="130"/>
      <c r="W1513" s="130"/>
      <c r="X1513" s="130"/>
      <c r="Y1513" s="680"/>
      <c r="Z1513" s="130"/>
      <c r="AA1513" s="130"/>
      <c r="AB1513" s="130"/>
      <c r="AC1513" s="130"/>
      <c r="AD1513" s="130"/>
      <c r="AE1513" s="130"/>
      <c r="AF1513" s="680"/>
      <c r="AG1513" s="130"/>
      <c r="AH1513" s="130"/>
      <c r="AI1513" s="130"/>
      <c r="AJ1513" s="130"/>
      <c r="AK1513" s="130"/>
      <c r="AL1513" s="130"/>
    </row>
    <row r="1514" spans="1:38" s="43" customFormat="1" x14ac:dyDescent="0.2">
      <c r="A1514" s="15"/>
      <c r="B1514" s="685"/>
      <c r="C1514" s="15"/>
      <c r="K1514" s="680"/>
      <c r="L1514" s="130"/>
      <c r="M1514" s="130"/>
      <c r="N1514" s="130"/>
      <c r="O1514" s="130"/>
      <c r="P1514" s="130"/>
      <c r="Q1514" s="130"/>
      <c r="R1514" s="680"/>
      <c r="S1514" s="130"/>
      <c r="T1514" s="130"/>
      <c r="U1514" s="130"/>
      <c r="V1514" s="130"/>
      <c r="W1514" s="130"/>
      <c r="X1514" s="130"/>
      <c r="Y1514" s="680"/>
      <c r="Z1514" s="130"/>
      <c r="AA1514" s="130"/>
      <c r="AB1514" s="130"/>
      <c r="AC1514" s="130"/>
      <c r="AD1514" s="130"/>
      <c r="AE1514" s="130"/>
      <c r="AF1514" s="680"/>
      <c r="AG1514" s="130"/>
      <c r="AH1514" s="130"/>
      <c r="AI1514" s="130"/>
      <c r="AJ1514" s="130"/>
      <c r="AK1514" s="130"/>
      <c r="AL1514" s="130"/>
    </row>
    <row r="1515" spans="1:38" s="43" customFormat="1" x14ac:dyDescent="0.2">
      <c r="A1515" s="15"/>
      <c r="B1515" s="685"/>
      <c r="C1515" s="15"/>
      <c r="K1515" s="680"/>
      <c r="L1515" s="130"/>
      <c r="M1515" s="130"/>
      <c r="N1515" s="130"/>
      <c r="O1515" s="130"/>
      <c r="P1515" s="130"/>
      <c r="Q1515" s="130"/>
      <c r="R1515" s="680"/>
      <c r="S1515" s="130"/>
      <c r="T1515" s="130"/>
      <c r="U1515" s="130"/>
      <c r="V1515" s="130"/>
      <c r="W1515" s="130"/>
      <c r="X1515" s="130"/>
      <c r="Y1515" s="680"/>
      <c r="Z1515" s="130"/>
      <c r="AA1515" s="130"/>
      <c r="AB1515" s="130"/>
      <c r="AC1515" s="130"/>
      <c r="AD1515" s="130"/>
      <c r="AE1515" s="130"/>
      <c r="AF1515" s="680"/>
      <c r="AG1515" s="130"/>
      <c r="AH1515" s="130"/>
      <c r="AI1515" s="130"/>
      <c r="AJ1515" s="130"/>
      <c r="AK1515" s="130"/>
      <c r="AL1515" s="130"/>
    </row>
    <row r="1516" spans="1:38" s="43" customFormat="1" x14ac:dyDescent="0.2">
      <c r="A1516" s="15"/>
      <c r="B1516" s="685"/>
      <c r="C1516" s="15"/>
      <c r="K1516" s="680"/>
      <c r="L1516" s="130"/>
      <c r="M1516" s="130"/>
      <c r="N1516" s="130"/>
      <c r="O1516" s="130"/>
      <c r="P1516" s="130"/>
      <c r="Q1516" s="130"/>
      <c r="R1516" s="680"/>
      <c r="S1516" s="130"/>
      <c r="T1516" s="130"/>
      <c r="U1516" s="130"/>
      <c r="V1516" s="130"/>
      <c r="W1516" s="130"/>
      <c r="X1516" s="130"/>
      <c r="Y1516" s="680"/>
      <c r="Z1516" s="130"/>
      <c r="AA1516" s="130"/>
      <c r="AB1516" s="130"/>
      <c r="AC1516" s="130"/>
      <c r="AD1516" s="130"/>
      <c r="AE1516" s="130"/>
      <c r="AF1516" s="680"/>
      <c r="AG1516" s="130"/>
      <c r="AH1516" s="130"/>
      <c r="AI1516" s="130"/>
      <c r="AJ1516" s="130"/>
      <c r="AK1516" s="130"/>
      <c r="AL1516" s="130"/>
    </row>
    <row r="1517" spans="1:38" s="43" customFormat="1" x14ac:dyDescent="0.2">
      <c r="A1517" s="15"/>
      <c r="B1517" s="685"/>
      <c r="C1517" s="15"/>
      <c r="K1517" s="680"/>
      <c r="L1517" s="130"/>
      <c r="M1517" s="130"/>
      <c r="N1517" s="130"/>
      <c r="O1517" s="130"/>
      <c r="P1517" s="130"/>
      <c r="Q1517" s="130"/>
      <c r="R1517" s="680"/>
      <c r="S1517" s="130"/>
      <c r="T1517" s="130"/>
      <c r="U1517" s="130"/>
      <c r="V1517" s="130"/>
      <c r="W1517" s="130"/>
      <c r="X1517" s="130"/>
      <c r="Y1517" s="680"/>
      <c r="Z1517" s="130"/>
      <c r="AA1517" s="130"/>
      <c r="AB1517" s="130"/>
      <c r="AC1517" s="130"/>
      <c r="AD1517" s="130"/>
      <c r="AE1517" s="130"/>
      <c r="AF1517" s="680"/>
      <c r="AG1517" s="130"/>
      <c r="AH1517" s="130"/>
      <c r="AI1517" s="130"/>
      <c r="AJ1517" s="130"/>
      <c r="AK1517" s="130"/>
      <c r="AL1517" s="130"/>
    </row>
    <row r="1518" spans="1:38" s="43" customFormat="1" x14ac:dyDescent="0.2">
      <c r="A1518" s="15"/>
      <c r="B1518" s="685"/>
      <c r="C1518" s="15"/>
      <c r="K1518" s="680"/>
      <c r="L1518" s="130"/>
      <c r="M1518" s="130"/>
      <c r="N1518" s="130"/>
      <c r="O1518" s="130"/>
      <c r="P1518" s="130"/>
      <c r="Q1518" s="130"/>
      <c r="R1518" s="680"/>
      <c r="S1518" s="130"/>
      <c r="T1518" s="130"/>
      <c r="U1518" s="130"/>
      <c r="V1518" s="130"/>
      <c r="W1518" s="130"/>
      <c r="X1518" s="130"/>
      <c r="Y1518" s="680"/>
      <c r="Z1518" s="130"/>
      <c r="AA1518" s="130"/>
      <c r="AB1518" s="130"/>
      <c r="AC1518" s="130"/>
      <c r="AD1518" s="130"/>
      <c r="AE1518" s="130"/>
      <c r="AF1518" s="680"/>
      <c r="AG1518" s="130"/>
      <c r="AH1518" s="130"/>
      <c r="AI1518" s="130"/>
      <c r="AJ1518" s="130"/>
      <c r="AK1518" s="130"/>
      <c r="AL1518" s="130"/>
    </row>
    <row r="1519" spans="1:38" s="43" customFormat="1" x14ac:dyDescent="0.2">
      <c r="A1519" s="15"/>
      <c r="B1519" s="685"/>
      <c r="C1519" s="15"/>
      <c r="K1519" s="680"/>
      <c r="L1519" s="130"/>
      <c r="M1519" s="130"/>
      <c r="N1519" s="130"/>
      <c r="O1519" s="130"/>
      <c r="P1519" s="130"/>
      <c r="Q1519" s="130"/>
      <c r="R1519" s="680"/>
      <c r="S1519" s="130"/>
      <c r="T1519" s="130"/>
      <c r="U1519" s="130"/>
      <c r="V1519" s="130"/>
      <c r="W1519" s="130"/>
      <c r="X1519" s="130"/>
      <c r="Y1519" s="680"/>
      <c r="Z1519" s="130"/>
      <c r="AA1519" s="130"/>
      <c r="AB1519" s="130"/>
      <c r="AC1519" s="130"/>
      <c r="AD1519" s="130"/>
      <c r="AE1519" s="130"/>
      <c r="AF1519" s="680"/>
      <c r="AG1519" s="130"/>
      <c r="AH1519" s="130"/>
      <c r="AI1519" s="130"/>
      <c r="AJ1519" s="130"/>
      <c r="AK1519" s="130"/>
      <c r="AL1519" s="130"/>
    </row>
    <row r="1520" spans="1:38" s="43" customFormat="1" x14ac:dyDescent="0.2">
      <c r="A1520" s="15"/>
      <c r="B1520" s="685"/>
      <c r="C1520" s="15"/>
      <c r="K1520" s="680"/>
      <c r="L1520" s="130"/>
      <c r="M1520" s="130"/>
      <c r="N1520" s="130"/>
      <c r="O1520" s="130"/>
      <c r="P1520" s="130"/>
      <c r="Q1520" s="130"/>
      <c r="R1520" s="680"/>
      <c r="S1520" s="130"/>
      <c r="T1520" s="130"/>
      <c r="U1520" s="130"/>
      <c r="V1520" s="130"/>
      <c r="W1520" s="130"/>
      <c r="X1520" s="130"/>
      <c r="Y1520" s="680"/>
      <c r="Z1520" s="130"/>
      <c r="AA1520" s="130"/>
      <c r="AB1520" s="130"/>
      <c r="AC1520" s="130"/>
      <c r="AD1520" s="130"/>
      <c r="AE1520" s="130"/>
      <c r="AF1520" s="680"/>
      <c r="AG1520" s="130"/>
      <c r="AH1520" s="130"/>
      <c r="AI1520" s="130"/>
      <c r="AJ1520" s="130"/>
      <c r="AK1520" s="130"/>
      <c r="AL1520" s="130"/>
    </row>
    <row r="1521" spans="1:16113" s="43" customFormat="1" x14ac:dyDescent="0.2">
      <c r="A1521" s="15"/>
      <c r="B1521" s="685"/>
      <c r="C1521" s="15"/>
      <c r="K1521" s="680"/>
      <c r="L1521" s="130"/>
      <c r="M1521" s="130"/>
      <c r="N1521" s="130"/>
      <c r="O1521" s="130"/>
      <c r="P1521" s="130"/>
      <c r="Q1521" s="130"/>
      <c r="R1521" s="680"/>
      <c r="S1521" s="130"/>
      <c r="T1521" s="130"/>
      <c r="U1521" s="130"/>
      <c r="V1521" s="130"/>
      <c r="W1521" s="130"/>
      <c r="X1521" s="130"/>
      <c r="Y1521" s="680"/>
      <c r="Z1521" s="130"/>
      <c r="AA1521" s="130"/>
      <c r="AB1521" s="130"/>
      <c r="AC1521" s="130"/>
      <c r="AD1521" s="130"/>
      <c r="AE1521" s="130"/>
      <c r="AF1521" s="680"/>
      <c r="AG1521" s="130"/>
      <c r="AH1521" s="130"/>
      <c r="AI1521" s="130"/>
      <c r="AJ1521" s="130"/>
      <c r="AK1521" s="130"/>
      <c r="AL1521" s="130"/>
    </row>
    <row r="1522" spans="1:16113" s="43" customFormat="1" x14ac:dyDescent="0.2">
      <c r="A1522" s="15"/>
      <c r="B1522" s="685"/>
      <c r="C1522" s="15"/>
      <c r="K1522" s="680"/>
      <c r="L1522" s="130"/>
      <c r="M1522" s="130"/>
      <c r="N1522" s="130"/>
      <c r="O1522" s="130"/>
      <c r="P1522" s="130"/>
      <c r="Q1522" s="130"/>
      <c r="R1522" s="680"/>
      <c r="S1522" s="130"/>
      <c r="T1522" s="130"/>
      <c r="U1522" s="130"/>
      <c r="V1522" s="130"/>
      <c r="W1522" s="130"/>
      <c r="X1522" s="130"/>
      <c r="Y1522" s="680"/>
      <c r="Z1522" s="130"/>
      <c r="AA1522" s="130"/>
      <c r="AB1522" s="130"/>
      <c r="AC1522" s="130"/>
      <c r="AD1522" s="130"/>
      <c r="AE1522" s="130"/>
      <c r="AF1522" s="680"/>
      <c r="AG1522" s="130"/>
      <c r="AH1522" s="130"/>
      <c r="AI1522" s="130"/>
      <c r="AJ1522" s="130"/>
      <c r="AK1522" s="130"/>
      <c r="AL1522" s="130"/>
    </row>
    <row r="1523" spans="1:16113" s="43" customFormat="1" x14ac:dyDescent="0.2">
      <c r="A1523" s="15"/>
      <c r="B1523" s="685"/>
      <c r="C1523" s="15"/>
      <c r="K1523" s="680"/>
      <c r="L1523" s="130"/>
      <c r="M1523" s="130"/>
      <c r="N1523" s="130"/>
      <c r="O1523" s="130"/>
      <c r="P1523" s="130"/>
      <c r="Q1523" s="130"/>
      <c r="R1523" s="680"/>
      <c r="S1523" s="130"/>
      <c r="T1523" s="130"/>
      <c r="U1523" s="130"/>
      <c r="V1523" s="130"/>
      <c r="W1523" s="130"/>
      <c r="X1523" s="130"/>
      <c r="Y1523" s="680"/>
      <c r="Z1523" s="130"/>
      <c r="AA1523" s="130"/>
      <c r="AB1523" s="130"/>
      <c r="AC1523" s="130"/>
      <c r="AD1523" s="130"/>
      <c r="AE1523" s="130"/>
      <c r="AF1523" s="680"/>
      <c r="AG1523" s="130"/>
      <c r="AH1523" s="130"/>
      <c r="AI1523" s="130"/>
      <c r="AJ1523" s="130"/>
      <c r="AK1523" s="130"/>
      <c r="AL1523" s="130"/>
    </row>
    <row r="1524" spans="1:16113" s="43" customFormat="1" x14ac:dyDescent="0.2">
      <c r="A1524" s="15"/>
      <c r="B1524" s="685"/>
      <c r="C1524" s="15"/>
      <c r="K1524" s="680"/>
      <c r="L1524" s="130"/>
      <c r="M1524" s="130"/>
      <c r="N1524" s="130"/>
      <c r="O1524" s="130"/>
      <c r="P1524" s="130"/>
      <c r="Q1524" s="130"/>
      <c r="R1524" s="680"/>
      <c r="S1524" s="130"/>
      <c r="T1524" s="130"/>
      <c r="U1524" s="130"/>
      <c r="V1524" s="130"/>
      <c r="W1524" s="130"/>
      <c r="X1524" s="130"/>
      <c r="Y1524" s="680"/>
      <c r="Z1524" s="130"/>
      <c r="AA1524" s="130"/>
      <c r="AB1524" s="130"/>
      <c r="AC1524" s="130"/>
      <c r="AD1524" s="130"/>
      <c r="AE1524" s="130"/>
      <c r="AF1524" s="680"/>
      <c r="AG1524" s="130"/>
      <c r="AH1524" s="130"/>
      <c r="AI1524" s="130"/>
      <c r="AJ1524" s="130"/>
      <c r="AK1524" s="130"/>
      <c r="AL1524" s="130"/>
    </row>
    <row r="1525" spans="1:16113" s="43" customFormat="1" x14ac:dyDescent="0.2">
      <c r="A1525" s="15"/>
      <c r="B1525" s="685"/>
      <c r="C1525" s="15"/>
      <c r="K1525" s="680"/>
      <c r="L1525" s="130"/>
      <c r="M1525" s="130"/>
      <c r="N1525" s="130"/>
      <c r="O1525" s="130"/>
      <c r="P1525" s="130"/>
      <c r="Q1525" s="130"/>
      <c r="R1525" s="680"/>
      <c r="S1525" s="130"/>
      <c r="T1525" s="130"/>
      <c r="U1525" s="130"/>
      <c r="V1525" s="130"/>
      <c r="W1525" s="130"/>
      <c r="X1525" s="130"/>
      <c r="Y1525" s="680"/>
      <c r="Z1525" s="130"/>
      <c r="AA1525" s="130"/>
      <c r="AB1525" s="130"/>
      <c r="AC1525" s="130"/>
      <c r="AD1525" s="130"/>
      <c r="AE1525" s="130"/>
      <c r="AF1525" s="680"/>
      <c r="AG1525" s="130"/>
      <c r="AH1525" s="130"/>
      <c r="AI1525" s="130"/>
      <c r="AJ1525" s="130"/>
      <c r="AK1525" s="130"/>
      <c r="AL1525" s="130"/>
    </row>
    <row r="1526" spans="1:16113" s="43" customFormat="1" x14ac:dyDescent="0.2">
      <c r="A1526" s="15"/>
      <c r="B1526" s="685"/>
      <c r="C1526" s="15"/>
      <c r="K1526" s="680"/>
      <c r="L1526" s="130"/>
      <c r="M1526" s="130"/>
      <c r="N1526" s="130"/>
      <c r="O1526" s="130"/>
      <c r="P1526" s="130"/>
      <c r="Q1526" s="130"/>
      <c r="R1526" s="680"/>
      <c r="S1526" s="130"/>
      <c r="T1526" s="130"/>
      <c r="U1526" s="130"/>
      <c r="V1526" s="130"/>
      <c r="W1526" s="130"/>
      <c r="X1526" s="130"/>
      <c r="Y1526" s="680"/>
      <c r="Z1526" s="130"/>
      <c r="AA1526" s="130"/>
      <c r="AB1526" s="130"/>
      <c r="AC1526" s="130"/>
      <c r="AD1526" s="130"/>
      <c r="AE1526" s="130"/>
      <c r="AF1526" s="680"/>
      <c r="AG1526" s="130"/>
      <c r="AH1526" s="130"/>
      <c r="AI1526" s="130"/>
      <c r="AJ1526" s="130"/>
      <c r="AK1526" s="130"/>
      <c r="AL1526" s="130"/>
    </row>
    <row r="1527" spans="1:16113" s="43" customFormat="1" x14ac:dyDescent="0.2">
      <c r="A1527" s="15"/>
      <c r="B1527" s="685"/>
      <c r="C1527" s="15"/>
      <c r="K1527" s="680"/>
      <c r="L1527" s="130"/>
      <c r="M1527" s="130"/>
      <c r="N1527" s="130"/>
      <c r="O1527" s="130"/>
      <c r="P1527" s="130"/>
      <c r="Q1527" s="130"/>
      <c r="R1527" s="680"/>
      <c r="S1527" s="130"/>
      <c r="T1527" s="130"/>
      <c r="U1527" s="130"/>
      <c r="V1527" s="130"/>
      <c r="W1527" s="130"/>
      <c r="X1527" s="130"/>
      <c r="Y1527" s="680"/>
      <c r="Z1527" s="130"/>
      <c r="AA1527" s="130"/>
      <c r="AB1527" s="130"/>
      <c r="AC1527" s="130"/>
      <c r="AD1527" s="130"/>
      <c r="AE1527" s="130"/>
      <c r="AF1527" s="680"/>
      <c r="AG1527" s="130"/>
      <c r="AH1527" s="130"/>
      <c r="AI1527" s="130"/>
      <c r="AJ1527" s="130"/>
      <c r="AK1527" s="130"/>
      <c r="AL1527" s="130"/>
    </row>
    <row r="1528" spans="1:16113" s="43" customFormat="1" x14ac:dyDescent="0.2">
      <c r="A1528" s="15"/>
      <c r="B1528" s="685"/>
      <c r="C1528" s="15"/>
      <c r="K1528" s="680"/>
      <c r="L1528" s="130"/>
      <c r="M1528" s="130"/>
      <c r="N1528" s="130"/>
      <c r="O1528" s="130"/>
      <c r="P1528" s="130"/>
      <c r="Q1528" s="130"/>
      <c r="R1528" s="680"/>
      <c r="S1528" s="130"/>
      <c r="T1528" s="130"/>
      <c r="U1528" s="130"/>
      <c r="V1528" s="130"/>
      <c r="W1528" s="130"/>
      <c r="X1528" s="130"/>
      <c r="Y1528" s="680"/>
      <c r="Z1528" s="130"/>
      <c r="AA1528" s="130"/>
      <c r="AB1528" s="130"/>
      <c r="AC1528" s="130"/>
      <c r="AD1528" s="130"/>
      <c r="AE1528" s="130"/>
      <c r="AF1528" s="680"/>
      <c r="AG1528" s="130"/>
      <c r="AH1528" s="130"/>
      <c r="AI1528" s="130"/>
      <c r="AJ1528" s="130"/>
      <c r="AK1528" s="130"/>
      <c r="AL1528" s="130"/>
    </row>
    <row r="1529" spans="1:16113" s="43" customFormat="1" x14ac:dyDescent="0.2">
      <c r="A1529" s="15"/>
      <c r="B1529" s="685"/>
      <c r="C1529" s="15"/>
      <c r="K1529" s="680"/>
      <c r="L1529" s="130"/>
      <c r="M1529" s="130"/>
      <c r="N1529" s="130"/>
      <c r="O1529" s="130"/>
      <c r="P1529" s="130"/>
      <c r="Q1529" s="130"/>
      <c r="R1529" s="680"/>
      <c r="S1529" s="130"/>
      <c r="T1529" s="130"/>
      <c r="U1529" s="130"/>
      <c r="V1529" s="130"/>
      <c r="W1529" s="130"/>
      <c r="X1529" s="130"/>
      <c r="Y1529" s="680"/>
      <c r="Z1529" s="130"/>
      <c r="AA1529" s="130"/>
      <c r="AB1529" s="130"/>
      <c r="AC1529" s="130"/>
      <c r="AD1529" s="130"/>
      <c r="AE1529" s="130"/>
      <c r="AF1529" s="680"/>
      <c r="AG1529" s="130"/>
      <c r="AH1529" s="130"/>
      <c r="AI1529" s="130"/>
      <c r="AJ1529" s="130"/>
      <c r="AK1529" s="130"/>
      <c r="AL1529" s="130"/>
    </row>
    <row r="1530" spans="1:16113" s="43" customFormat="1" x14ac:dyDescent="0.2">
      <c r="A1530" s="15"/>
      <c r="B1530" s="685"/>
      <c r="C1530" s="15"/>
      <c r="K1530" s="680"/>
      <c r="L1530" s="130"/>
      <c r="M1530" s="130"/>
      <c r="N1530" s="130"/>
      <c r="O1530" s="130"/>
      <c r="P1530" s="130"/>
      <c r="Q1530" s="130"/>
      <c r="R1530" s="680"/>
      <c r="S1530" s="130"/>
      <c r="T1530" s="130"/>
      <c r="U1530" s="130"/>
      <c r="V1530" s="130"/>
      <c r="W1530" s="130"/>
      <c r="X1530" s="130"/>
      <c r="Y1530" s="680"/>
      <c r="Z1530" s="130"/>
      <c r="AA1530" s="130"/>
      <c r="AB1530" s="130"/>
      <c r="AC1530" s="130"/>
      <c r="AD1530" s="130"/>
      <c r="AE1530" s="130"/>
      <c r="AF1530" s="680"/>
      <c r="AG1530" s="130"/>
      <c r="AH1530" s="130"/>
      <c r="AI1530" s="130"/>
      <c r="AJ1530" s="130"/>
      <c r="AK1530" s="130"/>
      <c r="AL1530" s="130"/>
    </row>
    <row r="1531" spans="1:16113" s="43" customFormat="1" x14ac:dyDescent="0.2">
      <c r="A1531" s="15"/>
      <c r="B1531" s="685"/>
      <c r="C1531" s="15"/>
      <c r="K1531" s="680"/>
      <c r="L1531" s="130"/>
      <c r="M1531" s="130"/>
      <c r="N1531" s="130"/>
      <c r="O1531" s="130"/>
      <c r="P1531" s="130"/>
      <c r="Q1531" s="130"/>
      <c r="R1531" s="680"/>
      <c r="S1531" s="130"/>
      <c r="T1531" s="130"/>
      <c r="U1531" s="130"/>
      <c r="V1531" s="130"/>
      <c r="W1531" s="130"/>
      <c r="X1531" s="130"/>
      <c r="Y1531" s="680"/>
      <c r="Z1531" s="130"/>
      <c r="AA1531" s="130"/>
      <c r="AB1531" s="130"/>
      <c r="AC1531" s="130"/>
      <c r="AD1531" s="130"/>
      <c r="AE1531" s="130"/>
      <c r="AF1531" s="680"/>
      <c r="AG1531" s="130"/>
      <c r="AH1531" s="130"/>
      <c r="AI1531" s="130"/>
      <c r="AJ1531" s="130"/>
      <c r="AK1531" s="130"/>
      <c r="AL1531" s="130"/>
      <c r="CJ1531" s="15"/>
      <c r="CK1531" s="15"/>
      <c r="CL1531" s="15"/>
      <c r="CM1531" s="15"/>
      <c r="CN1531" s="15"/>
      <c r="CO1531" s="15"/>
      <c r="CP1531" s="15"/>
      <c r="CQ1531" s="15"/>
      <c r="CR1531" s="15"/>
      <c r="CS1531" s="15"/>
      <c r="CT1531" s="15"/>
      <c r="CU1531" s="15"/>
      <c r="CV1531" s="15"/>
      <c r="CW1531" s="15"/>
      <c r="CX1531" s="15"/>
      <c r="CY1531" s="15"/>
      <c r="CZ1531" s="15"/>
      <c r="DA1531" s="15"/>
      <c r="DB1531" s="15"/>
      <c r="DC1531" s="15"/>
      <c r="DD1531" s="15"/>
      <c r="DE1531" s="15"/>
      <c r="DF1531" s="15"/>
      <c r="DG1531" s="15"/>
      <c r="DH1531" s="15"/>
      <c r="DI1531" s="15"/>
      <c r="DJ1531" s="15"/>
      <c r="DK1531" s="15"/>
      <c r="DL1531" s="15"/>
      <c r="DM1531" s="15"/>
      <c r="DN1531" s="15"/>
      <c r="DO1531" s="15"/>
      <c r="DP1531" s="15"/>
      <c r="DQ1531" s="15"/>
      <c r="DR1531" s="15"/>
      <c r="DS1531" s="15"/>
      <c r="DT1531" s="15"/>
      <c r="DU1531" s="15"/>
      <c r="DV1531" s="15"/>
      <c r="DW1531" s="15"/>
      <c r="DX1531" s="15"/>
      <c r="DY1531" s="15"/>
      <c r="DZ1531" s="15"/>
      <c r="EA1531" s="15"/>
      <c r="EB1531" s="15"/>
      <c r="EC1531" s="15"/>
      <c r="ED1531" s="15"/>
      <c r="EE1531" s="15"/>
      <c r="EF1531" s="15"/>
      <c r="EG1531" s="15"/>
      <c r="EH1531" s="15"/>
      <c r="EI1531" s="15"/>
      <c r="EJ1531" s="15"/>
      <c r="EK1531" s="15"/>
      <c r="EL1531" s="15"/>
      <c r="EM1531" s="15"/>
      <c r="EN1531" s="15"/>
      <c r="EO1531" s="15"/>
      <c r="EP1531" s="15"/>
      <c r="EQ1531" s="15"/>
      <c r="ER1531" s="15"/>
      <c r="ES1531" s="15"/>
      <c r="ET1531" s="15"/>
      <c r="EU1531" s="15"/>
      <c r="EV1531" s="15"/>
      <c r="EW1531" s="15"/>
      <c r="EX1531" s="15"/>
      <c r="EY1531" s="15"/>
      <c r="EZ1531" s="15"/>
      <c r="FA1531" s="15"/>
      <c r="FB1531" s="15"/>
      <c r="FC1531" s="15"/>
      <c r="FD1531" s="15"/>
      <c r="FE1531" s="15"/>
      <c r="FF1531" s="15"/>
      <c r="FG1531" s="15"/>
      <c r="FH1531" s="15"/>
      <c r="FI1531" s="15"/>
      <c r="FJ1531" s="15"/>
      <c r="FK1531" s="15"/>
      <c r="FL1531" s="15"/>
      <c r="FM1531" s="15"/>
      <c r="FN1531" s="15"/>
      <c r="FO1531" s="15"/>
      <c r="FP1531" s="15"/>
      <c r="FQ1531" s="15"/>
      <c r="FR1531" s="15"/>
      <c r="FS1531" s="15"/>
      <c r="FT1531" s="15"/>
      <c r="FU1531" s="15"/>
      <c r="FV1531" s="15"/>
      <c r="FW1531" s="15"/>
      <c r="FX1531" s="15"/>
      <c r="FY1531" s="15"/>
      <c r="FZ1531" s="15"/>
      <c r="GA1531" s="15"/>
      <c r="GB1531" s="15"/>
      <c r="GC1531" s="15"/>
      <c r="GD1531" s="15"/>
      <c r="GE1531" s="15"/>
      <c r="GF1531" s="15"/>
      <c r="GG1531" s="15"/>
      <c r="GH1531" s="15"/>
      <c r="GI1531" s="15"/>
      <c r="GJ1531" s="15"/>
      <c r="GK1531" s="15"/>
      <c r="GL1531" s="15"/>
      <c r="GM1531" s="15"/>
      <c r="GN1531" s="15"/>
      <c r="GO1531" s="15"/>
      <c r="GP1531" s="15"/>
      <c r="GQ1531" s="15"/>
      <c r="GR1531" s="15"/>
      <c r="GS1531" s="15"/>
      <c r="GT1531" s="15"/>
      <c r="GU1531" s="15"/>
      <c r="GV1531" s="15"/>
      <c r="GW1531" s="15"/>
      <c r="GX1531" s="15"/>
      <c r="GY1531" s="15"/>
      <c r="GZ1531" s="15"/>
      <c r="HA1531" s="15"/>
      <c r="HB1531" s="15"/>
      <c r="HC1531" s="15"/>
      <c r="HD1531" s="15"/>
      <c r="HE1531" s="15"/>
      <c r="HF1531" s="15"/>
      <c r="HG1531" s="15"/>
      <c r="HH1531" s="15"/>
      <c r="HI1531" s="15"/>
      <c r="HJ1531" s="15"/>
      <c r="HK1531" s="15"/>
      <c r="HL1531" s="15"/>
      <c r="HM1531" s="15"/>
      <c r="HN1531" s="15"/>
      <c r="HO1531" s="15"/>
      <c r="HP1531" s="15"/>
      <c r="HQ1531" s="15"/>
      <c r="HR1531" s="15"/>
      <c r="HS1531" s="15"/>
      <c r="HT1531" s="15"/>
      <c r="HU1531" s="15"/>
      <c r="HV1531" s="15"/>
      <c r="HW1531" s="15"/>
      <c r="HX1531" s="15"/>
      <c r="HY1531" s="15"/>
      <c r="HZ1531" s="15"/>
      <c r="IA1531" s="15"/>
      <c r="IB1531" s="15"/>
      <c r="IC1531" s="15"/>
      <c r="ID1531" s="15"/>
      <c r="IE1531" s="15"/>
      <c r="IF1531" s="15"/>
      <c r="IG1531" s="15"/>
      <c r="IH1531" s="15"/>
      <c r="II1531" s="15"/>
      <c r="IJ1531" s="15"/>
      <c r="IK1531" s="15"/>
      <c r="IL1531" s="15"/>
      <c r="IM1531" s="15"/>
      <c r="IN1531" s="15"/>
      <c r="IO1531" s="15"/>
      <c r="IP1531" s="15"/>
      <c r="IQ1531" s="15"/>
      <c r="IR1531" s="15"/>
      <c r="IS1531" s="15"/>
      <c r="IT1531" s="15"/>
      <c r="IU1531" s="15"/>
      <c r="IV1531" s="15"/>
      <c r="IW1531" s="15"/>
      <c r="IX1531" s="15"/>
      <c r="IY1531" s="15"/>
      <c r="IZ1531" s="15"/>
      <c r="JA1531" s="15"/>
      <c r="JB1531" s="15"/>
      <c r="JC1531" s="15"/>
      <c r="JD1531" s="15"/>
      <c r="JE1531" s="15"/>
      <c r="JF1531" s="15"/>
      <c r="JG1531" s="15"/>
      <c r="JH1531" s="15"/>
      <c r="JI1531" s="15"/>
      <c r="JJ1531" s="15"/>
      <c r="JK1531" s="15"/>
      <c r="JL1531" s="15"/>
      <c r="JM1531" s="15"/>
      <c r="JN1531" s="15"/>
      <c r="JO1531" s="15"/>
      <c r="JP1531" s="15"/>
      <c r="JQ1531" s="15"/>
      <c r="JR1531" s="15"/>
      <c r="JS1531" s="15"/>
      <c r="JT1531" s="15"/>
      <c r="JU1531" s="15"/>
      <c r="JV1531" s="15"/>
      <c r="JW1531" s="15"/>
      <c r="JX1531" s="15"/>
      <c r="JY1531" s="15"/>
      <c r="JZ1531" s="15"/>
      <c r="KA1531" s="15"/>
      <c r="KB1531" s="15"/>
      <c r="KC1531" s="15"/>
      <c r="KD1531" s="15"/>
      <c r="KE1531" s="15"/>
      <c r="KF1531" s="15"/>
      <c r="KG1531" s="15"/>
      <c r="KH1531" s="15"/>
      <c r="KI1531" s="15"/>
      <c r="KJ1531" s="15"/>
      <c r="KK1531" s="15"/>
      <c r="KL1531" s="15"/>
      <c r="KM1531" s="15"/>
      <c r="KN1531" s="15"/>
      <c r="KO1531" s="15"/>
      <c r="KP1531" s="15"/>
      <c r="KQ1531" s="15"/>
      <c r="KR1531" s="15"/>
      <c r="KS1531" s="15"/>
      <c r="KT1531" s="15"/>
      <c r="KU1531" s="15"/>
      <c r="KV1531" s="15"/>
      <c r="KW1531" s="15"/>
      <c r="KX1531" s="15"/>
      <c r="KY1531" s="15"/>
      <c r="KZ1531" s="15"/>
      <c r="LA1531" s="15"/>
      <c r="LB1531" s="15"/>
      <c r="LC1531" s="15"/>
      <c r="LD1531" s="15"/>
      <c r="LE1531" s="15"/>
      <c r="LF1531" s="15"/>
      <c r="LG1531" s="15"/>
      <c r="LH1531" s="15"/>
      <c r="LI1531" s="15"/>
      <c r="LJ1531" s="15"/>
      <c r="LK1531" s="15"/>
      <c r="LL1531" s="15"/>
      <c r="LM1531" s="15"/>
      <c r="LN1531" s="15"/>
      <c r="LO1531" s="15"/>
      <c r="LP1531" s="15"/>
      <c r="LQ1531" s="15"/>
      <c r="LR1531" s="15"/>
      <c r="LS1531" s="15"/>
      <c r="LT1531" s="15"/>
      <c r="LU1531" s="15"/>
      <c r="LV1531" s="15"/>
      <c r="LW1531" s="15"/>
      <c r="LX1531" s="15"/>
      <c r="LY1531" s="15"/>
      <c r="LZ1531" s="15"/>
      <c r="MA1531" s="15"/>
      <c r="MB1531" s="15"/>
      <c r="MC1531" s="15"/>
      <c r="MD1531" s="15"/>
      <c r="ME1531" s="15"/>
      <c r="MF1531" s="15"/>
      <c r="MG1531" s="15"/>
      <c r="MH1531" s="15"/>
      <c r="MI1531" s="15"/>
      <c r="MJ1531" s="15"/>
      <c r="MK1531" s="15"/>
      <c r="ML1531" s="15"/>
      <c r="MM1531" s="15"/>
      <c r="MN1531" s="15"/>
      <c r="MO1531" s="15"/>
      <c r="MP1531" s="15"/>
      <c r="MQ1531" s="15"/>
      <c r="MR1531" s="15"/>
      <c r="MS1531" s="15"/>
      <c r="MT1531" s="15"/>
      <c r="MU1531" s="15"/>
      <c r="MV1531" s="15"/>
      <c r="MW1531" s="15"/>
      <c r="MX1531" s="15"/>
      <c r="MY1531" s="15"/>
      <c r="MZ1531" s="15"/>
      <c r="NA1531" s="15"/>
      <c r="NB1531" s="15"/>
      <c r="NC1531" s="15"/>
      <c r="ND1531" s="15"/>
      <c r="NE1531" s="15"/>
      <c r="NF1531" s="15"/>
      <c r="NG1531" s="15"/>
      <c r="NH1531" s="15"/>
      <c r="NI1531" s="15"/>
      <c r="NJ1531" s="15"/>
      <c r="NK1531" s="15"/>
      <c r="NL1531" s="15"/>
      <c r="NM1531" s="15"/>
      <c r="NN1531" s="15"/>
      <c r="NO1531" s="15"/>
      <c r="NP1531" s="15"/>
      <c r="NQ1531" s="15"/>
      <c r="NR1531" s="15"/>
      <c r="NS1531" s="15"/>
      <c r="NT1531" s="15"/>
      <c r="NU1531" s="15"/>
      <c r="NV1531" s="15"/>
      <c r="NW1531" s="15"/>
      <c r="NX1531" s="15"/>
      <c r="NY1531" s="15"/>
      <c r="NZ1531" s="15"/>
      <c r="OA1531" s="15"/>
      <c r="OB1531" s="15"/>
      <c r="OC1531" s="15"/>
      <c r="OD1531" s="15"/>
      <c r="OE1531" s="15"/>
      <c r="OF1531" s="15"/>
      <c r="OG1531" s="15"/>
      <c r="OH1531" s="15"/>
      <c r="OI1531" s="15"/>
      <c r="OJ1531" s="15"/>
      <c r="OK1531" s="15"/>
      <c r="OL1531" s="15"/>
      <c r="OM1531" s="15"/>
      <c r="ON1531" s="15"/>
      <c r="OO1531" s="15"/>
      <c r="OP1531" s="15"/>
      <c r="OQ1531" s="15"/>
      <c r="OR1531" s="15"/>
      <c r="OS1531" s="15"/>
      <c r="OT1531" s="15"/>
      <c r="OU1531" s="15"/>
      <c r="OV1531" s="15"/>
      <c r="OW1531" s="15"/>
      <c r="OX1531" s="15"/>
      <c r="OY1531" s="15"/>
      <c r="OZ1531" s="15"/>
      <c r="PA1531" s="15"/>
      <c r="PB1531" s="15"/>
      <c r="PC1531" s="15"/>
      <c r="PD1531" s="15"/>
      <c r="PE1531" s="15"/>
      <c r="PF1531" s="15"/>
      <c r="PG1531" s="15"/>
      <c r="PH1531" s="15"/>
      <c r="PI1531" s="15"/>
      <c r="PJ1531" s="15"/>
      <c r="PK1531" s="15"/>
      <c r="PL1531" s="15"/>
      <c r="PM1531" s="15"/>
      <c r="PN1531" s="15"/>
      <c r="PO1531" s="15"/>
      <c r="PP1531" s="15"/>
      <c r="PQ1531" s="15"/>
      <c r="PR1531" s="15"/>
      <c r="PS1531" s="15"/>
      <c r="PT1531" s="15"/>
      <c r="PU1531" s="15"/>
      <c r="PV1531" s="15"/>
      <c r="PW1531" s="15"/>
      <c r="PX1531" s="15"/>
      <c r="PY1531" s="15"/>
      <c r="PZ1531" s="15"/>
      <c r="QA1531" s="15"/>
      <c r="QB1531" s="15"/>
      <c r="QC1531" s="15"/>
      <c r="QD1531" s="15"/>
      <c r="QE1531" s="15"/>
      <c r="QF1531" s="15"/>
      <c r="QG1531" s="15"/>
      <c r="QH1531" s="15"/>
      <c r="QI1531" s="15"/>
      <c r="QJ1531" s="15"/>
      <c r="QK1531" s="15"/>
      <c r="QL1531" s="15"/>
      <c r="QM1531" s="15"/>
      <c r="QN1531" s="15"/>
      <c r="QO1531" s="15"/>
      <c r="QP1531" s="15"/>
      <c r="QQ1531" s="15"/>
      <c r="QR1531" s="15"/>
      <c r="QS1531" s="15"/>
      <c r="QT1531" s="15"/>
      <c r="QU1531" s="15"/>
      <c r="QV1531" s="15"/>
      <c r="QW1531" s="15"/>
      <c r="QX1531" s="15"/>
      <c r="QY1531" s="15"/>
      <c r="QZ1531" s="15"/>
      <c r="RA1531" s="15"/>
      <c r="RB1531" s="15"/>
      <c r="RC1531" s="15"/>
      <c r="RD1531" s="15"/>
      <c r="RE1531" s="15"/>
      <c r="RF1531" s="15"/>
      <c r="RG1531" s="15"/>
      <c r="RH1531" s="15"/>
      <c r="RI1531" s="15"/>
      <c r="RJ1531" s="15"/>
      <c r="RK1531" s="15"/>
      <c r="RL1531" s="15"/>
      <c r="RM1531" s="15"/>
      <c r="RN1531" s="15"/>
      <c r="RO1531" s="15"/>
      <c r="RP1531" s="15"/>
      <c r="RQ1531" s="15"/>
      <c r="RR1531" s="15"/>
      <c r="RS1531" s="15"/>
      <c r="RT1531" s="15"/>
      <c r="RU1531" s="15"/>
      <c r="RV1531" s="15"/>
      <c r="RW1531" s="15"/>
      <c r="RX1531" s="15"/>
      <c r="RY1531" s="15"/>
      <c r="RZ1531" s="15"/>
      <c r="SA1531" s="15"/>
      <c r="SB1531" s="15"/>
      <c r="SC1531" s="15"/>
      <c r="SD1531" s="15"/>
      <c r="SE1531" s="15"/>
      <c r="SF1531" s="15"/>
      <c r="SG1531" s="15"/>
      <c r="SH1531" s="15"/>
      <c r="SI1531" s="15"/>
      <c r="SJ1531" s="15"/>
      <c r="SK1531" s="15"/>
      <c r="SL1531" s="15"/>
      <c r="SM1531" s="15"/>
      <c r="SN1531" s="15"/>
      <c r="SO1531" s="15"/>
      <c r="SP1531" s="15"/>
      <c r="SQ1531" s="15"/>
      <c r="SR1531" s="15"/>
      <c r="SS1531" s="15"/>
      <c r="ST1531" s="15"/>
      <c r="SU1531" s="15"/>
      <c r="SV1531" s="15"/>
      <c r="SW1531" s="15"/>
      <c r="SX1531" s="15"/>
      <c r="SY1531" s="15"/>
      <c r="SZ1531" s="15"/>
      <c r="TA1531" s="15"/>
      <c r="TB1531" s="15"/>
      <c r="TC1531" s="15"/>
      <c r="TD1531" s="15"/>
      <c r="TE1531" s="15"/>
      <c r="TF1531" s="15"/>
      <c r="TG1531" s="15"/>
      <c r="TH1531" s="15"/>
      <c r="TI1531" s="15"/>
      <c r="TJ1531" s="15"/>
      <c r="TK1531" s="15"/>
      <c r="TL1531" s="15"/>
      <c r="TM1531" s="15"/>
      <c r="TN1531" s="15"/>
      <c r="TO1531" s="15"/>
      <c r="TP1531" s="15"/>
      <c r="TQ1531" s="15"/>
      <c r="TR1531" s="15"/>
      <c r="TS1531" s="15"/>
      <c r="TT1531" s="15"/>
      <c r="TU1531" s="15"/>
      <c r="TV1531" s="15"/>
      <c r="TW1531" s="15"/>
      <c r="TX1531" s="15"/>
      <c r="TY1531" s="15"/>
      <c r="TZ1531" s="15"/>
      <c r="UA1531" s="15"/>
      <c r="UB1531" s="15"/>
      <c r="UC1531" s="15"/>
      <c r="UD1531" s="15"/>
      <c r="UE1531" s="15"/>
      <c r="UF1531" s="15"/>
      <c r="UG1531" s="15"/>
      <c r="UH1531" s="15"/>
      <c r="UI1531" s="15"/>
      <c r="UJ1531" s="15"/>
      <c r="UK1531" s="15"/>
      <c r="UL1531" s="15"/>
      <c r="UM1531" s="15"/>
      <c r="UN1531" s="15"/>
      <c r="UO1531" s="15"/>
      <c r="UP1531" s="15"/>
      <c r="UQ1531" s="15"/>
      <c r="UR1531" s="15"/>
      <c r="US1531" s="15"/>
      <c r="UT1531" s="15"/>
      <c r="UU1531" s="15"/>
      <c r="UV1531" s="15"/>
      <c r="UW1531" s="15"/>
      <c r="UX1531" s="15"/>
      <c r="UY1531" s="15"/>
      <c r="UZ1531" s="15"/>
      <c r="VA1531" s="15"/>
      <c r="VB1531" s="15"/>
      <c r="VC1531" s="15"/>
      <c r="VD1531" s="15"/>
      <c r="VE1531" s="15"/>
      <c r="VF1531" s="15"/>
      <c r="VG1531" s="15"/>
      <c r="VH1531" s="15"/>
      <c r="VI1531" s="15"/>
      <c r="VJ1531" s="15"/>
      <c r="VK1531" s="15"/>
      <c r="VL1531" s="15"/>
      <c r="VM1531" s="15"/>
      <c r="VN1531" s="15"/>
      <c r="VO1531" s="15"/>
      <c r="VP1531" s="15"/>
      <c r="VQ1531" s="15"/>
      <c r="VR1531" s="15"/>
      <c r="VS1531" s="15"/>
      <c r="VT1531" s="15"/>
      <c r="VU1531" s="15"/>
      <c r="VV1531" s="15"/>
      <c r="VW1531" s="15"/>
      <c r="VX1531" s="15"/>
      <c r="VY1531" s="15"/>
      <c r="VZ1531" s="15"/>
      <c r="WA1531" s="15"/>
      <c r="WB1531" s="15"/>
      <c r="WC1531" s="15"/>
      <c r="WD1531" s="15"/>
      <c r="WE1531" s="15"/>
      <c r="WF1531" s="15"/>
      <c r="WG1531" s="15"/>
      <c r="WH1531" s="15"/>
      <c r="WI1531" s="15"/>
      <c r="WJ1531" s="15"/>
      <c r="WK1531" s="15"/>
      <c r="WL1531" s="15"/>
      <c r="WM1531" s="15"/>
      <c r="WN1531" s="15"/>
      <c r="WO1531" s="15"/>
      <c r="WP1531" s="15"/>
      <c r="WQ1531" s="15"/>
      <c r="WR1531" s="15"/>
      <c r="WS1531" s="15"/>
      <c r="WT1531" s="15"/>
      <c r="WU1531" s="15"/>
      <c r="WV1531" s="15"/>
      <c r="WW1531" s="15"/>
      <c r="WX1531" s="15"/>
      <c r="WY1531" s="15"/>
      <c r="WZ1531" s="15"/>
      <c r="XA1531" s="15"/>
      <c r="XB1531" s="15"/>
      <c r="XC1531" s="15"/>
      <c r="XD1531" s="15"/>
      <c r="XE1531" s="15"/>
      <c r="XF1531" s="15"/>
      <c r="XG1531" s="15"/>
      <c r="XH1531" s="15"/>
      <c r="XI1531" s="15"/>
      <c r="XJ1531" s="15"/>
      <c r="XK1531" s="15"/>
      <c r="XL1531" s="15"/>
      <c r="XM1531" s="15"/>
      <c r="XN1531" s="15"/>
      <c r="XO1531" s="15"/>
      <c r="XP1531" s="15"/>
      <c r="XQ1531" s="15"/>
      <c r="XR1531" s="15"/>
      <c r="XS1531" s="15"/>
      <c r="XT1531" s="15"/>
      <c r="XU1531" s="15"/>
      <c r="XV1531" s="15"/>
      <c r="XW1531" s="15"/>
      <c r="XX1531" s="15"/>
      <c r="XY1531" s="15"/>
      <c r="XZ1531" s="15"/>
      <c r="YA1531" s="15"/>
      <c r="YB1531" s="15"/>
      <c r="YC1531" s="15"/>
      <c r="YD1531" s="15"/>
      <c r="YE1531" s="15"/>
      <c r="YF1531" s="15"/>
      <c r="YG1531" s="15"/>
      <c r="YH1531" s="15"/>
      <c r="YI1531" s="15"/>
      <c r="YJ1531" s="15"/>
      <c r="YK1531" s="15"/>
      <c r="YL1531" s="15"/>
      <c r="YM1531" s="15"/>
      <c r="YN1531" s="15"/>
      <c r="YO1531" s="15"/>
      <c r="YP1531" s="15"/>
      <c r="YQ1531" s="15"/>
      <c r="YR1531" s="15"/>
      <c r="YS1531" s="15"/>
      <c r="YT1531" s="15"/>
      <c r="YU1531" s="15"/>
      <c r="YV1531" s="15"/>
      <c r="YW1531" s="15"/>
      <c r="YX1531" s="15"/>
      <c r="YY1531" s="15"/>
      <c r="YZ1531" s="15"/>
      <c r="ZA1531" s="15"/>
      <c r="ZB1531" s="15"/>
      <c r="ZC1531" s="15"/>
      <c r="ZD1531" s="15"/>
      <c r="ZE1531" s="15"/>
      <c r="ZF1531" s="15"/>
      <c r="ZG1531" s="15"/>
      <c r="ZH1531" s="15"/>
      <c r="ZI1531" s="15"/>
      <c r="ZJ1531" s="15"/>
      <c r="ZK1531" s="15"/>
      <c r="ZL1531" s="15"/>
      <c r="ZM1531" s="15"/>
      <c r="ZN1531" s="15"/>
      <c r="ZO1531" s="15"/>
      <c r="ZP1531" s="15"/>
      <c r="ZQ1531" s="15"/>
      <c r="ZR1531" s="15"/>
      <c r="ZS1531" s="15"/>
      <c r="ZT1531" s="15"/>
      <c r="ZU1531" s="15"/>
      <c r="ZV1531" s="15"/>
      <c r="ZW1531" s="15"/>
      <c r="ZX1531" s="15"/>
      <c r="ZY1531" s="15"/>
      <c r="ZZ1531" s="15"/>
      <c r="AAA1531" s="15"/>
      <c r="AAB1531" s="15"/>
      <c r="AAC1531" s="15"/>
      <c r="AAD1531" s="15"/>
      <c r="AAE1531" s="15"/>
      <c r="AAF1531" s="15"/>
      <c r="AAG1531" s="15"/>
      <c r="AAH1531" s="15"/>
      <c r="AAI1531" s="15"/>
      <c r="AAJ1531" s="15"/>
      <c r="AAK1531" s="15"/>
      <c r="AAL1531" s="15"/>
      <c r="AAM1531" s="15"/>
      <c r="AAN1531" s="15"/>
      <c r="AAO1531" s="15"/>
      <c r="AAP1531" s="15"/>
      <c r="AAQ1531" s="15"/>
      <c r="AAR1531" s="15"/>
      <c r="AAS1531" s="15"/>
      <c r="AAT1531" s="15"/>
      <c r="AAU1531" s="15"/>
      <c r="AAV1531" s="15"/>
      <c r="AAW1531" s="15"/>
      <c r="AAX1531" s="15"/>
      <c r="AAY1531" s="15"/>
      <c r="AAZ1531" s="15"/>
      <c r="ABA1531" s="15"/>
      <c r="ABB1531" s="15"/>
      <c r="ABC1531" s="15"/>
      <c r="ABD1531" s="15"/>
      <c r="ABE1531" s="15"/>
      <c r="ABF1531" s="15"/>
      <c r="ABG1531" s="15"/>
      <c r="ABH1531" s="15"/>
      <c r="ABI1531" s="15"/>
      <c r="ABJ1531" s="15"/>
      <c r="ABK1531" s="15"/>
      <c r="ABL1531" s="15"/>
      <c r="ABM1531" s="15"/>
      <c r="ABN1531" s="15"/>
      <c r="ABO1531" s="15"/>
      <c r="ABP1531" s="15"/>
      <c r="ABQ1531" s="15"/>
      <c r="ABR1531" s="15"/>
      <c r="ABS1531" s="15"/>
      <c r="ABT1531" s="15"/>
      <c r="ABU1531" s="15"/>
      <c r="ABV1531" s="15"/>
      <c r="ABW1531" s="15"/>
      <c r="ABX1531" s="15"/>
      <c r="ABY1531" s="15"/>
      <c r="ABZ1531" s="15"/>
      <c r="ACA1531" s="15"/>
      <c r="ACB1531" s="15"/>
      <c r="ACC1531" s="15"/>
      <c r="ACD1531" s="15"/>
      <c r="ACE1531" s="15"/>
      <c r="ACF1531" s="15"/>
      <c r="ACG1531" s="15"/>
      <c r="ACH1531" s="15"/>
      <c r="ACI1531" s="15"/>
      <c r="ACJ1531" s="15"/>
      <c r="ACK1531" s="15"/>
      <c r="ACL1531" s="15"/>
      <c r="ACM1531" s="15"/>
      <c r="ACN1531" s="15"/>
      <c r="ACO1531" s="15"/>
      <c r="ACP1531" s="15"/>
      <c r="ACQ1531" s="15"/>
      <c r="ACR1531" s="15"/>
      <c r="ACS1531" s="15"/>
      <c r="ACT1531" s="15"/>
      <c r="ACU1531" s="15"/>
      <c r="ACV1531" s="15"/>
      <c r="ACW1531" s="15"/>
      <c r="ACX1531" s="15"/>
      <c r="ACY1531" s="15"/>
      <c r="ACZ1531" s="15"/>
      <c r="ADA1531" s="15"/>
      <c r="ADB1531" s="15"/>
      <c r="ADC1531" s="15"/>
      <c r="ADD1531" s="15"/>
      <c r="ADE1531" s="15"/>
      <c r="ADF1531" s="15"/>
      <c r="ADG1531" s="15"/>
      <c r="ADH1531" s="15"/>
      <c r="ADI1531" s="15"/>
      <c r="ADJ1531" s="15"/>
      <c r="ADK1531" s="15"/>
      <c r="ADL1531" s="15"/>
      <c r="ADM1531" s="15"/>
      <c r="ADN1531" s="15"/>
      <c r="ADO1531" s="15"/>
      <c r="ADP1531" s="15"/>
      <c r="ADQ1531" s="15"/>
      <c r="ADR1531" s="15"/>
      <c r="ADS1531" s="15"/>
      <c r="ADT1531" s="15"/>
      <c r="ADU1531" s="15"/>
      <c r="ADV1531" s="15"/>
      <c r="ADW1531" s="15"/>
      <c r="ADX1531" s="15"/>
      <c r="ADY1531" s="15"/>
      <c r="ADZ1531" s="15"/>
      <c r="AEA1531" s="15"/>
      <c r="AEB1531" s="15"/>
      <c r="AEC1531" s="15"/>
      <c r="AED1531" s="15"/>
      <c r="AEE1531" s="15"/>
      <c r="AEF1531" s="15"/>
      <c r="AEG1531" s="15"/>
      <c r="AEH1531" s="15"/>
      <c r="AEI1531" s="15"/>
      <c r="AEJ1531" s="15"/>
      <c r="AEK1531" s="15"/>
      <c r="AEL1531" s="15"/>
      <c r="AEM1531" s="15"/>
      <c r="AEN1531" s="15"/>
      <c r="AEO1531" s="15"/>
      <c r="AEP1531" s="15"/>
      <c r="AEQ1531" s="15"/>
      <c r="AER1531" s="15"/>
      <c r="AES1531" s="15"/>
      <c r="AET1531" s="15"/>
      <c r="AEU1531" s="15"/>
      <c r="AEV1531" s="15"/>
      <c r="AEW1531" s="15"/>
      <c r="AEX1531" s="15"/>
      <c r="AEY1531" s="15"/>
      <c r="AEZ1531" s="15"/>
      <c r="AFA1531" s="15"/>
      <c r="AFB1531" s="15"/>
      <c r="AFC1531" s="15"/>
      <c r="AFD1531" s="15"/>
      <c r="AFE1531" s="15"/>
      <c r="AFF1531" s="15"/>
      <c r="AFG1531" s="15"/>
      <c r="AFH1531" s="15"/>
      <c r="AFI1531" s="15"/>
      <c r="AFJ1531" s="15"/>
      <c r="AFK1531" s="15"/>
      <c r="AFL1531" s="15"/>
      <c r="AFM1531" s="15"/>
      <c r="AFN1531" s="15"/>
      <c r="AFO1531" s="15"/>
      <c r="AFP1531" s="15"/>
      <c r="AFQ1531" s="15"/>
      <c r="AFR1531" s="15"/>
      <c r="AFS1531" s="15"/>
      <c r="AFT1531" s="15"/>
      <c r="AFU1531" s="15"/>
      <c r="AFV1531" s="15"/>
      <c r="AFW1531" s="15"/>
      <c r="AFX1531" s="15"/>
      <c r="AFY1531" s="15"/>
      <c r="AFZ1531" s="15"/>
      <c r="AGA1531" s="15"/>
      <c r="AGB1531" s="15"/>
      <c r="AGC1531" s="15"/>
      <c r="AGD1531" s="15"/>
      <c r="AGE1531" s="15"/>
      <c r="AGF1531" s="15"/>
      <c r="AGG1531" s="15"/>
      <c r="AGH1531" s="15"/>
      <c r="AGI1531" s="15"/>
      <c r="AGJ1531" s="15"/>
      <c r="AGK1531" s="15"/>
      <c r="AGL1531" s="15"/>
      <c r="AGM1531" s="15"/>
      <c r="AGN1531" s="15"/>
      <c r="AGO1531" s="15"/>
      <c r="AGP1531" s="15"/>
      <c r="AGQ1531" s="15"/>
      <c r="AGR1531" s="15"/>
      <c r="AGS1531" s="15"/>
      <c r="AGT1531" s="15"/>
      <c r="AGU1531" s="15"/>
      <c r="AGV1531" s="15"/>
      <c r="AGW1531" s="15"/>
      <c r="AGX1531" s="15"/>
      <c r="AGY1531" s="15"/>
      <c r="AGZ1531" s="15"/>
      <c r="AHA1531" s="15"/>
      <c r="AHB1531" s="15"/>
      <c r="AHC1531" s="15"/>
      <c r="AHD1531" s="15"/>
      <c r="AHE1531" s="15"/>
      <c r="AHF1531" s="15"/>
      <c r="AHG1531" s="15"/>
      <c r="AHH1531" s="15"/>
      <c r="AHI1531" s="15"/>
      <c r="AHJ1531" s="15"/>
      <c r="AHK1531" s="15"/>
      <c r="AHL1531" s="15"/>
      <c r="AHM1531" s="15"/>
      <c r="AHN1531" s="15"/>
      <c r="AHO1531" s="15"/>
      <c r="AHP1531" s="15"/>
      <c r="AHQ1531" s="15"/>
      <c r="AHR1531" s="15"/>
      <c r="AHS1531" s="15"/>
      <c r="AHT1531" s="15"/>
      <c r="AHU1531" s="15"/>
      <c r="AHV1531" s="15"/>
      <c r="AHW1531" s="15"/>
      <c r="AHX1531" s="15"/>
      <c r="AHY1531" s="15"/>
      <c r="AHZ1531" s="15"/>
      <c r="AIA1531" s="15"/>
      <c r="AIB1531" s="15"/>
      <c r="AIC1531" s="15"/>
      <c r="AID1531" s="15"/>
      <c r="AIE1531" s="15"/>
      <c r="AIF1531" s="15"/>
      <c r="AIG1531" s="15"/>
      <c r="AIH1531" s="15"/>
      <c r="AII1531" s="15"/>
      <c r="AIJ1531" s="15"/>
      <c r="AIK1531" s="15"/>
      <c r="AIL1531" s="15"/>
      <c r="AIM1531" s="15"/>
      <c r="AIN1531" s="15"/>
      <c r="AIO1531" s="15"/>
      <c r="AIP1531" s="15"/>
      <c r="AIQ1531" s="15"/>
      <c r="AIR1531" s="15"/>
      <c r="AIS1531" s="15"/>
      <c r="AIT1531" s="15"/>
      <c r="AIU1531" s="15"/>
      <c r="AIV1531" s="15"/>
      <c r="AIW1531" s="15"/>
      <c r="AIX1531" s="15"/>
      <c r="AIY1531" s="15"/>
      <c r="AIZ1531" s="15"/>
      <c r="AJA1531" s="15"/>
      <c r="AJB1531" s="15"/>
      <c r="AJC1531" s="15"/>
      <c r="AJD1531" s="15"/>
      <c r="AJE1531" s="15"/>
      <c r="AJF1531" s="15"/>
      <c r="AJG1531" s="15"/>
      <c r="AJH1531" s="15"/>
      <c r="AJI1531" s="15"/>
      <c r="AJJ1531" s="15"/>
      <c r="AJK1531" s="15"/>
      <c r="AJL1531" s="15"/>
      <c r="AJM1531" s="15"/>
      <c r="AJN1531" s="15"/>
      <c r="AJO1531" s="15"/>
      <c r="AJP1531" s="15"/>
      <c r="AJQ1531" s="15"/>
      <c r="AJR1531" s="15"/>
      <c r="AJS1531" s="15"/>
      <c r="AJT1531" s="15"/>
      <c r="AJU1531" s="15"/>
      <c r="AJV1531" s="15"/>
      <c r="AJW1531" s="15"/>
      <c r="AJX1531" s="15"/>
      <c r="AJY1531" s="15"/>
      <c r="AJZ1531" s="15"/>
      <c r="AKA1531" s="15"/>
      <c r="AKB1531" s="15"/>
      <c r="AKC1531" s="15"/>
      <c r="AKD1531" s="15"/>
      <c r="AKE1531" s="15"/>
      <c r="AKF1531" s="15"/>
      <c r="AKG1531" s="15"/>
      <c r="AKH1531" s="15"/>
      <c r="AKI1531" s="15"/>
      <c r="AKJ1531" s="15"/>
      <c r="AKK1531" s="15"/>
      <c r="AKL1531" s="15"/>
      <c r="AKM1531" s="15"/>
      <c r="AKN1531" s="15"/>
      <c r="AKO1531" s="15"/>
      <c r="AKP1531" s="15"/>
      <c r="AKQ1531" s="15"/>
      <c r="AKR1531" s="15"/>
      <c r="AKS1531" s="15"/>
      <c r="AKT1531" s="15"/>
      <c r="AKU1531" s="15"/>
      <c r="AKV1531" s="15"/>
      <c r="AKW1531" s="15"/>
      <c r="AKX1531" s="15"/>
      <c r="AKY1531" s="15"/>
      <c r="AKZ1531" s="15"/>
      <c r="ALA1531" s="15"/>
      <c r="ALB1531" s="15"/>
      <c r="ALC1531" s="15"/>
      <c r="ALD1531" s="15"/>
      <c r="ALE1531" s="15"/>
      <c r="ALF1531" s="15"/>
      <c r="ALG1531" s="15"/>
      <c r="ALH1531" s="15"/>
      <c r="ALI1531" s="15"/>
      <c r="ALJ1531" s="15"/>
      <c r="ALK1531" s="15"/>
      <c r="ALL1531" s="15"/>
      <c r="ALM1531" s="15"/>
      <c r="ALN1531" s="15"/>
      <c r="ALO1531" s="15"/>
      <c r="ALP1531" s="15"/>
      <c r="ALQ1531" s="15"/>
      <c r="ALR1531" s="15"/>
      <c r="ALS1531" s="15"/>
      <c r="ALT1531" s="15"/>
      <c r="ALU1531" s="15"/>
      <c r="ALV1531" s="15"/>
      <c r="ALW1531" s="15"/>
      <c r="ALX1531" s="15"/>
      <c r="ALY1531" s="15"/>
      <c r="ALZ1531" s="15"/>
      <c r="AMA1531" s="15"/>
      <c r="AMB1531" s="15"/>
      <c r="AMC1531" s="15"/>
      <c r="AMD1531" s="15"/>
      <c r="AME1531" s="15"/>
      <c r="AMF1531" s="15"/>
      <c r="AMG1531" s="15"/>
      <c r="AMH1531" s="15"/>
      <c r="AMI1531" s="15"/>
      <c r="AMJ1531" s="15"/>
      <c r="AMK1531" s="15"/>
      <c r="AML1531" s="15"/>
      <c r="AMM1531" s="15"/>
      <c r="AMN1531" s="15"/>
      <c r="AMO1531" s="15"/>
      <c r="AMP1531" s="15"/>
      <c r="AMQ1531" s="15"/>
      <c r="AMR1531" s="15"/>
      <c r="AMS1531" s="15"/>
      <c r="AMT1531" s="15"/>
      <c r="AMU1531" s="15"/>
      <c r="AMV1531" s="15"/>
      <c r="AMW1531" s="15"/>
      <c r="AMX1531" s="15"/>
      <c r="AMY1531" s="15"/>
      <c r="AMZ1531" s="15"/>
      <c r="ANA1531" s="15"/>
      <c r="ANB1531" s="15"/>
      <c r="ANC1531" s="15"/>
      <c r="AND1531" s="15"/>
      <c r="ANE1531" s="15"/>
      <c r="ANF1531" s="15"/>
      <c r="ANG1531" s="15"/>
      <c r="ANH1531" s="15"/>
      <c r="ANI1531" s="15"/>
      <c r="ANJ1531" s="15"/>
      <c r="ANK1531" s="15"/>
      <c r="ANL1531" s="15"/>
      <c r="ANM1531" s="15"/>
      <c r="ANN1531" s="15"/>
      <c r="ANO1531" s="15"/>
      <c r="ANP1531" s="15"/>
      <c r="ANQ1531" s="15"/>
      <c r="ANR1531" s="15"/>
      <c r="ANS1531" s="15"/>
      <c r="ANT1531" s="15"/>
      <c r="ANU1531" s="15"/>
      <c r="ANV1531" s="15"/>
      <c r="ANW1531" s="15"/>
      <c r="ANX1531" s="15"/>
      <c r="ANY1531" s="15"/>
      <c r="ANZ1531" s="15"/>
      <c r="AOA1531" s="15"/>
      <c r="AOB1531" s="15"/>
      <c r="AOC1531" s="15"/>
      <c r="AOD1531" s="15"/>
      <c r="AOE1531" s="15"/>
      <c r="AOF1531" s="15"/>
      <c r="AOG1531" s="15"/>
      <c r="AOH1531" s="15"/>
      <c r="AOI1531" s="15"/>
      <c r="AOJ1531" s="15"/>
      <c r="AOK1531" s="15"/>
      <c r="AOL1531" s="15"/>
      <c r="AOM1531" s="15"/>
      <c r="AON1531" s="15"/>
      <c r="AOO1531" s="15"/>
      <c r="AOP1531" s="15"/>
      <c r="AOQ1531" s="15"/>
      <c r="AOR1531" s="15"/>
      <c r="AOS1531" s="15"/>
      <c r="AOT1531" s="15"/>
      <c r="AOU1531" s="15"/>
      <c r="AOV1531" s="15"/>
      <c r="AOW1531" s="15"/>
      <c r="AOX1531" s="15"/>
      <c r="AOY1531" s="15"/>
      <c r="AOZ1531" s="15"/>
      <c r="APA1531" s="15"/>
      <c r="APB1531" s="15"/>
      <c r="APC1531" s="15"/>
      <c r="APD1531" s="15"/>
      <c r="APE1531" s="15"/>
      <c r="APF1531" s="15"/>
      <c r="APG1531" s="15"/>
      <c r="APH1531" s="15"/>
      <c r="API1531" s="15"/>
      <c r="APJ1531" s="15"/>
      <c r="APK1531" s="15"/>
      <c r="APL1531" s="15"/>
      <c r="APM1531" s="15"/>
      <c r="APN1531" s="15"/>
      <c r="APO1531" s="15"/>
      <c r="APP1531" s="15"/>
      <c r="APQ1531" s="15"/>
      <c r="APR1531" s="15"/>
      <c r="APS1531" s="15"/>
      <c r="APT1531" s="15"/>
      <c r="APU1531" s="15"/>
      <c r="APV1531" s="15"/>
      <c r="APW1531" s="15"/>
      <c r="APX1531" s="15"/>
      <c r="APY1531" s="15"/>
      <c r="APZ1531" s="15"/>
      <c r="AQA1531" s="15"/>
      <c r="AQB1531" s="15"/>
      <c r="AQC1531" s="15"/>
      <c r="AQD1531" s="15"/>
      <c r="AQE1531" s="15"/>
      <c r="AQF1531" s="15"/>
      <c r="AQG1531" s="15"/>
      <c r="AQH1531" s="15"/>
      <c r="AQI1531" s="15"/>
      <c r="AQJ1531" s="15"/>
      <c r="AQK1531" s="15"/>
      <c r="AQL1531" s="15"/>
      <c r="AQM1531" s="15"/>
      <c r="AQN1531" s="15"/>
      <c r="AQO1531" s="15"/>
      <c r="AQP1531" s="15"/>
      <c r="AQQ1531" s="15"/>
      <c r="AQR1531" s="15"/>
      <c r="AQS1531" s="15"/>
      <c r="AQT1531" s="15"/>
      <c r="AQU1531" s="15"/>
      <c r="AQV1531" s="15"/>
      <c r="AQW1531" s="15"/>
      <c r="AQX1531" s="15"/>
      <c r="AQY1531" s="15"/>
      <c r="AQZ1531" s="15"/>
      <c r="ARA1531" s="15"/>
      <c r="ARB1531" s="15"/>
      <c r="ARC1531" s="15"/>
      <c r="ARD1531" s="15"/>
      <c r="ARE1531" s="15"/>
      <c r="ARF1531" s="15"/>
      <c r="ARG1531" s="15"/>
      <c r="ARH1531" s="15"/>
      <c r="ARI1531" s="15"/>
      <c r="ARJ1531" s="15"/>
      <c r="ARK1531" s="15"/>
      <c r="ARL1531" s="15"/>
      <c r="ARM1531" s="15"/>
      <c r="ARN1531" s="15"/>
      <c r="ARO1531" s="15"/>
      <c r="ARP1531" s="15"/>
      <c r="ARQ1531" s="15"/>
      <c r="ARR1531" s="15"/>
      <c r="ARS1531" s="15"/>
      <c r="ART1531" s="15"/>
      <c r="ARU1531" s="15"/>
      <c r="ARV1531" s="15"/>
      <c r="ARW1531" s="15"/>
      <c r="ARX1531" s="15"/>
      <c r="ARY1531" s="15"/>
      <c r="ARZ1531" s="15"/>
      <c r="ASA1531" s="15"/>
      <c r="ASB1531" s="15"/>
      <c r="ASC1531" s="15"/>
      <c r="ASD1531" s="15"/>
      <c r="ASE1531" s="15"/>
      <c r="ASF1531" s="15"/>
      <c r="ASG1531" s="15"/>
      <c r="ASH1531" s="15"/>
      <c r="ASI1531" s="15"/>
      <c r="ASJ1531" s="15"/>
      <c r="ASK1531" s="15"/>
      <c r="ASL1531" s="15"/>
      <c r="ASM1531" s="15"/>
      <c r="ASN1531" s="15"/>
      <c r="ASO1531" s="15"/>
      <c r="ASP1531" s="15"/>
      <c r="ASQ1531" s="15"/>
      <c r="ASR1531" s="15"/>
      <c r="ASS1531" s="15"/>
      <c r="AST1531" s="15"/>
      <c r="ASU1531" s="15"/>
      <c r="ASV1531" s="15"/>
      <c r="ASW1531" s="15"/>
      <c r="ASX1531" s="15"/>
      <c r="ASY1531" s="15"/>
      <c r="ASZ1531" s="15"/>
      <c r="ATA1531" s="15"/>
      <c r="ATB1531" s="15"/>
      <c r="ATC1531" s="15"/>
      <c r="ATD1531" s="15"/>
      <c r="ATE1531" s="15"/>
      <c r="ATF1531" s="15"/>
      <c r="ATG1531" s="15"/>
      <c r="ATH1531" s="15"/>
      <c r="ATI1531" s="15"/>
      <c r="ATJ1531" s="15"/>
      <c r="ATK1531" s="15"/>
      <c r="ATL1531" s="15"/>
      <c r="ATM1531" s="15"/>
      <c r="ATN1531" s="15"/>
      <c r="ATO1531" s="15"/>
      <c r="ATP1531" s="15"/>
      <c r="ATQ1531" s="15"/>
      <c r="ATR1531" s="15"/>
      <c r="ATS1531" s="15"/>
      <c r="ATT1531" s="15"/>
      <c r="ATU1531" s="15"/>
      <c r="ATV1531" s="15"/>
      <c r="ATW1531" s="15"/>
      <c r="ATX1531" s="15"/>
      <c r="ATY1531" s="15"/>
      <c r="ATZ1531" s="15"/>
      <c r="AUA1531" s="15"/>
      <c r="AUB1531" s="15"/>
      <c r="AUC1531" s="15"/>
      <c r="AUD1531" s="15"/>
      <c r="AUE1531" s="15"/>
      <c r="AUF1531" s="15"/>
      <c r="AUG1531" s="15"/>
      <c r="AUH1531" s="15"/>
      <c r="AUI1531" s="15"/>
      <c r="AUJ1531" s="15"/>
      <c r="AUK1531" s="15"/>
      <c r="AUL1531" s="15"/>
      <c r="AUM1531" s="15"/>
      <c r="AUN1531" s="15"/>
      <c r="AUO1531" s="15"/>
      <c r="AUP1531" s="15"/>
      <c r="AUQ1531" s="15"/>
      <c r="AUR1531" s="15"/>
      <c r="AUS1531" s="15"/>
      <c r="AUT1531" s="15"/>
      <c r="AUU1531" s="15"/>
      <c r="AUV1531" s="15"/>
      <c r="AUW1531" s="15"/>
      <c r="AUX1531" s="15"/>
      <c r="AUY1531" s="15"/>
      <c r="AUZ1531" s="15"/>
      <c r="AVA1531" s="15"/>
      <c r="AVB1531" s="15"/>
      <c r="AVC1531" s="15"/>
      <c r="AVD1531" s="15"/>
      <c r="AVE1531" s="15"/>
      <c r="AVF1531" s="15"/>
      <c r="AVG1531" s="15"/>
      <c r="AVH1531" s="15"/>
      <c r="AVI1531" s="15"/>
      <c r="AVJ1531" s="15"/>
      <c r="AVK1531" s="15"/>
      <c r="AVL1531" s="15"/>
      <c r="AVM1531" s="15"/>
      <c r="AVN1531" s="15"/>
      <c r="AVO1531" s="15"/>
      <c r="AVP1531" s="15"/>
      <c r="AVQ1531" s="15"/>
      <c r="AVR1531" s="15"/>
      <c r="AVS1531" s="15"/>
      <c r="AVT1531" s="15"/>
      <c r="AVU1531" s="15"/>
      <c r="AVV1531" s="15"/>
      <c r="AVW1531" s="15"/>
      <c r="AVX1531" s="15"/>
      <c r="AVY1531" s="15"/>
      <c r="AVZ1531" s="15"/>
      <c r="AWA1531" s="15"/>
      <c r="AWB1531" s="15"/>
      <c r="AWC1531" s="15"/>
      <c r="AWD1531" s="15"/>
      <c r="AWE1531" s="15"/>
      <c r="AWF1531" s="15"/>
      <c r="AWG1531" s="15"/>
      <c r="AWH1531" s="15"/>
      <c r="AWI1531" s="15"/>
      <c r="AWJ1531" s="15"/>
      <c r="AWK1531" s="15"/>
      <c r="AWL1531" s="15"/>
      <c r="AWM1531" s="15"/>
      <c r="AWN1531" s="15"/>
      <c r="AWO1531" s="15"/>
      <c r="AWP1531" s="15"/>
      <c r="AWQ1531" s="15"/>
      <c r="AWR1531" s="15"/>
      <c r="AWS1531" s="15"/>
      <c r="AWT1531" s="15"/>
      <c r="AWU1531" s="15"/>
      <c r="AWV1531" s="15"/>
      <c r="AWW1531" s="15"/>
      <c r="AWX1531" s="15"/>
      <c r="AWY1531" s="15"/>
      <c r="AWZ1531" s="15"/>
      <c r="AXA1531" s="15"/>
      <c r="AXB1531" s="15"/>
      <c r="AXC1531" s="15"/>
      <c r="AXD1531" s="15"/>
      <c r="AXE1531" s="15"/>
      <c r="AXF1531" s="15"/>
      <c r="AXG1531" s="15"/>
      <c r="AXH1531" s="15"/>
      <c r="AXI1531" s="15"/>
      <c r="AXJ1531" s="15"/>
      <c r="AXK1531" s="15"/>
      <c r="AXL1531" s="15"/>
      <c r="AXM1531" s="15"/>
      <c r="AXN1531" s="15"/>
      <c r="AXO1531" s="15"/>
      <c r="AXP1531" s="15"/>
      <c r="AXQ1531" s="15"/>
      <c r="AXR1531" s="15"/>
      <c r="AXS1531" s="15"/>
      <c r="AXT1531" s="15"/>
      <c r="AXU1531" s="15"/>
      <c r="AXV1531" s="15"/>
      <c r="AXW1531" s="15"/>
      <c r="AXX1531" s="15"/>
      <c r="AXY1531" s="15"/>
      <c r="AXZ1531" s="15"/>
      <c r="AYA1531" s="15"/>
      <c r="AYB1531" s="15"/>
      <c r="AYC1531" s="15"/>
      <c r="AYD1531" s="15"/>
      <c r="AYE1531" s="15"/>
      <c r="AYF1531" s="15"/>
      <c r="AYG1531" s="15"/>
      <c r="AYH1531" s="15"/>
      <c r="AYI1531" s="15"/>
      <c r="AYJ1531" s="15"/>
      <c r="AYK1531" s="15"/>
      <c r="AYL1531" s="15"/>
      <c r="AYM1531" s="15"/>
      <c r="AYN1531" s="15"/>
      <c r="AYO1531" s="15"/>
      <c r="AYP1531" s="15"/>
      <c r="AYQ1531" s="15"/>
      <c r="AYR1531" s="15"/>
      <c r="AYS1531" s="15"/>
      <c r="AYT1531" s="15"/>
      <c r="AYU1531" s="15"/>
      <c r="AYV1531" s="15"/>
      <c r="AYW1531" s="15"/>
      <c r="AYX1531" s="15"/>
      <c r="AYY1531" s="15"/>
      <c r="AYZ1531" s="15"/>
      <c r="AZA1531" s="15"/>
      <c r="AZB1531" s="15"/>
      <c r="AZC1531" s="15"/>
      <c r="AZD1531" s="15"/>
      <c r="AZE1531" s="15"/>
      <c r="AZF1531" s="15"/>
      <c r="AZG1531" s="15"/>
      <c r="AZH1531" s="15"/>
      <c r="AZI1531" s="15"/>
      <c r="AZJ1531" s="15"/>
      <c r="AZK1531" s="15"/>
      <c r="AZL1531" s="15"/>
      <c r="AZM1531" s="15"/>
      <c r="AZN1531" s="15"/>
      <c r="AZO1531" s="15"/>
      <c r="AZP1531" s="15"/>
      <c r="AZQ1531" s="15"/>
      <c r="AZR1531" s="15"/>
      <c r="AZS1531" s="15"/>
      <c r="AZT1531" s="15"/>
      <c r="AZU1531" s="15"/>
      <c r="AZV1531" s="15"/>
      <c r="AZW1531" s="15"/>
      <c r="AZX1531" s="15"/>
      <c r="AZY1531" s="15"/>
      <c r="AZZ1531" s="15"/>
      <c r="BAA1531" s="15"/>
      <c r="BAB1531" s="15"/>
      <c r="BAC1531" s="15"/>
      <c r="BAD1531" s="15"/>
      <c r="BAE1531" s="15"/>
      <c r="BAF1531" s="15"/>
      <c r="BAG1531" s="15"/>
      <c r="BAH1531" s="15"/>
      <c r="BAI1531" s="15"/>
      <c r="BAJ1531" s="15"/>
      <c r="BAK1531" s="15"/>
      <c r="BAL1531" s="15"/>
      <c r="BAM1531" s="15"/>
      <c r="BAN1531" s="15"/>
      <c r="BAO1531" s="15"/>
      <c r="BAP1531" s="15"/>
      <c r="BAQ1531" s="15"/>
      <c r="BAR1531" s="15"/>
      <c r="BAS1531" s="15"/>
      <c r="BAT1531" s="15"/>
      <c r="BAU1531" s="15"/>
      <c r="BAV1531" s="15"/>
      <c r="BAW1531" s="15"/>
      <c r="BAX1531" s="15"/>
      <c r="BAY1531" s="15"/>
      <c r="BAZ1531" s="15"/>
      <c r="BBA1531" s="15"/>
      <c r="BBB1531" s="15"/>
      <c r="BBC1531" s="15"/>
      <c r="BBD1531" s="15"/>
      <c r="BBE1531" s="15"/>
      <c r="BBF1531" s="15"/>
      <c r="BBG1531" s="15"/>
      <c r="BBH1531" s="15"/>
      <c r="BBI1531" s="15"/>
      <c r="BBJ1531" s="15"/>
      <c r="BBK1531" s="15"/>
      <c r="BBL1531" s="15"/>
      <c r="BBM1531" s="15"/>
      <c r="BBN1531" s="15"/>
      <c r="BBO1531" s="15"/>
      <c r="BBP1531" s="15"/>
      <c r="BBQ1531" s="15"/>
      <c r="BBR1531" s="15"/>
      <c r="BBS1531" s="15"/>
      <c r="BBT1531" s="15"/>
      <c r="BBU1531" s="15"/>
      <c r="BBV1531" s="15"/>
      <c r="BBW1531" s="15"/>
      <c r="BBX1531" s="15"/>
      <c r="BBY1531" s="15"/>
      <c r="BBZ1531" s="15"/>
      <c r="BCA1531" s="15"/>
      <c r="BCB1531" s="15"/>
      <c r="BCC1531" s="15"/>
      <c r="BCD1531" s="15"/>
      <c r="BCE1531" s="15"/>
      <c r="BCF1531" s="15"/>
      <c r="BCG1531" s="15"/>
      <c r="BCH1531" s="15"/>
      <c r="BCI1531" s="15"/>
      <c r="BCJ1531" s="15"/>
      <c r="BCK1531" s="15"/>
      <c r="BCL1531" s="15"/>
      <c r="BCM1531" s="15"/>
      <c r="BCN1531" s="15"/>
      <c r="BCO1531" s="15"/>
      <c r="BCP1531" s="15"/>
      <c r="BCQ1531" s="15"/>
      <c r="BCR1531" s="15"/>
      <c r="BCS1531" s="15"/>
      <c r="BCT1531" s="15"/>
      <c r="BCU1531" s="15"/>
      <c r="BCV1531" s="15"/>
      <c r="BCW1531" s="15"/>
      <c r="BCX1531" s="15"/>
      <c r="BCY1531" s="15"/>
      <c r="BCZ1531" s="15"/>
      <c r="BDA1531" s="15"/>
      <c r="BDB1531" s="15"/>
      <c r="BDC1531" s="15"/>
      <c r="BDD1531" s="15"/>
      <c r="BDE1531" s="15"/>
      <c r="BDF1531" s="15"/>
      <c r="BDG1531" s="15"/>
      <c r="BDH1531" s="15"/>
      <c r="BDI1531" s="15"/>
      <c r="BDJ1531" s="15"/>
      <c r="BDK1531" s="15"/>
      <c r="BDL1531" s="15"/>
      <c r="BDM1531" s="15"/>
      <c r="BDN1531" s="15"/>
      <c r="BDO1531" s="15"/>
      <c r="BDP1531" s="15"/>
      <c r="BDQ1531" s="15"/>
      <c r="BDR1531" s="15"/>
      <c r="BDS1531" s="15"/>
      <c r="BDT1531" s="15"/>
      <c r="BDU1531" s="15"/>
      <c r="BDV1531" s="15"/>
      <c r="BDW1531" s="15"/>
      <c r="BDX1531" s="15"/>
      <c r="BDY1531" s="15"/>
      <c r="BDZ1531" s="15"/>
      <c r="BEA1531" s="15"/>
      <c r="BEB1531" s="15"/>
      <c r="BEC1531" s="15"/>
      <c r="BED1531" s="15"/>
      <c r="BEE1531" s="15"/>
      <c r="BEF1531" s="15"/>
      <c r="BEG1531" s="15"/>
      <c r="BEH1531" s="15"/>
      <c r="BEI1531" s="15"/>
      <c r="BEJ1531" s="15"/>
      <c r="BEK1531" s="15"/>
      <c r="BEL1531" s="15"/>
      <c r="BEM1531" s="15"/>
      <c r="BEN1531" s="15"/>
      <c r="BEO1531" s="15"/>
      <c r="BEP1531" s="15"/>
      <c r="BEQ1531" s="15"/>
      <c r="BER1531" s="15"/>
      <c r="BES1531" s="15"/>
      <c r="BET1531" s="15"/>
      <c r="BEU1531" s="15"/>
      <c r="BEV1531" s="15"/>
      <c r="BEW1531" s="15"/>
      <c r="BEX1531" s="15"/>
      <c r="BEY1531" s="15"/>
      <c r="BEZ1531" s="15"/>
      <c r="BFA1531" s="15"/>
      <c r="BFB1531" s="15"/>
      <c r="BFC1531" s="15"/>
      <c r="BFD1531" s="15"/>
      <c r="BFE1531" s="15"/>
      <c r="BFF1531" s="15"/>
      <c r="BFG1531" s="15"/>
      <c r="BFH1531" s="15"/>
      <c r="BFI1531" s="15"/>
      <c r="BFJ1531" s="15"/>
      <c r="BFK1531" s="15"/>
      <c r="BFL1531" s="15"/>
      <c r="BFM1531" s="15"/>
      <c r="BFN1531" s="15"/>
      <c r="BFO1531" s="15"/>
      <c r="BFP1531" s="15"/>
      <c r="BFQ1531" s="15"/>
      <c r="BFR1531" s="15"/>
      <c r="BFS1531" s="15"/>
      <c r="BFT1531" s="15"/>
      <c r="BFU1531" s="15"/>
      <c r="BFV1531" s="15"/>
      <c r="BFW1531" s="15"/>
      <c r="BFX1531" s="15"/>
      <c r="BFY1531" s="15"/>
      <c r="BFZ1531" s="15"/>
      <c r="BGA1531" s="15"/>
      <c r="BGB1531" s="15"/>
      <c r="BGC1531" s="15"/>
      <c r="BGD1531" s="15"/>
      <c r="BGE1531" s="15"/>
      <c r="BGF1531" s="15"/>
      <c r="BGG1531" s="15"/>
      <c r="BGH1531" s="15"/>
      <c r="BGI1531" s="15"/>
      <c r="BGJ1531" s="15"/>
      <c r="BGK1531" s="15"/>
      <c r="BGL1531" s="15"/>
      <c r="BGM1531" s="15"/>
      <c r="BGN1531" s="15"/>
      <c r="BGO1531" s="15"/>
      <c r="BGP1531" s="15"/>
      <c r="BGQ1531" s="15"/>
      <c r="BGR1531" s="15"/>
      <c r="BGS1531" s="15"/>
      <c r="BGT1531" s="15"/>
      <c r="BGU1531" s="15"/>
      <c r="BGV1531" s="15"/>
      <c r="BGW1531" s="15"/>
      <c r="BGX1531" s="15"/>
      <c r="BGY1531" s="15"/>
      <c r="BGZ1531" s="15"/>
      <c r="BHA1531" s="15"/>
      <c r="BHB1531" s="15"/>
      <c r="BHC1531" s="15"/>
      <c r="BHD1531" s="15"/>
      <c r="BHE1531" s="15"/>
      <c r="BHF1531" s="15"/>
      <c r="BHG1531" s="15"/>
      <c r="BHH1531" s="15"/>
      <c r="BHI1531" s="15"/>
      <c r="BHJ1531" s="15"/>
      <c r="BHK1531" s="15"/>
      <c r="BHL1531" s="15"/>
      <c r="BHM1531" s="15"/>
      <c r="BHN1531" s="15"/>
      <c r="BHO1531" s="15"/>
      <c r="BHP1531" s="15"/>
      <c r="BHQ1531" s="15"/>
      <c r="BHR1531" s="15"/>
      <c r="BHS1531" s="15"/>
      <c r="BHT1531" s="15"/>
      <c r="BHU1531" s="15"/>
      <c r="BHV1531" s="15"/>
      <c r="BHW1531" s="15"/>
      <c r="BHX1531" s="15"/>
      <c r="BHY1531" s="15"/>
      <c r="BHZ1531" s="15"/>
      <c r="BIA1531" s="15"/>
      <c r="BIB1531" s="15"/>
      <c r="BIC1531" s="15"/>
      <c r="BID1531" s="15"/>
      <c r="BIE1531" s="15"/>
      <c r="BIF1531" s="15"/>
      <c r="BIG1531" s="15"/>
      <c r="BIH1531" s="15"/>
      <c r="BII1531" s="15"/>
      <c r="BIJ1531" s="15"/>
      <c r="BIK1531" s="15"/>
      <c r="BIL1531" s="15"/>
      <c r="BIM1531" s="15"/>
      <c r="BIN1531" s="15"/>
      <c r="BIO1531" s="15"/>
      <c r="BIP1531" s="15"/>
      <c r="BIQ1531" s="15"/>
      <c r="BIR1531" s="15"/>
      <c r="BIS1531" s="15"/>
      <c r="BIT1531" s="15"/>
      <c r="BIU1531" s="15"/>
      <c r="BIV1531" s="15"/>
      <c r="BIW1531" s="15"/>
      <c r="BIX1531" s="15"/>
      <c r="BIY1531" s="15"/>
      <c r="BIZ1531" s="15"/>
      <c r="BJA1531" s="15"/>
      <c r="BJB1531" s="15"/>
      <c r="BJC1531" s="15"/>
      <c r="BJD1531" s="15"/>
      <c r="BJE1531" s="15"/>
      <c r="BJF1531" s="15"/>
      <c r="BJG1531" s="15"/>
      <c r="BJH1531" s="15"/>
      <c r="BJI1531" s="15"/>
      <c r="BJJ1531" s="15"/>
      <c r="BJK1531" s="15"/>
      <c r="BJL1531" s="15"/>
      <c r="BJM1531" s="15"/>
      <c r="BJN1531" s="15"/>
      <c r="BJO1531" s="15"/>
      <c r="BJP1531" s="15"/>
      <c r="BJQ1531" s="15"/>
      <c r="BJR1531" s="15"/>
      <c r="BJS1531" s="15"/>
      <c r="BJT1531" s="15"/>
      <c r="BJU1531" s="15"/>
      <c r="BJV1531" s="15"/>
      <c r="BJW1531" s="15"/>
      <c r="BJX1531" s="15"/>
      <c r="BJY1531" s="15"/>
      <c r="BJZ1531" s="15"/>
      <c r="BKA1531" s="15"/>
      <c r="BKB1531" s="15"/>
      <c r="BKC1531" s="15"/>
      <c r="BKD1531" s="15"/>
      <c r="BKE1531" s="15"/>
      <c r="BKF1531" s="15"/>
      <c r="BKG1531" s="15"/>
      <c r="BKH1531" s="15"/>
      <c r="BKI1531" s="15"/>
      <c r="BKJ1531" s="15"/>
      <c r="BKK1531" s="15"/>
      <c r="BKL1531" s="15"/>
      <c r="BKM1531" s="15"/>
      <c r="BKN1531" s="15"/>
      <c r="BKO1531" s="15"/>
      <c r="BKP1531" s="15"/>
      <c r="BKQ1531" s="15"/>
      <c r="BKR1531" s="15"/>
      <c r="BKS1531" s="15"/>
      <c r="BKT1531" s="15"/>
      <c r="BKU1531" s="15"/>
      <c r="BKV1531" s="15"/>
      <c r="BKW1531" s="15"/>
      <c r="BKX1531" s="15"/>
      <c r="BKY1531" s="15"/>
      <c r="BKZ1531" s="15"/>
      <c r="BLA1531" s="15"/>
      <c r="BLB1531" s="15"/>
      <c r="BLC1531" s="15"/>
      <c r="BLD1531" s="15"/>
      <c r="BLE1531" s="15"/>
      <c r="BLF1531" s="15"/>
      <c r="BLG1531" s="15"/>
      <c r="BLH1531" s="15"/>
      <c r="BLI1531" s="15"/>
      <c r="BLJ1531" s="15"/>
      <c r="BLK1531" s="15"/>
      <c r="BLL1531" s="15"/>
      <c r="BLM1531" s="15"/>
      <c r="BLN1531" s="15"/>
      <c r="BLO1531" s="15"/>
      <c r="BLP1531" s="15"/>
      <c r="BLQ1531" s="15"/>
      <c r="BLR1531" s="15"/>
      <c r="BLS1531" s="15"/>
      <c r="BLT1531" s="15"/>
      <c r="BLU1531" s="15"/>
      <c r="BLV1531" s="15"/>
      <c r="BLW1531" s="15"/>
      <c r="BLX1531" s="15"/>
      <c r="BLY1531" s="15"/>
      <c r="BLZ1531" s="15"/>
      <c r="BMA1531" s="15"/>
      <c r="BMB1531" s="15"/>
      <c r="BMC1531" s="15"/>
      <c r="BMD1531" s="15"/>
      <c r="BME1531" s="15"/>
      <c r="BMF1531" s="15"/>
      <c r="BMG1531" s="15"/>
      <c r="BMH1531" s="15"/>
      <c r="BMI1531" s="15"/>
      <c r="BMJ1531" s="15"/>
      <c r="BMK1531" s="15"/>
      <c r="BML1531" s="15"/>
      <c r="BMM1531" s="15"/>
      <c r="BMN1531" s="15"/>
      <c r="BMO1531" s="15"/>
      <c r="BMP1531" s="15"/>
      <c r="BMQ1531" s="15"/>
      <c r="BMR1531" s="15"/>
      <c r="BMS1531" s="15"/>
      <c r="BMT1531" s="15"/>
      <c r="BMU1531" s="15"/>
      <c r="BMV1531" s="15"/>
      <c r="BMW1531" s="15"/>
      <c r="BMX1531" s="15"/>
      <c r="BMY1531" s="15"/>
      <c r="BMZ1531" s="15"/>
      <c r="BNA1531" s="15"/>
      <c r="BNB1531" s="15"/>
      <c r="BNC1531" s="15"/>
      <c r="BND1531" s="15"/>
      <c r="BNE1531" s="15"/>
      <c r="BNF1531" s="15"/>
      <c r="BNG1531" s="15"/>
      <c r="BNH1531" s="15"/>
      <c r="BNI1531" s="15"/>
      <c r="BNJ1531" s="15"/>
      <c r="BNK1531" s="15"/>
      <c r="BNL1531" s="15"/>
      <c r="BNM1531" s="15"/>
      <c r="BNN1531" s="15"/>
      <c r="BNO1531" s="15"/>
      <c r="BNP1531" s="15"/>
      <c r="BNQ1531" s="15"/>
      <c r="BNR1531" s="15"/>
      <c r="BNS1531" s="15"/>
      <c r="BNT1531" s="15"/>
      <c r="BNU1531" s="15"/>
      <c r="BNV1531" s="15"/>
      <c r="BNW1531" s="15"/>
      <c r="BNX1531" s="15"/>
      <c r="BNY1531" s="15"/>
      <c r="BNZ1531" s="15"/>
      <c r="BOA1531" s="15"/>
      <c r="BOB1531" s="15"/>
      <c r="BOC1531" s="15"/>
      <c r="BOD1531" s="15"/>
      <c r="BOE1531" s="15"/>
      <c r="BOF1531" s="15"/>
      <c r="BOG1531" s="15"/>
      <c r="BOH1531" s="15"/>
      <c r="BOI1531" s="15"/>
      <c r="BOJ1531" s="15"/>
      <c r="BOK1531" s="15"/>
      <c r="BOL1531" s="15"/>
      <c r="BOM1531" s="15"/>
      <c r="BON1531" s="15"/>
      <c r="BOO1531" s="15"/>
      <c r="BOP1531" s="15"/>
      <c r="BOQ1531" s="15"/>
      <c r="BOR1531" s="15"/>
      <c r="BOS1531" s="15"/>
      <c r="BOT1531" s="15"/>
      <c r="BOU1531" s="15"/>
      <c r="BOV1531" s="15"/>
      <c r="BOW1531" s="15"/>
      <c r="BOX1531" s="15"/>
      <c r="BOY1531" s="15"/>
      <c r="BOZ1531" s="15"/>
      <c r="BPA1531" s="15"/>
      <c r="BPB1531" s="15"/>
      <c r="BPC1531" s="15"/>
      <c r="BPD1531" s="15"/>
      <c r="BPE1531" s="15"/>
      <c r="BPF1531" s="15"/>
      <c r="BPG1531" s="15"/>
      <c r="BPH1531" s="15"/>
      <c r="BPI1531" s="15"/>
      <c r="BPJ1531" s="15"/>
      <c r="BPK1531" s="15"/>
      <c r="BPL1531" s="15"/>
      <c r="BPM1531" s="15"/>
      <c r="BPN1531" s="15"/>
      <c r="BPO1531" s="15"/>
      <c r="BPP1531" s="15"/>
      <c r="BPQ1531" s="15"/>
      <c r="BPR1531" s="15"/>
      <c r="BPS1531" s="15"/>
      <c r="BPT1531" s="15"/>
      <c r="BPU1531" s="15"/>
      <c r="BPV1531" s="15"/>
      <c r="BPW1531" s="15"/>
      <c r="BPX1531" s="15"/>
      <c r="BPY1531" s="15"/>
      <c r="BPZ1531" s="15"/>
      <c r="BQA1531" s="15"/>
      <c r="BQB1531" s="15"/>
      <c r="BQC1531" s="15"/>
      <c r="BQD1531" s="15"/>
      <c r="BQE1531" s="15"/>
      <c r="BQF1531" s="15"/>
      <c r="BQG1531" s="15"/>
      <c r="BQH1531" s="15"/>
      <c r="BQI1531" s="15"/>
      <c r="BQJ1531" s="15"/>
      <c r="BQK1531" s="15"/>
      <c r="BQL1531" s="15"/>
      <c r="BQM1531" s="15"/>
      <c r="BQN1531" s="15"/>
      <c r="BQO1531" s="15"/>
      <c r="BQP1531" s="15"/>
      <c r="BQQ1531" s="15"/>
      <c r="BQR1531" s="15"/>
      <c r="BQS1531" s="15"/>
      <c r="BQT1531" s="15"/>
      <c r="BQU1531" s="15"/>
      <c r="BQV1531" s="15"/>
      <c r="BQW1531" s="15"/>
      <c r="BQX1531" s="15"/>
      <c r="BQY1531" s="15"/>
      <c r="BQZ1531" s="15"/>
      <c r="BRA1531" s="15"/>
      <c r="BRB1531" s="15"/>
      <c r="BRC1531" s="15"/>
      <c r="BRD1531" s="15"/>
      <c r="BRE1531" s="15"/>
      <c r="BRF1531" s="15"/>
      <c r="BRG1531" s="15"/>
      <c r="BRH1531" s="15"/>
      <c r="BRI1531" s="15"/>
      <c r="BRJ1531" s="15"/>
      <c r="BRK1531" s="15"/>
      <c r="BRL1531" s="15"/>
      <c r="BRM1531" s="15"/>
      <c r="BRN1531" s="15"/>
      <c r="BRO1531" s="15"/>
      <c r="BRP1531" s="15"/>
      <c r="BRQ1531" s="15"/>
      <c r="BRR1531" s="15"/>
      <c r="BRS1531" s="15"/>
      <c r="BRT1531" s="15"/>
      <c r="BRU1531" s="15"/>
      <c r="BRV1531" s="15"/>
      <c r="BRW1531" s="15"/>
      <c r="BRX1531" s="15"/>
      <c r="BRY1531" s="15"/>
      <c r="BRZ1531" s="15"/>
      <c r="BSA1531" s="15"/>
      <c r="BSB1531" s="15"/>
      <c r="BSC1531" s="15"/>
      <c r="BSD1531" s="15"/>
      <c r="BSE1531" s="15"/>
      <c r="BSF1531" s="15"/>
      <c r="BSG1531" s="15"/>
      <c r="BSH1531" s="15"/>
      <c r="BSI1531" s="15"/>
      <c r="BSJ1531" s="15"/>
      <c r="BSK1531" s="15"/>
      <c r="BSL1531" s="15"/>
      <c r="BSM1531" s="15"/>
      <c r="BSN1531" s="15"/>
      <c r="BSO1531" s="15"/>
      <c r="BSP1531" s="15"/>
      <c r="BSQ1531" s="15"/>
      <c r="BSR1531" s="15"/>
      <c r="BSS1531" s="15"/>
      <c r="BST1531" s="15"/>
      <c r="BSU1531" s="15"/>
      <c r="BSV1531" s="15"/>
      <c r="BSW1531" s="15"/>
      <c r="BSX1531" s="15"/>
      <c r="BSY1531" s="15"/>
      <c r="BSZ1531" s="15"/>
      <c r="BTA1531" s="15"/>
      <c r="BTB1531" s="15"/>
      <c r="BTC1531" s="15"/>
      <c r="BTD1531" s="15"/>
      <c r="BTE1531" s="15"/>
      <c r="BTF1531" s="15"/>
      <c r="BTG1531" s="15"/>
      <c r="BTH1531" s="15"/>
      <c r="BTI1531" s="15"/>
      <c r="BTJ1531" s="15"/>
      <c r="BTK1531" s="15"/>
      <c r="BTL1531" s="15"/>
      <c r="BTM1531" s="15"/>
      <c r="BTN1531" s="15"/>
      <c r="BTO1531" s="15"/>
      <c r="BTP1531" s="15"/>
      <c r="BTQ1531" s="15"/>
      <c r="BTR1531" s="15"/>
      <c r="BTS1531" s="15"/>
      <c r="BTT1531" s="15"/>
      <c r="BTU1531" s="15"/>
      <c r="BTV1531" s="15"/>
      <c r="BTW1531" s="15"/>
      <c r="BTX1531" s="15"/>
      <c r="BTY1531" s="15"/>
      <c r="BTZ1531" s="15"/>
      <c r="BUA1531" s="15"/>
      <c r="BUB1531" s="15"/>
      <c r="BUC1531" s="15"/>
      <c r="BUD1531" s="15"/>
      <c r="BUE1531" s="15"/>
      <c r="BUF1531" s="15"/>
      <c r="BUG1531" s="15"/>
      <c r="BUH1531" s="15"/>
      <c r="BUI1531" s="15"/>
      <c r="BUJ1531" s="15"/>
      <c r="BUK1531" s="15"/>
      <c r="BUL1531" s="15"/>
      <c r="BUM1531" s="15"/>
      <c r="BUN1531" s="15"/>
      <c r="BUO1531" s="15"/>
      <c r="BUP1531" s="15"/>
      <c r="BUQ1531" s="15"/>
      <c r="BUR1531" s="15"/>
      <c r="BUS1531" s="15"/>
      <c r="BUT1531" s="15"/>
      <c r="BUU1531" s="15"/>
      <c r="BUV1531" s="15"/>
      <c r="BUW1531" s="15"/>
      <c r="BUX1531" s="15"/>
      <c r="BUY1531" s="15"/>
      <c r="BUZ1531" s="15"/>
      <c r="BVA1531" s="15"/>
      <c r="BVB1531" s="15"/>
      <c r="BVC1531" s="15"/>
      <c r="BVD1531" s="15"/>
      <c r="BVE1531" s="15"/>
      <c r="BVF1531" s="15"/>
      <c r="BVG1531" s="15"/>
      <c r="BVH1531" s="15"/>
      <c r="BVI1531" s="15"/>
      <c r="BVJ1531" s="15"/>
      <c r="BVK1531" s="15"/>
      <c r="BVL1531" s="15"/>
      <c r="BVM1531" s="15"/>
      <c r="BVN1531" s="15"/>
      <c r="BVO1531" s="15"/>
      <c r="BVP1531" s="15"/>
      <c r="BVQ1531" s="15"/>
      <c r="BVR1531" s="15"/>
      <c r="BVS1531" s="15"/>
      <c r="BVT1531" s="15"/>
      <c r="BVU1531" s="15"/>
      <c r="BVV1531" s="15"/>
      <c r="BVW1531" s="15"/>
      <c r="BVX1531" s="15"/>
      <c r="BVY1531" s="15"/>
      <c r="BVZ1531" s="15"/>
      <c r="BWA1531" s="15"/>
      <c r="BWB1531" s="15"/>
      <c r="BWC1531" s="15"/>
      <c r="BWD1531" s="15"/>
      <c r="BWE1531" s="15"/>
      <c r="BWF1531" s="15"/>
      <c r="BWG1531" s="15"/>
      <c r="BWH1531" s="15"/>
      <c r="BWI1531" s="15"/>
      <c r="BWJ1531" s="15"/>
      <c r="BWK1531" s="15"/>
      <c r="BWL1531" s="15"/>
      <c r="BWM1531" s="15"/>
      <c r="BWN1531" s="15"/>
      <c r="BWO1531" s="15"/>
      <c r="BWP1531" s="15"/>
      <c r="BWQ1531" s="15"/>
      <c r="BWR1531" s="15"/>
      <c r="BWS1531" s="15"/>
      <c r="BWT1531" s="15"/>
      <c r="BWU1531" s="15"/>
      <c r="BWV1531" s="15"/>
      <c r="BWW1531" s="15"/>
      <c r="BWX1531" s="15"/>
      <c r="BWY1531" s="15"/>
      <c r="BWZ1531" s="15"/>
      <c r="BXA1531" s="15"/>
      <c r="BXB1531" s="15"/>
      <c r="BXC1531" s="15"/>
      <c r="BXD1531" s="15"/>
      <c r="BXE1531" s="15"/>
      <c r="BXF1531" s="15"/>
      <c r="BXG1531" s="15"/>
      <c r="BXH1531" s="15"/>
      <c r="BXI1531" s="15"/>
      <c r="BXJ1531" s="15"/>
      <c r="BXK1531" s="15"/>
      <c r="BXL1531" s="15"/>
      <c r="BXM1531" s="15"/>
      <c r="BXN1531" s="15"/>
      <c r="BXO1531" s="15"/>
      <c r="BXP1531" s="15"/>
      <c r="BXQ1531" s="15"/>
      <c r="BXR1531" s="15"/>
      <c r="BXS1531" s="15"/>
      <c r="BXT1531" s="15"/>
      <c r="BXU1531" s="15"/>
      <c r="BXV1531" s="15"/>
      <c r="BXW1531" s="15"/>
      <c r="BXX1531" s="15"/>
      <c r="BXY1531" s="15"/>
      <c r="BXZ1531" s="15"/>
      <c r="BYA1531" s="15"/>
      <c r="BYB1531" s="15"/>
      <c r="BYC1531" s="15"/>
      <c r="BYD1531" s="15"/>
      <c r="BYE1531" s="15"/>
      <c r="BYF1531" s="15"/>
      <c r="BYG1531" s="15"/>
      <c r="BYH1531" s="15"/>
      <c r="BYI1531" s="15"/>
      <c r="BYJ1531" s="15"/>
      <c r="BYK1531" s="15"/>
      <c r="BYL1531" s="15"/>
      <c r="BYM1531" s="15"/>
      <c r="BYN1531" s="15"/>
      <c r="BYO1531" s="15"/>
      <c r="BYP1531" s="15"/>
      <c r="BYQ1531" s="15"/>
      <c r="BYR1531" s="15"/>
      <c r="BYS1531" s="15"/>
      <c r="BYT1531" s="15"/>
      <c r="BYU1531" s="15"/>
      <c r="BYV1531" s="15"/>
      <c r="BYW1531" s="15"/>
      <c r="BYX1531" s="15"/>
      <c r="BYY1531" s="15"/>
      <c r="BYZ1531" s="15"/>
      <c r="BZA1531" s="15"/>
      <c r="BZB1531" s="15"/>
      <c r="BZC1531" s="15"/>
      <c r="BZD1531" s="15"/>
      <c r="BZE1531" s="15"/>
      <c r="BZF1531" s="15"/>
      <c r="BZG1531" s="15"/>
      <c r="BZH1531" s="15"/>
      <c r="BZI1531" s="15"/>
      <c r="BZJ1531" s="15"/>
      <c r="BZK1531" s="15"/>
      <c r="BZL1531" s="15"/>
      <c r="BZM1531" s="15"/>
      <c r="BZN1531" s="15"/>
      <c r="BZO1531" s="15"/>
      <c r="BZP1531" s="15"/>
      <c r="BZQ1531" s="15"/>
      <c r="BZR1531" s="15"/>
      <c r="BZS1531" s="15"/>
      <c r="BZT1531" s="15"/>
      <c r="BZU1531" s="15"/>
      <c r="BZV1531" s="15"/>
      <c r="BZW1531" s="15"/>
      <c r="BZX1531" s="15"/>
      <c r="BZY1531" s="15"/>
      <c r="BZZ1531" s="15"/>
      <c r="CAA1531" s="15"/>
      <c r="CAB1531" s="15"/>
      <c r="CAC1531" s="15"/>
      <c r="CAD1531" s="15"/>
      <c r="CAE1531" s="15"/>
      <c r="CAF1531" s="15"/>
      <c r="CAG1531" s="15"/>
      <c r="CAH1531" s="15"/>
      <c r="CAI1531" s="15"/>
      <c r="CAJ1531" s="15"/>
      <c r="CAK1531" s="15"/>
      <c r="CAL1531" s="15"/>
      <c r="CAM1531" s="15"/>
      <c r="CAN1531" s="15"/>
      <c r="CAO1531" s="15"/>
      <c r="CAP1531" s="15"/>
      <c r="CAQ1531" s="15"/>
      <c r="CAR1531" s="15"/>
      <c r="CAS1531" s="15"/>
      <c r="CAT1531" s="15"/>
      <c r="CAU1531" s="15"/>
      <c r="CAV1531" s="15"/>
      <c r="CAW1531" s="15"/>
      <c r="CAX1531" s="15"/>
      <c r="CAY1531" s="15"/>
      <c r="CAZ1531" s="15"/>
      <c r="CBA1531" s="15"/>
      <c r="CBB1531" s="15"/>
      <c r="CBC1531" s="15"/>
      <c r="CBD1531" s="15"/>
      <c r="CBE1531" s="15"/>
      <c r="CBF1531" s="15"/>
      <c r="CBG1531" s="15"/>
      <c r="CBH1531" s="15"/>
      <c r="CBI1531" s="15"/>
      <c r="CBJ1531" s="15"/>
      <c r="CBK1531" s="15"/>
      <c r="CBL1531" s="15"/>
      <c r="CBM1531" s="15"/>
      <c r="CBN1531" s="15"/>
      <c r="CBO1531" s="15"/>
      <c r="CBP1531" s="15"/>
      <c r="CBQ1531" s="15"/>
      <c r="CBR1531" s="15"/>
      <c r="CBS1531" s="15"/>
      <c r="CBT1531" s="15"/>
      <c r="CBU1531" s="15"/>
      <c r="CBV1531" s="15"/>
      <c r="CBW1531" s="15"/>
      <c r="CBX1531" s="15"/>
      <c r="CBY1531" s="15"/>
      <c r="CBZ1531" s="15"/>
      <c r="CCA1531" s="15"/>
      <c r="CCB1531" s="15"/>
      <c r="CCC1531" s="15"/>
      <c r="CCD1531" s="15"/>
      <c r="CCE1531" s="15"/>
      <c r="CCF1531" s="15"/>
      <c r="CCG1531" s="15"/>
      <c r="CCH1531" s="15"/>
      <c r="CCI1531" s="15"/>
      <c r="CCJ1531" s="15"/>
      <c r="CCK1531" s="15"/>
      <c r="CCL1531" s="15"/>
      <c r="CCM1531" s="15"/>
      <c r="CCN1531" s="15"/>
      <c r="CCO1531" s="15"/>
      <c r="CCP1531" s="15"/>
      <c r="CCQ1531" s="15"/>
      <c r="CCR1531" s="15"/>
      <c r="CCS1531" s="15"/>
      <c r="CCT1531" s="15"/>
      <c r="CCU1531" s="15"/>
      <c r="CCV1531" s="15"/>
      <c r="CCW1531" s="15"/>
      <c r="CCX1531" s="15"/>
      <c r="CCY1531" s="15"/>
      <c r="CCZ1531" s="15"/>
      <c r="CDA1531" s="15"/>
      <c r="CDB1531" s="15"/>
      <c r="CDC1531" s="15"/>
      <c r="CDD1531" s="15"/>
      <c r="CDE1531" s="15"/>
      <c r="CDF1531" s="15"/>
      <c r="CDG1531" s="15"/>
      <c r="CDH1531" s="15"/>
      <c r="CDI1531" s="15"/>
      <c r="CDJ1531" s="15"/>
      <c r="CDK1531" s="15"/>
      <c r="CDL1531" s="15"/>
      <c r="CDM1531" s="15"/>
      <c r="CDN1531" s="15"/>
      <c r="CDO1531" s="15"/>
      <c r="CDP1531" s="15"/>
      <c r="CDQ1531" s="15"/>
      <c r="CDR1531" s="15"/>
      <c r="CDS1531" s="15"/>
      <c r="CDT1531" s="15"/>
      <c r="CDU1531" s="15"/>
      <c r="CDV1531" s="15"/>
      <c r="CDW1531" s="15"/>
      <c r="CDX1531" s="15"/>
      <c r="CDY1531" s="15"/>
      <c r="CDZ1531" s="15"/>
      <c r="CEA1531" s="15"/>
      <c r="CEB1531" s="15"/>
      <c r="CEC1531" s="15"/>
      <c r="CED1531" s="15"/>
      <c r="CEE1531" s="15"/>
      <c r="CEF1531" s="15"/>
      <c r="CEG1531" s="15"/>
      <c r="CEH1531" s="15"/>
      <c r="CEI1531" s="15"/>
      <c r="CEJ1531" s="15"/>
      <c r="CEK1531" s="15"/>
      <c r="CEL1531" s="15"/>
      <c r="CEM1531" s="15"/>
      <c r="CEN1531" s="15"/>
      <c r="CEO1531" s="15"/>
      <c r="CEP1531" s="15"/>
      <c r="CEQ1531" s="15"/>
      <c r="CER1531" s="15"/>
      <c r="CES1531" s="15"/>
      <c r="CET1531" s="15"/>
      <c r="CEU1531" s="15"/>
      <c r="CEV1531" s="15"/>
      <c r="CEW1531" s="15"/>
      <c r="CEX1531" s="15"/>
      <c r="CEY1531" s="15"/>
      <c r="CEZ1531" s="15"/>
      <c r="CFA1531" s="15"/>
      <c r="CFB1531" s="15"/>
      <c r="CFC1531" s="15"/>
      <c r="CFD1531" s="15"/>
      <c r="CFE1531" s="15"/>
      <c r="CFF1531" s="15"/>
      <c r="CFG1531" s="15"/>
      <c r="CFH1531" s="15"/>
      <c r="CFI1531" s="15"/>
      <c r="CFJ1531" s="15"/>
      <c r="CFK1531" s="15"/>
      <c r="CFL1531" s="15"/>
      <c r="CFM1531" s="15"/>
      <c r="CFN1531" s="15"/>
      <c r="CFO1531" s="15"/>
      <c r="CFP1531" s="15"/>
      <c r="CFQ1531" s="15"/>
      <c r="CFR1531" s="15"/>
      <c r="CFS1531" s="15"/>
      <c r="CFT1531" s="15"/>
      <c r="CFU1531" s="15"/>
      <c r="CFV1531" s="15"/>
      <c r="CFW1531" s="15"/>
      <c r="CFX1531" s="15"/>
      <c r="CFY1531" s="15"/>
      <c r="CFZ1531" s="15"/>
      <c r="CGA1531" s="15"/>
      <c r="CGB1531" s="15"/>
      <c r="CGC1531" s="15"/>
      <c r="CGD1531" s="15"/>
      <c r="CGE1531" s="15"/>
      <c r="CGF1531" s="15"/>
      <c r="CGG1531" s="15"/>
      <c r="CGH1531" s="15"/>
      <c r="CGI1531" s="15"/>
      <c r="CGJ1531" s="15"/>
      <c r="CGK1531" s="15"/>
      <c r="CGL1531" s="15"/>
      <c r="CGM1531" s="15"/>
      <c r="CGN1531" s="15"/>
      <c r="CGO1531" s="15"/>
      <c r="CGP1531" s="15"/>
      <c r="CGQ1531" s="15"/>
      <c r="CGR1531" s="15"/>
      <c r="CGS1531" s="15"/>
      <c r="CGT1531" s="15"/>
      <c r="CGU1531" s="15"/>
      <c r="CGV1531" s="15"/>
      <c r="CGW1531" s="15"/>
      <c r="CGX1531" s="15"/>
      <c r="CGY1531" s="15"/>
      <c r="CGZ1531" s="15"/>
      <c r="CHA1531" s="15"/>
      <c r="CHB1531" s="15"/>
      <c r="CHC1531" s="15"/>
      <c r="CHD1531" s="15"/>
      <c r="CHE1531" s="15"/>
      <c r="CHF1531" s="15"/>
      <c r="CHG1531" s="15"/>
      <c r="CHH1531" s="15"/>
      <c r="CHI1531" s="15"/>
      <c r="CHJ1531" s="15"/>
      <c r="CHK1531" s="15"/>
      <c r="CHL1531" s="15"/>
      <c r="CHM1531" s="15"/>
      <c r="CHN1531" s="15"/>
      <c r="CHO1531" s="15"/>
      <c r="CHP1531" s="15"/>
      <c r="CHQ1531" s="15"/>
      <c r="CHR1531" s="15"/>
      <c r="CHS1531" s="15"/>
      <c r="CHT1531" s="15"/>
      <c r="CHU1531" s="15"/>
      <c r="CHV1531" s="15"/>
      <c r="CHW1531" s="15"/>
      <c r="CHX1531" s="15"/>
      <c r="CHY1531" s="15"/>
      <c r="CHZ1531" s="15"/>
      <c r="CIA1531" s="15"/>
      <c r="CIB1531" s="15"/>
      <c r="CIC1531" s="15"/>
      <c r="CID1531" s="15"/>
      <c r="CIE1531" s="15"/>
      <c r="CIF1531" s="15"/>
      <c r="CIG1531" s="15"/>
      <c r="CIH1531" s="15"/>
      <c r="CII1531" s="15"/>
      <c r="CIJ1531" s="15"/>
      <c r="CIK1531" s="15"/>
      <c r="CIL1531" s="15"/>
      <c r="CIM1531" s="15"/>
      <c r="CIN1531" s="15"/>
      <c r="CIO1531" s="15"/>
      <c r="CIP1531" s="15"/>
      <c r="CIQ1531" s="15"/>
      <c r="CIR1531" s="15"/>
      <c r="CIS1531" s="15"/>
      <c r="CIT1531" s="15"/>
      <c r="CIU1531" s="15"/>
      <c r="CIV1531" s="15"/>
      <c r="CIW1531" s="15"/>
      <c r="CIX1531" s="15"/>
      <c r="CIY1531" s="15"/>
      <c r="CIZ1531" s="15"/>
      <c r="CJA1531" s="15"/>
      <c r="CJB1531" s="15"/>
      <c r="CJC1531" s="15"/>
      <c r="CJD1531" s="15"/>
      <c r="CJE1531" s="15"/>
      <c r="CJF1531" s="15"/>
      <c r="CJG1531" s="15"/>
      <c r="CJH1531" s="15"/>
      <c r="CJI1531" s="15"/>
      <c r="CJJ1531" s="15"/>
      <c r="CJK1531" s="15"/>
      <c r="CJL1531" s="15"/>
      <c r="CJM1531" s="15"/>
      <c r="CJN1531" s="15"/>
      <c r="CJO1531" s="15"/>
      <c r="CJP1531" s="15"/>
      <c r="CJQ1531" s="15"/>
      <c r="CJR1531" s="15"/>
      <c r="CJS1531" s="15"/>
      <c r="CJT1531" s="15"/>
      <c r="CJU1531" s="15"/>
      <c r="CJV1531" s="15"/>
      <c r="CJW1531" s="15"/>
      <c r="CJX1531" s="15"/>
      <c r="CJY1531" s="15"/>
      <c r="CJZ1531" s="15"/>
      <c r="CKA1531" s="15"/>
      <c r="CKB1531" s="15"/>
      <c r="CKC1531" s="15"/>
      <c r="CKD1531" s="15"/>
      <c r="CKE1531" s="15"/>
      <c r="CKF1531" s="15"/>
      <c r="CKG1531" s="15"/>
      <c r="CKH1531" s="15"/>
      <c r="CKI1531" s="15"/>
      <c r="CKJ1531" s="15"/>
      <c r="CKK1531" s="15"/>
      <c r="CKL1531" s="15"/>
      <c r="CKM1531" s="15"/>
      <c r="CKN1531" s="15"/>
      <c r="CKO1531" s="15"/>
      <c r="CKP1531" s="15"/>
      <c r="CKQ1531" s="15"/>
      <c r="CKR1531" s="15"/>
      <c r="CKS1531" s="15"/>
      <c r="CKT1531" s="15"/>
      <c r="CKU1531" s="15"/>
      <c r="CKV1531" s="15"/>
      <c r="CKW1531" s="15"/>
      <c r="CKX1531" s="15"/>
      <c r="CKY1531" s="15"/>
      <c r="CKZ1531" s="15"/>
      <c r="CLA1531" s="15"/>
      <c r="CLB1531" s="15"/>
      <c r="CLC1531" s="15"/>
      <c r="CLD1531" s="15"/>
      <c r="CLE1531" s="15"/>
      <c r="CLF1531" s="15"/>
      <c r="CLG1531" s="15"/>
      <c r="CLH1531" s="15"/>
      <c r="CLI1531" s="15"/>
      <c r="CLJ1531" s="15"/>
      <c r="CLK1531" s="15"/>
      <c r="CLL1531" s="15"/>
      <c r="CLM1531" s="15"/>
      <c r="CLN1531" s="15"/>
      <c r="CLO1531" s="15"/>
      <c r="CLP1531" s="15"/>
      <c r="CLQ1531" s="15"/>
      <c r="CLR1531" s="15"/>
      <c r="CLS1531" s="15"/>
      <c r="CLT1531" s="15"/>
      <c r="CLU1531" s="15"/>
      <c r="CLV1531" s="15"/>
      <c r="CLW1531" s="15"/>
      <c r="CLX1531" s="15"/>
      <c r="CLY1531" s="15"/>
      <c r="CLZ1531" s="15"/>
      <c r="CMA1531" s="15"/>
      <c r="CMB1531" s="15"/>
      <c r="CMC1531" s="15"/>
      <c r="CMD1531" s="15"/>
      <c r="CME1531" s="15"/>
      <c r="CMF1531" s="15"/>
      <c r="CMG1531" s="15"/>
      <c r="CMH1531" s="15"/>
      <c r="CMI1531" s="15"/>
      <c r="CMJ1531" s="15"/>
      <c r="CMK1531" s="15"/>
      <c r="CML1531" s="15"/>
      <c r="CMM1531" s="15"/>
      <c r="CMN1531" s="15"/>
      <c r="CMO1531" s="15"/>
      <c r="CMP1531" s="15"/>
      <c r="CMQ1531" s="15"/>
      <c r="CMR1531" s="15"/>
      <c r="CMS1531" s="15"/>
      <c r="CMT1531" s="15"/>
      <c r="CMU1531" s="15"/>
      <c r="CMV1531" s="15"/>
      <c r="CMW1531" s="15"/>
      <c r="CMX1531" s="15"/>
      <c r="CMY1531" s="15"/>
      <c r="CMZ1531" s="15"/>
      <c r="CNA1531" s="15"/>
      <c r="CNB1531" s="15"/>
      <c r="CNC1531" s="15"/>
      <c r="CND1531" s="15"/>
      <c r="CNE1531" s="15"/>
      <c r="CNF1531" s="15"/>
      <c r="CNG1531" s="15"/>
      <c r="CNH1531" s="15"/>
      <c r="CNI1531" s="15"/>
      <c r="CNJ1531" s="15"/>
      <c r="CNK1531" s="15"/>
      <c r="CNL1531" s="15"/>
      <c r="CNM1531" s="15"/>
      <c r="CNN1531" s="15"/>
      <c r="CNO1531" s="15"/>
      <c r="CNP1531" s="15"/>
      <c r="CNQ1531" s="15"/>
      <c r="CNR1531" s="15"/>
      <c r="CNS1531" s="15"/>
      <c r="CNT1531" s="15"/>
      <c r="CNU1531" s="15"/>
      <c r="CNV1531" s="15"/>
      <c r="CNW1531" s="15"/>
      <c r="CNX1531" s="15"/>
      <c r="CNY1531" s="15"/>
      <c r="CNZ1531" s="15"/>
      <c r="COA1531" s="15"/>
      <c r="COB1531" s="15"/>
      <c r="COC1531" s="15"/>
      <c r="COD1531" s="15"/>
      <c r="COE1531" s="15"/>
      <c r="COF1531" s="15"/>
      <c r="COG1531" s="15"/>
      <c r="COH1531" s="15"/>
      <c r="COI1531" s="15"/>
      <c r="COJ1531" s="15"/>
      <c r="COK1531" s="15"/>
      <c r="COL1531" s="15"/>
      <c r="COM1531" s="15"/>
      <c r="CON1531" s="15"/>
      <c r="COO1531" s="15"/>
      <c r="COP1531" s="15"/>
      <c r="COQ1531" s="15"/>
      <c r="COR1531" s="15"/>
      <c r="COS1531" s="15"/>
      <c r="COT1531" s="15"/>
      <c r="COU1531" s="15"/>
      <c r="COV1531" s="15"/>
      <c r="COW1531" s="15"/>
      <c r="COX1531" s="15"/>
      <c r="COY1531" s="15"/>
      <c r="COZ1531" s="15"/>
      <c r="CPA1531" s="15"/>
      <c r="CPB1531" s="15"/>
      <c r="CPC1531" s="15"/>
      <c r="CPD1531" s="15"/>
      <c r="CPE1531" s="15"/>
      <c r="CPF1531" s="15"/>
      <c r="CPG1531" s="15"/>
      <c r="CPH1531" s="15"/>
      <c r="CPI1531" s="15"/>
      <c r="CPJ1531" s="15"/>
      <c r="CPK1531" s="15"/>
      <c r="CPL1531" s="15"/>
      <c r="CPM1531" s="15"/>
      <c r="CPN1531" s="15"/>
      <c r="CPO1531" s="15"/>
      <c r="CPP1531" s="15"/>
      <c r="CPQ1531" s="15"/>
      <c r="CPR1531" s="15"/>
      <c r="CPS1531" s="15"/>
      <c r="CPT1531" s="15"/>
      <c r="CPU1531" s="15"/>
      <c r="CPV1531" s="15"/>
      <c r="CPW1531" s="15"/>
      <c r="CPX1531" s="15"/>
      <c r="CPY1531" s="15"/>
      <c r="CPZ1531" s="15"/>
      <c r="CQA1531" s="15"/>
      <c r="CQB1531" s="15"/>
      <c r="CQC1531" s="15"/>
      <c r="CQD1531" s="15"/>
      <c r="CQE1531" s="15"/>
      <c r="CQF1531" s="15"/>
      <c r="CQG1531" s="15"/>
      <c r="CQH1531" s="15"/>
      <c r="CQI1531" s="15"/>
      <c r="CQJ1531" s="15"/>
      <c r="CQK1531" s="15"/>
      <c r="CQL1531" s="15"/>
      <c r="CQM1531" s="15"/>
      <c r="CQN1531" s="15"/>
      <c r="CQO1531" s="15"/>
      <c r="CQP1531" s="15"/>
      <c r="CQQ1531" s="15"/>
      <c r="CQR1531" s="15"/>
      <c r="CQS1531" s="15"/>
      <c r="CQT1531" s="15"/>
      <c r="CQU1531" s="15"/>
      <c r="CQV1531" s="15"/>
      <c r="CQW1531" s="15"/>
      <c r="CQX1531" s="15"/>
      <c r="CQY1531" s="15"/>
      <c r="CQZ1531" s="15"/>
      <c r="CRA1531" s="15"/>
      <c r="CRB1531" s="15"/>
      <c r="CRC1531" s="15"/>
      <c r="CRD1531" s="15"/>
      <c r="CRE1531" s="15"/>
      <c r="CRF1531" s="15"/>
      <c r="CRG1531" s="15"/>
      <c r="CRH1531" s="15"/>
      <c r="CRI1531" s="15"/>
      <c r="CRJ1531" s="15"/>
      <c r="CRK1531" s="15"/>
      <c r="CRL1531" s="15"/>
      <c r="CRM1531" s="15"/>
      <c r="CRN1531" s="15"/>
      <c r="CRO1531" s="15"/>
      <c r="CRP1531" s="15"/>
      <c r="CRQ1531" s="15"/>
      <c r="CRR1531" s="15"/>
      <c r="CRS1531" s="15"/>
      <c r="CRT1531" s="15"/>
      <c r="CRU1531" s="15"/>
      <c r="CRV1531" s="15"/>
      <c r="CRW1531" s="15"/>
      <c r="CRX1531" s="15"/>
      <c r="CRY1531" s="15"/>
      <c r="CRZ1531" s="15"/>
      <c r="CSA1531" s="15"/>
      <c r="CSB1531" s="15"/>
      <c r="CSC1531" s="15"/>
      <c r="CSD1531" s="15"/>
      <c r="CSE1531" s="15"/>
      <c r="CSF1531" s="15"/>
      <c r="CSG1531" s="15"/>
      <c r="CSH1531" s="15"/>
      <c r="CSI1531" s="15"/>
      <c r="CSJ1531" s="15"/>
      <c r="CSK1531" s="15"/>
      <c r="CSL1531" s="15"/>
      <c r="CSM1531" s="15"/>
      <c r="CSN1531" s="15"/>
      <c r="CSO1531" s="15"/>
      <c r="CSP1531" s="15"/>
      <c r="CSQ1531" s="15"/>
      <c r="CSR1531" s="15"/>
      <c r="CSS1531" s="15"/>
      <c r="CST1531" s="15"/>
      <c r="CSU1531" s="15"/>
      <c r="CSV1531" s="15"/>
      <c r="CSW1531" s="15"/>
      <c r="CSX1531" s="15"/>
      <c r="CSY1531" s="15"/>
      <c r="CSZ1531" s="15"/>
      <c r="CTA1531" s="15"/>
      <c r="CTB1531" s="15"/>
      <c r="CTC1531" s="15"/>
      <c r="CTD1531" s="15"/>
      <c r="CTE1531" s="15"/>
      <c r="CTF1531" s="15"/>
      <c r="CTG1531" s="15"/>
      <c r="CTH1531" s="15"/>
      <c r="CTI1531" s="15"/>
      <c r="CTJ1531" s="15"/>
      <c r="CTK1531" s="15"/>
      <c r="CTL1531" s="15"/>
      <c r="CTM1531" s="15"/>
      <c r="CTN1531" s="15"/>
      <c r="CTO1531" s="15"/>
      <c r="CTP1531" s="15"/>
      <c r="CTQ1531" s="15"/>
      <c r="CTR1531" s="15"/>
      <c r="CTS1531" s="15"/>
      <c r="CTT1531" s="15"/>
      <c r="CTU1531" s="15"/>
      <c r="CTV1531" s="15"/>
      <c r="CTW1531" s="15"/>
      <c r="CTX1531" s="15"/>
      <c r="CTY1531" s="15"/>
      <c r="CTZ1531" s="15"/>
      <c r="CUA1531" s="15"/>
      <c r="CUB1531" s="15"/>
      <c r="CUC1531" s="15"/>
      <c r="CUD1531" s="15"/>
      <c r="CUE1531" s="15"/>
      <c r="CUF1531" s="15"/>
      <c r="CUG1531" s="15"/>
      <c r="CUH1531" s="15"/>
      <c r="CUI1531" s="15"/>
      <c r="CUJ1531" s="15"/>
      <c r="CUK1531" s="15"/>
      <c r="CUL1531" s="15"/>
      <c r="CUM1531" s="15"/>
      <c r="CUN1531" s="15"/>
      <c r="CUO1531" s="15"/>
      <c r="CUP1531" s="15"/>
      <c r="CUQ1531" s="15"/>
      <c r="CUR1531" s="15"/>
      <c r="CUS1531" s="15"/>
      <c r="CUT1531" s="15"/>
      <c r="CUU1531" s="15"/>
      <c r="CUV1531" s="15"/>
      <c r="CUW1531" s="15"/>
      <c r="CUX1531" s="15"/>
      <c r="CUY1531" s="15"/>
      <c r="CUZ1531" s="15"/>
      <c r="CVA1531" s="15"/>
      <c r="CVB1531" s="15"/>
      <c r="CVC1531" s="15"/>
      <c r="CVD1531" s="15"/>
      <c r="CVE1531" s="15"/>
      <c r="CVF1531" s="15"/>
      <c r="CVG1531" s="15"/>
      <c r="CVH1531" s="15"/>
      <c r="CVI1531" s="15"/>
      <c r="CVJ1531" s="15"/>
      <c r="CVK1531" s="15"/>
      <c r="CVL1531" s="15"/>
      <c r="CVM1531" s="15"/>
      <c r="CVN1531" s="15"/>
      <c r="CVO1531" s="15"/>
      <c r="CVP1531" s="15"/>
      <c r="CVQ1531" s="15"/>
      <c r="CVR1531" s="15"/>
      <c r="CVS1531" s="15"/>
      <c r="CVT1531" s="15"/>
      <c r="CVU1531" s="15"/>
      <c r="CVV1531" s="15"/>
      <c r="CVW1531" s="15"/>
      <c r="CVX1531" s="15"/>
      <c r="CVY1531" s="15"/>
      <c r="CVZ1531" s="15"/>
      <c r="CWA1531" s="15"/>
      <c r="CWB1531" s="15"/>
      <c r="CWC1531" s="15"/>
      <c r="CWD1531" s="15"/>
      <c r="CWE1531" s="15"/>
      <c r="CWF1531" s="15"/>
      <c r="CWG1531" s="15"/>
      <c r="CWH1531" s="15"/>
      <c r="CWI1531" s="15"/>
      <c r="CWJ1531" s="15"/>
      <c r="CWK1531" s="15"/>
      <c r="CWL1531" s="15"/>
      <c r="CWM1531" s="15"/>
      <c r="CWN1531" s="15"/>
      <c r="CWO1531" s="15"/>
      <c r="CWP1531" s="15"/>
      <c r="CWQ1531" s="15"/>
      <c r="CWR1531" s="15"/>
      <c r="CWS1531" s="15"/>
      <c r="CWT1531" s="15"/>
      <c r="CWU1531" s="15"/>
      <c r="CWV1531" s="15"/>
      <c r="CWW1531" s="15"/>
      <c r="CWX1531" s="15"/>
      <c r="CWY1531" s="15"/>
      <c r="CWZ1531" s="15"/>
      <c r="CXA1531" s="15"/>
      <c r="CXB1531" s="15"/>
      <c r="CXC1531" s="15"/>
      <c r="CXD1531" s="15"/>
      <c r="CXE1531" s="15"/>
      <c r="CXF1531" s="15"/>
      <c r="CXG1531" s="15"/>
      <c r="CXH1531" s="15"/>
      <c r="CXI1531" s="15"/>
      <c r="CXJ1531" s="15"/>
      <c r="CXK1531" s="15"/>
      <c r="CXL1531" s="15"/>
      <c r="CXM1531" s="15"/>
      <c r="CXN1531" s="15"/>
      <c r="CXO1531" s="15"/>
      <c r="CXP1531" s="15"/>
      <c r="CXQ1531" s="15"/>
      <c r="CXR1531" s="15"/>
      <c r="CXS1531" s="15"/>
      <c r="CXT1531" s="15"/>
      <c r="CXU1531" s="15"/>
      <c r="CXV1531" s="15"/>
      <c r="CXW1531" s="15"/>
      <c r="CXX1531" s="15"/>
      <c r="CXY1531" s="15"/>
      <c r="CXZ1531" s="15"/>
      <c r="CYA1531" s="15"/>
      <c r="CYB1531" s="15"/>
      <c r="CYC1531" s="15"/>
      <c r="CYD1531" s="15"/>
      <c r="CYE1531" s="15"/>
      <c r="CYF1531" s="15"/>
      <c r="CYG1531" s="15"/>
      <c r="CYH1531" s="15"/>
      <c r="CYI1531" s="15"/>
      <c r="CYJ1531" s="15"/>
      <c r="CYK1531" s="15"/>
      <c r="CYL1531" s="15"/>
      <c r="CYM1531" s="15"/>
      <c r="CYN1531" s="15"/>
      <c r="CYO1531" s="15"/>
      <c r="CYP1531" s="15"/>
      <c r="CYQ1531" s="15"/>
      <c r="CYR1531" s="15"/>
      <c r="CYS1531" s="15"/>
      <c r="CYT1531" s="15"/>
      <c r="CYU1531" s="15"/>
      <c r="CYV1531" s="15"/>
      <c r="CYW1531" s="15"/>
      <c r="CYX1531" s="15"/>
      <c r="CYY1531" s="15"/>
      <c r="CYZ1531" s="15"/>
      <c r="CZA1531" s="15"/>
      <c r="CZB1531" s="15"/>
      <c r="CZC1531" s="15"/>
      <c r="CZD1531" s="15"/>
      <c r="CZE1531" s="15"/>
      <c r="CZF1531" s="15"/>
      <c r="CZG1531" s="15"/>
      <c r="CZH1531" s="15"/>
      <c r="CZI1531" s="15"/>
      <c r="CZJ1531" s="15"/>
      <c r="CZK1531" s="15"/>
      <c r="CZL1531" s="15"/>
      <c r="CZM1531" s="15"/>
      <c r="CZN1531" s="15"/>
      <c r="CZO1531" s="15"/>
      <c r="CZP1531" s="15"/>
      <c r="CZQ1531" s="15"/>
      <c r="CZR1531" s="15"/>
      <c r="CZS1531" s="15"/>
      <c r="CZT1531" s="15"/>
      <c r="CZU1531" s="15"/>
      <c r="CZV1531" s="15"/>
      <c r="CZW1531" s="15"/>
      <c r="CZX1531" s="15"/>
      <c r="CZY1531" s="15"/>
      <c r="CZZ1531" s="15"/>
      <c r="DAA1531" s="15"/>
      <c r="DAB1531" s="15"/>
      <c r="DAC1531" s="15"/>
      <c r="DAD1531" s="15"/>
      <c r="DAE1531" s="15"/>
      <c r="DAF1531" s="15"/>
      <c r="DAG1531" s="15"/>
      <c r="DAH1531" s="15"/>
      <c r="DAI1531" s="15"/>
      <c r="DAJ1531" s="15"/>
      <c r="DAK1531" s="15"/>
      <c r="DAL1531" s="15"/>
      <c r="DAM1531" s="15"/>
      <c r="DAN1531" s="15"/>
      <c r="DAO1531" s="15"/>
      <c r="DAP1531" s="15"/>
      <c r="DAQ1531" s="15"/>
      <c r="DAR1531" s="15"/>
      <c r="DAS1531" s="15"/>
      <c r="DAT1531" s="15"/>
      <c r="DAU1531" s="15"/>
      <c r="DAV1531" s="15"/>
      <c r="DAW1531" s="15"/>
      <c r="DAX1531" s="15"/>
      <c r="DAY1531" s="15"/>
      <c r="DAZ1531" s="15"/>
      <c r="DBA1531" s="15"/>
      <c r="DBB1531" s="15"/>
      <c r="DBC1531" s="15"/>
      <c r="DBD1531" s="15"/>
      <c r="DBE1531" s="15"/>
      <c r="DBF1531" s="15"/>
      <c r="DBG1531" s="15"/>
      <c r="DBH1531" s="15"/>
      <c r="DBI1531" s="15"/>
      <c r="DBJ1531" s="15"/>
      <c r="DBK1531" s="15"/>
      <c r="DBL1531" s="15"/>
      <c r="DBM1531" s="15"/>
      <c r="DBN1531" s="15"/>
      <c r="DBO1531" s="15"/>
      <c r="DBP1531" s="15"/>
      <c r="DBQ1531" s="15"/>
      <c r="DBR1531" s="15"/>
      <c r="DBS1531" s="15"/>
      <c r="DBT1531" s="15"/>
      <c r="DBU1531" s="15"/>
      <c r="DBV1531" s="15"/>
      <c r="DBW1531" s="15"/>
      <c r="DBX1531" s="15"/>
      <c r="DBY1531" s="15"/>
      <c r="DBZ1531" s="15"/>
      <c r="DCA1531" s="15"/>
      <c r="DCB1531" s="15"/>
      <c r="DCC1531" s="15"/>
      <c r="DCD1531" s="15"/>
      <c r="DCE1531" s="15"/>
      <c r="DCF1531" s="15"/>
      <c r="DCG1531" s="15"/>
      <c r="DCH1531" s="15"/>
      <c r="DCI1531" s="15"/>
      <c r="DCJ1531" s="15"/>
      <c r="DCK1531" s="15"/>
      <c r="DCL1531" s="15"/>
      <c r="DCM1531" s="15"/>
      <c r="DCN1531" s="15"/>
      <c r="DCO1531" s="15"/>
      <c r="DCP1531" s="15"/>
      <c r="DCQ1531" s="15"/>
      <c r="DCR1531" s="15"/>
      <c r="DCS1531" s="15"/>
      <c r="DCT1531" s="15"/>
      <c r="DCU1531" s="15"/>
      <c r="DCV1531" s="15"/>
      <c r="DCW1531" s="15"/>
      <c r="DCX1531" s="15"/>
      <c r="DCY1531" s="15"/>
      <c r="DCZ1531" s="15"/>
      <c r="DDA1531" s="15"/>
      <c r="DDB1531" s="15"/>
      <c r="DDC1531" s="15"/>
      <c r="DDD1531" s="15"/>
      <c r="DDE1531" s="15"/>
      <c r="DDF1531" s="15"/>
      <c r="DDG1531" s="15"/>
      <c r="DDH1531" s="15"/>
      <c r="DDI1531" s="15"/>
      <c r="DDJ1531" s="15"/>
      <c r="DDK1531" s="15"/>
      <c r="DDL1531" s="15"/>
      <c r="DDM1531" s="15"/>
      <c r="DDN1531" s="15"/>
      <c r="DDO1531" s="15"/>
      <c r="DDP1531" s="15"/>
      <c r="DDQ1531" s="15"/>
      <c r="DDR1531" s="15"/>
      <c r="DDS1531" s="15"/>
      <c r="DDT1531" s="15"/>
      <c r="DDU1531" s="15"/>
      <c r="DDV1531" s="15"/>
      <c r="DDW1531" s="15"/>
      <c r="DDX1531" s="15"/>
      <c r="DDY1531" s="15"/>
      <c r="DDZ1531" s="15"/>
      <c r="DEA1531" s="15"/>
      <c r="DEB1531" s="15"/>
      <c r="DEC1531" s="15"/>
      <c r="DED1531" s="15"/>
      <c r="DEE1531" s="15"/>
      <c r="DEF1531" s="15"/>
      <c r="DEG1531" s="15"/>
      <c r="DEH1531" s="15"/>
      <c r="DEI1531" s="15"/>
      <c r="DEJ1531" s="15"/>
      <c r="DEK1531" s="15"/>
      <c r="DEL1531" s="15"/>
      <c r="DEM1531" s="15"/>
      <c r="DEN1531" s="15"/>
      <c r="DEO1531" s="15"/>
      <c r="DEP1531" s="15"/>
      <c r="DEQ1531" s="15"/>
      <c r="DER1531" s="15"/>
      <c r="DES1531" s="15"/>
      <c r="DET1531" s="15"/>
      <c r="DEU1531" s="15"/>
      <c r="DEV1531" s="15"/>
      <c r="DEW1531" s="15"/>
      <c r="DEX1531" s="15"/>
      <c r="DEY1531" s="15"/>
      <c r="DEZ1531" s="15"/>
      <c r="DFA1531" s="15"/>
      <c r="DFB1531" s="15"/>
      <c r="DFC1531" s="15"/>
      <c r="DFD1531" s="15"/>
      <c r="DFE1531" s="15"/>
      <c r="DFF1531" s="15"/>
      <c r="DFG1531" s="15"/>
      <c r="DFH1531" s="15"/>
      <c r="DFI1531" s="15"/>
      <c r="DFJ1531" s="15"/>
      <c r="DFK1531" s="15"/>
      <c r="DFL1531" s="15"/>
      <c r="DFM1531" s="15"/>
      <c r="DFN1531" s="15"/>
      <c r="DFO1531" s="15"/>
      <c r="DFP1531" s="15"/>
      <c r="DFQ1531" s="15"/>
      <c r="DFR1531" s="15"/>
      <c r="DFS1531" s="15"/>
      <c r="DFT1531" s="15"/>
      <c r="DFU1531" s="15"/>
      <c r="DFV1531" s="15"/>
      <c r="DFW1531" s="15"/>
      <c r="DFX1531" s="15"/>
      <c r="DFY1531" s="15"/>
      <c r="DFZ1531" s="15"/>
      <c r="DGA1531" s="15"/>
      <c r="DGB1531" s="15"/>
      <c r="DGC1531" s="15"/>
      <c r="DGD1531" s="15"/>
      <c r="DGE1531" s="15"/>
      <c r="DGF1531" s="15"/>
      <c r="DGG1531" s="15"/>
      <c r="DGH1531" s="15"/>
      <c r="DGI1531" s="15"/>
      <c r="DGJ1531" s="15"/>
      <c r="DGK1531" s="15"/>
      <c r="DGL1531" s="15"/>
      <c r="DGM1531" s="15"/>
      <c r="DGN1531" s="15"/>
      <c r="DGO1531" s="15"/>
      <c r="DGP1531" s="15"/>
      <c r="DGQ1531" s="15"/>
      <c r="DGR1531" s="15"/>
      <c r="DGS1531" s="15"/>
      <c r="DGT1531" s="15"/>
      <c r="DGU1531" s="15"/>
      <c r="DGV1531" s="15"/>
      <c r="DGW1531" s="15"/>
      <c r="DGX1531" s="15"/>
      <c r="DGY1531" s="15"/>
      <c r="DGZ1531" s="15"/>
      <c r="DHA1531" s="15"/>
      <c r="DHB1531" s="15"/>
      <c r="DHC1531" s="15"/>
      <c r="DHD1531" s="15"/>
      <c r="DHE1531" s="15"/>
      <c r="DHF1531" s="15"/>
      <c r="DHG1531" s="15"/>
      <c r="DHH1531" s="15"/>
      <c r="DHI1531" s="15"/>
      <c r="DHJ1531" s="15"/>
      <c r="DHK1531" s="15"/>
      <c r="DHL1531" s="15"/>
      <c r="DHM1531" s="15"/>
      <c r="DHN1531" s="15"/>
      <c r="DHO1531" s="15"/>
      <c r="DHP1531" s="15"/>
      <c r="DHQ1531" s="15"/>
      <c r="DHR1531" s="15"/>
      <c r="DHS1531" s="15"/>
      <c r="DHT1531" s="15"/>
      <c r="DHU1531" s="15"/>
      <c r="DHV1531" s="15"/>
      <c r="DHW1531" s="15"/>
      <c r="DHX1531" s="15"/>
      <c r="DHY1531" s="15"/>
      <c r="DHZ1531" s="15"/>
      <c r="DIA1531" s="15"/>
      <c r="DIB1531" s="15"/>
      <c r="DIC1531" s="15"/>
      <c r="DID1531" s="15"/>
      <c r="DIE1531" s="15"/>
      <c r="DIF1531" s="15"/>
      <c r="DIG1531" s="15"/>
      <c r="DIH1531" s="15"/>
      <c r="DII1531" s="15"/>
      <c r="DIJ1531" s="15"/>
      <c r="DIK1531" s="15"/>
      <c r="DIL1531" s="15"/>
      <c r="DIM1531" s="15"/>
      <c r="DIN1531" s="15"/>
      <c r="DIO1531" s="15"/>
      <c r="DIP1531" s="15"/>
      <c r="DIQ1531" s="15"/>
      <c r="DIR1531" s="15"/>
      <c r="DIS1531" s="15"/>
      <c r="DIT1531" s="15"/>
      <c r="DIU1531" s="15"/>
      <c r="DIV1531" s="15"/>
      <c r="DIW1531" s="15"/>
      <c r="DIX1531" s="15"/>
      <c r="DIY1531" s="15"/>
      <c r="DIZ1531" s="15"/>
      <c r="DJA1531" s="15"/>
      <c r="DJB1531" s="15"/>
      <c r="DJC1531" s="15"/>
      <c r="DJD1531" s="15"/>
      <c r="DJE1531" s="15"/>
      <c r="DJF1531" s="15"/>
      <c r="DJG1531" s="15"/>
      <c r="DJH1531" s="15"/>
      <c r="DJI1531" s="15"/>
      <c r="DJJ1531" s="15"/>
      <c r="DJK1531" s="15"/>
      <c r="DJL1531" s="15"/>
      <c r="DJM1531" s="15"/>
      <c r="DJN1531" s="15"/>
      <c r="DJO1531" s="15"/>
      <c r="DJP1531" s="15"/>
      <c r="DJQ1531" s="15"/>
      <c r="DJR1531" s="15"/>
      <c r="DJS1531" s="15"/>
      <c r="DJT1531" s="15"/>
      <c r="DJU1531" s="15"/>
      <c r="DJV1531" s="15"/>
      <c r="DJW1531" s="15"/>
      <c r="DJX1531" s="15"/>
      <c r="DJY1531" s="15"/>
      <c r="DJZ1531" s="15"/>
      <c r="DKA1531" s="15"/>
      <c r="DKB1531" s="15"/>
      <c r="DKC1531" s="15"/>
      <c r="DKD1531" s="15"/>
      <c r="DKE1531" s="15"/>
      <c r="DKF1531" s="15"/>
      <c r="DKG1531" s="15"/>
      <c r="DKH1531" s="15"/>
      <c r="DKI1531" s="15"/>
      <c r="DKJ1531" s="15"/>
      <c r="DKK1531" s="15"/>
      <c r="DKL1531" s="15"/>
      <c r="DKM1531" s="15"/>
      <c r="DKN1531" s="15"/>
      <c r="DKO1531" s="15"/>
      <c r="DKP1531" s="15"/>
      <c r="DKQ1531" s="15"/>
      <c r="DKR1531" s="15"/>
      <c r="DKS1531" s="15"/>
      <c r="DKT1531" s="15"/>
      <c r="DKU1531" s="15"/>
      <c r="DKV1531" s="15"/>
      <c r="DKW1531" s="15"/>
      <c r="DKX1531" s="15"/>
      <c r="DKY1531" s="15"/>
      <c r="DKZ1531" s="15"/>
      <c r="DLA1531" s="15"/>
      <c r="DLB1531" s="15"/>
      <c r="DLC1531" s="15"/>
      <c r="DLD1531" s="15"/>
      <c r="DLE1531" s="15"/>
      <c r="DLF1531" s="15"/>
      <c r="DLG1531" s="15"/>
      <c r="DLH1531" s="15"/>
      <c r="DLI1531" s="15"/>
      <c r="DLJ1531" s="15"/>
      <c r="DLK1531" s="15"/>
      <c r="DLL1531" s="15"/>
      <c r="DLM1531" s="15"/>
      <c r="DLN1531" s="15"/>
      <c r="DLO1531" s="15"/>
      <c r="DLP1531" s="15"/>
      <c r="DLQ1531" s="15"/>
      <c r="DLR1531" s="15"/>
      <c r="DLS1531" s="15"/>
      <c r="DLT1531" s="15"/>
      <c r="DLU1531" s="15"/>
      <c r="DLV1531" s="15"/>
      <c r="DLW1531" s="15"/>
      <c r="DLX1531" s="15"/>
      <c r="DLY1531" s="15"/>
      <c r="DLZ1531" s="15"/>
      <c r="DMA1531" s="15"/>
      <c r="DMB1531" s="15"/>
      <c r="DMC1531" s="15"/>
      <c r="DMD1531" s="15"/>
      <c r="DME1531" s="15"/>
      <c r="DMF1531" s="15"/>
      <c r="DMG1531" s="15"/>
      <c r="DMH1531" s="15"/>
      <c r="DMI1531" s="15"/>
      <c r="DMJ1531" s="15"/>
      <c r="DMK1531" s="15"/>
      <c r="DML1531" s="15"/>
      <c r="DMM1531" s="15"/>
      <c r="DMN1531" s="15"/>
      <c r="DMO1531" s="15"/>
      <c r="DMP1531" s="15"/>
      <c r="DMQ1531" s="15"/>
      <c r="DMR1531" s="15"/>
      <c r="DMS1531" s="15"/>
      <c r="DMT1531" s="15"/>
      <c r="DMU1531" s="15"/>
      <c r="DMV1531" s="15"/>
      <c r="DMW1531" s="15"/>
      <c r="DMX1531" s="15"/>
      <c r="DMY1531" s="15"/>
      <c r="DMZ1531" s="15"/>
      <c r="DNA1531" s="15"/>
      <c r="DNB1531" s="15"/>
      <c r="DNC1531" s="15"/>
      <c r="DND1531" s="15"/>
      <c r="DNE1531" s="15"/>
      <c r="DNF1531" s="15"/>
      <c r="DNG1531" s="15"/>
      <c r="DNH1531" s="15"/>
      <c r="DNI1531" s="15"/>
      <c r="DNJ1531" s="15"/>
      <c r="DNK1531" s="15"/>
      <c r="DNL1531" s="15"/>
      <c r="DNM1531" s="15"/>
      <c r="DNN1531" s="15"/>
      <c r="DNO1531" s="15"/>
      <c r="DNP1531" s="15"/>
      <c r="DNQ1531" s="15"/>
      <c r="DNR1531" s="15"/>
      <c r="DNS1531" s="15"/>
      <c r="DNT1531" s="15"/>
      <c r="DNU1531" s="15"/>
      <c r="DNV1531" s="15"/>
      <c r="DNW1531" s="15"/>
      <c r="DNX1531" s="15"/>
      <c r="DNY1531" s="15"/>
      <c r="DNZ1531" s="15"/>
      <c r="DOA1531" s="15"/>
      <c r="DOB1531" s="15"/>
      <c r="DOC1531" s="15"/>
      <c r="DOD1531" s="15"/>
      <c r="DOE1531" s="15"/>
      <c r="DOF1531" s="15"/>
      <c r="DOG1531" s="15"/>
      <c r="DOH1531" s="15"/>
      <c r="DOI1531" s="15"/>
      <c r="DOJ1531" s="15"/>
      <c r="DOK1531" s="15"/>
      <c r="DOL1531" s="15"/>
      <c r="DOM1531" s="15"/>
      <c r="DON1531" s="15"/>
      <c r="DOO1531" s="15"/>
      <c r="DOP1531" s="15"/>
      <c r="DOQ1531" s="15"/>
      <c r="DOR1531" s="15"/>
      <c r="DOS1531" s="15"/>
      <c r="DOT1531" s="15"/>
      <c r="DOU1531" s="15"/>
      <c r="DOV1531" s="15"/>
      <c r="DOW1531" s="15"/>
      <c r="DOX1531" s="15"/>
      <c r="DOY1531" s="15"/>
      <c r="DOZ1531" s="15"/>
      <c r="DPA1531" s="15"/>
      <c r="DPB1531" s="15"/>
      <c r="DPC1531" s="15"/>
      <c r="DPD1531" s="15"/>
      <c r="DPE1531" s="15"/>
      <c r="DPF1531" s="15"/>
      <c r="DPG1531" s="15"/>
      <c r="DPH1531" s="15"/>
      <c r="DPI1531" s="15"/>
      <c r="DPJ1531" s="15"/>
      <c r="DPK1531" s="15"/>
      <c r="DPL1531" s="15"/>
      <c r="DPM1531" s="15"/>
      <c r="DPN1531" s="15"/>
      <c r="DPO1531" s="15"/>
      <c r="DPP1531" s="15"/>
      <c r="DPQ1531" s="15"/>
      <c r="DPR1531" s="15"/>
      <c r="DPS1531" s="15"/>
      <c r="DPT1531" s="15"/>
      <c r="DPU1531" s="15"/>
      <c r="DPV1531" s="15"/>
      <c r="DPW1531" s="15"/>
      <c r="DPX1531" s="15"/>
      <c r="DPY1531" s="15"/>
      <c r="DPZ1531" s="15"/>
      <c r="DQA1531" s="15"/>
      <c r="DQB1531" s="15"/>
      <c r="DQC1531" s="15"/>
      <c r="DQD1531" s="15"/>
      <c r="DQE1531" s="15"/>
      <c r="DQF1531" s="15"/>
      <c r="DQG1531" s="15"/>
      <c r="DQH1531" s="15"/>
      <c r="DQI1531" s="15"/>
      <c r="DQJ1531" s="15"/>
      <c r="DQK1531" s="15"/>
      <c r="DQL1531" s="15"/>
      <c r="DQM1531" s="15"/>
      <c r="DQN1531" s="15"/>
      <c r="DQO1531" s="15"/>
      <c r="DQP1531" s="15"/>
      <c r="DQQ1531" s="15"/>
      <c r="DQR1531" s="15"/>
      <c r="DQS1531" s="15"/>
      <c r="DQT1531" s="15"/>
      <c r="DQU1531" s="15"/>
      <c r="DQV1531" s="15"/>
      <c r="DQW1531" s="15"/>
      <c r="DQX1531" s="15"/>
      <c r="DQY1531" s="15"/>
      <c r="DQZ1531" s="15"/>
      <c r="DRA1531" s="15"/>
      <c r="DRB1531" s="15"/>
      <c r="DRC1531" s="15"/>
      <c r="DRD1531" s="15"/>
      <c r="DRE1531" s="15"/>
      <c r="DRF1531" s="15"/>
      <c r="DRG1531" s="15"/>
      <c r="DRH1531" s="15"/>
      <c r="DRI1531" s="15"/>
      <c r="DRJ1531" s="15"/>
      <c r="DRK1531" s="15"/>
      <c r="DRL1531" s="15"/>
      <c r="DRM1531" s="15"/>
      <c r="DRN1531" s="15"/>
      <c r="DRO1531" s="15"/>
      <c r="DRP1531" s="15"/>
      <c r="DRQ1531" s="15"/>
      <c r="DRR1531" s="15"/>
      <c r="DRS1531" s="15"/>
      <c r="DRT1531" s="15"/>
      <c r="DRU1531" s="15"/>
      <c r="DRV1531" s="15"/>
      <c r="DRW1531" s="15"/>
      <c r="DRX1531" s="15"/>
      <c r="DRY1531" s="15"/>
      <c r="DRZ1531" s="15"/>
      <c r="DSA1531" s="15"/>
      <c r="DSB1531" s="15"/>
      <c r="DSC1531" s="15"/>
      <c r="DSD1531" s="15"/>
      <c r="DSE1531" s="15"/>
      <c r="DSF1531" s="15"/>
      <c r="DSG1531" s="15"/>
      <c r="DSH1531" s="15"/>
      <c r="DSI1531" s="15"/>
      <c r="DSJ1531" s="15"/>
      <c r="DSK1531" s="15"/>
      <c r="DSL1531" s="15"/>
      <c r="DSM1531" s="15"/>
      <c r="DSN1531" s="15"/>
      <c r="DSO1531" s="15"/>
      <c r="DSP1531" s="15"/>
      <c r="DSQ1531" s="15"/>
      <c r="DSR1531" s="15"/>
      <c r="DSS1531" s="15"/>
      <c r="DST1531" s="15"/>
      <c r="DSU1531" s="15"/>
      <c r="DSV1531" s="15"/>
      <c r="DSW1531" s="15"/>
      <c r="DSX1531" s="15"/>
      <c r="DSY1531" s="15"/>
      <c r="DSZ1531" s="15"/>
      <c r="DTA1531" s="15"/>
      <c r="DTB1531" s="15"/>
      <c r="DTC1531" s="15"/>
      <c r="DTD1531" s="15"/>
      <c r="DTE1531" s="15"/>
      <c r="DTF1531" s="15"/>
      <c r="DTG1531" s="15"/>
      <c r="DTH1531" s="15"/>
      <c r="DTI1531" s="15"/>
      <c r="DTJ1531" s="15"/>
      <c r="DTK1531" s="15"/>
      <c r="DTL1531" s="15"/>
      <c r="DTM1531" s="15"/>
      <c r="DTN1531" s="15"/>
      <c r="DTO1531" s="15"/>
      <c r="DTP1531" s="15"/>
      <c r="DTQ1531" s="15"/>
      <c r="DTR1531" s="15"/>
      <c r="DTS1531" s="15"/>
      <c r="DTT1531" s="15"/>
      <c r="DTU1531" s="15"/>
      <c r="DTV1531" s="15"/>
      <c r="DTW1531" s="15"/>
      <c r="DTX1531" s="15"/>
      <c r="DTY1531" s="15"/>
      <c r="DTZ1531" s="15"/>
      <c r="DUA1531" s="15"/>
      <c r="DUB1531" s="15"/>
      <c r="DUC1531" s="15"/>
      <c r="DUD1531" s="15"/>
      <c r="DUE1531" s="15"/>
      <c r="DUF1531" s="15"/>
      <c r="DUG1531" s="15"/>
      <c r="DUH1531" s="15"/>
      <c r="DUI1531" s="15"/>
      <c r="DUJ1531" s="15"/>
      <c r="DUK1531" s="15"/>
      <c r="DUL1531" s="15"/>
      <c r="DUM1531" s="15"/>
      <c r="DUN1531" s="15"/>
      <c r="DUO1531" s="15"/>
      <c r="DUP1531" s="15"/>
      <c r="DUQ1531" s="15"/>
      <c r="DUR1531" s="15"/>
      <c r="DUS1531" s="15"/>
      <c r="DUT1531" s="15"/>
      <c r="DUU1531" s="15"/>
      <c r="DUV1531" s="15"/>
      <c r="DUW1531" s="15"/>
      <c r="DUX1531" s="15"/>
      <c r="DUY1531" s="15"/>
      <c r="DUZ1531" s="15"/>
      <c r="DVA1531" s="15"/>
      <c r="DVB1531" s="15"/>
      <c r="DVC1531" s="15"/>
      <c r="DVD1531" s="15"/>
      <c r="DVE1531" s="15"/>
      <c r="DVF1531" s="15"/>
      <c r="DVG1531" s="15"/>
      <c r="DVH1531" s="15"/>
      <c r="DVI1531" s="15"/>
      <c r="DVJ1531" s="15"/>
      <c r="DVK1531" s="15"/>
      <c r="DVL1531" s="15"/>
      <c r="DVM1531" s="15"/>
      <c r="DVN1531" s="15"/>
      <c r="DVO1531" s="15"/>
      <c r="DVP1531" s="15"/>
      <c r="DVQ1531" s="15"/>
      <c r="DVR1531" s="15"/>
      <c r="DVS1531" s="15"/>
      <c r="DVT1531" s="15"/>
      <c r="DVU1531" s="15"/>
      <c r="DVV1531" s="15"/>
      <c r="DVW1531" s="15"/>
      <c r="DVX1531" s="15"/>
      <c r="DVY1531" s="15"/>
      <c r="DVZ1531" s="15"/>
      <c r="DWA1531" s="15"/>
      <c r="DWB1531" s="15"/>
      <c r="DWC1531" s="15"/>
      <c r="DWD1531" s="15"/>
      <c r="DWE1531" s="15"/>
      <c r="DWF1531" s="15"/>
      <c r="DWG1531" s="15"/>
      <c r="DWH1531" s="15"/>
      <c r="DWI1531" s="15"/>
      <c r="DWJ1531" s="15"/>
      <c r="DWK1531" s="15"/>
      <c r="DWL1531" s="15"/>
      <c r="DWM1531" s="15"/>
      <c r="DWN1531" s="15"/>
      <c r="DWO1531" s="15"/>
      <c r="DWP1531" s="15"/>
      <c r="DWQ1531" s="15"/>
      <c r="DWR1531" s="15"/>
      <c r="DWS1531" s="15"/>
      <c r="DWT1531" s="15"/>
      <c r="DWU1531" s="15"/>
      <c r="DWV1531" s="15"/>
      <c r="DWW1531" s="15"/>
      <c r="DWX1531" s="15"/>
      <c r="DWY1531" s="15"/>
      <c r="DWZ1531" s="15"/>
      <c r="DXA1531" s="15"/>
      <c r="DXB1531" s="15"/>
      <c r="DXC1531" s="15"/>
      <c r="DXD1531" s="15"/>
      <c r="DXE1531" s="15"/>
      <c r="DXF1531" s="15"/>
      <c r="DXG1531" s="15"/>
      <c r="DXH1531" s="15"/>
      <c r="DXI1531" s="15"/>
      <c r="DXJ1531" s="15"/>
      <c r="DXK1531" s="15"/>
      <c r="DXL1531" s="15"/>
      <c r="DXM1531" s="15"/>
      <c r="DXN1531" s="15"/>
      <c r="DXO1531" s="15"/>
      <c r="DXP1531" s="15"/>
      <c r="DXQ1531" s="15"/>
      <c r="DXR1531" s="15"/>
      <c r="DXS1531" s="15"/>
      <c r="DXT1531" s="15"/>
      <c r="DXU1531" s="15"/>
      <c r="DXV1531" s="15"/>
      <c r="DXW1531" s="15"/>
      <c r="DXX1531" s="15"/>
      <c r="DXY1531" s="15"/>
      <c r="DXZ1531" s="15"/>
      <c r="DYA1531" s="15"/>
      <c r="DYB1531" s="15"/>
      <c r="DYC1531" s="15"/>
      <c r="DYD1531" s="15"/>
      <c r="DYE1531" s="15"/>
      <c r="DYF1531" s="15"/>
      <c r="DYG1531" s="15"/>
      <c r="DYH1531" s="15"/>
      <c r="DYI1531" s="15"/>
      <c r="DYJ1531" s="15"/>
      <c r="DYK1531" s="15"/>
      <c r="DYL1531" s="15"/>
      <c r="DYM1531" s="15"/>
      <c r="DYN1531" s="15"/>
      <c r="DYO1531" s="15"/>
      <c r="DYP1531" s="15"/>
      <c r="DYQ1531" s="15"/>
      <c r="DYR1531" s="15"/>
      <c r="DYS1531" s="15"/>
      <c r="DYT1531" s="15"/>
      <c r="DYU1531" s="15"/>
      <c r="DYV1531" s="15"/>
      <c r="DYW1531" s="15"/>
      <c r="DYX1531" s="15"/>
      <c r="DYY1531" s="15"/>
      <c r="DYZ1531" s="15"/>
      <c r="DZA1531" s="15"/>
      <c r="DZB1531" s="15"/>
      <c r="DZC1531" s="15"/>
      <c r="DZD1531" s="15"/>
      <c r="DZE1531" s="15"/>
      <c r="DZF1531" s="15"/>
      <c r="DZG1531" s="15"/>
      <c r="DZH1531" s="15"/>
      <c r="DZI1531" s="15"/>
      <c r="DZJ1531" s="15"/>
      <c r="DZK1531" s="15"/>
      <c r="DZL1531" s="15"/>
      <c r="DZM1531" s="15"/>
      <c r="DZN1531" s="15"/>
      <c r="DZO1531" s="15"/>
      <c r="DZP1531" s="15"/>
      <c r="DZQ1531" s="15"/>
      <c r="DZR1531" s="15"/>
      <c r="DZS1531" s="15"/>
      <c r="DZT1531" s="15"/>
      <c r="DZU1531" s="15"/>
      <c r="DZV1531" s="15"/>
      <c r="DZW1531" s="15"/>
      <c r="DZX1531" s="15"/>
      <c r="DZY1531" s="15"/>
      <c r="DZZ1531" s="15"/>
      <c r="EAA1531" s="15"/>
      <c r="EAB1531" s="15"/>
      <c r="EAC1531" s="15"/>
      <c r="EAD1531" s="15"/>
      <c r="EAE1531" s="15"/>
      <c r="EAF1531" s="15"/>
      <c r="EAG1531" s="15"/>
      <c r="EAH1531" s="15"/>
      <c r="EAI1531" s="15"/>
      <c r="EAJ1531" s="15"/>
      <c r="EAK1531" s="15"/>
      <c r="EAL1531" s="15"/>
      <c r="EAM1531" s="15"/>
      <c r="EAN1531" s="15"/>
      <c r="EAO1531" s="15"/>
      <c r="EAP1531" s="15"/>
      <c r="EAQ1531" s="15"/>
      <c r="EAR1531" s="15"/>
      <c r="EAS1531" s="15"/>
      <c r="EAT1531" s="15"/>
      <c r="EAU1531" s="15"/>
      <c r="EAV1531" s="15"/>
      <c r="EAW1531" s="15"/>
      <c r="EAX1531" s="15"/>
      <c r="EAY1531" s="15"/>
      <c r="EAZ1531" s="15"/>
      <c r="EBA1531" s="15"/>
      <c r="EBB1531" s="15"/>
      <c r="EBC1531" s="15"/>
      <c r="EBD1531" s="15"/>
      <c r="EBE1531" s="15"/>
      <c r="EBF1531" s="15"/>
      <c r="EBG1531" s="15"/>
      <c r="EBH1531" s="15"/>
      <c r="EBI1531" s="15"/>
      <c r="EBJ1531" s="15"/>
      <c r="EBK1531" s="15"/>
      <c r="EBL1531" s="15"/>
      <c r="EBM1531" s="15"/>
      <c r="EBN1531" s="15"/>
      <c r="EBO1531" s="15"/>
      <c r="EBP1531" s="15"/>
      <c r="EBQ1531" s="15"/>
      <c r="EBR1531" s="15"/>
      <c r="EBS1531" s="15"/>
      <c r="EBT1531" s="15"/>
      <c r="EBU1531" s="15"/>
      <c r="EBV1531" s="15"/>
      <c r="EBW1531" s="15"/>
      <c r="EBX1531" s="15"/>
      <c r="EBY1531" s="15"/>
      <c r="EBZ1531" s="15"/>
      <c r="ECA1531" s="15"/>
      <c r="ECB1531" s="15"/>
      <c r="ECC1531" s="15"/>
      <c r="ECD1531" s="15"/>
      <c r="ECE1531" s="15"/>
      <c r="ECF1531" s="15"/>
      <c r="ECG1531" s="15"/>
      <c r="ECH1531" s="15"/>
      <c r="ECI1531" s="15"/>
      <c r="ECJ1531" s="15"/>
      <c r="ECK1531" s="15"/>
      <c r="ECL1531" s="15"/>
      <c r="ECM1531" s="15"/>
      <c r="ECN1531" s="15"/>
      <c r="ECO1531" s="15"/>
      <c r="ECP1531" s="15"/>
      <c r="ECQ1531" s="15"/>
      <c r="ECR1531" s="15"/>
      <c r="ECS1531" s="15"/>
      <c r="ECT1531" s="15"/>
      <c r="ECU1531" s="15"/>
      <c r="ECV1531" s="15"/>
      <c r="ECW1531" s="15"/>
      <c r="ECX1531" s="15"/>
      <c r="ECY1531" s="15"/>
      <c r="ECZ1531" s="15"/>
      <c r="EDA1531" s="15"/>
      <c r="EDB1531" s="15"/>
      <c r="EDC1531" s="15"/>
      <c r="EDD1531" s="15"/>
      <c r="EDE1531" s="15"/>
      <c r="EDF1531" s="15"/>
      <c r="EDG1531" s="15"/>
      <c r="EDH1531" s="15"/>
      <c r="EDI1531" s="15"/>
      <c r="EDJ1531" s="15"/>
      <c r="EDK1531" s="15"/>
      <c r="EDL1531" s="15"/>
      <c r="EDM1531" s="15"/>
      <c r="EDN1531" s="15"/>
      <c r="EDO1531" s="15"/>
      <c r="EDP1531" s="15"/>
      <c r="EDQ1531" s="15"/>
      <c r="EDR1531" s="15"/>
      <c r="EDS1531" s="15"/>
      <c r="EDT1531" s="15"/>
      <c r="EDU1531" s="15"/>
      <c r="EDV1531" s="15"/>
      <c r="EDW1531" s="15"/>
      <c r="EDX1531" s="15"/>
      <c r="EDY1531" s="15"/>
      <c r="EDZ1531" s="15"/>
      <c r="EEA1531" s="15"/>
      <c r="EEB1531" s="15"/>
      <c r="EEC1531" s="15"/>
      <c r="EED1531" s="15"/>
      <c r="EEE1531" s="15"/>
      <c r="EEF1531" s="15"/>
      <c r="EEG1531" s="15"/>
      <c r="EEH1531" s="15"/>
      <c r="EEI1531" s="15"/>
      <c r="EEJ1531" s="15"/>
      <c r="EEK1531" s="15"/>
      <c r="EEL1531" s="15"/>
      <c r="EEM1531" s="15"/>
      <c r="EEN1531" s="15"/>
      <c r="EEO1531" s="15"/>
      <c r="EEP1531" s="15"/>
      <c r="EEQ1531" s="15"/>
      <c r="EER1531" s="15"/>
      <c r="EES1531" s="15"/>
      <c r="EET1531" s="15"/>
      <c r="EEU1531" s="15"/>
      <c r="EEV1531" s="15"/>
      <c r="EEW1531" s="15"/>
      <c r="EEX1531" s="15"/>
      <c r="EEY1531" s="15"/>
      <c r="EEZ1531" s="15"/>
      <c r="EFA1531" s="15"/>
      <c r="EFB1531" s="15"/>
      <c r="EFC1531" s="15"/>
      <c r="EFD1531" s="15"/>
      <c r="EFE1531" s="15"/>
      <c r="EFF1531" s="15"/>
      <c r="EFG1531" s="15"/>
      <c r="EFH1531" s="15"/>
      <c r="EFI1531" s="15"/>
      <c r="EFJ1531" s="15"/>
      <c r="EFK1531" s="15"/>
      <c r="EFL1531" s="15"/>
      <c r="EFM1531" s="15"/>
      <c r="EFN1531" s="15"/>
      <c r="EFO1531" s="15"/>
      <c r="EFP1531" s="15"/>
      <c r="EFQ1531" s="15"/>
      <c r="EFR1531" s="15"/>
      <c r="EFS1531" s="15"/>
      <c r="EFT1531" s="15"/>
      <c r="EFU1531" s="15"/>
      <c r="EFV1531" s="15"/>
      <c r="EFW1531" s="15"/>
      <c r="EFX1531" s="15"/>
      <c r="EFY1531" s="15"/>
      <c r="EFZ1531" s="15"/>
      <c r="EGA1531" s="15"/>
      <c r="EGB1531" s="15"/>
      <c r="EGC1531" s="15"/>
      <c r="EGD1531" s="15"/>
      <c r="EGE1531" s="15"/>
      <c r="EGF1531" s="15"/>
      <c r="EGG1531" s="15"/>
      <c r="EGH1531" s="15"/>
      <c r="EGI1531" s="15"/>
      <c r="EGJ1531" s="15"/>
      <c r="EGK1531" s="15"/>
      <c r="EGL1531" s="15"/>
      <c r="EGM1531" s="15"/>
      <c r="EGN1531" s="15"/>
      <c r="EGO1531" s="15"/>
      <c r="EGP1531" s="15"/>
      <c r="EGQ1531" s="15"/>
      <c r="EGR1531" s="15"/>
      <c r="EGS1531" s="15"/>
      <c r="EGT1531" s="15"/>
      <c r="EGU1531" s="15"/>
      <c r="EGV1531" s="15"/>
      <c r="EGW1531" s="15"/>
      <c r="EGX1531" s="15"/>
      <c r="EGY1531" s="15"/>
      <c r="EGZ1531" s="15"/>
      <c r="EHA1531" s="15"/>
      <c r="EHB1531" s="15"/>
      <c r="EHC1531" s="15"/>
      <c r="EHD1531" s="15"/>
      <c r="EHE1531" s="15"/>
      <c r="EHF1531" s="15"/>
      <c r="EHG1531" s="15"/>
      <c r="EHH1531" s="15"/>
      <c r="EHI1531" s="15"/>
      <c r="EHJ1531" s="15"/>
      <c r="EHK1531" s="15"/>
      <c r="EHL1531" s="15"/>
      <c r="EHM1531" s="15"/>
      <c r="EHN1531" s="15"/>
      <c r="EHO1531" s="15"/>
      <c r="EHP1531" s="15"/>
      <c r="EHQ1531" s="15"/>
      <c r="EHR1531" s="15"/>
      <c r="EHS1531" s="15"/>
      <c r="EHT1531" s="15"/>
      <c r="EHU1531" s="15"/>
      <c r="EHV1531" s="15"/>
      <c r="EHW1531" s="15"/>
      <c r="EHX1531" s="15"/>
      <c r="EHY1531" s="15"/>
      <c r="EHZ1531" s="15"/>
      <c r="EIA1531" s="15"/>
      <c r="EIB1531" s="15"/>
      <c r="EIC1531" s="15"/>
      <c r="EID1531" s="15"/>
      <c r="EIE1531" s="15"/>
      <c r="EIF1531" s="15"/>
      <c r="EIG1531" s="15"/>
      <c r="EIH1531" s="15"/>
      <c r="EII1531" s="15"/>
      <c r="EIJ1531" s="15"/>
      <c r="EIK1531" s="15"/>
      <c r="EIL1531" s="15"/>
      <c r="EIM1531" s="15"/>
      <c r="EIN1531" s="15"/>
      <c r="EIO1531" s="15"/>
      <c r="EIP1531" s="15"/>
      <c r="EIQ1531" s="15"/>
      <c r="EIR1531" s="15"/>
      <c r="EIS1531" s="15"/>
      <c r="EIT1531" s="15"/>
      <c r="EIU1531" s="15"/>
      <c r="EIV1531" s="15"/>
      <c r="EIW1531" s="15"/>
      <c r="EIX1531" s="15"/>
      <c r="EIY1531" s="15"/>
      <c r="EIZ1531" s="15"/>
      <c r="EJA1531" s="15"/>
      <c r="EJB1531" s="15"/>
      <c r="EJC1531" s="15"/>
      <c r="EJD1531" s="15"/>
      <c r="EJE1531" s="15"/>
      <c r="EJF1531" s="15"/>
      <c r="EJG1531" s="15"/>
      <c r="EJH1531" s="15"/>
      <c r="EJI1531" s="15"/>
      <c r="EJJ1531" s="15"/>
      <c r="EJK1531" s="15"/>
      <c r="EJL1531" s="15"/>
      <c r="EJM1531" s="15"/>
      <c r="EJN1531" s="15"/>
      <c r="EJO1531" s="15"/>
      <c r="EJP1531" s="15"/>
      <c r="EJQ1531" s="15"/>
      <c r="EJR1531" s="15"/>
      <c r="EJS1531" s="15"/>
      <c r="EJT1531" s="15"/>
      <c r="EJU1531" s="15"/>
      <c r="EJV1531" s="15"/>
      <c r="EJW1531" s="15"/>
      <c r="EJX1531" s="15"/>
      <c r="EJY1531" s="15"/>
      <c r="EJZ1531" s="15"/>
      <c r="EKA1531" s="15"/>
      <c r="EKB1531" s="15"/>
      <c r="EKC1531" s="15"/>
      <c r="EKD1531" s="15"/>
      <c r="EKE1531" s="15"/>
      <c r="EKF1531" s="15"/>
      <c r="EKG1531" s="15"/>
      <c r="EKH1531" s="15"/>
      <c r="EKI1531" s="15"/>
      <c r="EKJ1531" s="15"/>
      <c r="EKK1531" s="15"/>
      <c r="EKL1531" s="15"/>
      <c r="EKM1531" s="15"/>
      <c r="EKN1531" s="15"/>
      <c r="EKO1531" s="15"/>
      <c r="EKP1531" s="15"/>
      <c r="EKQ1531" s="15"/>
      <c r="EKR1531" s="15"/>
      <c r="EKS1531" s="15"/>
      <c r="EKT1531" s="15"/>
      <c r="EKU1531" s="15"/>
      <c r="EKV1531" s="15"/>
      <c r="EKW1531" s="15"/>
      <c r="EKX1531" s="15"/>
      <c r="EKY1531" s="15"/>
      <c r="EKZ1531" s="15"/>
      <c r="ELA1531" s="15"/>
      <c r="ELB1531" s="15"/>
      <c r="ELC1531" s="15"/>
      <c r="ELD1531" s="15"/>
      <c r="ELE1531" s="15"/>
      <c r="ELF1531" s="15"/>
      <c r="ELG1531" s="15"/>
      <c r="ELH1531" s="15"/>
      <c r="ELI1531" s="15"/>
      <c r="ELJ1531" s="15"/>
      <c r="ELK1531" s="15"/>
      <c r="ELL1531" s="15"/>
      <c r="ELM1531" s="15"/>
      <c r="ELN1531" s="15"/>
      <c r="ELO1531" s="15"/>
      <c r="ELP1531" s="15"/>
      <c r="ELQ1531" s="15"/>
      <c r="ELR1531" s="15"/>
      <c r="ELS1531" s="15"/>
      <c r="ELT1531" s="15"/>
      <c r="ELU1531" s="15"/>
      <c r="ELV1531" s="15"/>
      <c r="ELW1531" s="15"/>
      <c r="ELX1531" s="15"/>
      <c r="ELY1531" s="15"/>
      <c r="ELZ1531" s="15"/>
      <c r="EMA1531" s="15"/>
      <c r="EMB1531" s="15"/>
      <c r="EMC1531" s="15"/>
      <c r="EMD1531" s="15"/>
      <c r="EME1531" s="15"/>
      <c r="EMF1531" s="15"/>
      <c r="EMG1531" s="15"/>
      <c r="EMH1531" s="15"/>
      <c r="EMI1531" s="15"/>
      <c r="EMJ1531" s="15"/>
      <c r="EMK1531" s="15"/>
      <c r="EML1531" s="15"/>
      <c r="EMM1531" s="15"/>
      <c r="EMN1531" s="15"/>
      <c r="EMO1531" s="15"/>
      <c r="EMP1531" s="15"/>
      <c r="EMQ1531" s="15"/>
      <c r="EMR1531" s="15"/>
      <c r="EMS1531" s="15"/>
      <c r="EMT1531" s="15"/>
      <c r="EMU1531" s="15"/>
      <c r="EMV1531" s="15"/>
      <c r="EMW1531" s="15"/>
      <c r="EMX1531" s="15"/>
      <c r="EMY1531" s="15"/>
      <c r="EMZ1531" s="15"/>
      <c r="ENA1531" s="15"/>
      <c r="ENB1531" s="15"/>
      <c r="ENC1531" s="15"/>
      <c r="END1531" s="15"/>
      <c r="ENE1531" s="15"/>
      <c r="ENF1531" s="15"/>
      <c r="ENG1531" s="15"/>
      <c r="ENH1531" s="15"/>
      <c r="ENI1531" s="15"/>
      <c r="ENJ1531" s="15"/>
      <c r="ENK1531" s="15"/>
      <c r="ENL1531" s="15"/>
      <c r="ENM1531" s="15"/>
      <c r="ENN1531" s="15"/>
      <c r="ENO1531" s="15"/>
      <c r="ENP1531" s="15"/>
      <c r="ENQ1531" s="15"/>
      <c r="ENR1531" s="15"/>
      <c r="ENS1531" s="15"/>
      <c r="ENT1531" s="15"/>
      <c r="ENU1531" s="15"/>
      <c r="ENV1531" s="15"/>
      <c r="ENW1531" s="15"/>
      <c r="ENX1531" s="15"/>
      <c r="ENY1531" s="15"/>
      <c r="ENZ1531" s="15"/>
      <c r="EOA1531" s="15"/>
      <c r="EOB1531" s="15"/>
      <c r="EOC1531" s="15"/>
      <c r="EOD1531" s="15"/>
      <c r="EOE1531" s="15"/>
      <c r="EOF1531" s="15"/>
      <c r="EOG1531" s="15"/>
      <c r="EOH1531" s="15"/>
      <c r="EOI1531" s="15"/>
      <c r="EOJ1531" s="15"/>
      <c r="EOK1531" s="15"/>
      <c r="EOL1531" s="15"/>
      <c r="EOM1531" s="15"/>
      <c r="EON1531" s="15"/>
      <c r="EOO1531" s="15"/>
      <c r="EOP1531" s="15"/>
      <c r="EOQ1531" s="15"/>
      <c r="EOR1531" s="15"/>
      <c r="EOS1531" s="15"/>
      <c r="EOT1531" s="15"/>
      <c r="EOU1531" s="15"/>
      <c r="EOV1531" s="15"/>
      <c r="EOW1531" s="15"/>
      <c r="EOX1531" s="15"/>
      <c r="EOY1531" s="15"/>
      <c r="EOZ1531" s="15"/>
      <c r="EPA1531" s="15"/>
      <c r="EPB1531" s="15"/>
      <c r="EPC1531" s="15"/>
      <c r="EPD1531" s="15"/>
      <c r="EPE1531" s="15"/>
      <c r="EPF1531" s="15"/>
      <c r="EPG1531" s="15"/>
      <c r="EPH1531" s="15"/>
      <c r="EPI1531" s="15"/>
      <c r="EPJ1531" s="15"/>
      <c r="EPK1531" s="15"/>
      <c r="EPL1531" s="15"/>
      <c r="EPM1531" s="15"/>
      <c r="EPN1531" s="15"/>
      <c r="EPO1531" s="15"/>
      <c r="EPP1531" s="15"/>
      <c r="EPQ1531" s="15"/>
      <c r="EPR1531" s="15"/>
      <c r="EPS1531" s="15"/>
      <c r="EPT1531" s="15"/>
      <c r="EPU1531" s="15"/>
      <c r="EPV1531" s="15"/>
      <c r="EPW1531" s="15"/>
      <c r="EPX1531" s="15"/>
      <c r="EPY1531" s="15"/>
      <c r="EPZ1531" s="15"/>
      <c r="EQA1531" s="15"/>
      <c r="EQB1531" s="15"/>
      <c r="EQC1531" s="15"/>
      <c r="EQD1531" s="15"/>
      <c r="EQE1531" s="15"/>
      <c r="EQF1531" s="15"/>
      <c r="EQG1531" s="15"/>
      <c r="EQH1531" s="15"/>
      <c r="EQI1531" s="15"/>
      <c r="EQJ1531" s="15"/>
      <c r="EQK1531" s="15"/>
      <c r="EQL1531" s="15"/>
      <c r="EQM1531" s="15"/>
      <c r="EQN1531" s="15"/>
      <c r="EQO1531" s="15"/>
      <c r="EQP1531" s="15"/>
      <c r="EQQ1531" s="15"/>
      <c r="EQR1531" s="15"/>
      <c r="EQS1531" s="15"/>
      <c r="EQT1531" s="15"/>
      <c r="EQU1531" s="15"/>
      <c r="EQV1531" s="15"/>
      <c r="EQW1531" s="15"/>
      <c r="EQX1531" s="15"/>
      <c r="EQY1531" s="15"/>
      <c r="EQZ1531" s="15"/>
      <c r="ERA1531" s="15"/>
      <c r="ERB1531" s="15"/>
      <c r="ERC1531" s="15"/>
      <c r="ERD1531" s="15"/>
      <c r="ERE1531" s="15"/>
      <c r="ERF1531" s="15"/>
      <c r="ERG1531" s="15"/>
      <c r="ERH1531" s="15"/>
      <c r="ERI1531" s="15"/>
      <c r="ERJ1531" s="15"/>
      <c r="ERK1531" s="15"/>
      <c r="ERL1531" s="15"/>
      <c r="ERM1531" s="15"/>
      <c r="ERN1531" s="15"/>
      <c r="ERO1531" s="15"/>
      <c r="ERP1531" s="15"/>
      <c r="ERQ1531" s="15"/>
      <c r="ERR1531" s="15"/>
      <c r="ERS1531" s="15"/>
      <c r="ERT1531" s="15"/>
      <c r="ERU1531" s="15"/>
      <c r="ERV1531" s="15"/>
      <c r="ERW1531" s="15"/>
      <c r="ERX1531" s="15"/>
      <c r="ERY1531" s="15"/>
      <c r="ERZ1531" s="15"/>
      <c r="ESA1531" s="15"/>
      <c r="ESB1531" s="15"/>
      <c r="ESC1531" s="15"/>
      <c r="ESD1531" s="15"/>
      <c r="ESE1531" s="15"/>
      <c r="ESF1531" s="15"/>
      <c r="ESG1531" s="15"/>
      <c r="ESH1531" s="15"/>
      <c r="ESI1531" s="15"/>
      <c r="ESJ1531" s="15"/>
      <c r="ESK1531" s="15"/>
      <c r="ESL1531" s="15"/>
      <c r="ESM1531" s="15"/>
      <c r="ESN1531" s="15"/>
      <c r="ESO1531" s="15"/>
      <c r="ESP1531" s="15"/>
      <c r="ESQ1531" s="15"/>
      <c r="ESR1531" s="15"/>
      <c r="ESS1531" s="15"/>
      <c r="EST1531" s="15"/>
      <c r="ESU1531" s="15"/>
      <c r="ESV1531" s="15"/>
      <c r="ESW1531" s="15"/>
      <c r="ESX1531" s="15"/>
      <c r="ESY1531" s="15"/>
      <c r="ESZ1531" s="15"/>
      <c r="ETA1531" s="15"/>
      <c r="ETB1531" s="15"/>
      <c r="ETC1531" s="15"/>
      <c r="ETD1531" s="15"/>
      <c r="ETE1531" s="15"/>
      <c r="ETF1531" s="15"/>
      <c r="ETG1531" s="15"/>
      <c r="ETH1531" s="15"/>
      <c r="ETI1531" s="15"/>
      <c r="ETJ1531" s="15"/>
      <c r="ETK1531" s="15"/>
      <c r="ETL1531" s="15"/>
      <c r="ETM1531" s="15"/>
      <c r="ETN1531" s="15"/>
      <c r="ETO1531" s="15"/>
      <c r="ETP1531" s="15"/>
      <c r="ETQ1531" s="15"/>
      <c r="ETR1531" s="15"/>
      <c r="ETS1531" s="15"/>
      <c r="ETT1531" s="15"/>
      <c r="ETU1531" s="15"/>
      <c r="ETV1531" s="15"/>
      <c r="ETW1531" s="15"/>
      <c r="ETX1531" s="15"/>
      <c r="ETY1531" s="15"/>
      <c r="ETZ1531" s="15"/>
      <c r="EUA1531" s="15"/>
      <c r="EUB1531" s="15"/>
      <c r="EUC1531" s="15"/>
      <c r="EUD1531" s="15"/>
      <c r="EUE1531" s="15"/>
      <c r="EUF1531" s="15"/>
      <c r="EUG1531" s="15"/>
      <c r="EUH1531" s="15"/>
      <c r="EUI1531" s="15"/>
      <c r="EUJ1531" s="15"/>
      <c r="EUK1531" s="15"/>
      <c r="EUL1531" s="15"/>
      <c r="EUM1531" s="15"/>
      <c r="EUN1531" s="15"/>
      <c r="EUO1531" s="15"/>
      <c r="EUP1531" s="15"/>
      <c r="EUQ1531" s="15"/>
      <c r="EUR1531" s="15"/>
      <c r="EUS1531" s="15"/>
      <c r="EUT1531" s="15"/>
      <c r="EUU1531" s="15"/>
      <c r="EUV1531" s="15"/>
      <c r="EUW1531" s="15"/>
      <c r="EUX1531" s="15"/>
      <c r="EUY1531" s="15"/>
      <c r="EUZ1531" s="15"/>
      <c r="EVA1531" s="15"/>
      <c r="EVB1531" s="15"/>
      <c r="EVC1531" s="15"/>
      <c r="EVD1531" s="15"/>
      <c r="EVE1531" s="15"/>
      <c r="EVF1531" s="15"/>
      <c r="EVG1531" s="15"/>
      <c r="EVH1531" s="15"/>
      <c r="EVI1531" s="15"/>
      <c r="EVJ1531" s="15"/>
      <c r="EVK1531" s="15"/>
      <c r="EVL1531" s="15"/>
      <c r="EVM1531" s="15"/>
      <c r="EVN1531" s="15"/>
      <c r="EVO1531" s="15"/>
      <c r="EVP1531" s="15"/>
      <c r="EVQ1531" s="15"/>
      <c r="EVR1531" s="15"/>
      <c r="EVS1531" s="15"/>
      <c r="EVT1531" s="15"/>
      <c r="EVU1531" s="15"/>
      <c r="EVV1531" s="15"/>
      <c r="EVW1531" s="15"/>
      <c r="EVX1531" s="15"/>
      <c r="EVY1531" s="15"/>
      <c r="EVZ1531" s="15"/>
      <c r="EWA1531" s="15"/>
      <c r="EWB1531" s="15"/>
      <c r="EWC1531" s="15"/>
      <c r="EWD1531" s="15"/>
      <c r="EWE1531" s="15"/>
      <c r="EWF1531" s="15"/>
      <c r="EWG1531" s="15"/>
      <c r="EWH1531" s="15"/>
      <c r="EWI1531" s="15"/>
      <c r="EWJ1531" s="15"/>
      <c r="EWK1531" s="15"/>
      <c r="EWL1531" s="15"/>
      <c r="EWM1531" s="15"/>
      <c r="EWN1531" s="15"/>
      <c r="EWO1531" s="15"/>
      <c r="EWP1531" s="15"/>
      <c r="EWQ1531" s="15"/>
      <c r="EWR1531" s="15"/>
      <c r="EWS1531" s="15"/>
      <c r="EWT1531" s="15"/>
      <c r="EWU1531" s="15"/>
      <c r="EWV1531" s="15"/>
      <c r="EWW1531" s="15"/>
      <c r="EWX1531" s="15"/>
      <c r="EWY1531" s="15"/>
      <c r="EWZ1531" s="15"/>
      <c r="EXA1531" s="15"/>
      <c r="EXB1531" s="15"/>
      <c r="EXC1531" s="15"/>
      <c r="EXD1531" s="15"/>
      <c r="EXE1531" s="15"/>
      <c r="EXF1531" s="15"/>
      <c r="EXG1531" s="15"/>
      <c r="EXH1531" s="15"/>
      <c r="EXI1531" s="15"/>
      <c r="EXJ1531" s="15"/>
      <c r="EXK1531" s="15"/>
      <c r="EXL1531" s="15"/>
      <c r="EXM1531" s="15"/>
      <c r="EXN1531" s="15"/>
      <c r="EXO1531" s="15"/>
      <c r="EXP1531" s="15"/>
      <c r="EXQ1531" s="15"/>
      <c r="EXR1531" s="15"/>
      <c r="EXS1531" s="15"/>
      <c r="EXT1531" s="15"/>
      <c r="EXU1531" s="15"/>
      <c r="EXV1531" s="15"/>
      <c r="EXW1531" s="15"/>
      <c r="EXX1531" s="15"/>
      <c r="EXY1531" s="15"/>
      <c r="EXZ1531" s="15"/>
      <c r="EYA1531" s="15"/>
      <c r="EYB1531" s="15"/>
      <c r="EYC1531" s="15"/>
      <c r="EYD1531" s="15"/>
      <c r="EYE1531" s="15"/>
      <c r="EYF1531" s="15"/>
      <c r="EYG1531" s="15"/>
      <c r="EYH1531" s="15"/>
      <c r="EYI1531" s="15"/>
      <c r="EYJ1531" s="15"/>
      <c r="EYK1531" s="15"/>
      <c r="EYL1531" s="15"/>
      <c r="EYM1531" s="15"/>
      <c r="EYN1531" s="15"/>
      <c r="EYO1531" s="15"/>
      <c r="EYP1531" s="15"/>
      <c r="EYQ1531" s="15"/>
      <c r="EYR1531" s="15"/>
      <c r="EYS1531" s="15"/>
      <c r="EYT1531" s="15"/>
      <c r="EYU1531" s="15"/>
      <c r="EYV1531" s="15"/>
      <c r="EYW1531" s="15"/>
      <c r="EYX1531" s="15"/>
      <c r="EYY1531" s="15"/>
      <c r="EYZ1531" s="15"/>
      <c r="EZA1531" s="15"/>
      <c r="EZB1531" s="15"/>
      <c r="EZC1531" s="15"/>
      <c r="EZD1531" s="15"/>
      <c r="EZE1531" s="15"/>
      <c r="EZF1531" s="15"/>
      <c r="EZG1531" s="15"/>
      <c r="EZH1531" s="15"/>
      <c r="EZI1531" s="15"/>
      <c r="EZJ1531" s="15"/>
      <c r="EZK1531" s="15"/>
      <c r="EZL1531" s="15"/>
      <c r="EZM1531" s="15"/>
      <c r="EZN1531" s="15"/>
      <c r="EZO1531" s="15"/>
      <c r="EZP1531" s="15"/>
      <c r="EZQ1531" s="15"/>
      <c r="EZR1531" s="15"/>
      <c r="EZS1531" s="15"/>
      <c r="EZT1531" s="15"/>
      <c r="EZU1531" s="15"/>
      <c r="EZV1531" s="15"/>
      <c r="EZW1531" s="15"/>
      <c r="EZX1531" s="15"/>
      <c r="EZY1531" s="15"/>
      <c r="EZZ1531" s="15"/>
      <c r="FAA1531" s="15"/>
      <c r="FAB1531" s="15"/>
      <c r="FAC1531" s="15"/>
      <c r="FAD1531" s="15"/>
      <c r="FAE1531" s="15"/>
      <c r="FAF1531" s="15"/>
      <c r="FAG1531" s="15"/>
      <c r="FAH1531" s="15"/>
      <c r="FAI1531" s="15"/>
      <c r="FAJ1531" s="15"/>
      <c r="FAK1531" s="15"/>
      <c r="FAL1531" s="15"/>
      <c r="FAM1531" s="15"/>
      <c r="FAN1531" s="15"/>
      <c r="FAO1531" s="15"/>
      <c r="FAP1531" s="15"/>
      <c r="FAQ1531" s="15"/>
      <c r="FAR1531" s="15"/>
      <c r="FAS1531" s="15"/>
      <c r="FAT1531" s="15"/>
      <c r="FAU1531" s="15"/>
      <c r="FAV1531" s="15"/>
      <c r="FAW1531" s="15"/>
      <c r="FAX1531" s="15"/>
      <c r="FAY1531" s="15"/>
      <c r="FAZ1531" s="15"/>
      <c r="FBA1531" s="15"/>
      <c r="FBB1531" s="15"/>
      <c r="FBC1531" s="15"/>
      <c r="FBD1531" s="15"/>
      <c r="FBE1531" s="15"/>
      <c r="FBF1531" s="15"/>
      <c r="FBG1531" s="15"/>
      <c r="FBH1531" s="15"/>
      <c r="FBI1531" s="15"/>
      <c r="FBJ1531" s="15"/>
      <c r="FBK1531" s="15"/>
      <c r="FBL1531" s="15"/>
      <c r="FBM1531" s="15"/>
      <c r="FBN1531" s="15"/>
      <c r="FBO1531" s="15"/>
      <c r="FBP1531" s="15"/>
      <c r="FBQ1531" s="15"/>
      <c r="FBR1531" s="15"/>
      <c r="FBS1531" s="15"/>
      <c r="FBT1531" s="15"/>
      <c r="FBU1531" s="15"/>
      <c r="FBV1531" s="15"/>
      <c r="FBW1531" s="15"/>
      <c r="FBX1531" s="15"/>
      <c r="FBY1531" s="15"/>
      <c r="FBZ1531" s="15"/>
      <c r="FCA1531" s="15"/>
      <c r="FCB1531" s="15"/>
      <c r="FCC1531" s="15"/>
      <c r="FCD1531" s="15"/>
      <c r="FCE1531" s="15"/>
      <c r="FCF1531" s="15"/>
      <c r="FCG1531" s="15"/>
      <c r="FCH1531" s="15"/>
      <c r="FCI1531" s="15"/>
      <c r="FCJ1531" s="15"/>
      <c r="FCK1531" s="15"/>
      <c r="FCL1531" s="15"/>
      <c r="FCM1531" s="15"/>
      <c r="FCN1531" s="15"/>
      <c r="FCO1531" s="15"/>
      <c r="FCP1531" s="15"/>
      <c r="FCQ1531" s="15"/>
      <c r="FCR1531" s="15"/>
      <c r="FCS1531" s="15"/>
      <c r="FCT1531" s="15"/>
      <c r="FCU1531" s="15"/>
      <c r="FCV1531" s="15"/>
      <c r="FCW1531" s="15"/>
      <c r="FCX1531" s="15"/>
      <c r="FCY1531" s="15"/>
      <c r="FCZ1531" s="15"/>
      <c r="FDA1531" s="15"/>
      <c r="FDB1531" s="15"/>
      <c r="FDC1531" s="15"/>
      <c r="FDD1531" s="15"/>
      <c r="FDE1531" s="15"/>
      <c r="FDF1531" s="15"/>
      <c r="FDG1531" s="15"/>
      <c r="FDH1531" s="15"/>
      <c r="FDI1531" s="15"/>
      <c r="FDJ1531" s="15"/>
      <c r="FDK1531" s="15"/>
      <c r="FDL1531" s="15"/>
      <c r="FDM1531" s="15"/>
      <c r="FDN1531" s="15"/>
      <c r="FDO1531" s="15"/>
      <c r="FDP1531" s="15"/>
      <c r="FDQ1531" s="15"/>
      <c r="FDR1531" s="15"/>
      <c r="FDS1531" s="15"/>
      <c r="FDT1531" s="15"/>
      <c r="FDU1531" s="15"/>
      <c r="FDV1531" s="15"/>
      <c r="FDW1531" s="15"/>
      <c r="FDX1531" s="15"/>
      <c r="FDY1531" s="15"/>
      <c r="FDZ1531" s="15"/>
      <c r="FEA1531" s="15"/>
      <c r="FEB1531" s="15"/>
      <c r="FEC1531" s="15"/>
      <c r="FED1531" s="15"/>
      <c r="FEE1531" s="15"/>
      <c r="FEF1531" s="15"/>
      <c r="FEG1531" s="15"/>
      <c r="FEH1531" s="15"/>
      <c r="FEI1531" s="15"/>
      <c r="FEJ1531" s="15"/>
      <c r="FEK1531" s="15"/>
      <c r="FEL1531" s="15"/>
      <c r="FEM1531" s="15"/>
      <c r="FEN1531" s="15"/>
      <c r="FEO1531" s="15"/>
      <c r="FEP1531" s="15"/>
      <c r="FEQ1531" s="15"/>
      <c r="FER1531" s="15"/>
      <c r="FES1531" s="15"/>
      <c r="FET1531" s="15"/>
      <c r="FEU1531" s="15"/>
      <c r="FEV1531" s="15"/>
      <c r="FEW1531" s="15"/>
      <c r="FEX1531" s="15"/>
      <c r="FEY1531" s="15"/>
      <c r="FEZ1531" s="15"/>
      <c r="FFA1531" s="15"/>
      <c r="FFB1531" s="15"/>
      <c r="FFC1531" s="15"/>
      <c r="FFD1531" s="15"/>
      <c r="FFE1531" s="15"/>
      <c r="FFF1531" s="15"/>
      <c r="FFG1531" s="15"/>
      <c r="FFH1531" s="15"/>
      <c r="FFI1531" s="15"/>
      <c r="FFJ1531" s="15"/>
      <c r="FFK1531" s="15"/>
      <c r="FFL1531" s="15"/>
      <c r="FFM1531" s="15"/>
      <c r="FFN1531" s="15"/>
      <c r="FFO1531" s="15"/>
      <c r="FFP1531" s="15"/>
      <c r="FFQ1531" s="15"/>
      <c r="FFR1531" s="15"/>
      <c r="FFS1531" s="15"/>
      <c r="FFT1531" s="15"/>
      <c r="FFU1531" s="15"/>
      <c r="FFV1531" s="15"/>
      <c r="FFW1531" s="15"/>
      <c r="FFX1531" s="15"/>
      <c r="FFY1531" s="15"/>
      <c r="FFZ1531" s="15"/>
      <c r="FGA1531" s="15"/>
      <c r="FGB1531" s="15"/>
      <c r="FGC1531" s="15"/>
      <c r="FGD1531" s="15"/>
      <c r="FGE1531" s="15"/>
      <c r="FGF1531" s="15"/>
      <c r="FGG1531" s="15"/>
      <c r="FGH1531" s="15"/>
      <c r="FGI1531" s="15"/>
      <c r="FGJ1531" s="15"/>
      <c r="FGK1531" s="15"/>
      <c r="FGL1531" s="15"/>
      <c r="FGM1531" s="15"/>
      <c r="FGN1531" s="15"/>
      <c r="FGO1531" s="15"/>
      <c r="FGP1531" s="15"/>
      <c r="FGQ1531" s="15"/>
      <c r="FGR1531" s="15"/>
      <c r="FGS1531" s="15"/>
      <c r="FGT1531" s="15"/>
      <c r="FGU1531" s="15"/>
      <c r="FGV1531" s="15"/>
      <c r="FGW1531" s="15"/>
      <c r="FGX1531" s="15"/>
      <c r="FGY1531" s="15"/>
      <c r="FGZ1531" s="15"/>
      <c r="FHA1531" s="15"/>
      <c r="FHB1531" s="15"/>
      <c r="FHC1531" s="15"/>
      <c r="FHD1531" s="15"/>
      <c r="FHE1531" s="15"/>
      <c r="FHF1531" s="15"/>
      <c r="FHG1531" s="15"/>
      <c r="FHH1531" s="15"/>
      <c r="FHI1531" s="15"/>
      <c r="FHJ1531" s="15"/>
      <c r="FHK1531" s="15"/>
      <c r="FHL1531" s="15"/>
      <c r="FHM1531" s="15"/>
      <c r="FHN1531" s="15"/>
      <c r="FHO1531" s="15"/>
      <c r="FHP1531" s="15"/>
      <c r="FHQ1531" s="15"/>
      <c r="FHR1531" s="15"/>
      <c r="FHS1531" s="15"/>
      <c r="FHT1531" s="15"/>
      <c r="FHU1531" s="15"/>
      <c r="FHV1531" s="15"/>
      <c r="FHW1531" s="15"/>
      <c r="FHX1531" s="15"/>
      <c r="FHY1531" s="15"/>
      <c r="FHZ1531" s="15"/>
      <c r="FIA1531" s="15"/>
      <c r="FIB1531" s="15"/>
      <c r="FIC1531" s="15"/>
      <c r="FID1531" s="15"/>
      <c r="FIE1531" s="15"/>
      <c r="FIF1531" s="15"/>
      <c r="FIG1531" s="15"/>
      <c r="FIH1531" s="15"/>
      <c r="FII1531" s="15"/>
      <c r="FIJ1531" s="15"/>
      <c r="FIK1531" s="15"/>
      <c r="FIL1531" s="15"/>
      <c r="FIM1531" s="15"/>
      <c r="FIN1531" s="15"/>
      <c r="FIO1531" s="15"/>
      <c r="FIP1531" s="15"/>
      <c r="FIQ1531" s="15"/>
      <c r="FIR1531" s="15"/>
      <c r="FIS1531" s="15"/>
      <c r="FIT1531" s="15"/>
      <c r="FIU1531" s="15"/>
      <c r="FIV1531" s="15"/>
      <c r="FIW1531" s="15"/>
      <c r="FIX1531" s="15"/>
      <c r="FIY1531" s="15"/>
      <c r="FIZ1531" s="15"/>
      <c r="FJA1531" s="15"/>
      <c r="FJB1531" s="15"/>
      <c r="FJC1531" s="15"/>
      <c r="FJD1531" s="15"/>
      <c r="FJE1531" s="15"/>
      <c r="FJF1531" s="15"/>
      <c r="FJG1531" s="15"/>
      <c r="FJH1531" s="15"/>
      <c r="FJI1531" s="15"/>
      <c r="FJJ1531" s="15"/>
      <c r="FJK1531" s="15"/>
      <c r="FJL1531" s="15"/>
      <c r="FJM1531" s="15"/>
      <c r="FJN1531" s="15"/>
      <c r="FJO1531" s="15"/>
      <c r="FJP1531" s="15"/>
      <c r="FJQ1531" s="15"/>
      <c r="FJR1531" s="15"/>
      <c r="FJS1531" s="15"/>
      <c r="FJT1531" s="15"/>
      <c r="FJU1531" s="15"/>
      <c r="FJV1531" s="15"/>
      <c r="FJW1531" s="15"/>
      <c r="FJX1531" s="15"/>
      <c r="FJY1531" s="15"/>
      <c r="FJZ1531" s="15"/>
      <c r="FKA1531" s="15"/>
      <c r="FKB1531" s="15"/>
      <c r="FKC1531" s="15"/>
      <c r="FKD1531" s="15"/>
      <c r="FKE1531" s="15"/>
      <c r="FKF1531" s="15"/>
      <c r="FKG1531" s="15"/>
      <c r="FKH1531" s="15"/>
      <c r="FKI1531" s="15"/>
      <c r="FKJ1531" s="15"/>
      <c r="FKK1531" s="15"/>
      <c r="FKL1531" s="15"/>
      <c r="FKM1531" s="15"/>
      <c r="FKN1531" s="15"/>
      <c r="FKO1531" s="15"/>
      <c r="FKP1531" s="15"/>
      <c r="FKQ1531" s="15"/>
      <c r="FKR1531" s="15"/>
      <c r="FKS1531" s="15"/>
      <c r="FKT1531" s="15"/>
      <c r="FKU1531" s="15"/>
      <c r="FKV1531" s="15"/>
      <c r="FKW1531" s="15"/>
      <c r="FKX1531" s="15"/>
      <c r="FKY1531" s="15"/>
      <c r="FKZ1531" s="15"/>
      <c r="FLA1531" s="15"/>
      <c r="FLB1531" s="15"/>
      <c r="FLC1531" s="15"/>
      <c r="FLD1531" s="15"/>
      <c r="FLE1531" s="15"/>
      <c r="FLF1531" s="15"/>
      <c r="FLG1531" s="15"/>
      <c r="FLH1531" s="15"/>
      <c r="FLI1531" s="15"/>
      <c r="FLJ1531" s="15"/>
      <c r="FLK1531" s="15"/>
      <c r="FLL1531" s="15"/>
      <c r="FLM1531" s="15"/>
      <c r="FLN1531" s="15"/>
      <c r="FLO1531" s="15"/>
      <c r="FLP1531" s="15"/>
      <c r="FLQ1531" s="15"/>
      <c r="FLR1531" s="15"/>
      <c r="FLS1531" s="15"/>
      <c r="FLT1531" s="15"/>
      <c r="FLU1531" s="15"/>
      <c r="FLV1531" s="15"/>
      <c r="FLW1531" s="15"/>
      <c r="FLX1531" s="15"/>
      <c r="FLY1531" s="15"/>
      <c r="FLZ1531" s="15"/>
      <c r="FMA1531" s="15"/>
      <c r="FMB1531" s="15"/>
      <c r="FMC1531" s="15"/>
      <c r="FMD1531" s="15"/>
      <c r="FME1531" s="15"/>
      <c r="FMF1531" s="15"/>
      <c r="FMG1531" s="15"/>
      <c r="FMH1531" s="15"/>
      <c r="FMI1531" s="15"/>
      <c r="FMJ1531" s="15"/>
      <c r="FMK1531" s="15"/>
      <c r="FML1531" s="15"/>
      <c r="FMM1531" s="15"/>
      <c r="FMN1531" s="15"/>
      <c r="FMO1531" s="15"/>
      <c r="FMP1531" s="15"/>
      <c r="FMQ1531" s="15"/>
      <c r="FMR1531" s="15"/>
      <c r="FMS1531" s="15"/>
      <c r="FMT1531" s="15"/>
      <c r="FMU1531" s="15"/>
      <c r="FMV1531" s="15"/>
      <c r="FMW1531" s="15"/>
      <c r="FMX1531" s="15"/>
      <c r="FMY1531" s="15"/>
      <c r="FMZ1531" s="15"/>
      <c r="FNA1531" s="15"/>
      <c r="FNB1531" s="15"/>
      <c r="FNC1531" s="15"/>
      <c r="FND1531" s="15"/>
      <c r="FNE1531" s="15"/>
      <c r="FNF1531" s="15"/>
      <c r="FNG1531" s="15"/>
      <c r="FNH1531" s="15"/>
      <c r="FNI1531" s="15"/>
      <c r="FNJ1531" s="15"/>
      <c r="FNK1531" s="15"/>
      <c r="FNL1531" s="15"/>
      <c r="FNM1531" s="15"/>
      <c r="FNN1531" s="15"/>
      <c r="FNO1531" s="15"/>
      <c r="FNP1531" s="15"/>
      <c r="FNQ1531" s="15"/>
      <c r="FNR1531" s="15"/>
      <c r="FNS1531" s="15"/>
      <c r="FNT1531" s="15"/>
      <c r="FNU1531" s="15"/>
      <c r="FNV1531" s="15"/>
      <c r="FNW1531" s="15"/>
      <c r="FNX1531" s="15"/>
      <c r="FNY1531" s="15"/>
      <c r="FNZ1531" s="15"/>
      <c r="FOA1531" s="15"/>
      <c r="FOB1531" s="15"/>
      <c r="FOC1531" s="15"/>
      <c r="FOD1531" s="15"/>
      <c r="FOE1531" s="15"/>
      <c r="FOF1531" s="15"/>
      <c r="FOG1531" s="15"/>
      <c r="FOH1531" s="15"/>
      <c r="FOI1531" s="15"/>
      <c r="FOJ1531" s="15"/>
      <c r="FOK1531" s="15"/>
      <c r="FOL1531" s="15"/>
      <c r="FOM1531" s="15"/>
      <c r="FON1531" s="15"/>
      <c r="FOO1531" s="15"/>
      <c r="FOP1531" s="15"/>
      <c r="FOQ1531" s="15"/>
      <c r="FOR1531" s="15"/>
      <c r="FOS1531" s="15"/>
      <c r="FOT1531" s="15"/>
      <c r="FOU1531" s="15"/>
      <c r="FOV1531" s="15"/>
      <c r="FOW1531" s="15"/>
      <c r="FOX1531" s="15"/>
      <c r="FOY1531" s="15"/>
      <c r="FOZ1531" s="15"/>
      <c r="FPA1531" s="15"/>
      <c r="FPB1531" s="15"/>
      <c r="FPC1531" s="15"/>
      <c r="FPD1531" s="15"/>
      <c r="FPE1531" s="15"/>
      <c r="FPF1531" s="15"/>
      <c r="FPG1531" s="15"/>
      <c r="FPH1531" s="15"/>
      <c r="FPI1531" s="15"/>
      <c r="FPJ1531" s="15"/>
      <c r="FPK1531" s="15"/>
      <c r="FPL1531" s="15"/>
      <c r="FPM1531" s="15"/>
      <c r="FPN1531" s="15"/>
      <c r="FPO1531" s="15"/>
      <c r="FPP1531" s="15"/>
      <c r="FPQ1531" s="15"/>
      <c r="FPR1531" s="15"/>
      <c r="FPS1531" s="15"/>
      <c r="FPT1531" s="15"/>
      <c r="FPU1531" s="15"/>
      <c r="FPV1531" s="15"/>
      <c r="FPW1531" s="15"/>
      <c r="FPX1531" s="15"/>
      <c r="FPY1531" s="15"/>
      <c r="FPZ1531" s="15"/>
      <c r="FQA1531" s="15"/>
      <c r="FQB1531" s="15"/>
      <c r="FQC1531" s="15"/>
      <c r="FQD1531" s="15"/>
      <c r="FQE1531" s="15"/>
      <c r="FQF1531" s="15"/>
      <c r="FQG1531" s="15"/>
      <c r="FQH1531" s="15"/>
      <c r="FQI1531" s="15"/>
      <c r="FQJ1531" s="15"/>
      <c r="FQK1531" s="15"/>
      <c r="FQL1531" s="15"/>
      <c r="FQM1531" s="15"/>
      <c r="FQN1531" s="15"/>
      <c r="FQO1531" s="15"/>
      <c r="FQP1531" s="15"/>
      <c r="FQQ1531" s="15"/>
      <c r="FQR1531" s="15"/>
      <c r="FQS1531" s="15"/>
      <c r="FQT1531" s="15"/>
      <c r="FQU1531" s="15"/>
      <c r="FQV1531" s="15"/>
      <c r="FQW1531" s="15"/>
      <c r="FQX1531" s="15"/>
      <c r="FQY1531" s="15"/>
      <c r="FQZ1531" s="15"/>
      <c r="FRA1531" s="15"/>
      <c r="FRB1531" s="15"/>
      <c r="FRC1531" s="15"/>
      <c r="FRD1531" s="15"/>
      <c r="FRE1531" s="15"/>
      <c r="FRF1531" s="15"/>
      <c r="FRG1531" s="15"/>
      <c r="FRH1531" s="15"/>
      <c r="FRI1531" s="15"/>
      <c r="FRJ1531" s="15"/>
      <c r="FRK1531" s="15"/>
      <c r="FRL1531" s="15"/>
      <c r="FRM1531" s="15"/>
      <c r="FRN1531" s="15"/>
      <c r="FRO1531" s="15"/>
      <c r="FRP1531" s="15"/>
      <c r="FRQ1531" s="15"/>
      <c r="FRR1531" s="15"/>
      <c r="FRS1531" s="15"/>
      <c r="FRT1531" s="15"/>
      <c r="FRU1531" s="15"/>
      <c r="FRV1531" s="15"/>
      <c r="FRW1531" s="15"/>
      <c r="FRX1531" s="15"/>
      <c r="FRY1531" s="15"/>
      <c r="FRZ1531" s="15"/>
      <c r="FSA1531" s="15"/>
      <c r="FSB1531" s="15"/>
      <c r="FSC1531" s="15"/>
      <c r="FSD1531" s="15"/>
      <c r="FSE1531" s="15"/>
      <c r="FSF1531" s="15"/>
      <c r="FSG1531" s="15"/>
      <c r="FSH1531" s="15"/>
      <c r="FSI1531" s="15"/>
      <c r="FSJ1531" s="15"/>
      <c r="FSK1531" s="15"/>
      <c r="FSL1531" s="15"/>
      <c r="FSM1531" s="15"/>
      <c r="FSN1531" s="15"/>
      <c r="FSO1531" s="15"/>
      <c r="FSP1531" s="15"/>
      <c r="FSQ1531" s="15"/>
      <c r="FSR1531" s="15"/>
      <c r="FSS1531" s="15"/>
      <c r="FST1531" s="15"/>
      <c r="FSU1531" s="15"/>
      <c r="FSV1531" s="15"/>
      <c r="FSW1531" s="15"/>
      <c r="FSX1531" s="15"/>
      <c r="FSY1531" s="15"/>
      <c r="FSZ1531" s="15"/>
      <c r="FTA1531" s="15"/>
      <c r="FTB1531" s="15"/>
      <c r="FTC1531" s="15"/>
      <c r="FTD1531" s="15"/>
      <c r="FTE1531" s="15"/>
      <c r="FTF1531" s="15"/>
      <c r="FTG1531" s="15"/>
      <c r="FTH1531" s="15"/>
      <c r="FTI1531" s="15"/>
      <c r="FTJ1531" s="15"/>
      <c r="FTK1531" s="15"/>
      <c r="FTL1531" s="15"/>
      <c r="FTM1531" s="15"/>
      <c r="FTN1531" s="15"/>
      <c r="FTO1531" s="15"/>
      <c r="FTP1531" s="15"/>
      <c r="FTQ1531" s="15"/>
      <c r="FTR1531" s="15"/>
      <c r="FTS1531" s="15"/>
      <c r="FTT1531" s="15"/>
      <c r="FTU1531" s="15"/>
      <c r="FTV1531" s="15"/>
      <c r="FTW1531" s="15"/>
      <c r="FTX1531" s="15"/>
      <c r="FTY1531" s="15"/>
      <c r="FTZ1531" s="15"/>
      <c r="FUA1531" s="15"/>
      <c r="FUB1531" s="15"/>
      <c r="FUC1531" s="15"/>
      <c r="FUD1531" s="15"/>
      <c r="FUE1531" s="15"/>
      <c r="FUF1531" s="15"/>
      <c r="FUG1531" s="15"/>
      <c r="FUH1531" s="15"/>
      <c r="FUI1531" s="15"/>
      <c r="FUJ1531" s="15"/>
      <c r="FUK1531" s="15"/>
      <c r="FUL1531" s="15"/>
      <c r="FUM1531" s="15"/>
      <c r="FUN1531" s="15"/>
      <c r="FUO1531" s="15"/>
      <c r="FUP1531" s="15"/>
      <c r="FUQ1531" s="15"/>
      <c r="FUR1531" s="15"/>
      <c r="FUS1531" s="15"/>
      <c r="FUT1531" s="15"/>
      <c r="FUU1531" s="15"/>
      <c r="FUV1531" s="15"/>
      <c r="FUW1531" s="15"/>
      <c r="FUX1531" s="15"/>
      <c r="FUY1531" s="15"/>
      <c r="FUZ1531" s="15"/>
      <c r="FVA1531" s="15"/>
      <c r="FVB1531" s="15"/>
      <c r="FVC1531" s="15"/>
      <c r="FVD1531" s="15"/>
      <c r="FVE1531" s="15"/>
      <c r="FVF1531" s="15"/>
      <c r="FVG1531" s="15"/>
      <c r="FVH1531" s="15"/>
      <c r="FVI1531" s="15"/>
      <c r="FVJ1531" s="15"/>
      <c r="FVK1531" s="15"/>
      <c r="FVL1531" s="15"/>
      <c r="FVM1531" s="15"/>
      <c r="FVN1531" s="15"/>
      <c r="FVO1531" s="15"/>
      <c r="FVP1531" s="15"/>
      <c r="FVQ1531" s="15"/>
      <c r="FVR1531" s="15"/>
      <c r="FVS1531" s="15"/>
      <c r="FVT1531" s="15"/>
      <c r="FVU1531" s="15"/>
      <c r="FVV1531" s="15"/>
      <c r="FVW1531" s="15"/>
      <c r="FVX1531" s="15"/>
      <c r="FVY1531" s="15"/>
      <c r="FVZ1531" s="15"/>
      <c r="FWA1531" s="15"/>
      <c r="FWB1531" s="15"/>
      <c r="FWC1531" s="15"/>
      <c r="FWD1531" s="15"/>
      <c r="FWE1531" s="15"/>
      <c r="FWF1531" s="15"/>
      <c r="FWG1531" s="15"/>
      <c r="FWH1531" s="15"/>
      <c r="FWI1531" s="15"/>
      <c r="FWJ1531" s="15"/>
      <c r="FWK1531" s="15"/>
      <c r="FWL1531" s="15"/>
      <c r="FWM1531" s="15"/>
      <c r="FWN1531" s="15"/>
      <c r="FWO1531" s="15"/>
      <c r="FWP1531" s="15"/>
      <c r="FWQ1531" s="15"/>
      <c r="FWR1531" s="15"/>
      <c r="FWS1531" s="15"/>
      <c r="FWT1531" s="15"/>
      <c r="FWU1531" s="15"/>
      <c r="FWV1531" s="15"/>
      <c r="FWW1531" s="15"/>
      <c r="FWX1531" s="15"/>
      <c r="FWY1531" s="15"/>
      <c r="FWZ1531" s="15"/>
      <c r="FXA1531" s="15"/>
      <c r="FXB1531" s="15"/>
      <c r="FXC1531" s="15"/>
      <c r="FXD1531" s="15"/>
      <c r="FXE1531" s="15"/>
      <c r="FXF1531" s="15"/>
      <c r="FXG1531" s="15"/>
      <c r="FXH1531" s="15"/>
      <c r="FXI1531" s="15"/>
      <c r="FXJ1531" s="15"/>
      <c r="FXK1531" s="15"/>
      <c r="FXL1531" s="15"/>
      <c r="FXM1531" s="15"/>
      <c r="FXN1531" s="15"/>
      <c r="FXO1531" s="15"/>
      <c r="FXP1531" s="15"/>
      <c r="FXQ1531" s="15"/>
      <c r="FXR1531" s="15"/>
      <c r="FXS1531" s="15"/>
      <c r="FXT1531" s="15"/>
      <c r="FXU1531" s="15"/>
      <c r="FXV1531" s="15"/>
      <c r="FXW1531" s="15"/>
      <c r="FXX1531" s="15"/>
      <c r="FXY1531" s="15"/>
      <c r="FXZ1531" s="15"/>
      <c r="FYA1531" s="15"/>
      <c r="FYB1531" s="15"/>
      <c r="FYC1531" s="15"/>
      <c r="FYD1531" s="15"/>
      <c r="FYE1531" s="15"/>
      <c r="FYF1531" s="15"/>
      <c r="FYG1531" s="15"/>
      <c r="FYH1531" s="15"/>
      <c r="FYI1531" s="15"/>
      <c r="FYJ1531" s="15"/>
      <c r="FYK1531" s="15"/>
      <c r="FYL1531" s="15"/>
      <c r="FYM1531" s="15"/>
      <c r="FYN1531" s="15"/>
      <c r="FYO1531" s="15"/>
      <c r="FYP1531" s="15"/>
      <c r="FYQ1531" s="15"/>
      <c r="FYR1531" s="15"/>
      <c r="FYS1531" s="15"/>
      <c r="FYT1531" s="15"/>
      <c r="FYU1531" s="15"/>
      <c r="FYV1531" s="15"/>
      <c r="FYW1531" s="15"/>
      <c r="FYX1531" s="15"/>
      <c r="FYY1531" s="15"/>
      <c r="FYZ1531" s="15"/>
      <c r="FZA1531" s="15"/>
      <c r="FZB1531" s="15"/>
      <c r="FZC1531" s="15"/>
      <c r="FZD1531" s="15"/>
      <c r="FZE1531" s="15"/>
      <c r="FZF1531" s="15"/>
      <c r="FZG1531" s="15"/>
      <c r="FZH1531" s="15"/>
      <c r="FZI1531" s="15"/>
      <c r="FZJ1531" s="15"/>
      <c r="FZK1531" s="15"/>
      <c r="FZL1531" s="15"/>
      <c r="FZM1531" s="15"/>
      <c r="FZN1531" s="15"/>
      <c r="FZO1531" s="15"/>
      <c r="FZP1531" s="15"/>
      <c r="FZQ1531" s="15"/>
      <c r="FZR1531" s="15"/>
      <c r="FZS1531" s="15"/>
      <c r="FZT1531" s="15"/>
      <c r="FZU1531" s="15"/>
      <c r="FZV1531" s="15"/>
      <c r="FZW1531" s="15"/>
      <c r="FZX1531" s="15"/>
      <c r="FZY1531" s="15"/>
      <c r="FZZ1531" s="15"/>
      <c r="GAA1531" s="15"/>
      <c r="GAB1531" s="15"/>
      <c r="GAC1531" s="15"/>
      <c r="GAD1531" s="15"/>
      <c r="GAE1531" s="15"/>
      <c r="GAF1531" s="15"/>
      <c r="GAG1531" s="15"/>
      <c r="GAH1531" s="15"/>
      <c r="GAI1531" s="15"/>
      <c r="GAJ1531" s="15"/>
      <c r="GAK1531" s="15"/>
      <c r="GAL1531" s="15"/>
      <c r="GAM1531" s="15"/>
      <c r="GAN1531" s="15"/>
      <c r="GAO1531" s="15"/>
      <c r="GAP1531" s="15"/>
      <c r="GAQ1531" s="15"/>
      <c r="GAR1531" s="15"/>
      <c r="GAS1531" s="15"/>
      <c r="GAT1531" s="15"/>
      <c r="GAU1531" s="15"/>
      <c r="GAV1531" s="15"/>
      <c r="GAW1531" s="15"/>
      <c r="GAX1531" s="15"/>
      <c r="GAY1531" s="15"/>
      <c r="GAZ1531" s="15"/>
      <c r="GBA1531" s="15"/>
      <c r="GBB1531" s="15"/>
      <c r="GBC1531" s="15"/>
      <c r="GBD1531" s="15"/>
      <c r="GBE1531" s="15"/>
      <c r="GBF1531" s="15"/>
      <c r="GBG1531" s="15"/>
      <c r="GBH1531" s="15"/>
      <c r="GBI1531" s="15"/>
      <c r="GBJ1531" s="15"/>
      <c r="GBK1531" s="15"/>
      <c r="GBL1531" s="15"/>
      <c r="GBM1531" s="15"/>
      <c r="GBN1531" s="15"/>
      <c r="GBO1531" s="15"/>
      <c r="GBP1531" s="15"/>
      <c r="GBQ1531" s="15"/>
      <c r="GBR1531" s="15"/>
      <c r="GBS1531" s="15"/>
      <c r="GBT1531" s="15"/>
      <c r="GBU1531" s="15"/>
      <c r="GBV1531" s="15"/>
      <c r="GBW1531" s="15"/>
      <c r="GBX1531" s="15"/>
      <c r="GBY1531" s="15"/>
      <c r="GBZ1531" s="15"/>
      <c r="GCA1531" s="15"/>
      <c r="GCB1531" s="15"/>
      <c r="GCC1531" s="15"/>
      <c r="GCD1531" s="15"/>
      <c r="GCE1531" s="15"/>
      <c r="GCF1531" s="15"/>
      <c r="GCG1531" s="15"/>
      <c r="GCH1531" s="15"/>
      <c r="GCI1531" s="15"/>
      <c r="GCJ1531" s="15"/>
      <c r="GCK1531" s="15"/>
      <c r="GCL1531" s="15"/>
      <c r="GCM1531" s="15"/>
      <c r="GCN1531" s="15"/>
      <c r="GCO1531" s="15"/>
      <c r="GCP1531" s="15"/>
      <c r="GCQ1531" s="15"/>
      <c r="GCR1531" s="15"/>
      <c r="GCS1531" s="15"/>
      <c r="GCT1531" s="15"/>
      <c r="GCU1531" s="15"/>
      <c r="GCV1531" s="15"/>
      <c r="GCW1531" s="15"/>
      <c r="GCX1531" s="15"/>
      <c r="GCY1531" s="15"/>
      <c r="GCZ1531" s="15"/>
      <c r="GDA1531" s="15"/>
      <c r="GDB1531" s="15"/>
      <c r="GDC1531" s="15"/>
      <c r="GDD1531" s="15"/>
      <c r="GDE1531" s="15"/>
      <c r="GDF1531" s="15"/>
      <c r="GDG1531" s="15"/>
      <c r="GDH1531" s="15"/>
      <c r="GDI1531" s="15"/>
      <c r="GDJ1531" s="15"/>
      <c r="GDK1531" s="15"/>
      <c r="GDL1531" s="15"/>
      <c r="GDM1531" s="15"/>
      <c r="GDN1531" s="15"/>
      <c r="GDO1531" s="15"/>
      <c r="GDP1531" s="15"/>
      <c r="GDQ1531" s="15"/>
      <c r="GDR1531" s="15"/>
      <c r="GDS1531" s="15"/>
      <c r="GDT1531" s="15"/>
      <c r="GDU1531" s="15"/>
      <c r="GDV1531" s="15"/>
      <c r="GDW1531" s="15"/>
      <c r="GDX1531" s="15"/>
      <c r="GDY1531" s="15"/>
      <c r="GDZ1531" s="15"/>
      <c r="GEA1531" s="15"/>
      <c r="GEB1531" s="15"/>
      <c r="GEC1531" s="15"/>
      <c r="GED1531" s="15"/>
      <c r="GEE1531" s="15"/>
      <c r="GEF1531" s="15"/>
      <c r="GEG1531" s="15"/>
      <c r="GEH1531" s="15"/>
      <c r="GEI1531" s="15"/>
      <c r="GEJ1531" s="15"/>
      <c r="GEK1531" s="15"/>
      <c r="GEL1531" s="15"/>
      <c r="GEM1531" s="15"/>
      <c r="GEN1531" s="15"/>
      <c r="GEO1531" s="15"/>
      <c r="GEP1531" s="15"/>
      <c r="GEQ1531" s="15"/>
      <c r="GER1531" s="15"/>
      <c r="GES1531" s="15"/>
      <c r="GET1531" s="15"/>
      <c r="GEU1531" s="15"/>
      <c r="GEV1531" s="15"/>
      <c r="GEW1531" s="15"/>
      <c r="GEX1531" s="15"/>
      <c r="GEY1531" s="15"/>
      <c r="GEZ1531" s="15"/>
      <c r="GFA1531" s="15"/>
      <c r="GFB1531" s="15"/>
      <c r="GFC1531" s="15"/>
      <c r="GFD1531" s="15"/>
      <c r="GFE1531" s="15"/>
      <c r="GFF1531" s="15"/>
      <c r="GFG1531" s="15"/>
      <c r="GFH1531" s="15"/>
      <c r="GFI1531" s="15"/>
      <c r="GFJ1531" s="15"/>
      <c r="GFK1531" s="15"/>
      <c r="GFL1531" s="15"/>
      <c r="GFM1531" s="15"/>
      <c r="GFN1531" s="15"/>
      <c r="GFO1531" s="15"/>
      <c r="GFP1531" s="15"/>
      <c r="GFQ1531" s="15"/>
      <c r="GFR1531" s="15"/>
      <c r="GFS1531" s="15"/>
      <c r="GFT1531" s="15"/>
      <c r="GFU1531" s="15"/>
      <c r="GFV1531" s="15"/>
      <c r="GFW1531" s="15"/>
      <c r="GFX1531" s="15"/>
      <c r="GFY1531" s="15"/>
      <c r="GFZ1531" s="15"/>
      <c r="GGA1531" s="15"/>
      <c r="GGB1531" s="15"/>
      <c r="GGC1531" s="15"/>
      <c r="GGD1531" s="15"/>
      <c r="GGE1531" s="15"/>
      <c r="GGF1531" s="15"/>
      <c r="GGG1531" s="15"/>
      <c r="GGH1531" s="15"/>
      <c r="GGI1531" s="15"/>
      <c r="GGJ1531" s="15"/>
      <c r="GGK1531" s="15"/>
      <c r="GGL1531" s="15"/>
      <c r="GGM1531" s="15"/>
      <c r="GGN1531" s="15"/>
      <c r="GGO1531" s="15"/>
      <c r="GGP1531" s="15"/>
      <c r="GGQ1531" s="15"/>
      <c r="GGR1531" s="15"/>
      <c r="GGS1531" s="15"/>
      <c r="GGT1531" s="15"/>
      <c r="GGU1531" s="15"/>
      <c r="GGV1531" s="15"/>
      <c r="GGW1531" s="15"/>
      <c r="GGX1531" s="15"/>
      <c r="GGY1531" s="15"/>
      <c r="GGZ1531" s="15"/>
      <c r="GHA1531" s="15"/>
      <c r="GHB1531" s="15"/>
      <c r="GHC1531" s="15"/>
      <c r="GHD1531" s="15"/>
      <c r="GHE1531" s="15"/>
      <c r="GHF1531" s="15"/>
      <c r="GHG1531" s="15"/>
      <c r="GHH1531" s="15"/>
      <c r="GHI1531" s="15"/>
      <c r="GHJ1531" s="15"/>
      <c r="GHK1531" s="15"/>
      <c r="GHL1531" s="15"/>
      <c r="GHM1531" s="15"/>
      <c r="GHN1531" s="15"/>
      <c r="GHO1531" s="15"/>
      <c r="GHP1531" s="15"/>
      <c r="GHQ1531" s="15"/>
      <c r="GHR1531" s="15"/>
      <c r="GHS1531" s="15"/>
      <c r="GHT1531" s="15"/>
      <c r="GHU1531" s="15"/>
      <c r="GHV1531" s="15"/>
      <c r="GHW1531" s="15"/>
      <c r="GHX1531" s="15"/>
      <c r="GHY1531" s="15"/>
      <c r="GHZ1531" s="15"/>
      <c r="GIA1531" s="15"/>
      <c r="GIB1531" s="15"/>
      <c r="GIC1531" s="15"/>
      <c r="GID1531" s="15"/>
      <c r="GIE1531" s="15"/>
      <c r="GIF1531" s="15"/>
      <c r="GIG1531" s="15"/>
      <c r="GIH1531" s="15"/>
      <c r="GII1531" s="15"/>
      <c r="GIJ1531" s="15"/>
      <c r="GIK1531" s="15"/>
      <c r="GIL1531" s="15"/>
      <c r="GIM1531" s="15"/>
      <c r="GIN1531" s="15"/>
      <c r="GIO1531" s="15"/>
      <c r="GIP1531" s="15"/>
      <c r="GIQ1531" s="15"/>
      <c r="GIR1531" s="15"/>
      <c r="GIS1531" s="15"/>
      <c r="GIT1531" s="15"/>
      <c r="GIU1531" s="15"/>
      <c r="GIV1531" s="15"/>
      <c r="GIW1531" s="15"/>
      <c r="GIX1531" s="15"/>
      <c r="GIY1531" s="15"/>
      <c r="GIZ1531" s="15"/>
      <c r="GJA1531" s="15"/>
      <c r="GJB1531" s="15"/>
      <c r="GJC1531" s="15"/>
      <c r="GJD1531" s="15"/>
      <c r="GJE1531" s="15"/>
      <c r="GJF1531" s="15"/>
      <c r="GJG1531" s="15"/>
      <c r="GJH1531" s="15"/>
      <c r="GJI1531" s="15"/>
      <c r="GJJ1531" s="15"/>
      <c r="GJK1531" s="15"/>
      <c r="GJL1531" s="15"/>
      <c r="GJM1531" s="15"/>
      <c r="GJN1531" s="15"/>
      <c r="GJO1531" s="15"/>
      <c r="GJP1531" s="15"/>
      <c r="GJQ1531" s="15"/>
      <c r="GJR1531" s="15"/>
      <c r="GJS1531" s="15"/>
      <c r="GJT1531" s="15"/>
      <c r="GJU1531" s="15"/>
      <c r="GJV1531" s="15"/>
      <c r="GJW1531" s="15"/>
      <c r="GJX1531" s="15"/>
      <c r="GJY1531" s="15"/>
      <c r="GJZ1531" s="15"/>
      <c r="GKA1531" s="15"/>
      <c r="GKB1531" s="15"/>
      <c r="GKC1531" s="15"/>
      <c r="GKD1531" s="15"/>
      <c r="GKE1531" s="15"/>
      <c r="GKF1531" s="15"/>
      <c r="GKG1531" s="15"/>
      <c r="GKH1531" s="15"/>
      <c r="GKI1531" s="15"/>
      <c r="GKJ1531" s="15"/>
      <c r="GKK1531" s="15"/>
      <c r="GKL1531" s="15"/>
      <c r="GKM1531" s="15"/>
      <c r="GKN1531" s="15"/>
      <c r="GKO1531" s="15"/>
      <c r="GKP1531" s="15"/>
      <c r="GKQ1531" s="15"/>
      <c r="GKR1531" s="15"/>
      <c r="GKS1531" s="15"/>
      <c r="GKT1531" s="15"/>
      <c r="GKU1531" s="15"/>
      <c r="GKV1531" s="15"/>
      <c r="GKW1531" s="15"/>
      <c r="GKX1531" s="15"/>
      <c r="GKY1531" s="15"/>
      <c r="GKZ1531" s="15"/>
      <c r="GLA1531" s="15"/>
      <c r="GLB1531" s="15"/>
      <c r="GLC1531" s="15"/>
      <c r="GLD1531" s="15"/>
      <c r="GLE1531" s="15"/>
      <c r="GLF1531" s="15"/>
      <c r="GLG1531" s="15"/>
      <c r="GLH1531" s="15"/>
      <c r="GLI1531" s="15"/>
      <c r="GLJ1531" s="15"/>
      <c r="GLK1531" s="15"/>
      <c r="GLL1531" s="15"/>
      <c r="GLM1531" s="15"/>
      <c r="GLN1531" s="15"/>
      <c r="GLO1531" s="15"/>
      <c r="GLP1531" s="15"/>
      <c r="GLQ1531" s="15"/>
      <c r="GLR1531" s="15"/>
      <c r="GLS1531" s="15"/>
      <c r="GLT1531" s="15"/>
      <c r="GLU1531" s="15"/>
      <c r="GLV1531" s="15"/>
      <c r="GLW1531" s="15"/>
      <c r="GLX1531" s="15"/>
      <c r="GLY1531" s="15"/>
      <c r="GLZ1531" s="15"/>
      <c r="GMA1531" s="15"/>
      <c r="GMB1531" s="15"/>
      <c r="GMC1531" s="15"/>
      <c r="GMD1531" s="15"/>
      <c r="GME1531" s="15"/>
      <c r="GMF1531" s="15"/>
      <c r="GMG1531" s="15"/>
      <c r="GMH1531" s="15"/>
      <c r="GMI1531" s="15"/>
      <c r="GMJ1531" s="15"/>
      <c r="GMK1531" s="15"/>
      <c r="GML1531" s="15"/>
      <c r="GMM1531" s="15"/>
      <c r="GMN1531" s="15"/>
      <c r="GMO1531" s="15"/>
      <c r="GMP1531" s="15"/>
      <c r="GMQ1531" s="15"/>
      <c r="GMR1531" s="15"/>
      <c r="GMS1531" s="15"/>
      <c r="GMT1531" s="15"/>
      <c r="GMU1531" s="15"/>
      <c r="GMV1531" s="15"/>
      <c r="GMW1531" s="15"/>
      <c r="GMX1531" s="15"/>
      <c r="GMY1531" s="15"/>
      <c r="GMZ1531" s="15"/>
      <c r="GNA1531" s="15"/>
      <c r="GNB1531" s="15"/>
      <c r="GNC1531" s="15"/>
      <c r="GND1531" s="15"/>
      <c r="GNE1531" s="15"/>
      <c r="GNF1531" s="15"/>
      <c r="GNG1531" s="15"/>
      <c r="GNH1531" s="15"/>
      <c r="GNI1531" s="15"/>
      <c r="GNJ1531" s="15"/>
      <c r="GNK1531" s="15"/>
      <c r="GNL1531" s="15"/>
      <c r="GNM1531" s="15"/>
      <c r="GNN1531" s="15"/>
      <c r="GNO1531" s="15"/>
      <c r="GNP1531" s="15"/>
      <c r="GNQ1531" s="15"/>
      <c r="GNR1531" s="15"/>
      <c r="GNS1531" s="15"/>
      <c r="GNT1531" s="15"/>
      <c r="GNU1531" s="15"/>
      <c r="GNV1531" s="15"/>
      <c r="GNW1531" s="15"/>
      <c r="GNX1531" s="15"/>
      <c r="GNY1531" s="15"/>
      <c r="GNZ1531" s="15"/>
      <c r="GOA1531" s="15"/>
      <c r="GOB1531" s="15"/>
      <c r="GOC1531" s="15"/>
      <c r="GOD1531" s="15"/>
      <c r="GOE1531" s="15"/>
      <c r="GOF1531" s="15"/>
      <c r="GOG1531" s="15"/>
      <c r="GOH1531" s="15"/>
      <c r="GOI1531" s="15"/>
      <c r="GOJ1531" s="15"/>
      <c r="GOK1531" s="15"/>
      <c r="GOL1531" s="15"/>
      <c r="GOM1531" s="15"/>
      <c r="GON1531" s="15"/>
      <c r="GOO1531" s="15"/>
      <c r="GOP1531" s="15"/>
      <c r="GOQ1531" s="15"/>
      <c r="GOR1531" s="15"/>
      <c r="GOS1531" s="15"/>
      <c r="GOT1531" s="15"/>
      <c r="GOU1531" s="15"/>
      <c r="GOV1531" s="15"/>
      <c r="GOW1531" s="15"/>
      <c r="GOX1531" s="15"/>
      <c r="GOY1531" s="15"/>
      <c r="GOZ1531" s="15"/>
      <c r="GPA1531" s="15"/>
      <c r="GPB1531" s="15"/>
      <c r="GPC1531" s="15"/>
      <c r="GPD1531" s="15"/>
      <c r="GPE1531" s="15"/>
      <c r="GPF1531" s="15"/>
      <c r="GPG1531" s="15"/>
      <c r="GPH1531" s="15"/>
      <c r="GPI1531" s="15"/>
      <c r="GPJ1531" s="15"/>
      <c r="GPK1531" s="15"/>
      <c r="GPL1531" s="15"/>
      <c r="GPM1531" s="15"/>
      <c r="GPN1531" s="15"/>
      <c r="GPO1531" s="15"/>
      <c r="GPP1531" s="15"/>
      <c r="GPQ1531" s="15"/>
      <c r="GPR1531" s="15"/>
      <c r="GPS1531" s="15"/>
      <c r="GPT1531" s="15"/>
      <c r="GPU1531" s="15"/>
      <c r="GPV1531" s="15"/>
      <c r="GPW1531" s="15"/>
      <c r="GPX1531" s="15"/>
      <c r="GPY1531" s="15"/>
      <c r="GPZ1531" s="15"/>
      <c r="GQA1531" s="15"/>
      <c r="GQB1531" s="15"/>
      <c r="GQC1531" s="15"/>
      <c r="GQD1531" s="15"/>
      <c r="GQE1531" s="15"/>
      <c r="GQF1531" s="15"/>
      <c r="GQG1531" s="15"/>
      <c r="GQH1531" s="15"/>
      <c r="GQI1531" s="15"/>
      <c r="GQJ1531" s="15"/>
      <c r="GQK1531" s="15"/>
      <c r="GQL1531" s="15"/>
      <c r="GQM1531" s="15"/>
      <c r="GQN1531" s="15"/>
      <c r="GQO1531" s="15"/>
      <c r="GQP1531" s="15"/>
      <c r="GQQ1531" s="15"/>
      <c r="GQR1531" s="15"/>
      <c r="GQS1531" s="15"/>
      <c r="GQT1531" s="15"/>
      <c r="GQU1531" s="15"/>
      <c r="GQV1531" s="15"/>
      <c r="GQW1531" s="15"/>
      <c r="GQX1531" s="15"/>
      <c r="GQY1531" s="15"/>
      <c r="GQZ1531" s="15"/>
      <c r="GRA1531" s="15"/>
      <c r="GRB1531" s="15"/>
      <c r="GRC1531" s="15"/>
      <c r="GRD1531" s="15"/>
      <c r="GRE1531" s="15"/>
      <c r="GRF1531" s="15"/>
      <c r="GRG1531" s="15"/>
      <c r="GRH1531" s="15"/>
      <c r="GRI1531" s="15"/>
      <c r="GRJ1531" s="15"/>
      <c r="GRK1531" s="15"/>
      <c r="GRL1531" s="15"/>
      <c r="GRM1531" s="15"/>
      <c r="GRN1531" s="15"/>
      <c r="GRO1531" s="15"/>
      <c r="GRP1531" s="15"/>
      <c r="GRQ1531" s="15"/>
      <c r="GRR1531" s="15"/>
      <c r="GRS1531" s="15"/>
      <c r="GRT1531" s="15"/>
      <c r="GRU1531" s="15"/>
      <c r="GRV1531" s="15"/>
      <c r="GRW1531" s="15"/>
      <c r="GRX1531" s="15"/>
      <c r="GRY1531" s="15"/>
      <c r="GRZ1531" s="15"/>
      <c r="GSA1531" s="15"/>
      <c r="GSB1531" s="15"/>
      <c r="GSC1531" s="15"/>
      <c r="GSD1531" s="15"/>
      <c r="GSE1531" s="15"/>
      <c r="GSF1531" s="15"/>
      <c r="GSG1531" s="15"/>
      <c r="GSH1531" s="15"/>
      <c r="GSI1531" s="15"/>
      <c r="GSJ1531" s="15"/>
      <c r="GSK1531" s="15"/>
      <c r="GSL1531" s="15"/>
      <c r="GSM1531" s="15"/>
      <c r="GSN1531" s="15"/>
      <c r="GSO1531" s="15"/>
      <c r="GSP1531" s="15"/>
      <c r="GSQ1531" s="15"/>
      <c r="GSR1531" s="15"/>
      <c r="GSS1531" s="15"/>
      <c r="GST1531" s="15"/>
      <c r="GSU1531" s="15"/>
      <c r="GSV1531" s="15"/>
      <c r="GSW1531" s="15"/>
      <c r="GSX1531" s="15"/>
      <c r="GSY1531" s="15"/>
      <c r="GSZ1531" s="15"/>
      <c r="GTA1531" s="15"/>
      <c r="GTB1531" s="15"/>
      <c r="GTC1531" s="15"/>
      <c r="GTD1531" s="15"/>
      <c r="GTE1531" s="15"/>
      <c r="GTF1531" s="15"/>
      <c r="GTG1531" s="15"/>
      <c r="GTH1531" s="15"/>
      <c r="GTI1531" s="15"/>
      <c r="GTJ1531" s="15"/>
      <c r="GTK1531" s="15"/>
      <c r="GTL1531" s="15"/>
      <c r="GTM1531" s="15"/>
      <c r="GTN1531" s="15"/>
      <c r="GTO1531" s="15"/>
      <c r="GTP1531" s="15"/>
      <c r="GTQ1531" s="15"/>
      <c r="GTR1531" s="15"/>
      <c r="GTS1531" s="15"/>
      <c r="GTT1531" s="15"/>
      <c r="GTU1531" s="15"/>
      <c r="GTV1531" s="15"/>
      <c r="GTW1531" s="15"/>
      <c r="GTX1531" s="15"/>
      <c r="GTY1531" s="15"/>
      <c r="GTZ1531" s="15"/>
      <c r="GUA1531" s="15"/>
      <c r="GUB1531" s="15"/>
      <c r="GUC1531" s="15"/>
      <c r="GUD1531" s="15"/>
      <c r="GUE1531" s="15"/>
      <c r="GUF1531" s="15"/>
      <c r="GUG1531" s="15"/>
      <c r="GUH1531" s="15"/>
      <c r="GUI1531" s="15"/>
      <c r="GUJ1531" s="15"/>
      <c r="GUK1531" s="15"/>
      <c r="GUL1531" s="15"/>
      <c r="GUM1531" s="15"/>
      <c r="GUN1531" s="15"/>
      <c r="GUO1531" s="15"/>
      <c r="GUP1531" s="15"/>
      <c r="GUQ1531" s="15"/>
      <c r="GUR1531" s="15"/>
      <c r="GUS1531" s="15"/>
      <c r="GUT1531" s="15"/>
      <c r="GUU1531" s="15"/>
      <c r="GUV1531" s="15"/>
      <c r="GUW1531" s="15"/>
      <c r="GUX1531" s="15"/>
      <c r="GUY1531" s="15"/>
      <c r="GUZ1531" s="15"/>
      <c r="GVA1531" s="15"/>
      <c r="GVB1531" s="15"/>
      <c r="GVC1531" s="15"/>
      <c r="GVD1531" s="15"/>
      <c r="GVE1531" s="15"/>
      <c r="GVF1531" s="15"/>
      <c r="GVG1531" s="15"/>
      <c r="GVH1531" s="15"/>
      <c r="GVI1531" s="15"/>
      <c r="GVJ1531" s="15"/>
      <c r="GVK1531" s="15"/>
      <c r="GVL1531" s="15"/>
      <c r="GVM1531" s="15"/>
      <c r="GVN1531" s="15"/>
      <c r="GVO1531" s="15"/>
      <c r="GVP1531" s="15"/>
      <c r="GVQ1531" s="15"/>
      <c r="GVR1531" s="15"/>
      <c r="GVS1531" s="15"/>
      <c r="GVT1531" s="15"/>
      <c r="GVU1531" s="15"/>
      <c r="GVV1531" s="15"/>
      <c r="GVW1531" s="15"/>
      <c r="GVX1531" s="15"/>
      <c r="GVY1531" s="15"/>
      <c r="GVZ1531" s="15"/>
      <c r="GWA1531" s="15"/>
      <c r="GWB1531" s="15"/>
      <c r="GWC1531" s="15"/>
      <c r="GWD1531" s="15"/>
      <c r="GWE1531" s="15"/>
      <c r="GWF1531" s="15"/>
      <c r="GWG1531" s="15"/>
      <c r="GWH1531" s="15"/>
      <c r="GWI1531" s="15"/>
      <c r="GWJ1531" s="15"/>
      <c r="GWK1531" s="15"/>
      <c r="GWL1531" s="15"/>
      <c r="GWM1531" s="15"/>
      <c r="GWN1531" s="15"/>
      <c r="GWO1531" s="15"/>
      <c r="GWP1531" s="15"/>
      <c r="GWQ1531" s="15"/>
      <c r="GWR1531" s="15"/>
      <c r="GWS1531" s="15"/>
      <c r="GWT1531" s="15"/>
      <c r="GWU1531" s="15"/>
      <c r="GWV1531" s="15"/>
      <c r="GWW1531" s="15"/>
      <c r="GWX1531" s="15"/>
      <c r="GWY1531" s="15"/>
      <c r="GWZ1531" s="15"/>
      <c r="GXA1531" s="15"/>
      <c r="GXB1531" s="15"/>
      <c r="GXC1531" s="15"/>
      <c r="GXD1531" s="15"/>
      <c r="GXE1531" s="15"/>
      <c r="GXF1531" s="15"/>
      <c r="GXG1531" s="15"/>
      <c r="GXH1531" s="15"/>
      <c r="GXI1531" s="15"/>
      <c r="GXJ1531" s="15"/>
      <c r="GXK1531" s="15"/>
      <c r="GXL1531" s="15"/>
      <c r="GXM1531" s="15"/>
      <c r="GXN1531" s="15"/>
      <c r="GXO1531" s="15"/>
      <c r="GXP1531" s="15"/>
      <c r="GXQ1531" s="15"/>
      <c r="GXR1531" s="15"/>
      <c r="GXS1531" s="15"/>
      <c r="GXT1531" s="15"/>
      <c r="GXU1531" s="15"/>
      <c r="GXV1531" s="15"/>
      <c r="GXW1531" s="15"/>
      <c r="GXX1531" s="15"/>
      <c r="GXY1531" s="15"/>
      <c r="GXZ1531" s="15"/>
      <c r="GYA1531" s="15"/>
      <c r="GYB1531" s="15"/>
      <c r="GYC1531" s="15"/>
      <c r="GYD1531" s="15"/>
      <c r="GYE1531" s="15"/>
      <c r="GYF1531" s="15"/>
      <c r="GYG1531" s="15"/>
      <c r="GYH1531" s="15"/>
      <c r="GYI1531" s="15"/>
      <c r="GYJ1531" s="15"/>
      <c r="GYK1531" s="15"/>
      <c r="GYL1531" s="15"/>
      <c r="GYM1531" s="15"/>
      <c r="GYN1531" s="15"/>
      <c r="GYO1531" s="15"/>
      <c r="GYP1531" s="15"/>
      <c r="GYQ1531" s="15"/>
      <c r="GYR1531" s="15"/>
      <c r="GYS1531" s="15"/>
      <c r="GYT1531" s="15"/>
      <c r="GYU1531" s="15"/>
      <c r="GYV1531" s="15"/>
      <c r="GYW1531" s="15"/>
      <c r="GYX1531" s="15"/>
      <c r="GYY1531" s="15"/>
      <c r="GYZ1531" s="15"/>
      <c r="GZA1531" s="15"/>
      <c r="GZB1531" s="15"/>
      <c r="GZC1531" s="15"/>
      <c r="GZD1531" s="15"/>
      <c r="GZE1531" s="15"/>
      <c r="GZF1531" s="15"/>
      <c r="GZG1531" s="15"/>
      <c r="GZH1531" s="15"/>
      <c r="GZI1531" s="15"/>
      <c r="GZJ1531" s="15"/>
      <c r="GZK1531" s="15"/>
      <c r="GZL1531" s="15"/>
      <c r="GZM1531" s="15"/>
      <c r="GZN1531" s="15"/>
      <c r="GZO1531" s="15"/>
      <c r="GZP1531" s="15"/>
      <c r="GZQ1531" s="15"/>
      <c r="GZR1531" s="15"/>
      <c r="GZS1531" s="15"/>
      <c r="GZT1531" s="15"/>
      <c r="GZU1531" s="15"/>
      <c r="GZV1531" s="15"/>
      <c r="GZW1531" s="15"/>
      <c r="GZX1531" s="15"/>
      <c r="GZY1531" s="15"/>
      <c r="GZZ1531" s="15"/>
      <c r="HAA1531" s="15"/>
      <c r="HAB1531" s="15"/>
      <c r="HAC1531" s="15"/>
      <c r="HAD1531" s="15"/>
      <c r="HAE1531" s="15"/>
      <c r="HAF1531" s="15"/>
      <c r="HAG1531" s="15"/>
      <c r="HAH1531" s="15"/>
      <c r="HAI1531" s="15"/>
      <c r="HAJ1531" s="15"/>
      <c r="HAK1531" s="15"/>
      <c r="HAL1531" s="15"/>
      <c r="HAM1531" s="15"/>
      <c r="HAN1531" s="15"/>
      <c r="HAO1531" s="15"/>
      <c r="HAP1531" s="15"/>
      <c r="HAQ1531" s="15"/>
      <c r="HAR1531" s="15"/>
      <c r="HAS1531" s="15"/>
      <c r="HAT1531" s="15"/>
      <c r="HAU1531" s="15"/>
      <c r="HAV1531" s="15"/>
      <c r="HAW1531" s="15"/>
      <c r="HAX1531" s="15"/>
      <c r="HAY1531" s="15"/>
      <c r="HAZ1531" s="15"/>
      <c r="HBA1531" s="15"/>
      <c r="HBB1531" s="15"/>
      <c r="HBC1531" s="15"/>
      <c r="HBD1531" s="15"/>
      <c r="HBE1531" s="15"/>
      <c r="HBF1531" s="15"/>
      <c r="HBG1531" s="15"/>
      <c r="HBH1531" s="15"/>
      <c r="HBI1531" s="15"/>
      <c r="HBJ1531" s="15"/>
      <c r="HBK1531" s="15"/>
      <c r="HBL1531" s="15"/>
      <c r="HBM1531" s="15"/>
      <c r="HBN1531" s="15"/>
      <c r="HBO1531" s="15"/>
      <c r="HBP1531" s="15"/>
      <c r="HBQ1531" s="15"/>
      <c r="HBR1531" s="15"/>
      <c r="HBS1531" s="15"/>
      <c r="HBT1531" s="15"/>
      <c r="HBU1531" s="15"/>
      <c r="HBV1531" s="15"/>
      <c r="HBW1531" s="15"/>
      <c r="HBX1531" s="15"/>
      <c r="HBY1531" s="15"/>
      <c r="HBZ1531" s="15"/>
      <c r="HCA1531" s="15"/>
      <c r="HCB1531" s="15"/>
      <c r="HCC1531" s="15"/>
      <c r="HCD1531" s="15"/>
      <c r="HCE1531" s="15"/>
      <c r="HCF1531" s="15"/>
      <c r="HCG1531" s="15"/>
      <c r="HCH1531" s="15"/>
      <c r="HCI1531" s="15"/>
      <c r="HCJ1531" s="15"/>
      <c r="HCK1531" s="15"/>
      <c r="HCL1531" s="15"/>
      <c r="HCM1531" s="15"/>
      <c r="HCN1531" s="15"/>
      <c r="HCO1531" s="15"/>
      <c r="HCP1531" s="15"/>
      <c r="HCQ1531" s="15"/>
      <c r="HCR1531" s="15"/>
      <c r="HCS1531" s="15"/>
      <c r="HCT1531" s="15"/>
      <c r="HCU1531" s="15"/>
      <c r="HCV1531" s="15"/>
      <c r="HCW1531" s="15"/>
      <c r="HCX1531" s="15"/>
      <c r="HCY1531" s="15"/>
      <c r="HCZ1531" s="15"/>
      <c r="HDA1531" s="15"/>
      <c r="HDB1531" s="15"/>
      <c r="HDC1531" s="15"/>
      <c r="HDD1531" s="15"/>
      <c r="HDE1531" s="15"/>
      <c r="HDF1531" s="15"/>
      <c r="HDG1531" s="15"/>
      <c r="HDH1531" s="15"/>
      <c r="HDI1531" s="15"/>
      <c r="HDJ1531" s="15"/>
      <c r="HDK1531" s="15"/>
      <c r="HDL1531" s="15"/>
      <c r="HDM1531" s="15"/>
      <c r="HDN1531" s="15"/>
      <c r="HDO1531" s="15"/>
      <c r="HDP1531" s="15"/>
      <c r="HDQ1531" s="15"/>
      <c r="HDR1531" s="15"/>
      <c r="HDS1531" s="15"/>
      <c r="HDT1531" s="15"/>
      <c r="HDU1531" s="15"/>
      <c r="HDV1531" s="15"/>
      <c r="HDW1531" s="15"/>
      <c r="HDX1531" s="15"/>
      <c r="HDY1531" s="15"/>
      <c r="HDZ1531" s="15"/>
      <c r="HEA1531" s="15"/>
      <c r="HEB1531" s="15"/>
      <c r="HEC1531" s="15"/>
      <c r="HED1531" s="15"/>
      <c r="HEE1531" s="15"/>
      <c r="HEF1531" s="15"/>
      <c r="HEG1531" s="15"/>
      <c r="HEH1531" s="15"/>
      <c r="HEI1531" s="15"/>
      <c r="HEJ1531" s="15"/>
      <c r="HEK1531" s="15"/>
      <c r="HEL1531" s="15"/>
      <c r="HEM1531" s="15"/>
      <c r="HEN1531" s="15"/>
      <c r="HEO1531" s="15"/>
      <c r="HEP1531" s="15"/>
      <c r="HEQ1531" s="15"/>
      <c r="HER1531" s="15"/>
      <c r="HES1531" s="15"/>
      <c r="HET1531" s="15"/>
      <c r="HEU1531" s="15"/>
      <c r="HEV1531" s="15"/>
      <c r="HEW1531" s="15"/>
      <c r="HEX1531" s="15"/>
      <c r="HEY1531" s="15"/>
      <c r="HEZ1531" s="15"/>
      <c r="HFA1531" s="15"/>
      <c r="HFB1531" s="15"/>
      <c r="HFC1531" s="15"/>
      <c r="HFD1531" s="15"/>
      <c r="HFE1531" s="15"/>
      <c r="HFF1531" s="15"/>
      <c r="HFG1531" s="15"/>
      <c r="HFH1531" s="15"/>
      <c r="HFI1531" s="15"/>
      <c r="HFJ1531" s="15"/>
      <c r="HFK1531" s="15"/>
      <c r="HFL1531" s="15"/>
      <c r="HFM1531" s="15"/>
      <c r="HFN1531" s="15"/>
      <c r="HFO1531" s="15"/>
      <c r="HFP1531" s="15"/>
      <c r="HFQ1531" s="15"/>
      <c r="HFR1531" s="15"/>
      <c r="HFS1531" s="15"/>
      <c r="HFT1531" s="15"/>
      <c r="HFU1531" s="15"/>
      <c r="HFV1531" s="15"/>
      <c r="HFW1531" s="15"/>
      <c r="HFX1531" s="15"/>
      <c r="HFY1531" s="15"/>
      <c r="HFZ1531" s="15"/>
      <c r="HGA1531" s="15"/>
      <c r="HGB1531" s="15"/>
      <c r="HGC1531" s="15"/>
      <c r="HGD1531" s="15"/>
      <c r="HGE1531" s="15"/>
      <c r="HGF1531" s="15"/>
      <c r="HGG1531" s="15"/>
      <c r="HGH1531" s="15"/>
      <c r="HGI1531" s="15"/>
      <c r="HGJ1531" s="15"/>
      <c r="HGK1531" s="15"/>
      <c r="HGL1531" s="15"/>
      <c r="HGM1531" s="15"/>
      <c r="HGN1531" s="15"/>
      <c r="HGO1531" s="15"/>
      <c r="HGP1531" s="15"/>
      <c r="HGQ1531" s="15"/>
      <c r="HGR1531" s="15"/>
      <c r="HGS1531" s="15"/>
      <c r="HGT1531" s="15"/>
      <c r="HGU1531" s="15"/>
      <c r="HGV1531" s="15"/>
      <c r="HGW1531" s="15"/>
      <c r="HGX1531" s="15"/>
      <c r="HGY1531" s="15"/>
      <c r="HGZ1531" s="15"/>
      <c r="HHA1531" s="15"/>
      <c r="HHB1531" s="15"/>
      <c r="HHC1531" s="15"/>
      <c r="HHD1531" s="15"/>
      <c r="HHE1531" s="15"/>
      <c r="HHF1531" s="15"/>
      <c r="HHG1531" s="15"/>
      <c r="HHH1531" s="15"/>
      <c r="HHI1531" s="15"/>
      <c r="HHJ1531" s="15"/>
      <c r="HHK1531" s="15"/>
      <c r="HHL1531" s="15"/>
      <c r="HHM1531" s="15"/>
      <c r="HHN1531" s="15"/>
      <c r="HHO1531" s="15"/>
      <c r="HHP1531" s="15"/>
      <c r="HHQ1531" s="15"/>
      <c r="HHR1531" s="15"/>
      <c r="HHS1531" s="15"/>
      <c r="HHT1531" s="15"/>
      <c r="HHU1531" s="15"/>
      <c r="HHV1531" s="15"/>
      <c r="HHW1531" s="15"/>
      <c r="HHX1531" s="15"/>
      <c r="HHY1531" s="15"/>
      <c r="HHZ1531" s="15"/>
      <c r="HIA1531" s="15"/>
      <c r="HIB1531" s="15"/>
      <c r="HIC1531" s="15"/>
      <c r="HID1531" s="15"/>
      <c r="HIE1531" s="15"/>
      <c r="HIF1531" s="15"/>
      <c r="HIG1531" s="15"/>
      <c r="HIH1531" s="15"/>
      <c r="HII1531" s="15"/>
      <c r="HIJ1531" s="15"/>
      <c r="HIK1531" s="15"/>
      <c r="HIL1531" s="15"/>
      <c r="HIM1531" s="15"/>
      <c r="HIN1531" s="15"/>
      <c r="HIO1531" s="15"/>
      <c r="HIP1531" s="15"/>
      <c r="HIQ1531" s="15"/>
      <c r="HIR1531" s="15"/>
      <c r="HIS1531" s="15"/>
      <c r="HIT1531" s="15"/>
      <c r="HIU1531" s="15"/>
      <c r="HIV1531" s="15"/>
      <c r="HIW1531" s="15"/>
      <c r="HIX1531" s="15"/>
      <c r="HIY1531" s="15"/>
      <c r="HIZ1531" s="15"/>
      <c r="HJA1531" s="15"/>
      <c r="HJB1531" s="15"/>
      <c r="HJC1531" s="15"/>
      <c r="HJD1531" s="15"/>
      <c r="HJE1531" s="15"/>
      <c r="HJF1531" s="15"/>
      <c r="HJG1531" s="15"/>
      <c r="HJH1531" s="15"/>
      <c r="HJI1531" s="15"/>
      <c r="HJJ1531" s="15"/>
      <c r="HJK1531" s="15"/>
      <c r="HJL1531" s="15"/>
      <c r="HJM1531" s="15"/>
      <c r="HJN1531" s="15"/>
      <c r="HJO1531" s="15"/>
      <c r="HJP1531" s="15"/>
      <c r="HJQ1531" s="15"/>
      <c r="HJR1531" s="15"/>
      <c r="HJS1531" s="15"/>
      <c r="HJT1531" s="15"/>
      <c r="HJU1531" s="15"/>
      <c r="HJV1531" s="15"/>
      <c r="HJW1531" s="15"/>
      <c r="HJX1531" s="15"/>
      <c r="HJY1531" s="15"/>
      <c r="HJZ1531" s="15"/>
      <c r="HKA1531" s="15"/>
      <c r="HKB1531" s="15"/>
      <c r="HKC1531" s="15"/>
      <c r="HKD1531" s="15"/>
      <c r="HKE1531" s="15"/>
      <c r="HKF1531" s="15"/>
      <c r="HKG1531" s="15"/>
      <c r="HKH1531" s="15"/>
      <c r="HKI1531" s="15"/>
      <c r="HKJ1531" s="15"/>
      <c r="HKK1531" s="15"/>
      <c r="HKL1531" s="15"/>
      <c r="HKM1531" s="15"/>
      <c r="HKN1531" s="15"/>
      <c r="HKO1531" s="15"/>
      <c r="HKP1531" s="15"/>
      <c r="HKQ1531" s="15"/>
      <c r="HKR1531" s="15"/>
      <c r="HKS1531" s="15"/>
      <c r="HKT1531" s="15"/>
      <c r="HKU1531" s="15"/>
      <c r="HKV1531" s="15"/>
      <c r="HKW1531" s="15"/>
      <c r="HKX1531" s="15"/>
      <c r="HKY1531" s="15"/>
      <c r="HKZ1531" s="15"/>
      <c r="HLA1531" s="15"/>
      <c r="HLB1531" s="15"/>
      <c r="HLC1531" s="15"/>
      <c r="HLD1531" s="15"/>
      <c r="HLE1531" s="15"/>
      <c r="HLF1531" s="15"/>
      <c r="HLG1531" s="15"/>
      <c r="HLH1531" s="15"/>
      <c r="HLI1531" s="15"/>
      <c r="HLJ1531" s="15"/>
      <c r="HLK1531" s="15"/>
      <c r="HLL1531" s="15"/>
      <c r="HLM1531" s="15"/>
      <c r="HLN1531" s="15"/>
      <c r="HLO1531" s="15"/>
      <c r="HLP1531" s="15"/>
      <c r="HLQ1531" s="15"/>
      <c r="HLR1531" s="15"/>
      <c r="HLS1531" s="15"/>
      <c r="HLT1531" s="15"/>
      <c r="HLU1531" s="15"/>
      <c r="HLV1531" s="15"/>
      <c r="HLW1531" s="15"/>
      <c r="HLX1531" s="15"/>
      <c r="HLY1531" s="15"/>
      <c r="HLZ1531" s="15"/>
      <c r="HMA1531" s="15"/>
      <c r="HMB1531" s="15"/>
      <c r="HMC1531" s="15"/>
      <c r="HMD1531" s="15"/>
      <c r="HME1531" s="15"/>
      <c r="HMF1531" s="15"/>
      <c r="HMG1531" s="15"/>
      <c r="HMH1531" s="15"/>
      <c r="HMI1531" s="15"/>
      <c r="HMJ1531" s="15"/>
      <c r="HMK1531" s="15"/>
      <c r="HML1531" s="15"/>
      <c r="HMM1531" s="15"/>
      <c r="HMN1531" s="15"/>
      <c r="HMO1531" s="15"/>
      <c r="HMP1531" s="15"/>
      <c r="HMQ1531" s="15"/>
      <c r="HMR1531" s="15"/>
      <c r="HMS1531" s="15"/>
      <c r="HMT1531" s="15"/>
      <c r="HMU1531" s="15"/>
      <c r="HMV1531" s="15"/>
      <c r="HMW1531" s="15"/>
      <c r="HMX1531" s="15"/>
      <c r="HMY1531" s="15"/>
      <c r="HMZ1531" s="15"/>
      <c r="HNA1531" s="15"/>
      <c r="HNB1531" s="15"/>
      <c r="HNC1531" s="15"/>
      <c r="HND1531" s="15"/>
      <c r="HNE1531" s="15"/>
      <c r="HNF1531" s="15"/>
      <c r="HNG1531" s="15"/>
      <c r="HNH1531" s="15"/>
      <c r="HNI1531" s="15"/>
      <c r="HNJ1531" s="15"/>
      <c r="HNK1531" s="15"/>
      <c r="HNL1531" s="15"/>
      <c r="HNM1531" s="15"/>
      <c r="HNN1531" s="15"/>
      <c r="HNO1531" s="15"/>
      <c r="HNP1531" s="15"/>
      <c r="HNQ1531" s="15"/>
      <c r="HNR1531" s="15"/>
      <c r="HNS1531" s="15"/>
      <c r="HNT1531" s="15"/>
      <c r="HNU1531" s="15"/>
      <c r="HNV1531" s="15"/>
      <c r="HNW1531" s="15"/>
      <c r="HNX1531" s="15"/>
      <c r="HNY1531" s="15"/>
      <c r="HNZ1531" s="15"/>
      <c r="HOA1531" s="15"/>
      <c r="HOB1531" s="15"/>
      <c r="HOC1531" s="15"/>
      <c r="HOD1531" s="15"/>
      <c r="HOE1531" s="15"/>
      <c r="HOF1531" s="15"/>
      <c r="HOG1531" s="15"/>
      <c r="HOH1531" s="15"/>
      <c r="HOI1531" s="15"/>
      <c r="HOJ1531" s="15"/>
      <c r="HOK1531" s="15"/>
      <c r="HOL1531" s="15"/>
      <c r="HOM1531" s="15"/>
      <c r="HON1531" s="15"/>
      <c r="HOO1531" s="15"/>
      <c r="HOP1531" s="15"/>
      <c r="HOQ1531" s="15"/>
      <c r="HOR1531" s="15"/>
      <c r="HOS1531" s="15"/>
      <c r="HOT1531" s="15"/>
      <c r="HOU1531" s="15"/>
      <c r="HOV1531" s="15"/>
      <c r="HOW1531" s="15"/>
      <c r="HOX1531" s="15"/>
      <c r="HOY1531" s="15"/>
      <c r="HOZ1531" s="15"/>
      <c r="HPA1531" s="15"/>
      <c r="HPB1531" s="15"/>
      <c r="HPC1531" s="15"/>
      <c r="HPD1531" s="15"/>
      <c r="HPE1531" s="15"/>
      <c r="HPF1531" s="15"/>
      <c r="HPG1531" s="15"/>
      <c r="HPH1531" s="15"/>
      <c r="HPI1531" s="15"/>
      <c r="HPJ1531" s="15"/>
      <c r="HPK1531" s="15"/>
      <c r="HPL1531" s="15"/>
      <c r="HPM1531" s="15"/>
      <c r="HPN1531" s="15"/>
      <c r="HPO1531" s="15"/>
      <c r="HPP1531" s="15"/>
      <c r="HPQ1531" s="15"/>
      <c r="HPR1531" s="15"/>
      <c r="HPS1531" s="15"/>
      <c r="HPT1531" s="15"/>
      <c r="HPU1531" s="15"/>
      <c r="HPV1531" s="15"/>
      <c r="HPW1531" s="15"/>
      <c r="HPX1531" s="15"/>
      <c r="HPY1531" s="15"/>
      <c r="HPZ1531" s="15"/>
      <c r="HQA1531" s="15"/>
      <c r="HQB1531" s="15"/>
      <c r="HQC1531" s="15"/>
      <c r="HQD1531" s="15"/>
      <c r="HQE1531" s="15"/>
      <c r="HQF1531" s="15"/>
      <c r="HQG1531" s="15"/>
      <c r="HQH1531" s="15"/>
      <c r="HQI1531" s="15"/>
      <c r="HQJ1531" s="15"/>
      <c r="HQK1531" s="15"/>
      <c r="HQL1531" s="15"/>
      <c r="HQM1531" s="15"/>
      <c r="HQN1531" s="15"/>
      <c r="HQO1531" s="15"/>
      <c r="HQP1531" s="15"/>
      <c r="HQQ1531" s="15"/>
      <c r="HQR1531" s="15"/>
      <c r="HQS1531" s="15"/>
      <c r="HQT1531" s="15"/>
      <c r="HQU1531" s="15"/>
      <c r="HQV1531" s="15"/>
      <c r="HQW1531" s="15"/>
      <c r="HQX1531" s="15"/>
      <c r="HQY1531" s="15"/>
      <c r="HQZ1531" s="15"/>
      <c r="HRA1531" s="15"/>
      <c r="HRB1531" s="15"/>
      <c r="HRC1531" s="15"/>
      <c r="HRD1531" s="15"/>
      <c r="HRE1531" s="15"/>
      <c r="HRF1531" s="15"/>
      <c r="HRG1531" s="15"/>
      <c r="HRH1531" s="15"/>
      <c r="HRI1531" s="15"/>
      <c r="HRJ1531" s="15"/>
      <c r="HRK1531" s="15"/>
      <c r="HRL1531" s="15"/>
      <c r="HRM1531" s="15"/>
      <c r="HRN1531" s="15"/>
      <c r="HRO1531" s="15"/>
      <c r="HRP1531" s="15"/>
      <c r="HRQ1531" s="15"/>
      <c r="HRR1531" s="15"/>
      <c r="HRS1531" s="15"/>
      <c r="HRT1531" s="15"/>
      <c r="HRU1531" s="15"/>
      <c r="HRV1531" s="15"/>
      <c r="HRW1531" s="15"/>
      <c r="HRX1531" s="15"/>
      <c r="HRY1531" s="15"/>
      <c r="HRZ1531" s="15"/>
      <c r="HSA1531" s="15"/>
      <c r="HSB1531" s="15"/>
      <c r="HSC1531" s="15"/>
      <c r="HSD1531" s="15"/>
      <c r="HSE1531" s="15"/>
      <c r="HSF1531" s="15"/>
      <c r="HSG1531" s="15"/>
      <c r="HSH1531" s="15"/>
      <c r="HSI1531" s="15"/>
      <c r="HSJ1531" s="15"/>
      <c r="HSK1531" s="15"/>
      <c r="HSL1531" s="15"/>
      <c r="HSM1531" s="15"/>
      <c r="HSN1531" s="15"/>
      <c r="HSO1531" s="15"/>
      <c r="HSP1531" s="15"/>
      <c r="HSQ1531" s="15"/>
      <c r="HSR1531" s="15"/>
      <c r="HSS1531" s="15"/>
      <c r="HST1531" s="15"/>
      <c r="HSU1531" s="15"/>
      <c r="HSV1531" s="15"/>
      <c r="HSW1531" s="15"/>
      <c r="HSX1531" s="15"/>
      <c r="HSY1531" s="15"/>
      <c r="HSZ1531" s="15"/>
      <c r="HTA1531" s="15"/>
      <c r="HTB1531" s="15"/>
      <c r="HTC1531" s="15"/>
      <c r="HTD1531" s="15"/>
      <c r="HTE1531" s="15"/>
      <c r="HTF1531" s="15"/>
      <c r="HTG1531" s="15"/>
      <c r="HTH1531" s="15"/>
      <c r="HTI1531" s="15"/>
      <c r="HTJ1531" s="15"/>
      <c r="HTK1531" s="15"/>
      <c r="HTL1531" s="15"/>
      <c r="HTM1531" s="15"/>
      <c r="HTN1531" s="15"/>
      <c r="HTO1531" s="15"/>
      <c r="HTP1531" s="15"/>
      <c r="HTQ1531" s="15"/>
      <c r="HTR1531" s="15"/>
      <c r="HTS1531" s="15"/>
      <c r="HTT1531" s="15"/>
      <c r="HTU1531" s="15"/>
      <c r="HTV1531" s="15"/>
      <c r="HTW1531" s="15"/>
      <c r="HTX1531" s="15"/>
      <c r="HTY1531" s="15"/>
      <c r="HTZ1531" s="15"/>
      <c r="HUA1531" s="15"/>
      <c r="HUB1531" s="15"/>
      <c r="HUC1531" s="15"/>
      <c r="HUD1531" s="15"/>
      <c r="HUE1531" s="15"/>
      <c r="HUF1531" s="15"/>
      <c r="HUG1531" s="15"/>
      <c r="HUH1531" s="15"/>
      <c r="HUI1531" s="15"/>
      <c r="HUJ1531" s="15"/>
      <c r="HUK1531" s="15"/>
      <c r="HUL1531" s="15"/>
      <c r="HUM1531" s="15"/>
      <c r="HUN1531" s="15"/>
      <c r="HUO1531" s="15"/>
      <c r="HUP1531" s="15"/>
      <c r="HUQ1531" s="15"/>
      <c r="HUR1531" s="15"/>
      <c r="HUS1531" s="15"/>
      <c r="HUT1531" s="15"/>
      <c r="HUU1531" s="15"/>
      <c r="HUV1531" s="15"/>
      <c r="HUW1531" s="15"/>
      <c r="HUX1531" s="15"/>
      <c r="HUY1531" s="15"/>
      <c r="HUZ1531" s="15"/>
      <c r="HVA1531" s="15"/>
      <c r="HVB1531" s="15"/>
      <c r="HVC1531" s="15"/>
      <c r="HVD1531" s="15"/>
      <c r="HVE1531" s="15"/>
      <c r="HVF1531" s="15"/>
      <c r="HVG1531" s="15"/>
      <c r="HVH1531" s="15"/>
      <c r="HVI1531" s="15"/>
      <c r="HVJ1531" s="15"/>
      <c r="HVK1531" s="15"/>
      <c r="HVL1531" s="15"/>
      <c r="HVM1531" s="15"/>
      <c r="HVN1531" s="15"/>
      <c r="HVO1531" s="15"/>
      <c r="HVP1531" s="15"/>
      <c r="HVQ1531" s="15"/>
      <c r="HVR1531" s="15"/>
      <c r="HVS1531" s="15"/>
      <c r="HVT1531" s="15"/>
      <c r="HVU1531" s="15"/>
      <c r="HVV1531" s="15"/>
      <c r="HVW1531" s="15"/>
      <c r="HVX1531" s="15"/>
      <c r="HVY1531" s="15"/>
      <c r="HVZ1531" s="15"/>
      <c r="HWA1531" s="15"/>
      <c r="HWB1531" s="15"/>
      <c r="HWC1531" s="15"/>
      <c r="HWD1531" s="15"/>
      <c r="HWE1531" s="15"/>
      <c r="HWF1531" s="15"/>
      <c r="HWG1531" s="15"/>
      <c r="HWH1531" s="15"/>
      <c r="HWI1531" s="15"/>
      <c r="HWJ1531" s="15"/>
      <c r="HWK1531" s="15"/>
      <c r="HWL1531" s="15"/>
      <c r="HWM1531" s="15"/>
      <c r="HWN1531" s="15"/>
      <c r="HWO1531" s="15"/>
      <c r="HWP1531" s="15"/>
      <c r="HWQ1531" s="15"/>
      <c r="HWR1531" s="15"/>
      <c r="HWS1531" s="15"/>
      <c r="HWT1531" s="15"/>
      <c r="HWU1531" s="15"/>
      <c r="HWV1531" s="15"/>
      <c r="HWW1531" s="15"/>
      <c r="HWX1531" s="15"/>
      <c r="HWY1531" s="15"/>
      <c r="HWZ1531" s="15"/>
      <c r="HXA1531" s="15"/>
      <c r="HXB1531" s="15"/>
      <c r="HXC1531" s="15"/>
      <c r="HXD1531" s="15"/>
      <c r="HXE1531" s="15"/>
      <c r="HXF1531" s="15"/>
      <c r="HXG1531" s="15"/>
      <c r="HXH1531" s="15"/>
      <c r="HXI1531" s="15"/>
      <c r="HXJ1531" s="15"/>
      <c r="HXK1531" s="15"/>
      <c r="HXL1531" s="15"/>
      <c r="HXM1531" s="15"/>
      <c r="HXN1531" s="15"/>
      <c r="HXO1531" s="15"/>
      <c r="HXP1531" s="15"/>
      <c r="HXQ1531" s="15"/>
      <c r="HXR1531" s="15"/>
      <c r="HXS1531" s="15"/>
      <c r="HXT1531" s="15"/>
      <c r="HXU1531" s="15"/>
      <c r="HXV1531" s="15"/>
      <c r="HXW1531" s="15"/>
      <c r="HXX1531" s="15"/>
      <c r="HXY1531" s="15"/>
      <c r="HXZ1531" s="15"/>
      <c r="HYA1531" s="15"/>
      <c r="HYB1531" s="15"/>
      <c r="HYC1531" s="15"/>
      <c r="HYD1531" s="15"/>
      <c r="HYE1531" s="15"/>
      <c r="HYF1531" s="15"/>
      <c r="HYG1531" s="15"/>
      <c r="HYH1531" s="15"/>
      <c r="HYI1531" s="15"/>
      <c r="HYJ1531" s="15"/>
      <c r="HYK1531" s="15"/>
      <c r="HYL1531" s="15"/>
      <c r="HYM1531" s="15"/>
      <c r="HYN1531" s="15"/>
      <c r="HYO1531" s="15"/>
      <c r="HYP1531" s="15"/>
      <c r="HYQ1531" s="15"/>
      <c r="HYR1531" s="15"/>
      <c r="HYS1531" s="15"/>
      <c r="HYT1531" s="15"/>
      <c r="HYU1531" s="15"/>
      <c r="HYV1531" s="15"/>
      <c r="HYW1531" s="15"/>
      <c r="HYX1531" s="15"/>
      <c r="HYY1531" s="15"/>
      <c r="HYZ1531" s="15"/>
      <c r="HZA1531" s="15"/>
      <c r="HZB1531" s="15"/>
      <c r="HZC1531" s="15"/>
      <c r="HZD1531" s="15"/>
      <c r="HZE1531" s="15"/>
      <c r="HZF1531" s="15"/>
      <c r="HZG1531" s="15"/>
      <c r="HZH1531" s="15"/>
      <c r="HZI1531" s="15"/>
      <c r="HZJ1531" s="15"/>
      <c r="HZK1531" s="15"/>
      <c r="HZL1531" s="15"/>
      <c r="HZM1531" s="15"/>
      <c r="HZN1531" s="15"/>
      <c r="HZO1531" s="15"/>
      <c r="HZP1531" s="15"/>
      <c r="HZQ1531" s="15"/>
      <c r="HZR1531" s="15"/>
      <c r="HZS1531" s="15"/>
      <c r="HZT1531" s="15"/>
      <c r="HZU1531" s="15"/>
      <c r="HZV1531" s="15"/>
      <c r="HZW1531" s="15"/>
      <c r="HZX1531" s="15"/>
      <c r="HZY1531" s="15"/>
      <c r="HZZ1531" s="15"/>
      <c r="IAA1531" s="15"/>
      <c r="IAB1531" s="15"/>
      <c r="IAC1531" s="15"/>
      <c r="IAD1531" s="15"/>
      <c r="IAE1531" s="15"/>
      <c r="IAF1531" s="15"/>
      <c r="IAG1531" s="15"/>
      <c r="IAH1531" s="15"/>
      <c r="IAI1531" s="15"/>
      <c r="IAJ1531" s="15"/>
      <c r="IAK1531" s="15"/>
      <c r="IAL1531" s="15"/>
      <c r="IAM1531" s="15"/>
      <c r="IAN1531" s="15"/>
      <c r="IAO1531" s="15"/>
      <c r="IAP1531" s="15"/>
      <c r="IAQ1531" s="15"/>
      <c r="IAR1531" s="15"/>
      <c r="IAS1531" s="15"/>
      <c r="IAT1531" s="15"/>
      <c r="IAU1531" s="15"/>
      <c r="IAV1531" s="15"/>
      <c r="IAW1531" s="15"/>
      <c r="IAX1531" s="15"/>
      <c r="IAY1531" s="15"/>
      <c r="IAZ1531" s="15"/>
      <c r="IBA1531" s="15"/>
      <c r="IBB1531" s="15"/>
      <c r="IBC1531" s="15"/>
      <c r="IBD1531" s="15"/>
      <c r="IBE1531" s="15"/>
      <c r="IBF1531" s="15"/>
      <c r="IBG1531" s="15"/>
      <c r="IBH1531" s="15"/>
      <c r="IBI1531" s="15"/>
      <c r="IBJ1531" s="15"/>
      <c r="IBK1531" s="15"/>
      <c r="IBL1531" s="15"/>
      <c r="IBM1531" s="15"/>
      <c r="IBN1531" s="15"/>
      <c r="IBO1531" s="15"/>
      <c r="IBP1531" s="15"/>
      <c r="IBQ1531" s="15"/>
      <c r="IBR1531" s="15"/>
      <c r="IBS1531" s="15"/>
      <c r="IBT1531" s="15"/>
      <c r="IBU1531" s="15"/>
      <c r="IBV1531" s="15"/>
      <c r="IBW1531" s="15"/>
      <c r="IBX1531" s="15"/>
      <c r="IBY1531" s="15"/>
      <c r="IBZ1531" s="15"/>
      <c r="ICA1531" s="15"/>
      <c r="ICB1531" s="15"/>
      <c r="ICC1531" s="15"/>
      <c r="ICD1531" s="15"/>
      <c r="ICE1531" s="15"/>
      <c r="ICF1531" s="15"/>
      <c r="ICG1531" s="15"/>
      <c r="ICH1531" s="15"/>
      <c r="ICI1531" s="15"/>
      <c r="ICJ1531" s="15"/>
      <c r="ICK1531" s="15"/>
      <c r="ICL1531" s="15"/>
      <c r="ICM1531" s="15"/>
      <c r="ICN1531" s="15"/>
      <c r="ICO1531" s="15"/>
      <c r="ICP1531" s="15"/>
      <c r="ICQ1531" s="15"/>
      <c r="ICR1531" s="15"/>
      <c r="ICS1531" s="15"/>
      <c r="ICT1531" s="15"/>
      <c r="ICU1531" s="15"/>
      <c r="ICV1531" s="15"/>
      <c r="ICW1531" s="15"/>
      <c r="ICX1531" s="15"/>
      <c r="ICY1531" s="15"/>
      <c r="ICZ1531" s="15"/>
      <c r="IDA1531" s="15"/>
      <c r="IDB1531" s="15"/>
      <c r="IDC1531" s="15"/>
      <c r="IDD1531" s="15"/>
      <c r="IDE1531" s="15"/>
      <c r="IDF1531" s="15"/>
      <c r="IDG1531" s="15"/>
      <c r="IDH1531" s="15"/>
      <c r="IDI1531" s="15"/>
      <c r="IDJ1531" s="15"/>
      <c r="IDK1531" s="15"/>
      <c r="IDL1531" s="15"/>
      <c r="IDM1531" s="15"/>
      <c r="IDN1531" s="15"/>
      <c r="IDO1531" s="15"/>
      <c r="IDP1531" s="15"/>
      <c r="IDQ1531" s="15"/>
      <c r="IDR1531" s="15"/>
      <c r="IDS1531" s="15"/>
      <c r="IDT1531" s="15"/>
      <c r="IDU1531" s="15"/>
      <c r="IDV1531" s="15"/>
      <c r="IDW1531" s="15"/>
      <c r="IDX1531" s="15"/>
      <c r="IDY1531" s="15"/>
      <c r="IDZ1531" s="15"/>
      <c r="IEA1531" s="15"/>
      <c r="IEB1531" s="15"/>
      <c r="IEC1531" s="15"/>
      <c r="IED1531" s="15"/>
      <c r="IEE1531" s="15"/>
      <c r="IEF1531" s="15"/>
      <c r="IEG1531" s="15"/>
      <c r="IEH1531" s="15"/>
      <c r="IEI1531" s="15"/>
      <c r="IEJ1531" s="15"/>
      <c r="IEK1531" s="15"/>
      <c r="IEL1531" s="15"/>
      <c r="IEM1531" s="15"/>
      <c r="IEN1531" s="15"/>
      <c r="IEO1531" s="15"/>
      <c r="IEP1531" s="15"/>
      <c r="IEQ1531" s="15"/>
      <c r="IER1531" s="15"/>
      <c r="IES1531" s="15"/>
      <c r="IET1531" s="15"/>
      <c r="IEU1531" s="15"/>
      <c r="IEV1531" s="15"/>
      <c r="IEW1531" s="15"/>
      <c r="IEX1531" s="15"/>
      <c r="IEY1531" s="15"/>
      <c r="IEZ1531" s="15"/>
      <c r="IFA1531" s="15"/>
      <c r="IFB1531" s="15"/>
      <c r="IFC1531" s="15"/>
      <c r="IFD1531" s="15"/>
      <c r="IFE1531" s="15"/>
      <c r="IFF1531" s="15"/>
      <c r="IFG1531" s="15"/>
      <c r="IFH1531" s="15"/>
      <c r="IFI1531" s="15"/>
      <c r="IFJ1531" s="15"/>
      <c r="IFK1531" s="15"/>
      <c r="IFL1531" s="15"/>
      <c r="IFM1531" s="15"/>
      <c r="IFN1531" s="15"/>
      <c r="IFO1531" s="15"/>
      <c r="IFP1531" s="15"/>
      <c r="IFQ1531" s="15"/>
      <c r="IFR1531" s="15"/>
      <c r="IFS1531" s="15"/>
      <c r="IFT1531" s="15"/>
      <c r="IFU1531" s="15"/>
      <c r="IFV1531" s="15"/>
      <c r="IFW1531" s="15"/>
      <c r="IFX1531" s="15"/>
      <c r="IFY1531" s="15"/>
      <c r="IFZ1531" s="15"/>
      <c r="IGA1531" s="15"/>
      <c r="IGB1531" s="15"/>
      <c r="IGC1531" s="15"/>
      <c r="IGD1531" s="15"/>
      <c r="IGE1531" s="15"/>
      <c r="IGF1531" s="15"/>
      <c r="IGG1531" s="15"/>
      <c r="IGH1531" s="15"/>
      <c r="IGI1531" s="15"/>
      <c r="IGJ1531" s="15"/>
      <c r="IGK1531" s="15"/>
      <c r="IGL1531" s="15"/>
      <c r="IGM1531" s="15"/>
      <c r="IGN1531" s="15"/>
      <c r="IGO1531" s="15"/>
      <c r="IGP1531" s="15"/>
      <c r="IGQ1531" s="15"/>
      <c r="IGR1531" s="15"/>
      <c r="IGS1531" s="15"/>
      <c r="IGT1531" s="15"/>
      <c r="IGU1531" s="15"/>
      <c r="IGV1531" s="15"/>
      <c r="IGW1531" s="15"/>
      <c r="IGX1531" s="15"/>
      <c r="IGY1531" s="15"/>
      <c r="IGZ1531" s="15"/>
      <c r="IHA1531" s="15"/>
      <c r="IHB1531" s="15"/>
      <c r="IHC1531" s="15"/>
      <c r="IHD1531" s="15"/>
      <c r="IHE1531" s="15"/>
      <c r="IHF1531" s="15"/>
      <c r="IHG1531" s="15"/>
      <c r="IHH1531" s="15"/>
      <c r="IHI1531" s="15"/>
      <c r="IHJ1531" s="15"/>
      <c r="IHK1531" s="15"/>
      <c r="IHL1531" s="15"/>
      <c r="IHM1531" s="15"/>
      <c r="IHN1531" s="15"/>
      <c r="IHO1531" s="15"/>
      <c r="IHP1531" s="15"/>
      <c r="IHQ1531" s="15"/>
      <c r="IHR1531" s="15"/>
      <c r="IHS1531" s="15"/>
      <c r="IHT1531" s="15"/>
      <c r="IHU1531" s="15"/>
      <c r="IHV1531" s="15"/>
      <c r="IHW1531" s="15"/>
      <c r="IHX1531" s="15"/>
      <c r="IHY1531" s="15"/>
      <c r="IHZ1531" s="15"/>
      <c r="IIA1531" s="15"/>
      <c r="IIB1531" s="15"/>
      <c r="IIC1531" s="15"/>
      <c r="IID1531" s="15"/>
      <c r="IIE1531" s="15"/>
      <c r="IIF1531" s="15"/>
      <c r="IIG1531" s="15"/>
      <c r="IIH1531" s="15"/>
      <c r="III1531" s="15"/>
      <c r="IIJ1531" s="15"/>
      <c r="IIK1531" s="15"/>
      <c r="IIL1531" s="15"/>
      <c r="IIM1531" s="15"/>
      <c r="IIN1531" s="15"/>
      <c r="IIO1531" s="15"/>
      <c r="IIP1531" s="15"/>
      <c r="IIQ1531" s="15"/>
      <c r="IIR1531" s="15"/>
      <c r="IIS1531" s="15"/>
      <c r="IIT1531" s="15"/>
      <c r="IIU1531" s="15"/>
      <c r="IIV1531" s="15"/>
      <c r="IIW1531" s="15"/>
      <c r="IIX1531" s="15"/>
      <c r="IIY1531" s="15"/>
      <c r="IIZ1531" s="15"/>
      <c r="IJA1531" s="15"/>
      <c r="IJB1531" s="15"/>
      <c r="IJC1531" s="15"/>
      <c r="IJD1531" s="15"/>
      <c r="IJE1531" s="15"/>
      <c r="IJF1531" s="15"/>
      <c r="IJG1531" s="15"/>
      <c r="IJH1531" s="15"/>
      <c r="IJI1531" s="15"/>
      <c r="IJJ1531" s="15"/>
      <c r="IJK1531" s="15"/>
      <c r="IJL1531" s="15"/>
      <c r="IJM1531" s="15"/>
      <c r="IJN1531" s="15"/>
      <c r="IJO1531" s="15"/>
      <c r="IJP1531" s="15"/>
      <c r="IJQ1531" s="15"/>
      <c r="IJR1531" s="15"/>
      <c r="IJS1531" s="15"/>
      <c r="IJT1531" s="15"/>
      <c r="IJU1531" s="15"/>
      <c r="IJV1531" s="15"/>
      <c r="IJW1531" s="15"/>
      <c r="IJX1531" s="15"/>
      <c r="IJY1531" s="15"/>
      <c r="IJZ1531" s="15"/>
      <c r="IKA1531" s="15"/>
      <c r="IKB1531" s="15"/>
      <c r="IKC1531" s="15"/>
      <c r="IKD1531" s="15"/>
      <c r="IKE1531" s="15"/>
      <c r="IKF1531" s="15"/>
      <c r="IKG1531" s="15"/>
      <c r="IKH1531" s="15"/>
      <c r="IKI1531" s="15"/>
      <c r="IKJ1531" s="15"/>
      <c r="IKK1531" s="15"/>
      <c r="IKL1531" s="15"/>
      <c r="IKM1531" s="15"/>
      <c r="IKN1531" s="15"/>
      <c r="IKO1531" s="15"/>
      <c r="IKP1531" s="15"/>
      <c r="IKQ1531" s="15"/>
      <c r="IKR1531" s="15"/>
      <c r="IKS1531" s="15"/>
      <c r="IKT1531" s="15"/>
      <c r="IKU1531" s="15"/>
      <c r="IKV1531" s="15"/>
      <c r="IKW1531" s="15"/>
      <c r="IKX1531" s="15"/>
      <c r="IKY1531" s="15"/>
      <c r="IKZ1531" s="15"/>
      <c r="ILA1531" s="15"/>
      <c r="ILB1531" s="15"/>
      <c r="ILC1531" s="15"/>
      <c r="ILD1531" s="15"/>
      <c r="ILE1531" s="15"/>
      <c r="ILF1531" s="15"/>
      <c r="ILG1531" s="15"/>
      <c r="ILH1531" s="15"/>
      <c r="ILI1531" s="15"/>
      <c r="ILJ1531" s="15"/>
      <c r="ILK1531" s="15"/>
      <c r="ILL1531" s="15"/>
      <c r="ILM1531" s="15"/>
      <c r="ILN1531" s="15"/>
      <c r="ILO1531" s="15"/>
      <c r="ILP1531" s="15"/>
      <c r="ILQ1531" s="15"/>
      <c r="ILR1531" s="15"/>
      <c r="ILS1531" s="15"/>
      <c r="ILT1531" s="15"/>
      <c r="ILU1531" s="15"/>
      <c r="ILV1531" s="15"/>
      <c r="ILW1531" s="15"/>
      <c r="ILX1531" s="15"/>
      <c r="ILY1531" s="15"/>
      <c r="ILZ1531" s="15"/>
      <c r="IMA1531" s="15"/>
      <c r="IMB1531" s="15"/>
      <c r="IMC1531" s="15"/>
      <c r="IMD1531" s="15"/>
      <c r="IME1531" s="15"/>
      <c r="IMF1531" s="15"/>
      <c r="IMG1531" s="15"/>
      <c r="IMH1531" s="15"/>
      <c r="IMI1531" s="15"/>
      <c r="IMJ1531" s="15"/>
      <c r="IMK1531" s="15"/>
      <c r="IML1531" s="15"/>
      <c r="IMM1531" s="15"/>
      <c r="IMN1531" s="15"/>
      <c r="IMO1531" s="15"/>
      <c r="IMP1531" s="15"/>
      <c r="IMQ1531" s="15"/>
      <c r="IMR1531" s="15"/>
      <c r="IMS1531" s="15"/>
      <c r="IMT1531" s="15"/>
      <c r="IMU1531" s="15"/>
      <c r="IMV1531" s="15"/>
      <c r="IMW1531" s="15"/>
      <c r="IMX1531" s="15"/>
      <c r="IMY1531" s="15"/>
      <c r="IMZ1531" s="15"/>
      <c r="INA1531" s="15"/>
      <c r="INB1531" s="15"/>
      <c r="INC1531" s="15"/>
      <c r="IND1531" s="15"/>
      <c r="INE1531" s="15"/>
      <c r="INF1531" s="15"/>
      <c r="ING1531" s="15"/>
      <c r="INH1531" s="15"/>
      <c r="INI1531" s="15"/>
      <c r="INJ1531" s="15"/>
      <c r="INK1531" s="15"/>
      <c r="INL1531" s="15"/>
      <c r="INM1531" s="15"/>
      <c r="INN1531" s="15"/>
      <c r="INO1531" s="15"/>
      <c r="INP1531" s="15"/>
      <c r="INQ1531" s="15"/>
      <c r="INR1531" s="15"/>
      <c r="INS1531" s="15"/>
      <c r="INT1531" s="15"/>
      <c r="INU1531" s="15"/>
      <c r="INV1531" s="15"/>
      <c r="INW1531" s="15"/>
      <c r="INX1531" s="15"/>
      <c r="INY1531" s="15"/>
      <c r="INZ1531" s="15"/>
      <c r="IOA1531" s="15"/>
      <c r="IOB1531" s="15"/>
      <c r="IOC1531" s="15"/>
      <c r="IOD1531" s="15"/>
      <c r="IOE1531" s="15"/>
      <c r="IOF1531" s="15"/>
      <c r="IOG1531" s="15"/>
      <c r="IOH1531" s="15"/>
      <c r="IOI1531" s="15"/>
      <c r="IOJ1531" s="15"/>
      <c r="IOK1531" s="15"/>
      <c r="IOL1531" s="15"/>
      <c r="IOM1531" s="15"/>
      <c r="ION1531" s="15"/>
      <c r="IOO1531" s="15"/>
      <c r="IOP1531" s="15"/>
      <c r="IOQ1531" s="15"/>
      <c r="IOR1531" s="15"/>
      <c r="IOS1531" s="15"/>
      <c r="IOT1531" s="15"/>
      <c r="IOU1531" s="15"/>
      <c r="IOV1531" s="15"/>
      <c r="IOW1531" s="15"/>
      <c r="IOX1531" s="15"/>
      <c r="IOY1531" s="15"/>
      <c r="IOZ1531" s="15"/>
      <c r="IPA1531" s="15"/>
      <c r="IPB1531" s="15"/>
      <c r="IPC1531" s="15"/>
      <c r="IPD1531" s="15"/>
      <c r="IPE1531" s="15"/>
      <c r="IPF1531" s="15"/>
      <c r="IPG1531" s="15"/>
      <c r="IPH1531" s="15"/>
      <c r="IPI1531" s="15"/>
      <c r="IPJ1531" s="15"/>
      <c r="IPK1531" s="15"/>
      <c r="IPL1531" s="15"/>
      <c r="IPM1531" s="15"/>
      <c r="IPN1531" s="15"/>
      <c r="IPO1531" s="15"/>
      <c r="IPP1531" s="15"/>
      <c r="IPQ1531" s="15"/>
      <c r="IPR1531" s="15"/>
      <c r="IPS1531" s="15"/>
      <c r="IPT1531" s="15"/>
      <c r="IPU1531" s="15"/>
      <c r="IPV1531" s="15"/>
      <c r="IPW1531" s="15"/>
      <c r="IPX1531" s="15"/>
      <c r="IPY1531" s="15"/>
      <c r="IPZ1531" s="15"/>
      <c r="IQA1531" s="15"/>
      <c r="IQB1531" s="15"/>
      <c r="IQC1531" s="15"/>
      <c r="IQD1531" s="15"/>
      <c r="IQE1531" s="15"/>
      <c r="IQF1531" s="15"/>
      <c r="IQG1531" s="15"/>
      <c r="IQH1531" s="15"/>
      <c r="IQI1531" s="15"/>
      <c r="IQJ1531" s="15"/>
      <c r="IQK1531" s="15"/>
      <c r="IQL1531" s="15"/>
      <c r="IQM1531" s="15"/>
      <c r="IQN1531" s="15"/>
      <c r="IQO1531" s="15"/>
      <c r="IQP1531" s="15"/>
      <c r="IQQ1531" s="15"/>
      <c r="IQR1531" s="15"/>
      <c r="IQS1531" s="15"/>
      <c r="IQT1531" s="15"/>
      <c r="IQU1531" s="15"/>
      <c r="IQV1531" s="15"/>
      <c r="IQW1531" s="15"/>
      <c r="IQX1531" s="15"/>
      <c r="IQY1531" s="15"/>
      <c r="IQZ1531" s="15"/>
      <c r="IRA1531" s="15"/>
      <c r="IRB1531" s="15"/>
      <c r="IRC1531" s="15"/>
      <c r="IRD1531" s="15"/>
      <c r="IRE1531" s="15"/>
      <c r="IRF1531" s="15"/>
      <c r="IRG1531" s="15"/>
      <c r="IRH1531" s="15"/>
      <c r="IRI1531" s="15"/>
      <c r="IRJ1531" s="15"/>
      <c r="IRK1531" s="15"/>
      <c r="IRL1531" s="15"/>
      <c r="IRM1531" s="15"/>
      <c r="IRN1531" s="15"/>
      <c r="IRO1531" s="15"/>
      <c r="IRP1531" s="15"/>
      <c r="IRQ1531" s="15"/>
      <c r="IRR1531" s="15"/>
      <c r="IRS1531" s="15"/>
      <c r="IRT1531" s="15"/>
      <c r="IRU1531" s="15"/>
      <c r="IRV1531" s="15"/>
      <c r="IRW1531" s="15"/>
      <c r="IRX1531" s="15"/>
      <c r="IRY1531" s="15"/>
      <c r="IRZ1531" s="15"/>
      <c r="ISA1531" s="15"/>
      <c r="ISB1531" s="15"/>
      <c r="ISC1531" s="15"/>
      <c r="ISD1531" s="15"/>
      <c r="ISE1531" s="15"/>
      <c r="ISF1531" s="15"/>
      <c r="ISG1531" s="15"/>
      <c r="ISH1531" s="15"/>
      <c r="ISI1531" s="15"/>
      <c r="ISJ1531" s="15"/>
      <c r="ISK1531" s="15"/>
      <c r="ISL1531" s="15"/>
      <c r="ISM1531" s="15"/>
      <c r="ISN1531" s="15"/>
      <c r="ISO1531" s="15"/>
      <c r="ISP1531" s="15"/>
      <c r="ISQ1531" s="15"/>
      <c r="ISR1531" s="15"/>
      <c r="ISS1531" s="15"/>
      <c r="IST1531" s="15"/>
      <c r="ISU1531" s="15"/>
      <c r="ISV1531" s="15"/>
      <c r="ISW1531" s="15"/>
      <c r="ISX1531" s="15"/>
      <c r="ISY1531" s="15"/>
      <c r="ISZ1531" s="15"/>
      <c r="ITA1531" s="15"/>
      <c r="ITB1531" s="15"/>
      <c r="ITC1531" s="15"/>
      <c r="ITD1531" s="15"/>
      <c r="ITE1531" s="15"/>
      <c r="ITF1531" s="15"/>
      <c r="ITG1531" s="15"/>
      <c r="ITH1531" s="15"/>
      <c r="ITI1531" s="15"/>
      <c r="ITJ1531" s="15"/>
      <c r="ITK1531" s="15"/>
      <c r="ITL1531" s="15"/>
      <c r="ITM1531" s="15"/>
      <c r="ITN1531" s="15"/>
      <c r="ITO1531" s="15"/>
      <c r="ITP1531" s="15"/>
      <c r="ITQ1531" s="15"/>
      <c r="ITR1531" s="15"/>
      <c r="ITS1531" s="15"/>
      <c r="ITT1531" s="15"/>
      <c r="ITU1531" s="15"/>
      <c r="ITV1531" s="15"/>
      <c r="ITW1531" s="15"/>
      <c r="ITX1531" s="15"/>
      <c r="ITY1531" s="15"/>
      <c r="ITZ1531" s="15"/>
      <c r="IUA1531" s="15"/>
      <c r="IUB1531" s="15"/>
      <c r="IUC1531" s="15"/>
      <c r="IUD1531" s="15"/>
      <c r="IUE1531" s="15"/>
      <c r="IUF1531" s="15"/>
      <c r="IUG1531" s="15"/>
      <c r="IUH1531" s="15"/>
      <c r="IUI1531" s="15"/>
      <c r="IUJ1531" s="15"/>
      <c r="IUK1531" s="15"/>
      <c r="IUL1531" s="15"/>
      <c r="IUM1531" s="15"/>
      <c r="IUN1531" s="15"/>
      <c r="IUO1531" s="15"/>
      <c r="IUP1531" s="15"/>
      <c r="IUQ1531" s="15"/>
      <c r="IUR1531" s="15"/>
      <c r="IUS1531" s="15"/>
      <c r="IUT1531" s="15"/>
      <c r="IUU1531" s="15"/>
      <c r="IUV1531" s="15"/>
      <c r="IUW1531" s="15"/>
      <c r="IUX1531" s="15"/>
      <c r="IUY1531" s="15"/>
      <c r="IUZ1531" s="15"/>
      <c r="IVA1531" s="15"/>
      <c r="IVB1531" s="15"/>
      <c r="IVC1531" s="15"/>
      <c r="IVD1531" s="15"/>
      <c r="IVE1531" s="15"/>
      <c r="IVF1531" s="15"/>
      <c r="IVG1531" s="15"/>
      <c r="IVH1531" s="15"/>
      <c r="IVI1531" s="15"/>
      <c r="IVJ1531" s="15"/>
      <c r="IVK1531" s="15"/>
      <c r="IVL1531" s="15"/>
      <c r="IVM1531" s="15"/>
      <c r="IVN1531" s="15"/>
      <c r="IVO1531" s="15"/>
      <c r="IVP1531" s="15"/>
      <c r="IVQ1531" s="15"/>
      <c r="IVR1531" s="15"/>
      <c r="IVS1531" s="15"/>
      <c r="IVT1531" s="15"/>
      <c r="IVU1531" s="15"/>
      <c r="IVV1531" s="15"/>
      <c r="IVW1531" s="15"/>
      <c r="IVX1531" s="15"/>
      <c r="IVY1531" s="15"/>
      <c r="IVZ1531" s="15"/>
      <c r="IWA1531" s="15"/>
      <c r="IWB1531" s="15"/>
      <c r="IWC1531" s="15"/>
      <c r="IWD1531" s="15"/>
      <c r="IWE1531" s="15"/>
      <c r="IWF1531" s="15"/>
      <c r="IWG1531" s="15"/>
      <c r="IWH1531" s="15"/>
      <c r="IWI1531" s="15"/>
      <c r="IWJ1531" s="15"/>
      <c r="IWK1531" s="15"/>
      <c r="IWL1531" s="15"/>
      <c r="IWM1531" s="15"/>
      <c r="IWN1531" s="15"/>
      <c r="IWO1531" s="15"/>
      <c r="IWP1531" s="15"/>
      <c r="IWQ1531" s="15"/>
      <c r="IWR1531" s="15"/>
      <c r="IWS1531" s="15"/>
      <c r="IWT1531" s="15"/>
      <c r="IWU1531" s="15"/>
      <c r="IWV1531" s="15"/>
      <c r="IWW1531" s="15"/>
      <c r="IWX1531" s="15"/>
      <c r="IWY1531" s="15"/>
      <c r="IWZ1531" s="15"/>
      <c r="IXA1531" s="15"/>
      <c r="IXB1531" s="15"/>
      <c r="IXC1531" s="15"/>
      <c r="IXD1531" s="15"/>
      <c r="IXE1531" s="15"/>
      <c r="IXF1531" s="15"/>
      <c r="IXG1531" s="15"/>
      <c r="IXH1531" s="15"/>
      <c r="IXI1531" s="15"/>
      <c r="IXJ1531" s="15"/>
      <c r="IXK1531" s="15"/>
      <c r="IXL1531" s="15"/>
      <c r="IXM1531" s="15"/>
      <c r="IXN1531" s="15"/>
      <c r="IXO1531" s="15"/>
      <c r="IXP1531" s="15"/>
      <c r="IXQ1531" s="15"/>
      <c r="IXR1531" s="15"/>
      <c r="IXS1531" s="15"/>
      <c r="IXT1531" s="15"/>
      <c r="IXU1531" s="15"/>
      <c r="IXV1531" s="15"/>
      <c r="IXW1531" s="15"/>
      <c r="IXX1531" s="15"/>
      <c r="IXY1531" s="15"/>
      <c r="IXZ1531" s="15"/>
      <c r="IYA1531" s="15"/>
      <c r="IYB1531" s="15"/>
      <c r="IYC1531" s="15"/>
      <c r="IYD1531" s="15"/>
      <c r="IYE1531" s="15"/>
      <c r="IYF1531" s="15"/>
      <c r="IYG1531" s="15"/>
      <c r="IYH1531" s="15"/>
      <c r="IYI1531" s="15"/>
      <c r="IYJ1531" s="15"/>
      <c r="IYK1531" s="15"/>
      <c r="IYL1531" s="15"/>
      <c r="IYM1531" s="15"/>
      <c r="IYN1531" s="15"/>
      <c r="IYO1531" s="15"/>
      <c r="IYP1531" s="15"/>
      <c r="IYQ1531" s="15"/>
      <c r="IYR1531" s="15"/>
      <c r="IYS1531" s="15"/>
      <c r="IYT1531" s="15"/>
      <c r="IYU1531" s="15"/>
      <c r="IYV1531" s="15"/>
      <c r="IYW1531" s="15"/>
      <c r="IYX1531" s="15"/>
      <c r="IYY1531" s="15"/>
      <c r="IYZ1531" s="15"/>
      <c r="IZA1531" s="15"/>
      <c r="IZB1531" s="15"/>
      <c r="IZC1531" s="15"/>
      <c r="IZD1531" s="15"/>
      <c r="IZE1531" s="15"/>
      <c r="IZF1531" s="15"/>
      <c r="IZG1531" s="15"/>
      <c r="IZH1531" s="15"/>
      <c r="IZI1531" s="15"/>
      <c r="IZJ1531" s="15"/>
      <c r="IZK1531" s="15"/>
      <c r="IZL1531" s="15"/>
      <c r="IZM1531" s="15"/>
      <c r="IZN1531" s="15"/>
      <c r="IZO1531" s="15"/>
      <c r="IZP1531" s="15"/>
      <c r="IZQ1531" s="15"/>
      <c r="IZR1531" s="15"/>
      <c r="IZS1531" s="15"/>
      <c r="IZT1531" s="15"/>
      <c r="IZU1531" s="15"/>
      <c r="IZV1531" s="15"/>
      <c r="IZW1531" s="15"/>
      <c r="IZX1531" s="15"/>
      <c r="IZY1531" s="15"/>
      <c r="IZZ1531" s="15"/>
      <c r="JAA1531" s="15"/>
      <c r="JAB1531" s="15"/>
      <c r="JAC1531" s="15"/>
      <c r="JAD1531" s="15"/>
      <c r="JAE1531" s="15"/>
      <c r="JAF1531" s="15"/>
      <c r="JAG1531" s="15"/>
      <c r="JAH1531" s="15"/>
      <c r="JAI1531" s="15"/>
      <c r="JAJ1531" s="15"/>
      <c r="JAK1531" s="15"/>
      <c r="JAL1531" s="15"/>
      <c r="JAM1531" s="15"/>
      <c r="JAN1531" s="15"/>
      <c r="JAO1531" s="15"/>
      <c r="JAP1531" s="15"/>
      <c r="JAQ1531" s="15"/>
      <c r="JAR1531" s="15"/>
      <c r="JAS1531" s="15"/>
      <c r="JAT1531" s="15"/>
      <c r="JAU1531" s="15"/>
      <c r="JAV1531" s="15"/>
      <c r="JAW1531" s="15"/>
      <c r="JAX1531" s="15"/>
      <c r="JAY1531" s="15"/>
      <c r="JAZ1531" s="15"/>
      <c r="JBA1531" s="15"/>
      <c r="JBB1531" s="15"/>
      <c r="JBC1531" s="15"/>
      <c r="JBD1531" s="15"/>
      <c r="JBE1531" s="15"/>
      <c r="JBF1531" s="15"/>
      <c r="JBG1531" s="15"/>
      <c r="JBH1531" s="15"/>
      <c r="JBI1531" s="15"/>
      <c r="JBJ1531" s="15"/>
      <c r="JBK1531" s="15"/>
      <c r="JBL1531" s="15"/>
      <c r="JBM1531" s="15"/>
      <c r="JBN1531" s="15"/>
      <c r="JBO1531" s="15"/>
      <c r="JBP1531" s="15"/>
      <c r="JBQ1531" s="15"/>
      <c r="JBR1531" s="15"/>
      <c r="JBS1531" s="15"/>
      <c r="JBT1531" s="15"/>
      <c r="JBU1531" s="15"/>
      <c r="JBV1531" s="15"/>
      <c r="JBW1531" s="15"/>
      <c r="JBX1531" s="15"/>
      <c r="JBY1531" s="15"/>
      <c r="JBZ1531" s="15"/>
      <c r="JCA1531" s="15"/>
      <c r="JCB1531" s="15"/>
      <c r="JCC1531" s="15"/>
      <c r="JCD1531" s="15"/>
      <c r="JCE1531" s="15"/>
      <c r="JCF1531" s="15"/>
      <c r="JCG1531" s="15"/>
      <c r="JCH1531" s="15"/>
      <c r="JCI1531" s="15"/>
      <c r="JCJ1531" s="15"/>
      <c r="JCK1531" s="15"/>
      <c r="JCL1531" s="15"/>
      <c r="JCM1531" s="15"/>
      <c r="JCN1531" s="15"/>
      <c r="JCO1531" s="15"/>
      <c r="JCP1531" s="15"/>
      <c r="JCQ1531" s="15"/>
      <c r="JCR1531" s="15"/>
      <c r="JCS1531" s="15"/>
      <c r="JCT1531" s="15"/>
      <c r="JCU1531" s="15"/>
      <c r="JCV1531" s="15"/>
      <c r="JCW1531" s="15"/>
      <c r="JCX1531" s="15"/>
      <c r="JCY1531" s="15"/>
      <c r="JCZ1531" s="15"/>
      <c r="JDA1531" s="15"/>
      <c r="JDB1531" s="15"/>
      <c r="JDC1531" s="15"/>
      <c r="JDD1531" s="15"/>
      <c r="JDE1531" s="15"/>
      <c r="JDF1531" s="15"/>
      <c r="JDG1531" s="15"/>
      <c r="JDH1531" s="15"/>
      <c r="JDI1531" s="15"/>
      <c r="JDJ1531" s="15"/>
      <c r="JDK1531" s="15"/>
      <c r="JDL1531" s="15"/>
      <c r="JDM1531" s="15"/>
      <c r="JDN1531" s="15"/>
      <c r="JDO1531" s="15"/>
      <c r="JDP1531" s="15"/>
      <c r="JDQ1531" s="15"/>
      <c r="JDR1531" s="15"/>
      <c r="JDS1531" s="15"/>
      <c r="JDT1531" s="15"/>
      <c r="JDU1531" s="15"/>
      <c r="JDV1531" s="15"/>
      <c r="JDW1531" s="15"/>
      <c r="JDX1531" s="15"/>
      <c r="JDY1531" s="15"/>
      <c r="JDZ1531" s="15"/>
      <c r="JEA1531" s="15"/>
      <c r="JEB1531" s="15"/>
      <c r="JEC1531" s="15"/>
      <c r="JED1531" s="15"/>
      <c r="JEE1531" s="15"/>
      <c r="JEF1531" s="15"/>
      <c r="JEG1531" s="15"/>
      <c r="JEH1531" s="15"/>
      <c r="JEI1531" s="15"/>
      <c r="JEJ1531" s="15"/>
      <c r="JEK1531" s="15"/>
      <c r="JEL1531" s="15"/>
      <c r="JEM1531" s="15"/>
      <c r="JEN1531" s="15"/>
      <c r="JEO1531" s="15"/>
      <c r="JEP1531" s="15"/>
      <c r="JEQ1531" s="15"/>
      <c r="JER1531" s="15"/>
      <c r="JES1531" s="15"/>
      <c r="JET1531" s="15"/>
      <c r="JEU1531" s="15"/>
      <c r="JEV1531" s="15"/>
      <c r="JEW1531" s="15"/>
      <c r="JEX1531" s="15"/>
      <c r="JEY1531" s="15"/>
      <c r="JEZ1531" s="15"/>
      <c r="JFA1531" s="15"/>
      <c r="JFB1531" s="15"/>
      <c r="JFC1531" s="15"/>
      <c r="JFD1531" s="15"/>
      <c r="JFE1531" s="15"/>
      <c r="JFF1531" s="15"/>
      <c r="JFG1531" s="15"/>
      <c r="JFH1531" s="15"/>
      <c r="JFI1531" s="15"/>
      <c r="JFJ1531" s="15"/>
      <c r="JFK1531" s="15"/>
      <c r="JFL1531" s="15"/>
      <c r="JFM1531" s="15"/>
      <c r="JFN1531" s="15"/>
      <c r="JFO1531" s="15"/>
      <c r="JFP1531" s="15"/>
      <c r="JFQ1531" s="15"/>
      <c r="JFR1531" s="15"/>
      <c r="JFS1531" s="15"/>
      <c r="JFT1531" s="15"/>
      <c r="JFU1531" s="15"/>
      <c r="JFV1531" s="15"/>
      <c r="JFW1531" s="15"/>
      <c r="JFX1531" s="15"/>
      <c r="JFY1531" s="15"/>
      <c r="JFZ1531" s="15"/>
      <c r="JGA1531" s="15"/>
      <c r="JGB1531" s="15"/>
      <c r="JGC1531" s="15"/>
      <c r="JGD1531" s="15"/>
      <c r="JGE1531" s="15"/>
      <c r="JGF1531" s="15"/>
      <c r="JGG1531" s="15"/>
      <c r="JGH1531" s="15"/>
      <c r="JGI1531" s="15"/>
      <c r="JGJ1531" s="15"/>
      <c r="JGK1531" s="15"/>
      <c r="JGL1531" s="15"/>
      <c r="JGM1531" s="15"/>
      <c r="JGN1531" s="15"/>
      <c r="JGO1531" s="15"/>
      <c r="JGP1531" s="15"/>
      <c r="JGQ1531" s="15"/>
      <c r="JGR1531" s="15"/>
      <c r="JGS1531" s="15"/>
      <c r="JGT1531" s="15"/>
      <c r="JGU1531" s="15"/>
      <c r="JGV1531" s="15"/>
      <c r="JGW1531" s="15"/>
      <c r="JGX1531" s="15"/>
      <c r="JGY1531" s="15"/>
      <c r="JGZ1531" s="15"/>
      <c r="JHA1531" s="15"/>
      <c r="JHB1531" s="15"/>
      <c r="JHC1531" s="15"/>
      <c r="JHD1531" s="15"/>
      <c r="JHE1531" s="15"/>
      <c r="JHF1531" s="15"/>
      <c r="JHG1531" s="15"/>
      <c r="JHH1531" s="15"/>
      <c r="JHI1531" s="15"/>
      <c r="JHJ1531" s="15"/>
      <c r="JHK1531" s="15"/>
      <c r="JHL1531" s="15"/>
      <c r="JHM1531" s="15"/>
      <c r="JHN1531" s="15"/>
      <c r="JHO1531" s="15"/>
      <c r="JHP1531" s="15"/>
      <c r="JHQ1531" s="15"/>
      <c r="JHR1531" s="15"/>
      <c r="JHS1531" s="15"/>
      <c r="JHT1531" s="15"/>
      <c r="JHU1531" s="15"/>
      <c r="JHV1531" s="15"/>
      <c r="JHW1531" s="15"/>
      <c r="JHX1531" s="15"/>
      <c r="JHY1531" s="15"/>
      <c r="JHZ1531" s="15"/>
      <c r="JIA1531" s="15"/>
      <c r="JIB1531" s="15"/>
      <c r="JIC1531" s="15"/>
      <c r="JID1531" s="15"/>
      <c r="JIE1531" s="15"/>
      <c r="JIF1531" s="15"/>
      <c r="JIG1531" s="15"/>
      <c r="JIH1531" s="15"/>
      <c r="JII1531" s="15"/>
      <c r="JIJ1531" s="15"/>
      <c r="JIK1531" s="15"/>
      <c r="JIL1531" s="15"/>
      <c r="JIM1531" s="15"/>
      <c r="JIN1531" s="15"/>
      <c r="JIO1531" s="15"/>
      <c r="JIP1531" s="15"/>
      <c r="JIQ1531" s="15"/>
      <c r="JIR1531" s="15"/>
      <c r="JIS1531" s="15"/>
      <c r="JIT1531" s="15"/>
      <c r="JIU1531" s="15"/>
      <c r="JIV1531" s="15"/>
      <c r="JIW1531" s="15"/>
      <c r="JIX1531" s="15"/>
      <c r="JIY1531" s="15"/>
      <c r="JIZ1531" s="15"/>
      <c r="JJA1531" s="15"/>
      <c r="JJB1531" s="15"/>
      <c r="JJC1531" s="15"/>
      <c r="JJD1531" s="15"/>
      <c r="JJE1531" s="15"/>
      <c r="JJF1531" s="15"/>
      <c r="JJG1531" s="15"/>
      <c r="JJH1531" s="15"/>
      <c r="JJI1531" s="15"/>
      <c r="JJJ1531" s="15"/>
      <c r="JJK1531" s="15"/>
      <c r="JJL1531" s="15"/>
      <c r="JJM1531" s="15"/>
      <c r="JJN1531" s="15"/>
      <c r="JJO1531" s="15"/>
      <c r="JJP1531" s="15"/>
      <c r="JJQ1531" s="15"/>
      <c r="JJR1531" s="15"/>
      <c r="JJS1531" s="15"/>
      <c r="JJT1531" s="15"/>
      <c r="JJU1531" s="15"/>
      <c r="JJV1531" s="15"/>
      <c r="JJW1531" s="15"/>
      <c r="JJX1531" s="15"/>
      <c r="JJY1531" s="15"/>
      <c r="JJZ1531" s="15"/>
      <c r="JKA1531" s="15"/>
      <c r="JKB1531" s="15"/>
      <c r="JKC1531" s="15"/>
      <c r="JKD1531" s="15"/>
      <c r="JKE1531" s="15"/>
      <c r="JKF1531" s="15"/>
      <c r="JKG1531" s="15"/>
      <c r="JKH1531" s="15"/>
      <c r="JKI1531" s="15"/>
      <c r="JKJ1531" s="15"/>
      <c r="JKK1531" s="15"/>
      <c r="JKL1531" s="15"/>
      <c r="JKM1531" s="15"/>
      <c r="JKN1531" s="15"/>
      <c r="JKO1531" s="15"/>
      <c r="JKP1531" s="15"/>
      <c r="JKQ1531" s="15"/>
      <c r="JKR1531" s="15"/>
      <c r="JKS1531" s="15"/>
      <c r="JKT1531" s="15"/>
      <c r="JKU1531" s="15"/>
      <c r="JKV1531" s="15"/>
      <c r="JKW1531" s="15"/>
      <c r="JKX1531" s="15"/>
      <c r="JKY1531" s="15"/>
      <c r="JKZ1531" s="15"/>
      <c r="JLA1531" s="15"/>
      <c r="JLB1531" s="15"/>
      <c r="JLC1531" s="15"/>
      <c r="JLD1531" s="15"/>
      <c r="JLE1531" s="15"/>
      <c r="JLF1531" s="15"/>
      <c r="JLG1531" s="15"/>
      <c r="JLH1531" s="15"/>
      <c r="JLI1531" s="15"/>
      <c r="JLJ1531" s="15"/>
      <c r="JLK1531" s="15"/>
      <c r="JLL1531" s="15"/>
      <c r="JLM1531" s="15"/>
      <c r="JLN1531" s="15"/>
      <c r="JLO1531" s="15"/>
      <c r="JLP1531" s="15"/>
      <c r="JLQ1531" s="15"/>
      <c r="JLR1531" s="15"/>
      <c r="JLS1531" s="15"/>
      <c r="JLT1531" s="15"/>
      <c r="JLU1531" s="15"/>
      <c r="JLV1531" s="15"/>
      <c r="JLW1531" s="15"/>
      <c r="JLX1531" s="15"/>
      <c r="JLY1531" s="15"/>
      <c r="JLZ1531" s="15"/>
      <c r="JMA1531" s="15"/>
      <c r="JMB1531" s="15"/>
      <c r="JMC1531" s="15"/>
      <c r="JMD1531" s="15"/>
      <c r="JME1531" s="15"/>
      <c r="JMF1531" s="15"/>
      <c r="JMG1531" s="15"/>
      <c r="JMH1531" s="15"/>
      <c r="JMI1531" s="15"/>
      <c r="JMJ1531" s="15"/>
      <c r="JMK1531" s="15"/>
      <c r="JML1531" s="15"/>
      <c r="JMM1531" s="15"/>
      <c r="JMN1531" s="15"/>
      <c r="JMO1531" s="15"/>
      <c r="JMP1531" s="15"/>
      <c r="JMQ1531" s="15"/>
      <c r="JMR1531" s="15"/>
      <c r="JMS1531" s="15"/>
      <c r="JMT1531" s="15"/>
      <c r="JMU1531" s="15"/>
      <c r="JMV1531" s="15"/>
      <c r="JMW1531" s="15"/>
      <c r="JMX1531" s="15"/>
      <c r="JMY1531" s="15"/>
      <c r="JMZ1531" s="15"/>
      <c r="JNA1531" s="15"/>
      <c r="JNB1531" s="15"/>
      <c r="JNC1531" s="15"/>
      <c r="JND1531" s="15"/>
      <c r="JNE1531" s="15"/>
      <c r="JNF1531" s="15"/>
      <c r="JNG1531" s="15"/>
      <c r="JNH1531" s="15"/>
      <c r="JNI1531" s="15"/>
      <c r="JNJ1531" s="15"/>
      <c r="JNK1531" s="15"/>
      <c r="JNL1531" s="15"/>
      <c r="JNM1531" s="15"/>
      <c r="JNN1531" s="15"/>
      <c r="JNO1531" s="15"/>
      <c r="JNP1531" s="15"/>
      <c r="JNQ1531" s="15"/>
      <c r="JNR1531" s="15"/>
      <c r="JNS1531" s="15"/>
      <c r="JNT1531" s="15"/>
      <c r="JNU1531" s="15"/>
      <c r="JNV1531" s="15"/>
      <c r="JNW1531" s="15"/>
      <c r="JNX1531" s="15"/>
      <c r="JNY1531" s="15"/>
      <c r="JNZ1531" s="15"/>
      <c r="JOA1531" s="15"/>
      <c r="JOB1531" s="15"/>
      <c r="JOC1531" s="15"/>
      <c r="JOD1531" s="15"/>
      <c r="JOE1531" s="15"/>
      <c r="JOF1531" s="15"/>
      <c r="JOG1531" s="15"/>
      <c r="JOH1531" s="15"/>
      <c r="JOI1531" s="15"/>
      <c r="JOJ1531" s="15"/>
      <c r="JOK1531" s="15"/>
      <c r="JOL1531" s="15"/>
      <c r="JOM1531" s="15"/>
      <c r="JON1531" s="15"/>
      <c r="JOO1531" s="15"/>
      <c r="JOP1531" s="15"/>
      <c r="JOQ1531" s="15"/>
      <c r="JOR1531" s="15"/>
      <c r="JOS1531" s="15"/>
      <c r="JOT1531" s="15"/>
      <c r="JOU1531" s="15"/>
      <c r="JOV1531" s="15"/>
      <c r="JOW1531" s="15"/>
      <c r="JOX1531" s="15"/>
      <c r="JOY1531" s="15"/>
      <c r="JOZ1531" s="15"/>
      <c r="JPA1531" s="15"/>
      <c r="JPB1531" s="15"/>
      <c r="JPC1531" s="15"/>
      <c r="JPD1531" s="15"/>
      <c r="JPE1531" s="15"/>
      <c r="JPF1531" s="15"/>
      <c r="JPG1531" s="15"/>
      <c r="JPH1531" s="15"/>
      <c r="JPI1531" s="15"/>
      <c r="JPJ1531" s="15"/>
      <c r="JPK1531" s="15"/>
      <c r="JPL1531" s="15"/>
      <c r="JPM1531" s="15"/>
      <c r="JPN1531" s="15"/>
      <c r="JPO1531" s="15"/>
      <c r="JPP1531" s="15"/>
      <c r="JPQ1531" s="15"/>
      <c r="JPR1531" s="15"/>
      <c r="JPS1531" s="15"/>
      <c r="JPT1531" s="15"/>
      <c r="JPU1531" s="15"/>
      <c r="JPV1531" s="15"/>
      <c r="JPW1531" s="15"/>
      <c r="JPX1531" s="15"/>
      <c r="JPY1531" s="15"/>
      <c r="JPZ1531" s="15"/>
      <c r="JQA1531" s="15"/>
      <c r="JQB1531" s="15"/>
      <c r="JQC1531" s="15"/>
      <c r="JQD1531" s="15"/>
      <c r="JQE1531" s="15"/>
      <c r="JQF1531" s="15"/>
      <c r="JQG1531" s="15"/>
      <c r="JQH1531" s="15"/>
      <c r="JQI1531" s="15"/>
      <c r="JQJ1531" s="15"/>
      <c r="JQK1531" s="15"/>
      <c r="JQL1531" s="15"/>
      <c r="JQM1531" s="15"/>
      <c r="JQN1531" s="15"/>
      <c r="JQO1531" s="15"/>
      <c r="JQP1531" s="15"/>
      <c r="JQQ1531" s="15"/>
      <c r="JQR1531" s="15"/>
      <c r="JQS1531" s="15"/>
      <c r="JQT1531" s="15"/>
      <c r="JQU1531" s="15"/>
      <c r="JQV1531" s="15"/>
      <c r="JQW1531" s="15"/>
      <c r="JQX1531" s="15"/>
      <c r="JQY1531" s="15"/>
      <c r="JQZ1531" s="15"/>
      <c r="JRA1531" s="15"/>
      <c r="JRB1531" s="15"/>
      <c r="JRC1531" s="15"/>
      <c r="JRD1531" s="15"/>
      <c r="JRE1531" s="15"/>
      <c r="JRF1531" s="15"/>
      <c r="JRG1531" s="15"/>
      <c r="JRH1531" s="15"/>
      <c r="JRI1531" s="15"/>
      <c r="JRJ1531" s="15"/>
      <c r="JRK1531" s="15"/>
      <c r="JRL1531" s="15"/>
      <c r="JRM1531" s="15"/>
      <c r="JRN1531" s="15"/>
      <c r="JRO1531" s="15"/>
      <c r="JRP1531" s="15"/>
      <c r="JRQ1531" s="15"/>
      <c r="JRR1531" s="15"/>
      <c r="JRS1531" s="15"/>
      <c r="JRT1531" s="15"/>
      <c r="JRU1531" s="15"/>
      <c r="JRV1531" s="15"/>
      <c r="JRW1531" s="15"/>
      <c r="JRX1531" s="15"/>
      <c r="JRY1531" s="15"/>
      <c r="JRZ1531" s="15"/>
      <c r="JSA1531" s="15"/>
      <c r="JSB1531" s="15"/>
      <c r="JSC1531" s="15"/>
      <c r="JSD1531" s="15"/>
      <c r="JSE1531" s="15"/>
      <c r="JSF1531" s="15"/>
      <c r="JSG1531" s="15"/>
      <c r="JSH1531" s="15"/>
      <c r="JSI1531" s="15"/>
      <c r="JSJ1531" s="15"/>
      <c r="JSK1531" s="15"/>
      <c r="JSL1531" s="15"/>
      <c r="JSM1531" s="15"/>
      <c r="JSN1531" s="15"/>
      <c r="JSO1531" s="15"/>
      <c r="JSP1531" s="15"/>
      <c r="JSQ1531" s="15"/>
      <c r="JSR1531" s="15"/>
      <c r="JSS1531" s="15"/>
      <c r="JST1531" s="15"/>
      <c r="JSU1531" s="15"/>
      <c r="JSV1531" s="15"/>
      <c r="JSW1531" s="15"/>
      <c r="JSX1531" s="15"/>
      <c r="JSY1531" s="15"/>
      <c r="JSZ1531" s="15"/>
      <c r="JTA1531" s="15"/>
      <c r="JTB1531" s="15"/>
      <c r="JTC1531" s="15"/>
      <c r="JTD1531" s="15"/>
      <c r="JTE1531" s="15"/>
      <c r="JTF1531" s="15"/>
      <c r="JTG1531" s="15"/>
      <c r="JTH1531" s="15"/>
      <c r="JTI1531" s="15"/>
      <c r="JTJ1531" s="15"/>
      <c r="JTK1531" s="15"/>
      <c r="JTL1531" s="15"/>
      <c r="JTM1531" s="15"/>
      <c r="JTN1531" s="15"/>
      <c r="JTO1531" s="15"/>
      <c r="JTP1531" s="15"/>
      <c r="JTQ1531" s="15"/>
      <c r="JTR1531" s="15"/>
      <c r="JTS1531" s="15"/>
      <c r="JTT1531" s="15"/>
      <c r="JTU1531" s="15"/>
      <c r="JTV1531" s="15"/>
      <c r="JTW1531" s="15"/>
      <c r="JTX1531" s="15"/>
      <c r="JTY1531" s="15"/>
      <c r="JTZ1531" s="15"/>
      <c r="JUA1531" s="15"/>
      <c r="JUB1531" s="15"/>
      <c r="JUC1531" s="15"/>
      <c r="JUD1531" s="15"/>
      <c r="JUE1531" s="15"/>
      <c r="JUF1531" s="15"/>
      <c r="JUG1531" s="15"/>
      <c r="JUH1531" s="15"/>
      <c r="JUI1531" s="15"/>
      <c r="JUJ1531" s="15"/>
      <c r="JUK1531" s="15"/>
      <c r="JUL1531" s="15"/>
      <c r="JUM1531" s="15"/>
      <c r="JUN1531" s="15"/>
      <c r="JUO1531" s="15"/>
      <c r="JUP1531" s="15"/>
      <c r="JUQ1531" s="15"/>
      <c r="JUR1531" s="15"/>
      <c r="JUS1531" s="15"/>
      <c r="JUT1531" s="15"/>
      <c r="JUU1531" s="15"/>
      <c r="JUV1531" s="15"/>
      <c r="JUW1531" s="15"/>
      <c r="JUX1531" s="15"/>
      <c r="JUY1531" s="15"/>
      <c r="JUZ1531" s="15"/>
      <c r="JVA1531" s="15"/>
      <c r="JVB1531" s="15"/>
      <c r="JVC1531" s="15"/>
      <c r="JVD1531" s="15"/>
      <c r="JVE1531" s="15"/>
      <c r="JVF1531" s="15"/>
      <c r="JVG1531" s="15"/>
      <c r="JVH1531" s="15"/>
      <c r="JVI1531" s="15"/>
      <c r="JVJ1531" s="15"/>
      <c r="JVK1531" s="15"/>
      <c r="JVL1531" s="15"/>
      <c r="JVM1531" s="15"/>
      <c r="JVN1531" s="15"/>
      <c r="JVO1531" s="15"/>
      <c r="JVP1531" s="15"/>
      <c r="JVQ1531" s="15"/>
      <c r="JVR1531" s="15"/>
      <c r="JVS1531" s="15"/>
      <c r="JVT1531" s="15"/>
      <c r="JVU1531" s="15"/>
      <c r="JVV1531" s="15"/>
      <c r="JVW1531" s="15"/>
      <c r="JVX1531" s="15"/>
      <c r="JVY1531" s="15"/>
      <c r="JVZ1531" s="15"/>
      <c r="JWA1531" s="15"/>
      <c r="JWB1531" s="15"/>
      <c r="JWC1531" s="15"/>
      <c r="JWD1531" s="15"/>
      <c r="JWE1531" s="15"/>
      <c r="JWF1531" s="15"/>
      <c r="JWG1531" s="15"/>
      <c r="JWH1531" s="15"/>
      <c r="JWI1531" s="15"/>
      <c r="JWJ1531" s="15"/>
      <c r="JWK1531" s="15"/>
      <c r="JWL1531" s="15"/>
      <c r="JWM1531" s="15"/>
      <c r="JWN1531" s="15"/>
      <c r="JWO1531" s="15"/>
      <c r="JWP1531" s="15"/>
      <c r="JWQ1531" s="15"/>
      <c r="JWR1531" s="15"/>
      <c r="JWS1531" s="15"/>
      <c r="JWT1531" s="15"/>
      <c r="JWU1531" s="15"/>
      <c r="JWV1531" s="15"/>
      <c r="JWW1531" s="15"/>
      <c r="JWX1531" s="15"/>
      <c r="JWY1531" s="15"/>
      <c r="JWZ1531" s="15"/>
      <c r="JXA1531" s="15"/>
      <c r="JXB1531" s="15"/>
      <c r="JXC1531" s="15"/>
      <c r="JXD1531" s="15"/>
      <c r="JXE1531" s="15"/>
      <c r="JXF1531" s="15"/>
      <c r="JXG1531" s="15"/>
      <c r="JXH1531" s="15"/>
      <c r="JXI1531" s="15"/>
      <c r="JXJ1531" s="15"/>
      <c r="JXK1531" s="15"/>
      <c r="JXL1531" s="15"/>
      <c r="JXM1531" s="15"/>
      <c r="JXN1531" s="15"/>
      <c r="JXO1531" s="15"/>
      <c r="JXP1531" s="15"/>
      <c r="JXQ1531" s="15"/>
      <c r="JXR1531" s="15"/>
      <c r="JXS1531" s="15"/>
      <c r="JXT1531" s="15"/>
      <c r="JXU1531" s="15"/>
      <c r="JXV1531" s="15"/>
      <c r="JXW1531" s="15"/>
      <c r="JXX1531" s="15"/>
      <c r="JXY1531" s="15"/>
      <c r="JXZ1531" s="15"/>
      <c r="JYA1531" s="15"/>
      <c r="JYB1531" s="15"/>
      <c r="JYC1531" s="15"/>
      <c r="JYD1531" s="15"/>
      <c r="JYE1531" s="15"/>
      <c r="JYF1531" s="15"/>
      <c r="JYG1531" s="15"/>
      <c r="JYH1531" s="15"/>
      <c r="JYI1531" s="15"/>
      <c r="JYJ1531" s="15"/>
      <c r="JYK1531" s="15"/>
      <c r="JYL1531" s="15"/>
      <c r="JYM1531" s="15"/>
      <c r="JYN1531" s="15"/>
      <c r="JYO1531" s="15"/>
      <c r="JYP1531" s="15"/>
      <c r="JYQ1531" s="15"/>
      <c r="JYR1531" s="15"/>
      <c r="JYS1531" s="15"/>
      <c r="JYT1531" s="15"/>
      <c r="JYU1531" s="15"/>
      <c r="JYV1531" s="15"/>
      <c r="JYW1531" s="15"/>
      <c r="JYX1531" s="15"/>
      <c r="JYY1531" s="15"/>
      <c r="JYZ1531" s="15"/>
      <c r="JZA1531" s="15"/>
      <c r="JZB1531" s="15"/>
      <c r="JZC1531" s="15"/>
      <c r="JZD1531" s="15"/>
      <c r="JZE1531" s="15"/>
      <c r="JZF1531" s="15"/>
      <c r="JZG1531" s="15"/>
      <c r="JZH1531" s="15"/>
      <c r="JZI1531" s="15"/>
      <c r="JZJ1531" s="15"/>
      <c r="JZK1531" s="15"/>
      <c r="JZL1531" s="15"/>
      <c r="JZM1531" s="15"/>
      <c r="JZN1531" s="15"/>
      <c r="JZO1531" s="15"/>
      <c r="JZP1531" s="15"/>
      <c r="JZQ1531" s="15"/>
      <c r="JZR1531" s="15"/>
      <c r="JZS1531" s="15"/>
      <c r="JZT1531" s="15"/>
      <c r="JZU1531" s="15"/>
      <c r="JZV1531" s="15"/>
      <c r="JZW1531" s="15"/>
      <c r="JZX1531" s="15"/>
      <c r="JZY1531" s="15"/>
      <c r="JZZ1531" s="15"/>
      <c r="KAA1531" s="15"/>
      <c r="KAB1531" s="15"/>
      <c r="KAC1531" s="15"/>
      <c r="KAD1531" s="15"/>
      <c r="KAE1531" s="15"/>
      <c r="KAF1531" s="15"/>
      <c r="KAG1531" s="15"/>
      <c r="KAH1531" s="15"/>
      <c r="KAI1531" s="15"/>
      <c r="KAJ1531" s="15"/>
      <c r="KAK1531" s="15"/>
      <c r="KAL1531" s="15"/>
      <c r="KAM1531" s="15"/>
      <c r="KAN1531" s="15"/>
      <c r="KAO1531" s="15"/>
      <c r="KAP1531" s="15"/>
      <c r="KAQ1531" s="15"/>
      <c r="KAR1531" s="15"/>
      <c r="KAS1531" s="15"/>
      <c r="KAT1531" s="15"/>
      <c r="KAU1531" s="15"/>
      <c r="KAV1531" s="15"/>
      <c r="KAW1531" s="15"/>
      <c r="KAX1531" s="15"/>
      <c r="KAY1531" s="15"/>
      <c r="KAZ1531" s="15"/>
      <c r="KBA1531" s="15"/>
      <c r="KBB1531" s="15"/>
      <c r="KBC1531" s="15"/>
      <c r="KBD1531" s="15"/>
      <c r="KBE1531" s="15"/>
      <c r="KBF1531" s="15"/>
      <c r="KBG1531" s="15"/>
      <c r="KBH1531" s="15"/>
      <c r="KBI1531" s="15"/>
      <c r="KBJ1531" s="15"/>
      <c r="KBK1531" s="15"/>
      <c r="KBL1531" s="15"/>
      <c r="KBM1531" s="15"/>
      <c r="KBN1531" s="15"/>
      <c r="KBO1531" s="15"/>
      <c r="KBP1531" s="15"/>
      <c r="KBQ1531" s="15"/>
      <c r="KBR1531" s="15"/>
      <c r="KBS1531" s="15"/>
      <c r="KBT1531" s="15"/>
      <c r="KBU1531" s="15"/>
      <c r="KBV1531" s="15"/>
      <c r="KBW1531" s="15"/>
      <c r="KBX1531" s="15"/>
      <c r="KBY1531" s="15"/>
      <c r="KBZ1531" s="15"/>
      <c r="KCA1531" s="15"/>
      <c r="KCB1531" s="15"/>
      <c r="KCC1531" s="15"/>
      <c r="KCD1531" s="15"/>
      <c r="KCE1531" s="15"/>
      <c r="KCF1531" s="15"/>
      <c r="KCG1531" s="15"/>
      <c r="KCH1531" s="15"/>
      <c r="KCI1531" s="15"/>
      <c r="KCJ1531" s="15"/>
      <c r="KCK1531" s="15"/>
      <c r="KCL1531" s="15"/>
      <c r="KCM1531" s="15"/>
      <c r="KCN1531" s="15"/>
      <c r="KCO1531" s="15"/>
      <c r="KCP1531" s="15"/>
      <c r="KCQ1531" s="15"/>
      <c r="KCR1531" s="15"/>
      <c r="KCS1531" s="15"/>
      <c r="KCT1531" s="15"/>
      <c r="KCU1531" s="15"/>
      <c r="KCV1531" s="15"/>
      <c r="KCW1531" s="15"/>
      <c r="KCX1531" s="15"/>
      <c r="KCY1531" s="15"/>
      <c r="KCZ1531" s="15"/>
      <c r="KDA1531" s="15"/>
      <c r="KDB1531" s="15"/>
      <c r="KDC1531" s="15"/>
      <c r="KDD1531" s="15"/>
      <c r="KDE1531" s="15"/>
      <c r="KDF1531" s="15"/>
      <c r="KDG1531" s="15"/>
      <c r="KDH1531" s="15"/>
      <c r="KDI1531" s="15"/>
      <c r="KDJ1531" s="15"/>
      <c r="KDK1531" s="15"/>
      <c r="KDL1531" s="15"/>
      <c r="KDM1531" s="15"/>
      <c r="KDN1531" s="15"/>
      <c r="KDO1531" s="15"/>
      <c r="KDP1531" s="15"/>
      <c r="KDQ1531" s="15"/>
      <c r="KDR1531" s="15"/>
      <c r="KDS1531" s="15"/>
      <c r="KDT1531" s="15"/>
      <c r="KDU1531" s="15"/>
      <c r="KDV1531" s="15"/>
      <c r="KDW1531" s="15"/>
      <c r="KDX1531" s="15"/>
      <c r="KDY1531" s="15"/>
      <c r="KDZ1531" s="15"/>
      <c r="KEA1531" s="15"/>
      <c r="KEB1531" s="15"/>
      <c r="KEC1531" s="15"/>
      <c r="KED1531" s="15"/>
      <c r="KEE1531" s="15"/>
      <c r="KEF1531" s="15"/>
      <c r="KEG1531" s="15"/>
      <c r="KEH1531" s="15"/>
      <c r="KEI1531" s="15"/>
      <c r="KEJ1531" s="15"/>
      <c r="KEK1531" s="15"/>
      <c r="KEL1531" s="15"/>
      <c r="KEM1531" s="15"/>
      <c r="KEN1531" s="15"/>
      <c r="KEO1531" s="15"/>
      <c r="KEP1531" s="15"/>
      <c r="KEQ1531" s="15"/>
      <c r="KER1531" s="15"/>
      <c r="KES1531" s="15"/>
      <c r="KET1531" s="15"/>
      <c r="KEU1531" s="15"/>
      <c r="KEV1531" s="15"/>
      <c r="KEW1531" s="15"/>
      <c r="KEX1531" s="15"/>
      <c r="KEY1531" s="15"/>
      <c r="KEZ1531" s="15"/>
      <c r="KFA1531" s="15"/>
      <c r="KFB1531" s="15"/>
      <c r="KFC1531" s="15"/>
      <c r="KFD1531" s="15"/>
      <c r="KFE1531" s="15"/>
      <c r="KFF1531" s="15"/>
      <c r="KFG1531" s="15"/>
      <c r="KFH1531" s="15"/>
      <c r="KFI1531" s="15"/>
      <c r="KFJ1531" s="15"/>
      <c r="KFK1531" s="15"/>
      <c r="KFL1531" s="15"/>
      <c r="KFM1531" s="15"/>
      <c r="KFN1531" s="15"/>
      <c r="KFO1531" s="15"/>
      <c r="KFP1531" s="15"/>
      <c r="KFQ1531" s="15"/>
      <c r="KFR1531" s="15"/>
      <c r="KFS1531" s="15"/>
      <c r="KFT1531" s="15"/>
      <c r="KFU1531" s="15"/>
      <c r="KFV1531" s="15"/>
      <c r="KFW1531" s="15"/>
      <c r="KFX1531" s="15"/>
      <c r="KFY1531" s="15"/>
      <c r="KFZ1531" s="15"/>
      <c r="KGA1531" s="15"/>
      <c r="KGB1531" s="15"/>
      <c r="KGC1531" s="15"/>
      <c r="KGD1531" s="15"/>
      <c r="KGE1531" s="15"/>
      <c r="KGF1531" s="15"/>
      <c r="KGG1531" s="15"/>
      <c r="KGH1531" s="15"/>
      <c r="KGI1531" s="15"/>
      <c r="KGJ1531" s="15"/>
      <c r="KGK1531" s="15"/>
      <c r="KGL1531" s="15"/>
      <c r="KGM1531" s="15"/>
      <c r="KGN1531" s="15"/>
      <c r="KGO1531" s="15"/>
      <c r="KGP1531" s="15"/>
      <c r="KGQ1531" s="15"/>
      <c r="KGR1531" s="15"/>
      <c r="KGS1531" s="15"/>
      <c r="KGT1531" s="15"/>
      <c r="KGU1531" s="15"/>
      <c r="KGV1531" s="15"/>
      <c r="KGW1531" s="15"/>
      <c r="KGX1531" s="15"/>
      <c r="KGY1531" s="15"/>
      <c r="KGZ1531" s="15"/>
      <c r="KHA1531" s="15"/>
      <c r="KHB1531" s="15"/>
      <c r="KHC1531" s="15"/>
      <c r="KHD1531" s="15"/>
      <c r="KHE1531" s="15"/>
      <c r="KHF1531" s="15"/>
      <c r="KHG1531" s="15"/>
      <c r="KHH1531" s="15"/>
      <c r="KHI1531" s="15"/>
      <c r="KHJ1531" s="15"/>
      <c r="KHK1531" s="15"/>
      <c r="KHL1531" s="15"/>
      <c r="KHM1531" s="15"/>
      <c r="KHN1531" s="15"/>
      <c r="KHO1531" s="15"/>
      <c r="KHP1531" s="15"/>
      <c r="KHQ1531" s="15"/>
      <c r="KHR1531" s="15"/>
      <c r="KHS1531" s="15"/>
      <c r="KHT1531" s="15"/>
      <c r="KHU1531" s="15"/>
      <c r="KHV1531" s="15"/>
      <c r="KHW1531" s="15"/>
      <c r="KHX1531" s="15"/>
      <c r="KHY1531" s="15"/>
      <c r="KHZ1531" s="15"/>
      <c r="KIA1531" s="15"/>
      <c r="KIB1531" s="15"/>
      <c r="KIC1531" s="15"/>
      <c r="KID1531" s="15"/>
      <c r="KIE1531" s="15"/>
      <c r="KIF1531" s="15"/>
      <c r="KIG1531" s="15"/>
      <c r="KIH1531" s="15"/>
      <c r="KII1531" s="15"/>
      <c r="KIJ1531" s="15"/>
      <c r="KIK1531" s="15"/>
      <c r="KIL1531" s="15"/>
      <c r="KIM1531" s="15"/>
      <c r="KIN1531" s="15"/>
      <c r="KIO1531" s="15"/>
      <c r="KIP1531" s="15"/>
      <c r="KIQ1531" s="15"/>
      <c r="KIR1531" s="15"/>
      <c r="KIS1531" s="15"/>
      <c r="KIT1531" s="15"/>
      <c r="KIU1531" s="15"/>
      <c r="KIV1531" s="15"/>
      <c r="KIW1531" s="15"/>
      <c r="KIX1531" s="15"/>
      <c r="KIY1531" s="15"/>
      <c r="KIZ1531" s="15"/>
      <c r="KJA1531" s="15"/>
      <c r="KJB1531" s="15"/>
      <c r="KJC1531" s="15"/>
      <c r="KJD1531" s="15"/>
      <c r="KJE1531" s="15"/>
      <c r="KJF1531" s="15"/>
      <c r="KJG1531" s="15"/>
      <c r="KJH1531" s="15"/>
      <c r="KJI1531" s="15"/>
      <c r="KJJ1531" s="15"/>
      <c r="KJK1531" s="15"/>
      <c r="KJL1531" s="15"/>
      <c r="KJM1531" s="15"/>
      <c r="KJN1531" s="15"/>
      <c r="KJO1531" s="15"/>
      <c r="KJP1531" s="15"/>
      <c r="KJQ1531" s="15"/>
      <c r="KJR1531" s="15"/>
      <c r="KJS1531" s="15"/>
      <c r="KJT1531" s="15"/>
      <c r="KJU1531" s="15"/>
      <c r="KJV1531" s="15"/>
      <c r="KJW1531" s="15"/>
      <c r="KJX1531" s="15"/>
      <c r="KJY1531" s="15"/>
      <c r="KJZ1531" s="15"/>
      <c r="KKA1531" s="15"/>
      <c r="KKB1531" s="15"/>
      <c r="KKC1531" s="15"/>
      <c r="KKD1531" s="15"/>
      <c r="KKE1531" s="15"/>
      <c r="KKF1531" s="15"/>
      <c r="KKG1531" s="15"/>
      <c r="KKH1531" s="15"/>
      <c r="KKI1531" s="15"/>
      <c r="KKJ1531" s="15"/>
      <c r="KKK1531" s="15"/>
      <c r="KKL1531" s="15"/>
      <c r="KKM1531" s="15"/>
      <c r="KKN1531" s="15"/>
      <c r="KKO1531" s="15"/>
      <c r="KKP1531" s="15"/>
      <c r="KKQ1531" s="15"/>
      <c r="KKR1531" s="15"/>
      <c r="KKS1531" s="15"/>
      <c r="KKT1531" s="15"/>
      <c r="KKU1531" s="15"/>
      <c r="KKV1531" s="15"/>
      <c r="KKW1531" s="15"/>
      <c r="KKX1531" s="15"/>
      <c r="KKY1531" s="15"/>
      <c r="KKZ1531" s="15"/>
      <c r="KLA1531" s="15"/>
      <c r="KLB1531" s="15"/>
      <c r="KLC1531" s="15"/>
      <c r="KLD1531" s="15"/>
      <c r="KLE1531" s="15"/>
      <c r="KLF1531" s="15"/>
      <c r="KLG1531" s="15"/>
      <c r="KLH1531" s="15"/>
      <c r="KLI1531" s="15"/>
      <c r="KLJ1531" s="15"/>
      <c r="KLK1531" s="15"/>
      <c r="KLL1531" s="15"/>
      <c r="KLM1531" s="15"/>
      <c r="KLN1531" s="15"/>
      <c r="KLO1531" s="15"/>
      <c r="KLP1531" s="15"/>
      <c r="KLQ1531" s="15"/>
      <c r="KLR1531" s="15"/>
      <c r="KLS1531" s="15"/>
      <c r="KLT1531" s="15"/>
      <c r="KLU1531" s="15"/>
      <c r="KLV1531" s="15"/>
      <c r="KLW1531" s="15"/>
      <c r="KLX1531" s="15"/>
      <c r="KLY1531" s="15"/>
      <c r="KLZ1531" s="15"/>
      <c r="KMA1531" s="15"/>
      <c r="KMB1531" s="15"/>
      <c r="KMC1531" s="15"/>
      <c r="KMD1531" s="15"/>
      <c r="KME1531" s="15"/>
      <c r="KMF1531" s="15"/>
      <c r="KMG1531" s="15"/>
      <c r="KMH1531" s="15"/>
      <c r="KMI1531" s="15"/>
      <c r="KMJ1531" s="15"/>
      <c r="KMK1531" s="15"/>
      <c r="KML1531" s="15"/>
      <c r="KMM1531" s="15"/>
      <c r="KMN1531" s="15"/>
      <c r="KMO1531" s="15"/>
      <c r="KMP1531" s="15"/>
      <c r="KMQ1531" s="15"/>
      <c r="KMR1531" s="15"/>
      <c r="KMS1531" s="15"/>
      <c r="KMT1531" s="15"/>
      <c r="KMU1531" s="15"/>
      <c r="KMV1531" s="15"/>
      <c r="KMW1531" s="15"/>
      <c r="KMX1531" s="15"/>
      <c r="KMY1531" s="15"/>
      <c r="KMZ1531" s="15"/>
      <c r="KNA1531" s="15"/>
      <c r="KNB1531" s="15"/>
      <c r="KNC1531" s="15"/>
      <c r="KND1531" s="15"/>
      <c r="KNE1531" s="15"/>
      <c r="KNF1531" s="15"/>
      <c r="KNG1531" s="15"/>
      <c r="KNH1531" s="15"/>
      <c r="KNI1531" s="15"/>
      <c r="KNJ1531" s="15"/>
      <c r="KNK1531" s="15"/>
      <c r="KNL1531" s="15"/>
      <c r="KNM1531" s="15"/>
      <c r="KNN1531" s="15"/>
      <c r="KNO1531" s="15"/>
      <c r="KNP1531" s="15"/>
      <c r="KNQ1531" s="15"/>
      <c r="KNR1531" s="15"/>
      <c r="KNS1531" s="15"/>
      <c r="KNT1531" s="15"/>
      <c r="KNU1531" s="15"/>
      <c r="KNV1531" s="15"/>
      <c r="KNW1531" s="15"/>
      <c r="KNX1531" s="15"/>
      <c r="KNY1531" s="15"/>
      <c r="KNZ1531" s="15"/>
      <c r="KOA1531" s="15"/>
      <c r="KOB1531" s="15"/>
      <c r="KOC1531" s="15"/>
      <c r="KOD1531" s="15"/>
      <c r="KOE1531" s="15"/>
      <c r="KOF1531" s="15"/>
      <c r="KOG1531" s="15"/>
      <c r="KOH1531" s="15"/>
      <c r="KOI1531" s="15"/>
      <c r="KOJ1531" s="15"/>
      <c r="KOK1531" s="15"/>
      <c r="KOL1531" s="15"/>
      <c r="KOM1531" s="15"/>
      <c r="KON1531" s="15"/>
      <c r="KOO1531" s="15"/>
      <c r="KOP1531" s="15"/>
      <c r="KOQ1531" s="15"/>
      <c r="KOR1531" s="15"/>
      <c r="KOS1531" s="15"/>
      <c r="KOT1531" s="15"/>
      <c r="KOU1531" s="15"/>
      <c r="KOV1531" s="15"/>
      <c r="KOW1531" s="15"/>
      <c r="KOX1531" s="15"/>
      <c r="KOY1531" s="15"/>
      <c r="KOZ1531" s="15"/>
      <c r="KPA1531" s="15"/>
      <c r="KPB1531" s="15"/>
      <c r="KPC1531" s="15"/>
      <c r="KPD1531" s="15"/>
      <c r="KPE1531" s="15"/>
      <c r="KPF1531" s="15"/>
      <c r="KPG1531" s="15"/>
      <c r="KPH1531" s="15"/>
      <c r="KPI1531" s="15"/>
      <c r="KPJ1531" s="15"/>
      <c r="KPK1531" s="15"/>
      <c r="KPL1531" s="15"/>
      <c r="KPM1531" s="15"/>
      <c r="KPN1531" s="15"/>
      <c r="KPO1531" s="15"/>
      <c r="KPP1531" s="15"/>
      <c r="KPQ1531" s="15"/>
      <c r="KPR1531" s="15"/>
      <c r="KPS1531" s="15"/>
      <c r="KPT1531" s="15"/>
      <c r="KPU1531" s="15"/>
      <c r="KPV1531" s="15"/>
      <c r="KPW1531" s="15"/>
      <c r="KPX1531" s="15"/>
      <c r="KPY1531" s="15"/>
      <c r="KPZ1531" s="15"/>
      <c r="KQA1531" s="15"/>
      <c r="KQB1531" s="15"/>
      <c r="KQC1531" s="15"/>
      <c r="KQD1531" s="15"/>
      <c r="KQE1531" s="15"/>
      <c r="KQF1531" s="15"/>
      <c r="KQG1531" s="15"/>
      <c r="KQH1531" s="15"/>
      <c r="KQI1531" s="15"/>
      <c r="KQJ1531" s="15"/>
      <c r="KQK1531" s="15"/>
      <c r="KQL1531" s="15"/>
      <c r="KQM1531" s="15"/>
      <c r="KQN1531" s="15"/>
      <c r="KQO1531" s="15"/>
      <c r="KQP1531" s="15"/>
      <c r="KQQ1531" s="15"/>
      <c r="KQR1531" s="15"/>
      <c r="KQS1531" s="15"/>
      <c r="KQT1531" s="15"/>
      <c r="KQU1531" s="15"/>
      <c r="KQV1531" s="15"/>
      <c r="KQW1531" s="15"/>
      <c r="KQX1531" s="15"/>
      <c r="KQY1531" s="15"/>
      <c r="KQZ1531" s="15"/>
      <c r="KRA1531" s="15"/>
      <c r="KRB1531" s="15"/>
      <c r="KRC1531" s="15"/>
      <c r="KRD1531" s="15"/>
      <c r="KRE1531" s="15"/>
      <c r="KRF1531" s="15"/>
      <c r="KRG1531" s="15"/>
      <c r="KRH1531" s="15"/>
      <c r="KRI1531" s="15"/>
      <c r="KRJ1531" s="15"/>
      <c r="KRK1531" s="15"/>
      <c r="KRL1531" s="15"/>
      <c r="KRM1531" s="15"/>
      <c r="KRN1531" s="15"/>
      <c r="KRO1531" s="15"/>
      <c r="KRP1531" s="15"/>
      <c r="KRQ1531" s="15"/>
      <c r="KRR1531" s="15"/>
      <c r="KRS1531" s="15"/>
      <c r="KRT1531" s="15"/>
      <c r="KRU1531" s="15"/>
      <c r="KRV1531" s="15"/>
      <c r="KRW1531" s="15"/>
      <c r="KRX1531" s="15"/>
      <c r="KRY1531" s="15"/>
      <c r="KRZ1531" s="15"/>
      <c r="KSA1531" s="15"/>
      <c r="KSB1531" s="15"/>
      <c r="KSC1531" s="15"/>
      <c r="KSD1531" s="15"/>
      <c r="KSE1531" s="15"/>
      <c r="KSF1531" s="15"/>
      <c r="KSG1531" s="15"/>
      <c r="KSH1531" s="15"/>
      <c r="KSI1531" s="15"/>
      <c r="KSJ1531" s="15"/>
      <c r="KSK1531" s="15"/>
      <c r="KSL1531" s="15"/>
      <c r="KSM1531" s="15"/>
      <c r="KSN1531" s="15"/>
      <c r="KSO1531" s="15"/>
      <c r="KSP1531" s="15"/>
      <c r="KSQ1531" s="15"/>
      <c r="KSR1531" s="15"/>
      <c r="KSS1531" s="15"/>
      <c r="KST1531" s="15"/>
      <c r="KSU1531" s="15"/>
      <c r="KSV1531" s="15"/>
      <c r="KSW1531" s="15"/>
      <c r="KSX1531" s="15"/>
      <c r="KSY1531" s="15"/>
      <c r="KSZ1531" s="15"/>
      <c r="KTA1531" s="15"/>
      <c r="KTB1531" s="15"/>
      <c r="KTC1531" s="15"/>
      <c r="KTD1531" s="15"/>
      <c r="KTE1531" s="15"/>
      <c r="KTF1531" s="15"/>
      <c r="KTG1531" s="15"/>
      <c r="KTH1531" s="15"/>
      <c r="KTI1531" s="15"/>
      <c r="KTJ1531" s="15"/>
      <c r="KTK1531" s="15"/>
      <c r="KTL1531" s="15"/>
      <c r="KTM1531" s="15"/>
      <c r="KTN1531" s="15"/>
      <c r="KTO1531" s="15"/>
      <c r="KTP1531" s="15"/>
      <c r="KTQ1531" s="15"/>
      <c r="KTR1531" s="15"/>
      <c r="KTS1531" s="15"/>
      <c r="KTT1531" s="15"/>
      <c r="KTU1531" s="15"/>
      <c r="KTV1531" s="15"/>
      <c r="KTW1531" s="15"/>
      <c r="KTX1531" s="15"/>
      <c r="KTY1531" s="15"/>
      <c r="KTZ1531" s="15"/>
      <c r="KUA1531" s="15"/>
      <c r="KUB1531" s="15"/>
      <c r="KUC1531" s="15"/>
      <c r="KUD1531" s="15"/>
      <c r="KUE1531" s="15"/>
      <c r="KUF1531" s="15"/>
      <c r="KUG1531" s="15"/>
      <c r="KUH1531" s="15"/>
      <c r="KUI1531" s="15"/>
      <c r="KUJ1531" s="15"/>
      <c r="KUK1531" s="15"/>
      <c r="KUL1531" s="15"/>
      <c r="KUM1531" s="15"/>
      <c r="KUN1531" s="15"/>
      <c r="KUO1531" s="15"/>
      <c r="KUP1531" s="15"/>
      <c r="KUQ1531" s="15"/>
      <c r="KUR1531" s="15"/>
      <c r="KUS1531" s="15"/>
      <c r="KUT1531" s="15"/>
      <c r="KUU1531" s="15"/>
      <c r="KUV1531" s="15"/>
      <c r="KUW1531" s="15"/>
      <c r="KUX1531" s="15"/>
      <c r="KUY1531" s="15"/>
      <c r="KUZ1531" s="15"/>
      <c r="KVA1531" s="15"/>
      <c r="KVB1531" s="15"/>
      <c r="KVC1531" s="15"/>
      <c r="KVD1531" s="15"/>
      <c r="KVE1531" s="15"/>
      <c r="KVF1531" s="15"/>
      <c r="KVG1531" s="15"/>
      <c r="KVH1531" s="15"/>
      <c r="KVI1531" s="15"/>
      <c r="KVJ1531" s="15"/>
      <c r="KVK1531" s="15"/>
      <c r="KVL1531" s="15"/>
      <c r="KVM1531" s="15"/>
      <c r="KVN1531" s="15"/>
      <c r="KVO1531" s="15"/>
      <c r="KVP1531" s="15"/>
      <c r="KVQ1531" s="15"/>
      <c r="KVR1531" s="15"/>
      <c r="KVS1531" s="15"/>
      <c r="KVT1531" s="15"/>
      <c r="KVU1531" s="15"/>
      <c r="KVV1531" s="15"/>
      <c r="KVW1531" s="15"/>
      <c r="KVX1531" s="15"/>
      <c r="KVY1531" s="15"/>
      <c r="KVZ1531" s="15"/>
      <c r="KWA1531" s="15"/>
      <c r="KWB1531" s="15"/>
      <c r="KWC1531" s="15"/>
      <c r="KWD1531" s="15"/>
      <c r="KWE1531" s="15"/>
      <c r="KWF1531" s="15"/>
      <c r="KWG1531" s="15"/>
      <c r="KWH1531" s="15"/>
      <c r="KWI1531" s="15"/>
      <c r="KWJ1531" s="15"/>
      <c r="KWK1531" s="15"/>
      <c r="KWL1531" s="15"/>
      <c r="KWM1531" s="15"/>
      <c r="KWN1531" s="15"/>
      <c r="KWO1531" s="15"/>
      <c r="KWP1531" s="15"/>
      <c r="KWQ1531" s="15"/>
      <c r="KWR1531" s="15"/>
      <c r="KWS1531" s="15"/>
      <c r="KWT1531" s="15"/>
      <c r="KWU1531" s="15"/>
      <c r="KWV1531" s="15"/>
      <c r="KWW1531" s="15"/>
      <c r="KWX1531" s="15"/>
      <c r="KWY1531" s="15"/>
      <c r="KWZ1531" s="15"/>
      <c r="KXA1531" s="15"/>
      <c r="KXB1531" s="15"/>
      <c r="KXC1531" s="15"/>
      <c r="KXD1531" s="15"/>
      <c r="KXE1531" s="15"/>
      <c r="KXF1531" s="15"/>
      <c r="KXG1531" s="15"/>
      <c r="KXH1531" s="15"/>
      <c r="KXI1531" s="15"/>
      <c r="KXJ1531" s="15"/>
      <c r="KXK1531" s="15"/>
      <c r="KXL1531" s="15"/>
      <c r="KXM1531" s="15"/>
      <c r="KXN1531" s="15"/>
      <c r="KXO1531" s="15"/>
      <c r="KXP1531" s="15"/>
      <c r="KXQ1531" s="15"/>
      <c r="KXR1531" s="15"/>
      <c r="KXS1531" s="15"/>
      <c r="KXT1531" s="15"/>
      <c r="KXU1531" s="15"/>
      <c r="KXV1531" s="15"/>
      <c r="KXW1531" s="15"/>
      <c r="KXX1531" s="15"/>
      <c r="KXY1531" s="15"/>
      <c r="KXZ1531" s="15"/>
      <c r="KYA1531" s="15"/>
      <c r="KYB1531" s="15"/>
      <c r="KYC1531" s="15"/>
      <c r="KYD1531" s="15"/>
      <c r="KYE1531" s="15"/>
      <c r="KYF1531" s="15"/>
      <c r="KYG1531" s="15"/>
      <c r="KYH1531" s="15"/>
      <c r="KYI1531" s="15"/>
      <c r="KYJ1531" s="15"/>
      <c r="KYK1531" s="15"/>
      <c r="KYL1531" s="15"/>
      <c r="KYM1531" s="15"/>
      <c r="KYN1531" s="15"/>
      <c r="KYO1531" s="15"/>
      <c r="KYP1531" s="15"/>
      <c r="KYQ1531" s="15"/>
      <c r="KYR1531" s="15"/>
      <c r="KYS1531" s="15"/>
      <c r="KYT1531" s="15"/>
      <c r="KYU1531" s="15"/>
      <c r="KYV1531" s="15"/>
      <c r="KYW1531" s="15"/>
      <c r="KYX1531" s="15"/>
      <c r="KYY1531" s="15"/>
      <c r="KYZ1531" s="15"/>
      <c r="KZA1531" s="15"/>
      <c r="KZB1531" s="15"/>
      <c r="KZC1531" s="15"/>
      <c r="KZD1531" s="15"/>
      <c r="KZE1531" s="15"/>
      <c r="KZF1531" s="15"/>
      <c r="KZG1531" s="15"/>
      <c r="KZH1531" s="15"/>
      <c r="KZI1531" s="15"/>
      <c r="KZJ1531" s="15"/>
      <c r="KZK1531" s="15"/>
      <c r="KZL1531" s="15"/>
      <c r="KZM1531" s="15"/>
      <c r="KZN1531" s="15"/>
      <c r="KZO1531" s="15"/>
      <c r="KZP1531" s="15"/>
      <c r="KZQ1531" s="15"/>
      <c r="KZR1531" s="15"/>
      <c r="KZS1531" s="15"/>
      <c r="KZT1531" s="15"/>
      <c r="KZU1531" s="15"/>
      <c r="KZV1531" s="15"/>
      <c r="KZW1531" s="15"/>
      <c r="KZX1531" s="15"/>
      <c r="KZY1531" s="15"/>
      <c r="KZZ1531" s="15"/>
      <c r="LAA1531" s="15"/>
      <c r="LAB1531" s="15"/>
      <c r="LAC1531" s="15"/>
      <c r="LAD1531" s="15"/>
      <c r="LAE1531" s="15"/>
      <c r="LAF1531" s="15"/>
      <c r="LAG1531" s="15"/>
      <c r="LAH1531" s="15"/>
      <c r="LAI1531" s="15"/>
      <c r="LAJ1531" s="15"/>
      <c r="LAK1531" s="15"/>
      <c r="LAL1531" s="15"/>
      <c r="LAM1531" s="15"/>
      <c r="LAN1531" s="15"/>
      <c r="LAO1531" s="15"/>
      <c r="LAP1531" s="15"/>
      <c r="LAQ1531" s="15"/>
      <c r="LAR1531" s="15"/>
      <c r="LAS1531" s="15"/>
      <c r="LAT1531" s="15"/>
      <c r="LAU1531" s="15"/>
      <c r="LAV1531" s="15"/>
      <c r="LAW1531" s="15"/>
      <c r="LAX1531" s="15"/>
      <c r="LAY1531" s="15"/>
      <c r="LAZ1531" s="15"/>
      <c r="LBA1531" s="15"/>
      <c r="LBB1531" s="15"/>
      <c r="LBC1531" s="15"/>
      <c r="LBD1531" s="15"/>
      <c r="LBE1531" s="15"/>
      <c r="LBF1531" s="15"/>
      <c r="LBG1531" s="15"/>
      <c r="LBH1531" s="15"/>
      <c r="LBI1531" s="15"/>
      <c r="LBJ1531" s="15"/>
      <c r="LBK1531" s="15"/>
      <c r="LBL1531" s="15"/>
      <c r="LBM1531" s="15"/>
      <c r="LBN1531" s="15"/>
      <c r="LBO1531" s="15"/>
      <c r="LBP1531" s="15"/>
      <c r="LBQ1531" s="15"/>
      <c r="LBR1531" s="15"/>
      <c r="LBS1531" s="15"/>
      <c r="LBT1531" s="15"/>
      <c r="LBU1531" s="15"/>
      <c r="LBV1531" s="15"/>
      <c r="LBW1531" s="15"/>
      <c r="LBX1531" s="15"/>
      <c r="LBY1531" s="15"/>
      <c r="LBZ1531" s="15"/>
      <c r="LCA1531" s="15"/>
      <c r="LCB1531" s="15"/>
      <c r="LCC1531" s="15"/>
      <c r="LCD1531" s="15"/>
      <c r="LCE1531" s="15"/>
      <c r="LCF1531" s="15"/>
      <c r="LCG1531" s="15"/>
      <c r="LCH1531" s="15"/>
      <c r="LCI1531" s="15"/>
      <c r="LCJ1531" s="15"/>
      <c r="LCK1531" s="15"/>
      <c r="LCL1531" s="15"/>
      <c r="LCM1531" s="15"/>
      <c r="LCN1531" s="15"/>
      <c r="LCO1531" s="15"/>
      <c r="LCP1531" s="15"/>
      <c r="LCQ1531" s="15"/>
      <c r="LCR1531" s="15"/>
      <c r="LCS1531" s="15"/>
      <c r="LCT1531" s="15"/>
      <c r="LCU1531" s="15"/>
      <c r="LCV1531" s="15"/>
      <c r="LCW1531" s="15"/>
      <c r="LCX1531" s="15"/>
      <c r="LCY1531" s="15"/>
      <c r="LCZ1531" s="15"/>
      <c r="LDA1531" s="15"/>
      <c r="LDB1531" s="15"/>
      <c r="LDC1531" s="15"/>
      <c r="LDD1531" s="15"/>
      <c r="LDE1531" s="15"/>
      <c r="LDF1531" s="15"/>
      <c r="LDG1531" s="15"/>
      <c r="LDH1531" s="15"/>
      <c r="LDI1531" s="15"/>
      <c r="LDJ1531" s="15"/>
      <c r="LDK1531" s="15"/>
      <c r="LDL1531" s="15"/>
      <c r="LDM1531" s="15"/>
      <c r="LDN1531" s="15"/>
      <c r="LDO1531" s="15"/>
      <c r="LDP1531" s="15"/>
      <c r="LDQ1531" s="15"/>
      <c r="LDR1531" s="15"/>
      <c r="LDS1531" s="15"/>
      <c r="LDT1531" s="15"/>
      <c r="LDU1531" s="15"/>
      <c r="LDV1531" s="15"/>
      <c r="LDW1531" s="15"/>
      <c r="LDX1531" s="15"/>
      <c r="LDY1531" s="15"/>
      <c r="LDZ1531" s="15"/>
      <c r="LEA1531" s="15"/>
      <c r="LEB1531" s="15"/>
      <c r="LEC1531" s="15"/>
      <c r="LED1531" s="15"/>
      <c r="LEE1531" s="15"/>
      <c r="LEF1531" s="15"/>
      <c r="LEG1531" s="15"/>
      <c r="LEH1531" s="15"/>
      <c r="LEI1531" s="15"/>
      <c r="LEJ1531" s="15"/>
      <c r="LEK1531" s="15"/>
      <c r="LEL1531" s="15"/>
      <c r="LEM1531" s="15"/>
      <c r="LEN1531" s="15"/>
      <c r="LEO1531" s="15"/>
      <c r="LEP1531" s="15"/>
      <c r="LEQ1531" s="15"/>
      <c r="LER1531" s="15"/>
      <c r="LES1531" s="15"/>
      <c r="LET1531" s="15"/>
      <c r="LEU1531" s="15"/>
      <c r="LEV1531" s="15"/>
      <c r="LEW1531" s="15"/>
      <c r="LEX1531" s="15"/>
      <c r="LEY1531" s="15"/>
      <c r="LEZ1531" s="15"/>
      <c r="LFA1531" s="15"/>
      <c r="LFB1531" s="15"/>
      <c r="LFC1531" s="15"/>
      <c r="LFD1531" s="15"/>
      <c r="LFE1531" s="15"/>
      <c r="LFF1531" s="15"/>
      <c r="LFG1531" s="15"/>
      <c r="LFH1531" s="15"/>
      <c r="LFI1531" s="15"/>
      <c r="LFJ1531" s="15"/>
      <c r="LFK1531" s="15"/>
      <c r="LFL1531" s="15"/>
      <c r="LFM1531" s="15"/>
      <c r="LFN1531" s="15"/>
      <c r="LFO1531" s="15"/>
      <c r="LFP1531" s="15"/>
      <c r="LFQ1531" s="15"/>
      <c r="LFR1531" s="15"/>
      <c r="LFS1531" s="15"/>
      <c r="LFT1531" s="15"/>
      <c r="LFU1531" s="15"/>
      <c r="LFV1531" s="15"/>
      <c r="LFW1531" s="15"/>
      <c r="LFX1531" s="15"/>
      <c r="LFY1531" s="15"/>
      <c r="LFZ1531" s="15"/>
      <c r="LGA1531" s="15"/>
      <c r="LGB1531" s="15"/>
      <c r="LGC1531" s="15"/>
      <c r="LGD1531" s="15"/>
      <c r="LGE1531" s="15"/>
      <c r="LGF1531" s="15"/>
      <c r="LGG1531" s="15"/>
      <c r="LGH1531" s="15"/>
      <c r="LGI1531" s="15"/>
      <c r="LGJ1531" s="15"/>
      <c r="LGK1531" s="15"/>
      <c r="LGL1531" s="15"/>
      <c r="LGM1531" s="15"/>
      <c r="LGN1531" s="15"/>
      <c r="LGO1531" s="15"/>
      <c r="LGP1531" s="15"/>
      <c r="LGQ1531" s="15"/>
      <c r="LGR1531" s="15"/>
      <c r="LGS1531" s="15"/>
      <c r="LGT1531" s="15"/>
      <c r="LGU1531" s="15"/>
      <c r="LGV1531" s="15"/>
      <c r="LGW1531" s="15"/>
      <c r="LGX1531" s="15"/>
      <c r="LGY1531" s="15"/>
      <c r="LGZ1531" s="15"/>
      <c r="LHA1531" s="15"/>
      <c r="LHB1531" s="15"/>
      <c r="LHC1531" s="15"/>
      <c r="LHD1531" s="15"/>
      <c r="LHE1531" s="15"/>
      <c r="LHF1531" s="15"/>
      <c r="LHG1531" s="15"/>
      <c r="LHH1531" s="15"/>
      <c r="LHI1531" s="15"/>
      <c r="LHJ1531" s="15"/>
      <c r="LHK1531" s="15"/>
      <c r="LHL1531" s="15"/>
      <c r="LHM1531" s="15"/>
      <c r="LHN1531" s="15"/>
      <c r="LHO1531" s="15"/>
      <c r="LHP1531" s="15"/>
      <c r="LHQ1531" s="15"/>
      <c r="LHR1531" s="15"/>
      <c r="LHS1531" s="15"/>
      <c r="LHT1531" s="15"/>
      <c r="LHU1531" s="15"/>
      <c r="LHV1531" s="15"/>
      <c r="LHW1531" s="15"/>
      <c r="LHX1531" s="15"/>
      <c r="LHY1531" s="15"/>
      <c r="LHZ1531" s="15"/>
      <c r="LIA1531" s="15"/>
      <c r="LIB1531" s="15"/>
      <c r="LIC1531" s="15"/>
      <c r="LID1531" s="15"/>
      <c r="LIE1531" s="15"/>
      <c r="LIF1531" s="15"/>
      <c r="LIG1531" s="15"/>
      <c r="LIH1531" s="15"/>
      <c r="LII1531" s="15"/>
      <c r="LIJ1531" s="15"/>
      <c r="LIK1531" s="15"/>
      <c r="LIL1531" s="15"/>
      <c r="LIM1531" s="15"/>
      <c r="LIN1531" s="15"/>
      <c r="LIO1531" s="15"/>
      <c r="LIP1531" s="15"/>
      <c r="LIQ1531" s="15"/>
      <c r="LIR1531" s="15"/>
      <c r="LIS1531" s="15"/>
      <c r="LIT1531" s="15"/>
      <c r="LIU1531" s="15"/>
      <c r="LIV1531" s="15"/>
      <c r="LIW1531" s="15"/>
      <c r="LIX1531" s="15"/>
      <c r="LIY1531" s="15"/>
      <c r="LIZ1531" s="15"/>
      <c r="LJA1531" s="15"/>
      <c r="LJB1531" s="15"/>
      <c r="LJC1531" s="15"/>
      <c r="LJD1531" s="15"/>
      <c r="LJE1531" s="15"/>
      <c r="LJF1531" s="15"/>
      <c r="LJG1531" s="15"/>
      <c r="LJH1531" s="15"/>
      <c r="LJI1531" s="15"/>
      <c r="LJJ1531" s="15"/>
      <c r="LJK1531" s="15"/>
      <c r="LJL1531" s="15"/>
      <c r="LJM1531" s="15"/>
      <c r="LJN1531" s="15"/>
      <c r="LJO1531" s="15"/>
      <c r="LJP1531" s="15"/>
      <c r="LJQ1531" s="15"/>
      <c r="LJR1531" s="15"/>
      <c r="LJS1531" s="15"/>
      <c r="LJT1531" s="15"/>
      <c r="LJU1531" s="15"/>
      <c r="LJV1531" s="15"/>
      <c r="LJW1531" s="15"/>
      <c r="LJX1531" s="15"/>
      <c r="LJY1531" s="15"/>
      <c r="LJZ1531" s="15"/>
      <c r="LKA1531" s="15"/>
      <c r="LKB1531" s="15"/>
      <c r="LKC1531" s="15"/>
      <c r="LKD1531" s="15"/>
      <c r="LKE1531" s="15"/>
      <c r="LKF1531" s="15"/>
      <c r="LKG1531" s="15"/>
      <c r="LKH1531" s="15"/>
      <c r="LKI1531" s="15"/>
      <c r="LKJ1531" s="15"/>
      <c r="LKK1531" s="15"/>
      <c r="LKL1531" s="15"/>
      <c r="LKM1531" s="15"/>
      <c r="LKN1531" s="15"/>
      <c r="LKO1531" s="15"/>
      <c r="LKP1531" s="15"/>
      <c r="LKQ1531" s="15"/>
      <c r="LKR1531" s="15"/>
      <c r="LKS1531" s="15"/>
      <c r="LKT1531" s="15"/>
      <c r="LKU1531" s="15"/>
      <c r="LKV1531" s="15"/>
      <c r="LKW1531" s="15"/>
      <c r="LKX1531" s="15"/>
      <c r="LKY1531" s="15"/>
      <c r="LKZ1531" s="15"/>
      <c r="LLA1531" s="15"/>
      <c r="LLB1531" s="15"/>
      <c r="LLC1531" s="15"/>
      <c r="LLD1531" s="15"/>
      <c r="LLE1531" s="15"/>
      <c r="LLF1531" s="15"/>
      <c r="LLG1531" s="15"/>
      <c r="LLH1531" s="15"/>
      <c r="LLI1531" s="15"/>
      <c r="LLJ1531" s="15"/>
      <c r="LLK1531" s="15"/>
      <c r="LLL1531" s="15"/>
      <c r="LLM1531" s="15"/>
      <c r="LLN1531" s="15"/>
      <c r="LLO1531" s="15"/>
      <c r="LLP1531" s="15"/>
      <c r="LLQ1531" s="15"/>
      <c r="LLR1531" s="15"/>
      <c r="LLS1531" s="15"/>
      <c r="LLT1531" s="15"/>
      <c r="LLU1531" s="15"/>
      <c r="LLV1531" s="15"/>
      <c r="LLW1531" s="15"/>
      <c r="LLX1531" s="15"/>
      <c r="LLY1531" s="15"/>
      <c r="LLZ1531" s="15"/>
      <c r="LMA1531" s="15"/>
      <c r="LMB1531" s="15"/>
      <c r="LMC1531" s="15"/>
      <c r="LMD1531" s="15"/>
      <c r="LME1531" s="15"/>
      <c r="LMF1531" s="15"/>
      <c r="LMG1531" s="15"/>
      <c r="LMH1531" s="15"/>
      <c r="LMI1531" s="15"/>
      <c r="LMJ1531" s="15"/>
      <c r="LMK1531" s="15"/>
      <c r="LML1531" s="15"/>
      <c r="LMM1531" s="15"/>
      <c r="LMN1531" s="15"/>
      <c r="LMO1531" s="15"/>
      <c r="LMP1531" s="15"/>
      <c r="LMQ1531" s="15"/>
      <c r="LMR1531" s="15"/>
      <c r="LMS1531" s="15"/>
      <c r="LMT1531" s="15"/>
      <c r="LMU1531" s="15"/>
      <c r="LMV1531" s="15"/>
      <c r="LMW1531" s="15"/>
      <c r="LMX1531" s="15"/>
      <c r="LMY1531" s="15"/>
      <c r="LMZ1531" s="15"/>
      <c r="LNA1531" s="15"/>
      <c r="LNB1531" s="15"/>
      <c r="LNC1531" s="15"/>
      <c r="LND1531" s="15"/>
      <c r="LNE1531" s="15"/>
      <c r="LNF1531" s="15"/>
      <c r="LNG1531" s="15"/>
      <c r="LNH1531" s="15"/>
      <c r="LNI1531" s="15"/>
      <c r="LNJ1531" s="15"/>
      <c r="LNK1531" s="15"/>
      <c r="LNL1531" s="15"/>
      <c r="LNM1531" s="15"/>
      <c r="LNN1531" s="15"/>
      <c r="LNO1531" s="15"/>
      <c r="LNP1531" s="15"/>
      <c r="LNQ1531" s="15"/>
      <c r="LNR1531" s="15"/>
      <c r="LNS1531" s="15"/>
      <c r="LNT1531" s="15"/>
      <c r="LNU1531" s="15"/>
      <c r="LNV1531" s="15"/>
      <c r="LNW1531" s="15"/>
      <c r="LNX1531" s="15"/>
      <c r="LNY1531" s="15"/>
      <c r="LNZ1531" s="15"/>
      <c r="LOA1531" s="15"/>
      <c r="LOB1531" s="15"/>
      <c r="LOC1531" s="15"/>
      <c r="LOD1531" s="15"/>
      <c r="LOE1531" s="15"/>
      <c r="LOF1531" s="15"/>
      <c r="LOG1531" s="15"/>
      <c r="LOH1531" s="15"/>
      <c r="LOI1531" s="15"/>
      <c r="LOJ1531" s="15"/>
      <c r="LOK1531" s="15"/>
      <c r="LOL1531" s="15"/>
      <c r="LOM1531" s="15"/>
      <c r="LON1531" s="15"/>
      <c r="LOO1531" s="15"/>
      <c r="LOP1531" s="15"/>
      <c r="LOQ1531" s="15"/>
      <c r="LOR1531" s="15"/>
      <c r="LOS1531" s="15"/>
      <c r="LOT1531" s="15"/>
      <c r="LOU1531" s="15"/>
      <c r="LOV1531" s="15"/>
      <c r="LOW1531" s="15"/>
      <c r="LOX1531" s="15"/>
      <c r="LOY1531" s="15"/>
      <c r="LOZ1531" s="15"/>
      <c r="LPA1531" s="15"/>
      <c r="LPB1531" s="15"/>
      <c r="LPC1531" s="15"/>
      <c r="LPD1531" s="15"/>
      <c r="LPE1531" s="15"/>
      <c r="LPF1531" s="15"/>
      <c r="LPG1531" s="15"/>
      <c r="LPH1531" s="15"/>
      <c r="LPI1531" s="15"/>
      <c r="LPJ1531" s="15"/>
      <c r="LPK1531" s="15"/>
      <c r="LPL1531" s="15"/>
      <c r="LPM1531" s="15"/>
      <c r="LPN1531" s="15"/>
      <c r="LPO1531" s="15"/>
      <c r="LPP1531" s="15"/>
      <c r="LPQ1531" s="15"/>
      <c r="LPR1531" s="15"/>
      <c r="LPS1531" s="15"/>
      <c r="LPT1531" s="15"/>
      <c r="LPU1531" s="15"/>
      <c r="LPV1531" s="15"/>
      <c r="LPW1531" s="15"/>
      <c r="LPX1531" s="15"/>
      <c r="LPY1531" s="15"/>
      <c r="LPZ1531" s="15"/>
      <c r="LQA1531" s="15"/>
      <c r="LQB1531" s="15"/>
      <c r="LQC1531" s="15"/>
      <c r="LQD1531" s="15"/>
      <c r="LQE1531" s="15"/>
      <c r="LQF1531" s="15"/>
      <c r="LQG1531" s="15"/>
      <c r="LQH1531" s="15"/>
      <c r="LQI1531" s="15"/>
      <c r="LQJ1531" s="15"/>
      <c r="LQK1531" s="15"/>
      <c r="LQL1531" s="15"/>
      <c r="LQM1531" s="15"/>
      <c r="LQN1531" s="15"/>
      <c r="LQO1531" s="15"/>
      <c r="LQP1531" s="15"/>
      <c r="LQQ1531" s="15"/>
      <c r="LQR1531" s="15"/>
      <c r="LQS1531" s="15"/>
      <c r="LQT1531" s="15"/>
      <c r="LQU1531" s="15"/>
      <c r="LQV1531" s="15"/>
      <c r="LQW1531" s="15"/>
      <c r="LQX1531" s="15"/>
      <c r="LQY1531" s="15"/>
      <c r="LQZ1531" s="15"/>
      <c r="LRA1531" s="15"/>
      <c r="LRB1531" s="15"/>
      <c r="LRC1531" s="15"/>
      <c r="LRD1531" s="15"/>
      <c r="LRE1531" s="15"/>
      <c r="LRF1531" s="15"/>
      <c r="LRG1531" s="15"/>
      <c r="LRH1531" s="15"/>
      <c r="LRI1531" s="15"/>
      <c r="LRJ1531" s="15"/>
      <c r="LRK1531" s="15"/>
      <c r="LRL1531" s="15"/>
      <c r="LRM1531" s="15"/>
      <c r="LRN1531" s="15"/>
      <c r="LRO1531" s="15"/>
      <c r="LRP1531" s="15"/>
      <c r="LRQ1531" s="15"/>
      <c r="LRR1531" s="15"/>
      <c r="LRS1531" s="15"/>
      <c r="LRT1531" s="15"/>
      <c r="LRU1531" s="15"/>
      <c r="LRV1531" s="15"/>
      <c r="LRW1531" s="15"/>
      <c r="LRX1531" s="15"/>
      <c r="LRY1531" s="15"/>
      <c r="LRZ1531" s="15"/>
      <c r="LSA1531" s="15"/>
      <c r="LSB1531" s="15"/>
      <c r="LSC1531" s="15"/>
      <c r="LSD1531" s="15"/>
      <c r="LSE1531" s="15"/>
      <c r="LSF1531" s="15"/>
      <c r="LSG1531" s="15"/>
      <c r="LSH1531" s="15"/>
      <c r="LSI1531" s="15"/>
      <c r="LSJ1531" s="15"/>
      <c r="LSK1531" s="15"/>
      <c r="LSL1531" s="15"/>
      <c r="LSM1531" s="15"/>
      <c r="LSN1531" s="15"/>
      <c r="LSO1531" s="15"/>
      <c r="LSP1531" s="15"/>
      <c r="LSQ1531" s="15"/>
      <c r="LSR1531" s="15"/>
      <c r="LSS1531" s="15"/>
      <c r="LST1531" s="15"/>
      <c r="LSU1531" s="15"/>
      <c r="LSV1531" s="15"/>
      <c r="LSW1531" s="15"/>
      <c r="LSX1531" s="15"/>
      <c r="LSY1531" s="15"/>
      <c r="LSZ1531" s="15"/>
      <c r="LTA1531" s="15"/>
      <c r="LTB1531" s="15"/>
      <c r="LTC1531" s="15"/>
      <c r="LTD1531" s="15"/>
      <c r="LTE1531" s="15"/>
      <c r="LTF1531" s="15"/>
      <c r="LTG1531" s="15"/>
      <c r="LTH1531" s="15"/>
      <c r="LTI1531" s="15"/>
      <c r="LTJ1531" s="15"/>
      <c r="LTK1531" s="15"/>
      <c r="LTL1531" s="15"/>
      <c r="LTM1531" s="15"/>
      <c r="LTN1531" s="15"/>
      <c r="LTO1531" s="15"/>
      <c r="LTP1531" s="15"/>
      <c r="LTQ1531" s="15"/>
      <c r="LTR1531" s="15"/>
      <c r="LTS1531" s="15"/>
      <c r="LTT1531" s="15"/>
      <c r="LTU1531" s="15"/>
      <c r="LTV1531" s="15"/>
      <c r="LTW1531" s="15"/>
      <c r="LTX1531" s="15"/>
      <c r="LTY1531" s="15"/>
      <c r="LTZ1531" s="15"/>
      <c r="LUA1531" s="15"/>
      <c r="LUB1531" s="15"/>
      <c r="LUC1531" s="15"/>
      <c r="LUD1531" s="15"/>
      <c r="LUE1531" s="15"/>
      <c r="LUF1531" s="15"/>
      <c r="LUG1531" s="15"/>
      <c r="LUH1531" s="15"/>
      <c r="LUI1531" s="15"/>
      <c r="LUJ1531" s="15"/>
      <c r="LUK1531" s="15"/>
      <c r="LUL1531" s="15"/>
      <c r="LUM1531" s="15"/>
      <c r="LUN1531" s="15"/>
      <c r="LUO1531" s="15"/>
      <c r="LUP1531" s="15"/>
      <c r="LUQ1531" s="15"/>
      <c r="LUR1531" s="15"/>
      <c r="LUS1531" s="15"/>
      <c r="LUT1531" s="15"/>
      <c r="LUU1531" s="15"/>
      <c r="LUV1531" s="15"/>
      <c r="LUW1531" s="15"/>
      <c r="LUX1531" s="15"/>
      <c r="LUY1531" s="15"/>
      <c r="LUZ1531" s="15"/>
      <c r="LVA1531" s="15"/>
      <c r="LVB1531" s="15"/>
      <c r="LVC1531" s="15"/>
      <c r="LVD1531" s="15"/>
      <c r="LVE1531" s="15"/>
      <c r="LVF1531" s="15"/>
      <c r="LVG1531" s="15"/>
      <c r="LVH1531" s="15"/>
      <c r="LVI1531" s="15"/>
      <c r="LVJ1531" s="15"/>
      <c r="LVK1531" s="15"/>
      <c r="LVL1531" s="15"/>
      <c r="LVM1531" s="15"/>
      <c r="LVN1531" s="15"/>
      <c r="LVO1531" s="15"/>
      <c r="LVP1531" s="15"/>
      <c r="LVQ1531" s="15"/>
      <c r="LVR1531" s="15"/>
      <c r="LVS1531" s="15"/>
      <c r="LVT1531" s="15"/>
      <c r="LVU1531" s="15"/>
      <c r="LVV1531" s="15"/>
      <c r="LVW1531" s="15"/>
      <c r="LVX1531" s="15"/>
      <c r="LVY1531" s="15"/>
      <c r="LVZ1531" s="15"/>
      <c r="LWA1531" s="15"/>
      <c r="LWB1531" s="15"/>
      <c r="LWC1531" s="15"/>
      <c r="LWD1531" s="15"/>
      <c r="LWE1531" s="15"/>
      <c r="LWF1531" s="15"/>
      <c r="LWG1531" s="15"/>
      <c r="LWH1531" s="15"/>
      <c r="LWI1531" s="15"/>
      <c r="LWJ1531" s="15"/>
      <c r="LWK1531" s="15"/>
      <c r="LWL1531" s="15"/>
      <c r="LWM1531" s="15"/>
      <c r="LWN1531" s="15"/>
      <c r="LWO1531" s="15"/>
      <c r="LWP1531" s="15"/>
      <c r="LWQ1531" s="15"/>
      <c r="LWR1531" s="15"/>
      <c r="LWS1531" s="15"/>
      <c r="LWT1531" s="15"/>
      <c r="LWU1531" s="15"/>
      <c r="LWV1531" s="15"/>
      <c r="LWW1531" s="15"/>
      <c r="LWX1531" s="15"/>
      <c r="LWY1531" s="15"/>
      <c r="LWZ1531" s="15"/>
      <c r="LXA1531" s="15"/>
      <c r="LXB1531" s="15"/>
      <c r="LXC1531" s="15"/>
      <c r="LXD1531" s="15"/>
      <c r="LXE1531" s="15"/>
      <c r="LXF1531" s="15"/>
      <c r="LXG1531" s="15"/>
      <c r="LXH1531" s="15"/>
      <c r="LXI1531" s="15"/>
      <c r="LXJ1531" s="15"/>
      <c r="LXK1531" s="15"/>
      <c r="LXL1531" s="15"/>
      <c r="LXM1531" s="15"/>
      <c r="LXN1531" s="15"/>
      <c r="LXO1531" s="15"/>
      <c r="LXP1531" s="15"/>
      <c r="LXQ1531" s="15"/>
      <c r="LXR1531" s="15"/>
      <c r="LXS1531" s="15"/>
      <c r="LXT1531" s="15"/>
      <c r="LXU1531" s="15"/>
      <c r="LXV1531" s="15"/>
      <c r="LXW1531" s="15"/>
      <c r="LXX1531" s="15"/>
      <c r="LXY1531" s="15"/>
      <c r="LXZ1531" s="15"/>
      <c r="LYA1531" s="15"/>
      <c r="LYB1531" s="15"/>
      <c r="LYC1531" s="15"/>
      <c r="LYD1531" s="15"/>
      <c r="LYE1531" s="15"/>
      <c r="LYF1531" s="15"/>
      <c r="LYG1531" s="15"/>
      <c r="LYH1531" s="15"/>
      <c r="LYI1531" s="15"/>
      <c r="LYJ1531" s="15"/>
      <c r="LYK1531" s="15"/>
      <c r="LYL1531" s="15"/>
      <c r="LYM1531" s="15"/>
      <c r="LYN1531" s="15"/>
      <c r="LYO1531" s="15"/>
      <c r="LYP1531" s="15"/>
      <c r="LYQ1531" s="15"/>
      <c r="LYR1531" s="15"/>
      <c r="LYS1531" s="15"/>
      <c r="LYT1531" s="15"/>
      <c r="LYU1531" s="15"/>
      <c r="LYV1531" s="15"/>
      <c r="LYW1531" s="15"/>
      <c r="LYX1531" s="15"/>
      <c r="LYY1531" s="15"/>
      <c r="LYZ1531" s="15"/>
      <c r="LZA1531" s="15"/>
      <c r="LZB1531" s="15"/>
      <c r="LZC1531" s="15"/>
      <c r="LZD1531" s="15"/>
      <c r="LZE1531" s="15"/>
      <c r="LZF1531" s="15"/>
      <c r="LZG1531" s="15"/>
      <c r="LZH1531" s="15"/>
      <c r="LZI1531" s="15"/>
      <c r="LZJ1531" s="15"/>
      <c r="LZK1531" s="15"/>
      <c r="LZL1531" s="15"/>
      <c r="LZM1531" s="15"/>
      <c r="LZN1531" s="15"/>
      <c r="LZO1531" s="15"/>
      <c r="LZP1531" s="15"/>
      <c r="LZQ1531" s="15"/>
      <c r="LZR1531" s="15"/>
      <c r="LZS1531" s="15"/>
      <c r="LZT1531" s="15"/>
      <c r="LZU1531" s="15"/>
      <c r="LZV1531" s="15"/>
      <c r="LZW1531" s="15"/>
      <c r="LZX1531" s="15"/>
      <c r="LZY1531" s="15"/>
      <c r="LZZ1531" s="15"/>
      <c r="MAA1531" s="15"/>
      <c r="MAB1531" s="15"/>
      <c r="MAC1531" s="15"/>
      <c r="MAD1531" s="15"/>
      <c r="MAE1531" s="15"/>
      <c r="MAF1531" s="15"/>
      <c r="MAG1531" s="15"/>
      <c r="MAH1531" s="15"/>
      <c r="MAI1531" s="15"/>
      <c r="MAJ1531" s="15"/>
      <c r="MAK1531" s="15"/>
      <c r="MAL1531" s="15"/>
      <c r="MAM1531" s="15"/>
      <c r="MAN1531" s="15"/>
      <c r="MAO1531" s="15"/>
      <c r="MAP1531" s="15"/>
      <c r="MAQ1531" s="15"/>
      <c r="MAR1531" s="15"/>
      <c r="MAS1531" s="15"/>
      <c r="MAT1531" s="15"/>
      <c r="MAU1531" s="15"/>
      <c r="MAV1531" s="15"/>
      <c r="MAW1531" s="15"/>
      <c r="MAX1531" s="15"/>
      <c r="MAY1531" s="15"/>
      <c r="MAZ1531" s="15"/>
      <c r="MBA1531" s="15"/>
      <c r="MBB1531" s="15"/>
      <c r="MBC1531" s="15"/>
      <c r="MBD1531" s="15"/>
      <c r="MBE1531" s="15"/>
      <c r="MBF1531" s="15"/>
      <c r="MBG1531" s="15"/>
      <c r="MBH1531" s="15"/>
      <c r="MBI1531" s="15"/>
      <c r="MBJ1531" s="15"/>
      <c r="MBK1531" s="15"/>
      <c r="MBL1531" s="15"/>
      <c r="MBM1531" s="15"/>
      <c r="MBN1531" s="15"/>
      <c r="MBO1531" s="15"/>
      <c r="MBP1531" s="15"/>
      <c r="MBQ1531" s="15"/>
      <c r="MBR1531" s="15"/>
      <c r="MBS1531" s="15"/>
      <c r="MBT1531" s="15"/>
      <c r="MBU1531" s="15"/>
      <c r="MBV1531" s="15"/>
      <c r="MBW1531" s="15"/>
      <c r="MBX1531" s="15"/>
      <c r="MBY1531" s="15"/>
      <c r="MBZ1531" s="15"/>
      <c r="MCA1531" s="15"/>
      <c r="MCB1531" s="15"/>
      <c r="MCC1531" s="15"/>
      <c r="MCD1531" s="15"/>
      <c r="MCE1531" s="15"/>
      <c r="MCF1531" s="15"/>
      <c r="MCG1531" s="15"/>
      <c r="MCH1531" s="15"/>
      <c r="MCI1531" s="15"/>
      <c r="MCJ1531" s="15"/>
      <c r="MCK1531" s="15"/>
      <c r="MCL1531" s="15"/>
      <c r="MCM1531" s="15"/>
      <c r="MCN1531" s="15"/>
      <c r="MCO1531" s="15"/>
      <c r="MCP1531" s="15"/>
      <c r="MCQ1531" s="15"/>
      <c r="MCR1531" s="15"/>
      <c r="MCS1531" s="15"/>
      <c r="MCT1531" s="15"/>
      <c r="MCU1531" s="15"/>
      <c r="MCV1531" s="15"/>
      <c r="MCW1531" s="15"/>
      <c r="MCX1531" s="15"/>
      <c r="MCY1531" s="15"/>
      <c r="MCZ1531" s="15"/>
      <c r="MDA1531" s="15"/>
      <c r="MDB1531" s="15"/>
      <c r="MDC1531" s="15"/>
      <c r="MDD1531" s="15"/>
      <c r="MDE1531" s="15"/>
      <c r="MDF1531" s="15"/>
      <c r="MDG1531" s="15"/>
      <c r="MDH1531" s="15"/>
      <c r="MDI1531" s="15"/>
      <c r="MDJ1531" s="15"/>
      <c r="MDK1531" s="15"/>
      <c r="MDL1531" s="15"/>
      <c r="MDM1531" s="15"/>
      <c r="MDN1531" s="15"/>
      <c r="MDO1531" s="15"/>
      <c r="MDP1531" s="15"/>
      <c r="MDQ1531" s="15"/>
      <c r="MDR1531" s="15"/>
      <c r="MDS1531" s="15"/>
      <c r="MDT1531" s="15"/>
      <c r="MDU1531" s="15"/>
      <c r="MDV1531" s="15"/>
      <c r="MDW1531" s="15"/>
      <c r="MDX1531" s="15"/>
      <c r="MDY1531" s="15"/>
      <c r="MDZ1531" s="15"/>
      <c r="MEA1531" s="15"/>
      <c r="MEB1531" s="15"/>
      <c r="MEC1531" s="15"/>
      <c r="MED1531" s="15"/>
      <c r="MEE1531" s="15"/>
      <c r="MEF1531" s="15"/>
      <c r="MEG1531" s="15"/>
      <c r="MEH1531" s="15"/>
      <c r="MEI1531" s="15"/>
      <c r="MEJ1531" s="15"/>
      <c r="MEK1531" s="15"/>
      <c r="MEL1531" s="15"/>
      <c r="MEM1531" s="15"/>
      <c r="MEN1531" s="15"/>
      <c r="MEO1531" s="15"/>
      <c r="MEP1531" s="15"/>
      <c r="MEQ1531" s="15"/>
      <c r="MER1531" s="15"/>
      <c r="MES1531" s="15"/>
      <c r="MET1531" s="15"/>
      <c r="MEU1531" s="15"/>
      <c r="MEV1531" s="15"/>
      <c r="MEW1531" s="15"/>
      <c r="MEX1531" s="15"/>
      <c r="MEY1531" s="15"/>
      <c r="MEZ1531" s="15"/>
      <c r="MFA1531" s="15"/>
      <c r="MFB1531" s="15"/>
      <c r="MFC1531" s="15"/>
      <c r="MFD1531" s="15"/>
      <c r="MFE1531" s="15"/>
      <c r="MFF1531" s="15"/>
      <c r="MFG1531" s="15"/>
      <c r="MFH1531" s="15"/>
      <c r="MFI1531" s="15"/>
      <c r="MFJ1531" s="15"/>
      <c r="MFK1531" s="15"/>
      <c r="MFL1531" s="15"/>
      <c r="MFM1531" s="15"/>
      <c r="MFN1531" s="15"/>
      <c r="MFO1531" s="15"/>
      <c r="MFP1531" s="15"/>
      <c r="MFQ1531" s="15"/>
      <c r="MFR1531" s="15"/>
      <c r="MFS1531" s="15"/>
      <c r="MFT1531" s="15"/>
      <c r="MFU1531" s="15"/>
      <c r="MFV1531" s="15"/>
      <c r="MFW1531" s="15"/>
      <c r="MFX1531" s="15"/>
      <c r="MFY1531" s="15"/>
      <c r="MFZ1531" s="15"/>
      <c r="MGA1531" s="15"/>
      <c r="MGB1531" s="15"/>
      <c r="MGC1531" s="15"/>
      <c r="MGD1531" s="15"/>
      <c r="MGE1531" s="15"/>
      <c r="MGF1531" s="15"/>
      <c r="MGG1531" s="15"/>
      <c r="MGH1531" s="15"/>
      <c r="MGI1531" s="15"/>
      <c r="MGJ1531" s="15"/>
      <c r="MGK1531" s="15"/>
      <c r="MGL1531" s="15"/>
      <c r="MGM1531" s="15"/>
      <c r="MGN1531" s="15"/>
      <c r="MGO1531" s="15"/>
      <c r="MGP1531" s="15"/>
      <c r="MGQ1531" s="15"/>
      <c r="MGR1531" s="15"/>
      <c r="MGS1531" s="15"/>
      <c r="MGT1531" s="15"/>
      <c r="MGU1531" s="15"/>
      <c r="MGV1531" s="15"/>
      <c r="MGW1531" s="15"/>
      <c r="MGX1531" s="15"/>
      <c r="MGY1531" s="15"/>
      <c r="MGZ1531" s="15"/>
      <c r="MHA1531" s="15"/>
      <c r="MHB1531" s="15"/>
      <c r="MHC1531" s="15"/>
      <c r="MHD1531" s="15"/>
      <c r="MHE1531" s="15"/>
      <c r="MHF1531" s="15"/>
      <c r="MHG1531" s="15"/>
      <c r="MHH1531" s="15"/>
      <c r="MHI1531" s="15"/>
      <c r="MHJ1531" s="15"/>
      <c r="MHK1531" s="15"/>
      <c r="MHL1531" s="15"/>
      <c r="MHM1531" s="15"/>
      <c r="MHN1531" s="15"/>
      <c r="MHO1531" s="15"/>
      <c r="MHP1531" s="15"/>
      <c r="MHQ1531" s="15"/>
      <c r="MHR1531" s="15"/>
      <c r="MHS1531" s="15"/>
      <c r="MHT1531" s="15"/>
      <c r="MHU1531" s="15"/>
      <c r="MHV1531" s="15"/>
      <c r="MHW1531" s="15"/>
      <c r="MHX1531" s="15"/>
      <c r="MHY1531" s="15"/>
      <c r="MHZ1531" s="15"/>
      <c r="MIA1531" s="15"/>
      <c r="MIB1531" s="15"/>
      <c r="MIC1531" s="15"/>
      <c r="MID1531" s="15"/>
      <c r="MIE1531" s="15"/>
      <c r="MIF1531" s="15"/>
      <c r="MIG1531" s="15"/>
      <c r="MIH1531" s="15"/>
      <c r="MII1531" s="15"/>
      <c r="MIJ1531" s="15"/>
      <c r="MIK1531" s="15"/>
      <c r="MIL1531" s="15"/>
      <c r="MIM1531" s="15"/>
      <c r="MIN1531" s="15"/>
      <c r="MIO1531" s="15"/>
      <c r="MIP1531" s="15"/>
      <c r="MIQ1531" s="15"/>
      <c r="MIR1531" s="15"/>
      <c r="MIS1531" s="15"/>
      <c r="MIT1531" s="15"/>
      <c r="MIU1531" s="15"/>
      <c r="MIV1531" s="15"/>
      <c r="MIW1531" s="15"/>
      <c r="MIX1531" s="15"/>
      <c r="MIY1531" s="15"/>
      <c r="MIZ1531" s="15"/>
      <c r="MJA1531" s="15"/>
      <c r="MJB1531" s="15"/>
      <c r="MJC1531" s="15"/>
      <c r="MJD1531" s="15"/>
      <c r="MJE1531" s="15"/>
      <c r="MJF1531" s="15"/>
      <c r="MJG1531" s="15"/>
      <c r="MJH1531" s="15"/>
      <c r="MJI1531" s="15"/>
      <c r="MJJ1531" s="15"/>
      <c r="MJK1531" s="15"/>
      <c r="MJL1531" s="15"/>
      <c r="MJM1531" s="15"/>
      <c r="MJN1531" s="15"/>
      <c r="MJO1531" s="15"/>
      <c r="MJP1531" s="15"/>
      <c r="MJQ1531" s="15"/>
      <c r="MJR1531" s="15"/>
      <c r="MJS1531" s="15"/>
      <c r="MJT1531" s="15"/>
      <c r="MJU1531" s="15"/>
      <c r="MJV1531" s="15"/>
      <c r="MJW1531" s="15"/>
      <c r="MJX1531" s="15"/>
      <c r="MJY1531" s="15"/>
      <c r="MJZ1531" s="15"/>
      <c r="MKA1531" s="15"/>
      <c r="MKB1531" s="15"/>
      <c r="MKC1531" s="15"/>
      <c r="MKD1531" s="15"/>
      <c r="MKE1531" s="15"/>
      <c r="MKF1531" s="15"/>
      <c r="MKG1531" s="15"/>
      <c r="MKH1531" s="15"/>
      <c r="MKI1531" s="15"/>
      <c r="MKJ1531" s="15"/>
      <c r="MKK1531" s="15"/>
      <c r="MKL1531" s="15"/>
      <c r="MKM1531" s="15"/>
      <c r="MKN1531" s="15"/>
      <c r="MKO1531" s="15"/>
      <c r="MKP1531" s="15"/>
      <c r="MKQ1531" s="15"/>
      <c r="MKR1531" s="15"/>
      <c r="MKS1531" s="15"/>
      <c r="MKT1531" s="15"/>
      <c r="MKU1531" s="15"/>
      <c r="MKV1531" s="15"/>
      <c r="MKW1531" s="15"/>
      <c r="MKX1531" s="15"/>
      <c r="MKY1531" s="15"/>
      <c r="MKZ1531" s="15"/>
      <c r="MLA1531" s="15"/>
      <c r="MLB1531" s="15"/>
      <c r="MLC1531" s="15"/>
      <c r="MLD1531" s="15"/>
      <c r="MLE1531" s="15"/>
      <c r="MLF1531" s="15"/>
      <c r="MLG1531" s="15"/>
      <c r="MLH1531" s="15"/>
      <c r="MLI1531" s="15"/>
      <c r="MLJ1531" s="15"/>
      <c r="MLK1531" s="15"/>
      <c r="MLL1531" s="15"/>
      <c r="MLM1531" s="15"/>
      <c r="MLN1531" s="15"/>
      <c r="MLO1531" s="15"/>
      <c r="MLP1531" s="15"/>
      <c r="MLQ1531" s="15"/>
      <c r="MLR1531" s="15"/>
      <c r="MLS1531" s="15"/>
      <c r="MLT1531" s="15"/>
      <c r="MLU1531" s="15"/>
      <c r="MLV1531" s="15"/>
      <c r="MLW1531" s="15"/>
      <c r="MLX1531" s="15"/>
      <c r="MLY1531" s="15"/>
      <c r="MLZ1531" s="15"/>
      <c r="MMA1531" s="15"/>
      <c r="MMB1531" s="15"/>
      <c r="MMC1531" s="15"/>
      <c r="MMD1531" s="15"/>
      <c r="MME1531" s="15"/>
      <c r="MMF1531" s="15"/>
      <c r="MMG1531" s="15"/>
      <c r="MMH1531" s="15"/>
      <c r="MMI1531" s="15"/>
      <c r="MMJ1531" s="15"/>
      <c r="MMK1531" s="15"/>
      <c r="MML1531" s="15"/>
      <c r="MMM1531" s="15"/>
      <c r="MMN1531" s="15"/>
      <c r="MMO1531" s="15"/>
      <c r="MMP1531" s="15"/>
      <c r="MMQ1531" s="15"/>
      <c r="MMR1531" s="15"/>
      <c r="MMS1531" s="15"/>
      <c r="MMT1531" s="15"/>
      <c r="MMU1531" s="15"/>
      <c r="MMV1531" s="15"/>
      <c r="MMW1531" s="15"/>
      <c r="MMX1531" s="15"/>
      <c r="MMY1531" s="15"/>
      <c r="MMZ1531" s="15"/>
      <c r="MNA1531" s="15"/>
      <c r="MNB1531" s="15"/>
      <c r="MNC1531" s="15"/>
      <c r="MND1531" s="15"/>
      <c r="MNE1531" s="15"/>
      <c r="MNF1531" s="15"/>
      <c r="MNG1531" s="15"/>
      <c r="MNH1531" s="15"/>
      <c r="MNI1531" s="15"/>
      <c r="MNJ1531" s="15"/>
      <c r="MNK1531" s="15"/>
      <c r="MNL1531" s="15"/>
      <c r="MNM1531" s="15"/>
      <c r="MNN1531" s="15"/>
      <c r="MNO1531" s="15"/>
      <c r="MNP1531" s="15"/>
      <c r="MNQ1531" s="15"/>
      <c r="MNR1531" s="15"/>
      <c r="MNS1531" s="15"/>
      <c r="MNT1531" s="15"/>
      <c r="MNU1531" s="15"/>
      <c r="MNV1531" s="15"/>
      <c r="MNW1531" s="15"/>
      <c r="MNX1531" s="15"/>
      <c r="MNY1531" s="15"/>
      <c r="MNZ1531" s="15"/>
      <c r="MOA1531" s="15"/>
      <c r="MOB1531" s="15"/>
      <c r="MOC1531" s="15"/>
      <c r="MOD1531" s="15"/>
      <c r="MOE1531" s="15"/>
      <c r="MOF1531" s="15"/>
      <c r="MOG1531" s="15"/>
      <c r="MOH1531" s="15"/>
      <c r="MOI1531" s="15"/>
      <c r="MOJ1531" s="15"/>
      <c r="MOK1531" s="15"/>
      <c r="MOL1531" s="15"/>
      <c r="MOM1531" s="15"/>
      <c r="MON1531" s="15"/>
      <c r="MOO1531" s="15"/>
      <c r="MOP1531" s="15"/>
      <c r="MOQ1531" s="15"/>
      <c r="MOR1531" s="15"/>
      <c r="MOS1531" s="15"/>
      <c r="MOT1531" s="15"/>
      <c r="MOU1531" s="15"/>
      <c r="MOV1531" s="15"/>
      <c r="MOW1531" s="15"/>
      <c r="MOX1531" s="15"/>
      <c r="MOY1531" s="15"/>
      <c r="MOZ1531" s="15"/>
      <c r="MPA1531" s="15"/>
      <c r="MPB1531" s="15"/>
      <c r="MPC1531" s="15"/>
      <c r="MPD1531" s="15"/>
      <c r="MPE1531" s="15"/>
      <c r="MPF1531" s="15"/>
      <c r="MPG1531" s="15"/>
      <c r="MPH1531" s="15"/>
      <c r="MPI1531" s="15"/>
      <c r="MPJ1531" s="15"/>
      <c r="MPK1531" s="15"/>
      <c r="MPL1531" s="15"/>
      <c r="MPM1531" s="15"/>
      <c r="MPN1531" s="15"/>
      <c r="MPO1531" s="15"/>
      <c r="MPP1531" s="15"/>
      <c r="MPQ1531" s="15"/>
      <c r="MPR1531" s="15"/>
      <c r="MPS1531" s="15"/>
      <c r="MPT1531" s="15"/>
      <c r="MPU1531" s="15"/>
      <c r="MPV1531" s="15"/>
      <c r="MPW1531" s="15"/>
      <c r="MPX1531" s="15"/>
      <c r="MPY1531" s="15"/>
      <c r="MPZ1531" s="15"/>
      <c r="MQA1531" s="15"/>
      <c r="MQB1531" s="15"/>
      <c r="MQC1531" s="15"/>
      <c r="MQD1531" s="15"/>
      <c r="MQE1531" s="15"/>
      <c r="MQF1531" s="15"/>
      <c r="MQG1531" s="15"/>
      <c r="MQH1531" s="15"/>
      <c r="MQI1531" s="15"/>
      <c r="MQJ1531" s="15"/>
      <c r="MQK1531" s="15"/>
      <c r="MQL1531" s="15"/>
      <c r="MQM1531" s="15"/>
      <c r="MQN1531" s="15"/>
      <c r="MQO1531" s="15"/>
      <c r="MQP1531" s="15"/>
      <c r="MQQ1531" s="15"/>
      <c r="MQR1531" s="15"/>
      <c r="MQS1531" s="15"/>
      <c r="MQT1531" s="15"/>
      <c r="MQU1531" s="15"/>
      <c r="MQV1531" s="15"/>
      <c r="MQW1531" s="15"/>
      <c r="MQX1531" s="15"/>
      <c r="MQY1531" s="15"/>
      <c r="MQZ1531" s="15"/>
      <c r="MRA1531" s="15"/>
      <c r="MRB1531" s="15"/>
      <c r="MRC1531" s="15"/>
      <c r="MRD1531" s="15"/>
      <c r="MRE1531" s="15"/>
      <c r="MRF1531" s="15"/>
      <c r="MRG1531" s="15"/>
      <c r="MRH1531" s="15"/>
      <c r="MRI1531" s="15"/>
      <c r="MRJ1531" s="15"/>
      <c r="MRK1531" s="15"/>
      <c r="MRL1531" s="15"/>
      <c r="MRM1531" s="15"/>
      <c r="MRN1531" s="15"/>
      <c r="MRO1531" s="15"/>
      <c r="MRP1531" s="15"/>
      <c r="MRQ1531" s="15"/>
      <c r="MRR1531" s="15"/>
      <c r="MRS1531" s="15"/>
      <c r="MRT1531" s="15"/>
      <c r="MRU1531" s="15"/>
      <c r="MRV1531" s="15"/>
      <c r="MRW1531" s="15"/>
      <c r="MRX1531" s="15"/>
      <c r="MRY1531" s="15"/>
      <c r="MRZ1531" s="15"/>
      <c r="MSA1531" s="15"/>
      <c r="MSB1531" s="15"/>
      <c r="MSC1531" s="15"/>
      <c r="MSD1531" s="15"/>
      <c r="MSE1531" s="15"/>
      <c r="MSF1531" s="15"/>
      <c r="MSG1531" s="15"/>
      <c r="MSH1531" s="15"/>
      <c r="MSI1531" s="15"/>
      <c r="MSJ1531" s="15"/>
      <c r="MSK1531" s="15"/>
      <c r="MSL1531" s="15"/>
      <c r="MSM1531" s="15"/>
      <c r="MSN1531" s="15"/>
      <c r="MSO1531" s="15"/>
      <c r="MSP1531" s="15"/>
      <c r="MSQ1531" s="15"/>
      <c r="MSR1531" s="15"/>
      <c r="MSS1531" s="15"/>
      <c r="MST1531" s="15"/>
      <c r="MSU1531" s="15"/>
      <c r="MSV1531" s="15"/>
      <c r="MSW1531" s="15"/>
      <c r="MSX1531" s="15"/>
      <c r="MSY1531" s="15"/>
      <c r="MSZ1531" s="15"/>
      <c r="MTA1531" s="15"/>
      <c r="MTB1531" s="15"/>
      <c r="MTC1531" s="15"/>
      <c r="MTD1531" s="15"/>
      <c r="MTE1531" s="15"/>
      <c r="MTF1531" s="15"/>
      <c r="MTG1531" s="15"/>
      <c r="MTH1531" s="15"/>
      <c r="MTI1531" s="15"/>
      <c r="MTJ1531" s="15"/>
      <c r="MTK1531" s="15"/>
      <c r="MTL1531" s="15"/>
      <c r="MTM1531" s="15"/>
      <c r="MTN1531" s="15"/>
      <c r="MTO1531" s="15"/>
      <c r="MTP1531" s="15"/>
      <c r="MTQ1531" s="15"/>
      <c r="MTR1531" s="15"/>
      <c r="MTS1531" s="15"/>
      <c r="MTT1531" s="15"/>
      <c r="MTU1531" s="15"/>
      <c r="MTV1531" s="15"/>
      <c r="MTW1531" s="15"/>
      <c r="MTX1531" s="15"/>
      <c r="MTY1531" s="15"/>
      <c r="MTZ1531" s="15"/>
      <c r="MUA1531" s="15"/>
      <c r="MUB1531" s="15"/>
      <c r="MUC1531" s="15"/>
      <c r="MUD1531" s="15"/>
      <c r="MUE1531" s="15"/>
      <c r="MUF1531" s="15"/>
      <c r="MUG1531" s="15"/>
      <c r="MUH1531" s="15"/>
      <c r="MUI1531" s="15"/>
      <c r="MUJ1531" s="15"/>
      <c r="MUK1531" s="15"/>
      <c r="MUL1531" s="15"/>
      <c r="MUM1531" s="15"/>
      <c r="MUN1531" s="15"/>
      <c r="MUO1531" s="15"/>
      <c r="MUP1531" s="15"/>
      <c r="MUQ1531" s="15"/>
      <c r="MUR1531" s="15"/>
      <c r="MUS1531" s="15"/>
      <c r="MUT1531" s="15"/>
      <c r="MUU1531" s="15"/>
      <c r="MUV1531" s="15"/>
      <c r="MUW1531" s="15"/>
      <c r="MUX1531" s="15"/>
      <c r="MUY1531" s="15"/>
      <c r="MUZ1531" s="15"/>
      <c r="MVA1531" s="15"/>
      <c r="MVB1531" s="15"/>
      <c r="MVC1531" s="15"/>
      <c r="MVD1531" s="15"/>
      <c r="MVE1531" s="15"/>
      <c r="MVF1531" s="15"/>
      <c r="MVG1531" s="15"/>
      <c r="MVH1531" s="15"/>
      <c r="MVI1531" s="15"/>
      <c r="MVJ1531" s="15"/>
      <c r="MVK1531" s="15"/>
      <c r="MVL1531" s="15"/>
      <c r="MVM1531" s="15"/>
      <c r="MVN1531" s="15"/>
      <c r="MVO1531" s="15"/>
      <c r="MVP1531" s="15"/>
      <c r="MVQ1531" s="15"/>
      <c r="MVR1531" s="15"/>
      <c r="MVS1531" s="15"/>
      <c r="MVT1531" s="15"/>
      <c r="MVU1531" s="15"/>
      <c r="MVV1531" s="15"/>
      <c r="MVW1531" s="15"/>
      <c r="MVX1531" s="15"/>
      <c r="MVY1531" s="15"/>
      <c r="MVZ1531" s="15"/>
      <c r="MWA1531" s="15"/>
      <c r="MWB1531" s="15"/>
      <c r="MWC1531" s="15"/>
      <c r="MWD1531" s="15"/>
      <c r="MWE1531" s="15"/>
      <c r="MWF1531" s="15"/>
      <c r="MWG1531" s="15"/>
      <c r="MWH1531" s="15"/>
      <c r="MWI1531" s="15"/>
      <c r="MWJ1531" s="15"/>
      <c r="MWK1531" s="15"/>
      <c r="MWL1531" s="15"/>
      <c r="MWM1531" s="15"/>
      <c r="MWN1531" s="15"/>
      <c r="MWO1531" s="15"/>
      <c r="MWP1531" s="15"/>
      <c r="MWQ1531" s="15"/>
      <c r="MWR1531" s="15"/>
      <c r="MWS1531" s="15"/>
      <c r="MWT1531" s="15"/>
      <c r="MWU1531" s="15"/>
      <c r="MWV1531" s="15"/>
      <c r="MWW1531" s="15"/>
      <c r="MWX1531" s="15"/>
      <c r="MWY1531" s="15"/>
      <c r="MWZ1531" s="15"/>
      <c r="MXA1531" s="15"/>
      <c r="MXB1531" s="15"/>
      <c r="MXC1531" s="15"/>
      <c r="MXD1531" s="15"/>
      <c r="MXE1531" s="15"/>
      <c r="MXF1531" s="15"/>
      <c r="MXG1531" s="15"/>
      <c r="MXH1531" s="15"/>
      <c r="MXI1531" s="15"/>
      <c r="MXJ1531" s="15"/>
      <c r="MXK1531" s="15"/>
      <c r="MXL1531" s="15"/>
      <c r="MXM1531" s="15"/>
      <c r="MXN1531" s="15"/>
      <c r="MXO1531" s="15"/>
      <c r="MXP1531" s="15"/>
      <c r="MXQ1531" s="15"/>
      <c r="MXR1531" s="15"/>
      <c r="MXS1531" s="15"/>
      <c r="MXT1531" s="15"/>
      <c r="MXU1531" s="15"/>
      <c r="MXV1531" s="15"/>
      <c r="MXW1531" s="15"/>
      <c r="MXX1531" s="15"/>
      <c r="MXY1531" s="15"/>
      <c r="MXZ1531" s="15"/>
      <c r="MYA1531" s="15"/>
      <c r="MYB1531" s="15"/>
      <c r="MYC1531" s="15"/>
      <c r="MYD1531" s="15"/>
      <c r="MYE1531" s="15"/>
      <c r="MYF1531" s="15"/>
      <c r="MYG1531" s="15"/>
      <c r="MYH1531" s="15"/>
      <c r="MYI1531" s="15"/>
      <c r="MYJ1531" s="15"/>
      <c r="MYK1531" s="15"/>
      <c r="MYL1531" s="15"/>
      <c r="MYM1531" s="15"/>
      <c r="MYN1531" s="15"/>
      <c r="MYO1531" s="15"/>
      <c r="MYP1531" s="15"/>
      <c r="MYQ1531" s="15"/>
      <c r="MYR1531" s="15"/>
      <c r="MYS1531" s="15"/>
      <c r="MYT1531" s="15"/>
      <c r="MYU1531" s="15"/>
      <c r="MYV1531" s="15"/>
      <c r="MYW1531" s="15"/>
      <c r="MYX1531" s="15"/>
      <c r="MYY1531" s="15"/>
      <c r="MYZ1531" s="15"/>
      <c r="MZA1531" s="15"/>
      <c r="MZB1531" s="15"/>
      <c r="MZC1531" s="15"/>
      <c r="MZD1531" s="15"/>
      <c r="MZE1531" s="15"/>
      <c r="MZF1531" s="15"/>
      <c r="MZG1531" s="15"/>
      <c r="MZH1531" s="15"/>
      <c r="MZI1531" s="15"/>
      <c r="MZJ1531" s="15"/>
      <c r="MZK1531" s="15"/>
      <c r="MZL1531" s="15"/>
      <c r="MZM1531" s="15"/>
      <c r="MZN1531" s="15"/>
      <c r="MZO1531" s="15"/>
      <c r="MZP1531" s="15"/>
      <c r="MZQ1531" s="15"/>
      <c r="MZR1531" s="15"/>
      <c r="MZS1531" s="15"/>
      <c r="MZT1531" s="15"/>
      <c r="MZU1531" s="15"/>
      <c r="MZV1531" s="15"/>
      <c r="MZW1531" s="15"/>
      <c r="MZX1531" s="15"/>
      <c r="MZY1531" s="15"/>
      <c r="MZZ1531" s="15"/>
      <c r="NAA1531" s="15"/>
      <c r="NAB1531" s="15"/>
      <c r="NAC1531" s="15"/>
      <c r="NAD1531" s="15"/>
      <c r="NAE1531" s="15"/>
      <c r="NAF1531" s="15"/>
      <c r="NAG1531" s="15"/>
      <c r="NAH1531" s="15"/>
      <c r="NAI1531" s="15"/>
      <c r="NAJ1531" s="15"/>
      <c r="NAK1531" s="15"/>
      <c r="NAL1531" s="15"/>
      <c r="NAM1531" s="15"/>
      <c r="NAN1531" s="15"/>
      <c r="NAO1531" s="15"/>
      <c r="NAP1531" s="15"/>
      <c r="NAQ1531" s="15"/>
      <c r="NAR1531" s="15"/>
      <c r="NAS1531" s="15"/>
      <c r="NAT1531" s="15"/>
      <c r="NAU1531" s="15"/>
      <c r="NAV1531" s="15"/>
      <c r="NAW1531" s="15"/>
      <c r="NAX1531" s="15"/>
      <c r="NAY1531" s="15"/>
      <c r="NAZ1531" s="15"/>
      <c r="NBA1531" s="15"/>
      <c r="NBB1531" s="15"/>
      <c r="NBC1531" s="15"/>
      <c r="NBD1531" s="15"/>
      <c r="NBE1531" s="15"/>
      <c r="NBF1531" s="15"/>
      <c r="NBG1531" s="15"/>
      <c r="NBH1531" s="15"/>
      <c r="NBI1531" s="15"/>
      <c r="NBJ1531" s="15"/>
      <c r="NBK1531" s="15"/>
      <c r="NBL1531" s="15"/>
      <c r="NBM1531" s="15"/>
      <c r="NBN1531" s="15"/>
      <c r="NBO1531" s="15"/>
      <c r="NBP1531" s="15"/>
      <c r="NBQ1531" s="15"/>
      <c r="NBR1531" s="15"/>
      <c r="NBS1531" s="15"/>
      <c r="NBT1531" s="15"/>
      <c r="NBU1531" s="15"/>
      <c r="NBV1531" s="15"/>
      <c r="NBW1531" s="15"/>
      <c r="NBX1531" s="15"/>
      <c r="NBY1531" s="15"/>
      <c r="NBZ1531" s="15"/>
      <c r="NCA1531" s="15"/>
      <c r="NCB1531" s="15"/>
      <c r="NCC1531" s="15"/>
      <c r="NCD1531" s="15"/>
      <c r="NCE1531" s="15"/>
      <c r="NCF1531" s="15"/>
      <c r="NCG1531" s="15"/>
      <c r="NCH1531" s="15"/>
      <c r="NCI1531" s="15"/>
      <c r="NCJ1531" s="15"/>
      <c r="NCK1531" s="15"/>
      <c r="NCL1531" s="15"/>
      <c r="NCM1531" s="15"/>
      <c r="NCN1531" s="15"/>
      <c r="NCO1531" s="15"/>
      <c r="NCP1531" s="15"/>
      <c r="NCQ1531" s="15"/>
      <c r="NCR1531" s="15"/>
      <c r="NCS1531" s="15"/>
      <c r="NCT1531" s="15"/>
      <c r="NCU1531" s="15"/>
      <c r="NCV1531" s="15"/>
      <c r="NCW1531" s="15"/>
      <c r="NCX1531" s="15"/>
      <c r="NCY1531" s="15"/>
      <c r="NCZ1531" s="15"/>
      <c r="NDA1531" s="15"/>
      <c r="NDB1531" s="15"/>
      <c r="NDC1531" s="15"/>
      <c r="NDD1531" s="15"/>
      <c r="NDE1531" s="15"/>
      <c r="NDF1531" s="15"/>
      <c r="NDG1531" s="15"/>
      <c r="NDH1531" s="15"/>
      <c r="NDI1531" s="15"/>
      <c r="NDJ1531" s="15"/>
      <c r="NDK1531" s="15"/>
      <c r="NDL1531" s="15"/>
      <c r="NDM1531" s="15"/>
      <c r="NDN1531" s="15"/>
      <c r="NDO1531" s="15"/>
      <c r="NDP1531" s="15"/>
      <c r="NDQ1531" s="15"/>
      <c r="NDR1531" s="15"/>
      <c r="NDS1531" s="15"/>
      <c r="NDT1531" s="15"/>
      <c r="NDU1531" s="15"/>
      <c r="NDV1531" s="15"/>
      <c r="NDW1531" s="15"/>
      <c r="NDX1531" s="15"/>
      <c r="NDY1531" s="15"/>
      <c r="NDZ1531" s="15"/>
      <c r="NEA1531" s="15"/>
      <c r="NEB1531" s="15"/>
      <c r="NEC1531" s="15"/>
      <c r="NED1531" s="15"/>
      <c r="NEE1531" s="15"/>
      <c r="NEF1531" s="15"/>
      <c r="NEG1531" s="15"/>
      <c r="NEH1531" s="15"/>
      <c r="NEI1531" s="15"/>
      <c r="NEJ1531" s="15"/>
      <c r="NEK1531" s="15"/>
      <c r="NEL1531" s="15"/>
      <c r="NEM1531" s="15"/>
      <c r="NEN1531" s="15"/>
      <c r="NEO1531" s="15"/>
      <c r="NEP1531" s="15"/>
      <c r="NEQ1531" s="15"/>
      <c r="NER1531" s="15"/>
      <c r="NES1531" s="15"/>
      <c r="NET1531" s="15"/>
      <c r="NEU1531" s="15"/>
      <c r="NEV1531" s="15"/>
      <c r="NEW1531" s="15"/>
      <c r="NEX1531" s="15"/>
      <c r="NEY1531" s="15"/>
      <c r="NEZ1531" s="15"/>
      <c r="NFA1531" s="15"/>
      <c r="NFB1531" s="15"/>
      <c r="NFC1531" s="15"/>
      <c r="NFD1531" s="15"/>
      <c r="NFE1531" s="15"/>
      <c r="NFF1531" s="15"/>
      <c r="NFG1531" s="15"/>
      <c r="NFH1531" s="15"/>
      <c r="NFI1531" s="15"/>
      <c r="NFJ1531" s="15"/>
      <c r="NFK1531" s="15"/>
      <c r="NFL1531" s="15"/>
      <c r="NFM1531" s="15"/>
      <c r="NFN1531" s="15"/>
      <c r="NFO1531" s="15"/>
      <c r="NFP1531" s="15"/>
      <c r="NFQ1531" s="15"/>
      <c r="NFR1531" s="15"/>
      <c r="NFS1531" s="15"/>
      <c r="NFT1531" s="15"/>
      <c r="NFU1531" s="15"/>
      <c r="NFV1531" s="15"/>
      <c r="NFW1531" s="15"/>
      <c r="NFX1531" s="15"/>
      <c r="NFY1531" s="15"/>
      <c r="NFZ1531" s="15"/>
      <c r="NGA1531" s="15"/>
      <c r="NGB1531" s="15"/>
      <c r="NGC1531" s="15"/>
      <c r="NGD1531" s="15"/>
      <c r="NGE1531" s="15"/>
      <c r="NGF1531" s="15"/>
      <c r="NGG1531" s="15"/>
      <c r="NGH1531" s="15"/>
      <c r="NGI1531" s="15"/>
      <c r="NGJ1531" s="15"/>
      <c r="NGK1531" s="15"/>
      <c r="NGL1531" s="15"/>
      <c r="NGM1531" s="15"/>
      <c r="NGN1531" s="15"/>
      <c r="NGO1531" s="15"/>
      <c r="NGP1531" s="15"/>
      <c r="NGQ1531" s="15"/>
      <c r="NGR1531" s="15"/>
      <c r="NGS1531" s="15"/>
      <c r="NGT1531" s="15"/>
      <c r="NGU1531" s="15"/>
      <c r="NGV1531" s="15"/>
      <c r="NGW1531" s="15"/>
      <c r="NGX1531" s="15"/>
      <c r="NGY1531" s="15"/>
      <c r="NGZ1531" s="15"/>
      <c r="NHA1531" s="15"/>
      <c r="NHB1531" s="15"/>
      <c r="NHC1531" s="15"/>
      <c r="NHD1531" s="15"/>
      <c r="NHE1531" s="15"/>
      <c r="NHF1531" s="15"/>
      <c r="NHG1531" s="15"/>
      <c r="NHH1531" s="15"/>
      <c r="NHI1531" s="15"/>
      <c r="NHJ1531" s="15"/>
      <c r="NHK1531" s="15"/>
      <c r="NHL1531" s="15"/>
      <c r="NHM1531" s="15"/>
      <c r="NHN1531" s="15"/>
      <c r="NHO1531" s="15"/>
      <c r="NHP1531" s="15"/>
      <c r="NHQ1531" s="15"/>
      <c r="NHR1531" s="15"/>
      <c r="NHS1531" s="15"/>
      <c r="NHT1531" s="15"/>
      <c r="NHU1531" s="15"/>
      <c r="NHV1531" s="15"/>
      <c r="NHW1531" s="15"/>
      <c r="NHX1531" s="15"/>
      <c r="NHY1531" s="15"/>
      <c r="NHZ1531" s="15"/>
      <c r="NIA1531" s="15"/>
      <c r="NIB1531" s="15"/>
      <c r="NIC1531" s="15"/>
      <c r="NID1531" s="15"/>
      <c r="NIE1531" s="15"/>
      <c r="NIF1531" s="15"/>
      <c r="NIG1531" s="15"/>
      <c r="NIH1531" s="15"/>
      <c r="NII1531" s="15"/>
      <c r="NIJ1531" s="15"/>
      <c r="NIK1531" s="15"/>
      <c r="NIL1531" s="15"/>
      <c r="NIM1531" s="15"/>
      <c r="NIN1531" s="15"/>
      <c r="NIO1531" s="15"/>
      <c r="NIP1531" s="15"/>
      <c r="NIQ1531" s="15"/>
      <c r="NIR1531" s="15"/>
      <c r="NIS1531" s="15"/>
      <c r="NIT1531" s="15"/>
      <c r="NIU1531" s="15"/>
      <c r="NIV1531" s="15"/>
      <c r="NIW1531" s="15"/>
      <c r="NIX1531" s="15"/>
      <c r="NIY1531" s="15"/>
      <c r="NIZ1531" s="15"/>
      <c r="NJA1531" s="15"/>
      <c r="NJB1531" s="15"/>
      <c r="NJC1531" s="15"/>
      <c r="NJD1531" s="15"/>
      <c r="NJE1531" s="15"/>
      <c r="NJF1531" s="15"/>
      <c r="NJG1531" s="15"/>
      <c r="NJH1531" s="15"/>
      <c r="NJI1531" s="15"/>
      <c r="NJJ1531" s="15"/>
      <c r="NJK1531" s="15"/>
      <c r="NJL1531" s="15"/>
      <c r="NJM1531" s="15"/>
      <c r="NJN1531" s="15"/>
      <c r="NJO1531" s="15"/>
      <c r="NJP1531" s="15"/>
      <c r="NJQ1531" s="15"/>
      <c r="NJR1531" s="15"/>
      <c r="NJS1531" s="15"/>
      <c r="NJT1531" s="15"/>
      <c r="NJU1531" s="15"/>
      <c r="NJV1531" s="15"/>
      <c r="NJW1531" s="15"/>
      <c r="NJX1531" s="15"/>
      <c r="NJY1531" s="15"/>
      <c r="NJZ1531" s="15"/>
      <c r="NKA1531" s="15"/>
      <c r="NKB1531" s="15"/>
      <c r="NKC1531" s="15"/>
      <c r="NKD1531" s="15"/>
      <c r="NKE1531" s="15"/>
      <c r="NKF1531" s="15"/>
      <c r="NKG1531" s="15"/>
      <c r="NKH1531" s="15"/>
      <c r="NKI1531" s="15"/>
      <c r="NKJ1531" s="15"/>
      <c r="NKK1531" s="15"/>
      <c r="NKL1531" s="15"/>
      <c r="NKM1531" s="15"/>
      <c r="NKN1531" s="15"/>
      <c r="NKO1531" s="15"/>
      <c r="NKP1531" s="15"/>
      <c r="NKQ1531" s="15"/>
      <c r="NKR1531" s="15"/>
      <c r="NKS1531" s="15"/>
      <c r="NKT1531" s="15"/>
      <c r="NKU1531" s="15"/>
      <c r="NKV1531" s="15"/>
      <c r="NKW1531" s="15"/>
      <c r="NKX1531" s="15"/>
      <c r="NKY1531" s="15"/>
      <c r="NKZ1531" s="15"/>
      <c r="NLA1531" s="15"/>
      <c r="NLB1531" s="15"/>
      <c r="NLC1531" s="15"/>
      <c r="NLD1531" s="15"/>
      <c r="NLE1531" s="15"/>
      <c r="NLF1531" s="15"/>
      <c r="NLG1531" s="15"/>
      <c r="NLH1531" s="15"/>
      <c r="NLI1531" s="15"/>
      <c r="NLJ1531" s="15"/>
      <c r="NLK1531" s="15"/>
      <c r="NLL1531" s="15"/>
      <c r="NLM1531" s="15"/>
      <c r="NLN1531" s="15"/>
      <c r="NLO1531" s="15"/>
      <c r="NLP1531" s="15"/>
      <c r="NLQ1531" s="15"/>
      <c r="NLR1531" s="15"/>
      <c r="NLS1531" s="15"/>
      <c r="NLT1531" s="15"/>
      <c r="NLU1531" s="15"/>
      <c r="NLV1531" s="15"/>
      <c r="NLW1531" s="15"/>
      <c r="NLX1531" s="15"/>
      <c r="NLY1531" s="15"/>
      <c r="NLZ1531" s="15"/>
      <c r="NMA1531" s="15"/>
      <c r="NMB1531" s="15"/>
      <c r="NMC1531" s="15"/>
      <c r="NMD1531" s="15"/>
      <c r="NME1531" s="15"/>
      <c r="NMF1531" s="15"/>
      <c r="NMG1531" s="15"/>
      <c r="NMH1531" s="15"/>
      <c r="NMI1531" s="15"/>
      <c r="NMJ1531" s="15"/>
      <c r="NMK1531" s="15"/>
      <c r="NML1531" s="15"/>
      <c r="NMM1531" s="15"/>
      <c r="NMN1531" s="15"/>
      <c r="NMO1531" s="15"/>
      <c r="NMP1531" s="15"/>
      <c r="NMQ1531" s="15"/>
      <c r="NMR1531" s="15"/>
      <c r="NMS1531" s="15"/>
      <c r="NMT1531" s="15"/>
      <c r="NMU1531" s="15"/>
      <c r="NMV1531" s="15"/>
      <c r="NMW1531" s="15"/>
      <c r="NMX1531" s="15"/>
      <c r="NMY1531" s="15"/>
      <c r="NMZ1531" s="15"/>
      <c r="NNA1531" s="15"/>
      <c r="NNB1531" s="15"/>
      <c r="NNC1531" s="15"/>
      <c r="NND1531" s="15"/>
      <c r="NNE1531" s="15"/>
      <c r="NNF1531" s="15"/>
      <c r="NNG1531" s="15"/>
      <c r="NNH1531" s="15"/>
      <c r="NNI1531" s="15"/>
      <c r="NNJ1531" s="15"/>
      <c r="NNK1531" s="15"/>
      <c r="NNL1531" s="15"/>
      <c r="NNM1531" s="15"/>
      <c r="NNN1531" s="15"/>
      <c r="NNO1531" s="15"/>
      <c r="NNP1531" s="15"/>
      <c r="NNQ1531" s="15"/>
      <c r="NNR1531" s="15"/>
      <c r="NNS1531" s="15"/>
      <c r="NNT1531" s="15"/>
      <c r="NNU1531" s="15"/>
      <c r="NNV1531" s="15"/>
      <c r="NNW1531" s="15"/>
      <c r="NNX1531" s="15"/>
      <c r="NNY1531" s="15"/>
      <c r="NNZ1531" s="15"/>
      <c r="NOA1531" s="15"/>
      <c r="NOB1531" s="15"/>
      <c r="NOC1531" s="15"/>
      <c r="NOD1531" s="15"/>
      <c r="NOE1531" s="15"/>
      <c r="NOF1531" s="15"/>
      <c r="NOG1531" s="15"/>
      <c r="NOH1531" s="15"/>
      <c r="NOI1531" s="15"/>
      <c r="NOJ1531" s="15"/>
      <c r="NOK1531" s="15"/>
      <c r="NOL1531" s="15"/>
      <c r="NOM1531" s="15"/>
      <c r="NON1531" s="15"/>
      <c r="NOO1531" s="15"/>
      <c r="NOP1531" s="15"/>
      <c r="NOQ1531" s="15"/>
      <c r="NOR1531" s="15"/>
      <c r="NOS1531" s="15"/>
      <c r="NOT1531" s="15"/>
      <c r="NOU1531" s="15"/>
      <c r="NOV1531" s="15"/>
      <c r="NOW1531" s="15"/>
      <c r="NOX1531" s="15"/>
      <c r="NOY1531" s="15"/>
      <c r="NOZ1531" s="15"/>
      <c r="NPA1531" s="15"/>
      <c r="NPB1531" s="15"/>
      <c r="NPC1531" s="15"/>
      <c r="NPD1531" s="15"/>
      <c r="NPE1531" s="15"/>
      <c r="NPF1531" s="15"/>
      <c r="NPG1531" s="15"/>
      <c r="NPH1531" s="15"/>
      <c r="NPI1531" s="15"/>
      <c r="NPJ1531" s="15"/>
      <c r="NPK1531" s="15"/>
      <c r="NPL1531" s="15"/>
      <c r="NPM1531" s="15"/>
      <c r="NPN1531" s="15"/>
      <c r="NPO1531" s="15"/>
      <c r="NPP1531" s="15"/>
      <c r="NPQ1531" s="15"/>
      <c r="NPR1531" s="15"/>
      <c r="NPS1531" s="15"/>
      <c r="NPT1531" s="15"/>
      <c r="NPU1531" s="15"/>
      <c r="NPV1531" s="15"/>
      <c r="NPW1531" s="15"/>
      <c r="NPX1531" s="15"/>
      <c r="NPY1531" s="15"/>
      <c r="NPZ1531" s="15"/>
      <c r="NQA1531" s="15"/>
      <c r="NQB1531" s="15"/>
      <c r="NQC1531" s="15"/>
      <c r="NQD1531" s="15"/>
      <c r="NQE1531" s="15"/>
      <c r="NQF1531" s="15"/>
      <c r="NQG1531" s="15"/>
      <c r="NQH1531" s="15"/>
      <c r="NQI1531" s="15"/>
      <c r="NQJ1531" s="15"/>
      <c r="NQK1531" s="15"/>
      <c r="NQL1531" s="15"/>
      <c r="NQM1531" s="15"/>
      <c r="NQN1531" s="15"/>
      <c r="NQO1531" s="15"/>
      <c r="NQP1531" s="15"/>
      <c r="NQQ1531" s="15"/>
      <c r="NQR1531" s="15"/>
      <c r="NQS1531" s="15"/>
      <c r="NQT1531" s="15"/>
      <c r="NQU1531" s="15"/>
      <c r="NQV1531" s="15"/>
      <c r="NQW1531" s="15"/>
      <c r="NQX1531" s="15"/>
      <c r="NQY1531" s="15"/>
      <c r="NQZ1531" s="15"/>
      <c r="NRA1531" s="15"/>
      <c r="NRB1531" s="15"/>
      <c r="NRC1531" s="15"/>
      <c r="NRD1531" s="15"/>
      <c r="NRE1531" s="15"/>
      <c r="NRF1531" s="15"/>
      <c r="NRG1531" s="15"/>
      <c r="NRH1531" s="15"/>
      <c r="NRI1531" s="15"/>
      <c r="NRJ1531" s="15"/>
      <c r="NRK1531" s="15"/>
      <c r="NRL1531" s="15"/>
      <c r="NRM1531" s="15"/>
      <c r="NRN1531" s="15"/>
      <c r="NRO1531" s="15"/>
      <c r="NRP1531" s="15"/>
      <c r="NRQ1531" s="15"/>
      <c r="NRR1531" s="15"/>
      <c r="NRS1531" s="15"/>
      <c r="NRT1531" s="15"/>
      <c r="NRU1531" s="15"/>
      <c r="NRV1531" s="15"/>
      <c r="NRW1531" s="15"/>
      <c r="NRX1531" s="15"/>
      <c r="NRY1531" s="15"/>
      <c r="NRZ1531" s="15"/>
      <c r="NSA1531" s="15"/>
      <c r="NSB1531" s="15"/>
      <c r="NSC1531" s="15"/>
      <c r="NSD1531" s="15"/>
      <c r="NSE1531" s="15"/>
      <c r="NSF1531" s="15"/>
      <c r="NSG1531" s="15"/>
      <c r="NSH1531" s="15"/>
      <c r="NSI1531" s="15"/>
      <c r="NSJ1531" s="15"/>
      <c r="NSK1531" s="15"/>
      <c r="NSL1531" s="15"/>
      <c r="NSM1531" s="15"/>
      <c r="NSN1531" s="15"/>
      <c r="NSO1531" s="15"/>
      <c r="NSP1531" s="15"/>
      <c r="NSQ1531" s="15"/>
      <c r="NSR1531" s="15"/>
      <c r="NSS1531" s="15"/>
      <c r="NST1531" s="15"/>
      <c r="NSU1531" s="15"/>
      <c r="NSV1531" s="15"/>
      <c r="NSW1531" s="15"/>
      <c r="NSX1531" s="15"/>
      <c r="NSY1531" s="15"/>
      <c r="NSZ1531" s="15"/>
      <c r="NTA1531" s="15"/>
      <c r="NTB1531" s="15"/>
      <c r="NTC1531" s="15"/>
      <c r="NTD1531" s="15"/>
      <c r="NTE1531" s="15"/>
      <c r="NTF1531" s="15"/>
      <c r="NTG1531" s="15"/>
      <c r="NTH1531" s="15"/>
      <c r="NTI1531" s="15"/>
      <c r="NTJ1531" s="15"/>
      <c r="NTK1531" s="15"/>
      <c r="NTL1531" s="15"/>
      <c r="NTM1531" s="15"/>
      <c r="NTN1531" s="15"/>
      <c r="NTO1531" s="15"/>
      <c r="NTP1531" s="15"/>
      <c r="NTQ1531" s="15"/>
      <c r="NTR1531" s="15"/>
      <c r="NTS1531" s="15"/>
      <c r="NTT1531" s="15"/>
      <c r="NTU1531" s="15"/>
      <c r="NTV1531" s="15"/>
      <c r="NTW1531" s="15"/>
      <c r="NTX1531" s="15"/>
      <c r="NTY1531" s="15"/>
      <c r="NTZ1531" s="15"/>
      <c r="NUA1531" s="15"/>
      <c r="NUB1531" s="15"/>
      <c r="NUC1531" s="15"/>
      <c r="NUD1531" s="15"/>
      <c r="NUE1531" s="15"/>
      <c r="NUF1531" s="15"/>
      <c r="NUG1531" s="15"/>
      <c r="NUH1531" s="15"/>
      <c r="NUI1531" s="15"/>
      <c r="NUJ1531" s="15"/>
      <c r="NUK1531" s="15"/>
      <c r="NUL1531" s="15"/>
      <c r="NUM1531" s="15"/>
      <c r="NUN1531" s="15"/>
      <c r="NUO1531" s="15"/>
      <c r="NUP1531" s="15"/>
      <c r="NUQ1531" s="15"/>
      <c r="NUR1531" s="15"/>
      <c r="NUS1531" s="15"/>
      <c r="NUT1531" s="15"/>
      <c r="NUU1531" s="15"/>
      <c r="NUV1531" s="15"/>
      <c r="NUW1531" s="15"/>
      <c r="NUX1531" s="15"/>
      <c r="NUY1531" s="15"/>
      <c r="NUZ1531" s="15"/>
      <c r="NVA1531" s="15"/>
      <c r="NVB1531" s="15"/>
      <c r="NVC1531" s="15"/>
      <c r="NVD1531" s="15"/>
      <c r="NVE1531" s="15"/>
      <c r="NVF1531" s="15"/>
      <c r="NVG1531" s="15"/>
      <c r="NVH1531" s="15"/>
      <c r="NVI1531" s="15"/>
      <c r="NVJ1531" s="15"/>
      <c r="NVK1531" s="15"/>
      <c r="NVL1531" s="15"/>
      <c r="NVM1531" s="15"/>
      <c r="NVN1531" s="15"/>
      <c r="NVO1531" s="15"/>
      <c r="NVP1531" s="15"/>
      <c r="NVQ1531" s="15"/>
      <c r="NVR1531" s="15"/>
      <c r="NVS1531" s="15"/>
      <c r="NVT1531" s="15"/>
      <c r="NVU1531" s="15"/>
      <c r="NVV1531" s="15"/>
      <c r="NVW1531" s="15"/>
      <c r="NVX1531" s="15"/>
      <c r="NVY1531" s="15"/>
      <c r="NVZ1531" s="15"/>
      <c r="NWA1531" s="15"/>
      <c r="NWB1531" s="15"/>
      <c r="NWC1531" s="15"/>
      <c r="NWD1531" s="15"/>
      <c r="NWE1531" s="15"/>
      <c r="NWF1531" s="15"/>
      <c r="NWG1531" s="15"/>
      <c r="NWH1531" s="15"/>
      <c r="NWI1531" s="15"/>
      <c r="NWJ1531" s="15"/>
      <c r="NWK1531" s="15"/>
      <c r="NWL1531" s="15"/>
      <c r="NWM1531" s="15"/>
      <c r="NWN1531" s="15"/>
      <c r="NWO1531" s="15"/>
      <c r="NWP1531" s="15"/>
      <c r="NWQ1531" s="15"/>
      <c r="NWR1531" s="15"/>
      <c r="NWS1531" s="15"/>
      <c r="NWT1531" s="15"/>
      <c r="NWU1531" s="15"/>
      <c r="NWV1531" s="15"/>
      <c r="NWW1531" s="15"/>
      <c r="NWX1531" s="15"/>
      <c r="NWY1531" s="15"/>
      <c r="NWZ1531" s="15"/>
      <c r="NXA1531" s="15"/>
      <c r="NXB1531" s="15"/>
      <c r="NXC1531" s="15"/>
      <c r="NXD1531" s="15"/>
      <c r="NXE1531" s="15"/>
      <c r="NXF1531" s="15"/>
      <c r="NXG1531" s="15"/>
      <c r="NXH1531" s="15"/>
      <c r="NXI1531" s="15"/>
      <c r="NXJ1531" s="15"/>
      <c r="NXK1531" s="15"/>
      <c r="NXL1531" s="15"/>
      <c r="NXM1531" s="15"/>
      <c r="NXN1531" s="15"/>
      <c r="NXO1531" s="15"/>
      <c r="NXP1531" s="15"/>
      <c r="NXQ1531" s="15"/>
      <c r="NXR1531" s="15"/>
      <c r="NXS1531" s="15"/>
      <c r="NXT1531" s="15"/>
      <c r="NXU1531" s="15"/>
      <c r="NXV1531" s="15"/>
      <c r="NXW1531" s="15"/>
      <c r="NXX1531" s="15"/>
      <c r="NXY1531" s="15"/>
      <c r="NXZ1531" s="15"/>
      <c r="NYA1531" s="15"/>
      <c r="NYB1531" s="15"/>
      <c r="NYC1531" s="15"/>
      <c r="NYD1531" s="15"/>
      <c r="NYE1531" s="15"/>
      <c r="NYF1531" s="15"/>
      <c r="NYG1531" s="15"/>
      <c r="NYH1531" s="15"/>
      <c r="NYI1531" s="15"/>
      <c r="NYJ1531" s="15"/>
      <c r="NYK1531" s="15"/>
      <c r="NYL1531" s="15"/>
      <c r="NYM1531" s="15"/>
      <c r="NYN1531" s="15"/>
      <c r="NYO1531" s="15"/>
      <c r="NYP1531" s="15"/>
      <c r="NYQ1531" s="15"/>
      <c r="NYR1531" s="15"/>
      <c r="NYS1531" s="15"/>
      <c r="NYT1531" s="15"/>
      <c r="NYU1531" s="15"/>
      <c r="NYV1531" s="15"/>
      <c r="NYW1531" s="15"/>
      <c r="NYX1531" s="15"/>
      <c r="NYY1531" s="15"/>
      <c r="NYZ1531" s="15"/>
      <c r="NZA1531" s="15"/>
      <c r="NZB1531" s="15"/>
      <c r="NZC1531" s="15"/>
      <c r="NZD1531" s="15"/>
      <c r="NZE1531" s="15"/>
      <c r="NZF1531" s="15"/>
      <c r="NZG1531" s="15"/>
      <c r="NZH1531" s="15"/>
      <c r="NZI1531" s="15"/>
      <c r="NZJ1531" s="15"/>
      <c r="NZK1531" s="15"/>
      <c r="NZL1531" s="15"/>
      <c r="NZM1531" s="15"/>
      <c r="NZN1531" s="15"/>
      <c r="NZO1531" s="15"/>
      <c r="NZP1531" s="15"/>
      <c r="NZQ1531" s="15"/>
      <c r="NZR1531" s="15"/>
      <c r="NZS1531" s="15"/>
      <c r="NZT1531" s="15"/>
      <c r="NZU1531" s="15"/>
      <c r="NZV1531" s="15"/>
      <c r="NZW1531" s="15"/>
      <c r="NZX1531" s="15"/>
      <c r="NZY1531" s="15"/>
      <c r="NZZ1531" s="15"/>
      <c r="OAA1531" s="15"/>
      <c r="OAB1531" s="15"/>
      <c r="OAC1531" s="15"/>
      <c r="OAD1531" s="15"/>
      <c r="OAE1531" s="15"/>
      <c r="OAF1531" s="15"/>
      <c r="OAG1531" s="15"/>
      <c r="OAH1531" s="15"/>
      <c r="OAI1531" s="15"/>
      <c r="OAJ1531" s="15"/>
      <c r="OAK1531" s="15"/>
      <c r="OAL1531" s="15"/>
      <c r="OAM1531" s="15"/>
      <c r="OAN1531" s="15"/>
      <c r="OAO1531" s="15"/>
      <c r="OAP1531" s="15"/>
      <c r="OAQ1531" s="15"/>
      <c r="OAR1531" s="15"/>
      <c r="OAS1531" s="15"/>
      <c r="OAT1531" s="15"/>
      <c r="OAU1531" s="15"/>
      <c r="OAV1531" s="15"/>
      <c r="OAW1531" s="15"/>
      <c r="OAX1531" s="15"/>
      <c r="OAY1531" s="15"/>
      <c r="OAZ1531" s="15"/>
      <c r="OBA1531" s="15"/>
      <c r="OBB1531" s="15"/>
      <c r="OBC1531" s="15"/>
      <c r="OBD1531" s="15"/>
      <c r="OBE1531" s="15"/>
      <c r="OBF1531" s="15"/>
      <c r="OBG1531" s="15"/>
      <c r="OBH1531" s="15"/>
      <c r="OBI1531" s="15"/>
      <c r="OBJ1531" s="15"/>
      <c r="OBK1531" s="15"/>
      <c r="OBL1531" s="15"/>
      <c r="OBM1531" s="15"/>
      <c r="OBN1531" s="15"/>
      <c r="OBO1531" s="15"/>
      <c r="OBP1531" s="15"/>
      <c r="OBQ1531" s="15"/>
      <c r="OBR1531" s="15"/>
      <c r="OBS1531" s="15"/>
      <c r="OBT1531" s="15"/>
      <c r="OBU1531" s="15"/>
      <c r="OBV1531" s="15"/>
      <c r="OBW1531" s="15"/>
      <c r="OBX1531" s="15"/>
      <c r="OBY1531" s="15"/>
      <c r="OBZ1531" s="15"/>
      <c r="OCA1531" s="15"/>
      <c r="OCB1531" s="15"/>
      <c r="OCC1531" s="15"/>
      <c r="OCD1531" s="15"/>
      <c r="OCE1531" s="15"/>
      <c r="OCF1531" s="15"/>
      <c r="OCG1531" s="15"/>
      <c r="OCH1531" s="15"/>
      <c r="OCI1531" s="15"/>
      <c r="OCJ1531" s="15"/>
      <c r="OCK1531" s="15"/>
      <c r="OCL1531" s="15"/>
      <c r="OCM1531" s="15"/>
      <c r="OCN1531" s="15"/>
      <c r="OCO1531" s="15"/>
      <c r="OCP1531" s="15"/>
      <c r="OCQ1531" s="15"/>
      <c r="OCR1531" s="15"/>
      <c r="OCS1531" s="15"/>
      <c r="OCT1531" s="15"/>
      <c r="OCU1531" s="15"/>
      <c r="OCV1531" s="15"/>
      <c r="OCW1531" s="15"/>
      <c r="OCX1531" s="15"/>
      <c r="OCY1531" s="15"/>
      <c r="OCZ1531" s="15"/>
      <c r="ODA1531" s="15"/>
      <c r="ODB1531" s="15"/>
      <c r="ODC1531" s="15"/>
      <c r="ODD1531" s="15"/>
      <c r="ODE1531" s="15"/>
      <c r="ODF1531" s="15"/>
      <c r="ODG1531" s="15"/>
      <c r="ODH1531" s="15"/>
      <c r="ODI1531" s="15"/>
      <c r="ODJ1531" s="15"/>
      <c r="ODK1531" s="15"/>
      <c r="ODL1531" s="15"/>
      <c r="ODM1531" s="15"/>
      <c r="ODN1531" s="15"/>
      <c r="ODO1531" s="15"/>
      <c r="ODP1531" s="15"/>
      <c r="ODQ1531" s="15"/>
      <c r="ODR1531" s="15"/>
      <c r="ODS1531" s="15"/>
      <c r="ODT1531" s="15"/>
      <c r="ODU1531" s="15"/>
      <c r="ODV1531" s="15"/>
      <c r="ODW1531" s="15"/>
      <c r="ODX1531" s="15"/>
      <c r="ODY1531" s="15"/>
      <c r="ODZ1531" s="15"/>
      <c r="OEA1531" s="15"/>
      <c r="OEB1531" s="15"/>
      <c r="OEC1531" s="15"/>
      <c r="OED1531" s="15"/>
      <c r="OEE1531" s="15"/>
      <c r="OEF1531" s="15"/>
      <c r="OEG1531" s="15"/>
      <c r="OEH1531" s="15"/>
      <c r="OEI1531" s="15"/>
      <c r="OEJ1531" s="15"/>
      <c r="OEK1531" s="15"/>
      <c r="OEL1531" s="15"/>
      <c r="OEM1531" s="15"/>
      <c r="OEN1531" s="15"/>
      <c r="OEO1531" s="15"/>
      <c r="OEP1531" s="15"/>
      <c r="OEQ1531" s="15"/>
      <c r="OER1531" s="15"/>
      <c r="OES1531" s="15"/>
      <c r="OET1531" s="15"/>
      <c r="OEU1531" s="15"/>
      <c r="OEV1531" s="15"/>
      <c r="OEW1531" s="15"/>
      <c r="OEX1531" s="15"/>
      <c r="OEY1531" s="15"/>
      <c r="OEZ1531" s="15"/>
      <c r="OFA1531" s="15"/>
      <c r="OFB1531" s="15"/>
      <c r="OFC1531" s="15"/>
      <c r="OFD1531" s="15"/>
      <c r="OFE1531" s="15"/>
      <c r="OFF1531" s="15"/>
      <c r="OFG1531" s="15"/>
      <c r="OFH1531" s="15"/>
      <c r="OFI1531" s="15"/>
      <c r="OFJ1531" s="15"/>
      <c r="OFK1531" s="15"/>
      <c r="OFL1531" s="15"/>
      <c r="OFM1531" s="15"/>
      <c r="OFN1531" s="15"/>
      <c r="OFO1531" s="15"/>
      <c r="OFP1531" s="15"/>
      <c r="OFQ1531" s="15"/>
      <c r="OFR1531" s="15"/>
      <c r="OFS1531" s="15"/>
      <c r="OFT1531" s="15"/>
      <c r="OFU1531" s="15"/>
      <c r="OFV1531" s="15"/>
      <c r="OFW1531" s="15"/>
      <c r="OFX1531" s="15"/>
      <c r="OFY1531" s="15"/>
      <c r="OFZ1531" s="15"/>
      <c r="OGA1531" s="15"/>
      <c r="OGB1531" s="15"/>
      <c r="OGC1531" s="15"/>
      <c r="OGD1531" s="15"/>
      <c r="OGE1531" s="15"/>
      <c r="OGF1531" s="15"/>
      <c r="OGG1531" s="15"/>
      <c r="OGH1531" s="15"/>
      <c r="OGI1531" s="15"/>
      <c r="OGJ1531" s="15"/>
      <c r="OGK1531" s="15"/>
      <c r="OGL1531" s="15"/>
      <c r="OGM1531" s="15"/>
      <c r="OGN1531" s="15"/>
      <c r="OGO1531" s="15"/>
      <c r="OGP1531" s="15"/>
      <c r="OGQ1531" s="15"/>
      <c r="OGR1531" s="15"/>
      <c r="OGS1531" s="15"/>
      <c r="OGT1531" s="15"/>
      <c r="OGU1531" s="15"/>
      <c r="OGV1531" s="15"/>
      <c r="OGW1531" s="15"/>
      <c r="OGX1531" s="15"/>
      <c r="OGY1531" s="15"/>
      <c r="OGZ1531" s="15"/>
      <c r="OHA1531" s="15"/>
      <c r="OHB1531" s="15"/>
      <c r="OHC1531" s="15"/>
      <c r="OHD1531" s="15"/>
      <c r="OHE1531" s="15"/>
      <c r="OHF1531" s="15"/>
      <c r="OHG1531" s="15"/>
      <c r="OHH1531" s="15"/>
      <c r="OHI1531" s="15"/>
      <c r="OHJ1531" s="15"/>
      <c r="OHK1531" s="15"/>
      <c r="OHL1531" s="15"/>
      <c r="OHM1531" s="15"/>
      <c r="OHN1531" s="15"/>
      <c r="OHO1531" s="15"/>
      <c r="OHP1531" s="15"/>
      <c r="OHQ1531" s="15"/>
      <c r="OHR1531" s="15"/>
      <c r="OHS1531" s="15"/>
      <c r="OHT1531" s="15"/>
      <c r="OHU1531" s="15"/>
      <c r="OHV1531" s="15"/>
      <c r="OHW1531" s="15"/>
      <c r="OHX1531" s="15"/>
      <c r="OHY1531" s="15"/>
      <c r="OHZ1531" s="15"/>
      <c r="OIA1531" s="15"/>
      <c r="OIB1531" s="15"/>
      <c r="OIC1531" s="15"/>
      <c r="OID1531" s="15"/>
      <c r="OIE1531" s="15"/>
      <c r="OIF1531" s="15"/>
      <c r="OIG1531" s="15"/>
      <c r="OIH1531" s="15"/>
      <c r="OII1531" s="15"/>
      <c r="OIJ1531" s="15"/>
      <c r="OIK1531" s="15"/>
      <c r="OIL1531" s="15"/>
      <c r="OIM1531" s="15"/>
      <c r="OIN1531" s="15"/>
      <c r="OIO1531" s="15"/>
      <c r="OIP1531" s="15"/>
      <c r="OIQ1531" s="15"/>
      <c r="OIR1531" s="15"/>
      <c r="OIS1531" s="15"/>
      <c r="OIT1531" s="15"/>
      <c r="OIU1531" s="15"/>
      <c r="OIV1531" s="15"/>
      <c r="OIW1531" s="15"/>
      <c r="OIX1531" s="15"/>
      <c r="OIY1531" s="15"/>
      <c r="OIZ1531" s="15"/>
      <c r="OJA1531" s="15"/>
      <c r="OJB1531" s="15"/>
      <c r="OJC1531" s="15"/>
      <c r="OJD1531" s="15"/>
      <c r="OJE1531" s="15"/>
      <c r="OJF1531" s="15"/>
      <c r="OJG1531" s="15"/>
      <c r="OJH1531" s="15"/>
      <c r="OJI1531" s="15"/>
      <c r="OJJ1531" s="15"/>
      <c r="OJK1531" s="15"/>
      <c r="OJL1531" s="15"/>
      <c r="OJM1531" s="15"/>
      <c r="OJN1531" s="15"/>
      <c r="OJO1531" s="15"/>
      <c r="OJP1531" s="15"/>
      <c r="OJQ1531" s="15"/>
      <c r="OJR1531" s="15"/>
      <c r="OJS1531" s="15"/>
      <c r="OJT1531" s="15"/>
      <c r="OJU1531" s="15"/>
      <c r="OJV1531" s="15"/>
      <c r="OJW1531" s="15"/>
      <c r="OJX1531" s="15"/>
      <c r="OJY1531" s="15"/>
      <c r="OJZ1531" s="15"/>
      <c r="OKA1531" s="15"/>
      <c r="OKB1531" s="15"/>
      <c r="OKC1531" s="15"/>
      <c r="OKD1531" s="15"/>
      <c r="OKE1531" s="15"/>
      <c r="OKF1531" s="15"/>
      <c r="OKG1531" s="15"/>
      <c r="OKH1531" s="15"/>
      <c r="OKI1531" s="15"/>
      <c r="OKJ1531" s="15"/>
      <c r="OKK1531" s="15"/>
      <c r="OKL1531" s="15"/>
      <c r="OKM1531" s="15"/>
      <c r="OKN1531" s="15"/>
      <c r="OKO1531" s="15"/>
      <c r="OKP1531" s="15"/>
      <c r="OKQ1531" s="15"/>
      <c r="OKR1531" s="15"/>
      <c r="OKS1531" s="15"/>
      <c r="OKT1531" s="15"/>
      <c r="OKU1531" s="15"/>
      <c r="OKV1531" s="15"/>
      <c r="OKW1531" s="15"/>
      <c r="OKX1531" s="15"/>
      <c r="OKY1531" s="15"/>
      <c r="OKZ1531" s="15"/>
      <c r="OLA1531" s="15"/>
      <c r="OLB1531" s="15"/>
      <c r="OLC1531" s="15"/>
      <c r="OLD1531" s="15"/>
      <c r="OLE1531" s="15"/>
      <c r="OLF1531" s="15"/>
      <c r="OLG1531" s="15"/>
      <c r="OLH1531" s="15"/>
      <c r="OLI1531" s="15"/>
      <c r="OLJ1531" s="15"/>
      <c r="OLK1531" s="15"/>
      <c r="OLL1531" s="15"/>
      <c r="OLM1531" s="15"/>
      <c r="OLN1531" s="15"/>
      <c r="OLO1531" s="15"/>
      <c r="OLP1531" s="15"/>
      <c r="OLQ1531" s="15"/>
      <c r="OLR1531" s="15"/>
      <c r="OLS1531" s="15"/>
      <c r="OLT1531" s="15"/>
      <c r="OLU1531" s="15"/>
      <c r="OLV1531" s="15"/>
      <c r="OLW1531" s="15"/>
      <c r="OLX1531" s="15"/>
      <c r="OLY1531" s="15"/>
      <c r="OLZ1531" s="15"/>
      <c r="OMA1531" s="15"/>
      <c r="OMB1531" s="15"/>
      <c r="OMC1531" s="15"/>
      <c r="OMD1531" s="15"/>
      <c r="OME1531" s="15"/>
      <c r="OMF1531" s="15"/>
      <c r="OMG1531" s="15"/>
      <c r="OMH1531" s="15"/>
      <c r="OMI1531" s="15"/>
      <c r="OMJ1531" s="15"/>
      <c r="OMK1531" s="15"/>
      <c r="OML1531" s="15"/>
      <c r="OMM1531" s="15"/>
      <c r="OMN1531" s="15"/>
      <c r="OMO1531" s="15"/>
      <c r="OMP1531" s="15"/>
      <c r="OMQ1531" s="15"/>
      <c r="OMR1531" s="15"/>
      <c r="OMS1531" s="15"/>
      <c r="OMT1531" s="15"/>
      <c r="OMU1531" s="15"/>
      <c r="OMV1531" s="15"/>
      <c r="OMW1531" s="15"/>
      <c r="OMX1531" s="15"/>
      <c r="OMY1531" s="15"/>
      <c r="OMZ1531" s="15"/>
      <c r="ONA1531" s="15"/>
      <c r="ONB1531" s="15"/>
      <c r="ONC1531" s="15"/>
      <c r="OND1531" s="15"/>
      <c r="ONE1531" s="15"/>
      <c r="ONF1531" s="15"/>
      <c r="ONG1531" s="15"/>
      <c r="ONH1531" s="15"/>
      <c r="ONI1531" s="15"/>
      <c r="ONJ1531" s="15"/>
      <c r="ONK1531" s="15"/>
      <c r="ONL1531" s="15"/>
      <c r="ONM1531" s="15"/>
      <c r="ONN1531" s="15"/>
      <c r="ONO1531" s="15"/>
      <c r="ONP1531" s="15"/>
      <c r="ONQ1531" s="15"/>
      <c r="ONR1531" s="15"/>
      <c r="ONS1531" s="15"/>
      <c r="ONT1531" s="15"/>
      <c r="ONU1531" s="15"/>
      <c r="ONV1531" s="15"/>
      <c r="ONW1531" s="15"/>
      <c r="ONX1531" s="15"/>
      <c r="ONY1531" s="15"/>
      <c r="ONZ1531" s="15"/>
      <c r="OOA1531" s="15"/>
      <c r="OOB1531" s="15"/>
      <c r="OOC1531" s="15"/>
      <c r="OOD1531" s="15"/>
      <c r="OOE1531" s="15"/>
      <c r="OOF1531" s="15"/>
      <c r="OOG1531" s="15"/>
      <c r="OOH1531" s="15"/>
      <c r="OOI1531" s="15"/>
      <c r="OOJ1531" s="15"/>
      <c r="OOK1531" s="15"/>
      <c r="OOL1531" s="15"/>
      <c r="OOM1531" s="15"/>
      <c r="OON1531" s="15"/>
      <c r="OOO1531" s="15"/>
      <c r="OOP1531" s="15"/>
      <c r="OOQ1531" s="15"/>
      <c r="OOR1531" s="15"/>
      <c r="OOS1531" s="15"/>
      <c r="OOT1531" s="15"/>
      <c r="OOU1531" s="15"/>
      <c r="OOV1531" s="15"/>
      <c r="OOW1531" s="15"/>
      <c r="OOX1531" s="15"/>
      <c r="OOY1531" s="15"/>
      <c r="OOZ1531" s="15"/>
      <c r="OPA1531" s="15"/>
      <c r="OPB1531" s="15"/>
      <c r="OPC1531" s="15"/>
      <c r="OPD1531" s="15"/>
      <c r="OPE1531" s="15"/>
      <c r="OPF1531" s="15"/>
      <c r="OPG1531" s="15"/>
      <c r="OPH1531" s="15"/>
      <c r="OPI1531" s="15"/>
      <c r="OPJ1531" s="15"/>
      <c r="OPK1531" s="15"/>
      <c r="OPL1531" s="15"/>
      <c r="OPM1531" s="15"/>
      <c r="OPN1531" s="15"/>
      <c r="OPO1531" s="15"/>
      <c r="OPP1531" s="15"/>
      <c r="OPQ1531" s="15"/>
      <c r="OPR1531" s="15"/>
      <c r="OPS1531" s="15"/>
      <c r="OPT1531" s="15"/>
      <c r="OPU1531" s="15"/>
      <c r="OPV1531" s="15"/>
      <c r="OPW1531" s="15"/>
      <c r="OPX1531" s="15"/>
      <c r="OPY1531" s="15"/>
      <c r="OPZ1531" s="15"/>
      <c r="OQA1531" s="15"/>
      <c r="OQB1531" s="15"/>
      <c r="OQC1531" s="15"/>
      <c r="OQD1531" s="15"/>
      <c r="OQE1531" s="15"/>
      <c r="OQF1531" s="15"/>
      <c r="OQG1531" s="15"/>
      <c r="OQH1531" s="15"/>
      <c r="OQI1531" s="15"/>
      <c r="OQJ1531" s="15"/>
      <c r="OQK1531" s="15"/>
      <c r="OQL1531" s="15"/>
      <c r="OQM1531" s="15"/>
      <c r="OQN1531" s="15"/>
      <c r="OQO1531" s="15"/>
      <c r="OQP1531" s="15"/>
      <c r="OQQ1531" s="15"/>
      <c r="OQR1531" s="15"/>
      <c r="OQS1531" s="15"/>
      <c r="OQT1531" s="15"/>
      <c r="OQU1531" s="15"/>
      <c r="OQV1531" s="15"/>
      <c r="OQW1531" s="15"/>
      <c r="OQX1531" s="15"/>
      <c r="OQY1531" s="15"/>
      <c r="OQZ1531" s="15"/>
      <c r="ORA1531" s="15"/>
      <c r="ORB1531" s="15"/>
      <c r="ORC1531" s="15"/>
      <c r="ORD1531" s="15"/>
      <c r="ORE1531" s="15"/>
      <c r="ORF1531" s="15"/>
      <c r="ORG1531" s="15"/>
      <c r="ORH1531" s="15"/>
      <c r="ORI1531" s="15"/>
      <c r="ORJ1531" s="15"/>
      <c r="ORK1531" s="15"/>
      <c r="ORL1531" s="15"/>
      <c r="ORM1531" s="15"/>
      <c r="ORN1531" s="15"/>
      <c r="ORO1531" s="15"/>
      <c r="ORP1531" s="15"/>
      <c r="ORQ1531" s="15"/>
      <c r="ORR1531" s="15"/>
      <c r="ORS1531" s="15"/>
      <c r="ORT1531" s="15"/>
      <c r="ORU1531" s="15"/>
      <c r="ORV1531" s="15"/>
      <c r="ORW1531" s="15"/>
      <c r="ORX1531" s="15"/>
      <c r="ORY1531" s="15"/>
      <c r="ORZ1531" s="15"/>
      <c r="OSA1531" s="15"/>
      <c r="OSB1531" s="15"/>
      <c r="OSC1531" s="15"/>
      <c r="OSD1531" s="15"/>
      <c r="OSE1531" s="15"/>
      <c r="OSF1531" s="15"/>
      <c r="OSG1531" s="15"/>
      <c r="OSH1531" s="15"/>
      <c r="OSI1531" s="15"/>
      <c r="OSJ1531" s="15"/>
      <c r="OSK1531" s="15"/>
      <c r="OSL1531" s="15"/>
      <c r="OSM1531" s="15"/>
      <c r="OSN1531" s="15"/>
      <c r="OSO1531" s="15"/>
      <c r="OSP1531" s="15"/>
      <c r="OSQ1531" s="15"/>
      <c r="OSR1531" s="15"/>
      <c r="OSS1531" s="15"/>
      <c r="OST1531" s="15"/>
      <c r="OSU1531" s="15"/>
      <c r="OSV1531" s="15"/>
      <c r="OSW1531" s="15"/>
      <c r="OSX1531" s="15"/>
      <c r="OSY1531" s="15"/>
      <c r="OSZ1531" s="15"/>
      <c r="OTA1531" s="15"/>
      <c r="OTB1531" s="15"/>
      <c r="OTC1531" s="15"/>
      <c r="OTD1531" s="15"/>
      <c r="OTE1531" s="15"/>
      <c r="OTF1531" s="15"/>
      <c r="OTG1531" s="15"/>
      <c r="OTH1531" s="15"/>
      <c r="OTI1531" s="15"/>
      <c r="OTJ1531" s="15"/>
      <c r="OTK1531" s="15"/>
      <c r="OTL1531" s="15"/>
      <c r="OTM1531" s="15"/>
      <c r="OTN1531" s="15"/>
      <c r="OTO1531" s="15"/>
      <c r="OTP1531" s="15"/>
      <c r="OTQ1531" s="15"/>
      <c r="OTR1531" s="15"/>
      <c r="OTS1531" s="15"/>
      <c r="OTT1531" s="15"/>
      <c r="OTU1531" s="15"/>
      <c r="OTV1531" s="15"/>
      <c r="OTW1531" s="15"/>
      <c r="OTX1531" s="15"/>
      <c r="OTY1531" s="15"/>
      <c r="OTZ1531" s="15"/>
      <c r="OUA1531" s="15"/>
      <c r="OUB1531" s="15"/>
      <c r="OUC1531" s="15"/>
      <c r="OUD1531" s="15"/>
      <c r="OUE1531" s="15"/>
      <c r="OUF1531" s="15"/>
      <c r="OUG1531" s="15"/>
      <c r="OUH1531" s="15"/>
      <c r="OUI1531" s="15"/>
      <c r="OUJ1531" s="15"/>
      <c r="OUK1531" s="15"/>
      <c r="OUL1531" s="15"/>
      <c r="OUM1531" s="15"/>
      <c r="OUN1531" s="15"/>
      <c r="OUO1531" s="15"/>
      <c r="OUP1531" s="15"/>
      <c r="OUQ1531" s="15"/>
      <c r="OUR1531" s="15"/>
      <c r="OUS1531" s="15"/>
      <c r="OUT1531" s="15"/>
      <c r="OUU1531" s="15"/>
      <c r="OUV1531" s="15"/>
      <c r="OUW1531" s="15"/>
      <c r="OUX1531" s="15"/>
      <c r="OUY1531" s="15"/>
      <c r="OUZ1531" s="15"/>
      <c r="OVA1531" s="15"/>
      <c r="OVB1531" s="15"/>
      <c r="OVC1531" s="15"/>
      <c r="OVD1531" s="15"/>
      <c r="OVE1531" s="15"/>
      <c r="OVF1531" s="15"/>
      <c r="OVG1531" s="15"/>
      <c r="OVH1531" s="15"/>
      <c r="OVI1531" s="15"/>
      <c r="OVJ1531" s="15"/>
      <c r="OVK1531" s="15"/>
      <c r="OVL1531" s="15"/>
      <c r="OVM1531" s="15"/>
      <c r="OVN1531" s="15"/>
      <c r="OVO1531" s="15"/>
      <c r="OVP1531" s="15"/>
      <c r="OVQ1531" s="15"/>
      <c r="OVR1531" s="15"/>
      <c r="OVS1531" s="15"/>
      <c r="OVT1531" s="15"/>
      <c r="OVU1531" s="15"/>
      <c r="OVV1531" s="15"/>
      <c r="OVW1531" s="15"/>
      <c r="OVX1531" s="15"/>
      <c r="OVY1531" s="15"/>
      <c r="OVZ1531" s="15"/>
      <c r="OWA1531" s="15"/>
      <c r="OWB1531" s="15"/>
      <c r="OWC1531" s="15"/>
      <c r="OWD1531" s="15"/>
      <c r="OWE1531" s="15"/>
      <c r="OWF1531" s="15"/>
      <c r="OWG1531" s="15"/>
      <c r="OWH1531" s="15"/>
      <c r="OWI1531" s="15"/>
      <c r="OWJ1531" s="15"/>
      <c r="OWK1531" s="15"/>
      <c r="OWL1531" s="15"/>
      <c r="OWM1531" s="15"/>
      <c r="OWN1531" s="15"/>
      <c r="OWO1531" s="15"/>
      <c r="OWP1531" s="15"/>
      <c r="OWQ1531" s="15"/>
      <c r="OWR1531" s="15"/>
      <c r="OWS1531" s="15"/>
      <c r="OWT1531" s="15"/>
      <c r="OWU1531" s="15"/>
      <c r="OWV1531" s="15"/>
      <c r="OWW1531" s="15"/>
      <c r="OWX1531" s="15"/>
      <c r="OWY1531" s="15"/>
      <c r="OWZ1531" s="15"/>
      <c r="OXA1531" s="15"/>
      <c r="OXB1531" s="15"/>
      <c r="OXC1531" s="15"/>
      <c r="OXD1531" s="15"/>
      <c r="OXE1531" s="15"/>
      <c r="OXF1531" s="15"/>
      <c r="OXG1531" s="15"/>
      <c r="OXH1531" s="15"/>
      <c r="OXI1531" s="15"/>
      <c r="OXJ1531" s="15"/>
      <c r="OXK1531" s="15"/>
      <c r="OXL1531" s="15"/>
      <c r="OXM1531" s="15"/>
      <c r="OXN1531" s="15"/>
      <c r="OXO1531" s="15"/>
      <c r="OXP1531" s="15"/>
      <c r="OXQ1531" s="15"/>
      <c r="OXR1531" s="15"/>
      <c r="OXS1531" s="15"/>
      <c r="OXT1531" s="15"/>
      <c r="OXU1531" s="15"/>
      <c r="OXV1531" s="15"/>
      <c r="OXW1531" s="15"/>
      <c r="OXX1531" s="15"/>
      <c r="OXY1531" s="15"/>
      <c r="OXZ1531" s="15"/>
      <c r="OYA1531" s="15"/>
      <c r="OYB1531" s="15"/>
      <c r="OYC1531" s="15"/>
      <c r="OYD1531" s="15"/>
      <c r="OYE1531" s="15"/>
      <c r="OYF1531" s="15"/>
      <c r="OYG1531" s="15"/>
      <c r="OYH1531" s="15"/>
      <c r="OYI1531" s="15"/>
      <c r="OYJ1531" s="15"/>
      <c r="OYK1531" s="15"/>
      <c r="OYL1531" s="15"/>
      <c r="OYM1531" s="15"/>
      <c r="OYN1531" s="15"/>
      <c r="OYO1531" s="15"/>
      <c r="OYP1531" s="15"/>
      <c r="OYQ1531" s="15"/>
      <c r="OYR1531" s="15"/>
      <c r="OYS1531" s="15"/>
      <c r="OYT1531" s="15"/>
      <c r="OYU1531" s="15"/>
      <c r="OYV1531" s="15"/>
      <c r="OYW1531" s="15"/>
      <c r="OYX1531" s="15"/>
      <c r="OYY1531" s="15"/>
      <c r="OYZ1531" s="15"/>
      <c r="OZA1531" s="15"/>
      <c r="OZB1531" s="15"/>
      <c r="OZC1531" s="15"/>
      <c r="OZD1531" s="15"/>
      <c r="OZE1531" s="15"/>
      <c r="OZF1531" s="15"/>
      <c r="OZG1531" s="15"/>
      <c r="OZH1531" s="15"/>
      <c r="OZI1531" s="15"/>
      <c r="OZJ1531" s="15"/>
      <c r="OZK1531" s="15"/>
      <c r="OZL1531" s="15"/>
      <c r="OZM1531" s="15"/>
      <c r="OZN1531" s="15"/>
      <c r="OZO1531" s="15"/>
      <c r="OZP1531" s="15"/>
      <c r="OZQ1531" s="15"/>
      <c r="OZR1531" s="15"/>
      <c r="OZS1531" s="15"/>
      <c r="OZT1531" s="15"/>
      <c r="OZU1531" s="15"/>
      <c r="OZV1531" s="15"/>
      <c r="OZW1531" s="15"/>
      <c r="OZX1531" s="15"/>
      <c r="OZY1531" s="15"/>
      <c r="OZZ1531" s="15"/>
      <c r="PAA1531" s="15"/>
      <c r="PAB1531" s="15"/>
      <c r="PAC1531" s="15"/>
      <c r="PAD1531" s="15"/>
      <c r="PAE1531" s="15"/>
      <c r="PAF1531" s="15"/>
      <c r="PAG1531" s="15"/>
      <c r="PAH1531" s="15"/>
      <c r="PAI1531" s="15"/>
      <c r="PAJ1531" s="15"/>
      <c r="PAK1531" s="15"/>
      <c r="PAL1531" s="15"/>
      <c r="PAM1531" s="15"/>
      <c r="PAN1531" s="15"/>
      <c r="PAO1531" s="15"/>
      <c r="PAP1531" s="15"/>
      <c r="PAQ1531" s="15"/>
      <c r="PAR1531" s="15"/>
      <c r="PAS1531" s="15"/>
      <c r="PAT1531" s="15"/>
      <c r="PAU1531" s="15"/>
      <c r="PAV1531" s="15"/>
      <c r="PAW1531" s="15"/>
      <c r="PAX1531" s="15"/>
      <c r="PAY1531" s="15"/>
      <c r="PAZ1531" s="15"/>
      <c r="PBA1531" s="15"/>
      <c r="PBB1531" s="15"/>
      <c r="PBC1531" s="15"/>
      <c r="PBD1531" s="15"/>
      <c r="PBE1531" s="15"/>
      <c r="PBF1531" s="15"/>
      <c r="PBG1531" s="15"/>
      <c r="PBH1531" s="15"/>
      <c r="PBI1531" s="15"/>
      <c r="PBJ1531" s="15"/>
      <c r="PBK1531" s="15"/>
      <c r="PBL1531" s="15"/>
      <c r="PBM1531" s="15"/>
      <c r="PBN1531" s="15"/>
      <c r="PBO1531" s="15"/>
      <c r="PBP1531" s="15"/>
      <c r="PBQ1531" s="15"/>
      <c r="PBR1531" s="15"/>
      <c r="PBS1531" s="15"/>
      <c r="PBT1531" s="15"/>
      <c r="PBU1531" s="15"/>
      <c r="PBV1531" s="15"/>
      <c r="PBW1531" s="15"/>
      <c r="PBX1531" s="15"/>
      <c r="PBY1531" s="15"/>
      <c r="PBZ1531" s="15"/>
      <c r="PCA1531" s="15"/>
      <c r="PCB1531" s="15"/>
      <c r="PCC1531" s="15"/>
      <c r="PCD1531" s="15"/>
      <c r="PCE1531" s="15"/>
      <c r="PCF1531" s="15"/>
      <c r="PCG1531" s="15"/>
      <c r="PCH1531" s="15"/>
      <c r="PCI1531" s="15"/>
      <c r="PCJ1531" s="15"/>
      <c r="PCK1531" s="15"/>
      <c r="PCL1531" s="15"/>
      <c r="PCM1531" s="15"/>
      <c r="PCN1531" s="15"/>
      <c r="PCO1531" s="15"/>
      <c r="PCP1531" s="15"/>
      <c r="PCQ1531" s="15"/>
      <c r="PCR1531" s="15"/>
      <c r="PCS1531" s="15"/>
      <c r="PCT1531" s="15"/>
      <c r="PCU1531" s="15"/>
      <c r="PCV1531" s="15"/>
      <c r="PCW1531" s="15"/>
      <c r="PCX1531" s="15"/>
      <c r="PCY1531" s="15"/>
      <c r="PCZ1531" s="15"/>
      <c r="PDA1531" s="15"/>
      <c r="PDB1531" s="15"/>
      <c r="PDC1531" s="15"/>
      <c r="PDD1531" s="15"/>
      <c r="PDE1531" s="15"/>
      <c r="PDF1531" s="15"/>
      <c r="PDG1531" s="15"/>
      <c r="PDH1531" s="15"/>
      <c r="PDI1531" s="15"/>
      <c r="PDJ1531" s="15"/>
      <c r="PDK1531" s="15"/>
      <c r="PDL1531" s="15"/>
      <c r="PDM1531" s="15"/>
      <c r="PDN1531" s="15"/>
      <c r="PDO1531" s="15"/>
      <c r="PDP1531" s="15"/>
      <c r="PDQ1531" s="15"/>
      <c r="PDR1531" s="15"/>
      <c r="PDS1531" s="15"/>
      <c r="PDT1531" s="15"/>
      <c r="PDU1531" s="15"/>
      <c r="PDV1531" s="15"/>
      <c r="PDW1531" s="15"/>
      <c r="PDX1531" s="15"/>
      <c r="PDY1531" s="15"/>
      <c r="PDZ1531" s="15"/>
      <c r="PEA1531" s="15"/>
      <c r="PEB1531" s="15"/>
      <c r="PEC1531" s="15"/>
      <c r="PED1531" s="15"/>
      <c r="PEE1531" s="15"/>
      <c r="PEF1531" s="15"/>
      <c r="PEG1531" s="15"/>
      <c r="PEH1531" s="15"/>
      <c r="PEI1531" s="15"/>
      <c r="PEJ1531" s="15"/>
      <c r="PEK1531" s="15"/>
      <c r="PEL1531" s="15"/>
      <c r="PEM1531" s="15"/>
      <c r="PEN1531" s="15"/>
      <c r="PEO1531" s="15"/>
      <c r="PEP1531" s="15"/>
      <c r="PEQ1531" s="15"/>
      <c r="PER1531" s="15"/>
      <c r="PES1531" s="15"/>
      <c r="PET1531" s="15"/>
      <c r="PEU1531" s="15"/>
      <c r="PEV1531" s="15"/>
      <c r="PEW1531" s="15"/>
      <c r="PEX1531" s="15"/>
      <c r="PEY1531" s="15"/>
      <c r="PEZ1531" s="15"/>
      <c r="PFA1531" s="15"/>
      <c r="PFB1531" s="15"/>
      <c r="PFC1531" s="15"/>
      <c r="PFD1531" s="15"/>
      <c r="PFE1531" s="15"/>
      <c r="PFF1531" s="15"/>
      <c r="PFG1531" s="15"/>
      <c r="PFH1531" s="15"/>
      <c r="PFI1531" s="15"/>
      <c r="PFJ1531" s="15"/>
      <c r="PFK1531" s="15"/>
      <c r="PFL1531" s="15"/>
      <c r="PFM1531" s="15"/>
      <c r="PFN1531" s="15"/>
      <c r="PFO1531" s="15"/>
      <c r="PFP1531" s="15"/>
      <c r="PFQ1531" s="15"/>
      <c r="PFR1531" s="15"/>
      <c r="PFS1531" s="15"/>
      <c r="PFT1531" s="15"/>
      <c r="PFU1531" s="15"/>
      <c r="PFV1531" s="15"/>
      <c r="PFW1531" s="15"/>
      <c r="PFX1531" s="15"/>
      <c r="PFY1531" s="15"/>
      <c r="PFZ1531" s="15"/>
      <c r="PGA1531" s="15"/>
      <c r="PGB1531" s="15"/>
      <c r="PGC1531" s="15"/>
      <c r="PGD1531" s="15"/>
      <c r="PGE1531" s="15"/>
      <c r="PGF1531" s="15"/>
      <c r="PGG1531" s="15"/>
      <c r="PGH1531" s="15"/>
      <c r="PGI1531" s="15"/>
      <c r="PGJ1531" s="15"/>
      <c r="PGK1531" s="15"/>
      <c r="PGL1531" s="15"/>
      <c r="PGM1531" s="15"/>
      <c r="PGN1531" s="15"/>
      <c r="PGO1531" s="15"/>
      <c r="PGP1531" s="15"/>
      <c r="PGQ1531" s="15"/>
      <c r="PGR1531" s="15"/>
      <c r="PGS1531" s="15"/>
      <c r="PGT1531" s="15"/>
      <c r="PGU1531" s="15"/>
      <c r="PGV1531" s="15"/>
      <c r="PGW1531" s="15"/>
      <c r="PGX1531" s="15"/>
      <c r="PGY1531" s="15"/>
      <c r="PGZ1531" s="15"/>
      <c r="PHA1531" s="15"/>
      <c r="PHB1531" s="15"/>
      <c r="PHC1531" s="15"/>
      <c r="PHD1531" s="15"/>
      <c r="PHE1531" s="15"/>
      <c r="PHF1531" s="15"/>
      <c r="PHG1531" s="15"/>
      <c r="PHH1531" s="15"/>
      <c r="PHI1531" s="15"/>
      <c r="PHJ1531" s="15"/>
      <c r="PHK1531" s="15"/>
      <c r="PHL1531" s="15"/>
      <c r="PHM1531" s="15"/>
      <c r="PHN1531" s="15"/>
      <c r="PHO1531" s="15"/>
      <c r="PHP1531" s="15"/>
      <c r="PHQ1531" s="15"/>
      <c r="PHR1531" s="15"/>
      <c r="PHS1531" s="15"/>
      <c r="PHT1531" s="15"/>
      <c r="PHU1531" s="15"/>
      <c r="PHV1531" s="15"/>
      <c r="PHW1531" s="15"/>
      <c r="PHX1531" s="15"/>
      <c r="PHY1531" s="15"/>
      <c r="PHZ1531" s="15"/>
      <c r="PIA1531" s="15"/>
      <c r="PIB1531" s="15"/>
      <c r="PIC1531" s="15"/>
      <c r="PID1531" s="15"/>
      <c r="PIE1531" s="15"/>
      <c r="PIF1531" s="15"/>
      <c r="PIG1531" s="15"/>
      <c r="PIH1531" s="15"/>
      <c r="PII1531" s="15"/>
      <c r="PIJ1531" s="15"/>
      <c r="PIK1531" s="15"/>
      <c r="PIL1531" s="15"/>
      <c r="PIM1531" s="15"/>
      <c r="PIN1531" s="15"/>
      <c r="PIO1531" s="15"/>
      <c r="PIP1531" s="15"/>
      <c r="PIQ1531" s="15"/>
      <c r="PIR1531" s="15"/>
      <c r="PIS1531" s="15"/>
      <c r="PIT1531" s="15"/>
      <c r="PIU1531" s="15"/>
      <c r="PIV1531" s="15"/>
      <c r="PIW1531" s="15"/>
      <c r="PIX1531" s="15"/>
      <c r="PIY1531" s="15"/>
      <c r="PIZ1531" s="15"/>
      <c r="PJA1531" s="15"/>
      <c r="PJB1531" s="15"/>
      <c r="PJC1531" s="15"/>
      <c r="PJD1531" s="15"/>
      <c r="PJE1531" s="15"/>
      <c r="PJF1531" s="15"/>
      <c r="PJG1531" s="15"/>
      <c r="PJH1531" s="15"/>
      <c r="PJI1531" s="15"/>
      <c r="PJJ1531" s="15"/>
      <c r="PJK1531" s="15"/>
      <c r="PJL1531" s="15"/>
      <c r="PJM1531" s="15"/>
      <c r="PJN1531" s="15"/>
      <c r="PJO1531" s="15"/>
      <c r="PJP1531" s="15"/>
      <c r="PJQ1531" s="15"/>
      <c r="PJR1531" s="15"/>
      <c r="PJS1531" s="15"/>
      <c r="PJT1531" s="15"/>
      <c r="PJU1531" s="15"/>
      <c r="PJV1531" s="15"/>
      <c r="PJW1531" s="15"/>
      <c r="PJX1531" s="15"/>
      <c r="PJY1531" s="15"/>
      <c r="PJZ1531" s="15"/>
      <c r="PKA1531" s="15"/>
      <c r="PKB1531" s="15"/>
      <c r="PKC1531" s="15"/>
      <c r="PKD1531" s="15"/>
      <c r="PKE1531" s="15"/>
      <c r="PKF1531" s="15"/>
      <c r="PKG1531" s="15"/>
      <c r="PKH1531" s="15"/>
      <c r="PKI1531" s="15"/>
      <c r="PKJ1531" s="15"/>
      <c r="PKK1531" s="15"/>
      <c r="PKL1531" s="15"/>
      <c r="PKM1531" s="15"/>
      <c r="PKN1531" s="15"/>
      <c r="PKO1531" s="15"/>
      <c r="PKP1531" s="15"/>
      <c r="PKQ1531" s="15"/>
      <c r="PKR1531" s="15"/>
      <c r="PKS1531" s="15"/>
      <c r="PKT1531" s="15"/>
      <c r="PKU1531" s="15"/>
      <c r="PKV1531" s="15"/>
      <c r="PKW1531" s="15"/>
      <c r="PKX1531" s="15"/>
      <c r="PKY1531" s="15"/>
      <c r="PKZ1531" s="15"/>
      <c r="PLA1531" s="15"/>
      <c r="PLB1531" s="15"/>
      <c r="PLC1531" s="15"/>
      <c r="PLD1531" s="15"/>
      <c r="PLE1531" s="15"/>
      <c r="PLF1531" s="15"/>
      <c r="PLG1531" s="15"/>
      <c r="PLH1531" s="15"/>
      <c r="PLI1531" s="15"/>
      <c r="PLJ1531" s="15"/>
      <c r="PLK1531" s="15"/>
      <c r="PLL1531" s="15"/>
      <c r="PLM1531" s="15"/>
      <c r="PLN1531" s="15"/>
      <c r="PLO1531" s="15"/>
      <c r="PLP1531" s="15"/>
      <c r="PLQ1531" s="15"/>
      <c r="PLR1531" s="15"/>
      <c r="PLS1531" s="15"/>
      <c r="PLT1531" s="15"/>
      <c r="PLU1531" s="15"/>
      <c r="PLV1531" s="15"/>
      <c r="PLW1531" s="15"/>
      <c r="PLX1531" s="15"/>
      <c r="PLY1531" s="15"/>
      <c r="PLZ1531" s="15"/>
      <c r="PMA1531" s="15"/>
      <c r="PMB1531" s="15"/>
      <c r="PMC1531" s="15"/>
      <c r="PMD1531" s="15"/>
      <c r="PME1531" s="15"/>
      <c r="PMF1531" s="15"/>
      <c r="PMG1531" s="15"/>
      <c r="PMH1531" s="15"/>
      <c r="PMI1531" s="15"/>
      <c r="PMJ1531" s="15"/>
      <c r="PMK1531" s="15"/>
      <c r="PML1531" s="15"/>
      <c r="PMM1531" s="15"/>
      <c r="PMN1531" s="15"/>
      <c r="PMO1531" s="15"/>
      <c r="PMP1531" s="15"/>
      <c r="PMQ1531" s="15"/>
      <c r="PMR1531" s="15"/>
      <c r="PMS1531" s="15"/>
      <c r="PMT1531" s="15"/>
      <c r="PMU1531" s="15"/>
      <c r="PMV1531" s="15"/>
      <c r="PMW1531" s="15"/>
      <c r="PMX1531" s="15"/>
      <c r="PMY1531" s="15"/>
      <c r="PMZ1531" s="15"/>
      <c r="PNA1531" s="15"/>
      <c r="PNB1531" s="15"/>
      <c r="PNC1531" s="15"/>
      <c r="PND1531" s="15"/>
      <c r="PNE1531" s="15"/>
      <c r="PNF1531" s="15"/>
      <c r="PNG1531" s="15"/>
      <c r="PNH1531" s="15"/>
      <c r="PNI1531" s="15"/>
      <c r="PNJ1531" s="15"/>
      <c r="PNK1531" s="15"/>
      <c r="PNL1531" s="15"/>
      <c r="PNM1531" s="15"/>
      <c r="PNN1531" s="15"/>
      <c r="PNO1531" s="15"/>
      <c r="PNP1531" s="15"/>
      <c r="PNQ1531" s="15"/>
      <c r="PNR1531" s="15"/>
      <c r="PNS1531" s="15"/>
      <c r="PNT1531" s="15"/>
      <c r="PNU1531" s="15"/>
      <c r="PNV1531" s="15"/>
      <c r="PNW1531" s="15"/>
      <c r="PNX1531" s="15"/>
      <c r="PNY1531" s="15"/>
      <c r="PNZ1531" s="15"/>
      <c r="POA1531" s="15"/>
      <c r="POB1531" s="15"/>
      <c r="POC1531" s="15"/>
      <c r="POD1531" s="15"/>
      <c r="POE1531" s="15"/>
      <c r="POF1531" s="15"/>
      <c r="POG1531" s="15"/>
      <c r="POH1531" s="15"/>
      <c r="POI1531" s="15"/>
      <c r="POJ1531" s="15"/>
      <c r="POK1531" s="15"/>
      <c r="POL1531" s="15"/>
      <c r="POM1531" s="15"/>
      <c r="PON1531" s="15"/>
      <c r="POO1531" s="15"/>
      <c r="POP1531" s="15"/>
      <c r="POQ1531" s="15"/>
      <c r="POR1531" s="15"/>
      <c r="POS1531" s="15"/>
      <c r="POT1531" s="15"/>
      <c r="POU1531" s="15"/>
      <c r="POV1531" s="15"/>
      <c r="POW1531" s="15"/>
      <c r="POX1531" s="15"/>
      <c r="POY1531" s="15"/>
      <c r="POZ1531" s="15"/>
      <c r="PPA1531" s="15"/>
      <c r="PPB1531" s="15"/>
      <c r="PPC1531" s="15"/>
      <c r="PPD1531" s="15"/>
      <c r="PPE1531" s="15"/>
      <c r="PPF1531" s="15"/>
      <c r="PPG1531" s="15"/>
      <c r="PPH1531" s="15"/>
      <c r="PPI1531" s="15"/>
      <c r="PPJ1531" s="15"/>
      <c r="PPK1531" s="15"/>
      <c r="PPL1531" s="15"/>
      <c r="PPM1531" s="15"/>
      <c r="PPN1531" s="15"/>
      <c r="PPO1531" s="15"/>
      <c r="PPP1531" s="15"/>
      <c r="PPQ1531" s="15"/>
      <c r="PPR1531" s="15"/>
      <c r="PPS1531" s="15"/>
      <c r="PPT1531" s="15"/>
      <c r="PPU1531" s="15"/>
      <c r="PPV1531" s="15"/>
      <c r="PPW1531" s="15"/>
      <c r="PPX1531" s="15"/>
      <c r="PPY1531" s="15"/>
      <c r="PPZ1531" s="15"/>
      <c r="PQA1531" s="15"/>
      <c r="PQB1531" s="15"/>
      <c r="PQC1531" s="15"/>
      <c r="PQD1531" s="15"/>
      <c r="PQE1531" s="15"/>
      <c r="PQF1531" s="15"/>
      <c r="PQG1531" s="15"/>
      <c r="PQH1531" s="15"/>
      <c r="PQI1531" s="15"/>
      <c r="PQJ1531" s="15"/>
      <c r="PQK1531" s="15"/>
      <c r="PQL1531" s="15"/>
      <c r="PQM1531" s="15"/>
      <c r="PQN1531" s="15"/>
      <c r="PQO1531" s="15"/>
      <c r="PQP1531" s="15"/>
      <c r="PQQ1531" s="15"/>
      <c r="PQR1531" s="15"/>
      <c r="PQS1531" s="15"/>
      <c r="PQT1531" s="15"/>
      <c r="PQU1531" s="15"/>
      <c r="PQV1531" s="15"/>
      <c r="PQW1531" s="15"/>
      <c r="PQX1531" s="15"/>
      <c r="PQY1531" s="15"/>
      <c r="PQZ1531" s="15"/>
      <c r="PRA1531" s="15"/>
      <c r="PRB1531" s="15"/>
      <c r="PRC1531" s="15"/>
      <c r="PRD1531" s="15"/>
      <c r="PRE1531" s="15"/>
      <c r="PRF1531" s="15"/>
      <c r="PRG1531" s="15"/>
      <c r="PRH1531" s="15"/>
      <c r="PRI1531" s="15"/>
      <c r="PRJ1531" s="15"/>
      <c r="PRK1531" s="15"/>
      <c r="PRL1531" s="15"/>
      <c r="PRM1531" s="15"/>
      <c r="PRN1531" s="15"/>
      <c r="PRO1531" s="15"/>
      <c r="PRP1531" s="15"/>
      <c r="PRQ1531" s="15"/>
      <c r="PRR1531" s="15"/>
      <c r="PRS1531" s="15"/>
      <c r="PRT1531" s="15"/>
      <c r="PRU1531" s="15"/>
      <c r="PRV1531" s="15"/>
      <c r="PRW1531" s="15"/>
      <c r="PRX1531" s="15"/>
      <c r="PRY1531" s="15"/>
      <c r="PRZ1531" s="15"/>
      <c r="PSA1531" s="15"/>
      <c r="PSB1531" s="15"/>
      <c r="PSC1531" s="15"/>
      <c r="PSD1531" s="15"/>
      <c r="PSE1531" s="15"/>
      <c r="PSF1531" s="15"/>
      <c r="PSG1531" s="15"/>
      <c r="PSH1531" s="15"/>
      <c r="PSI1531" s="15"/>
      <c r="PSJ1531" s="15"/>
      <c r="PSK1531" s="15"/>
      <c r="PSL1531" s="15"/>
      <c r="PSM1531" s="15"/>
      <c r="PSN1531" s="15"/>
      <c r="PSO1531" s="15"/>
      <c r="PSP1531" s="15"/>
      <c r="PSQ1531" s="15"/>
      <c r="PSR1531" s="15"/>
      <c r="PSS1531" s="15"/>
      <c r="PST1531" s="15"/>
      <c r="PSU1531" s="15"/>
      <c r="PSV1531" s="15"/>
      <c r="PSW1531" s="15"/>
      <c r="PSX1531" s="15"/>
      <c r="PSY1531" s="15"/>
      <c r="PSZ1531" s="15"/>
      <c r="PTA1531" s="15"/>
      <c r="PTB1531" s="15"/>
      <c r="PTC1531" s="15"/>
      <c r="PTD1531" s="15"/>
      <c r="PTE1531" s="15"/>
      <c r="PTF1531" s="15"/>
      <c r="PTG1531" s="15"/>
      <c r="PTH1531" s="15"/>
      <c r="PTI1531" s="15"/>
      <c r="PTJ1531" s="15"/>
      <c r="PTK1531" s="15"/>
      <c r="PTL1531" s="15"/>
      <c r="PTM1531" s="15"/>
      <c r="PTN1531" s="15"/>
      <c r="PTO1531" s="15"/>
      <c r="PTP1531" s="15"/>
      <c r="PTQ1531" s="15"/>
      <c r="PTR1531" s="15"/>
      <c r="PTS1531" s="15"/>
      <c r="PTT1531" s="15"/>
      <c r="PTU1531" s="15"/>
      <c r="PTV1531" s="15"/>
      <c r="PTW1531" s="15"/>
      <c r="PTX1531" s="15"/>
      <c r="PTY1531" s="15"/>
      <c r="PTZ1531" s="15"/>
      <c r="PUA1531" s="15"/>
      <c r="PUB1531" s="15"/>
      <c r="PUC1531" s="15"/>
      <c r="PUD1531" s="15"/>
      <c r="PUE1531" s="15"/>
      <c r="PUF1531" s="15"/>
      <c r="PUG1531" s="15"/>
      <c r="PUH1531" s="15"/>
      <c r="PUI1531" s="15"/>
      <c r="PUJ1531" s="15"/>
      <c r="PUK1531" s="15"/>
      <c r="PUL1531" s="15"/>
      <c r="PUM1531" s="15"/>
      <c r="PUN1531" s="15"/>
      <c r="PUO1531" s="15"/>
      <c r="PUP1531" s="15"/>
      <c r="PUQ1531" s="15"/>
      <c r="PUR1531" s="15"/>
      <c r="PUS1531" s="15"/>
      <c r="PUT1531" s="15"/>
      <c r="PUU1531" s="15"/>
      <c r="PUV1531" s="15"/>
      <c r="PUW1531" s="15"/>
      <c r="PUX1531" s="15"/>
      <c r="PUY1531" s="15"/>
      <c r="PUZ1531" s="15"/>
      <c r="PVA1531" s="15"/>
      <c r="PVB1531" s="15"/>
      <c r="PVC1531" s="15"/>
      <c r="PVD1531" s="15"/>
      <c r="PVE1531" s="15"/>
      <c r="PVF1531" s="15"/>
      <c r="PVG1531" s="15"/>
      <c r="PVH1531" s="15"/>
      <c r="PVI1531" s="15"/>
      <c r="PVJ1531" s="15"/>
      <c r="PVK1531" s="15"/>
      <c r="PVL1531" s="15"/>
      <c r="PVM1531" s="15"/>
      <c r="PVN1531" s="15"/>
      <c r="PVO1531" s="15"/>
      <c r="PVP1531" s="15"/>
      <c r="PVQ1531" s="15"/>
      <c r="PVR1531" s="15"/>
      <c r="PVS1531" s="15"/>
      <c r="PVT1531" s="15"/>
      <c r="PVU1531" s="15"/>
      <c r="PVV1531" s="15"/>
      <c r="PVW1531" s="15"/>
      <c r="PVX1531" s="15"/>
      <c r="PVY1531" s="15"/>
      <c r="PVZ1531" s="15"/>
      <c r="PWA1531" s="15"/>
      <c r="PWB1531" s="15"/>
      <c r="PWC1531" s="15"/>
      <c r="PWD1531" s="15"/>
      <c r="PWE1531" s="15"/>
      <c r="PWF1531" s="15"/>
      <c r="PWG1531" s="15"/>
      <c r="PWH1531" s="15"/>
      <c r="PWI1531" s="15"/>
      <c r="PWJ1531" s="15"/>
      <c r="PWK1531" s="15"/>
      <c r="PWL1531" s="15"/>
      <c r="PWM1531" s="15"/>
      <c r="PWN1531" s="15"/>
      <c r="PWO1531" s="15"/>
      <c r="PWP1531" s="15"/>
      <c r="PWQ1531" s="15"/>
      <c r="PWR1531" s="15"/>
      <c r="PWS1531" s="15"/>
      <c r="PWT1531" s="15"/>
      <c r="PWU1531" s="15"/>
      <c r="PWV1531" s="15"/>
      <c r="PWW1531" s="15"/>
      <c r="PWX1531" s="15"/>
      <c r="PWY1531" s="15"/>
      <c r="PWZ1531" s="15"/>
      <c r="PXA1531" s="15"/>
      <c r="PXB1531" s="15"/>
      <c r="PXC1531" s="15"/>
      <c r="PXD1531" s="15"/>
      <c r="PXE1531" s="15"/>
      <c r="PXF1531" s="15"/>
      <c r="PXG1531" s="15"/>
      <c r="PXH1531" s="15"/>
      <c r="PXI1531" s="15"/>
      <c r="PXJ1531" s="15"/>
      <c r="PXK1531" s="15"/>
      <c r="PXL1531" s="15"/>
      <c r="PXM1531" s="15"/>
      <c r="PXN1531" s="15"/>
      <c r="PXO1531" s="15"/>
      <c r="PXP1531" s="15"/>
      <c r="PXQ1531" s="15"/>
      <c r="PXR1531" s="15"/>
      <c r="PXS1531" s="15"/>
      <c r="PXT1531" s="15"/>
      <c r="PXU1531" s="15"/>
      <c r="PXV1531" s="15"/>
      <c r="PXW1531" s="15"/>
      <c r="PXX1531" s="15"/>
      <c r="PXY1531" s="15"/>
      <c r="PXZ1531" s="15"/>
      <c r="PYA1531" s="15"/>
      <c r="PYB1531" s="15"/>
      <c r="PYC1531" s="15"/>
      <c r="PYD1531" s="15"/>
      <c r="PYE1531" s="15"/>
      <c r="PYF1531" s="15"/>
      <c r="PYG1531" s="15"/>
      <c r="PYH1531" s="15"/>
      <c r="PYI1531" s="15"/>
      <c r="PYJ1531" s="15"/>
      <c r="PYK1531" s="15"/>
      <c r="PYL1531" s="15"/>
      <c r="PYM1531" s="15"/>
      <c r="PYN1531" s="15"/>
      <c r="PYO1531" s="15"/>
      <c r="PYP1531" s="15"/>
      <c r="PYQ1531" s="15"/>
      <c r="PYR1531" s="15"/>
      <c r="PYS1531" s="15"/>
      <c r="PYT1531" s="15"/>
      <c r="PYU1531" s="15"/>
      <c r="PYV1531" s="15"/>
      <c r="PYW1531" s="15"/>
      <c r="PYX1531" s="15"/>
      <c r="PYY1531" s="15"/>
      <c r="PYZ1531" s="15"/>
      <c r="PZA1531" s="15"/>
      <c r="PZB1531" s="15"/>
      <c r="PZC1531" s="15"/>
      <c r="PZD1531" s="15"/>
      <c r="PZE1531" s="15"/>
      <c r="PZF1531" s="15"/>
      <c r="PZG1531" s="15"/>
      <c r="PZH1531" s="15"/>
      <c r="PZI1531" s="15"/>
      <c r="PZJ1531" s="15"/>
      <c r="PZK1531" s="15"/>
      <c r="PZL1531" s="15"/>
      <c r="PZM1531" s="15"/>
      <c r="PZN1531" s="15"/>
      <c r="PZO1531" s="15"/>
      <c r="PZP1531" s="15"/>
      <c r="PZQ1531" s="15"/>
      <c r="PZR1531" s="15"/>
      <c r="PZS1531" s="15"/>
      <c r="PZT1531" s="15"/>
      <c r="PZU1531" s="15"/>
      <c r="PZV1531" s="15"/>
      <c r="PZW1531" s="15"/>
      <c r="PZX1531" s="15"/>
      <c r="PZY1531" s="15"/>
      <c r="PZZ1531" s="15"/>
      <c r="QAA1531" s="15"/>
      <c r="QAB1531" s="15"/>
      <c r="QAC1531" s="15"/>
      <c r="QAD1531" s="15"/>
      <c r="QAE1531" s="15"/>
      <c r="QAF1531" s="15"/>
      <c r="QAG1531" s="15"/>
      <c r="QAH1531" s="15"/>
      <c r="QAI1531" s="15"/>
      <c r="QAJ1531" s="15"/>
      <c r="QAK1531" s="15"/>
      <c r="QAL1531" s="15"/>
      <c r="QAM1531" s="15"/>
      <c r="QAN1531" s="15"/>
      <c r="QAO1531" s="15"/>
      <c r="QAP1531" s="15"/>
      <c r="QAQ1531" s="15"/>
      <c r="QAR1531" s="15"/>
      <c r="QAS1531" s="15"/>
      <c r="QAT1531" s="15"/>
      <c r="QAU1531" s="15"/>
      <c r="QAV1531" s="15"/>
      <c r="QAW1531" s="15"/>
      <c r="QAX1531" s="15"/>
      <c r="QAY1531" s="15"/>
      <c r="QAZ1531" s="15"/>
      <c r="QBA1531" s="15"/>
      <c r="QBB1531" s="15"/>
      <c r="QBC1531" s="15"/>
      <c r="QBD1531" s="15"/>
      <c r="QBE1531" s="15"/>
      <c r="QBF1531" s="15"/>
      <c r="QBG1531" s="15"/>
      <c r="QBH1531" s="15"/>
      <c r="QBI1531" s="15"/>
      <c r="QBJ1531" s="15"/>
      <c r="QBK1531" s="15"/>
      <c r="QBL1531" s="15"/>
      <c r="QBM1531" s="15"/>
      <c r="QBN1531" s="15"/>
      <c r="QBO1531" s="15"/>
      <c r="QBP1531" s="15"/>
      <c r="QBQ1531" s="15"/>
      <c r="QBR1531" s="15"/>
      <c r="QBS1531" s="15"/>
      <c r="QBT1531" s="15"/>
      <c r="QBU1531" s="15"/>
      <c r="QBV1531" s="15"/>
      <c r="QBW1531" s="15"/>
      <c r="QBX1531" s="15"/>
      <c r="QBY1531" s="15"/>
      <c r="QBZ1531" s="15"/>
      <c r="QCA1531" s="15"/>
      <c r="QCB1531" s="15"/>
      <c r="QCC1531" s="15"/>
      <c r="QCD1531" s="15"/>
      <c r="QCE1531" s="15"/>
      <c r="QCF1531" s="15"/>
      <c r="QCG1531" s="15"/>
      <c r="QCH1531" s="15"/>
      <c r="QCI1531" s="15"/>
      <c r="QCJ1531" s="15"/>
      <c r="QCK1531" s="15"/>
      <c r="QCL1531" s="15"/>
      <c r="QCM1531" s="15"/>
      <c r="QCN1531" s="15"/>
      <c r="QCO1531" s="15"/>
      <c r="QCP1531" s="15"/>
      <c r="QCQ1531" s="15"/>
      <c r="QCR1531" s="15"/>
      <c r="QCS1531" s="15"/>
      <c r="QCT1531" s="15"/>
      <c r="QCU1531" s="15"/>
      <c r="QCV1531" s="15"/>
      <c r="QCW1531" s="15"/>
      <c r="QCX1531" s="15"/>
      <c r="QCY1531" s="15"/>
      <c r="QCZ1531" s="15"/>
      <c r="QDA1531" s="15"/>
      <c r="QDB1531" s="15"/>
      <c r="QDC1531" s="15"/>
      <c r="QDD1531" s="15"/>
      <c r="QDE1531" s="15"/>
      <c r="QDF1531" s="15"/>
      <c r="QDG1531" s="15"/>
      <c r="QDH1531" s="15"/>
      <c r="QDI1531" s="15"/>
      <c r="QDJ1531" s="15"/>
      <c r="QDK1531" s="15"/>
      <c r="QDL1531" s="15"/>
      <c r="QDM1531" s="15"/>
      <c r="QDN1531" s="15"/>
      <c r="QDO1531" s="15"/>
      <c r="QDP1531" s="15"/>
      <c r="QDQ1531" s="15"/>
      <c r="QDR1531" s="15"/>
      <c r="QDS1531" s="15"/>
      <c r="QDT1531" s="15"/>
      <c r="QDU1531" s="15"/>
      <c r="QDV1531" s="15"/>
      <c r="QDW1531" s="15"/>
      <c r="QDX1531" s="15"/>
      <c r="QDY1531" s="15"/>
      <c r="QDZ1531" s="15"/>
      <c r="QEA1531" s="15"/>
      <c r="QEB1531" s="15"/>
      <c r="QEC1531" s="15"/>
      <c r="QED1531" s="15"/>
      <c r="QEE1531" s="15"/>
      <c r="QEF1531" s="15"/>
      <c r="QEG1531" s="15"/>
      <c r="QEH1531" s="15"/>
      <c r="QEI1531" s="15"/>
      <c r="QEJ1531" s="15"/>
      <c r="QEK1531" s="15"/>
      <c r="QEL1531" s="15"/>
      <c r="QEM1531" s="15"/>
      <c r="QEN1531" s="15"/>
      <c r="QEO1531" s="15"/>
      <c r="QEP1531" s="15"/>
      <c r="QEQ1531" s="15"/>
      <c r="QER1531" s="15"/>
      <c r="QES1531" s="15"/>
      <c r="QET1531" s="15"/>
      <c r="QEU1531" s="15"/>
      <c r="QEV1531" s="15"/>
      <c r="QEW1531" s="15"/>
      <c r="QEX1531" s="15"/>
      <c r="QEY1531" s="15"/>
      <c r="QEZ1531" s="15"/>
      <c r="QFA1531" s="15"/>
      <c r="QFB1531" s="15"/>
      <c r="QFC1531" s="15"/>
      <c r="QFD1531" s="15"/>
      <c r="QFE1531" s="15"/>
      <c r="QFF1531" s="15"/>
      <c r="QFG1531" s="15"/>
      <c r="QFH1531" s="15"/>
      <c r="QFI1531" s="15"/>
      <c r="QFJ1531" s="15"/>
      <c r="QFK1531" s="15"/>
      <c r="QFL1531" s="15"/>
      <c r="QFM1531" s="15"/>
      <c r="QFN1531" s="15"/>
      <c r="QFO1531" s="15"/>
      <c r="QFP1531" s="15"/>
      <c r="QFQ1531" s="15"/>
      <c r="QFR1531" s="15"/>
      <c r="QFS1531" s="15"/>
      <c r="QFT1531" s="15"/>
      <c r="QFU1531" s="15"/>
      <c r="QFV1531" s="15"/>
      <c r="QFW1531" s="15"/>
      <c r="QFX1531" s="15"/>
      <c r="QFY1531" s="15"/>
      <c r="QFZ1531" s="15"/>
      <c r="QGA1531" s="15"/>
      <c r="QGB1531" s="15"/>
      <c r="QGC1531" s="15"/>
      <c r="QGD1531" s="15"/>
      <c r="QGE1531" s="15"/>
      <c r="QGF1531" s="15"/>
      <c r="QGG1531" s="15"/>
      <c r="QGH1531" s="15"/>
      <c r="QGI1531" s="15"/>
      <c r="QGJ1531" s="15"/>
      <c r="QGK1531" s="15"/>
      <c r="QGL1531" s="15"/>
      <c r="QGM1531" s="15"/>
      <c r="QGN1531" s="15"/>
      <c r="QGO1531" s="15"/>
      <c r="QGP1531" s="15"/>
      <c r="QGQ1531" s="15"/>
      <c r="QGR1531" s="15"/>
      <c r="QGS1531" s="15"/>
      <c r="QGT1531" s="15"/>
      <c r="QGU1531" s="15"/>
      <c r="QGV1531" s="15"/>
      <c r="QGW1531" s="15"/>
      <c r="QGX1531" s="15"/>
      <c r="QGY1531" s="15"/>
      <c r="QGZ1531" s="15"/>
      <c r="QHA1531" s="15"/>
      <c r="QHB1531" s="15"/>
      <c r="QHC1531" s="15"/>
      <c r="QHD1531" s="15"/>
      <c r="QHE1531" s="15"/>
      <c r="QHF1531" s="15"/>
      <c r="QHG1531" s="15"/>
      <c r="QHH1531" s="15"/>
      <c r="QHI1531" s="15"/>
      <c r="QHJ1531" s="15"/>
      <c r="QHK1531" s="15"/>
      <c r="QHL1531" s="15"/>
      <c r="QHM1531" s="15"/>
      <c r="QHN1531" s="15"/>
      <c r="QHO1531" s="15"/>
      <c r="QHP1531" s="15"/>
      <c r="QHQ1531" s="15"/>
      <c r="QHR1531" s="15"/>
      <c r="QHS1531" s="15"/>
      <c r="QHT1531" s="15"/>
      <c r="QHU1531" s="15"/>
      <c r="QHV1531" s="15"/>
      <c r="QHW1531" s="15"/>
      <c r="QHX1531" s="15"/>
      <c r="QHY1531" s="15"/>
      <c r="QHZ1531" s="15"/>
      <c r="QIA1531" s="15"/>
      <c r="QIB1531" s="15"/>
      <c r="QIC1531" s="15"/>
      <c r="QID1531" s="15"/>
      <c r="QIE1531" s="15"/>
      <c r="QIF1531" s="15"/>
      <c r="QIG1531" s="15"/>
      <c r="QIH1531" s="15"/>
      <c r="QII1531" s="15"/>
      <c r="QIJ1531" s="15"/>
      <c r="QIK1531" s="15"/>
      <c r="QIL1531" s="15"/>
      <c r="QIM1531" s="15"/>
      <c r="QIN1531" s="15"/>
      <c r="QIO1531" s="15"/>
      <c r="QIP1531" s="15"/>
      <c r="QIQ1531" s="15"/>
      <c r="QIR1531" s="15"/>
      <c r="QIS1531" s="15"/>
      <c r="QIT1531" s="15"/>
      <c r="QIU1531" s="15"/>
      <c r="QIV1531" s="15"/>
      <c r="QIW1531" s="15"/>
      <c r="QIX1531" s="15"/>
      <c r="QIY1531" s="15"/>
      <c r="QIZ1531" s="15"/>
      <c r="QJA1531" s="15"/>
      <c r="QJB1531" s="15"/>
      <c r="QJC1531" s="15"/>
      <c r="QJD1531" s="15"/>
      <c r="QJE1531" s="15"/>
      <c r="QJF1531" s="15"/>
      <c r="QJG1531" s="15"/>
      <c r="QJH1531" s="15"/>
      <c r="QJI1531" s="15"/>
      <c r="QJJ1531" s="15"/>
      <c r="QJK1531" s="15"/>
      <c r="QJL1531" s="15"/>
      <c r="QJM1531" s="15"/>
      <c r="QJN1531" s="15"/>
      <c r="QJO1531" s="15"/>
      <c r="QJP1531" s="15"/>
      <c r="QJQ1531" s="15"/>
      <c r="QJR1531" s="15"/>
      <c r="QJS1531" s="15"/>
      <c r="QJT1531" s="15"/>
      <c r="QJU1531" s="15"/>
      <c r="QJV1531" s="15"/>
      <c r="QJW1531" s="15"/>
      <c r="QJX1531" s="15"/>
      <c r="QJY1531" s="15"/>
      <c r="QJZ1531" s="15"/>
      <c r="QKA1531" s="15"/>
      <c r="QKB1531" s="15"/>
      <c r="QKC1531" s="15"/>
      <c r="QKD1531" s="15"/>
      <c r="QKE1531" s="15"/>
      <c r="QKF1531" s="15"/>
      <c r="QKG1531" s="15"/>
      <c r="QKH1531" s="15"/>
      <c r="QKI1531" s="15"/>
      <c r="QKJ1531" s="15"/>
      <c r="QKK1531" s="15"/>
      <c r="QKL1531" s="15"/>
      <c r="QKM1531" s="15"/>
      <c r="QKN1531" s="15"/>
      <c r="QKO1531" s="15"/>
      <c r="QKP1531" s="15"/>
      <c r="QKQ1531" s="15"/>
      <c r="QKR1531" s="15"/>
      <c r="QKS1531" s="15"/>
      <c r="QKT1531" s="15"/>
      <c r="QKU1531" s="15"/>
      <c r="QKV1531" s="15"/>
      <c r="QKW1531" s="15"/>
      <c r="QKX1531" s="15"/>
      <c r="QKY1531" s="15"/>
      <c r="QKZ1531" s="15"/>
      <c r="QLA1531" s="15"/>
      <c r="QLB1531" s="15"/>
      <c r="QLC1531" s="15"/>
      <c r="QLD1531" s="15"/>
      <c r="QLE1531" s="15"/>
      <c r="QLF1531" s="15"/>
      <c r="QLG1531" s="15"/>
      <c r="QLH1531" s="15"/>
      <c r="QLI1531" s="15"/>
      <c r="QLJ1531" s="15"/>
      <c r="QLK1531" s="15"/>
      <c r="QLL1531" s="15"/>
      <c r="QLM1531" s="15"/>
      <c r="QLN1531" s="15"/>
      <c r="QLO1531" s="15"/>
      <c r="QLP1531" s="15"/>
      <c r="QLQ1531" s="15"/>
      <c r="QLR1531" s="15"/>
      <c r="QLS1531" s="15"/>
      <c r="QLT1531" s="15"/>
      <c r="QLU1531" s="15"/>
      <c r="QLV1531" s="15"/>
      <c r="QLW1531" s="15"/>
      <c r="QLX1531" s="15"/>
      <c r="QLY1531" s="15"/>
      <c r="QLZ1531" s="15"/>
      <c r="QMA1531" s="15"/>
      <c r="QMB1531" s="15"/>
      <c r="QMC1531" s="15"/>
      <c r="QMD1531" s="15"/>
      <c r="QME1531" s="15"/>
      <c r="QMF1531" s="15"/>
      <c r="QMG1531" s="15"/>
      <c r="QMH1531" s="15"/>
      <c r="QMI1531" s="15"/>
      <c r="QMJ1531" s="15"/>
      <c r="QMK1531" s="15"/>
      <c r="QML1531" s="15"/>
      <c r="QMM1531" s="15"/>
      <c r="QMN1531" s="15"/>
      <c r="QMO1531" s="15"/>
      <c r="QMP1531" s="15"/>
      <c r="QMQ1531" s="15"/>
      <c r="QMR1531" s="15"/>
      <c r="QMS1531" s="15"/>
      <c r="QMT1531" s="15"/>
      <c r="QMU1531" s="15"/>
      <c r="QMV1531" s="15"/>
      <c r="QMW1531" s="15"/>
      <c r="QMX1531" s="15"/>
      <c r="QMY1531" s="15"/>
      <c r="QMZ1531" s="15"/>
      <c r="QNA1531" s="15"/>
      <c r="QNB1531" s="15"/>
      <c r="QNC1531" s="15"/>
      <c r="QND1531" s="15"/>
      <c r="QNE1531" s="15"/>
      <c r="QNF1531" s="15"/>
      <c r="QNG1531" s="15"/>
      <c r="QNH1531" s="15"/>
      <c r="QNI1531" s="15"/>
      <c r="QNJ1531" s="15"/>
      <c r="QNK1531" s="15"/>
      <c r="QNL1531" s="15"/>
      <c r="QNM1531" s="15"/>
      <c r="QNN1531" s="15"/>
      <c r="QNO1531" s="15"/>
      <c r="QNP1531" s="15"/>
      <c r="QNQ1531" s="15"/>
      <c r="QNR1531" s="15"/>
      <c r="QNS1531" s="15"/>
      <c r="QNT1531" s="15"/>
      <c r="QNU1531" s="15"/>
      <c r="QNV1531" s="15"/>
      <c r="QNW1531" s="15"/>
      <c r="QNX1531" s="15"/>
      <c r="QNY1531" s="15"/>
      <c r="QNZ1531" s="15"/>
      <c r="QOA1531" s="15"/>
      <c r="QOB1531" s="15"/>
      <c r="QOC1531" s="15"/>
      <c r="QOD1531" s="15"/>
      <c r="QOE1531" s="15"/>
      <c r="QOF1531" s="15"/>
      <c r="QOG1531" s="15"/>
      <c r="QOH1531" s="15"/>
      <c r="QOI1531" s="15"/>
      <c r="QOJ1531" s="15"/>
      <c r="QOK1531" s="15"/>
      <c r="QOL1531" s="15"/>
      <c r="QOM1531" s="15"/>
      <c r="QON1531" s="15"/>
      <c r="QOO1531" s="15"/>
      <c r="QOP1531" s="15"/>
      <c r="QOQ1531" s="15"/>
      <c r="QOR1531" s="15"/>
      <c r="QOS1531" s="15"/>
      <c r="QOT1531" s="15"/>
      <c r="QOU1531" s="15"/>
      <c r="QOV1531" s="15"/>
      <c r="QOW1531" s="15"/>
      <c r="QOX1531" s="15"/>
      <c r="QOY1531" s="15"/>
      <c r="QOZ1531" s="15"/>
      <c r="QPA1531" s="15"/>
      <c r="QPB1531" s="15"/>
      <c r="QPC1531" s="15"/>
      <c r="QPD1531" s="15"/>
      <c r="QPE1531" s="15"/>
      <c r="QPF1531" s="15"/>
      <c r="QPG1531" s="15"/>
      <c r="QPH1531" s="15"/>
      <c r="QPI1531" s="15"/>
      <c r="QPJ1531" s="15"/>
      <c r="QPK1531" s="15"/>
      <c r="QPL1531" s="15"/>
      <c r="QPM1531" s="15"/>
      <c r="QPN1531" s="15"/>
      <c r="QPO1531" s="15"/>
      <c r="QPP1531" s="15"/>
      <c r="QPQ1531" s="15"/>
      <c r="QPR1531" s="15"/>
      <c r="QPS1531" s="15"/>
      <c r="QPT1531" s="15"/>
      <c r="QPU1531" s="15"/>
      <c r="QPV1531" s="15"/>
      <c r="QPW1531" s="15"/>
      <c r="QPX1531" s="15"/>
      <c r="QPY1531" s="15"/>
      <c r="QPZ1531" s="15"/>
      <c r="QQA1531" s="15"/>
      <c r="QQB1531" s="15"/>
      <c r="QQC1531" s="15"/>
      <c r="QQD1531" s="15"/>
      <c r="QQE1531" s="15"/>
      <c r="QQF1531" s="15"/>
      <c r="QQG1531" s="15"/>
      <c r="QQH1531" s="15"/>
      <c r="QQI1531" s="15"/>
      <c r="QQJ1531" s="15"/>
      <c r="QQK1531" s="15"/>
      <c r="QQL1531" s="15"/>
      <c r="QQM1531" s="15"/>
      <c r="QQN1531" s="15"/>
      <c r="QQO1531" s="15"/>
      <c r="QQP1531" s="15"/>
      <c r="QQQ1531" s="15"/>
      <c r="QQR1531" s="15"/>
      <c r="QQS1531" s="15"/>
      <c r="QQT1531" s="15"/>
      <c r="QQU1531" s="15"/>
      <c r="QQV1531" s="15"/>
      <c r="QQW1531" s="15"/>
      <c r="QQX1531" s="15"/>
      <c r="QQY1531" s="15"/>
      <c r="QQZ1531" s="15"/>
      <c r="QRA1531" s="15"/>
      <c r="QRB1531" s="15"/>
      <c r="QRC1531" s="15"/>
      <c r="QRD1531" s="15"/>
      <c r="QRE1531" s="15"/>
      <c r="QRF1531" s="15"/>
      <c r="QRG1531" s="15"/>
      <c r="QRH1531" s="15"/>
      <c r="QRI1531" s="15"/>
      <c r="QRJ1531" s="15"/>
      <c r="QRK1531" s="15"/>
      <c r="QRL1531" s="15"/>
      <c r="QRM1531" s="15"/>
      <c r="QRN1531" s="15"/>
      <c r="QRO1531" s="15"/>
      <c r="QRP1531" s="15"/>
      <c r="QRQ1531" s="15"/>
      <c r="QRR1531" s="15"/>
      <c r="QRS1531" s="15"/>
      <c r="QRT1531" s="15"/>
      <c r="QRU1531" s="15"/>
      <c r="QRV1531" s="15"/>
      <c r="QRW1531" s="15"/>
      <c r="QRX1531" s="15"/>
      <c r="QRY1531" s="15"/>
      <c r="QRZ1531" s="15"/>
      <c r="QSA1531" s="15"/>
      <c r="QSB1531" s="15"/>
      <c r="QSC1531" s="15"/>
      <c r="QSD1531" s="15"/>
      <c r="QSE1531" s="15"/>
      <c r="QSF1531" s="15"/>
      <c r="QSG1531" s="15"/>
      <c r="QSH1531" s="15"/>
      <c r="QSI1531" s="15"/>
      <c r="QSJ1531" s="15"/>
      <c r="QSK1531" s="15"/>
      <c r="QSL1531" s="15"/>
      <c r="QSM1531" s="15"/>
      <c r="QSN1531" s="15"/>
      <c r="QSO1531" s="15"/>
      <c r="QSP1531" s="15"/>
      <c r="QSQ1531" s="15"/>
      <c r="QSR1531" s="15"/>
      <c r="QSS1531" s="15"/>
      <c r="QST1531" s="15"/>
      <c r="QSU1531" s="15"/>
      <c r="QSV1531" s="15"/>
      <c r="QSW1531" s="15"/>
      <c r="QSX1531" s="15"/>
      <c r="QSY1531" s="15"/>
      <c r="QSZ1531" s="15"/>
      <c r="QTA1531" s="15"/>
      <c r="QTB1531" s="15"/>
      <c r="QTC1531" s="15"/>
      <c r="QTD1531" s="15"/>
      <c r="QTE1531" s="15"/>
      <c r="QTF1531" s="15"/>
      <c r="QTG1531" s="15"/>
      <c r="QTH1531" s="15"/>
      <c r="QTI1531" s="15"/>
      <c r="QTJ1531" s="15"/>
      <c r="QTK1531" s="15"/>
      <c r="QTL1531" s="15"/>
      <c r="QTM1531" s="15"/>
      <c r="QTN1531" s="15"/>
      <c r="QTO1531" s="15"/>
      <c r="QTP1531" s="15"/>
      <c r="QTQ1531" s="15"/>
      <c r="QTR1531" s="15"/>
      <c r="QTS1531" s="15"/>
      <c r="QTT1531" s="15"/>
      <c r="QTU1531" s="15"/>
      <c r="QTV1531" s="15"/>
      <c r="QTW1531" s="15"/>
      <c r="QTX1531" s="15"/>
      <c r="QTY1531" s="15"/>
      <c r="QTZ1531" s="15"/>
      <c r="QUA1531" s="15"/>
      <c r="QUB1531" s="15"/>
      <c r="QUC1531" s="15"/>
      <c r="QUD1531" s="15"/>
      <c r="QUE1531" s="15"/>
      <c r="QUF1531" s="15"/>
      <c r="QUG1531" s="15"/>
      <c r="QUH1531" s="15"/>
      <c r="QUI1531" s="15"/>
      <c r="QUJ1531" s="15"/>
      <c r="QUK1531" s="15"/>
      <c r="QUL1531" s="15"/>
      <c r="QUM1531" s="15"/>
      <c r="QUN1531" s="15"/>
      <c r="QUO1531" s="15"/>
      <c r="QUP1531" s="15"/>
      <c r="QUQ1531" s="15"/>
      <c r="QUR1531" s="15"/>
      <c r="QUS1531" s="15"/>
      <c r="QUT1531" s="15"/>
      <c r="QUU1531" s="15"/>
      <c r="QUV1531" s="15"/>
      <c r="QUW1531" s="15"/>
      <c r="QUX1531" s="15"/>
      <c r="QUY1531" s="15"/>
      <c r="QUZ1531" s="15"/>
      <c r="QVA1531" s="15"/>
      <c r="QVB1531" s="15"/>
      <c r="QVC1531" s="15"/>
      <c r="QVD1531" s="15"/>
      <c r="QVE1531" s="15"/>
      <c r="QVF1531" s="15"/>
      <c r="QVG1531" s="15"/>
      <c r="QVH1531" s="15"/>
      <c r="QVI1531" s="15"/>
      <c r="QVJ1531" s="15"/>
      <c r="QVK1531" s="15"/>
      <c r="QVL1531" s="15"/>
      <c r="QVM1531" s="15"/>
      <c r="QVN1531" s="15"/>
      <c r="QVO1531" s="15"/>
      <c r="QVP1531" s="15"/>
      <c r="QVQ1531" s="15"/>
      <c r="QVR1531" s="15"/>
      <c r="QVS1531" s="15"/>
      <c r="QVT1531" s="15"/>
      <c r="QVU1531" s="15"/>
      <c r="QVV1531" s="15"/>
      <c r="QVW1531" s="15"/>
      <c r="QVX1531" s="15"/>
      <c r="QVY1531" s="15"/>
      <c r="QVZ1531" s="15"/>
      <c r="QWA1531" s="15"/>
      <c r="QWB1531" s="15"/>
      <c r="QWC1531" s="15"/>
      <c r="QWD1531" s="15"/>
      <c r="QWE1531" s="15"/>
      <c r="QWF1531" s="15"/>
      <c r="QWG1531" s="15"/>
      <c r="QWH1531" s="15"/>
      <c r="QWI1531" s="15"/>
      <c r="QWJ1531" s="15"/>
      <c r="QWK1531" s="15"/>
      <c r="QWL1531" s="15"/>
      <c r="QWM1531" s="15"/>
      <c r="QWN1531" s="15"/>
      <c r="QWO1531" s="15"/>
      <c r="QWP1531" s="15"/>
      <c r="QWQ1531" s="15"/>
      <c r="QWR1531" s="15"/>
      <c r="QWS1531" s="15"/>
      <c r="QWT1531" s="15"/>
      <c r="QWU1531" s="15"/>
      <c r="QWV1531" s="15"/>
      <c r="QWW1531" s="15"/>
      <c r="QWX1531" s="15"/>
      <c r="QWY1531" s="15"/>
      <c r="QWZ1531" s="15"/>
      <c r="QXA1531" s="15"/>
      <c r="QXB1531" s="15"/>
      <c r="QXC1531" s="15"/>
      <c r="QXD1531" s="15"/>
      <c r="QXE1531" s="15"/>
      <c r="QXF1531" s="15"/>
      <c r="QXG1531" s="15"/>
      <c r="QXH1531" s="15"/>
      <c r="QXI1531" s="15"/>
      <c r="QXJ1531" s="15"/>
      <c r="QXK1531" s="15"/>
      <c r="QXL1531" s="15"/>
      <c r="QXM1531" s="15"/>
      <c r="QXN1531" s="15"/>
      <c r="QXO1531" s="15"/>
      <c r="QXP1531" s="15"/>
      <c r="QXQ1531" s="15"/>
      <c r="QXR1531" s="15"/>
      <c r="QXS1531" s="15"/>
      <c r="QXT1531" s="15"/>
      <c r="QXU1531" s="15"/>
      <c r="QXV1531" s="15"/>
      <c r="QXW1531" s="15"/>
      <c r="QXX1531" s="15"/>
      <c r="QXY1531" s="15"/>
      <c r="QXZ1531" s="15"/>
      <c r="QYA1531" s="15"/>
      <c r="QYB1531" s="15"/>
      <c r="QYC1531" s="15"/>
      <c r="QYD1531" s="15"/>
      <c r="QYE1531" s="15"/>
      <c r="QYF1531" s="15"/>
      <c r="QYG1531" s="15"/>
      <c r="QYH1531" s="15"/>
      <c r="QYI1531" s="15"/>
      <c r="QYJ1531" s="15"/>
      <c r="QYK1531" s="15"/>
      <c r="QYL1531" s="15"/>
      <c r="QYM1531" s="15"/>
      <c r="QYN1531" s="15"/>
      <c r="QYO1531" s="15"/>
      <c r="QYP1531" s="15"/>
      <c r="QYQ1531" s="15"/>
      <c r="QYR1531" s="15"/>
      <c r="QYS1531" s="15"/>
      <c r="QYT1531" s="15"/>
      <c r="QYU1531" s="15"/>
      <c r="QYV1531" s="15"/>
      <c r="QYW1531" s="15"/>
      <c r="QYX1531" s="15"/>
      <c r="QYY1531" s="15"/>
      <c r="QYZ1531" s="15"/>
      <c r="QZA1531" s="15"/>
      <c r="QZB1531" s="15"/>
      <c r="QZC1531" s="15"/>
      <c r="QZD1531" s="15"/>
      <c r="QZE1531" s="15"/>
      <c r="QZF1531" s="15"/>
      <c r="QZG1531" s="15"/>
      <c r="QZH1531" s="15"/>
      <c r="QZI1531" s="15"/>
      <c r="QZJ1531" s="15"/>
      <c r="QZK1531" s="15"/>
      <c r="QZL1531" s="15"/>
      <c r="QZM1531" s="15"/>
      <c r="QZN1531" s="15"/>
      <c r="QZO1531" s="15"/>
      <c r="QZP1531" s="15"/>
      <c r="QZQ1531" s="15"/>
      <c r="QZR1531" s="15"/>
      <c r="QZS1531" s="15"/>
      <c r="QZT1531" s="15"/>
      <c r="QZU1531" s="15"/>
      <c r="QZV1531" s="15"/>
      <c r="QZW1531" s="15"/>
      <c r="QZX1531" s="15"/>
      <c r="QZY1531" s="15"/>
      <c r="QZZ1531" s="15"/>
      <c r="RAA1531" s="15"/>
      <c r="RAB1531" s="15"/>
      <c r="RAC1531" s="15"/>
      <c r="RAD1531" s="15"/>
      <c r="RAE1531" s="15"/>
      <c r="RAF1531" s="15"/>
      <c r="RAG1531" s="15"/>
      <c r="RAH1531" s="15"/>
      <c r="RAI1531" s="15"/>
      <c r="RAJ1531" s="15"/>
      <c r="RAK1531" s="15"/>
      <c r="RAL1531" s="15"/>
      <c r="RAM1531" s="15"/>
      <c r="RAN1531" s="15"/>
      <c r="RAO1531" s="15"/>
      <c r="RAP1531" s="15"/>
      <c r="RAQ1531" s="15"/>
      <c r="RAR1531" s="15"/>
      <c r="RAS1531" s="15"/>
      <c r="RAT1531" s="15"/>
      <c r="RAU1531" s="15"/>
      <c r="RAV1531" s="15"/>
      <c r="RAW1531" s="15"/>
      <c r="RAX1531" s="15"/>
      <c r="RAY1531" s="15"/>
      <c r="RAZ1531" s="15"/>
      <c r="RBA1531" s="15"/>
      <c r="RBB1531" s="15"/>
      <c r="RBC1531" s="15"/>
      <c r="RBD1531" s="15"/>
      <c r="RBE1531" s="15"/>
      <c r="RBF1531" s="15"/>
      <c r="RBG1531" s="15"/>
      <c r="RBH1531" s="15"/>
      <c r="RBI1531" s="15"/>
      <c r="RBJ1531" s="15"/>
      <c r="RBK1531" s="15"/>
      <c r="RBL1531" s="15"/>
      <c r="RBM1531" s="15"/>
      <c r="RBN1531" s="15"/>
      <c r="RBO1531" s="15"/>
      <c r="RBP1531" s="15"/>
      <c r="RBQ1531" s="15"/>
      <c r="RBR1531" s="15"/>
      <c r="RBS1531" s="15"/>
      <c r="RBT1531" s="15"/>
      <c r="RBU1531" s="15"/>
      <c r="RBV1531" s="15"/>
      <c r="RBW1531" s="15"/>
      <c r="RBX1531" s="15"/>
      <c r="RBY1531" s="15"/>
      <c r="RBZ1531" s="15"/>
      <c r="RCA1531" s="15"/>
      <c r="RCB1531" s="15"/>
      <c r="RCC1531" s="15"/>
      <c r="RCD1531" s="15"/>
      <c r="RCE1531" s="15"/>
      <c r="RCF1531" s="15"/>
      <c r="RCG1531" s="15"/>
      <c r="RCH1531" s="15"/>
      <c r="RCI1531" s="15"/>
      <c r="RCJ1531" s="15"/>
      <c r="RCK1531" s="15"/>
      <c r="RCL1531" s="15"/>
      <c r="RCM1531" s="15"/>
      <c r="RCN1531" s="15"/>
      <c r="RCO1531" s="15"/>
      <c r="RCP1531" s="15"/>
      <c r="RCQ1531" s="15"/>
      <c r="RCR1531" s="15"/>
      <c r="RCS1531" s="15"/>
      <c r="RCT1531" s="15"/>
      <c r="RCU1531" s="15"/>
      <c r="RCV1531" s="15"/>
      <c r="RCW1531" s="15"/>
      <c r="RCX1531" s="15"/>
      <c r="RCY1531" s="15"/>
      <c r="RCZ1531" s="15"/>
      <c r="RDA1531" s="15"/>
      <c r="RDB1531" s="15"/>
      <c r="RDC1531" s="15"/>
      <c r="RDD1531" s="15"/>
      <c r="RDE1531" s="15"/>
      <c r="RDF1531" s="15"/>
      <c r="RDG1531" s="15"/>
      <c r="RDH1531" s="15"/>
      <c r="RDI1531" s="15"/>
      <c r="RDJ1531" s="15"/>
      <c r="RDK1531" s="15"/>
      <c r="RDL1531" s="15"/>
      <c r="RDM1531" s="15"/>
      <c r="RDN1531" s="15"/>
      <c r="RDO1531" s="15"/>
      <c r="RDP1531" s="15"/>
      <c r="RDQ1531" s="15"/>
      <c r="RDR1531" s="15"/>
      <c r="RDS1531" s="15"/>
      <c r="RDT1531" s="15"/>
      <c r="RDU1531" s="15"/>
      <c r="RDV1531" s="15"/>
      <c r="RDW1531" s="15"/>
      <c r="RDX1531" s="15"/>
      <c r="RDY1531" s="15"/>
      <c r="RDZ1531" s="15"/>
      <c r="REA1531" s="15"/>
      <c r="REB1531" s="15"/>
      <c r="REC1531" s="15"/>
      <c r="RED1531" s="15"/>
      <c r="REE1531" s="15"/>
      <c r="REF1531" s="15"/>
      <c r="REG1531" s="15"/>
      <c r="REH1531" s="15"/>
      <c r="REI1531" s="15"/>
      <c r="REJ1531" s="15"/>
      <c r="REK1531" s="15"/>
      <c r="REL1531" s="15"/>
      <c r="REM1531" s="15"/>
      <c r="REN1531" s="15"/>
      <c r="REO1531" s="15"/>
      <c r="REP1531" s="15"/>
      <c r="REQ1531" s="15"/>
      <c r="RER1531" s="15"/>
      <c r="RES1531" s="15"/>
      <c r="RET1531" s="15"/>
      <c r="REU1531" s="15"/>
      <c r="REV1531" s="15"/>
      <c r="REW1531" s="15"/>
      <c r="REX1531" s="15"/>
      <c r="REY1531" s="15"/>
      <c r="REZ1531" s="15"/>
      <c r="RFA1531" s="15"/>
      <c r="RFB1531" s="15"/>
      <c r="RFC1531" s="15"/>
      <c r="RFD1531" s="15"/>
      <c r="RFE1531" s="15"/>
      <c r="RFF1531" s="15"/>
      <c r="RFG1531" s="15"/>
      <c r="RFH1531" s="15"/>
      <c r="RFI1531" s="15"/>
      <c r="RFJ1531" s="15"/>
      <c r="RFK1531" s="15"/>
      <c r="RFL1531" s="15"/>
      <c r="RFM1531" s="15"/>
      <c r="RFN1531" s="15"/>
      <c r="RFO1531" s="15"/>
      <c r="RFP1531" s="15"/>
      <c r="RFQ1531" s="15"/>
      <c r="RFR1531" s="15"/>
      <c r="RFS1531" s="15"/>
      <c r="RFT1531" s="15"/>
      <c r="RFU1531" s="15"/>
      <c r="RFV1531" s="15"/>
      <c r="RFW1531" s="15"/>
      <c r="RFX1531" s="15"/>
      <c r="RFY1531" s="15"/>
      <c r="RFZ1531" s="15"/>
      <c r="RGA1531" s="15"/>
      <c r="RGB1531" s="15"/>
      <c r="RGC1531" s="15"/>
      <c r="RGD1531" s="15"/>
      <c r="RGE1531" s="15"/>
      <c r="RGF1531" s="15"/>
      <c r="RGG1531" s="15"/>
      <c r="RGH1531" s="15"/>
      <c r="RGI1531" s="15"/>
      <c r="RGJ1531" s="15"/>
      <c r="RGK1531" s="15"/>
      <c r="RGL1531" s="15"/>
      <c r="RGM1531" s="15"/>
      <c r="RGN1531" s="15"/>
      <c r="RGO1531" s="15"/>
      <c r="RGP1531" s="15"/>
      <c r="RGQ1531" s="15"/>
      <c r="RGR1531" s="15"/>
      <c r="RGS1531" s="15"/>
      <c r="RGT1531" s="15"/>
      <c r="RGU1531" s="15"/>
      <c r="RGV1531" s="15"/>
      <c r="RGW1531" s="15"/>
      <c r="RGX1531" s="15"/>
      <c r="RGY1531" s="15"/>
      <c r="RGZ1531" s="15"/>
      <c r="RHA1531" s="15"/>
      <c r="RHB1531" s="15"/>
      <c r="RHC1531" s="15"/>
      <c r="RHD1531" s="15"/>
      <c r="RHE1531" s="15"/>
      <c r="RHF1531" s="15"/>
      <c r="RHG1531" s="15"/>
      <c r="RHH1531" s="15"/>
      <c r="RHI1531" s="15"/>
      <c r="RHJ1531" s="15"/>
      <c r="RHK1531" s="15"/>
      <c r="RHL1531" s="15"/>
      <c r="RHM1531" s="15"/>
      <c r="RHN1531" s="15"/>
      <c r="RHO1531" s="15"/>
      <c r="RHP1531" s="15"/>
      <c r="RHQ1531" s="15"/>
      <c r="RHR1531" s="15"/>
      <c r="RHS1531" s="15"/>
      <c r="RHT1531" s="15"/>
      <c r="RHU1531" s="15"/>
      <c r="RHV1531" s="15"/>
      <c r="RHW1531" s="15"/>
      <c r="RHX1531" s="15"/>
      <c r="RHY1531" s="15"/>
      <c r="RHZ1531" s="15"/>
      <c r="RIA1531" s="15"/>
      <c r="RIB1531" s="15"/>
      <c r="RIC1531" s="15"/>
      <c r="RID1531" s="15"/>
      <c r="RIE1531" s="15"/>
      <c r="RIF1531" s="15"/>
      <c r="RIG1531" s="15"/>
      <c r="RIH1531" s="15"/>
      <c r="RII1531" s="15"/>
      <c r="RIJ1531" s="15"/>
      <c r="RIK1531" s="15"/>
      <c r="RIL1531" s="15"/>
      <c r="RIM1531" s="15"/>
      <c r="RIN1531" s="15"/>
      <c r="RIO1531" s="15"/>
      <c r="RIP1531" s="15"/>
      <c r="RIQ1531" s="15"/>
      <c r="RIR1531" s="15"/>
      <c r="RIS1531" s="15"/>
      <c r="RIT1531" s="15"/>
      <c r="RIU1531" s="15"/>
      <c r="RIV1531" s="15"/>
      <c r="RIW1531" s="15"/>
      <c r="RIX1531" s="15"/>
      <c r="RIY1531" s="15"/>
      <c r="RIZ1531" s="15"/>
      <c r="RJA1531" s="15"/>
      <c r="RJB1531" s="15"/>
      <c r="RJC1531" s="15"/>
      <c r="RJD1531" s="15"/>
      <c r="RJE1531" s="15"/>
      <c r="RJF1531" s="15"/>
      <c r="RJG1531" s="15"/>
      <c r="RJH1531" s="15"/>
      <c r="RJI1531" s="15"/>
      <c r="RJJ1531" s="15"/>
      <c r="RJK1531" s="15"/>
      <c r="RJL1531" s="15"/>
      <c r="RJM1531" s="15"/>
      <c r="RJN1531" s="15"/>
      <c r="RJO1531" s="15"/>
      <c r="RJP1531" s="15"/>
      <c r="RJQ1531" s="15"/>
      <c r="RJR1531" s="15"/>
      <c r="RJS1531" s="15"/>
      <c r="RJT1531" s="15"/>
      <c r="RJU1531" s="15"/>
      <c r="RJV1531" s="15"/>
      <c r="RJW1531" s="15"/>
      <c r="RJX1531" s="15"/>
      <c r="RJY1531" s="15"/>
      <c r="RJZ1531" s="15"/>
      <c r="RKA1531" s="15"/>
      <c r="RKB1531" s="15"/>
      <c r="RKC1531" s="15"/>
      <c r="RKD1531" s="15"/>
      <c r="RKE1531" s="15"/>
      <c r="RKF1531" s="15"/>
      <c r="RKG1531" s="15"/>
      <c r="RKH1531" s="15"/>
      <c r="RKI1531" s="15"/>
      <c r="RKJ1531" s="15"/>
      <c r="RKK1531" s="15"/>
      <c r="RKL1531" s="15"/>
      <c r="RKM1531" s="15"/>
      <c r="RKN1531" s="15"/>
      <c r="RKO1531" s="15"/>
      <c r="RKP1531" s="15"/>
      <c r="RKQ1531" s="15"/>
      <c r="RKR1531" s="15"/>
      <c r="RKS1531" s="15"/>
      <c r="RKT1531" s="15"/>
      <c r="RKU1531" s="15"/>
      <c r="RKV1531" s="15"/>
      <c r="RKW1531" s="15"/>
      <c r="RKX1531" s="15"/>
      <c r="RKY1531" s="15"/>
      <c r="RKZ1531" s="15"/>
      <c r="RLA1531" s="15"/>
      <c r="RLB1531" s="15"/>
      <c r="RLC1531" s="15"/>
      <c r="RLD1531" s="15"/>
      <c r="RLE1531" s="15"/>
      <c r="RLF1531" s="15"/>
      <c r="RLG1531" s="15"/>
      <c r="RLH1531" s="15"/>
      <c r="RLI1531" s="15"/>
      <c r="RLJ1531" s="15"/>
      <c r="RLK1531" s="15"/>
      <c r="RLL1531" s="15"/>
      <c r="RLM1531" s="15"/>
      <c r="RLN1531" s="15"/>
      <c r="RLO1531" s="15"/>
      <c r="RLP1531" s="15"/>
      <c r="RLQ1531" s="15"/>
      <c r="RLR1531" s="15"/>
      <c r="RLS1531" s="15"/>
      <c r="RLT1531" s="15"/>
      <c r="RLU1531" s="15"/>
      <c r="RLV1531" s="15"/>
      <c r="RLW1531" s="15"/>
      <c r="RLX1531" s="15"/>
      <c r="RLY1531" s="15"/>
      <c r="RLZ1531" s="15"/>
      <c r="RMA1531" s="15"/>
      <c r="RMB1531" s="15"/>
      <c r="RMC1531" s="15"/>
      <c r="RMD1531" s="15"/>
      <c r="RME1531" s="15"/>
      <c r="RMF1531" s="15"/>
      <c r="RMG1531" s="15"/>
      <c r="RMH1531" s="15"/>
      <c r="RMI1531" s="15"/>
      <c r="RMJ1531" s="15"/>
      <c r="RMK1531" s="15"/>
      <c r="RML1531" s="15"/>
      <c r="RMM1531" s="15"/>
      <c r="RMN1531" s="15"/>
      <c r="RMO1531" s="15"/>
      <c r="RMP1531" s="15"/>
      <c r="RMQ1531" s="15"/>
      <c r="RMR1531" s="15"/>
      <c r="RMS1531" s="15"/>
      <c r="RMT1531" s="15"/>
      <c r="RMU1531" s="15"/>
      <c r="RMV1531" s="15"/>
      <c r="RMW1531" s="15"/>
      <c r="RMX1531" s="15"/>
      <c r="RMY1531" s="15"/>
      <c r="RMZ1531" s="15"/>
      <c r="RNA1531" s="15"/>
      <c r="RNB1531" s="15"/>
      <c r="RNC1531" s="15"/>
      <c r="RND1531" s="15"/>
      <c r="RNE1531" s="15"/>
      <c r="RNF1531" s="15"/>
      <c r="RNG1531" s="15"/>
      <c r="RNH1531" s="15"/>
      <c r="RNI1531" s="15"/>
      <c r="RNJ1531" s="15"/>
      <c r="RNK1531" s="15"/>
      <c r="RNL1531" s="15"/>
      <c r="RNM1531" s="15"/>
      <c r="RNN1531" s="15"/>
      <c r="RNO1531" s="15"/>
      <c r="RNP1531" s="15"/>
      <c r="RNQ1531" s="15"/>
      <c r="RNR1531" s="15"/>
      <c r="RNS1531" s="15"/>
      <c r="RNT1531" s="15"/>
      <c r="RNU1531" s="15"/>
      <c r="RNV1531" s="15"/>
      <c r="RNW1531" s="15"/>
      <c r="RNX1531" s="15"/>
      <c r="RNY1531" s="15"/>
      <c r="RNZ1531" s="15"/>
      <c r="ROA1531" s="15"/>
      <c r="ROB1531" s="15"/>
      <c r="ROC1531" s="15"/>
      <c r="ROD1531" s="15"/>
      <c r="ROE1531" s="15"/>
      <c r="ROF1531" s="15"/>
      <c r="ROG1531" s="15"/>
      <c r="ROH1531" s="15"/>
      <c r="ROI1531" s="15"/>
      <c r="ROJ1531" s="15"/>
      <c r="ROK1531" s="15"/>
      <c r="ROL1531" s="15"/>
      <c r="ROM1531" s="15"/>
      <c r="RON1531" s="15"/>
      <c r="ROO1531" s="15"/>
      <c r="ROP1531" s="15"/>
      <c r="ROQ1531" s="15"/>
      <c r="ROR1531" s="15"/>
      <c r="ROS1531" s="15"/>
      <c r="ROT1531" s="15"/>
      <c r="ROU1531" s="15"/>
      <c r="ROV1531" s="15"/>
      <c r="ROW1531" s="15"/>
      <c r="ROX1531" s="15"/>
      <c r="ROY1531" s="15"/>
      <c r="ROZ1531" s="15"/>
      <c r="RPA1531" s="15"/>
      <c r="RPB1531" s="15"/>
      <c r="RPC1531" s="15"/>
      <c r="RPD1531" s="15"/>
      <c r="RPE1531" s="15"/>
      <c r="RPF1531" s="15"/>
      <c r="RPG1531" s="15"/>
      <c r="RPH1531" s="15"/>
      <c r="RPI1531" s="15"/>
      <c r="RPJ1531" s="15"/>
      <c r="RPK1531" s="15"/>
      <c r="RPL1531" s="15"/>
      <c r="RPM1531" s="15"/>
      <c r="RPN1531" s="15"/>
      <c r="RPO1531" s="15"/>
      <c r="RPP1531" s="15"/>
      <c r="RPQ1531" s="15"/>
      <c r="RPR1531" s="15"/>
      <c r="RPS1531" s="15"/>
      <c r="RPT1531" s="15"/>
      <c r="RPU1531" s="15"/>
      <c r="RPV1531" s="15"/>
      <c r="RPW1531" s="15"/>
      <c r="RPX1531" s="15"/>
      <c r="RPY1531" s="15"/>
      <c r="RPZ1531" s="15"/>
      <c r="RQA1531" s="15"/>
      <c r="RQB1531" s="15"/>
      <c r="RQC1531" s="15"/>
      <c r="RQD1531" s="15"/>
      <c r="RQE1531" s="15"/>
      <c r="RQF1531" s="15"/>
      <c r="RQG1531" s="15"/>
      <c r="RQH1531" s="15"/>
      <c r="RQI1531" s="15"/>
      <c r="RQJ1531" s="15"/>
      <c r="RQK1531" s="15"/>
      <c r="RQL1531" s="15"/>
      <c r="RQM1531" s="15"/>
      <c r="RQN1531" s="15"/>
      <c r="RQO1531" s="15"/>
      <c r="RQP1531" s="15"/>
      <c r="RQQ1531" s="15"/>
      <c r="RQR1531" s="15"/>
      <c r="RQS1531" s="15"/>
      <c r="RQT1531" s="15"/>
      <c r="RQU1531" s="15"/>
      <c r="RQV1531" s="15"/>
      <c r="RQW1531" s="15"/>
      <c r="RQX1531" s="15"/>
      <c r="RQY1531" s="15"/>
      <c r="RQZ1531" s="15"/>
      <c r="RRA1531" s="15"/>
      <c r="RRB1531" s="15"/>
      <c r="RRC1531" s="15"/>
      <c r="RRD1531" s="15"/>
      <c r="RRE1531" s="15"/>
      <c r="RRF1531" s="15"/>
      <c r="RRG1531" s="15"/>
      <c r="RRH1531" s="15"/>
      <c r="RRI1531" s="15"/>
      <c r="RRJ1531" s="15"/>
      <c r="RRK1531" s="15"/>
      <c r="RRL1531" s="15"/>
      <c r="RRM1531" s="15"/>
      <c r="RRN1531" s="15"/>
      <c r="RRO1531" s="15"/>
      <c r="RRP1531" s="15"/>
      <c r="RRQ1531" s="15"/>
      <c r="RRR1531" s="15"/>
      <c r="RRS1531" s="15"/>
      <c r="RRT1531" s="15"/>
      <c r="RRU1531" s="15"/>
      <c r="RRV1531" s="15"/>
      <c r="RRW1531" s="15"/>
      <c r="RRX1531" s="15"/>
      <c r="RRY1531" s="15"/>
      <c r="RRZ1531" s="15"/>
      <c r="RSA1531" s="15"/>
      <c r="RSB1531" s="15"/>
      <c r="RSC1531" s="15"/>
      <c r="RSD1531" s="15"/>
      <c r="RSE1531" s="15"/>
      <c r="RSF1531" s="15"/>
      <c r="RSG1531" s="15"/>
      <c r="RSH1531" s="15"/>
      <c r="RSI1531" s="15"/>
      <c r="RSJ1531" s="15"/>
      <c r="RSK1531" s="15"/>
      <c r="RSL1531" s="15"/>
      <c r="RSM1531" s="15"/>
      <c r="RSN1531" s="15"/>
      <c r="RSO1531" s="15"/>
      <c r="RSP1531" s="15"/>
      <c r="RSQ1531" s="15"/>
      <c r="RSR1531" s="15"/>
      <c r="RSS1531" s="15"/>
      <c r="RST1531" s="15"/>
      <c r="RSU1531" s="15"/>
      <c r="RSV1531" s="15"/>
      <c r="RSW1531" s="15"/>
      <c r="RSX1531" s="15"/>
      <c r="RSY1531" s="15"/>
      <c r="RSZ1531" s="15"/>
      <c r="RTA1531" s="15"/>
      <c r="RTB1531" s="15"/>
      <c r="RTC1531" s="15"/>
      <c r="RTD1531" s="15"/>
      <c r="RTE1531" s="15"/>
      <c r="RTF1531" s="15"/>
      <c r="RTG1531" s="15"/>
      <c r="RTH1531" s="15"/>
      <c r="RTI1531" s="15"/>
      <c r="RTJ1531" s="15"/>
      <c r="RTK1531" s="15"/>
      <c r="RTL1531" s="15"/>
      <c r="RTM1531" s="15"/>
      <c r="RTN1531" s="15"/>
      <c r="RTO1531" s="15"/>
      <c r="RTP1531" s="15"/>
      <c r="RTQ1531" s="15"/>
      <c r="RTR1531" s="15"/>
      <c r="RTS1531" s="15"/>
      <c r="RTT1531" s="15"/>
      <c r="RTU1531" s="15"/>
      <c r="RTV1531" s="15"/>
      <c r="RTW1531" s="15"/>
      <c r="RTX1531" s="15"/>
      <c r="RTY1531" s="15"/>
      <c r="RTZ1531" s="15"/>
      <c r="RUA1531" s="15"/>
      <c r="RUB1531" s="15"/>
      <c r="RUC1531" s="15"/>
      <c r="RUD1531" s="15"/>
      <c r="RUE1531" s="15"/>
      <c r="RUF1531" s="15"/>
      <c r="RUG1531" s="15"/>
      <c r="RUH1531" s="15"/>
      <c r="RUI1531" s="15"/>
      <c r="RUJ1531" s="15"/>
      <c r="RUK1531" s="15"/>
      <c r="RUL1531" s="15"/>
      <c r="RUM1531" s="15"/>
      <c r="RUN1531" s="15"/>
      <c r="RUO1531" s="15"/>
      <c r="RUP1531" s="15"/>
      <c r="RUQ1531" s="15"/>
      <c r="RUR1531" s="15"/>
      <c r="RUS1531" s="15"/>
      <c r="RUT1531" s="15"/>
      <c r="RUU1531" s="15"/>
      <c r="RUV1531" s="15"/>
      <c r="RUW1531" s="15"/>
      <c r="RUX1531" s="15"/>
      <c r="RUY1531" s="15"/>
      <c r="RUZ1531" s="15"/>
      <c r="RVA1531" s="15"/>
      <c r="RVB1531" s="15"/>
      <c r="RVC1531" s="15"/>
      <c r="RVD1531" s="15"/>
      <c r="RVE1531" s="15"/>
      <c r="RVF1531" s="15"/>
      <c r="RVG1531" s="15"/>
      <c r="RVH1531" s="15"/>
      <c r="RVI1531" s="15"/>
      <c r="RVJ1531" s="15"/>
      <c r="RVK1531" s="15"/>
      <c r="RVL1531" s="15"/>
      <c r="RVM1531" s="15"/>
      <c r="RVN1531" s="15"/>
      <c r="RVO1531" s="15"/>
      <c r="RVP1531" s="15"/>
      <c r="RVQ1531" s="15"/>
      <c r="RVR1531" s="15"/>
      <c r="RVS1531" s="15"/>
      <c r="RVT1531" s="15"/>
      <c r="RVU1531" s="15"/>
      <c r="RVV1531" s="15"/>
      <c r="RVW1531" s="15"/>
      <c r="RVX1531" s="15"/>
      <c r="RVY1531" s="15"/>
      <c r="RVZ1531" s="15"/>
      <c r="RWA1531" s="15"/>
      <c r="RWB1531" s="15"/>
      <c r="RWC1531" s="15"/>
      <c r="RWD1531" s="15"/>
      <c r="RWE1531" s="15"/>
      <c r="RWF1531" s="15"/>
      <c r="RWG1531" s="15"/>
      <c r="RWH1531" s="15"/>
      <c r="RWI1531" s="15"/>
      <c r="RWJ1531" s="15"/>
      <c r="RWK1531" s="15"/>
      <c r="RWL1531" s="15"/>
      <c r="RWM1531" s="15"/>
      <c r="RWN1531" s="15"/>
      <c r="RWO1531" s="15"/>
      <c r="RWP1531" s="15"/>
      <c r="RWQ1531" s="15"/>
      <c r="RWR1531" s="15"/>
      <c r="RWS1531" s="15"/>
      <c r="RWT1531" s="15"/>
      <c r="RWU1531" s="15"/>
      <c r="RWV1531" s="15"/>
      <c r="RWW1531" s="15"/>
      <c r="RWX1531" s="15"/>
      <c r="RWY1531" s="15"/>
      <c r="RWZ1531" s="15"/>
      <c r="RXA1531" s="15"/>
      <c r="RXB1531" s="15"/>
      <c r="RXC1531" s="15"/>
      <c r="RXD1531" s="15"/>
      <c r="RXE1531" s="15"/>
      <c r="RXF1531" s="15"/>
      <c r="RXG1531" s="15"/>
      <c r="RXH1531" s="15"/>
      <c r="RXI1531" s="15"/>
      <c r="RXJ1531" s="15"/>
      <c r="RXK1531" s="15"/>
      <c r="RXL1531" s="15"/>
      <c r="RXM1531" s="15"/>
      <c r="RXN1531" s="15"/>
      <c r="RXO1531" s="15"/>
      <c r="RXP1531" s="15"/>
      <c r="RXQ1531" s="15"/>
      <c r="RXR1531" s="15"/>
      <c r="RXS1531" s="15"/>
      <c r="RXT1531" s="15"/>
      <c r="RXU1531" s="15"/>
      <c r="RXV1531" s="15"/>
      <c r="RXW1531" s="15"/>
      <c r="RXX1531" s="15"/>
      <c r="RXY1531" s="15"/>
      <c r="RXZ1531" s="15"/>
      <c r="RYA1531" s="15"/>
      <c r="RYB1531" s="15"/>
      <c r="RYC1531" s="15"/>
      <c r="RYD1531" s="15"/>
      <c r="RYE1531" s="15"/>
      <c r="RYF1531" s="15"/>
      <c r="RYG1531" s="15"/>
      <c r="RYH1531" s="15"/>
      <c r="RYI1531" s="15"/>
      <c r="RYJ1531" s="15"/>
      <c r="RYK1531" s="15"/>
      <c r="RYL1531" s="15"/>
      <c r="RYM1531" s="15"/>
      <c r="RYN1531" s="15"/>
      <c r="RYO1531" s="15"/>
      <c r="RYP1531" s="15"/>
      <c r="RYQ1531" s="15"/>
      <c r="RYR1531" s="15"/>
      <c r="RYS1531" s="15"/>
      <c r="RYT1531" s="15"/>
      <c r="RYU1531" s="15"/>
      <c r="RYV1531" s="15"/>
      <c r="RYW1531" s="15"/>
      <c r="RYX1531" s="15"/>
      <c r="RYY1531" s="15"/>
      <c r="RYZ1531" s="15"/>
      <c r="RZA1531" s="15"/>
      <c r="RZB1531" s="15"/>
      <c r="RZC1531" s="15"/>
      <c r="RZD1531" s="15"/>
      <c r="RZE1531" s="15"/>
      <c r="RZF1531" s="15"/>
      <c r="RZG1531" s="15"/>
      <c r="RZH1531" s="15"/>
      <c r="RZI1531" s="15"/>
      <c r="RZJ1531" s="15"/>
      <c r="RZK1531" s="15"/>
      <c r="RZL1531" s="15"/>
      <c r="RZM1531" s="15"/>
      <c r="RZN1531" s="15"/>
      <c r="RZO1531" s="15"/>
      <c r="RZP1531" s="15"/>
      <c r="RZQ1531" s="15"/>
      <c r="RZR1531" s="15"/>
      <c r="RZS1531" s="15"/>
      <c r="RZT1531" s="15"/>
      <c r="RZU1531" s="15"/>
      <c r="RZV1531" s="15"/>
      <c r="RZW1531" s="15"/>
      <c r="RZX1531" s="15"/>
      <c r="RZY1531" s="15"/>
      <c r="RZZ1531" s="15"/>
      <c r="SAA1531" s="15"/>
      <c r="SAB1531" s="15"/>
      <c r="SAC1531" s="15"/>
      <c r="SAD1531" s="15"/>
      <c r="SAE1531" s="15"/>
      <c r="SAF1531" s="15"/>
      <c r="SAG1531" s="15"/>
      <c r="SAH1531" s="15"/>
      <c r="SAI1531" s="15"/>
      <c r="SAJ1531" s="15"/>
      <c r="SAK1531" s="15"/>
      <c r="SAL1531" s="15"/>
      <c r="SAM1531" s="15"/>
      <c r="SAN1531" s="15"/>
      <c r="SAO1531" s="15"/>
      <c r="SAP1531" s="15"/>
      <c r="SAQ1531" s="15"/>
      <c r="SAR1531" s="15"/>
      <c r="SAS1531" s="15"/>
      <c r="SAT1531" s="15"/>
      <c r="SAU1531" s="15"/>
      <c r="SAV1531" s="15"/>
      <c r="SAW1531" s="15"/>
      <c r="SAX1531" s="15"/>
      <c r="SAY1531" s="15"/>
      <c r="SAZ1531" s="15"/>
      <c r="SBA1531" s="15"/>
      <c r="SBB1531" s="15"/>
      <c r="SBC1531" s="15"/>
      <c r="SBD1531" s="15"/>
      <c r="SBE1531" s="15"/>
      <c r="SBF1531" s="15"/>
      <c r="SBG1531" s="15"/>
      <c r="SBH1531" s="15"/>
      <c r="SBI1531" s="15"/>
      <c r="SBJ1531" s="15"/>
      <c r="SBK1531" s="15"/>
      <c r="SBL1531" s="15"/>
      <c r="SBM1531" s="15"/>
      <c r="SBN1531" s="15"/>
      <c r="SBO1531" s="15"/>
      <c r="SBP1531" s="15"/>
      <c r="SBQ1531" s="15"/>
      <c r="SBR1531" s="15"/>
      <c r="SBS1531" s="15"/>
      <c r="SBT1531" s="15"/>
      <c r="SBU1531" s="15"/>
      <c r="SBV1531" s="15"/>
      <c r="SBW1531" s="15"/>
      <c r="SBX1531" s="15"/>
      <c r="SBY1531" s="15"/>
      <c r="SBZ1531" s="15"/>
      <c r="SCA1531" s="15"/>
      <c r="SCB1531" s="15"/>
      <c r="SCC1531" s="15"/>
      <c r="SCD1531" s="15"/>
      <c r="SCE1531" s="15"/>
      <c r="SCF1531" s="15"/>
      <c r="SCG1531" s="15"/>
      <c r="SCH1531" s="15"/>
      <c r="SCI1531" s="15"/>
      <c r="SCJ1531" s="15"/>
      <c r="SCK1531" s="15"/>
      <c r="SCL1531" s="15"/>
      <c r="SCM1531" s="15"/>
      <c r="SCN1531" s="15"/>
      <c r="SCO1531" s="15"/>
      <c r="SCP1531" s="15"/>
      <c r="SCQ1531" s="15"/>
      <c r="SCR1531" s="15"/>
      <c r="SCS1531" s="15"/>
      <c r="SCT1531" s="15"/>
      <c r="SCU1531" s="15"/>
      <c r="SCV1531" s="15"/>
      <c r="SCW1531" s="15"/>
      <c r="SCX1531" s="15"/>
      <c r="SCY1531" s="15"/>
      <c r="SCZ1531" s="15"/>
      <c r="SDA1531" s="15"/>
      <c r="SDB1531" s="15"/>
      <c r="SDC1531" s="15"/>
      <c r="SDD1531" s="15"/>
      <c r="SDE1531" s="15"/>
      <c r="SDF1531" s="15"/>
      <c r="SDG1531" s="15"/>
      <c r="SDH1531" s="15"/>
      <c r="SDI1531" s="15"/>
      <c r="SDJ1531" s="15"/>
      <c r="SDK1531" s="15"/>
      <c r="SDL1531" s="15"/>
      <c r="SDM1531" s="15"/>
      <c r="SDN1531" s="15"/>
      <c r="SDO1531" s="15"/>
      <c r="SDP1531" s="15"/>
      <c r="SDQ1531" s="15"/>
      <c r="SDR1531" s="15"/>
      <c r="SDS1531" s="15"/>
      <c r="SDT1531" s="15"/>
      <c r="SDU1531" s="15"/>
      <c r="SDV1531" s="15"/>
      <c r="SDW1531" s="15"/>
      <c r="SDX1531" s="15"/>
      <c r="SDY1531" s="15"/>
      <c r="SDZ1531" s="15"/>
      <c r="SEA1531" s="15"/>
      <c r="SEB1531" s="15"/>
      <c r="SEC1531" s="15"/>
      <c r="SED1531" s="15"/>
      <c r="SEE1531" s="15"/>
      <c r="SEF1531" s="15"/>
      <c r="SEG1531" s="15"/>
      <c r="SEH1531" s="15"/>
      <c r="SEI1531" s="15"/>
      <c r="SEJ1531" s="15"/>
      <c r="SEK1531" s="15"/>
      <c r="SEL1531" s="15"/>
      <c r="SEM1531" s="15"/>
      <c r="SEN1531" s="15"/>
      <c r="SEO1531" s="15"/>
      <c r="SEP1531" s="15"/>
      <c r="SEQ1531" s="15"/>
      <c r="SER1531" s="15"/>
      <c r="SES1531" s="15"/>
      <c r="SET1531" s="15"/>
      <c r="SEU1531" s="15"/>
      <c r="SEV1531" s="15"/>
      <c r="SEW1531" s="15"/>
      <c r="SEX1531" s="15"/>
      <c r="SEY1531" s="15"/>
      <c r="SEZ1531" s="15"/>
      <c r="SFA1531" s="15"/>
      <c r="SFB1531" s="15"/>
      <c r="SFC1531" s="15"/>
      <c r="SFD1531" s="15"/>
      <c r="SFE1531" s="15"/>
      <c r="SFF1531" s="15"/>
      <c r="SFG1531" s="15"/>
      <c r="SFH1531" s="15"/>
      <c r="SFI1531" s="15"/>
      <c r="SFJ1531" s="15"/>
      <c r="SFK1531" s="15"/>
      <c r="SFL1531" s="15"/>
      <c r="SFM1531" s="15"/>
      <c r="SFN1531" s="15"/>
      <c r="SFO1531" s="15"/>
      <c r="SFP1531" s="15"/>
      <c r="SFQ1531" s="15"/>
      <c r="SFR1531" s="15"/>
      <c r="SFS1531" s="15"/>
      <c r="SFT1531" s="15"/>
      <c r="SFU1531" s="15"/>
      <c r="SFV1531" s="15"/>
      <c r="SFW1531" s="15"/>
      <c r="SFX1531" s="15"/>
      <c r="SFY1531" s="15"/>
      <c r="SFZ1531" s="15"/>
      <c r="SGA1531" s="15"/>
      <c r="SGB1531" s="15"/>
      <c r="SGC1531" s="15"/>
      <c r="SGD1531" s="15"/>
      <c r="SGE1531" s="15"/>
      <c r="SGF1531" s="15"/>
      <c r="SGG1531" s="15"/>
      <c r="SGH1531" s="15"/>
      <c r="SGI1531" s="15"/>
      <c r="SGJ1531" s="15"/>
      <c r="SGK1531" s="15"/>
      <c r="SGL1531" s="15"/>
      <c r="SGM1531" s="15"/>
      <c r="SGN1531" s="15"/>
      <c r="SGO1531" s="15"/>
      <c r="SGP1531" s="15"/>
      <c r="SGQ1531" s="15"/>
      <c r="SGR1531" s="15"/>
      <c r="SGS1531" s="15"/>
      <c r="SGT1531" s="15"/>
      <c r="SGU1531" s="15"/>
      <c r="SGV1531" s="15"/>
      <c r="SGW1531" s="15"/>
      <c r="SGX1531" s="15"/>
      <c r="SGY1531" s="15"/>
      <c r="SGZ1531" s="15"/>
      <c r="SHA1531" s="15"/>
      <c r="SHB1531" s="15"/>
      <c r="SHC1531" s="15"/>
      <c r="SHD1531" s="15"/>
      <c r="SHE1531" s="15"/>
      <c r="SHF1531" s="15"/>
      <c r="SHG1531" s="15"/>
      <c r="SHH1531" s="15"/>
      <c r="SHI1531" s="15"/>
      <c r="SHJ1531" s="15"/>
      <c r="SHK1531" s="15"/>
      <c r="SHL1531" s="15"/>
      <c r="SHM1531" s="15"/>
      <c r="SHN1531" s="15"/>
      <c r="SHO1531" s="15"/>
      <c r="SHP1531" s="15"/>
      <c r="SHQ1531" s="15"/>
      <c r="SHR1531" s="15"/>
      <c r="SHS1531" s="15"/>
      <c r="SHT1531" s="15"/>
      <c r="SHU1531" s="15"/>
      <c r="SHV1531" s="15"/>
      <c r="SHW1531" s="15"/>
      <c r="SHX1531" s="15"/>
      <c r="SHY1531" s="15"/>
      <c r="SHZ1531" s="15"/>
      <c r="SIA1531" s="15"/>
      <c r="SIB1531" s="15"/>
      <c r="SIC1531" s="15"/>
      <c r="SID1531" s="15"/>
      <c r="SIE1531" s="15"/>
      <c r="SIF1531" s="15"/>
      <c r="SIG1531" s="15"/>
      <c r="SIH1531" s="15"/>
      <c r="SII1531" s="15"/>
      <c r="SIJ1531" s="15"/>
      <c r="SIK1531" s="15"/>
      <c r="SIL1531" s="15"/>
      <c r="SIM1531" s="15"/>
      <c r="SIN1531" s="15"/>
      <c r="SIO1531" s="15"/>
      <c r="SIP1531" s="15"/>
      <c r="SIQ1531" s="15"/>
      <c r="SIR1531" s="15"/>
      <c r="SIS1531" s="15"/>
      <c r="SIT1531" s="15"/>
      <c r="SIU1531" s="15"/>
      <c r="SIV1531" s="15"/>
      <c r="SIW1531" s="15"/>
      <c r="SIX1531" s="15"/>
      <c r="SIY1531" s="15"/>
      <c r="SIZ1531" s="15"/>
      <c r="SJA1531" s="15"/>
      <c r="SJB1531" s="15"/>
      <c r="SJC1531" s="15"/>
      <c r="SJD1531" s="15"/>
      <c r="SJE1531" s="15"/>
      <c r="SJF1531" s="15"/>
      <c r="SJG1531" s="15"/>
      <c r="SJH1531" s="15"/>
      <c r="SJI1531" s="15"/>
      <c r="SJJ1531" s="15"/>
      <c r="SJK1531" s="15"/>
      <c r="SJL1531" s="15"/>
      <c r="SJM1531" s="15"/>
      <c r="SJN1531" s="15"/>
      <c r="SJO1531" s="15"/>
      <c r="SJP1531" s="15"/>
      <c r="SJQ1531" s="15"/>
      <c r="SJR1531" s="15"/>
      <c r="SJS1531" s="15"/>
      <c r="SJT1531" s="15"/>
      <c r="SJU1531" s="15"/>
      <c r="SJV1531" s="15"/>
      <c r="SJW1531" s="15"/>
      <c r="SJX1531" s="15"/>
      <c r="SJY1531" s="15"/>
      <c r="SJZ1531" s="15"/>
      <c r="SKA1531" s="15"/>
      <c r="SKB1531" s="15"/>
      <c r="SKC1531" s="15"/>
      <c r="SKD1531" s="15"/>
      <c r="SKE1531" s="15"/>
      <c r="SKF1531" s="15"/>
      <c r="SKG1531" s="15"/>
      <c r="SKH1531" s="15"/>
      <c r="SKI1531" s="15"/>
      <c r="SKJ1531" s="15"/>
      <c r="SKK1531" s="15"/>
      <c r="SKL1531" s="15"/>
      <c r="SKM1531" s="15"/>
      <c r="SKN1531" s="15"/>
      <c r="SKO1531" s="15"/>
      <c r="SKP1531" s="15"/>
      <c r="SKQ1531" s="15"/>
      <c r="SKR1531" s="15"/>
      <c r="SKS1531" s="15"/>
      <c r="SKT1531" s="15"/>
      <c r="SKU1531" s="15"/>
      <c r="SKV1531" s="15"/>
      <c r="SKW1531" s="15"/>
      <c r="SKX1531" s="15"/>
      <c r="SKY1531" s="15"/>
      <c r="SKZ1531" s="15"/>
      <c r="SLA1531" s="15"/>
      <c r="SLB1531" s="15"/>
      <c r="SLC1531" s="15"/>
      <c r="SLD1531" s="15"/>
      <c r="SLE1531" s="15"/>
      <c r="SLF1531" s="15"/>
      <c r="SLG1531" s="15"/>
      <c r="SLH1531" s="15"/>
      <c r="SLI1531" s="15"/>
      <c r="SLJ1531" s="15"/>
      <c r="SLK1531" s="15"/>
      <c r="SLL1531" s="15"/>
      <c r="SLM1531" s="15"/>
      <c r="SLN1531" s="15"/>
      <c r="SLO1531" s="15"/>
      <c r="SLP1531" s="15"/>
      <c r="SLQ1531" s="15"/>
      <c r="SLR1531" s="15"/>
      <c r="SLS1531" s="15"/>
      <c r="SLT1531" s="15"/>
      <c r="SLU1531" s="15"/>
      <c r="SLV1531" s="15"/>
      <c r="SLW1531" s="15"/>
      <c r="SLX1531" s="15"/>
      <c r="SLY1531" s="15"/>
      <c r="SLZ1531" s="15"/>
      <c r="SMA1531" s="15"/>
      <c r="SMB1531" s="15"/>
      <c r="SMC1531" s="15"/>
      <c r="SMD1531" s="15"/>
      <c r="SME1531" s="15"/>
      <c r="SMF1531" s="15"/>
      <c r="SMG1531" s="15"/>
      <c r="SMH1531" s="15"/>
      <c r="SMI1531" s="15"/>
      <c r="SMJ1531" s="15"/>
      <c r="SMK1531" s="15"/>
      <c r="SML1531" s="15"/>
      <c r="SMM1531" s="15"/>
      <c r="SMN1531" s="15"/>
      <c r="SMO1531" s="15"/>
      <c r="SMP1531" s="15"/>
      <c r="SMQ1531" s="15"/>
      <c r="SMR1531" s="15"/>
      <c r="SMS1531" s="15"/>
      <c r="SMT1531" s="15"/>
      <c r="SMU1531" s="15"/>
      <c r="SMV1531" s="15"/>
      <c r="SMW1531" s="15"/>
      <c r="SMX1531" s="15"/>
      <c r="SMY1531" s="15"/>
      <c r="SMZ1531" s="15"/>
      <c r="SNA1531" s="15"/>
      <c r="SNB1531" s="15"/>
      <c r="SNC1531" s="15"/>
      <c r="SND1531" s="15"/>
      <c r="SNE1531" s="15"/>
      <c r="SNF1531" s="15"/>
      <c r="SNG1531" s="15"/>
      <c r="SNH1531" s="15"/>
      <c r="SNI1531" s="15"/>
      <c r="SNJ1531" s="15"/>
      <c r="SNK1531" s="15"/>
      <c r="SNL1531" s="15"/>
      <c r="SNM1531" s="15"/>
      <c r="SNN1531" s="15"/>
      <c r="SNO1531" s="15"/>
      <c r="SNP1531" s="15"/>
      <c r="SNQ1531" s="15"/>
      <c r="SNR1531" s="15"/>
      <c r="SNS1531" s="15"/>
      <c r="SNT1531" s="15"/>
      <c r="SNU1531" s="15"/>
      <c r="SNV1531" s="15"/>
      <c r="SNW1531" s="15"/>
      <c r="SNX1531" s="15"/>
      <c r="SNY1531" s="15"/>
      <c r="SNZ1531" s="15"/>
      <c r="SOA1531" s="15"/>
      <c r="SOB1531" s="15"/>
      <c r="SOC1531" s="15"/>
      <c r="SOD1531" s="15"/>
      <c r="SOE1531" s="15"/>
      <c r="SOF1531" s="15"/>
      <c r="SOG1531" s="15"/>
      <c r="SOH1531" s="15"/>
      <c r="SOI1531" s="15"/>
      <c r="SOJ1531" s="15"/>
      <c r="SOK1531" s="15"/>
      <c r="SOL1531" s="15"/>
      <c r="SOM1531" s="15"/>
      <c r="SON1531" s="15"/>
      <c r="SOO1531" s="15"/>
      <c r="SOP1531" s="15"/>
      <c r="SOQ1531" s="15"/>
      <c r="SOR1531" s="15"/>
      <c r="SOS1531" s="15"/>
      <c r="SOT1531" s="15"/>
      <c r="SOU1531" s="15"/>
      <c r="SOV1531" s="15"/>
      <c r="SOW1531" s="15"/>
      <c r="SOX1531" s="15"/>
      <c r="SOY1531" s="15"/>
      <c r="SOZ1531" s="15"/>
      <c r="SPA1531" s="15"/>
      <c r="SPB1531" s="15"/>
      <c r="SPC1531" s="15"/>
      <c r="SPD1531" s="15"/>
      <c r="SPE1531" s="15"/>
      <c r="SPF1531" s="15"/>
      <c r="SPG1531" s="15"/>
      <c r="SPH1531" s="15"/>
      <c r="SPI1531" s="15"/>
      <c r="SPJ1531" s="15"/>
      <c r="SPK1531" s="15"/>
      <c r="SPL1531" s="15"/>
      <c r="SPM1531" s="15"/>
      <c r="SPN1531" s="15"/>
      <c r="SPO1531" s="15"/>
      <c r="SPP1531" s="15"/>
      <c r="SPQ1531" s="15"/>
      <c r="SPR1531" s="15"/>
      <c r="SPS1531" s="15"/>
      <c r="SPT1531" s="15"/>
      <c r="SPU1531" s="15"/>
      <c r="SPV1531" s="15"/>
      <c r="SPW1531" s="15"/>
      <c r="SPX1531" s="15"/>
      <c r="SPY1531" s="15"/>
      <c r="SPZ1531" s="15"/>
      <c r="SQA1531" s="15"/>
      <c r="SQB1531" s="15"/>
      <c r="SQC1531" s="15"/>
      <c r="SQD1531" s="15"/>
      <c r="SQE1531" s="15"/>
      <c r="SQF1531" s="15"/>
      <c r="SQG1531" s="15"/>
      <c r="SQH1531" s="15"/>
      <c r="SQI1531" s="15"/>
      <c r="SQJ1531" s="15"/>
      <c r="SQK1531" s="15"/>
      <c r="SQL1531" s="15"/>
      <c r="SQM1531" s="15"/>
      <c r="SQN1531" s="15"/>
      <c r="SQO1531" s="15"/>
      <c r="SQP1531" s="15"/>
      <c r="SQQ1531" s="15"/>
      <c r="SQR1531" s="15"/>
      <c r="SQS1531" s="15"/>
      <c r="SQT1531" s="15"/>
      <c r="SQU1531" s="15"/>
      <c r="SQV1531" s="15"/>
      <c r="SQW1531" s="15"/>
      <c r="SQX1531" s="15"/>
      <c r="SQY1531" s="15"/>
      <c r="SQZ1531" s="15"/>
      <c r="SRA1531" s="15"/>
      <c r="SRB1531" s="15"/>
      <c r="SRC1531" s="15"/>
      <c r="SRD1531" s="15"/>
      <c r="SRE1531" s="15"/>
      <c r="SRF1531" s="15"/>
      <c r="SRG1531" s="15"/>
      <c r="SRH1531" s="15"/>
      <c r="SRI1531" s="15"/>
      <c r="SRJ1531" s="15"/>
      <c r="SRK1531" s="15"/>
      <c r="SRL1531" s="15"/>
      <c r="SRM1531" s="15"/>
      <c r="SRN1531" s="15"/>
      <c r="SRO1531" s="15"/>
      <c r="SRP1531" s="15"/>
      <c r="SRQ1531" s="15"/>
      <c r="SRR1531" s="15"/>
      <c r="SRS1531" s="15"/>
      <c r="SRT1531" s="15"/>
      <c r="SRU1531" s="15"/>
      <c r="SRV1531" s="15"/>
      <c r="SRW1531" s="15"/>
      <c r="SRX1531" s="15"/>
      <c r="SRY1531" s="15"/>
      <c r="SRZ1531" s="15"/>
      <c r="SSA1531" s="15"/>
      <c r="SSB1531" s="15"/>
      <c r="SSC1531" s="15"/>
      <c r="SSD1531" s="15"/>
      <c r="SSE1531" s="15"/>
      <c r="SSF1531" s="15"/>
      <c r="SSG1531" s="15"/>
      <c r="SSH1531" s="15"/>
      <c r="SSI1531" s="15"/>
      <c r="SSJ1531" s="15"/>
      <c r="SSK1531" s="15"/>
      <c r="SSL1531" s="15"/>
      <c r="SSM1531" s="15"/>
      <c r="SSN1531" s="15"/>
      <c r="SSO1531" s="15"/>
      <c r="SSP1531" s="15"/>
      <c r="SSQ1531" s="15"/>
      <c r="SSR1531" s="15"/>
      <c r="SSS1531" s="15"/>
      <c r="SST1531" s="15"/>
      <c r="SSU1531" s="15"/>
      <c r="SSV1531" s="15"/>
      <c r="SSW1531" s="15"/>
      <c r="SSX1531" s="15"/>
      <c r="SSY1531" s="15"/>
      <c r="SSZ1531" s="15"/>
      <c r="STA1531" s="15"/>
      <c r="STB1531" s="15"/>
      <c r="STC1531" s="15"/>
      <c r="STD1531" s="15"/>
      <c r="STE1531" s="15"/>
      <c r="STF1531" s="15"/>
      <c r="STG1531" s="15"/>
      <c r="STH1531" s="15"/>
      <c r="STI1531" s="15"/>
      <c r="STJ1531" s="15"/>
      <c r="STK1531" s="15"/>
      <c r="STL1531" s="15"/>
      <c r="STM1531" s="15"/>
      <c r="STN1531" s="15"/>
      <c r="STO1531" s="15"/>
      <c r="STP1531" s="15"/>
      <c r="STQ1531" s="15"/>
      <c r="STR1531" s="15"/>
      <c r="STS1531" s="15"/>
      <c r="STT1531" s="15"/>
      <c r="STU1531" s="15"/>
      <c r="STV1531" s="15"/>
      <c r="STW1531" s="15"/>
      <c r="STX1531" s="15"/>
      <c r="STY1531" s="15"/>
      <c r="STZ1531" s="15"/>
      <c r="SUA1531" s="15"/>
      <c r="SUB1531" s="15"/>
      <c r="SUC1531" s="15"/>
      <c r="SUD1531" s="15"/>
      <c r="SUE1531" s="15"/>
      <c r="SUF1531" s="15"/>
      <c r="SUG1531" s="15"/>
      <c r="SUH1531" s="15"/>
      <c r="SUI1531" s="15"/>
      <c r="SUJ1531" s="15"/>
      <c r="SUK1531" s="15"/>
      <c r="SUL1531" s="15"/>
      <c r="SUM1531" s="15"/>
      <c r="SUN1531" s="15"/>
      <c r="SUO1531" s="15"/>
      <c r="SUP1531" s="15"/>
      <c r="SUQ1531" s="15"/>
      <c r="SUR1531" s="15"/>
      <c r="SUS1531" s="15"/>
      <c r="SUT1531" s="15"/>
      <c r="SUU1531" s="15"/>
      <c r="SUV1531" s="15"/>
      <c r="SUW1531" s="15"/>
      <c r="SUX1531" s="15"/>
      <c r="SUY1531" s="15"/>
      <c r="SUZ1531" s="15"/>
      <c r="SVA1531" s="15"/>
      <c r="SVB1531" s="15"/>
      <c r="SVC1531" s="15"/>
      <c r="SVD1531" s="15"/>
      <c r="SVE1531" s="15"/>
      <c r="SVF1531" s="15"/>
      <c r="SVG1531" s="15"/>
      <c r="SVH1531" s="15"/>
      <c r="SVI1531" s="15"/>
      <c r="SVJ1531" s="15"/>
      <c r="SVK1531" s="15"/>
      <c r="SVL1531" s="15"/>
      <c r="SVM1531" s="15"/>
      <c r="SVN1531" s="15"/>
      <c r="SVO1531" s="15"/>
      <c r="SVP1531" s="15"/>
      <c r="SVQ1531" s="15"/>
      <c r="SVR1531" s="15"/>
      <c r="SVS1531" s="15"/>
      <c r="SVT1531" s="15"/>
      <c r="SVU1531" s="15"/>
      <c r="SVV1531" s="15"/>
      <c r="SVW1531" s="15"/>
      <c r="SVX1531" s="15"/>
      <c r="SVY1531" s="15"/>
      <c r="SVZ1531" s="15"/>
      <c r="SWA1531" s="15"/>
      <c r="SWB1531" s="15"/>
      <c r="SWC1531" s="15"/>
      <c r="SWD1531" s="15"/>
      <c r="SWE1531" s="15"/>
      <c r="SWF1531" s="15"/>
      <c r="SWG1531" s="15"/>
      <c r="SWH1531" s="15"/>
      <c r="SWI1531" s="15"/>
      <c r="SWJ1531" s="15"/>
      <c r="SWK1531" s="15"/>
      <c r="SWL1531" s="15"/>
      <c r="SWM1531" s="15"/>
      <c r="SWN1531" s="15"/>
      <c r="SWO1531" s="15"/>
      <c r="SWP1531" s="15"/>
      <c r="SWQ1531" s="15"/>
      <c r="SWR1531" s="15"/>
      <c r="SWS1531" s="15"/>
      <c r="SWT1531" s="15"/>
      <c r="SWU1531" s="15"/>
      <c r="SWV1531" s="15"/>
      <c r="SWW1531" s="15"/>
      <c r="SWX1531" s="15"/>
      <c r="SWY1531" s="15"/>
      <c r="SWZ1531" s="15"/>
      <c r="SXA1531" s="15"/>
      <c r="SXB1531" s="15"/>
      <c r="SXC1531" s="15"/>
      <c r="SXD1531" s="15"/>
      <c r="SXE1531" s="15"/>
      <c r="SXF1531" s="15"/>
      <c r="SXG1531" s="15"/>
      <c r="SXH1531" s="15"/>
      <c r="SXI1531" s="15"/>
      <c r="SXJ1531" s="15"/>
      <c r="SXK1531" s="15"/>
      <c r="SXL1531" s="15"/>
      <c r="SXM1531" s="15"/>
      <c r="SXN1531" s="15"/>
      <c r="SXO1531" s="15"/>
      <c r="SXP1531" s="15"/>
      <c r="SXQ1531" s="15"/>
      <c r="SXR1531" s="15"/>
      <c r="SXS1531" s="15"/>
      <c r="SXT1531" s="15"/>
      <c r="SXU1531" s="15"/>
      <c r="SXV1531" s="15"/>
      <c r="SXW1531" s="15"/>
      <c r="SXX1531" s="15"/>
      <c r="SXY1531" s="15"/>
      <c r="SXZ1531" s="15"/>
      <c r="SYA1531" s="15"/>
      <c r="SYB1531" s="15"/>
      <c r="SYC1531" s="15"/>
      <c r="SYD1531" s="15"/>
      <c r="SYE1531" s="15"/>
      <c r="SYF1531" s="15"/>
      <c r="SYG1531" s="15"/>
      <c r="SYH1531" s="15"/>
      <c r="SYI1531" s="15"/>
      <c r="SYJ1531" s="15"/>
      <c r="SYK1531" s="15"/>
      <c r="SYL1531" s="15"/>
      <c r="SYM1531" s="15"/>
      <c r="SYN1531" s="15"/>
      <c r="SYO1531" s="15"/>
      <c r="SYP1531" s="15"/>
      <c r="SYQ1531" s="15"/>
      <c r="SYR1531" s="15"/>
      <c r="SYS1531" s="15"/>
      <c r="SYT1531" s="15"/>
      <c r="SYU1531" s="15"/>
      <c r="SYV1531" s="15"/>
      <c r="SYW1531" s="15"/>
      <c r="SYX1531" s="15"/>
      <c r="SYY1531" s="15"/>
      <c r="SYZ1531" s="15"/>
      <c r="SZA1531" s="15"/>
      <c r="SZB1531" s="15"/>
      <c r="SZC1531" s="15"/>
      <c r="SZD1531" s="15"/>
      <c r="SZE1531" s="15"/>
      <c r="SZF1531" s="15"/>
      <c r="SZG1531" s="15"/>
      <c r="SZH1531" s="15"/>
      <c r="SZI1531" s="15"/>
      <c r="SZJ1531" s="15"/>
      <c r="SZK1531" s="15"/>
      <c r="SZL1531" s="15"/>
      <c r="SZM1531" s="15"/>
      <c r="SZN1531" s="15"/>
      <c r="SZO1531" s="15"/>
      <c r="SZP1531" s="15"/>
      <c r="SZQ1531" s="15"/>
      <c r="SZR1531" s="15"/>
      <c r="SZS1531" s="15"/>
      <c r="SZT1531" s="15"/>
      <c r="SZU1531" s="15"/>
      <c r="SZV1531" s="15"/>
      <c r="SZW1531" s="15"/>
      <c r="SZX1531" s="15"/>
      <c r="SZY1531" s="15"/>
      <c r="SZZ1531" s="15"/>
      <c r="TAA1531" s="15"/>
      <c r="TAB1531" s="15"/>
      <c r="TAC1531" s="15"/>
      <c r="TAD1531" s="15"/>
      <c r="TAE1531" s="15"/>
      <c r="TAF1531" s="15"/>
      <c r="TAG1531" s="15"/>
      <c r="TAH1531" s="15"/>
      <c r="TAI1531" s="15"/>
      <c r="TAJ1531" s="15"/>
      <c r="TAK1531" s="15"/>
      <c r="TAL1531" s="15"/>
      <c r="TAM1531" s="15"/>
      <c r="TAN1531" s="15"/>
      <c r="TAO1531" s="15"/>
      <c r="TAP1531" s="15"/>
      <c r="TAQ1531" s="15"/>
      <c r="TAR1531" s="15"/>
      <c r="TAS1531" s="15"/>
      <c r="TAT1531" s="15"/>
      <c r="TAU1531" s="15"/>
      <c r="TAV1531" s="15"/>
      <c r="TAW1531" s="15"/>
      <c r="TAX1531" s="15"/>
      <c r="TAY1531" s="15"/>
      <c r="TAZ1531" s="15"/>
      <c r="TBA1531" s="15"/>
      <c r="TBB1531" s="15"/>
      <c r="TBC1531" s="15"/>
      <c r="TBD1531" s="15"/>
      <c r="TBE1531" s="15"/>
      <c r="TBF1531" s="15"/>
      <c r="TBG1531" s="15"/>
      <c r="TBH1531" s="15"/>
      <c r="TBI1531" s="15"/>
      <c r="TBJ1531" s="15"/>
      <c r="TBK1531" s="15"/>
      <c r="TBL1531" s="15"/>
      <c r="TBM1531" s="15"/>
      <c r="TBN1531" s="15"/>
      <c r="TBO1531" s="15"/>
      <c r="TBP1531" s="15"/>
      <c r="TBQ1531" s="15"/>
      <c r="TBR1531" s="15"/>
      <c r="TBS1531" s="15"/>
      <c r="TBT1531" s="15"/>
      <c r="TBU1531" s="15"/>
      <c r="TBV1531" s="15"/>
      <c r="TBW1531" s="15"/>
      <c r="TBX1531" s="15"/>
      <c r="TBY1531" s="15"/>
      <c r="TBZ1531" s="15"/>
      <c r="TCA1531" s="15"/>
      <c r="TCB1531" s="15"/>
      <c r="TCC1531" s="15"/>
      <c r="TCD1531" s="15"/>
      <c r="TCE1531" s="15"/>
      <c r="TCF1531" s="15"/>
      <c r="TCG1531" s="15"/>
      <c r="TCH1531" s="15"/>
      <c r="TCI1531" s="15"/>
      <c r="TCJ1531" s="15"/>
      <c r="TCK1531" s="15"/>
      <c r="TCL1531" s="15"/>
      <c r="TCM1531" s="15"/>
      <c r="TCN1531" s="15"/>
      <c r="TCO1531" s="15"/>
      <c r="TCP1531" s="15"/>
      <c r="TCQ1531" s="15"/>
      <c r="TCR1531" s="15"/>
      <c r="TCS1531" s="15"/>
      <c r="TCT1531" s="15"/>
      <c r="TCU1531" s="15"/>
      <c r="TCV1531" s="15"/>
      <c r="TCW1531" s="15"/>
      <c r="TCX1531" s="15"/>
      <c r="TCY1531" s="15"/>
      <c r="TCZ1531" s="15"/>
      <c r="TDA1531" s="15"/>
      <c r="TDB1531" s="15"/>
      <c r="TDC1531" s="15"/>
      <c r="TDD1531" s="15"/>
      <c r="TDE1531" s="15"/>
      <c r="TDF1531" s="15"/>
      <c r="TDG1531" s="15"/>
      <c r="TDH1531" s="15"/>
      <c r="TDI1531" s="15"/>
      <c r="TDJ1531" s="15"/>
      <c r="TDK1531" s="15"/>
      <c r="TDL1531" s="15"/>
      <c r="TDM1531" s="15"/>
      <c r="TDN1531" s="15"/>
      <c r="TDO1531" s="15"/>
      <c r="TDP1531" s="15"/>
      <c r="TDQ1531" s="15"/>
      <c r="TDR1531" s="15"/>
      <c r="TDS1531" s="15"/>
      <c r="TDT1531" s="15"/>
      <c r="TDU1531" s="15"/>
      <c r="TDV1531" s="15"/>
      <c r="TDW1531" s="15"/>
      <c r="TDX1531" s="15"/>
      <c r="TDY1531" s="15"/>
      <c r="TDZ1531" s="15"/>
      <c r="TEA1531" s="15"/>
      <c r="TEB1531" s="15"/>
      <c r="TEC1531" s="15"/>
      <c r="TED1531" s="15"/>
      <c r="TEE1531" s="15"/>
      <c r="TEF1531" s="15"/>
      <c r="TEG1531" s="15"/>
      <c r="TEH1531" s="15"/>
      <c r="TEI1531" s="15"/>
      <c r="TEJ1531" s="15"/>
      <c r="TEK1531" s="15"/>
      <c r="TEL1531" s="15"/>
      <c r="TEM1531" s="15"/>
      <c r="TEN1531" s="15"/>
      <c r="TEO1531" s="15"/>
      <c r="TEP1531" s="15"/>
      <c r="TEQ1531" s="15"/>
      <c r="TER1531" s="15"/>
      <c r="TES1531" s="15"/>
      <c r="TET1531" s="15"/>
      <c r="TEU1531" s="15"/>
      <c r="TEV1531" s="15"/>
      <c r="TEW1531" s="15"/>
      <c r="TEX1531" s="15"/>
      <c r="TEY1531" s="15"/>
      <c r="TEZ1531" s="15"/>
      <c r="TFA1531" s="15"/>
      <c r="TFB1531" s="15"/>
      <c r="TFC1531" s="15"/>
      <c r="TFD1531" s="15"/>
      <c r="TFE1531" s="15"/>
      <c r="TFF1531" s="15"/>
      <c r="TFG1531" s="15"/>
      <c r="TFH1531" s="15"/>
      <c r="TFI1531" s="15"/>
      <c r="TFJ1531" s="15"/>
      <c r="TFK1531" s="15"/>
      <c r="TFL1531" s="15"/>
      <c r="TFM1531" s="15"/>
      <c r="TFN1531" s="15"/>
      <c r="TFO1531" s="15"/>
      <c r="TFP1531" s="15"/>
      <c r="TFQ1531" s="15"/>
      <c r="TFR1531" s="15"/>
      <c r="TFS1531" s="15"/>
      <c r="TFT1531" s="15"/>
      <c r="TFU1531" s="15"/>
      <c r="TFV1531" s="15"/>
      <c r="TFW1531" s="15"/>
      <c r="TFX1531" s="15"/>
      <c r="TFY1531" s="15"/>
      <c r="TFZ1531" s="15"/>
      <c r="TGA1531" s="15"/>
      <c r="TGB1531" s="15"/>
      <c r="TGC1531" s="15"/>
      <c r="TGD1531" s="15"/>
      <c r="TGE1531" s="15"/>
      <c r="TGF1531" s="15"/>
      <c r="TGG1531" s="15"/>
      <c r="TGH1531" s="15"/>
      <c r="TGI1531" s="15"/>
      <c r="TGJ1531" s="15"/>
      <c r="TGK1531" s="15"/>
      <c r="TGL1531" s="15"/>
      <c r="TGM1531" s="15"/>
      <c r="TGN1531" s="15"/>
      <c r="TGO1531" s="15"/>
      <c r="TGP1531" s="15"/>
      <c r="TGQ1531" s="15"/>
      <c r="TGR1531" s="15"/>
      <c r="TGS1531" s="15"/>
      <c r="TGT1531" s="15"/>
      <c r="TGU1531" s="15"/>
      <c r="TGV1531" s="15"/>
      <c r="TGW1531" s="15"/>
      <c r="TGX1531" s="15"/>
      <c r="TGY1531" s="15"/>
      <c r="TGZ1531" s="15"/>
      <c r="THA1531" s="15"/>
      <c r="THB1531" s="15"/>
      <c r="THC1531" s="15"/>
      <c r="THD1531" s="15"/>
      <c r="THE1531" s="15"/>
      <c r="THF1531" s="15"/>
      <c r="THG1531" s="15"/>
      <c r="THH1531" s="15"/>
      <c r="THI1531" s="15"/>
      <c r="THJ1531" s="15"/>
      <c r="THK1531" s="15"/>
      <c r="THL1531" s="15"/>
      <c r="THM1531" s="15"/>
      <c r="THN1531" s="15"/>
      <c r="THO1531" s="15"/>
      <c r="THP1531" s="15"/>
      <c r="THQ1531" s="15"/>
      <c r="THR1531" s="15"/>
      <c r="THS1531" s="15"/>
      <c r="THT1531" s="15"/>
      <c r="THU1531" s="15"/>
      <c r="THV1531" s="15"/>
      <c r="THW1531" s="15"/>
      <c r="THX1531" s="15"/>
      <c r="THY1531" s="15"/>
      <c r="THZ1531" s="15"/>
      <c r="TIA1531" s="15"/>
      <c r="TIB1531" s="15"/>
      <c r="TIC1531" s="15"/>
      <c r="TID1531" s="15"/>
      <c r="TIE1531" s="15"/>
      <c r="TIF1531" s="15"/>
      <c r="TIG1531" s="15"/>
      <c r="TIH1531" s="15"/>
      <c r="TII1531" s="15"/>
      <c r="TIJ1531" s="15"/>
      <c r="TIK1531" s="15"/>
      <c r="TIL1531" s="15"/>
      <c r="TIM1531" s="15"/>
      <c r="TIN1531" s="15"/>
      <c r="TIO1531" s="15"/>
      <c r="TIP1531" s="15"/>
      <c r="TIQ1531" s="15"/>
      <c r="TIR1531" s="15"/>
      <c r="TIS1531" s="15"/>
      <c r="TIT1531" s="15"/>
      <c r="TIU1531" s="15"/>
      <c r="TIV1531" s="15"/>
      <c r="TIW1531" s="15"/>
      <c r="TIX1531" s="15"/>
      <c r="TIY1531" s="15"/>
      <c r="TIZ1531" s="15"/>
      <c r="TJA1531" s="15"/>
      <c r="TJB1531" s="15"/>
      <c r="TJC1531" s="15"/>
      <c r="TJD1531" s="15"/>
      <c r="TJE1531" s="15"/>
      <c r="TJF1531" s="15"/>
      <c r="TJG1531" s="15"/>
      <c r="TJH1531" s="15"/>
      <c r="TJI1531" s="15"/>
      <c r="TJJ1531" s="15"/>
      <c r="TJK1531" s="15"/>
      <c r="TJL1531" s="15"/>
      <c r="TJM1531" s="15"/>
      <c r="TJN1531" s="15"/>
      <c r="TJO1531" s="15"/>
      <c r="TJP1531" s="15"/>
      <c r="TJQ1531" s="15"/>
      <c r="TJR1531" s="15"/>
      <c r="TJS1531" s="15"/>
      <c r="TJT1531" s="15"/>
      <c r="TJU1531" s="15"/>
      <c r="TJV1531" s="15"/>
      <c r="TJW1531" s="15"/>
      <c r="TJX1531" s="15"/>
      <c r="TJY1531" s="15"/>
      <c r="TJZ1531" s="15"/>
      <c r="TKA1531" s="15"/>
      <c r="TKB1531" s="15"/>
      <c r="TKC1531" s="15"/>
      <c r="TKD1531" s="15"/>
      <c r="TKE1531" s="15"/>
      <c r="TKF1531" s="15"/>
      <c r="TKG1531" s="15"/>
      <c r="TKH1531" s="15"/>
      <c r="TKI1531" s="15"/>
      <c r="TKJ1531" s="15"/>
      <c r="TKK1531" s="15"/>
      <c r="TKL1531" s="15"/>
      <c r="TKM1531" s="15"/>
      <c r="TKN1531" s="15"/>
      <c r="TKO1531" s="15"/>
      <c r="TKP1531" s="15"/>
      <c r="TKQ1531" s="15"/>
      <c r="TKR1531" s="15"/>
      <c r="TKS1531" s="15"/>
      <c r="TKT1531" s="15"/>
      <c r="TKU1531" s="15"/>
      <c r="TKV1531" s="15"/>
      <c r="TKW1531" s="15"/>
      <c r="TKX1531" s="15"/>
      <c r="TKY1531" s="15"/>
      <c r="TKZ1531" s="15"/>
      <c r="TLA1531" s="15"/>
      <c r="TLB1531" s="15"/>
      <c r="TLC1531" s="15"/>
      <c r="TLD1531" s="15"/>
      <c r="TLE1531" s="15"/>
      <c r="TLF1531" s="15"/>
      <c r="TLG1531" s="15"/>
      <c r="TLH1531" s="15"/>
      <c r="TLI1531" s="15"/>
      <c r="TLJ1531" s="15"/>
      <c r="TLK1531" s="15"/>
      <c r="TLL1531" s="15"/>
      <c r="TLM1531" s="15"/>
      <c r="TLN1531" s="15"/>
      <c r="TLO1531" s="15"/>
      <c r="TLP1531" s="15"/>
      <c r="TLQ1531" s="15"/>
      <c r="TLR1531" s="15"/>
      <c r="TLS1531" s="15"/>
      <c r="TLT1531" s="15"/>
      <c r="TLU1531" s="15"/>
      <c r="TLV1531" s="15"/>
      <c r="TLW1531" s="15"/>
      <c r="TLX1531" s="15"/>
      <c r="TLY1531" s="15"/>
      <c r="TLZ1531" s="15"/>
      <c r="TMA1531" s="15"/>
      <c r="TMB1531" s="15"/>
      <c r="TMC1531" s="15"/>
      <c r="TMD1531" s="15"/>
      <c r="TME1531" s="15"/>
      <c r="TMF1531" s="15"/>
      <c r="TMG1531" s="15"/>
      <c r="TMH1531" s="15"/>
      <c r="TMI1531" s="15"/>
      <c r="TMJ1531" s="15"/>
      <c r="TMK1531" s="15"/>
      <c r="TML1531" s="15"/>
      <c r="TMM1531" s="15"/>
      <c r="TMN1531" s="15"/>
      <c r="TMO1531" s="15"/>
      <c r="TMP1531" s="15"/>
      <c r="TMQ1531" s="15"/>
      <c r="TMR1531" s="15"/>
      <c r="TMS1531" s="15"/>
      <c r="TMT1531" s="15"/>
      <c r="TMU1531" s="15"/>
      <c r="TMV1531" s="15"/>
      <c r="TMW1531" s="15"/>
      <c r="TMX1531" s="15"/>
      <c r="TMY1531" s="15"/>
      <c r="TMZ1531" s="15"/>
      <c r="TNA1531" s="15"/>
      <c r="TNB1531" s="15"/>
      <c r="TNC1531" s="15"/>
      <c r="TND1531" s="15"/>
      <c r="TNE1531" s="15"/>
      <c r="TNF1531" s="15"/>
      <c r="TNG1531" s="15"/>
      <c r="TNH1531" s="15"/>
      <c r="TNI1531" s="15"/>
      <c r="TNJ1531" s="15"/>
      <c r="TNK1531" s="15"/>
      <c r="TNL1531" s="15"/>
      <c r="TNM1531" s="15"/>
      <c r="TNN1531" s="15"/>
      <c r="TNO1531" s="15"/>
      <c r="TNP1531" s="15"/>
      <c r="TNQ1531" s="15"/>
      <c r="TNR1531" s="15"/>
      <c r="TNS1531" s="15"/>
      <c r="TNT1531" s="15"/>
      <c r="TNU1531" s="15"/>
      <c r="TNV1531" s="15"/>
      <c r="TNW1531" s="15"/>
      <c r="TNX1531" s="15"/>
      <c r="TNY1531" s="15"/>
      <c r="TNZ1531" s="15"/>
      <c r="TOA1531" s="15"/>
      <c r="TOB1531" s="15"/>
      <c r="TOC1531" s="15"/>
      <c r="TOD1531" s="15"/>
      <c r="TOE1531" s="15"/>
      <c r="TOF1531" s="15"/>
      <c r="TOG1531" s="15"/>
      <c r="TOH1531" s="15"/>
      <c r="TOI1531" s="15"/>
      <c r="TOJ1531" s="15"/>
      <c r="TOK1531" s="15"/>
      <c r="TOL1531" s="15"/>
      <c r="TOM1531" s="15"/>
      <c r="TON1531" s="15"/>
      <c r="TOO1531" s="15"/>
      <c r="TOP1531" s="15"/>
      <c r="TOQ1531" s="15"/>
      <c r="TOR1531" s="15"/>
      <c r="TOS1531" s="15"/>
      <c r="TOT1531" s="15"/>
      <c r="TOU1531" s="15"/>
      <c r="TOV1531" s="15"/>
      <c r="TOW1531" s="15"/>
      <c r="TOX1531" s="15"/>
      <c r="TOY1531" s="15"/>
      <c r="TOZ1531" s="15"/>
      <c r="TPA1531" s="15"/>
      <c r="TPB1531" s="15"/>
      <c r="TPC1531" s="15"/>
      <c r="TPD1531" s="15"/>
      <c r="TPE1531" s="15"/>
      <c r="TPF1531" s="15"/>
      <c r="TPG1531" s="15"/>
      <c r="TPH1531" s="15"/>
      <c r="TPI1531" s="15"/>
      <c r="TPJ1531" s="15"/>
      <c r="TPK1531" s="15"/>
      <c r="TPL1531" s="15"/>
      <c r="TPM1531" s="15"/>
      <c r="TPN1531" s="15"/>
      <c r="TPO1531" s="15"/>
      <c r="TPP1531" s="15"/>
      <c r="TPQ1531" s="15"/>
      <c r="TPR1531" s="15"/>
      <c r="TPS1531" s="15"/>
      <c r="TPT1531" s="15"/>
      <c r="TPU1531" s="15"/>
      <c r="TPV1531" s="15"/>
      <c r="TPW1531" s="15"/>
      <c r="TPX1531" s="15"/>
      <c r="TPY1531" s="15"/>
      <c r="TPZ1531" s="15"/>
      <c r="TQA1531" s="15"/>
      <c r="TQB1531" s="15"/>
      <c r="TQC1531" s="15"/>
      <c r="TQD1531" s="15"/>
      <c r="TQE1531" s="15"/>
      <c r="TQF1531" s="15"/>
      <c r="TQG1531" s="15"/>
      <c r="TQH1531" s="15"/>
      <c r="TQI1531" s="15"/>
      <c r="TQJ1531" s="15"/>
      <c r="TQK1531" s="15"/>
      <c r="TQL1531" s="15"/>
      <c r="TQM1531" s="15"/>
      <c r="TQN1531" s="15"/>
      <c r="TQO1531" s="15"/>
      <c r="TQP1531" s="15"/>
      <c r="TQQ1531" s="15"/>
      <c r="TQR1531" s="15"/>
      <c r="TQS1531" s="15"/>
      <c r="TQT1531" s="15"/>
      <c r="TQU1531" s="15"/>
      <c r="TQV1531" s="15"/>
      <c r="TQW1531" s="15"/>
      <c r="TQX1531" s="15"/>
      <c r="TQY1531" s="15"/>
      <c r="TQZ1531" s="15"/>
      <c r="TRA1531" s="15"/>
      <c r="TRB1531" s="15"/>
      <c r="TRC1531" s="15"/>
      <c r="TRD1531" s="15"/>
      <c r="TRE1531" s="15"/>
      <c r="TRF1531" s="15"/>
      <c r="TRG1531" s="15"/>
      <c r="TRH1531" s="15"/>
      <c r="TRI1531" s="15"/>
      <c r="TRJ1531" s="15"/>
      <c r="TRK1531" s="15"/>
      <c r="TRL1531" s="15"/>
      <c r="TRM1531" s="15"/>
      <c r="TRN1531" s="15"/>
      <c r="TRO1531" s="15"/>
      <c r="TRP1531" s="15"/>
      <c r="TRQ1531" s="15"/>
      <c r="TRR1531" s="15"/>
      <c r="TRS1531" s="15"/>
      <c r="TRT1531" s="15"/>
      <c r="TRU1531" s="15"/>
      <c r="TRV1531" s="15"/>
      <c r="TRW1531" s="15"/>
      <c r="TRX1531" s="15"/>
      <c r="TRY1531" s="15"/>
      <c r="TRZ1531" s="15"/>
      <c r="TSA1531" s="15"/>
      <c r="TSB1531" s="15"/>
      <c r="TSC1531" s="15"/>
      <c r="TSD1531" s="15"/>
      <c r="TSE1531" s="15"/>
      <c r="TSF1531" s="15"/>
      <c r="TSG1531" s="15"/>
      <c r="TSH1531" s="15"/>
      <c r="TSI1531" s="15"/>
      <c r="TSJ1531" s="15"/>
      <c r="TSK1531" s="15"/>
      <c r="TSL1531" s="15"/>
      <c r="TSM1531" s="15"/>
      <c r="TSN1531" s="15"/>
      <c r="TSO1531" s="15"/>
      <c r="TSP1531" s="15"/>
      <c r="TSQ1531" s="15"/>
      <c r="TSR1531" s="15"/>
      <c r="TSS1531" s="15"/>
      <c r="TST1531" s="15"/>
      <c r="TSU1531" s="15"/>
      <c r="TSV1531" s="15"/>
      <c r="TSW1531" s="15"/>
      <c r="TSX1531" s="15"/>
      <c r="TSY1531" s="15"/>
      <c r="TSZ1531" s="15"/>
      <c r="TTA1531" s="15"/>
      <c r="TTB1531" s="15"/>
      <c r="TTC1531" s="15"/>
      <c r="TTD1531" s="15"/>
      <c r="TTE1531" s="15"/>
      <c r="TTF1531" s="15"/>
      <c r="TTG1531" s="15"/>
      <c r="TTH1531" s="15"/>
      <c r="TTI1531" s="15"/>
      <c r="TTJ1531" s="15"/>
      <c r="TTK1531" s="15"/>
      <c r="TTL1531" s="15"/>
      <c r="TTM1531" s="15"/>
      <c r="TTN1531" s="15"/>
      <c r="TTO1531" s="15"/>
      <c r="TTP1531" s="15"/>
      <c r="TTQ1531" s="15"/>
      <c r="TTR1531" s="15"/>
      <c r="TTS1531" s="15"/>
      <c r="TTT1531" s="15"/>
      <c r="TTU1531" s="15"/>
      <c r="TTV1531" s="15"/>
      <c r="TTW1531" s="15"/>
      <c r="TTX1531" s="15"/>
      <c r="TTY1531" s="15"/>
      <c r="TTZ1531" s="15"/>
      <c r="TUA1531" s="15"/>
      <c r="TUB1531" s="15"/>
      <c r="TUC1531" s="15"/>
      <c r="TUD1531" s="15"/>
      <c r="TUE1531" s="15"/>
      <c r="TUF1531" s="15"/>
      <c r="TUG1531" s="15"/>
      <c r="TUH1531" s="15"/>
      <c r="TUI1531" s="15"/>
      <c r="TUJ1531" s="15"/>
      <c r="TUK1531" s="15"/>
      <c r="TUL1531" s="15"/>
      <c r="TUM1531" s="15"/>
      <c r="TUN1531" s="15"/>
      <c r="TUO1531" s="15"/>
      <c r="TUP1531" s="15"/>
      <c r="TUQ1531" s="15"/>
      <c r="TUR1531" s="15"/>
      <c r="TUS1531" s="15"/>
      <c r="TUT1531" s="15"/>
      <c r="TUU1531" s="15"/>
      <c r="TUV1531" s="15"/>
      <c r="TUW1531" s="15"/>
      <c r="TUX1531" s="15"/>
      <c r="TUY1531" s="15"/>
      <c r="TUZ1531" s="15"/>
      <c r="TVA1531" s="15"/>
      <c r="TVB1531" s="15"/>
      <c r="TVC1531" s="15"/>
      <c r="TVD1531" s="15"/>
      <c r="TVE1531" s="15"/>
      <c r="TVF1531" s="15"/>
      <c r="TVG1531" s="15"/>
      <c r="TVH1531" s="15"/>
      <c r="TVI1531" s="15"/>
      <c r="TVJ1531" s="15"/>
      <c r="TVK1531" s="15"/>
      <c r="TVL1531" s="15"/>
      <c r="TVM1531" s="15"/>
      <c r="TVN1531" s="15"/>
      <c r="TVO1531" s="15"/>
      <c r="TVP1531" s="15"/>
      <c r="TVQ1531" s="15"/>
      <c r="TVR1531" s="15"/>
      <c r="TVS1531" s="15"/>
      <c r="TVT1531" s="15"/>
      <c r="TVU1531" s="15"/>
      <c r="TVV1531" s="15"/>
      <c r="TVW1531" s="15"/>
      <c r="TVX1531" s="15"/>
      <c r="TVY1531" s="15"/>
      <c r="TVZ1531" s="15"/>
      <c r="TWA1531" s="15"/>
      <c r="TWB1531" s="15"/>
      <c r="TWC1531" s="15"/>
      <c r="TWD1531" s="15"/>
      <c r="TWE1531" s="15"/>
      <c r="TWF1531" s="15"/>
      <c r="TWG1531" s="15"/>
      <c r="TWH1531" s="15"/>
      <c r="TWI1531" s="15"/>
      <c r="TWJ1531" s="15"/>
      <c r="TWK1531" s="15"/>
      <c r="TWL1531" s="15"/>
      <c r="TWM1531" s="15"/>
      <c r="TWN1531" s="15"/>
      <c r="TWO1531" s="15"/>
      <c r="TWP1531" s="15"/>
      <c r="TWQ1531" s="15"/>
      <c r="TWR1531" s="15"/>
      <c r="TWS1531" s="15"/>
      <c r="TWT1531" s="15"/>
      <c r="TWU1531" s="15"/>
      <c r="TWV1531" s="15"/>
      <c r="TWW1531" s="15"/>
      <c r="TWX1531" s="15"/>
      <c r="TWY1531" s="15"/>
      <c r="TWZ1531" s="15"/>
      <c r="TXA1531" s="15"/>
      <c r="TXB1531" s="15"/>
      <c r="TXC1531" s="15"/>
      <c r="TXD1531" s="15"/>
      <c r="TXE1531" s="15"/>
      <c r="TXF1531" s="15"/>
      <c r="TXG1531" s="15"/>
      <c r="TXH1531" s="15"/>
      <c r="TXI1531" s="15"/>
      <c r="TXJ1531" s="15"/>
      <c r="TXK1531" s="15"/>
      <c r="TXL1531" s="15"/>
      <c r="TXM1531" s="15"/>
      <c r="TXN1531" s="15"/>
      <c r="TXO1531" s="15"/>
      <c r="TXP1531" s="15"/>
      <c r="TXQ1531" s="15"/>
      <c r="TXR1531" s="15"/>
      <c r="TXS1531" s="15"/>
      <c r="TXT1531" s="15"/>
      <c r="TXU1531" s="15"/>
      <c r="TXV1531" s="15"/>
      <c r="TXW1531" s="15"/>
      <c r="TXX1531" s="15"/>
      <c r="TXY1531" s="15"/>
      <c r="TXZ1531" s="15"/>
      <c r="TYA1531" s="15"/>
      <c r="TYB1531" s="15"/>
      <c r="TYC1531" s="15"/>
      <c r="TYD1531" s="15"/>
      <c r="TYE1531" s="15"/>
      <c r="TYF1531" s="15"/>
      <c r="TYG1531" s="15"/>
      <c r="TYH1531" s="15"/>
      <c r="TYI1531" s="15"/>
      <c r="TYJ1531" s="15"/>
      <c r="TYK1531" s="15"/>
      <c r="TYL1531" s="15"/>
      <c r="TYM1531" s="15"/>
      <c r="TYN1531" s="15"/>
      <c r="TYO1531" s="15"/>
      <c r="TYP1531" s="15"/>
      <c r="TYQ1531" s="15"/>
      <c r="TYR1531" s="15"/>
      <c r="TYS1531" s="15"/>
      <c r="TYT1531" s="15"/>
      <c r="TYU1531" s="15"/>
      <c r="TYV1531" s="15"/>
      <c r="TYW1531" s="15"/>
      <c r="TYX1531" s="15"/>
      <c r="TYY1531" s="15"/>
      <c r="TYZ1531" s="15"/>
      <c r="TZA1531" s="15"/>
      <c r="TZB1531" s="15"/>
      <c r="TZC1531" s="15"/>
      <c r="TZD1531" s="15"/>
      <c r="TZE1531" s="15"/>
      <c r="TZF1531" s="15"/>
      <c r="TZG1531" s="15"/>
      <c r="TZH1531" s="15"/>
      <c r="TZI1531" s="15"/>
      <c r="TZJ1531" s="15"/>
      <c r="TZK1531" s="15"/>
      <c r="TZL1531" s="15"/>
      <c r="TZM1531" s="15"/>
      <c r="TZN1531" s="15"/>
      <c r="TZO1531" s="15"/>
      <c r="TZP1531" s="15"/>
      <c r="TZQ1531" s="15"/>
      <c r="TZR1531" s="15"/>
      <c r="TZS1531" s="15"/>
      <c r="TZT1531" s="15"/>
      <c r="TZU1531" s="15"/>
      <c r="TZV1531" s="15"/>
      <c r="TZW1531" s="15"/>
      <c r="TZX1531" s="15"/>
      <c r="TZY1531" s="15"/>
      <c r="TZZ1531" s="15"/>
      <c r="UAA1531" s="15"/>
      <c r="UAB1531" s="15"/>
      <c r="UAC1531" s="15"/>
      <c r="UAD1531" s="15"/>
      <c r="UAE1531" s="15"/>
      <c r="UAF1531" s="15"/>
      <c r="UAG1531" s="15"/>
      <c r="UAH1531" s="15"/>
      <c r="UAI1531" s="15"/>
      <c r="UAJ1531" s="15"/>
      <c r="UAK1531" s="15"/>
      <c r="UAL1531" s="15"/>
      <c r="UAM1531" s="15"/>
      <c r="UAN1531" s="15"/>
      <c r="UAO1531" s="15"/>
      <c r="UAP1531" s="15"/>
      <c r="UAQ1531" s="15"/>
      <c r="UAR1531" s="15"/>
      <c r="UAS1531" s="15"/>
      <c r="UAT1531" s="15"/>
      <c r="UAU1531" s="15"/>
      <c r="UAV1531" s="15"/>
      <c r="UAW1531" s="15"/>
      <c r="UAX1531" s="15"/>
      <c r="UAY1531" s="15"/>
      <c r="UAZ1531" s="15"/>
      <c r="UBA1531" s="15"/>
      <c r="UBB1531" s="15"/>
      <c r="UBC1531" s="15"/>
      <c r="UBD1531" s="15"/>
      <c r="UBE1531" s="15"/>
      <c r="UBF1531" s="15"/>
      <c r="UBG1531" s="15"/>
      <c r="UBH1531" s="15"/>
      <c r="UBI1531" s="15"/>
      <c r="UBJ1531" s="15"/>
      <c r="UBK1531" s="15"/>
      <c r="UBL1531" s="15"/>
      <c r="UBM1531" s="15"/>
      <c r="UBN1531" s="15"/>
      <c r="UBO1531" s="15"/>
      <c r="UBP1531" s="15"/>
      <c r="UBQ1531" s="15"/>
      <c r="UBR1531" s="15"/>
      <c r="UBS1531" s="15"/>
      <c r="UBT1531" s="15"/>
      <c r="UBU1531" s="15"/>
      <c r="UBV1531" s="15"/>
      <c r="UBW1531" s="15"/>
      <c r="UBX1531" s="15"/>
      <c r="UBY1531" s="15"/>
      <c r="UBZ1531" s="15"/>
      <c r="UCA1531" s="15"/>
      <c r="UCB1531" s="15"/>
      <c r="UCC1531" s="15"/>
      <c r="UCD1531" s="15"/>
      <c r="UCE1531" s="15"/>
      <c r="UCF1531" s="15"/>
      <c r="UCG1531" s="15"/>
      <c r="UCH1531" s="15"/>
      <c r="UCI1531" s="15"/>
      <c r="UCJ1531" s="15"/>
      <c r="UCK1531" s="15"/>
      <c r="UCL1531" s="15"/>
      <c r="UCM1531" s="15"/>
      <c r="UCN1531" s="15"/>
      <c r="UCO1531" s="15"/>
      <c r="UCP1531" s="15"/>
      <c r="UCQ1531" s="15"/>
      <c r="UCR1531" s="15"/>
      <c r="UCS1531" s="15"/>
      <c r="UCT1531" s="15"/>
      <c r="UCU1531" s="15"/>
      <c r="UCV1531" s="15"/>
      <c r="UCW1531" s="15"/>
      <c r="UCX1531" s="15"/>
      <c r="UCY1531" s="15"/>
      <c r="UCZ1531" s="15"/>
      <c r="UDA1531" s="15"/>
      <c r="UDB1531" s="15"/>
      <c r="UDC1531" s="15"/>
      <c r="UDD1531" s="15"/>
      <c r="UDE1531" s="15"/>
      <c r="UDF1531" s="15"/>
      <c r="UDG1531" s="15"/>
      <c r="UDH1531" s="15"/>
      <c r="UDI1531" s="15"/>
      <c r="UDJ1531" s="15"/>
      <c r="UDK1531" s="15"/>
      <c r="UDL1531" s="15"/>
      <c r="UDM1531" s="15"/>
      <c r="UDN1531" s="15"/>
      <c r="UDO1531" s="15"/>
      <c r="UDP1531" s="15"/>
      <c r="UDQ1531" s="15"/>
      <c r="UDR1531" s="15"/>
      <c r="UDS1531" s="15"/>
      <c r="UDT1531" s="15"/>
      <c r="UDU1531" s="15"/>
      <c r="UDV1531" s="15"/>
      <c r="UDW1531" s="15"/>
      <c r="UDX1531" s="15"/>
      <c r="UDY1531" s="15"/>
      <c r="UDZ1531" s="15"/>
      <c r="UEA1531" s="15"/>
      <c r="UEB1531" s="15"/>
      <c r="UEC1531" s="15"/>
      <c r="UED1531" s="15"/>
      <c r="UEE1531" s="15"/>
      <c r="UEF1531" s="15"/>
      <c r="UEG1531" s="15"/>
      <c r="UEH1531" s="15"/>
      <c r="UEI1531" s="15"/>
      <c r="UEJ1531" s="15"/>
      <c r="UEK1531" s="15"/>
      <c r="UEL1531" s="15"/>
      <c r="UEM1531" s="15"/>
      <c r="UEN1531" s="15"/>
      <c r="UEO1531" s="15"/>
      <c r="UEP1531" s="15"/>
      <c r="UEQ1531" s="15"/>
      <c r="UER1531" s="15"/>
      <c r="UES1531" s="15"/>
      <c r="UET1531" s="15"/>
      <c r="UEU1531" s="15"/>
      <c r="UEV1531" s="15"/>
      <c r="UEW1531" s="15"/>
      <c r="UEX1531" s="15"/>
      <c r="UEY1531" s="15"/>
      <c r="UEZ1531" s="15"/>
      <c r="UFA1531" s="15"/>
      <c r="UFB1531" s="15"/>
      <c r="UFC1531" s="15"/>
      <c r="UFD1531" s="15"/>
      <c r="UFE1531" s="15"/>
      <c r="UFF1531" s="15"/>
      <c r="UFG1531" s="15"/>
      <c r="UFH1531" s="15"/>
      <c r="UFI1531" s="15"/>
      <c r="UFJ1531" s="15"/>
      <c r="UFK1531" s="15"/>
      <c r="UFL1531" s="15"/>
      <c r="UFM1531" s="15"/>
      <c r="UFN1531" s="15"/>
      <c r="UFO1531" s="15"/>
      <c r="UFP1531" s="15"/>
      <c r="UFQ1531" s="15"/>
      <c r="UFR1531" s="15"/>
      <c r="UFS1531" s="15"/>
      <c r="UFT1531" s="15"/>
      <c r="UFU1531" s="15"/>
      <c r="UFV1531" s="15"/>
      <c r="UFW1531" s="15"/>
      <c r="UFX1531" s="15"/>
      <c r="UFY1531" s="15"/>
      <c r="UFZ1531" s="15"/>
      <c r="UGA1531" s="15"/>
      <c r="UGB1531" s="15"/>
      <c r="UGC1531" s="15"/>
      <c r="UGD1531" s="15"/>
      <c r="UGE1531" s="15"/>
      <c r="UGF1531" s="15"/>
      <c r="UGG1531" s="15"/>
      <c r="UGH1531" s="15"/>
      <c r="UGI1531" s="15"/>
      <c r="UGJ1531" s="15"/>
      <c r="UGK1531" s="15"/>
      <c r="UGL1531" s="15"/>
      <c r="UGM1531" s="15"/>
      <c r="UGN1531" s="15"/>
      <c r="UGO1531" s="15"/>
      <c r="UGP1531" s="15"/>
      <c r="UGQ1531" s="15"/>
      <c r="UGR1531" s="15"/>
      <c r="UGS1531" s="15"/>
      <c r="UGT1531" s="15"/>
      <c r="UGU1531" s="15"/>
      <c r="UGV1531" s="15"/>
      <c r="UGW1531" s="15"/>
      <c r="UGX1531" s="15"/>
      <c r="UGY1531" s="15"/>
      <c r="UGZ1531" s="15"/>
      <c r="UHA1531" s="15"/>
      <c r="UHB1531" s="15"/>
      <c r="UHC1531" s="15"/>
      <c r="UHD1531" s="15"/>
      <c r="UHE1531" s="15"/>
      <c r="UHF1531" s="15"/>
      <c r="UHG1531" s="15"/>
      <c r="UHH1531" s="15"/>
      <c r="UHI1531" s="15"/>
      <c r="UHJ1531" s="15"/>
      <c r="UHK1531" s="15"/>
      <c r="UHL1531" s="15"/>
      <c r="UHM1531" s="15"/>
      <c r="UHN1531" s="15"/>
      <c r="UHO1531" s="15"/>
      <c r="UHP1531" s="15"/>
      <c r="UHQ1531" s="15"/>
      <c r="UHR1531" s="15"/>
      <c r="UHS1531" s="15"/>
      <c r="UHT1531" s="15"/>
      <c r="UHU1531" s="15"/>
      <c r="UHV1531" s="15"/>
      <c r="UHW1531" s="15"/>
      <c r="UHX1531" s="15"/>
      <c r="UHY1531" s="15"/>
      <c r="UHZ1531" s="15"/>
      <c r="UIA1531" s="15"/>
      <c r="UIB1531" s="15"/>
      <c r="UIC1531" s="15"/>
      <c r="UID1531" s="15"/>
      <c r="UIE1531" s="15"/>
      <c r="UIF1531" s="15"/>
      <c r="UIG1531" s="15"/>
      <c r="UIH1531" s="15"/>
      <c r="UII1531" s="15"/>
      <c r="UIJ1531" s="15"/>
      <c r="UIK1531" s="15"/>
      <c r="UIL1531" s="15"/>
      <c r="UIM1531" s="15"/>
      <c r="UIN1531" s="15"/>
      <c r="UIO1531" s="15"/>
      <c r="UIP1531" s="15"/>
      <c r="UIQ1531" s="15"/>
      <c r="UIR1531" s="15"/>
      <c r="UIS1531" s="15"/>
      <c r="UIT1531" s="15"/>
      <c r="UIU1531" s="15"/>
      <c r="UIV1531" s="15"/>
      <c r="UIW1531" s="15"/>
      <c r="UIX1531" s="15"/>
      <c r="UIY1531" s="15"/>
      <c r="UIZ1531" s="15"/>
      <c r="UJA1531" s="15"/>
      <c r="UJB1531" s="15"/>
      <c r="UJC1531" s="15"/>
      <c r="UJD1531" s="15"/>
      <c r="UJE1531" s="15"/>
      <c r="UJF1531" s="15"/>
      <c r="UJG1531" s="15"/>
      <c r="UJH1531" s="15"/>
      <c r="UJI1531" s="15"/>
      <c r="UJJ1531" s="15"/>
      <c r="UJK1531" s="15"/>
      <c r="UJL1531" s="15"/>
      <c r="UJM1531" s="15"/>
      <c r="UJN1531" s="15"/>
      <c r="UJO1531" s="15"/>
      <c r="UJP1531" s="15"/>
      <c r="UJQ1531" s="15"/>
      <c r="UJR1531" s="15"/>
      <c r="UJS1531" s="15"/>
      <c r="UJT1531" s="15"/>
      <c r="UJU1531" s="15"/>
      <c r="UJV1531" s="15"/>
      <c r="UJW1531" s="15"/>
      <c r="UJX1531" s="15"/>
      <c r="UJY1531" s="15"/>
      <c r="UJZ1531" s="15"/>
      <c r="UKA1531" s="15"/>
      <c r="UKB1531" s="15"/>
      <c r="UKC1531" s="15"/>
      <c r="UKD1531" s="15"/>
      <c r="UKE1531" s="15"/>
      <c r="UKF1531" s="15"/>
      <c r="UKG1531" s="15"/>
      <c r="UKH1531" s="15"/>
      <c r="UKI1531" s="15"/>
      <c r="UKJ1531" s="15"/>
      <c r="UKK1531" s="15"/>
      <c r="UKL1531" s="15"/>
      <c r="UKM1531" s="15"/>
      <c r="UKN1531" s="15"/>
      <c r="UKO1531" s="15"/>
      <c r="UKP1531" s="15"/>
      <c r="UKQ1531" s="15"/>
      <c r="UKR1531" s="15"/>
      <c r="UKS1531" s="15"/>
      <c r="UKT1531" s="15"/>
      <c r="UKU1531" s="15"/>
      <c r="UKV1531" s="15"/>
      <c r="UKW1531" s="15"/>
      <c r="UKX1531" s="15"/>
      <c r="UKY1531" s="15"/>
      <c r="UKZ1531" s="15"/>
      <c r="ULA1531" s="15"/>
      <c r="ULB1531" s="15"/>
      <c r="ULC1531" s="15"/>
      <c r="ULD1531" s="15"/>
      <c r="ULE1531" s="15"/>
      <c r="ULF1531" s="15"/>
      <c r="ULG1531" s="15"/>
      <c r="ULH1531" s="15"/>
      <c r="ULI1531" s="15"/>
      <c r="ULJ1531" s="15"/>
      <c r="ULK1531" s="15"/>
      <c r="ULL1531" s="15"/>
      <c r="ULM1531" s="15"/>
      <c r="ULN1531" s="15"/>
      <c r="ULO1531" s="15"/>
      <c r="ULP1531" s="15"/>
      <c r="ULQ1531" s="15"/>
      <c r="ULR1531" s="15"/>
      <c r="ULS1531" s="15"/>
      <c r="ULT1531" s="15"/>
      <c r="ULU1531" s="15"/>
      <c r="ULV1531" s="15"/>
      <c r="ULW1531" s="15"/>
      <c r="ULX1531" s="15"/>
      <c r="ULY1531" s="15"/>
      <c r="ULZ1531" s="15"/>
      <c r="UMA1531" s="15"/>
      <c r="UMB1531" s="15"/>
      <c r="UMC1531" s="15"/>
      <c r="UMD1531" s="15"/>
      <c r="UME1531" s="15"/>
      <c r="UMF1531" s="15"/>
      <c r="UMG1531" s="15"/>
      <c r="UMH1531" s="15"/>
      <c r="UMI1531" s="15"/>
      <c r="UMJ1531" s="15"/>
      <c r="UMK1531" s="15"/>
      <c r="UML1531" s="15"/>
      <c r="UMM1531" s="15"/>
      <c r="UMN1531" s="15"/>
      <c r="UMO1531" s="15"/>
      <c r="UMP1531" s="15"/>
      <c r="UMQ1531" s="15"/>
      <c r="UMR1531" s="15"/>
      <c r="UMS1531" s="15"/>
      <c r="UMT1531" s="15"/>
      <c r="UMU1531" s="15"/>
      <c r="UMV1531" s="15"/>
      <c r="UMW1531" s="15"/>
      <c r="UMX1531" s="15"/>
      <c r="UMY1531" s="15"/>
      <c r="UMZ1531" s="15"/>
      <c r="UNA1531" s="15"/>
      <c r="UNB1531" s="15"/>
      <c r="UNC1531" s="15"/>
      <c r="UND1531" s="15"/>
      <c r="UNE1531" s="15"/>
      <c r="UNF1531" s="15"/>
      <c r="UNG1531" s="15"/>
      <c r="UNH1531" s="15"/>
      <c r="UNI1531" s="15"/>
      <c r="UNJ1531" s="15"/>
      <c r="UNK1531" s="15"/>
      <c r="UNL1531" s="15"/>
      <c r="UNM1531" s="15"/>
      <c r="UNN1531" s="15"/>
      <c r="UNO1531" s="15"/>
      <c r="UNP1531" s="15"/>
      <c r="UNQ1531" s="15"/>
      <c r="UNR1531" s="15"/>
      <c r="UNS1531" s="15"/>
      <c r="UNT1531" s="15"/>
      <c r="UNU1531" s="15"/>
      <c r="UNV1531" s="15"/>
      <c r="UNW1531" s="15"/>
      <c r="UNX1531" s="15"/>
      <c r="UNY1531" s="15"/>
      <c r="UNZ1531" s="15"/>
      <c r="UOA1531" s="15"/>
      <c r="UOB1531" s="15"/>
      <c r="UOC1531" s="15"/>
      <c r="UOD1531" s="15"/>
      <c r="UOE1531" s="15"/>
      <c r="UOF1531" s="15"/>
      <c r="UOG1531" s="15"/>
      <c r="UOH1531" s="15"/>
      <c r="UOI1531" s="15"/>
      <c r="UOJ1531" s="15"/>
      <c r="UOK1531" s="15"/>
      <c r="UOL1531" s="15"/>
      <c r="UOM1531" s="15"/>
      <c r="UON1531" s="15"/>
      <c r="UOO1531" s="15"/>
      <c r="UOP1531" s="15"/>
      <c r="UOQ1531" s="15"/>
      <c r="UOR1531" s="15"/>
      <c r="UOS1531" s="15"/>
      <c r="UOT1531" s="15"/>
      <c r="UOU1531" s="15"/>
      <c r="UOV1531" s="15"/>
      <c r="UOW1531" s="15"/>
      <c r="UOX1531" s="15"/>
      <c r="UOY1531" s="15"/>
      <c r="UOZ1531" s="15"/>
      <c r="UPA1531" s="15"/>
      <c r="UPB1531" s="15"/>
      <c r="UPC1531" s="15"/>
      <c r="UPD1531" s="15"/>
      <c r="UPE1531" s="15"/>
      <c r="UPF1531" s="15"/>
      <c r="UPG1531" s="15"/>
      <c r="UPH1531" s="15"/>
      <c r="UPI1531" s="15"/>
      <c r="UPJ1531" s="15"/>
      <c r="UPK1531" s="15"/>
      <c r="UPL1531" s="15"/>
      <c r="UPM1531" s="15"/>
      <c r="UPN1531" s="15"/>
      <c r="UPO1531" s="15"/>
      <c r="UPP1531" s="15"/>
      <c r="UPQ1531" s="15"/>
      <c r="UPR1531" s="15"/>
      <c r="UPS1531" s="15"/>
      <c r="UPT1531" s="15"/>
      <c r="UPU1531" s="15"/>
      <c r="UPV1531" s="15"/>
      <c r="UPW1531" s="15"/>
      <c r="UPX1531" s="15"/>
      <c r="UPY1531" s="15"/>
      <c r="UPZ1531" s="15"/>
      <c r="UQA1531" s="15"/>
      <c r="UQB1531" s="15"/>
      <c r="UQC1531" s="15"/>
      <c r="UQD1531" s="15"/>
      <c r="UQE1531" s="15"/>
      <c r="UQF1531" s="15"/>
      <c r="UQG1531" s="15"/>
      <c r="UQH1531" s="15"/>
      <c r="UQI1531" s="15"/>
      <c r="UQJ1531" s="15"/>
      <c r="UQK1531" s="15"/>
      <c r="UQL1531" s="15"/>
      <c r="UQM1531" s="15"/>
      <c r="UQN1531" s="15"/>
      <c r="UQO1531" s="15"/>
      <c r="UQP1531" s="15"/>
      <c r="UQQ1531" s="15"/>
      <c r="UQR1531" s="15"/>
      <c r="UQS1531" s="15"/>
      <c r="UQT1531" s="15"/>
      <c r="UQU1531" s="15"/>
      <c r="UQV1531" s="15"/>
      <c r="UQW1531" s="15"/>
      <c r="UQX1531" s="15"/>
      <c r="UQY1531" s="15"/>
      <c r="UQZ1531" s="15"/>
      <c r="URA1531" s="15"/>
      <c r="URB1531" s="15"/>
      <c r="URC1531" s="15"/>
      <c r="URD1531" s="15"/>
      <c r="URE1531" s="15"/>
      <c r="URF1531" s="15"/>
      <c r="URG1531" s="15"/>
      <c r="URH1531" s="15"/>
      <c r="URI1531" s="15"/>
      <c r="URJ1531" s="15"/>
      <c r="URK1531" s="15"/>
      <c r="URL1531" s="15"/>
      <c r="URM1531" s="15"/>
      <c r="URN1531" s="15"/>
      <c r="URO1531" s="15"/>
      <c r="URP1531" s="15"/>
      <c r="URQ1531" s="15"/>
      <c r="URR1531" s="15"/>
      <c r="URS1531" s="15"/>
      <c r="URT1531" s="15"/>
      <c r="URU1531" s="15"/>
      <c r="URV1531" s="15"/>
      <c r="URW1531" s="15"/>
      <c r="URX1531" s="15"/>
      <c r="URY1531" s="15"/>
      <c r="URZ1531" s="15"/>
      <c r="USA1531" s="15"/>
      <c r="USB1531" s="15"/>
      <c r="USC1531" s="15"/>
      <c r="USD1531" s="15"/>
      <c r="USE1531" s="15"/>
      <c r="USF1531" s="15"/>
      <c r="USG1531" s="15"/>
      <c r="USH1531" s="15"/>
      <c r="USI1531" s="15"/>
      <c r="USJ1531" s="15"/>
      <c r="USK1531" s="15"/>
      <c r="USL1531" s="15"/>
      <c r="USM1531" s="15"/>
      <c r="USN1531" s="15"/>
      <c r="USO1531" s="15"/>
      <c r="USP1531" s="15"/>
      <c r="USQ1531" s="15"/>
      <c r="USR1531" s="15"/>
      <c r="USS1531" s="15"/>
      <c r="UST1531" s="15"/>
      <c r="USU1531" s="15"/>
      <c r="USV1531" s="15"/>
      <c r="USW1531" s="15"/>
      <c r="USX1531" s="15"/>
      <c r="USY1531" s="15"/>
      <c r="USZ1531" s="15"/>
      <c r="UTA1531" s="15"/>
      <c r="UTB1531" s="15"/>
      <c r="UTC1531" s="15"/>
      <c r="UTD1531" s="15"/>
      <c r="UTE1531" s="15"/>
      <c r="UTF1531" s="15"/>
      <c r="UTG1531" s="15"/>
      <c r="UTH1531" s="15"/>
      <c r="UTI1531" s="15"/>
      <c r="UTJ1531" s="15"/>
      <c r="UTK1531" s="15"/>
      <c r="UTL1531" s="15"/>
      <c r="UTM1531" s="15"/>
      <c r="UTN1531" s="15"/>
      <c r="UTO1531" s="15"/>
      <c r="UTP1531" s="15"/>
      <c r="UTQ1531" s="15"/>
      <c r="UTR1531" s="15"/>
      <c r="UTS1531" s="15"/>
      <c r="UTT1531" s="15"/>
      <c r="UTU1531" s="15"/>
      <c r="UTV1531" s="15"/>
      <c r="UTW1531" s="15"/>
      <c r="UTX1531" s="15"/>
      <c r="UTY1531" s="15"/>
      <c r="UTZ1531" s="15"/>
      <c r="UUA1531" s="15"/>
      <c r="UUB1531" s="15"/>
      <c r="UUC1531" s="15"/>
      <c r="UUD1531" s="15"/>
      <c r="UUE1531" s="15"/>
      <c r="UUF1531" s="15"/>
      <c r="UUG1531" s="15"/>
      <c r="UUH1531" s="15"/>
      <c r="UUI1531" s="15"/>
      <c r="UUJ1531" s="15"/>
      <c r="UUK1531" s="15"/>
      <c r="UUL1531" s="15"/>
      <c r="UUM1531" s="15"/>
      <c r="UUN1531" s="15"/>
      <c r="UUO1531" s="15"/>
      <c r="UUP1531" s="15"/>
      <c r="UUQ1531" s="15"/>
      <c r="UUR1531" s="15"/>
      <c r="UUS1531" s="15"/>
      <c r="UUT1531" s="15"/>
      <c r="UUU1531" s="15"/>
      <c r="UUV1531" s="15"/>
      <c r="UUW1531" s="15"/>
      <c r="UUX1531" s="15"/>
      <c r="UUY1531" s="15"/>
      <c r="UUZ1531" s="15"/>
      <c r="UVA1531" s="15"/>
      <c r="UVB1531" s="15"/>
      <c r="UVC1531" s="15"/>
      <c r="UVD1531" s="15"/>
      <c r="UVE1531" s="15"/>
      <c r="UVF1531" s="15"/>
      <c r="UVG1531" s="15"/>
      <c r="UVH1531" s="15"/>
      <c r="UVI1531" s="15"/>
      <c r="UVJ1531" s="15"/>
      <c r="UVK1531" s="15"/>
      <c r="UVL1531" s="15"/>
      <c r="UVM1531" s="15"/>
      <c r="UVN1531" s="15"/>
      <c r="UVO1531" s="15"/>
      <c r="UVP1531" s="15"/>
      <c r="UVQ1531" s="15"/>
      <c r="UVR1531" s="15"/>
      <c r="UVS1531" s="15"/>
      <c r="UVT1531" s="15"/>
      <c r="UVU1531" s="15"/>
      <c r="UVV1531" s="15"/>
      <c r="UVW1531" s="15"/>
      <c r="UVX1531" s="15"/>
      <c r="UVY1531" s="15"/>
      <c r="UVZ1531" s="15"/>
      <c r="UWA1531" s="15"/>
      <c r="UWB1531" s="15"/>
      <c r="UWC1531" s="15"/>
      <c r="UWD1531" s="15"/>
      <c r="UWE1531" s="15"/>
      <c r="UWF1531" s="15"/>
      <c r="UWG1531" s="15"/>
      <c r="UWH1531" s="15"/>
      <c r="UWI1531" s="15"/>
      <c r="UWJ1531" s="15"/>
      <c r="UWK1531" s="15"/>
      <c r="UWL1531" s="15"/>
      <c r="UWM1531" s="15"/>
      <c r="UWN1531" s="15"/>
      <c r="UWO1531" s="15"/>
      <c r="UWP1531" s="15"/>
      <c r="UWQ1531" s="15"/>
      <c r="UWR1531" s="15"/>
      <c r="UWS1531" s="15"/>
      <c r="UWT1531" s="15"/>
      <c r="UWU1531" s="15"/>
      <c r="UWV1531" s="15"/>
      <c r="UWW1531" s="15"/>
      <c r="UWX1531" s="15"/>
      <c r="UWY1531" s="15"/>
      <c r="UWZ1531" s="15"/>
      <c r="UXA1531" s="15"/>
      <c r="UXB1531" s="15"/>
      <c r="UXC1531" s="15"/>
      <c r="UXD1531" s="15"/>
      <c r="UXE1531" s="15"/>
      <c r="UXF1531" s="15"/>
      <c r="UXG1531" s="15"/>
      <c r="UXH1531" s="15"/>
      <c r="UXI1531" s="15"/>
      <c r="UXJ1531" s="15"/>
      <c r="UXK1531" s="15"/>
      <c r="UXL1531" s="15"/>
      <c r="UXM1531" s="15"/>
      <c r="UXN1531" s="15"/>
      <c r="UXO1531" s="15"/>
      <c r="UXP1531" s="15"/>
      <c r="UXQ1531" s="15"/>
      <c r="UXR1531" s="15"/>
      <c r="UXS1531" s="15"/>
      <c r="UXT1531" s="15"/>
      <c r="UXU1531" s="15"/>
      <c r="UXV1531" s="15"/>
      <c r="UXW1531" s="15"/>
      <c r="UXX1531" s="15"/>
      <c r="UXY1531" s="15"/>
      <c r="UXZ1531" s="15"/>
      <c r="UYA1531" s="15"/>
      <c r="UYB1531" s="15"/>
      <c r="UYC1531" s="15"/>
      <c r="UYD1531" s="15"/>
      <c r="UYE1531" s="15"/>
      <c r="UYF1531" s="15"/>
      <c r="UYG1531" s="15"/>
      <c r="UYH1531" s="15"/>
      <c r="UYI1531" s="15"/>
      <c r="UYJ1531" s="15"/>
      <c r="UYK1531" s="15"/>
      <c r="UYL1531" s="15"/>
      <c r="UYM1531" s="15"/>
      <c r="UYN1531" s="15"/>
      <c r="UYO1531" s="15"/>
      <c r="UYP1531" s="15"/>
      <c r="UYQ1531" s="15"/>
      <c r="UYR1531" s="15"/>
      <c r="UYS1531" s="15"/>
      <c r="UYT1531" s="15"/>
      <c r="UYU1531" s="15"/>
      <c r="UYV1531" s="15"/>
      <c r="UYW1531" s="15"/>
      <c r="UYX1531" s="15"/>
      <c r="UYY1531" s="15"/>
      <c r="UYZ1531" s="15"/>
      <c r="UZA1531" s="15"/>
      <c r="UZB1531" s="15"/>
      <c r="UZC1531" s="15"/>
      <c r="UZD1531" s="15"/>
      <c r="UZE1531" s="15"/>
      <c r="UZF1531" s="15"/>
      <c r="UZG1531" s="15"/>
      <c r="UZH1531" s="15"/>
      <c r="UZI1531" s="15"/>
      <c r="UZJ1531" s="15"/>
      <c r="UZK1531" s="15"/>
      <c r="UZL1531" s="15"/>
      <c r="UZM1531" s="15"/>
      <c r="UZN1531" s="15"/>
      <c r="UZO1531" s="15"/>
      <c r="UZP1531" s="15"/>
      <c r="UZQ1531" s="15"/>
      <c r="UZR1531" s="15"/>
      <c r="UZS1531" s="15"/>
      <c r="UZT1531" s="15"/>
      <c r="UZU1531" s="15"/>
      <c r="UZV1531" s="15"/>
      <c r="UZW1531" s="15"/>
      <c r="UZX1531" s="15"/>
      <c r="UZY1531" s="15"/>
      <c r="UZZ1531" s="15"/>
      <c r="VAA1531" s="15"/>
      <c r="VAB1531" s="15"/>
      <c r="VAC1531" s="15"/>
      <c r="VAD1531" s="15"/>
      <c r="VAE1531" s="15"/>
      <c r="VAF1531" s="15"/>
      <c r="VAG1531" s="15"/>
      <c r="VAH1531" s="15"/>
      <c r="VAI1531" s="15"/>
      <c r="VAJ1531" s="15"/>
      <c r="VAK1531" s="15"/>
      <c r="VAL1531" s="15"/>
      <c r="VAM1531" s="15"/>
      <c r="VAN1531" s="15"/>
      <c r="VAO1531" s="15"/>
      <c r="VAP1531" s="15"/>
      <c r="VAQ1531" s="15"/>
      <c r="VAR1531" s="15"/>
      <c r="VAS1531" s="15"/>
      <c r="VAT1531" s="15"/>
      <c r="VAU1531" s="15"/>
      <c r="VAV1531" s="15"/>
      <c r="VAW1531" s="15"/>
      <c r="VAX1531" s="15"/>
      <c r="VAY1531" s="15"/>
      <c r="VAZ1531" s="15"/>
      <c r="VBA1531" s="15"/>
      <c r="VBB1531" s="15"/>
      <c r="VBC1531" s="15"/>
      <c r="VBD1531" s="15"/>
      <c r="VBE1531" s="15"/>
      <c r="VBF1531" s="15"/>
      <c r="VBG1531" s="15"/>
      <c r="VBH1531" s="15"/>
      <c r="VBI1531" s="15"/>
      <c r="VBJ1531" s="15"/>
      <c r="VBK1531" s="15"/>
      <c r="VBL1531" s="15"/>
      <c r="VBM1531" s="15"/>
      <c r="VBN1531" s="15"/>
      <c r="VBO1531" s="15"/>
      <c r="VBP1531" s="15"/>
      <c r="VBQ1531" s="15"/>
      <c r="VBR1531" s="15"/>
      <c r="VBS1531" s="15"/>
      <c r="VBT1531" s="15"/>
      <c r="VBU1531" s="15"/>
      <c r="VBV1531" s="15"/>
      <c r="VBW1531" s="15"/>
      <c r="VBX1531" s="15"/>
      <c r="VBY1531" s="15"/>
      <c r="VBZ1531" s="15"/>
      <c r="VCA1531" s="15"/>
      <c r="VCB1531" s="15"/>
      <c r="VCC1531" s="15"/>
      <c r="VCD1531" s="15"/>
      <c r="VCE1531" s="15"/>
      <c r="VCF1531" s="15"/>
      <c r="VCG1531" s="15"/>
      <c r="VCH1531" s="15"/>
      <c r="VCI1531" s="15"/>
      <c r="VCJ1531" s="15"/>
      <c r="VCK1531" s="15"/>
      <c r="VCL1531" s="15"/>
      <c r="VCM1531" s="15"/>
      <c r="VCN1531" s="15"/>
      <c r="VCO1531" s="15"/>
      <c r="VCP1531" s="15"/>
      <c r="VCQ1531" s="15"/>
      <c r="VCR1531" s="15"/>
      <c r="VCS1531" s="15"/>
      <c r="VCT1531" s="15"/>
      <c r="VCU1531" s="15"/>
      <c r="VCV1531" s="15"/>
      <c r="VCW1531" s="15"/>
      <c r="VCX1531" s="15"/>
      <c r="VCY1531" s="15"/>
      <c r="VCZ1531" s="15"/>
      <c r="VDA1531" s="15"/>
      <c r="VDB1531" s="15"/>
      <c r="VDC1531" s="15"/>
      <c r="VDD1531" s="15"/>
      <c r="VDE1531" s="15"/>
      <c r="VDF1531" s="15"/>
      <c r="VDG1531" s="15"/>
      <c r="VDH1531" s="15"/>
      <c r="VDI1531" s="15"/>
      <c r="VDJ1531" s="15"/>
      <c r="VDK1531" s="15"/>
      <c r="VDL1531" s="15"/>
      <c r="VDM1531" s="15"/>
      <c r="VDN1531" s="15"/>
      <c r="VDO1531" s="15"/>
      <c r="VDP1531" s="15"/>
      <c r="VDQ1531" s="15"/>
      <c r="VDR1531" s="15"/>
      <c r="VDS1531" s="15"/>
      <c r="VDT1531" s="15"/>
      <c r="VDU1531" s="15"/>
      <c r="VDV1531" s="15"/>
      <c r="VDW1531" s="15"/>
      <c r="VDX1531" s="15"/>
      <c r="VDY1531" s="15"/>
      <c r="VDZ1531" s="15"/>
      <c r="VEA1531" s="15"/>
      <c r="VEB1531" s="15"/>
      <c r="VEC1531" s="15"/>
      <c r="VED1531" s="15"/>
      <c r="VEE1531" s="15"/>
      <c r="VEF1531" s="15"/>
      <c r="VEG1531" s="15"/>
      <c r="VEH1531" s="15"/>
      <c r="VEI1531" s="15"/>
      <c r="VEJ1531" s="15"/>
      <c r="VEK1531" s="15"/>
      <c r="VEL1531" s="15"/>
      <c r="VEM1531" s="15"/>
      <c r="VEN1531" s="15"/>
      <c r="VEO1531" s="15"/>
      <c r="VEP1531" s="15"/>
      <c r="VEQ1531" s="15"/>
      <c r="VER1531" s="15"/>
      <c r="VES1531" s="15"/>
      <c r="VET1531" s="15"/>
      <c r="VEU1531" s="15"/>
      <c r="VEV1531" s="15"/>
      <c r="VEW1531" s="15"/>
      <c r="VEX1531" s="15"/>
      <c r="VEY1531" s="15"/>
      <c r="VEZ1531" s="15"/>
      <c r="VFA1531" s="15"/>
      <c r="VFB1531" s="15"/>
      <c r="VFC1531" s="15"/>
      <c r="VFD1531" s="15"/>
      <c r="VFE1531" s="15"/>
      <c r="VFF1531" s="15"/>
      <c r="VFG1531" s="15"/>
      <c r="VFH1531" s="15"/>
      <c r="VFI1531" s="15"/>
      <c r="VFJ1531" s="15"/>
      <c r="VFK1531" s="15"/>
      <c r="VFL1531" s="15"/>
      <c r="VFM1531" s="15"/>
      <c r="VFN1531" s="15"/>
      <c r="VFO1531" s="15"/>
      <c r="VFP1531" s="15"/>
      <c r="VFQ1531" s="15"/>
      <c r="VFR1531" s="15"/>
      <c r="VFS1531" s="15"/>
      <c r="VFT1531" s="15"/>
      <c r="VFU1531" s="15"/>
      <c r="VFV1531" s="15"/>
      <c r="VFW1531" s="15"/>
      <c r="VFX1531" s="15"/>
      <c r="VFY1531" s="15"/>
      <c r="VFZ1531" s="15"/>
      <c r="VGA1531" s="15"/>
      <c r="VGB1531" s="15"/>
      <c r="VGC1531" s="15"/>
      <c r="VGD1531" s="15"/>
      <c r="VGE1531" s="15"/>
      <c r="VGF1531" s="15"/>
      <c r="VGG1531" s="15"/>
      <c r="VGH1531" s="15"/>
      <c r="VGI1531" s="15"/>
      <c r="VGJ1531" s="15"/>
      <c r="VGK1531" s="15"/>
      <c r="VGL1531" s="15"/>
      <c r="VGM1531" s="15"/>
      <c r="VGN1531" s="15"/>
      <c r="VGO1531" s="15"/>
      <c r="VGP1531" s="15"/>
      <c r="VGQ1531" s="15"/>
      <c r="VGR1531" s="15"/>
      <c r="VGS1531" s="15"/>
      <c r="VGT1531" s="15"/>
      <c r="VGU1531" s="15"/>
      <c r="VGV1531" s="15"/>
      <c r="VGW1531" s="15"/>
      <c r="VGX1531" s="15"/>
      <c r="VGY1531" s="15"/>
      <c r="VGZ1531" s="15"/>
      <c r="VHA1531" s="15"/>
      <c r="VHB1531" s="15"/>
      <c r="VHC1531" s="15"/>
      <c r="VHD1531" s="15"/>
      <c r="VHE1531" s="15"/>
      <c r="VHF1531" s="15"/>
      <c r="VHG1531" s="15"/>
      <c r="VHH1531" s="15"/>
      <c r="VHI1531" s="15"/>
      <c r="VHJ1531" s="15"/>
      <c r="VHK1531" s="15"/>
      <c r="VHL1531" s="15"/>
      <c r="VHM1531" s="15"/>
      <c r="VHN1531" s="15"/>
      <c r="VHO1531" s="15"/>
      <c r="VHP1531" s="15"/>
      <c r="VHQ1531" s="15"/>
      <c r="VHR1531" s="15"/>
      <c r="VHS1531" s="15"/>
      <c r="VHT1531" s="15"/>
      <c r="VHU1531" s="15"/>
      <c r="VHV1531" s="15"/>
      <c r="VHW1531" s="15"/>
      <c r="VHX1531" s="15"/>
      <c r="VHY1531" s="15"/>
      <c r="VHZ1531" s="15"/>
      <c r="VIA1531" s="15"/>
      <c r="VIB1531" s="15"/>
      <c r="VIC1531" s="15"/>
      <c r="VID1531" s="15"/>
      <c r="VIE1531" s="15"/>
      <c r="VIF1531" s="15"/>
      <c r="VIG1531" s="15"/>
      <c r="VIH1531" s="15"/>
      <c r="VII1531" s="15"/>
      <c r="VIJ1531" s="15"/>
      <c r="VIK1531" s="15"/>
      <c r="VIL1531" s="15"/>
      <c r="VIM1531" s="15"/>
      <c r="VIN1531" s="15"/>
      <c r="VIO1531" s="15"/>
      <c r="VIP1531" s="15"/>
      <c r="VIQ1531" s="15"/>
      <c r="VIR1531" s="15"/>
      <c r="VIS1531" s="15"/>
      <c r="VIT1531" s="15"/>
      <c r="VIU1531" s="15"/>
      <c r="VIV1531" s="15"/>
      <c r="VIW1531" s="15"/>
      <c r="VIX1531" s="15"/>
      <c r="VIY1531" s="15"/>
      <c r="VIZ1531" s="15"/>
      <c r="VJA1531" s="15"/>
      <c r="VJB1531" s="15"/>
      <c r="VJC1531" s="15"/>
      <c r="VJD1531" s="15"/>
      <c r="VJE1531" s="15"/>
      <c r="VJF1531" s="15"/>
      <c r="VJG1531" s="15"/>
      <c r="VJH1531" s="15"/>
      <c r="VJI1531" s="15"/>
      <c r="VJJ1531" s="15"/>
      <c r="VJK1531" s="15"/>
      <c r="VJL1531" s="15"/>
      <c r="VJM1531" s="15"/>
      <c r="VJN1531" s="15"/>
      <c r="VJO1531" s="15"/>
      <c r="VJP1531" s="15"/>
      <c r="VJQ1531" s="15"/>
      <c r="VJR1531" s="15"/>
      <c r="VJS1531" s="15"/>
      <c r="VJT1531" s="15"/>
      <c r="VJU1531" s="15"/>
      <c r="VJV1531" s="15"/>
      <c r="VJW1531" s="15"/>
      <c r="VJX1531" s="15"/>
      <c r="VJY1531" s="15"/>
      <c r="VJZ1531" s="15"/>
      <c r="VKA1531" s="15"/>
      <c r="VKB1531" s="15"/>
      <c r="VKC1531" s="15"/>
      <c r="VKD1531" s="15"/>
      <c r="VKE1531" s="15"/>
      <c r="VKF1531" s="15"/>
      <c r="VKG1531" s="15"/>
      <c r="VKH1531" s="15"/>
      <c r="VKI1531" s="15"/>
      <c r="VKJ1531" s="15"/>
      <c r="VKK1531" s="15"/>
      <c r="VKL1531" s="15"/>
      <c r="VKM1531" s="15"/>
      <c r="VKN1531" s="15"/>
      <c r="VKO1531" s="15"/>
      <c r="VKP1531" s="15"/>
      <c r="VKQ1531" s="15"/>
      <c r="VKR1531" s="15"/>
      <c r="VKS1531" s="15"/>
      <c r="VKT1531" s="15"/>
      <c r="VKU1531" s="15"/>
      <c r="VKV1531" s="15"/>
      <c r="VKW1531" s="15"/>
      <c r="VKX1531" s="15"/>
      <c r="VKY1531" s="15"/>
      <c r="VKZ1531" s="15"/>
      <c r="VLA1531" s="15"/>
      <c r="VLB1531" s="15"/>
      <c r="VLC1531" s="15"/>
      <c r="VLD1531" s="15"/>
      <c r="VLE1531" s="15"/>
      <c r="VLF1531" s="15"/>
      <c r="VLG1531" s="15"/>
      <c r="VLH1531" s="15"/>
      <c r="VLI1531" s="15"/>
      <c r="VLJ1531" s="15"/>
      <c r="VLK1531" s="15"/>
      <c r="VLL1531" s="15"/>
      <c r="VLM1531" s="15"/>
      <c r="VLN1531" s="15"/>
      <c r="VLO1531" s="15"/>
      <c r="VLP1531" s="15"/>
      <c r="VLQ1531" s="15"/>
      <c r="VLR1531" s="15"/>
      <c r="VLS1531" s="15"/>
      <c r="VLT1531" s="15"/>
      <c r="VLU1531" s="15"/>
      <c r="VLV1531" s="15"/>
      <c r="VLW1531" s="15"/>
      <c r="VLX1531" s="15"/>
      <c r="VLY1531" s="15"/>
      <c r="VLZ1531" s="15"/>
      <c r="VMA1531" s="15"/>
      <c r="VMB1531" s="15"/>
      <c r="VMC1531" s="15"/>
      <c r="VMD1531" s="15"/>
      <c r="VME1531" s="15"/>
      <c r="VMF1531" s="15"/>
      <c r="VMG1531" s="15"/>
      <c r="VMH1531" s="15"/>
      <c r="VMI1531" s="15"/>
      <c r="VMJ1531" s="15"/>
      <c r="VMK1531" s="15"/>
      <c r="VML1531" s="15"/>
      <c r="VMM1531" s="15"/>
      <c r="VMN1531" s="15"/>
      <c r="VMO1531" s="15"/>
      <c r="VMP1531" s="15"/>
      <c r="VMQ1531" s="15"/>
      <c r="VMR1531" s="15"/>
      <c r="VMS1531" s="15"/>
      <c r="VMT1531" s="15"/>
      <c r="VMU1531" s="15"/>
      <c r="VMV1531" s="15"/>
      <c r="VMW1531" s="15"/>
      <c r="VMX1531" s="15"/>
      <c r="VMY1531" s="15"/>
      <c r="VMZ1531" s="15"/>
      <c r="VNA1531" s="15"/>
      <c r="VNB1531" s="15"/>
      <c r="VNC1531" s="15"/>
      <c r="VND1531" s="15"/>
      <c r="VNE1531" s="15"/>
      <c r="VNF1531" s="15"/>
      <c r="VNG1531" s="15"/>
      <c r="VNH1531" s="15"/>
      <c r="VNI1531" s="15"/>
      <c r="VNJ1531" s="15"/>
      <c r="VNK1531" s="15"/>
      <c r="VNL1531" s="15"/>
      <c r="VNM1531" s="15"/>
      <c r="VNN1531" s="15"/>
      <c r="VNO1531" s="15"/>
      <c r="VNP1531" s="15"/>
      <c r="VNQ1531" s="15"/>
      <c r="VNR1531" s="15"/>
      <c r="VNS1531" s="15"/>
      <c r="VNT1531" s="15"/>
      <c r="VNU1531" s="15"/>
      <c r="VNV1531" s="15"/>
      <c r="VNW1531" s="15"/>
      <c r="VNX1531" s="15"/>
      <c r="VNY1531" s="15"/>
      <c r="VNZ1531" s="15"/>
      <c r="VOA1531" s="15"/>
      <c r="VOB1531" s="15"/>
      <c r="VOC1531" s="15"/>
      <c r="VOD1531" s="15"/>
      <c r="VOE1531" s="15"/>
      <c r="VOF1531" s="15"/>
      <c r="VOG1531" s="15"/>
      <c r="VOH1531" s="15"/>
      <c r="VOI1531" s="15"/>
      <c r="VOJ1531" s="15"/>
      <c r="VOK1531" s="15"/>
      <c r="VOL1531" s="15"/>
      <c r="VOM1531" s="15"/>
      <c r="VON1531" s="15"/>
      <c r="VOO1531" s="15"/>
      <c r="VOP1531" s="15"/>
      <c r="VOQ1531" s="15"/>
      <c r="VOR1531" s="15"/>
      <c r="VOS1531" s="15"/>
      <c r="VOT1531" s="15"/>
      <c r="VOU1531" s="15"/>
      <c r="VOV1531" s="15"/>
      <c r="VOW1531" s="15"/>
      <c r="VOX1531" s="15"/>
      <c r="VOY1531" s="15"/>
      <c r="VOZ1531" s="15"/>
      <c r="VPA1531" s="15"/>
      <c r="VPB1531" s="15"/>
      <c r="VPC1531" s="15"/>
      <c r="VPD1531" s="15"/>
      <c r="VPE1531" s="15"/>
      <c r="VPF1531" s="15"/>
      <c r="VPG1531" s="15"/>
      <c r="VPH1531" s="15"/>
      <c r="VPI1531" s="15"/>
      <c r="VPJ1531" s="15"/>
      <c r="VPK1531" s="15"/>
      <c r="VPL1531" s="15"/>
      <c r="VPM1531" s="15"/>
      <c r="VPN1531" s="15"/>
      <c r="VPO1531" s="15"/>
      <c r="VPP1531" s="15"/>
      <c r="VPQ1531" s="15"/>
      <c r="VPR1531" s="15"/>
      <c r="VPS1531" s="15"/>
      <c r="VPT1531" s="15"/>
      <c r="VPU1531" s="15"/>
      <c r="VPV1531" s="15"/>
      <c r="VPW1531" s="15"/>
      <c r="VPX1531" s="15"/>
      <c r="VPY1531" s="15"/>
      <c r="VPZ1531" s="15"/>
      <c r="VQA1531" s="15"/>
      <c r="VQB1531" s="15"/>
      <c r="VQC1531" s="15"/>
      <c r="VQD1531" s="15"/>
      <c r="VQE1531" s="15"/>
      <c r="VQF1531" s="15"/>
      <c r="VQG1531" s="15"/>
      <c r="VQH1531" s="15"/>
      <c r="VQI1531" s="15"/>
      <c r="VQJ1531" s="15"/>
      <c r="VQK1531" s="15"/>
      <c r="VQL1531" s="15"/>
      <c r="VQM1531" s="15"/>
      <c r="VQN1531" s="15"/>
      <c r="VQO1531" s="15"/>
      <c r="VQP1531" s="15"/>
      <c r="VQQ1531" s="15"/>
      <c r="VQR1531" s="15"/>
      <c r="VQS1531" s="15"/>
      <c r="VQT1531" s="15"/>
      <c r="VQU1531" s="15"/>
      <c r="VQV1531" s="15"/>
      <c r="VQW1531" s="15"/>
      <c r="VQX1531" s="15"/>
      <c r="VQY1531" s="15"/>
      <c r="VQZ1531" s="15"/>
      <c r="VRA1531" s="15"/>
      <c r="VRB1531" s="15"/>
      <c r="VRC1531" s="15"/>
      <c r="VRD1531" s="15"/>
      <c r="VRE1531" s="15"/>
      <c r="VRF1531" s="15"/>
      <c r="VRG1531" s="15"/>
      <c r="VRH1531" s="15"/>
      <c r="VRI1531" s="15"/>
      <c r="VRJ1531" s="15"/>
      <c r="VRK1531" s="15"/>
      <c r="VRL1531" s="15"/>
      <c r="VRM1531" s="15"/>
      <c r="VRN1531" s="15"/>
      <c r="VRO1531" s="15"/>
      <c r="VRP1531" s="15"/>
      <c r="VRQ1531" s="15"/>
      <c r="VRR1531" s="15"/>
      <c r="VRS1531" s="15"/>
      <c r="VRT1531" s="15"/>
      <c r="VRU1531" s="15"/>
      <c r="VRV1531" s="15"/>
      <c r="VRW1531" s="15"/>
      <c r="VRX1531" s="15"/>
      <c r="VRY1531" s="15"/>
      <c r="VRZ1531" s="15"/>
      <c r="VSA1531" s="15"/>
      <c r="VSB1531" s="15"/>
      <c r="VSC1531" s="15"/>
      <c r="VSD1531" s="15"/>
      <c r="VSE1531" s="15"/>
      <c r="VSF1531" s="15"/>
      <c r="VSG1531" s="15"/>
      <c r="VSH1531" s="15"/>
      <c r="VSI1531" s="15"/>
      <c r="VSJ1531" s="15"/>
      <c r="VSK1531" s="15"/>
      <c r="VSL1531" s="15"/>
      <c r="VSM1531" s="15"/>
      <c r="VSN1531" s="15"/>
      <c r="VSO1531" s="15"/>
      <c r="VSP1531" s="15"/>
      <c r="VSQ1531" s="15"/>
      <c r="VSR1531" s="15"/>
      <c r="VSS1531" s="15"/>
      <c r="VST1531" s="15"/>
      <c r="VSU1531" s="15"/>
      <c r="VSV1531" s="15"/>
      <c r="VSW1531" s="15"/>
      <c r="VSX1531" s="15"/>
      <c r="VSY1531" s="15"/>
      <c r="VSZ1531" s="15"/>
      <c r="VTA1531" s="15"/>
      <c r="VTB1531" s="15"/>
      <c r="VTC1531" s="15"/>
      <c r="VTD1531" s="15"/>
      <c r="VTE1531" s="15"/>
      <c r="VTF1531" s="15"/>
      <c r="VTG1531" s="15"/>
      <c r="VTH1531" s="15"/>
      <c r="VTI1531" s="15"/>
      <c r="VTJ1531" s="15"/>
      <c r="VTK1531" s="15"/>
      <c r="VTL1531" s="15"/>
      <c r="VTM1531" s="15"/>
      <c r="VTN1531" s="15"/>
      <c r="VTO1531" s="15"/>
      <c r="VTP1531" s="15"/>
      <c r="VTQ1531" s="15"/>
      <c r="VTR1531" s="15"/>
      <c r="VTS1531" s="15"/>
      <c r="VTT1531" s="15"/>
      <c r="VTU1531" s="15"/>
      <c r="VTV1531" s="15"/>
      <c r="VTW1531" s="15"/>
      <c r="VTX1531" s="15"/>
      <c r="VTY1531" s="15"/>
      <c r="VTZ1531" s="15"/>
      <c r="VUA1531" s="15"/>
      <c r="VUB1531" s="15"/>
      <c r="VUC1531" s="15"/>
      <c r="VUD1531" s="15"/>
      <c r="VUE1531" s="15"/>
      <c r="VUF1531" s="15"/>
      <c r="VUG1531" s="15"/>
      <c r="VUH1531" s="15"/>
      <c r="VUI1531" s="15"/>
      <c r="VUJ1531" s="15"/>
      <c r="VUK1531" s="15"/>
      <c r="VUL1531" s="15"/>
      <c r="VUM1531" s="15"/>
      <c r="VUN1531" s="15"/>
      <c r="VUO1531" s="15"/>
      <c r="VUP1531" s="15"/>
      <c r="VUQ1531" s="15"/>
      <c r="VUR1531" s="15"/>
      <c r="VUS1531" s="15"/>
      <c r="VUT1531" s="15"/>
      <c r="VUU1531" s="15"/>
      <c r="VUV1531" s="15"/>
      <c r="VUW1531" s="15"/>
      <c r="VUX1531" s="15"/>
      <c r="VUY1531" s="15"/>
      <c r="VUZ1531" s="15"/>
      <c r="VVA1531" s="15"/>
      <c r="VVB1531" s="15"/>
      <c r="VVC1531" s="15"/>
      <c r="VVD1531" s="15"/>
      <c r="VVE1531" s="15"/>
      <c r="VVF1531" s="15"/>
      <c r="VVG1531" s="15"/>
      <c r="VVH1531" s="15"/>
      <c r="VVI1531" s="15"/>
      <c r="VVJ1531" s="15"/>
      <c r="VVK1531" s="15"/>
      <c r="VVL1531" s="15"/>
      <c r="VVM1531" s="15"/>
      <c r="VVN1531" s="15"/>
      <c r="VVO1531" s="15"/>
      <c r="VVP1531" s="15"/>
      <c r="VVQ1531" s="15"/>
      <c r="VVR1531" s="15"/>
      <c r="VVS1531" s="15"/>
      <c r="VVT1531" s="15"/>
      <c r="VVU1531" s="15"/>
      <c r="VVV1531" s="15"/>
      <c r="VVW1531" s="15"/>
      <c r="VVX1531" s="15"/>
      <c r="VVY1531" s="15"/>
      <c r="VVZ1531" s="15"/>
      <c r="VWA1531" s="15"/>
      <c r="VWB1531" s="15"/>
      <c r="VWC1531" s="15"/>
      <c r="VWD1531" s="15"/>
      <c r="VWE1531" s="15"/>
      <c r="VWF1531" s="15"/>
      <c r="VWG1531" s="15"/>
      <c r="VWH1531" s="15"/>
      <c r="VWI1531" s="15"/>
      <c r="VWJ1531" s="15"/>
      <c r="VWK1531" s="15"/>
      <c r="VWL1531" s="15"/>
      <c r="VWM1531" s="15"/>
      <c r="VWN1531" s="15"/>
      <c r="VWO1531" s="15"/>
      <c r="VWP1531" s="15"/>
      <c r="VWQ1531" s="15"/>
      <c r="VWR1531" s="15"/>
      <c r="VWS1531" s="15"/>
      <c r="VWT1531" s="15"/>
      <c r="VWU1531" s="15"/>
      <c r="VWV1531" s="15"/>
      <c r="VWW1531" s="15"/>
      <c r="VWX1531" s="15"/>
      <c r="VWY1531" s="15"/>
      <c r="VWZ1531" s="15"/>
      <c r="VXA1531" s="15"/>
      <c r="VXB1531" s="15"/>
      <c r="VXC1531" s="15"/>
      <c r="VXD1531" s="15"/>
      <c r="VXE1531" s="15"/>
      <c r="VXF1531" s="15"/>
      <c r="VXG1531" s="15"/>
      <c r="VXH1531" s="15"/>
      <c r="VXI1531" s="15"/>
      <c r="VXJ1531" s="15"/>
      <c r="VXK1531" s="15"/>
      <c r="VXL1531" s="15"/>
      <c r="VXM1531" s="15"/>
      <c r="VXN1531" s="15"/>
      <c r="VXO1531" s="15"/>
      <c r="VXP1531" s="15"/>
      <c r="VXQ1531" s="15"/>
      <c r="VXR1531" s="15"/>
      <c r="VXS1531" s="15"/>
      <c r="VXT1531" s="15"/>
      <c r="VXU1531" s="15"/>
      <c r="VXV1531" s="15"/>
      <c r="VXW1531" s="15"/>
      <c r="VXX1531" s="15"/>
      <c r="VXY1531" s="15"/>
      <c r="VXZ1531" s="15"/>
      <c r="VYA1531" s="15"/>
      <c r="VYB1531" s="15"/>
      <c r="VYC1531" s="15"/>
      <c r="VYD1531" s="15"/>
      <c r="VYE1531" s="15"/>
      <c r="VYF1531" s="15"/>
      <c r="VYG1531" s="15"/>
      <c r="VYH1531" s="15"/>
      <c r="VYI1531" s="15"/>
      <c r="VYJ1531" s="15"/>
      <c r="VYK1531" s="15"/>
      <c r="VYL1531" s="15"/>
      <c r="VYM1531" s="15"/>
      <c r="VYN1531" s="15"/>
      <c r="VYO1531" s="15"/>
      <c r="VYP1531" s="15"/>
      <c r="VYQ1531" s="15"/>
      <c r="VYR1531" s="15"/>
      <c r="VYS1531" s="15"/>
      <c r="VYT1531" s="15"/>
      <c r="VYU1531" s="15"/>
      <c r="VYV1531" s="15"/>
      <c r="VYW1531" s="15"/>
      <c r="VYX1531" s="15"/>
      <c r="VYY1531" s="15"/>
      <c r="VYZ1531" s="15"/>
      <c r="VZA1531" s="15"/>
      <c r="VZB1531" s="15"/>
      <c r="VZC1531" s="15"/>
      <c r="VZD1531" s="15"/>
      <c r="VZE1531" s="15"/>
      <c r="VZF1531" s="15"/>
      <c r="VZG1531" s="15"/>
      <c r="VZH1531" s="15"/>
      <c r="VZI1531" s="15"/>
      <c r="VZJ1531" s="15"/>
      <c r="VZK1531" s="15"/>
      <c r="VZL1531" s="15"/>
      <c r="VZM1531" s="15"/>
      <c r="VZN1531" s="15"/>
      <c r="VZO1531" s="15"/>
      <c r="VZP1531" s="15"/>
      <c r="VZQ1531" s="15"/>
      <c r="VZR1531" s="15"/>
      <c r="VZS1531" s="15"/>
      <c r="VZT1531" s="15"/>
      <c r="VZU1531" s="15"/>
      <c r="VZV1531" s="15"/>
      <c r="VZW1531" s="15"/>
      <c r="VZX1531" s="15"/>
      <c r="VZY1531" s="15"/>
      <c r="VZZ1531" s="15"/>
      <c r="WAA1531" s="15"/>
      <c r="WAB1531" s="15"/>
      <c r="WAC1531" s="15"/>
      <c r="WAD1531" s="15"/>
      <c r="WAE1531" s="15"/>
      <c r="WAF1531" s="15"/>
      <c r="WAG1531" s="15"/>
      <c r="WAH1531" s="15"/>
      <c r="WAI1531" s="15"/>
      <c r="WAJ1531" s="15"/>
      <c r="WAK1531" s="15"/>
      <c r="WAL1531" s="15"/>
      <c r="WAM1531" s="15"/>
      <c r="WAN1531" s="15"/>
      <c r="WAO1531" s="15"/>
      <c r="WAP1531" s="15"/>
      <c r="WAQ1531" s="15"/>
      <c r="WAR1531" s="15"/>
      <c r="WAS1531" s="15"/>
      <c r="WAT1531" s="15"/>
      <c r="WAU1531" s="15"/>
      <c r="WAV1531" s="15"/>
      <c r="WAW1531" s="15"/>
      <c r="WAX1531" s="15"/>
      <c r="WAY1531" s="15"/>
      <c r="WAZ1531" s="15"/>
      <c r="WBA1531" s="15"/>
      <c r="WBB1531" s="15"/>
      <c r="WBC1531" s="15"/>
      <c r="WBD1531" s="15"/>
      <c r="WBE1531" s="15"/>
      <c r="WBF1531" s="15"/>
      <c r="WBG1531" s="15"/>
      <c r="WBH1531" s="15"/>
      <c r="WBI1531" s="15"/>
      <c r="WBJ1531" s="15"/>
      <c r="WBK1531" s="15"/>
      <c r="WBL1531" s="15"/>
      <c r="WBM1531" s="15"/>
      <c r="WBN1531" s="15"/>
      <c r="WBO1531" s="15"/>
      <c r="WBP1531" s="15"/>
      <c r="WBQ1531" s="15"/>
      <c r="WBR1531" s="15"/>
      <c r="WBS1531" s="15"/>
      <c r="WBT1531" s="15"/>
      <c r="WBU1531" s="15"/>
      <c r="WBV1531" s="15"/>
      <c r="WBW1531" s="15"/>
      <c r="WBX1531" s="15"/>
      <c r="WBY1531" s="15"/>
      <c r="WBZ1531" s="15"/>
      <c r="WCA1531" s="15"/>
      <c r="WCB1531" s="15"/>
      <c r="WCC1531" s="15"/>
      <c r="WCD1531" s="15"/>
      <c r="WCE1531" s="15"/>
      <c r="WCF1531" s="15"/>
      <c r="WCG1531" s="15"/>
      <c r="WCH1531" s="15"/>
      <c r="WCI1531" s="15"/>
      <c r="WCJ1531" s="15"/>
      <c r="WCK1531" s="15"/>
      <c r="WCL1531" s="15"/>
      <c r="WCM1531" s="15"/>
      <c r="WCN1531" s="15"/>
      <c r="WCO1531" s="15"/>
      <c r="WCP1531" s="15"/>
      <c r="WCQ1531" s="15"/>
      <c r="WCR1531" s="15"/>
      <c r="WCS1531" s="15"/>
      <c r="WCT1531" s="15"/>
      <c r="WCU1531" s="15"/>
      <c r="WCV1531" s="15"/>
      <c r="WCW1531" s="15"/>
      <c r="WCX1531" s="15"/>
      <c r="WCY1531" s="15"/>
      <c r="WCZ1531" s="15"/>
      <c r="WDA1531" s="15"/>
      <c r="WDB1531" s="15"/>
      <c r="WDC1531" s="15"/>
      <c r="WDD1531" s="15"/>
      <c r="WDE1531" s="15"/>
      <c r="WDF1531" s="15"/>
      <c r="WDG1531" s="15"/>
      <c r="WDH1531" s="15"/>
      <c r="WDI1531" s="15"/>
      <c r="WDJ1531" s="15"/>
      <c r="WDK1531" s="15"/>
      <c r="WDL1531" s="15"/>
      <c r="WDM1531" s="15"/>
      <c r="WDN1531" s="15"/>
      <c r="WDO1531" s="15"/>
      <c r="WDP1531" s="15"/>
      <c r="WDQ1531" s="15"/>
      <c r="WDR1531" s="15"/>
      <c r="WDS1531" s="15"/>
      <c r="WDT1531" s="15"/>
      <c r="WDU1531" s="15"/>
      <c r="WDV1531" s="15"/>
      <c r="WDW1531" s="15"/>
      <c r="WDX1531" s="15"/>
      <c r="WDY1531" s="15"/>
      <c r="WDZ1531" s="15"/>
      <c r="WEA1531" s="15"/>
      <c r="WEB1531" s="15"/>
      <c r="WEC1531" s="15"/>
      <c r="WED1531" s="15"/>
      <c r="WEE1531" s="15"/>
      <c r="WEF1531" s="15"/>
      <c r="WEG1531" s="15"/>
      <c r="WEH1531" s="15"/>
      <c r="WEI1531" s="15"/>
      <c r="WEJ1531" s="15"/>
      <c r="WEK1531" s="15"/>
      <c r="WEL1531" s="15"/>
      <c r="WEM1531" s="15"/>
      <c r="WEN1531" s="15"/>
      <c r="WEO1531" s="15"/>
      <c r="WEP1531" s="15"/>
      <c r="WEQ1531" s="15"/>
      <c r="WER1531" s="15"/>
      <c r="WES1531" s="15"/>
      <c r="WET1531" s="15"/>
      <c r="WEU1531" s="15"/>
      <c r="WEV1531" s="15"/>
      <c r="WEW1531" s="15"/>
      <c r="WEX1531" s="15"/>
      <c r="WEY1531" s="15"/>
      <c r="WEZ1531" s="15"/>
      <c r="WFA1531" s="15"/>
      <c r="WFB1531" s="15"/>
      <c r="WFC1531" s="15"/>
      <c r="WFD1531" s="15"/>
      <c r="WFE1531" s="15"/>
      <c r="WFF1531" s="15"/>
      <c r="WFG1531" s="15"/>
      <c r="WFH1531" s="15"/>
      <c r="WFI1531" s="15"/>
      <c r="WFJ1531" s="15"/>
      <c r="WFK1531" s="15"/>
      <c r="WFL1531" s="15"/>
      <c r="WFM1531" s="15"/>
      <c r="WFN1531" s="15"/>
      <c r="WFO1531" s="15"/>
      <c r="WFP1531" s="15"/>
      <c r="WFQ1531" s="15"/>
      <c r="WFR1531" s="15"/>
      <c r="WFS1531" s="15"/>
      <c r="WFT1531" s="15"/>
      <c r="WFU1531" s="15"/>
      <c r="WFV1531" s="15"/>
      <c r="WFW1531" s="15"/>
      <c r="WFX1531" s="15"/>
      <c r="WFY1531" s="15"/>
      <c r="WFZ1531" s="15"/>
      <c r="WGA1531" s="15"/>
      <c r="WGB1531" s="15"/>
      <c r="WGC1531" s="15"/>
      <c r="WGD1531" s="15"/>
      <c r="WGE1531" s="15"/>
      <c r="WGF1531" s="15"/>
      <c r="WGG1531" s="15"/>
      <c r="WGH1531" s="15"/>
      <c r="WGI1531" s="15"/>
      <c r="WGJ1531" s="15"/>
      <c r="WGK1531" s="15"/>
      <c r="WGL1531" s="15"/>
      <c r="WGM1531" s="15"/>
      <c r="WGN1531" s="15"/>
      <c r="WGO1531" s="15"/>
      <c r="WGP1531" s="15"/>
      <c r="WGQ1531" s="15"/>
      <c r="WGR1531" s="15"/>
      <c r="WGS1531" s="15"/>
      <c r="WGT1531" s="15"/>
      <c r="WGU1531" s="15"/>
      <c r="WGV1531" s="15"/>
      <c r="WGW1531" s="15"/>
      <c r="WGX1531" s="15"/>
      <c r="WGY1531" s="15"/>
      <c r="WGZ1531" s="15"/>
      <c r="WHA1531" s="15"/>
      <c r="WHB1531" s="15"/>
      <c r="WHC1531" s="15"/>
      <c r="WHD1531" s="15"/>
      <c r="WHE1531" s="15"/>
      <c r="WHF1531" s="15"/>
      <c r="WHG1531" s="15"/>
      <c r="WHH1531" s="15"/>
      <c r="WHI1531" s="15"/>
      <c r="WHJ1531" s="15"/>
      <c r="WHK1531" s="15"/>
      <c r="WHL1531" s="15"/>
      <c r="WHM1531" s="15"/>
      <c r="WHN1531" s="15"/>
      <c r="WHO1531" s="15"/>
      <c r="WHP1531" s="15"/>
      <c r="WHQ1531" s="15"/>
      <c r="WHR1531" s="15"/>
      <c r="WHS1531" s="15"/>
      <c r="WHT1531" s="15"/>
      <c r="WHU1531" s="15"/>
      <c r="WHV1531" s="15"/>
      <c r="WHW1531" s="15"/>
      <c r="WHX1531" s="15"/>
      <c r="WHY1531" s="15"/>
      <c r="WHZ1531" s="15"/>
      <c r="WIA1531" s="15"/>
      <c r="WIB1531" s="15"/>
      <c r="WIC1531" s="15"/>
      <c r="WID1531" s="15"/>
      <c r="WIE1531" s="15"/>
      <c r="WIF1531" s="15"/>
      <c r="WIG1531" s="15"/>
      <c r="WIH1531" s="15"/>
      <c r="WII1531" s="15"/>
      <c r="WIJ1531" s="15"/>
      <c r="WIK1531" s="15"/>
      <c r="WIL1531" s="15"/>
      <c r="WIM1531" s="15"/>
      <c r="WIN1531" s="15"/>
      <c r="WIO1531" s="15"/>
      <c r="WIP1531" s="15"/>
      <c r="WIQ1531" s="15"/>
      <c r="WIR1531" s="15"/>
      <c r="WIS1531" s="15"/>
      <c r="WIT1531" s="15"/>
      <c r="WIU1531" s="15"/>
      <c r="WIV1531" s="15"/>
      <c r="WIW1531" s="15"/>
      <c r="WIX1531" s="15"/>
      <c r="WIY1531" s="15"/>
      <c r="WIZ1531" s="15"/>
      <c r="WJA1531" s="15"/>
      <c r="WJB1531" s="15"/>
      <c r="WJC1531" s="15"/>
      <c r="WJD1531" s="15"/>
      <c r="WJE1531" s="15"/>
      <c r="WJF1531" s="15"/>
      <c r="WJG1531" s="15"/>
      <c r="WJH1531" s="15"/>
      <c r="WJI1531" s="15"/>
      <c r="WJJ1531" s="15"/>
      <c r="WJK1531" s="15"/>
      <c r="WJL1531" s="15"/>
      <c r="WJM1531" s="15"/>
      <c r="WJN1531" s="15"/>
      <c r="WJO1531" s="15"/>
      <c r="WJP1531" s="15"/>
      <c r="WJQ1531" s="15"/>
      <c r="WJR1531" s="15"/>
      <c r="WJS1531" s="15"/>
      <c r="WJT1531" s="15"/>
      <c r="WJU1531" s="15"/>
      <c r="WJV1531" s="15"/>
      <c r="WJW1531" s="15"/>
      <c r="WJX1531" s="15"/>
      <c r="WJY1531" s="15"/>
      <c r="WJZ1531" s="15"/>
      <c r="WKA1531" s="15"/>
      <c r="WKB1531" s="15"/>
      <c r="WKC1531" s="15"/>
      <c r="WKD1531" s="15"/>
      <c r="WKE1531" s="15"/>
      <c r="WKF1531" s="15"/>
      <c r="WKG1531" s="15"/>
      <c r="WKH1531" s="15"/>
      <c r="WKI1531" s="15"/>
      <c r="WKJ1531" s="15"/>
      <c r="WKK1531" s="15"/>
      <c r="WKL1531" s="15"/>
      <c r="WKM1531" s="15"/>
      <c r="WKN1531" s="15"/>
      <c r="WKO1531" s="15"/>
      <c r="WKP1531" s="15"/>
      <c r="WKQ1531" s="15"/>
      <c r="WKR1531" s="15"/>
      <c r="WKS1531" s="15"/>
      <c r="WKT1531" s="15"/>
      <c r="WKU1531" s="15"/>
      <c r="WKV1531" s="15"/>
      <c r="WKW1531" s="15"/>
      <c r="WKX1531" s="15"/>
      <c r="WKY1531" s="15"/>
      <c r="WKZ1531" s="15"/>
      <c r="WLA1531" s="15"/>
      <c r="WLB1531" s="15"/>
      <c r="WLC1531" s="15"/>
      <c r="WLD1531" s="15"/>
      <c r="WLE1531" s="15"/>
      <c r="WLF1531" s="15"/>
      <c r="WLG1531" s="15"/>
      <c r="WLH1531" s="15"/>
      <c r="WLI1531" s="15"/>
      <c r="WLJ1531" s="15"/>
      <c r="WLK1531" s="15"/>
      <c r="WLL1531" s="15"/>
      <c r="WLM1531" s="15"/>
      <c r="WLN1531" s="15"/>
      <c r="WLO1531" s="15"/>
      <c r="WLP1531" s="15"/>
      <c r="WLQ1531" s="15"/>
      <c r="WLR1531" s="15"/>
      <c r="WLS1531" s="15"/>
      <c r="WLT1531" s="15"/>
      <c r="WLU1531" s="15"/>
      <c r="WLV1531" s="15"/>
      <c r="WLW1531" s="15"/>
      <c r="WLX1531" s="15"/>
      <c r="WLY1531" s="15"/>
      <c r="WLZ1531" s="15"/>
      <c r="WMA1531" s="15"/>
      <c r="WMB1531" s="15"/>
      <c r="WMC1531" s="15"/>
      <c r="WMD1531" s="15"/>
      <c r="WME1531" s="15"/>
      <c r="WMF1531" s="15"/>
      <c r="WMG1531" s="15"/>
      <c r="WMH1531" s="15"/>
      <c r="WMI1531" s="15"/>
      <c r="WMJ1531" s="15"/>
      <c r="WMK1531" s="15"/>
      <c r="WML1531" s="15"/>
      <c r="WMM1531" s="15"/>
      <c r="WMN1531" s="15"/>
      <c r="WMO1531" s="15"/>
      <c r="WMP1531" s="15"/>
      <c r="WMQ1531" s="15"/>
      <c r="WMR1531" s="15"/>
      <c r="WMS1531" s="15"/>
      <c r="WMT1531" s="15"/>
      <c r="WMU1531" s="15"/>
      <c r="WMV1531" s="15"/>
      <c r="WMW1531" s="15"/>
      <c r="WMX1531" s="15"/>
      <c r="WMY1531" s="15"/>
      <c r="WMZ1531" s="15"/>
      <c r="WNA1531" s="15"/>
      <c r="WNB1531" s="15"/>
      <c r="WNC1531" s="15"/>
      <c r="WND1531" s="15"/>
      <c r="WNE1531" s="15"/>
      <c r="WNF1531" s="15"/>
      <c r="WNG1531" s="15"/>
      <c r="WNH1531" s="15"/>
      <c r="WNI1531" s="15"/>
      <c r="WNJ1531" s="15"/>
      <c r="WNK1531" s="15"/>
      <c r="WNL1531" s="15"/>
      <c r="WNM1531" s="15"/>
      <c r="WNN1531" s="15"/>
      <c r="WNO1531" s="15"/>
      <c r="WNP1531" s="15"/>
      <c r="WNQ1531" s="15"/>
      <c r="WNR1531" s="15"/>
      <c r="WNS1531" s="15"/>
      <c r="WNT1531" s="15"/>
      <c r="WNU1531" s="15"/>
      <c r="WNV1531" s="15"/>
      <c r="WNW1531" s="15"/>
      <c r="WNX1531" s="15"/>
      <c r="WNY1531" s="15"/>
      <c r="WNZ1531" s="15"/>
      <c r="WOA1531" s="15"/>
      <c r="WOB1531" s="15"/>
      <c r="WOC1531" s="15"/>
      <c r="WOD1531" s="15"/>
      <c r="WOE1531" s="15"/>
      <c r="WOF1531" s="15"/>
      <c r="WOG1531" s="15"/>
      <c r="WOH1531" s="15"/>
      <c r="WOI1531" s="15"/>
      <c r="WOJ1531" s="15"/>
      <c r="WOK1531" s="15"/>
      <c r="WOL1531" s="15"/>
      <c r="WOM1531" s="15"/>
      <c r="WON1531" s="15"/>
      <c r="WOO1531" s="15"/>
      <c r="WOP1531" s="15"/>
      <c r="WOQ1531" s="15"/>
      <c r="WOR1531" s="15"/>
      <c r="WOS1531" s="15"/>
      <c r="WOT1531" s="15"/>
      <c r="WOU1531" s="15"/>
      <c r="WOV1531" s="15"/>
      <c r="WOW1531" s="15"/>
      <c r="WOX1531" s="15"/>
      <c r="WOY1531" s="15"/>
      <c r="WOZ1531" s="15"/>
      <c r="WPA1531" s="15"/>
      <c r="WPB1531" s="15"/>
      <c r="WPC1531" s="15"/>
      <c r="WPD1531" s="15"/>
      <c r="WPE1531" s="15"/>
      <c r="WPF1531" s="15"/>
      <c r="WPG1531" s="15"/>
      <c r="WPH1531" s="15"/>
      <c r="WPI1531" s="15"/>
      <c r="WPJ1531" s="15"/>
      <c r="WPK1531" s="15"/>
      <c r="WPL1531" s="15"/>
      <c r="WPM1531" s="15"/>
      <c r="WPN1531" s="15"/>
      <c r="WPO1531" s="15"/>
      <c r="WPP1531" s="15"/>
      <c r="WPQ1531" s="15"/>
      <c r="WPR1531" s="15"/>
      <c r="WPS1531" s="15"/>
      <c r="WPT1531" s="15"/>
      <c r="WPU1531" s="15"/>
      <c r="WPV1531" s="15"/>
      <c r="WPW1531" s="15"/>
      <c r="WPX1531" s="15"/>
      <c r="WPY1531" s="15"/>
      <c r="WPZ1531" s="15"/>
      <c r="WQA1531" s="15"/>
      <c r="WQB1531" s="15"/>
      <c r="WQC1531" s="15"/>
      <c r="WQD1531" s="15"/>
      <c r="WQE1531" s="15"/>
      <c r="WQF1531" s="15"/>
      <c r="WQG1531" s="15"/>
      <c r="WQH1531" s="15"/>
      <c r="WQI1531" s="15"/>
      <c r="WQJ1531" s="15"/>
      <c r="WQK1531" s="15"/>
      <c r="WQL1531" s="15"/>
      <c r="WQM1531" s="15"/>
      <c r="WQN1531" s="15"/>
      <c r="WQO1531" s="15"/>
      <c r="WQP1531" s="15"/>
      <c r="WQQ1531" s="15"/>
      <c r="WQR1531" s="15"/>
      <c r="WQS1531" s="15"/>
      <c r="WQT1531" s="15"/>
      <c r="WQU1531" s="15"/>
      <c r="WQV1531" s="15"/>
      <c r="WQW1531" s="15"/>
      <c r="WQX1531" s="15"/>
      <c r="WQY1531" s="15"/>
      <c r="WQZ1531" s="15"/>
      <c r="WRA1531" s="15"/>
      <c r="WRB1531" s="15"/>
      <c r="WRC1531" s="15"/>
      <c r="WRD1531" s="15"/>
      <c r="WRE1531" s="15"/>
      <c r="WRF1531" s="15"/>
      <c r="WRG1531" s="15"/>
      <c r="WRH1531" s="15"/>
      <c r="WRI1531" s="15"/>
      <c r="WRJ1531" s="15"/>
      <c r="WRK1531" s="15"/>
      <c r="WRL1531" s="15"/>
      <c r="WRM1531" s="15"/>
      <c r="WRN1531" s="15"/>
      <c r="WRO1531" s="15"/>
      <c r="WRP1531" s="15"/>
      <c r="WRQ1531" s="15"/>
      <c r="WRR1531" s="15"/>
      <c r="WRS1531" s="15"/>
      <c r="WRT1531" s="15"/>
      <c r="WRU1531" s="15"/>
      <c r="WRV1531" s="15"/>
      <c r="WRW1531" s="15"/>
      <c r="WRX1531" s="15"/>
      <c r="WRY1531" s="15"/>
      <c r="WRZ1531" s="15"/>
      <c r="WSA1531" s="15"/>
      <c r="WSB1531" s="15"/>
      <c r="WSC1531" s="15"/>
      <c r="WSD1531" s="15"/>
      <c r="WSE1531" s="15"/>
      <c r="WSF1531" s="15"/>
      <c r="WSG1531" s="15"/>
      <c r="WSH1531" s="15"/>
      <c r="WSI1531" s="15"/>
      <c r="WSJ1531" s="15"/>
      <c r="WSK1531" s="15"/>
      <c r="WSL1531" s="15"/>
      <c r="WSM1531" s="15"/>
      <c r="WSN1531" s="15"/>
      <c r="WSO1531" s="15"/>
      <c r="WSP1531" s="15"/>
      <c r="WSQ1531" s="15"/>
      <c r="WSR1531" s="15"/>
      <c r="WSS1531" s="15"/>
      <c r="WST1531" s="15"/>
      <c r="WSU1531" s="15"/>
      <c r="WSV1531" s="15"/>
      <c r="WSW1531" s="15"/>
      <c r="WSX1531" s="15"/>
      <c r="WSY1531" s="15"/>
      <c r="WSZ1531" s="15"/>
      <c r="WTA1531" s="15"/>
      <c r="WTB1531" s="15"/>
      <c r="WTC1531" s="15"/>
      <c r="WTD1531" s="15"/>
      <c r="WTE1531" s="15"/>
      <c r="WTF1531" s="15"/>
      <c r="WTG1531" s="15"/>
      <c r="WTH1531" s="15"/>
      <c r="WTI1531" s="15"/>
      <c r="WTJ1531" s="15"/>
      <c r="WTK1531" s="15"/>
      <c r="WTL1531" s="15"/>
      <c r="WTM1531" s="15"/>
      <c r="WTN1531" s="15"/>
      <c r="WTO1531" s="15"/>
      <c r="WTP1531" s="15"/>
      <c r="WTQ1531" s="15"/>
      <c r="WTR1531" s="15"/>
      <c r="WTS1531" s="15"/>
      <c r="WTT1531" s="15"/>
      <c r="WTU1531" s="15"/>
      <c r="WTV1531" s="15"/>
      <c r="WTW1531" s="15"/>
      <c r="WTX1531" s="15"/>
      <c r="WTY1531" s="15"/>
      <c r="WTZ1531" s="15"/>
      <c r="WUA1531" s="15"/>
      <c r="WUB1531" s="15"/>
      <c r="WUC1531" s="15"/>
      <c r="WUD1531" s="15"/>
      <c r="WUE1531" s="15"/>
      <c r="WUF1531" s="15"/>
      <c r="WUG1531" s="15"/>
      <c r="WUH1531" s="15"/>
      <c r="WUI1531" s="15"/>
      <c r="WUJ1531" s="15"/>
      <c r="WUK1531" s="15"/>
      <c r="WUL1531" s="15"/>
      <c r="WUM1531" s="15"/>
      <c r="WUN1531" s="15"/>
      <c r="WUO1531" s="15"/>
      <c r="WUP1531" s="15"/>
      <c r="WUQ1531" s="15"/>
      <c r="WUR1531" s="15"/>
      <c r="WUS1531" s="15"/>
    </row>
    <row r="1532" spans="1:16113" x14ac:dyDescent="0.2">
      <c r="D1532" s="43"/>
      <c r="E1532" s="43"/>
      <c r="F1532" s="43"/>
      <c r="G1532" s="43"/>
      <c r="H1532" s="43"/>
      <c r="I1532" s="43"/>
      <c r="J1532" s="43"/>
      <c r="K1532" s="680"/>
      <c r="L1532" s="130"/>
      <c r="M1532" s="130"/>
      <c r="N1532" s="130"/>
      <c r="O1532" s="130"/>
      <c r="P1532" s="130"/>
      <c r="Q1532" s="130"/>
      <c r="R1532" s="680"/>
      <c r="S1532" s="130"/>
      <c r="T1532" s="130"/>
      <c r="U1532" s="130"/>
      <c r="V1532" s="130"/>
      <c r="W1532" s="130"/>
      <c r="X1532" s="130"/>
      <c r="Y1532" s="680"/>
      <c r="Z1532" s="130"/>
      <c r="AA1532" s="130"/>
      <c r="AB1532" s="130"/>
      <c r="AC1532" s="130"/>
      <c r="AD1532" s="130"/>
      <c r="AE1532" s="130"/>
      <c r="AF1532" s="680"/>
      <c r="AG1532" s="130"/>
      <c r="AH1532" s="130"/>
      <c r="AI1532" s="130"/>
      <c r="AJ1532" s="130"/>
      <c r="AK1532" s="130"/>
      <c r="AL1532" s="130"/>
      <c r="AM1532" s="43"/>
      <c r="AN1532" s="43"/>
      <c r="AO1532" s="43"/>
      <c r="AP1532" s="43"/>
      <c r="AQ1532" s="43"/>
      <c r="AR1532" s="43"/>
      <c r="AS1532" s="43"/>
      <c r="AT1532" s="43"/>
      <c r="AU1532" s="43"/>
      <c r="AV1532" s="43"/>
      <c r="AW1532" s="43"/>
      <c r="AX1532" s="43"/>
      <c r="AY1532" s="43"/>
      <c r="AZ1532" s="43"/>
      <c r="BA1532" s="43"/>
      <c r="BB1532" s="43"/>
      <c r="BC1532" s="43"/>
      <c r="BD1532" s="43"/>
      <c r="BE1532" s="43"/>
      <c r="BF1532" s="43"/>
      <c r="BG1532" s="43"/>
      <c r="BH1532" s="43"/>
      <c r="BI1532" s="43"/>
      <c r="BJ1532" s="43"/>
      <c r="BK1532" s="43"/>
      <c r="BL1532" s="43"/>
      <c r="BM1532" s="43"/>
      <c r="BN1532" s="43"/>
      <c r="BO1532" s="43"/>
      <c r="BP1532" s="43"/>
      <c r="BQ1532" s="43"/>
      <c r="BR1532" s="43"/>
      <c r="BS1532" s="43"/>
      <c r="BT1532" s="43"/>
      <c r="BU1532" s="43"/>
      <c r="BV1532" s="43"/>
      <c r="BW1532" s="43"/>
      <c r="BX1532" s="43"/>
      <c r="BY1532" s="43"/>
      <c r="BZ1532" s="43"/>
      <c r="CA1532" s="43"/>
      <c r="CB1532" s="43"/>
      <c r="CC1532" s="43"/>
      <c r="CD1532" s="43"/>
      <c r="CE1532" s="43"/>
      <c r="CF1532" s="43"/>
      <c r="CG1532" s="43"/>
      <c r="CH1532" s="43"/>
      <c r="CI1532" s="43"/>
    </row>
    <row r="1533" spans="1:16113" x14ac:dyDescent="0.2">
      <c r="D1533" s="43"/>
      <c r="E1533" s="43"/>
      <c r="F1533" s="43"/>
      <c r="G1533" s="43"/>
      <c r="H1533" s="43"/>
      <c r="I1533" s="43"/>
      <c r="J1533" s="43"/>
      <c r="K1533" s="680"/>
      <c r="L1533" s="130"/>
      <c r="M1533" s="130"/>
      <c r="N1533" s="130"/>
      <c r="O1533" s="130"/>
      <c r="P1533" s="130"/>
      <c r="Q1533" s="130"/>
      <c r="R1533" s="680"/>
      <c r="S1533" s="130"/>
      <c r="T1533" s="130"/>
      <c r="U1533" s="130"/>
      <c r="V1533" s="130"/>
      <c r="W1533" s="130"/>
      <c r="X1533" s="130"/>
      <c r="Y1533" s="680"/>
      <c r="Z1533" s="130"/>
      <c r="AA1533" s="130"/>
      <c r="AB1533" s="130"/>
      <c r="AC1533" s="130"/>
      <c r="AD1533" s="130"/>
      <c r="AE1533" s="130"/>
      <c r="AF1533" s="680"/>
      <c r="AG1533" s="130"/>
      <c r="AH1533" s="130"/>
      <c r="AI1533" s="130"/>
      <c r="AJ1533" s="130"/>
      <c r="AK1533" s="130"/>
      <c r="AL1533" s="130"/>
      <c r="AM1533" s="43"/>
      <c r="AN1533" s="43"/>
      <c r="AO1533" s="43"/>
      <c r="AP1533" s="43"/>
      <c r="AQ1533" s="43"/>
      <c r="AT1533" s="43"/>
      <c r="AU1533" s="43"/>
      <c r="AV1533" s="43"/>
      <c r="AW1533" s="43"/>
      <c r="AX1533" s="43"/>
      <c r="BA1533" s="43"/>
      <c r="BB1533" s="43"/>
      <c r="BC1533" s="43"/>
      <c r="BD1533" s="43"/>
      <c r="BE1533" s="43"/>
      <c r="BH1533" s="43"/>
      <c r="BI1533" s="43"/>
      <c r="BJ1533" s="43"/>
      <c r="BK1533" s="43"/>
      <c r="BL1533" s="43"/>
      <c r="BO1533" s="43"/>
      <c r="BP1533" s="43"/>
      <c r="BQ1533" s="43"/>
      <c r="BR1533" s="43"/>
      <c r="BS1533" s="43"/>
      <c r="BV1533" s="43"/>
      <c r="BW1533" s="43"/>
      <c r="BX1533" s="43"/>
      <c r="BY1533" s="43"/>
      <c r="BZ1533" s="43"/>
      <c r="CC1533" s="43"/>
      <c r="CD1533" s="43"/>
      <c r="CE1533" s="43"/>
      <c r="CF1533" s="43"/>
      <c r="CG1533" s="43"/>
    </row>
    <row r="1534" spans="1:16113" x14ac:dyDescent="0.2">
      <c r="D1534" s="43"/>
      <c r="E1534" s="43"/>
      <c r="F1534" s="43"/>
      <c r="G1534" s="43"/>
      <c r="H1534" s="43"/>
      <c r="I1534" s="43"/>
      <c r="J1534" s="43"/>
      <c r="K1534" s="680"/>
      <c r="L1534" s="130"/>
      <c r="M1534" s="130"/>
      <c r="N1534" s="130"/>
      <c r="O1534" s="130"/>
      <c r="P1534" s="130"/>
      <c r="Q1534" s="130"/>
      <c r="R1534" s="680"/>
      <c r="S1534" s="130"/>
      <c r="T1534" s="130"/>
      <c r="U1534" s="130"/>
      <c r="V1534" s="130"/>
      <c r="W1534" s="130"/>
      <c r="X1534" s="130"/>
      <c r="Y1534" s="680"/>
      <c r="Z1534" s="130"/>
      <c r="AA1534" s="130"/>
      <c r="AB1534" s="130"/>
      <c r="AC1534" s="130"/>
      <c r="AD1534" s="130"/>
      <c r="AE1534" s="130"/>
      <c r="AF1534" s="680"/>
      <c r="AG1534" s="130"/>
      <c r="AH1534" s="130"/>
      <c r="AI1534" s="130"/>
      <c r="AJ1534" s="130"/>
      <c r="AK1534" s="130"/>
      <c r="AL1534" s="130"/>
      <c r="AM1534" s="43"/>
      <c r="AN1534" s="43"/>
      <c r="AO1534" s="43"/>
      <c r="AP1534" s="43"/>
      <c r="AQ1534" s="43"/>
      <c r="AT1534" s="43"/>
      <c r="AU1534" s="43"/>
      <c r="AV1534" s="43"/>
      <c r="AW1534" s="43"/>
      <c r="AX1534" s="43"/>
      <c r="BA1534" s="43"/>
      <c r="BB1534" s="43"/>
      <c r="BC1534" s="43"/>
      <c r="BD1534" s="43"/>
      <c r="BE1534" s="43"/>
      <c r="BH1534" s="43"/>
      <c r="BI1534" s="43"/>
      <c r="BJ1534" s="43"/>
      <c r="BK1534" s="43"/>
      <c r="BL1534" s="43"/>
      <c r="BO1534" s="43"/>
      <c r="BP1534" s="43"/>
      <c r="BQ1534" s="43"/>
      <c r="BR1534" s="43"/>
      <c r="BS1534" s="43"/>
      <c r="BV1534" s="43"/>
      <c r="BW1534" s="43"/>
      <c r="BX1534" s="43"/>
      <c r="BY1534" s="43"/>
      <c r="BZ1534" s="43"/>
      <c r="CC1534" s="43"/>
      <c r="CD1534" s="43"/>
      <c r="CE1534" s="43"/>
      <c r="CF1534" s="43"/>
      <c r="CG1534" s="43"/>
    </row>
    <row r="1535" spans="1:16113" x14ac:dyDescent="0.2">
      <c r="D1535" s="43"/>
      <c r="E1535" s="43"/>
      <c r="F1535" s="43"/>
      <c r="G1535" s="43"/>
      <c r="H1535" s="43"/>
      <c r="I1535" s="43"/>
      <c r="J1535" s="43"/>
      <c r="K1535" s="680"/>
      <c r="L1535" s="130"/>
      <c r="M1535" s="130"/>
      <c r="N1535" s="130"/>
      <c r="O1535" s="130"/>
      <c r="P1535" s="130"/>
      <c r="Q1535" s="130"/>
      <c r="R1535" s="680"/>
      <c r="S1535" s="130"/>
      <c r="T1535" s="130"/>
      <c r="U1535" s="130"/>
      <c r="V1535" s="130"/>
      <c r="W1535" s="130"/>
      <c r="X1535" s="130"/>
      <c r="Y1535" s="680"/>
      <c r="Z1535" s="130"/>
      <c r="AA1535" s="130"/>
      <c r="AB1535" s="130"/>
      <c r="AC1535" s="130"/>
      <c r="AD1535" s="130"/>
      <c r="AE1535" s="130"/>
      <c r="AF1535" s="680"/>
      <c r="AG1535" s="130"/>
      <c r="AH1535" s="130"/>
      <c r="AI1535" s="130"/>
      <c r="AJ1535" s="130"/>
      <c r="AK1535" s="130"/>
      <c r="AL1535" s="130"/>
      <c r="AM1535" s="43"/>
      <c r="AN1535" s="43"/>
      <c r="AO1535" s="43"/>
      <c r="AP1535" s="43"/>
      <c r="AQ1535" s="43"/>
      <c r="AT1535" s="43"/>
      <c r="AU1535" s="43"/>
      <c r="AV1535" s="43"/>
      <c r="AW1535" s="43"/>
      <c r="AX1535" s="43"/>
      <c r="BA1535" s="43"/>
      <c r="BB1535" s="43"/>
      <c r="BC1535" s="43"/>
      <c r="BD1535" s="43"/>
      <c r="BE1535" s="43"/>
      <c r="BH1535" s="43"/>
      <c r="BI1535" s="43"/>
      <c r="BJ1535" s="43"/>
      <c r="BK1535" s="43"/>
      <c r="BL1535" s="43"/>
      <c r="BO1535" s="43"/>
      <c r="BP1535" s="43"/>
      <c r="BQ1535" s="43"/>
      <c r="BR1535" s="43"/>
      <c r="BS1535" s="43"/>
      <c r="BV1535" s="43"/>
      <c r="BW1535" s="43"/>
      <c r="BX1535" s="43"/>
      <c r="BY1535" s="43"/>
      <c r="BZ1535" s="43"/>
      <c r="CC1535" s="43"/>
      <c r="CD1535" s="43"/>
      <c r="CE1535" s="43"/>
      <c r="CF1535" s="43"/>
      <c r="CG1535" s="43"/>
    </row>
    <row r="1536" spans="1:16113" x14ac:dyDescent="0.2">
      <c r="D1536" s="43"/>
      <c r="E1536" s="43"/>
      <c r="F1536" s="43"/>
      <c r="G1536" s="43"/>
      <c r="H1536" s="43"/>
      <c r="I1536" s="43"/>
      <c r="J1536" s="43"/>
      <c r="K1536" s="680"/>
      <c r="L1536" s="130"/>
      <c r="M1536" s="130"/>
      <c r="N1536" s="130"/>
      <c r="O1536" s="130"/>
      <c r="P1536" s="130"/>
      <c r="Q1536" s="130"/>
      <c r="R1536" s="680"/>
      <c r="S1536" s="130"/>
      <c r="T1536" s="130"/>
      <c r="U1536" s="130"/>
      <c r="V1536" s="130"/>
      <c r="W1536" s="130"/>
      <c r="X1536" s="130"/>
      <c r="Y1536" s="680"/>
      <c r="Z1536" s="130"/>
      <c r="AA1536" s="130"/>
      <c r="AB1536" s="130"/>
      <c r="AC1536" s="130"/>
      <c r="AD1536" s="130"/>
      <c r="AE1536" s="130"/>
      <c r="AF1536" s="680"/>
      <c r="AG1536" s="130"/>
      <c r="AH1536" s="130"/>
      <c r="AI1536" s="130"/>
      <c r="AJ1536" s="130"/>
      <c r="AK1536" s="130"/>
      <c r="AL1536" s="130"/>
      <c r="AM1536" s="43"/>
      <c r="AN1536" s="43"/>
      <c r="AO1536" s="43"/>
      <c r="AP1536" s="43"/>
      <c r="AQ1536" s="43"/>
      <c r="AT1536" s="43"/>
      <c r="AU1536" s="43"/>
      <c r="AV1536" s="43"/>
      <c r="AW1536" s="43"/>
      <c r="AX1536" s="43"/>
      <c r="BA1536" s="43"/>
      <c r="BB1536" s="43"/>
      <c r="BC1536" s="43"/>
      <c r="BD1536" s="43"/>
      <c r="BE1536" s="43"/>
      <c r="BH1536" s="43"/>
      <c r="BI1536" s="43"/>
      <c r="BJ1536" s="43"/>
      <c r="BK1536" s="43"/>
      <c r="BL1536" s="43"/>
      <c r="BO1536" s="43"/>
      <c r="BP1536" s="43"/>
      <c r="BQ1536" s="43"/>
      <c r="BR1536" s="43"/>
      <c r="BS1536" s="43"/>
      <c r="BV1536" s="43"/>
      <c r="BW1536" s="43"/>
      <c r="BX1536" s="43"/>
      <c r="BY1536" s="43"/>
      <c r="BZ1536" s="43"/>
      <c r="CC1536" s="43"/>
      <c r="CD1536" s="43"/>
      <c r="CE1536" s="43"/>
      <c r="CF1536" s="43"/>
      <c r="CG1536" s="43"/>
    </row>
    <row r="1537" spans="4:85" x14ac:dyDescent="0.2">
      <c r="D1537" s="43"/>
      <c r="E1537" s="43"/>
      <c r="F1537" s="43"/>
      <c r="G1537" s="43"/>
      <c r="H1537" s="43"/>
      <c r="I1537" s="43"/>
      <c r="J1537" s="43"/>
      <c r="K1537" s="680"/>
      <c r="L1537" s="130"/>
      <c r="M1537" s="130"/>
      <c r="N1537" s="130"/>
      <c r="O1537" s="130"/>
      <c r="P1537" s="130"/>
      <c r="Q1537" s="130"/>
      <c r="R1537" s="680"/>
      <c r="S1537" s="130"/>
      <c r="T1537" s="130"/>
      <c r="U1537" s="130"/>
      <c r="V1537" s="130"/>
      <c r="W1537" s="130"/>
      <c r="X1537" s="130"/>
      <c r="Y1537" s="680"/>
      <c r="Z1537" s="130"/>
      <c r="AA1537" s="130"/>
      <c r="AB1537" s="130"/>
      <c r="AC1537" s="130"/>
      <c r="AD1537" s="130"/>
      <c r="AE1537" s="130"/>
      <c r="AF1537" s="680"/>
      <c r="AG1537" s="130"/>
      <c r="AH1537" s="130"/>
      <c r="AI1537" s="130"/>
      <c r="AJ1537" s="130"/>
      <c r="AK1537" s="130"/>
      <c r="AL1537" s="130"/>
      <c r="AM1537" s="43"/>
      <c r="AN1537" s="43"/>
      <c r="AO1537" s="43"/>
      <c r="AP1537" s="43"/>
      <c r="AQ1537" s="43"/>
      <c r="AT1537" s="43"/>
      <c r="AU1537" s="43"/>
      <c r="AV1537" s="43"/>
      <c r="AW1537" s="43"/>
      <c r="AX1537" s="43"/>
      <c r="BA1537" s="43"/>
      <c r="BB1537" s="43"/>
      <c r="BC1537" s="43"/>
      <c r="BD1537" s="43"/>
      <c r="BE1537" s="43"/>
      <c r="BH1537" s="43"/>
      <c r="BI1537" s="43"/>
      <c r="BJ1537" s="43"/>
      <c r="BK1537" s="43"/>
      <c r="BL1537" s="43"/>
      <c r="BO1537" s="43"/>
      <c r="BP1537" s="43"/>
      <c r="BQ1537" s="43"/>
      <c r="BR1537" s="43"/>
      <c r="BS1537" s="43"/>
      <c r="BV1537" s="43"/>
      <c r="BW1537" s="43"/>
      <c r="BX1537" s="43"/>
      <c r="BY1537" s="43"/>
      <c r="BZ1537" s="43"/>
      <c r="CC1537" s="43"/>
      <c r="CD1537" s="43"/>
      <c r="CE1537" s="43"/>
      <c r="CF1537" s="43"/>
      <c r="CG1537" s="43"/>
    </row>
    <row r="1538" spans="4:85" x14ac:dyDescent="0.2">
      <c r="D1538" s="43"/>
      <c r="E1538" s="43"/>
      <c r="F1538" s="43"/>
      <c r="G1538" s="43"/>
      <c r="H1538" s="43"/>
      <c r="I1538" s="43"/>
      <c r="J1538" s="43"/>
      <c r="M1538" s="130"/>
      <c r="N1538" s="130"/>
      <c r="O1538" s="130"/>
      <c r="P1538" s="130"/>
      <c r="Q1538" s="130"/>
      <c r="T1538" s="130"/>
      <c r="U1538" s="130"/>
      <c r="V1538" s="130"/>
      <c r="W1538" s="130"/>
      <c r="X1538" s="130"/>
      <c r="AA1538" s="130"/>
      <c r="AB1538" s="130"/>
      <c r="AC1538" s="130"/>
      <c r="AD1538" s="130"/>
      <c r="AE1538" s="130"/>
      <c r="AH1538" s="130"/>
      <c r="AI1538" s="130"/>
      <c r="AJ1538" s="130"/>
      <c r="AK1538" s="130"/>
      <c r="AL1538" s="130"/>
      <c r="AM1538" s="43"/>
      <c r="AN1538" s="43"/>
      <c r="AO1538" s="43"/>
      <c r="AP1538" s="43"/>
      <c r="AQ1538" s="43"/>
      <c r="AT1538" s="43"/>
      <c r="AU1538" s="43"/>
      <c r="AV1538" s="43"/>
      <c r="AW1538" s="43"/>
      <c r="AX1538" s="43"/>
      <c r="BA1538" s="43"/>
      <c r="BB1538" s="43"/>
      <c r="BC1538" s="43"/>
      <c r="BD1538" s="43"/>
      <c r="BE1538" s="43"/>
      <c r="BH1538" s="43"/>
      <c r="BI1538" s="43"/>
      <c r="BJ1538" s="43"/>
      <c r="BK1538" s="43"/>
      <c r="BL1538" s="43"/>
      <c r="BO1538" s="43"/>
      <c r="BP1538" s="43"/>
      <c r="BQ1538" s="43"/>
      <c r="BR1538" s="43"/>
      <c r="BS1538" s="43"/>
      <c r="BV1538" s="43"/>
      <c r="BW1538" s="43"/>
      <c r="BX1538" s="43"/>
      <c r="BY1538" s="43"/>
      <c r="BZ1538" s="43"/>
      <c r="CC1538" s="43"/>
      <c r="CD1538" s="43"/>
      <c r="CE1538" s="43"/>
      <c r="CF1538" s="43"/>
      <c r="CG1538" s="43"/>
    </row>
    <row r="1539" spans="4:85" x14ac:dyDescent="0.2">
      <c r="AM1539" s="43"/>
      <c r="AN1539" s="43"/>
      <c r="AO1539" s="43"/>
      <c r="AP1539" s="43"/>
      <c r="AQ1539" s="43"/>
      <c r="AT1539" s="43"/>
      <c r="AU1539" s="43"/>
      <c r="AV1539" s="43"/>
      <c r="AW1539" s="43"/>
      <c r="AX1539" s="43"/>
      <c r="BA1539" s="43"/>
      <c r="BB1539" s="43"/>
      <c r="BC1539" s="43"/>
      <c r="BD1539" s="43"/>
      <c r="BE1539" s="43"/>
      <c r="BH1539" s="43"/>
      <c r="BI1539" s="43"/>
      <c r="BJ1539" s="43"/>
      <c r="BK1539" s="43"/>
      <c r="BL1539" s="43"/>
      <c r="BO1539" s="43"/>
      <c r="BP1539" s="43"/>
      <c r="BQ1539" s="43"/>
      <c r="BR1539" s="43"/>
      <c r="BS1539" s="43"/>
      <c r="BV1539" s="43"/>
      <c r="BW1539" s="43"/>
      <c r="BX1539" s="43"/>
      <c r="BY1539" s="43"/>
      <c r="BZ1539" s="43"/>
      <c r="CC1539" s="43"/>
      <c r="CD1539" s="43"/>
      <c r="CE1539" s="43"/>
      <c r="CF1539" s="43"/>
      <c r="CG1539" s="43"/>
    </row>
    <row r="1540" spans="4:85" x14ac:dyDescent="0.2">
      <c r="AM1540" s="43"/>
      <c r="AN1540" s="43"/>
      <c r="AO1540" s="43"/>
      <c r="AP1540" s="43"/>
      <c r="AQ1540" s="43"/>
      <c r="AT1540" s="43"/>
      <c r="AU1540" s="43"/>
      <c r="AV1540" s="43"/>
      <c r="AW1540" s="43"/>
      <c r="AX1540" s="43"/>
      <c r="BA1540" s="43"/>
      <c r="BB1540" s="43"/>
      <c r="BC1540" s="43"/>
      <c r="BD1540" s="43"/>
      <c r="BE1540" s="43"/>
      <c r="BH1540" s="43"/>
      <c r="BI1540" s="43"/>
      <c r="BJ1540" s="43"/>
      <c r="BK1540" s="43"/>
      <c r="BL1540" s="43"/>
      <c r="BO1540" s="43"/>
      <c r="BP1540" s="43"/>
      <c r="BQ1540" s="43"/>
      <c r="BR1540" s="43"/>
      <c r="BS1540" s="43"/>
      <c r="BV1540" s="43"/>
      <c r="BW1540" s="43"/>
      <c r="BX1540" s="43"/>
      <c r="BY1540" s="43"/>
      <c r="BZ1540" s="43"/>
      <c r="CC1540" s="43"/>
      <c r="CD1540" s="43"/>
      <c r="CE1540" s="43"/>
      <c r="CF1540" s="43"/>
      <c r="CG1540" s="43"/>
    </row>
    <row r="1541" spans="4:85" x14ac:dyDescent="0.2">
      <c r="AM1541" s="43"/>
      <c r="AN1541" s="43"/>
      <c r="AO1541" s="43"/>
      <c r="AP1541" s="43"/>
      <c r="AQ1541" s="43"/>
      <c r="AT1541" s="43"/>
      <c r="AU1541" s="43"/>
      <c r="AV1541" s="43"/>
      <c r="AW1541" s="43"/>
      <c r="AX1541" s="43"/>
      <c r="BA1541" s="43"/>
      <c r="BB1541" s="43"/>
      <c r="BC1541" s="43"/>
      <c r="BD1541" s="43"/>
      <c r="BE1541" s="43"/>
      <c r="BH1541" s="43"/>
      <c r="BI1541" s="43"/>
      <c r="BJ1541" s="43"/>
      <c r="BK1541" s="43"/>
      <c r="BL1541" s="43"/>
      <c r="BO1541" s="43"/>
      <c r="BP1541" s="43"/>
      <c r="BQ1541" s="43"/>
      <c r="BR1541" s="43"/>
      <c r="BS1541" s="43"/>
      <c r="BV1541" s="43"/>
      <c r="BW1541" s="43"/>
      <c r="BX1541" s="43"/>
      <c r="BY1541" s="43"/>
      <c r="BZ1541" s="43"/>
      <c r="CC1541" s="43"/>
      <c r="CD1541" s="43"/>
      <c r="CE1541" s="43"/>
      <c r="CF1541" s="43"/>
      <c r="CG1541" s="43"/>
    </row>
    <row r="1542" spans="4:85" x14ac:dyDescent="0.2">
      <c r="AM1542" s="43"/>
      <c r="AN1542" s="43"/>
      <c r="AO1542" s="43"/>
      <c r="AP1542" s="43"/>
      <c r="AQ1542" s="43"/>
      <c r="AT1542" s="43"/>
      <c r="AU1542" s="43"/>
      <c r="AV1542" s="43"/>
      <c r="AW1542" s="43"/>
      <c r="AX1542" s="43"/>
      <c r="BA1542" s="43"/>
      <c r="BB1542" s="43"/>
      <c r="BC1542" s="43"/>
      <c r="BD1542" s="43"/>
      <c r="BE1542" s="43"/>
      <c r="BH1542" s="43"/>
      <c r="BI1542" s="43"/>
      <c r="BJ1542" s="43"/>
      <c r="BK1542" s="43"/>
      <c r="BL1542" s="43"/>
      <c r="BO1542" s="43"/>
      <c r="BP1542" s="43"/>
      <c r="BQ1542" s="43"/>
      <c r="BR1542" s="43"/>
      <c r="BS1542" s="43"/>
      <c r="BV1542" s="43"/>
      <c r="BW1542" s="43"/>
      <c r="BX1542" s="43"/>
      <c r="BY1542" s="43"/>
      <c r="BZ1542" s="43"/>
      <c r="CC1542" s="43"/>
      <c r="CD1542" s="43"/>
      <c r="CE1542" s="43"/>
      <c r="CF1542" s="43"/>
      <c r="CG1542" s="43"/>
    </row>
    <row r="1543" spans="4:85" x14ac:dyDescent="0.2">
      <c r="AM1543" s="43"/>
      <c r="AN1543" s="43"/>
      <c r="AO1543" s="43"/>
      <c r="AP1543" s="43"/>
      <c r="AQ1543" s="43"/>
      <c r="AT1543" s="43"/>
      <c r="AU1543" s="43"/>
      <c r="AV1543" s="43"/>
      <c r="AW1543" s="43"/>
      <c r="AX1543" s="43"/>
      <c r="BA1543" s="43"/>
      <c r="BB1543" s="43"/>
      <c r="BC1543" s="43"/>
      <c r="BD1543" s="43"/>
      <c r="BE1543" s="43"/>
      <c r="BH1543" s="43"/>
      <c r="BI1543" s="43"/>
      <c r="BJ1543" s="43"/>
      <c r="BK1543" s="43"/>
      <c r="BL1543" s="43"/>
      <c r="BO1543" s="43"/>
      <c r="BP1543" s="43"/>
      <c r="BQ1543" s="43"/>
      <c r="BR1543" s="43"/>
      <c r="BS1543" s="43"/>
      <c r="BV1543" s="43"/>
      <c r="BW1543" s="43"/>
      <c r="BX1543" s="43"/>
      <c r="BY1543" s="43"/>
      <c r="BZ1543" s="43"/>
      <c r="CC1543" s="43"/>
      <c r="CD1543" s="43"/>
      <c r="CE1543" s="43"/>
      <c r="CF1543" s="43"/>
      <c r="CG1543" s="43"/>
    </row>
    <row r="1544" spans="4:85" x14ac:dyDescent="0.2">
      <c r="AM1544" s="43"/>
      <c r="AN1544" s="43"/>
      <c r="AO1544" s="43"/>
      <c r="AP1544" s="43"/>
      <c r="AQ1544" s="43"/>
      <c r="AT1544" s="43"/>
      <c r="AU1544" s="43"/>
      <c r="AV1544" s="43"/>
      <c r="AW1544" s="43"/>
      <c r="AX1544" s="43"/>
      <c r="BA1544" s="43"/>
      <c r="BB1544" s="43"/>
      <c r="BC1544" s="43"/>
      <c r="BD1544" s="43"/>
      <c r="BE1544" s="43"/>
      <c r="BH1544" s="43"/>
      <c r="BI1544" s="43"/>
      <c r="BJ1544" s="43"/>
      <c r="BK1544" s="43"/>
      <c r="BL1544" s="43"/>
      <c r="BO1544" s="43"/>
      <c r="BP1544" s="43"/>
      <c r="BQ1544" s="43"/>
      <c r="BR1544" s="43"/>
      <c r="BS1544" s="43"/>
      <c r="BV1544" s="43"/>
      <c r="BW1544" s="43"/>
      <c r="BX1544" s="43"/>
      <c r="BY1544" s="43"/>
      <c r="BZ1544" s="43"/>
      <c r="CC1544" s="43"/>
      <c r="CD1544" s="43"/>
      <c r="CE1544" s="43"/>
      <c r="CF1544" s="43"/>
      <c r="CG1544" s="43"/>
    </row>
    <row r="1545" spans="4:85" x14ac:dyDescent="0.2">
      <c r="AM1545" s="43"/>
      <c r="AN1545" s="43"/>
      <c r="AO1545" s="43"/>
      <c r="AP1545" s="43"/>
      <c r="AQ1545" s="43"/>
      <c r="AT1545" s="43"/>
      <c r="AU1545" s="43"/>
      <c r="AV1545" s="43"/>
      <c r="AW1545" s="43"/>
      <c r="AX1545" s="43"/>
      <c r="BA1545" s="43"/>
      <c r="BB1545" s="43"/>
      <c r="BC1545" s="43"/>
      <c r="BD1545" s="43"/>
      <c r="BE1545" s="43"/>
      <c r="BH1545" s="43"/>
      <c r="BI1545" s="43"/>
      <c r="BJ1545" s="43"/>
      <c r="BK1545" s="43"/>
      <c r="BL1545" s="43"/>
      <c r="BO1545" s="43"/>
      <c r="BP1545" s="43"/>
      <c r="BQ1545" s="43"/>
      <c r="BR1545" s="43"/>
      <c r="BS1545" s="43"/>
      <c r="BV1545" s="43"/>
      <c r="BW1545" s="43"/>
      <c r="BX1545" s="43"/>
      <c r="BY1545" s="43"/>
      <c r="BZ1545" s="43"/>
      <c r="CC1545" s="43"/>
      <c r="CD1545" s="43"/>
      <c r="CE1545" s="43"/>
      <c r="CF1545" s="43"/>
      <c r="CG1545" s="43"/>
    </row>
    <row r="1546" spans="4:85" x14ac:dyDescent="0.2">
      <c r="AM1546" s="43"/>
      <c r="AN1546" s="43"/>
      <c r="AO1546" s="43"/>
      <c r="AP1546" s="43"/>
      <c r="AQ1546" s="43"/>
      <c r="AT1546" s="43"/>
      <c r="AU1546" s="43"/>
      <c r="AV1546" s="43"/>
      <c r="AW1546" s="43"/>
      <c r="AX1546" s="43"/>
      <c r="BA1546" s="43"/>
      <c r="BB1546" s="43"/>
      <c r="BC1546" s="43"/>
      <c r="BD1546" s="43"/>
      <c r="BE1546" s="43"/>
      <c r="BH1546" s="43"/>
      <c r="BI1546" s="43"/>
      <c r="BJ1546" s="43"/>
      <c r="BK1546" s="43"/>
      <c r="BL1546" s="43"/>
      <c r="BO1546" s="43"/>
      <c r="BP1546" s="43"/>
      <c r="BQ1546" s="43"/>
      <c r="BR1546" s="43"/>
      <c r="BS1546" s="43"/>
      <c r="BV1546" s="43"/>
      <c r="BW1546" s="43"/>
      <c r="BX1546" s="43"/>
      <c r="BY1546" s="43"/>
      <c r="BZ1546" s="43"/>
      <c r="CC1546" s="43"/>
      <c r="CD1546" s="43"/>
      <c r="CE1546" s="43"/>
      <c r="CF1546" s="43"/>
      <c r="CG1546" s="43"/>
    </row>
    <row r="1547" spans="4:85" x14ac:dyDescent="0.2">
      <c r="AM1547" s="43"/>
      <c r="AN1547" s="43"/>
      <c r="AO1547" s="43"/>
      <c r="AP1547" s="43"/>
      <c r="AQ1547" s="43"/>
      <c r="AT1547" s="43"/>
      <c r="AU1547" s="43"/>
      <c r="AV1547" s="43"/>
      <c r="AW1547" s="43"/>
      <c r="AX1547" s="43"/>
      <c r="BA1547" s="43"/>
      <c r="BB1547" s="43"/>
      <c r="BC1547" s="43"/>
      <c r="BD1547" s="43"/>
      <c r="BE1547" s="43"/>
      <c r="BH1547" s="43"/>
      <c r="BI1547" s="43"/>
      <c r="BJ1547" s="43"/>
      <c r="BK1547" s="43"/>
      <c r="BL1547" s="43"/>
      <c r="BO1547" s="43"/>
      <c r="BP1547" s="43"/>
      <c r="BQ1547" s="43"/>
      <c r="BR1547" s="43"/>
      <c r="BS1547" s="43"/>
      <c r="BV1547" s="43"/>
      <c r="BW1547" s="43"/>
      <c r="BX1547" s="43"/>
      <c r="BY1547" s="43"/>
      <c r="BZ1547" s="43"/>
      <c r="CC1547" s="43"/>
      <c r="CD1547" s="43"/>
      <c r="CE1547" s="43"/>
      <c r="CF1547" s="43"/>
      <c r="CG1547" s="43"/>
    </row>
    <row r="1548" spans="4:85" x14ac:dyDescent="0.2">
      <c r="AM1548" s="43"/>
      <c r="AN1548" s="43"/>
      <c r="AO1548" s="43"/>
      <c r="AP1548" s="43"/>
      <c r="AQ1548" s="43"/>
      <c r="AT1548" s="43"/>
      <c r="AU1548" s="43"/>
      <c r="AV1548" s="43"/>
      <c r="AW1548" s="43"/>
      <c r="AX1548" s="43"/>
      <c r="BA1548" s="43"/>
      <c r="BB1548" s="43"/>
      <c r="BC1548" s="43"/>
      <c r="BD1548" s="43"/>
      <c r="BE1548" s="43"/>
      <c r="BH1548" s="43"/>
      <c r="BI1548" s="43"/>
      <c r="BJ1548" s="43"/>
      <c r="BK1548" s="43"/>
      <c r="BL1548" s="43"/>
      <c r="BO1548" s="43"/>
      <c r="BP1548" s="43"/>
      <c r="BQ1548" s="43"/>
      <c r="BR1548" s="43"/>
      <c r="BS1548" s="43"/>
      <c r="BV1548" s="43"/>
      <c r="BW1548" s="43"/>
      <c r="BX1548" s="43"/>
      <c r="BY1548" s="43"/>
      <c r="BZ1548" s="43"/>
      <c r="CC1548" s="43"/>
      <c r="CD1548" s="43"/>
      <c r="CE1548" s="43"/>
      <c r="CF1548" s="43"/>
      <c r="CG1548" s="43"/>
    </row>
    <row r="1549" spans="4:85" x14ac:dyDescent="0.2">
      <c r="AM1549" s="43"/>
      <c r="AN1549" s="43"/>
      <c r="AO1549" s="43"/>
      <c r="AP1549" s="43"/>
      <c r="AQ1549" s="43"/>
      <c r="AT1549" s="43"/>
      <c r="AU1549" s="43"/>
      <c r="AV1549" s="43"/>
      <c r="AW1549" s="43"/>
      <c r="AX1549" s="43"/>
      <c r="BA1549" s="43"/>
      <c r="BB1549" s="43"/>
      <c r="BC1549" s="43"/>
      <c r="BD1549" s="43"/>
      <c r="BE1549" s="43"/>
      <c r="BH1549" s="43"/>
      <c r="BI1549" s="43"/>
      <c r="BJ1549" s="43"/>
      <c r="BK1549" s="43"/>
      <c r="BL1549" s="43"/>
      <c r="BO1549" s="43"/>
      <c r="BP1549" s="43"/>
      <c r="BQ1549" s="43"/>
      <c r="BR1549" s="43"/>
      <c r="BS1549" s="43"/>
      <c r="BV1549" s="43"/>
      <c r="BW1549" s="43"/>
      <c r="BX1549" s="43"/>
      <c r="BY1549" s="43"/>
      <c r="BZ1549" s="43"/>
      <c r="CC1549" s="43"/>
      <c r="CD1549" s="43"/>
      <c r="CE1549" s="43"/>
      <c r="CF1549" s="43"/>
      <c r="CG1549" s="43"/>
    </row>
    <row r="1550" spans="4:85" x14ac:dyDescent="0.2">
      <c r="AM1550" s="43"/>
      <c r="AN1550" s="43"/>
      <c r="AO1550" s="43"/>
      <c r="AP1550" s="43"/>
      <c r="AQ1550" s="43"/>
      <c r="AT1550" s="43"/>
      <c r="AU1550" s="43"/>
      <c r="AV1550" s="43"/>
      <c r="AW1550" s="43"/>
      <c r="AX1550" s="43"/>
      <c r="BA1550" s="43"/>
      <c r="BB1550" s="43"/>
      <c r="BC1550" s="43"/>
      <c r="BD1550" s="43"/>
      <c r="BE1550" s="43"/>
      <c r="BH1550" s="43"/>
      <c r="BI1550" s="43"/>
      <c r="BJ1550" s="43"/>
      <c r="BK1550" s="43"/>
      <c r="BL1550" s="43"/>
      <c r="BO1550" s="43"/>
      <c r="BP1550" s="43"/>
      <c r="BQ1550" s="43"/>
      <c r="BR1550" s="43"/>
      <c r="BS1550" s="43"/>
      <c r="BV1550" s="43"/>
      <c r="BW1550" s="43"/>
      <c r="BX1550" s="43"/>
      <c r="BY1550" s="43"/>
      <c r="BZ1550" s="43"/>
      <c r="CC1550" s="43"/>
      <c r="CD1550" s="43"/>
      <c r="CE1550" s="43"/>
      <c r="CF1550" s="43"/>
      <c r="CG1550" s="43"/>
    </row>
    <row r="1551" spans="4:85" x14ac:dyDescent="0.2">
      <c r="AM1551" s="43"/>
      <c r="AN1551" s="43"/>
      <c r="AO1551" s="43"/>
      <c r="AP1551" s="43"/>
      <c r="AQ1551" s="43"/>
      <c r="AT1551" s="43"/>
      <c r="AU1551" s="43"/>
      <c r="AV1551" s="43"/>
      <c r="AW1551" s="43"/>
      <c r="AX1551" s="43"/>
      <c r="BA1551" s="43"/>
      <c r="BB1551" s="43"/>
      <c r="BC1551" s="43"/>
      <c r="BD1551" s="43"/>
      <c r="BE1551" s="43"/>
      <c r="BH1551" s="43"/>
      <c r="BI1551" s="43"/>
      <c r="BJ1551" s="43"/>
      <c r="BK1551" s="43"/>
      <c r="BL1551" s="43"/>
      <c r="BO1551" s="43"/>
      <c r="BP1551" s="43"/>
      <c r="BQ1551" s="43"/>
      <c r="BR1551" s="43"/>
      <c r="BS1551" s="43"/>
      <c r="BV1551" s="43"/>
      <c r="BW1551" s="43"/>
      <c r="BX1551" s="43"/>
      <c r="BY1551" s="43"/>
      <c r="BZ1551" s="43"/>
      <c r="CC1551" s="43"/>
      <c r="CD1551" s="43"/>
      <c r="CE1551" s="43"/>
      <c r="CF1551" s="43"/>
      <c r="CG1551" s="43"/>
    </row>
    <row r="1552" spans="4:85" x14ac:dyDescent="0.2">
      <c r="AM1552" s="43"/>
      <c r="AT1552" s="43"/>
      <c r="BA1552" s="43"/>
      <c r="BH1552" s="43"/>
      <c r="BO1552" s="43"/>
      <c r="BV1552" s="43"/>
      <c r="CC1552" s="43"/>
    </row>
    <row r="1553" spans="39:81" x14ac:dyDescent="0.2">
      <c r="AM1553" s="43"/>
      <c r="AT1553" s="43"/>
      <c r="BA1553" s="43"/>
      <c r="BH1553" s="43"/>
      <c r="BO1553" s="43"/>
      <c r="BV1553" s="43"/>
      <c r="CC1553" s="43"/>
    </row>
    <row r="1554" spans="39:81" x14ac:dyDescent="0.2">
      <c r="AM1554" s="43"/>
      <c r="AT1554" s="43"/>
      <c r="BA1554" s="43"/>
      <c r="BH1554" s="43"/>
      <c r="BO1554" s="43"/>
      <c r="BV1554" s="43"/>
      <c r="CC1554" s="43"/>
    </row>
    <row r="1555" spans="39:81" x14ac:dyDescent="0.2">
      <c r="AM1555" s="43"/>
      <c r="AT1555" s="43"/>
      <c r="BA1555" s="43"/>
      <c r="BH1555" s="43"/>
      <c r="BO1555" s="43"/>
      <c r="BV1555" s="43"/>
      <c r="CC1555" s="43"/>
    </row>
    <row r="1556" spans="39:81" x14ac:dyDescent="0.2">
      <c r="AM1556" s="43"/>
      <c r="AT1556" s="43"/>
      <c r="BA1556" s="43"/>
      <c r="BH1556" s="43"/>
      <c r="BO1556" s="43"/>
      <c r="BV1556" s="43"/>
      <c r="CC1556" s="43"/>
    </row>
    <row r="1557" spans="39:81" x14ac:dyDescent="0.2">
      <c r="AM1557" s="43"/>
      <c r="AT1557" s="43"/>
      <c r="BA1557" s="43"/>
      <c r="BH1557" s="43"/>
      <c r="BO1557" s="43"/>
      <c r="BV1557" s="43"/>
      <c r="CC1557" s="43"/>
    </row>
    <row r="1558" spans="39:81" x14ac:dyDescent="0.2">
      <c r="AM1558" s="43"/>
      <c r="AT1558" s="43"/>
      <c r="BA1558" s="43"/>
      <c r="BH1558" s="43"/>
      <c r="BO1558" s="43"/>
      <c r="BV1558" s="43"/>
      <c r="CC1558" s="43"/>
    </row>
    <row r="1559" spans="39:81" x14ac:dyDescent="0.2">
      <c r="AM1559" s="43"/>
      <c r="AT1559" s="43"/>
      <c r="BA1559" s="43"/>
      <c r="BH1559" s="43"/>
      <c r="BO1559" s="43"/>
      <c r="BV1559" s="43"/>
      <c r="CC1559" s="43"/>
    </row>
    <row r="1560" spans="39:81" x14ac:dyDescent="0.2">
      <c r="AM1560" s="43"/>
      <c r="AT1560" s="43"/>
      <c r="BA1560" s="43"/>
      <c r="BH1560" s="43"/>
      <c r="BO1560" s="43"/>
      <c r="BV1560" s="43"/>
      <c r="CC1560" s="43"/>
    </row>
    <row r="1561" spans="39:81" x14ac:dyDescent="0.2">
      <c r="AM1561" s="43"/>
      <c r="AT1561" s="43"/>
      <c r="BA1561" s="43"/>
      <c r="BH1561" s="43"/>
      <c r="BO1561" s="43"/>
      <c r="BV1561" s="43"/>
      <c r="CC1561" s="43"/>
    </row>
    <row r="1562" spans="39:81" x14ac:dyDescent="0.2">
      <c r="AM1562" s="43"/>
      <c r="AT1562" s="43"/>
      <c r="BA1562" s="43"/>
      <c r="BH1562" s="43"/>
      <c r="BO1562" s="43"/>
      <c r="BV1562" s="43"/>
      <c r="CC1562" s="43"/>
    </row>
    <row r="1563" spans="39:81" x14ac:dyDescent="0.2">
      <c r="AM1563" s="43"/>
      <c r="AT1563" s="43"/>
      <c r="BA1563" s="43"/>
      <c r="BH1563" s="43"/>
      <c r="BO1563" s="43"/>
      <c r="BV1563" s="43"/>
      <c r="CC1563" s="43"/>
    </row>
    <row r="1564" spans="39:81" x14ac:dyDescent="0.2">
      <c r="AM1564" s="43"/>
      <c r="AT1564" s="43"/>
      <c r="BA1564" s="43"/>
      <c r="BH1564" s="43"/>
      <c r="BO1564" s="43"/>
      <c r="BV1564" s="43"/>
      <c r="CC1564" s="43"/>
    </row>
    <row r="1565" spans="39:81" x14ac:dyDescent="0.2">
      <c r="AM1565" s="43"/>
      <c r="AT1565" s="43"/>
      <c r="BA1565" s="43"/>
      <c r="BH1565" s="43"/>
      <c r="BO1565" s="43"/>
      <c r="BV1565" s="43"/>
      <c r="CC1565" s="43"/>
    </row>
    <row r="1566" spans="39:81" x14ac:dyDescent="0.2">
      <c r="AM1566" s="43"/>
      <c r="AT1566" s="43"/>
      <c r="BA1566" s="43"/>
      <c r="BH1566" s="43"/>
      <c r="BO1566" s="43"/>
      <c r="BV1566" s="43"/>
      <c r="CC1566" s="43"/>
    </row>
    <row r="1567" spans="39:81" x14ac:dyDescent="0.2">
      <c r="AM1567" s="43"/>
      <c r="AT1567" s="43"/>
      <c r="BA1567" s="43"/>
      <c r="BH1567" s="43"/>
      <c r="BO1567" s="43"/>
      <c r="BV1567" s="43"/>
      <c r="CC1567" s="43"/>
    </row>
    <row r="1568" spans="39:81" x14ac:dyDescent="0.2">
      <c r="AM1568" s="43"/>
      <c r="AT1568" s="43"/>
      <c r="BA1568" s="43"/>
      <c r="BH1568" s="43"/>
      <c r="BO1568" s="43"/>
      <c r="BV1568" s="43"/>
      <c r="CC1568" s="43"/>
    </row>
  </sheetData>
  <mergeCells count="13">
    <mergeCell ref="CC3:CI3"/>
    <mergeCell ref="BV3:CB3"/>
    <mergeCell ref="AF3:AL3"/>
    <mergeCell ref="A3:C4"/>
    <mergeCell ref="D3:J3"/>
    <mergeCell ref="K3:Q3"/>
    <mergeCell ref="R3:X3"/>
    <mergeCell ref="Y3:AE3"/>
    <mergeCell ref="BO3:BU3"/>
    <mergeCell ref="BH3:BN3"/>
    <mergeCell ref="BA3:BG3"/>
    <mergeCell ref="AT3:AZ3"/>
    <mergeCell ref="AM3:AS3"/>
  </mergeCells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66FCD-2BB0-4F7D-BAC2-E243A07F5197}">
  <dimension ref="A1:H247"/>
  <sheetViews>
    <sheetView topLeftCell="A160" workbookViewId="0">
      <selection activeCell="D2" sqref="D2:H246"/>
    </sheetView>
  </sheetViews>
  <sheetFormatPr defaultRowHeight="15" x14ac:dyDescent="0.25"/>
  <cols>
    <col min="3" max="3" width="9.140625" style="768"/>
  </cols>
  <sheetData>
    <row r="1" spans="1:8" ht="45.75" thickBot="1" x14ac:dyDescent="0.3">
      <c r="B1" s="762" t="s">
        <v>147</v>
      </c>
      <c r="C1" s="766" t="s">
        <v>617</v>
      </c>
      <c r="D1" s="762" t="s">
        <v>618</v>
      </c>
      <c r="E1" s="762" t="s">
        <v>619</v>
      </c>
      <c r="F1" s="762" t="s">
        <v>620</v>
      </c>
      <c r="G1" s="762" t="s">
        <v>621</v>
      </c>
      <c r="H1" s="762" t="s">
        <v>622</v>
      </c>
    </row>
    <row r="2" spans="1:8" ht="15.75" thickBot="1" x14ac:dyDescent="0.3">
      <c r="A2" s="538" t="s">
        <v>147</v>
      </c>
      <c r="B2" s="763">
        <v>0</v>
      </c>
      <c r="C2" s="767" t="s">
        <v>623</v>
      </c>
      <c r="D2" s="764">
        <v>211447</v>
      </c>
      <c r="E2" s="764">
        <v>98868</v>
      </c>
      <c r="F2" s="764">
        <v>94769</v>
      </c>
      <c r="G2" s="764">
        <v>79800</v>
      </c>
      <c r="H2" s="764">
        <v>75605</v>
      </c>
    </row>
    <row r="3" spans="1:8" x14ac:dyDescent="0.25">
      <c r="A3" s="546" t="s">
        <v>148</v>
      </c>
      <c r="B3" s="763">
        <v>11000</v>
      </c>
      <c r="C3" s="767" t="s">
        <v>555</v>
      </c>
      <c r="D3" s="764">
        <v>36829</v>
      </c>
      <c r="E3" s="764">
        <v>19805</v>
      </c>
      <c r="F3" s="764">
        <v>17931</v>
      </c>
      <c r="G3" s="764">
        <v>9382</v>
      </c>
      <c r="H3" s="764">
        <v>8841</v>
      </c>
    </row>
    <row r="4" spans="1:8" x14ac:dyDescent="0.25">
      <c r="A4" s="554" t="s">
        <v>149</v>
      </c>
      <c r="B4" s="763">
        <v>11110</v>
      </c>
      <c r="C4" s="767" t="s">
        <v>624</v>
      </c>
      <c r="D4" s="764">
        <v>4414</v>
      </c>
      <c r="E4" s="764">
        <v>3633</v>
      </c>
      <c r="F4" s="764">
        <v>2932</v>
      </c>
      <c r="G4" s="764">
        <v>1308</v>
      </c>
      <c r="H4" s="764">
        <v>713</v>
      </c>
    </row>
    <row r="5" spans="1:8" x14ac:dyDescent="0.25">
      <c r="A5" s="561" t="s">
        <v>151</v>
      </c>
      <c r="B5" s="763">
        <v>11120</v>
      </c>
      <c r="C5" s="767" t="s">
        <v>625</v>
      </c>
      <c r="D5" s="764">
        <v>2655</v>
      </c>
      <c r="E5" s="764">
        <v>2416</v>
      </c>
      <c r="F5" s="764">
        <v>2012</v>
      </c>
      <c r="G5" s="764">
        <v>358</v>
      </c>
      <c r="H5" s="764">
        <v>335</v>
      </c>
    </row>
    <row r="6" spans="1:8" x14ac:dyDescent="0.25">
      <c r="A6" s="561" t="s">
        <v>153</v>
      </c>
      <c r="B6" s="763">
        <v>11130</v>
      </c>
      <c r="C6" s="767" t="s">
        <v>626</v>
      </c>
      <c r="D6" s="764">
        <v>1930</v>
      </c>
      <c r="E6" s="764">
        <v>1797</v>
      </c>
      <c r="F6" s="764">
        <v>1500</v>
      </c>
      <c r="G6" s="764">
        <v>385</v>
      </c>
      <c r="H6" s="764">
        <v>319</v>
      </c>
    </row>
    <row r="7" spans="1:8" x14ac:dyDescent="0.25">
      <c r="A7" s="561" t="s">
        <v>155</v>
      </c>
      <c r="B7" s="763">
        <v>11140</v>
      </c>
      <c r="C7" s="767" t="s">
        <v>627</v>
      </c>
      <c r="D7" s="764">
        <v>2081</v>
      </c>
      <c r="E7" s="764">
        <v>1708</v>
      </c>
      <c r="F7" s="764">
        <v>1364</v>
      </c>
      <c r="G7" s="764">
        <v>300</v>
      </c>
      <c r="H7" s="764">
        <v>300</v>
      </c>
    </row>
    <row r="8" spans="1:8" x14ac:dyDescent="0.25">
      <c r="A8" s="561" t="s">
        <v>157</v>
      </c>
      <c r="B8" s="763">
        <v>11150</v>
      </c>
      <c r="C8" s="767" t="s">
        <v>628</v>
      </c>
      <c r="D8" s="764">
        <v>1872</v>
      </c>
      <c r="E8" s="764">
        <v>1587</v>
      </c>
      <c r="F8" s="764">
        <v>1585</v>
      </c>
      <c r="G8" s="764">
        <v>222</v>
      </c>
      <c r="H8" s="764">
        <v>220</v>
      </c>
    </row>
    <row r="9" spans="1:8" x14ac:dyDescent="0.25">
      <c r="A9" s="561" t="s">
        <v>159</v>
      </c>
      <c r="B9" s="763">
        <v>11160</v>
      </c>
      <c r="C9" s="767" t="s">
        <v>629</v>
      </c>
      <c r="D9" s="764">
        <v>666</v>
      </c>
      <c r="E9" s="764">
        <v>629</v>
      </c>
      <c r="F9" s="764">
        <v>629</v>
      </c>
      <c r="G9" s="764">
        <v>296</v>
      </c>
      <c r="H9" s="764">
        <v>276</v>
      </c>
    </row>
    <row r="10" spans="1:8" x14ac:dyDescent="0.25">
      <c r="A10" s="561" t="s">
        <v>161</v>
      </c>
      <c r="B10" s="763">
        <v>11210</v>
      </c>
      <c r="C10" s="767" t="s">
        <v>221</v>
      </c>
      <c r="D10" s="764">
        <v>4830</v>
      </c>
      <c r="E10" s="764">
        <v>3369</v>
      </c>
      <c r="F10" s="764">
        <v>2630</v>
      </c>
      <c r="G10" s="764">
        <v>1015</v>
      </c>
      <c r="H10" s="764">
        <v>1007</v>
      </c>
    </row>
    <row r="11" spans="1:8" x14ac:dyDescent="0.25">
      <c r="A11" s="561" t="s">
        <v>163</v>
      </c>
      <c r="B11" s="763">
        <v>11220</v>
      </c>
      <c r="C11" s="767" t="s">
        <v>223</v>
      </c>
      <c r="D11" s="764">
        <v>2180</v>
      </c>
      <c r="E11" s="764">
        <v>2127</v>
      </c>
      <c r="F11" s="764">
        <v>2127</v>
      </c>
      <c r="G11" s="764">
        <v>650</v>
      </c>
      <c r="H11" s="764">
        <v>579</v>
      </c>
    </row>
    <row r="12" spans="1:8" x14ac:dyDescent="0.25">
      <c r="A12" s="561" t="s">
        <v>165</v>
      </c>
      <c r="B12" s="763">
        <v>11230</v>
      </c>
      <c r="C12" s="767" t="s">
        <v>630</v>
      </c>
      <c r="D12" s="764">
        <v>3121</v>
      </c>
      <c r="E12" s="764">
        <v>2468</v>
      </c>
      <c r="F12" s="764">
        <v>2074</v>
      </c>
      <c r="G12" s="764">
        <v>850</v>
      </c>
      <c r="H12" s="764">
        <v>812</v>
      </c>
    </row>
    <row r="13" spans="1:8" x14ac:dyDescent="0.25">
      <c r="A13" s="561" t="s">
        <v>167</v>
      </c>
      <c r="B13" s="763">
        <v>11240</v>
      </c>
      <c r="C13" s="767" t="s">
        <v>631</v>
      </c>
      <c r="D13" s="764">
        <v>1654</v>
      </c>
      <c r="E13" s="764">
        <v>1650</v>
      </c>
      <c r="F13" s="764">
        <v>1646</v>
      </c>
      <c r="G13" s="764">
        <v>762</v>
      </c>
      <c r="H13" s="764">
        <v>760</v>
      </c>
    </row>
    <row r="14" spans="1:8" x14ac:dyDescent="0.25">
      <c r="A14" s="561" t="s">
        <v>169</v>
      </c>
      <c r="B14" s="763">
        <v>11260</v>
      </c>
      <c r="C14" s="767" t="s">
        <v>632</v>
      </c>
      <c r="D14" s="764">
        <v>173</v>
      </c>
      <c r="E14" s="764">
        <v>168</v>
      </c>
      <c r="F14" s="764">
        <v>160</v>
      </c>
      <c r="G14" s="764">
        <v>113</v>
      </c>
      <c r="H14" s="764">
        <v>112</v>
      </c>
    </row>
    <row r="15" spans="1:8" x14ac:dyDescent="0.25">
      <c r="A15" s="561" t="s">
        <v>171</v>
      </c>
      <c r="B15" s="763">
        <v>11270</v>
      </c>
      <c r="C15" s="767" t="s">
        <v>633</v>
      </c>
      <c r="D15" s="764">
        <v>98</v>
      </c>
      <c r="E15" s="764">
        <v>97</v>
      </c>
      <c r="F15" s="764">
        <v>97</v>
      </c>
      <c r="G15" s="764">
        <v>97</v>
      </c>
      <c r="H15" s="764">
        <v>78</v>
      </c>
    </row>
    <row r="16" spans="1:8" x14ac:dyDescent="0.25">
      <c r="A16" s="561" t="s">
        <v>173</v>
      </c>
      <c r="B16" s="763">
        <v>11280</v>
      </c>
      <c r="C16" s="767" t="s">
        <v>634</v>
      </c>
      <c r="D16" s="764">
        <v>440</v>
      </c>
      <c r="E16" s="764">
        <v>412</v>
      </c>
      <c r="F16" s="764">
        <v>297</v>
      </c>
      <c r="G16" s="764">
        <v>297</v>
      </c>
      <c r="H16" s="764">
        <v>257</v>
      </c>
    </row>
    <row r="17" spans="1:8" x14ac:dyDescent="0.25">
      <c r="A17" s="561" t="s">
        <v>175</v>
      </c>
      <c r="B17" s="763">
        <v>11310</v>
      </c>
      <c r="C17" s="767" t="s">
        <v>227</v>
      </c>
      <c r="D17" s="764">
        <v>2617</v>
      </c>
      <c r="E17" s="764">
        <v>1955</v>
      </c>
      <c r="F17" s="764">
        <v>1833</v>
      </c>
      <c r="G17" s="764">
        <v>1018</v>
      </c>
      <c r="H17" s="764">
        <v>967</v>
      </c>
    </row>
    <row r="18" spans="1:8" x14ac:dyDescent="0.25">
      <c r="A18" s="561" t="s">
        <v>177</v>
      </c>
      <c r="B18" s="763">
        <v>11320</v>
      </c>
      <c r="C18" s="767" t="s">
        <v>635</v>
      </c>
      <c r="D18" s="764">
        <v>1001</v>
      </c>
      <c r="E18" s="764">
        <v>896</v>
      </c>
      <c r="F18" s="764">
        <v>896</v>
      </c>
      <c r="G18" s="764">
        <v>630</v>
      </c>
      <c r="H18" s="764">
        <v>530</v>
      </c>
    </row>
    <row r="19" spans="1:8" x14ac:dyDescent="0.25">
      <c r="A19" s="561" t="s">
        <v>179</v>
      </c>
      <c r="B19" s="763">
        <v>11410</v>
      </c>
      <c r="C19" s="767" t="s">
        <v>231</v>
      </c>
      <c r="D19" s="764">
        <v>4942</v>
      </c>
      <c r="E19" s="764">
        <v>3866</v>
      </c>
      <c r="F19" s="764">
        <v>3290</v>
      </c>
      <c r="G19" s="764">
        <v>1299</v>
      </c>
      <c r="H19" s="764">
        <v>1250</v>
      </c>
    </row>
    <row r="20" spans="1:8" x14ac:dyDescent="0.25">
      <c r="A20" s="570" t="s">
        <v>181</v>
      </c>
      <c r="B20" s="763">
        <v>11510</v>
      </c>
      <c r="C20" s="767" t="s">
        <v>636</v>
      </c>
      <c r="D20" s="764">
        <v>2155</v>
      </c>
      <c r="E20" s="764">
        <v>1738</v>
      </c>
      <c r="F20" s="764">
        <v>1440</v>
      </c>
      <c r="G20" s="764">
        <v>624</v>
      </c>
      <c r="H20" s="764">
        <v>598</v>
      </c>
    </row>
    <row r="21" spans="1:8" x14ac:dyDescent="0.25">
      <c r="A21" s="577" t="s">
        <v>184</v>
      </c>
      <c r="B21" s="763">
        <v>12000</v>
      </c>
      <c r="C21" s="767" t="s">
        <v>637</v>
      </c>
      <c r="D21" s="764">
        <v>6732</v>
      </c>
      <c r="E21" s="764">
        <v>4880</v>
      </c>
      <c r="F21" s="764">
        <v>4553</v>
      </c>
      <c r="G21" s="764">
        <v>3714</v>
      </c>
      <c r="H21" s="764">
        <v>2684</v>
      </c>
    </row>
    <row r="22" spans="1:8" x14ac:dyDescent="0.25">
      <c r="A22" s="554" t="s">
        <v>185</v>
      </c>
      <c r="B22" s="763">
        <v>12110</v>
      </c>
      <c r="C22" s="767" t="s">
        <v>638</v>
      </c>
      <c r="D22" s="764">
        <v>1271</v>
      </c>
      <c r="E22" s="764">
        <v>1008</v>
      </c>
      <c r="F22" s="764">
        <v>961</v>
      </c>
      <c r="G22" s="764">
        <v>840</v>
      </c>
      <c r="H22" s="764">
        <v>509</v>
      </c>
    </row>
    <row r="23" spans="1:8" x14ac:dyDescent="0.25">
      <c r="A23" s="554" t="s">
        <v>187</v>
      </c>
      <c r="B23" s="763">
        <v>12210</v>
      </c>
      <c r="C23" s="767" t="s">
        <v>221</v>
      </c>
      <c r="D23" s="764">
        <v>619</v>
      </c>
      <c r="E23" s="764">
        <v>522</v>
      </c>
      <c r="F23" s="764">
        <v>519</v>
      </c>
      <c r="G23" s="764">
        <v>378</v>
      </c>
      <c r="H23" s="764">
        <v>282</v>
      </c>
    </row>
    <row r="24" spans="1:8" x14ac:dyDescent="0.25">
      <c r="A24" s="561" t="s">
        <v>188</v>
      </c>
      <c r="B24" s="763">
        <v>12220</v>
      </c>
      <c r="C24" s="767" t="s">
        <v>639</v>
      </c>
      <c r="D24" s="764">
        <v>493</v>
      </c>
      <c r="E24" s="764">
        <v>427</v>
      </c>
      <c r="F24" s="764">
        <v>427</v>
      </c>
      <c r="G24" s="764">
        <v>427</v>
      </c>
      <c r="H24" s="764">
        <v>297</v>
      </c>
    </row>
    <row r="25" spans="1:8" x14ac:dyDescent="0.25">
      <c r="A25" s="561" t="s">
        <v>190</v>
      </c>
      <c r="B25" s="763">
        <v>12260</v>
      </c>
      <c r="C25" s="767" t="s">
        <v>640</v>
      </c>
      <c r="D25" s="764">
        <v>493</v>
      </c>
      <c r="E25" s="764">
        <v>454</v>
      </c>
      <c r="F25" s="764">
        <v>454</v>
      </c>
      <c r="G25" s="764">
        <v>454</v>
      </c>
      <c r="H25" s="764">
        <v>286</v>
      </c>
    </row>
    <row r="26" spans="1:8" x14ac:dyDescent="0.25">
      <c r="A26" s="561" t="s">
        <v>192</v>
      </c>
      <c r="B26" s="763">
        <v>12310</v>
      </c>
      <c r="C26" s="767" t="s">
        <v>227</v>
      </c>
      <c r="D26" s="764">
        <v>482</v>
      </c>
      <c r="E26" s="764">
        <v>397</v>
      </c>
      <c r="F26" s="764">
        <v>385</v>
      </c>
      <c r="G26" s="764">
        <v>348</v>
      </c>
      <c r="H26" s="764">
        <v>160</v>
      </c>
    </row>
    <row r="27" spans="1:8" x14ac:dyDescent="0.25">
      <c r="A27" s="561" t="s">
        <v>193</v>
      </c>
      <c r="B27" s="763">
        <v>12410</v>
      </c>
      <c r="C27" s="767" t="s">
        <v>231</v>
      </c>
      <c r="D27" s="764">
        <v>2391</v>
      </c>
      <c r="E27" s="764">
        <v>1950</v>
      </c>
      <c r="F27" s="764">
        <v>1556</v>
      </c>
      <c r="G27" s="764">
        <v>998</v>
      </c>
      <c r="H27" s="764">
        <v>680</v>
      </c>
    </row>
    <row r="28" spans="1:8" x14ac:dyDescent="0.25">
      <c r="A28" s="585" t="s">
        <v>194</v>
      </c>
      <c r="B28" s="763">
        <v>12510</v>
      </c>
      <c r="C28" s="767" t="s">
        <v>641</v>
      </c>
      <c r="D28" s="764">
        <v>869</v>
      </c>
      <c r="E28" s="764">
        <v>748</v>
      </c>
      <c r="F28" s="764">
        <v>748</v>
      </c>
      <c r="G28" s="764">
        <v>526</v>
      </c>
      <c r="H28" s="764">
        <v>418</v>
      </c>
    </row>
    <row r="29" spans="1:8" x14ac:dyDescent="0.25">
      <c r="A29" s="585" t="s">
        <v>196</v>
      </c>
      <c r="B29" s="763">
        <v>12520</v>
      </c>
      <c r="C29" s="767" t="s">
        <v>197</v>
      </c>
      <c r="D29" s="764">
        <v>114</v>
      </c>
      <c r="E29" s="764">
        <v>105</v>
      </c>
      <c r="F29" s="764">
        <v>105</v>
      </c>
      <c r="G29" s="764">
        <v>70</v>
      </c>
      <c r="H29" s="764">
        <v>63</v>
      </c>
    </row>
    <row r="30" spans="1:8" x14ac:dyDescent="0.25">
      <c r="A30" s="570" t="s">
        <v>198</v>
      </c>
      <c r="B30" s="763"/>
      <c r="C30" s="767"/>
      <c r="D30" s="764"/>
      <c r="E30" s="764"/>
      <c r="F30" s="764"/>
      <c r="G30" s="764"/>
      <c r="H30" s="764"/>
    </row>
    <row r="31" spans="1:8" x14ac:dyDescent="0.25">
      <c r="A31" s="593" t="s">
        <v>201</v>
      </c>
      <c r="B31" s="763">
        <v>13000</v>
      </c>
      <c r="C31" s="767" t="s">
        <v>642</v>
      </c>
      <c r="D31" s="764">
        <v>6384</v>
      </c>
      <c r="E31" s="764">
        <v>5037</v>
      </c>
      <c r="F31" s="764">
        <v>4713</v>
      </c>
      <c r="G31" s="764">
        <v>3398</v>
      </c>
      <c r="H31" s="764">
        <v>3008</v>
      </c>
    </row>
    <row r="32" spans="1:8" x14ac:dyDescent="0.25">
      <c r="A32" s="561" t="s">
        <v>203</v>
      </c>
      <c r="B32" s="763">
        <v>13410</v>
      </c>
      <c r="C32" s="767" t="s">
        <v>221</v>
      </c>
      <c r="D32" s="764">
        <v>717</v>
      </c>
      <c r="E32" s="764">
        <v>648</v>
      </c>
      <c r="F32" s="764">
        <v>648</v>
      </c>
      <c r="G32" s="764">
        <v>520</v>
      </c>
      <c r="H32" s="764">
        <v>432</v>
      </c>
    </row>
    <row r="33" spans="1:8" x14ac:dyDescent="0.25">
      <c r="A33" s="561" t="s">
        <v>204</v>
      </c>
      <c r="B33" s="763">
        <v>13420</v>
      </c>
      <c r="C33" s="767" t="s">
        <v>643</v>
      </c>
      <c r="D33" s="764">
        <v>423</v>
      </c>
      <c r="E33" s="764">
        <v>383</v>
      </c>
      <c r="F33" s="764">
        <v>383</v>
      </c>
      <c r="G33" s="764">
        <v>316</v>
      </c>
      <c r="H33" s="764">
        <v>290</v>
      </c>
    </row>
    <row r="34" spans="1:8" x14ac:dyDescent="0.25">
      <c r="A34" s="561" t="s">
        <v>205</v>
      </c>
      <c r="B34" s="763">
        <v>13430</v>
      </c>
      <c r="C34" s="767" t="s">
        <v>231</v>
      </c>
      <c r="D34" s="764">
        <v>2260</v>
      </c>
      <c r="E34" s="764">
        <v>1795</v>
      </c>
      <c r="F34" s="764">
        <v>1569</v>
      </c>
      <c r="G34" s="764">
        <v>858</v>
      </c>
      <c r="H34" s="764">
        <v>737</v>
      </c>
    </row>
    <row r="35" spans="1:8" x14ac:dyDescent="0.25">
      <c r="A35" s="561" t="s">
        <v>206</v>
      </c>
      <c r="B35" s="763">
        <v>13440</v>
      </c>
      <c r="C35" s="767" t="s">
        <v>227</v>
      </c>
      <c r="D35" s="764">
        <v>740</v>
      </c>
      <c r="E35" s="764">
        <v>663</v>
      </c>
      <c r="F35" s="764">
        <v>605</v>
      </c>
      <c r="G35" s="764">
        <v>497</v>
      </c>
      <c r="H35" s="764">
        <v>411</v>
      </c>
    </row>
    <row r="36" spans="1:8" x14ac:dyDescent="0.25">
      <c r="A36" s="608" t="s">
        <v>207</v>
      </c>
      <c r="B36" s="763">
        <v>13450</v>
      </c>
      <c r="C36" s="767" t="s">
        <v>556</v>
      </c>
      <c r="D36" s="764">
        <v>853</v>
      </c>
      <c r="E36" s="764">
        <v>694</v>
      </c>
      <c r="F36" s="764">
        <v>617</v>
      </c>
      <c r="G36" s="764">
        <v>352</v>
      </c>
      <c r="H36" s="764">
        <v>286</v>
      </c>
    </row>
    <row r="37" spans="1:8" x14ac:dyDescent="0.25">
      <c r="A37" s="561" t="s">
        <v>209</v>
      </c>
      <c r="B37" s="763">
        <v>13510</v>
      </c>
      <c r="C37" s="767" t="s">
        <v>644</v>
      </c>
      <c r="D37" s="764">
        <v>994</v>
      </c>
      <c r="E37" s="764">
        <v>920</v>
      </c>
      <c r="F37" s="764">
        <v>920</v>
      </c>
      <c r="G37" s="764">
        <v>738</v>
      </c>
      <c r="H37" s="764">
        <v>646</v>
      </c>
    </row>
    <row r="38" spans="1:8" x14ac:dyDescent="0.25">
      <c r="A38" s="561" t="s">
        <v>211</v>
      </c>
      <c r="B38" s="763">
        <v>13520</v>
      </c>
      <c r="C38" s="767" t="s">
        <v>645</v>
      </c>
      <c r="D38" s="764">
        <v>215</v>
      </c>
      <c r="E38" s="764">
        <v>201</v>
      </c>
      <c r="F38" s="764">
        <v>201</v>
      </c>
      <c r="G38" s="764">
        <v>193</v>
      </c>
      <c r="H38" s="764">
        <v>165</v>
      </c>
    </row>
    <row r="39" spans="1:8" x14ac:dyDescent="0.25">
      <c r="A39" s="561" t="s">
        <v>213</v>
      </c>
      <c r="B39" s="763">
        <v>13530</v>
      </c>
      <c r="C39" s="767" t="s">
        <v>646</v>
      </c>
      <c r="D39" s="764">
        <v>182</v>
      </c>
      <c r="E39" s="764">
        <v>182</v>
      </c>
      <c r="F39" s="764">
        <v>153</v>
      </c>
      <c r="G39" s="764">
        <v>73</v>
      </c>
      <c r="H39" s="764">
        <v>68</v>
      </c>
    </row>
    <row r="40" spans="1:8" x14ac:dyDescent="0.25">
      <c r="A40" s="570" t="s">
        <v>215</v>
      </c>
      <c r="B40" s="763"/>
      <c r="C40" s="767"/>
      <c r="D40" s="764"/>
      <c r="E40" s="764"/>
      <c r="F40" s="764"/>
      <c r="G40" s="764"/>
      <c r="H40" s="764"/>
    </row>
    <row r="41" spans="1:8" x14ac:dyDescent="0.25">
      <c r="A41" s="611" t="s">
        <v>217</v>
      </c>
      <c r="B41" s="763">
        <v>14000</v>
      </c>
      <c r="C41" s="767" t="s">
        <v>216</v>
      </c>
      <c r="D41" s="764">
        <v>30657</v>
      </c>
      <c r="E41" s="764">
        <v>17781</v>
      </c>
      <c r="F41" s="764">
        <v>14859</v>
      </c>
      <c r="G41" s="764">
        <v>8401</v>
      </c>
      <c r="H41" s="764">
        <v>6436</v>
      </c>
    </row>
    <row r="42" spans="1:8" x14ac:dyDescent="0.25">
      <c r="A42" s="614" t="s">
        <v>218</v>
      </c>
      <c r="B42" s="763">
        <v>14110</v>
      </c>
      <c r="C42" s="767" t="s">
        <v>219</v>
      </c>
      <c r="D42" s="764">
        <v>5424</v>
      </c>
      <c r="E42" s="764">
        <v>3624</v>
      </c>
      <c r="F42" s="764">
        <v>2929</v>
      </c>
      <c r="G42" s="764">
        <v>885</v>
      </c>
      <c r="H42" s="764">
        <v>674</v>
      </c>
    </row>
    <row r="43" spans="1:8" x14ac:dyDescent="0.25">
      <c r="A43" s="561" t="s">
        <v>220</v>
      </c>
      <c r="B43" s="763">
        <v>14210</v>
      </c>
      <c r="C43" s="767" t="s">
        <v>221</v>
      </c>
      <c r="D43" s="764">
        <v>5487</v>
      </c>
      <c r="E43" s="764">
        <v>4294</v>
      </c>
      <c r="F43" s="764">
        <v>3518</v>
      </c>
      <c r="G43" s="764">
        <v>2241</v>
      </c>
      <c r="H43" s="764">
        <v>1471</v>
      </c>
    </row>
    <row r="44" spans="1:8" x14ac:dyDescent="0.25">
      <c r="A44" s="561" t="s">
        <v>222</v>
      </c>
      <c r="B44" s="763">
        <v>14220</v>
      </c>
      <c r="C44" s="767" t="s">
        <v>223</v>
      </c>
      <c r="D44" s="764">
        <v>2564</v>
      </c>
      <c r="E44" s="764">
        <v>2353</v>
      </c>
      <c r="F44" s="764">
        <v>1954</v>
      </c>
      <c r="G44" s="764">
        <v>983</v>
      </c>
      <c r="H44" s="764">
        <v>768</v>
      </c>
    </row>
    <row r="45" spans="1:8" x14ac:dyDescent="0.25">
      <c r="A45" s="561" t="s">
        <v>224</v>
      </c>
      <c r="B45" s="763">
        <v>14230</v>
      </c>
      <c r="C45" s="767" t="s">
        <v>225</v>
      </c>
      <c r="D45" s="764">
        <v>3362</v>
      </c>
      <c r="E45" s="764">
        <v>2688</v>
      </c>
      <c r="F45" s="764">
        <v>2229</v>
      </c>
      <c r="G45" s="764">
        <v>825</v>
      </c>
      <c r="H45" s="764">
        <v>486</v>
      </c>
    </row>
    <row r="46" spans="1:8" x14ac:dyDescent="0.25">
      <c r="A46" s="561" t="s">
        <v>226</v>
      </c>
      <c r="B46" s="763">
        <v>14310</v>
      </c>
      <c r="C46" s="767" t="s">
        <v>227</v>
      </c>
      <c r="D46" s="764">
        <v>2233</v>
      </c>
      <c r="E46" s="764">
        <v>1691</v>
      </c>
      <c r="F46" s="764">
        <v>1507</v>
      </c>
      <c r="G46" s="764">
        <v>1235</v>
      </c>
      <c r="H46" s="764">
        <v>734</v>
      </c>
    </row>
    <row r="47" spans="1:8" x14ac:dyDescent="0.25">
      <c r="A47" s="561" t="s">
        <v>228</v>
      </c>
      <c r="B47" s="763">
        <v>14330</v>
      </c>
      <c r="C47" s="767" t="s">
        <v>229</v>
      </c>
      <c r="D47" s="764">
        <v>989</v>
      </c>
      <c r="E47" s="764">
        <v>907</v>
      </c>
      <c r="F47" s="764">
        <v>756</v>
      </c>
      <c r="G47" s="764">
        <v>504</v>
      </c>
      <c r="H47" s="764">
        <v>315</v>
      </c>
    </row>
    <row r="48" spans="1:8" x14ac:dyDescent="0.25">
      <c r="A48" s="561" t="s">
        <v>230</v>
      </c>
      <c r="B48" s="763">
        <v>14410</v>
      </c>
      <c r="C48" s="767" t="s">
        <v>231</v>
      </c>
      <c r="D48" s="764">
        <v>6224</v>
      </c>
      <c r="E48" s="764">
        <v>4680</v>
      </c>
      <c r="F48" s="764">
        <v>3825</v>
      </c>
      <c r="G48" s="764">
        <v>1988</v>
      </c>
      <c r="H48" s="764">
        <v>1335</v>
      </c>
    </row>
    <row r="49" spans="1:8" x14ac:dyDescent="0.25">
      <c r="A49" s="585" t="s">
        <v>232</v>
      </c>
      <c r="B49" s="763">
        <v>14510</v>
      </c>
      <c r="C49" s="767" t="s">
        <v>233</v>
      </c>
      <c r="D49" s="764">
        <v>1522</v>
      </c>
      <c r="E49" s="764">
        <v>1309</v>
      </c>
      <c r="F49" s="764">
        <v>1094</v>
      </c>
      <c r="G49" s="764">
        <v>383</v>
      </c>
      <c r="H49" s="764">
        <v>373</v>
      </c>
    </row>
    <row r="50" spans="1:8" x14ac:dyDescent="0.25">
      <c r="A50" s="570" t="s">
        <v>234</v>
      </c>
      <c r="B50" s="763">
        <v>14560</v>
      </c>
      <c r="C50" s="767" t="s">
        <v>235</v>
      </c>
      <c r="D50" s="764">
        <v>2852</v>
      </c>
      <c r="E50" s="764">
        <v>2107</v>
      </c>
      <c r="F50" s="764">
        <v>1610</v>
      </c>
      <c r="G50" s="764">
        <v>809</v>
      </c>
      <c r="H50" s="764">
        <v>444</v>
      </c>
    </row>
    <row r="51" spans="1:8" x14ac:dyDescent="0.25">
      <c r="A51" s="546" t="s">
        <v>237</v>
      </c>
      <c r="B51" s="763">
        <v>15000</v>
      </c>
      <c r="C51" s="767" t="s">
        <v>236</v>
      </c>
      <c r="D51" s="764">
        <v>20503</v>
      </c>
      <c r="E51" s="764">
        <v>13536</v>
      </c>
      <c r="F51" s="764">
        <v>12683</v>
      </c>
      <c r="G51" s="764">
        <v>6722</v>
      </c>
      <c r="H51" s="764">
        <v>5586</v>
      </c>
    </row>
    <row r="52" spans="1:8" x14ac:dyDescent="0.25">
      <c r="A52" s="554" t="s">
        <v>238</v>
      </c>
      <c r="B52" s="763">
        <v>15110</v>
      </c>
      <c r="C52" s="767" t="s">
        <v>219</v>
      </c>
      <c r="D52" s="764">
        <v>2483</v>
      </c>
      <c r="E52" s="764">
        <v>1968</v>
      </c>
      <c r="F52" s="764">
        <v>1590</v>
      </c>
      <c r="G52" s="764">
        <v>304</v>
      </c>
      <c r="H52" s="764">
        <v>219</v>
      </c>
    </row>
    <row r="53" spans="1:8" x14ac:dyDescent="0.25">
      <c r="A53" s="554">
        <v>15120</v>
      </c>
      <c r="B53" s="763">
        <v>15120</v>
      </c>
      <c r="C53" s="767" t="s">
        <v>647</v>
      </c>
      <c r="D53" s="764">
        <v>1623</v>
      </c>
      <c r="E53" s="764">
        <v>1257</v>
      </c>
      <c r="F53" s="764">
        <v>1151</v>
      </c>
      <c r="G53" s="764">
        <v>274</v>
      </c>
      <c r="H53" s="764">
        <v>265</v>
      </c>
    </row>
    <row r="54" spans="1:8" x14ac:dyDescent="0.25">
      <c r="A54" s="561" t="s">
        <v>241</v>
      </c>
      <c r="B54" s="763">
        <v>15210</v>
      </c>
      <c r="C54" s="767" t="s">
        <v>221</v>
      </c>
      <c r="D54" s="764">
        <v>4899</v>
      </c>
      <c r="E54" s="764">
        <v>3854</v>
      </c>
      <c r="F54" s="764">
        <v>3633</v>
      </c>
      <c r="G54" s="764">
        <v>1313</v>
      </c>
      <c r="H54" s="764">
        <v>1310</v>
      </c>
    </row>
    <row r="55" spans="1:8" x14ac:dyDescent="0.25">
      <c r="A55" s="561" t="s">
        <v>242</v>
      </c>
      <c r="B55" s="763">
        <v>15220</v>
      </c>
      <c r="C55" s="767" t="s">
        <v>223</v>
      </c>
      <c r="D55" s="764">
        <v>1605</v>
      </c>
      <c r="E55" s="764">
        <v>1482</v>
      </c>
      <c r="F55" s="764">
        <v>1341</v>
      </c>
      <c r="G55" s="764">
        <v>679</v>
      </c>
      <c r="H55" s="764">
        <v>333</v>
      </c>
    </row>
    <row r="56" spans="1:8" x14ac:dyDescent="0.25">
      <c r="A56" s="561" t="s">
        <v>243</v>
      </c>
      <c r="B56" s="763">
        <v>15260</v>
      </c>
      <c r="C56" s="767" t="s">
        <v>648</v>
      </c>
      <c r="D56" s="764">
        <v>913</v>
      </c>
      <c r="E56" s="764">
        <v>871</v>
      </c>
      <c r="F56" s="764">
        <v>843</v>
      </c>
      <c r="G56" s="764">
        <v>625</v>
      </c>
      <c r="H56" s="764">
        <v>620</v>
      </c>
    </row>
    <row r="57" spans="1:8" x14ac:dyDescent="0.25">
      <c r="A57" s="561" t="s">
        <v>245</v>
      </c>
      <c r="B57" s="763">
        <v>15310</v>
      </c>
      <c r="C57" s="767" t="s">
        <v>227</v>
      </c>
      <c r="D57" s="764">
        <v>2737</v>
      </c>
      <c r="E57" s="764">
        <v>2119</v>
      </c>
      <c r="F57" s="764">
        <v>2063</v>
      </c>
      <c r="G57" s="764">
        <v>1875</v>
      </c>
      <c r="H57" s="764">
        <v>1050</v>
      </c>
    </row>
    <row r="58" spans="1:8" x14ac:dyDescent="0.25">
      <c r="A58" s="561" t="s">
        <v>246</v>
      </c>
      <c r="B58" s="763">
        <v>15410</v>
      </c>
      <c r="C58" s="767" t="s">
        <v>231</v>
      </c>
      <c r="D58" s="764">
        <v>4942</v>
      </c>
      <c r="E58" s="764">
        <v>3494</v>
      </c>
      <c r="F58" s="764">
        <v>3260</v>
      </c>
      <c r="G58" s="764">
        <v>1357</v>
      </c>
      <c r="H58" s="764">
        <v>1351</v>
      </c>
    </row>
    <row r="59" spans="1:8" x14ac:dyDescent="0.25">
      <c r="A59" s="570" t="s">
        <v>247</v>
      </c>
      <c r="B59" s="763">
        <v>15510</v>
      </c>
      <c r="C59" s="767" t="s">
        <v>649</v>
      </c>
      <c r="D59" s="764">
        <v>1301</v>
      </c>
      <c r="E59" s="764">
        <v>1028</v>
      </c>
      <c r="F59" s="764">
        <v>984</v>
      </c>
      <c r="G59" s="764">
        <v>527</v>
      </c>
      <c r="H59" s="764">
        <v>475</v>
      </c>
    </row>
    <row r="60" spans="1:8" x14ac:dyDescent="0.25">
      <c r="A60" s="546" t="s">
        <v>250</v>
      </c>
      <c r="B60" s="763">
        <v>16000</v>
      </c>
      <c r="C60" s="767" t="s">
        <v>650</v>
      </c>
      <c r="D60" s="764">
        <v>1553</v>
      </c>
      <c r="E60" s="764">
        <v>1132</v>
      </c>
      <c r="F60" s="764">
        <v>1092</v>
      </c>
      <c r="G60" s="764">
        <v>629</v>
      </c>
      <c r="H60" s="764">
        <v>473</v>
      </c>
    </row>
    <row r="61" spans="1:8" x14ac:dyDescent="0.25">
      <c r="A61" s="554" t="s">
        <v>251</v>
      </c>
      <c r="B61" s="763">
        <v>16170</v>
      </c>
      <c r="C61" s="767" t="s">
        <v>651</v>
      </c>
      <c r="D61" s="764">
        <v>550</v>
      </c>
      <c r="E61" s="764">
        <v>548</v>
      </c>
      <c r="F61" s="764">
        <v>548</v>
      </c>
      <c r="G61" s="764">
        <v>148</v>
      </c>
      <c r="H61" s="764">
        <v>109</v>
      </c>
    </row>
    <row r="62" spans="1:8" x14ac:dyDescent="0.25">
      <c r="A62" s="561" t="s">
        <v>253</v>
      </c>
      <c r="B62" s="763">
        <v>16270</v>
      </c>
      <c r="C62" s="767" t="s">
        <v>652</v>
      </c>
      <c r="D62" s="764">
        <v>661</v>
      </c>
      <c r="E62" s="764">
        <v>571</v>
      </c>
      <c r="F62" s="764">
        <v>570</v>
      </c>
      <c r="G62" s="764">
        <v>408</v>
      </c>
      <c r="H62" s="764">
        <v>237</v>
      </c>
    </row>
    <row r="63" spans="1:8" x14ac:dyDescent="0.25">
      <c r="A63" s="570" t="s">
        <v>255</v>
      </c>
      <c r="B63" s="763">
        <v>16370</v>
      </c>
      <c r="C63" s="767" t="s">
        <v>653</v>
      </c>
      <c r="D63" s="764">
        <v>342</v>
      </c>
      <c r="E63" s="764">
        <v>342</v>
      </c>
      <c r="F63" s="764">
        <v>297</v>
      </c>
      <c r="G63" s="764">
        <v>161</v>
      </c>
      <c r="H63" s="764">
        <v>128</v>
      </c>
    </row>
    <row r="64" spans="1:8" x14ac:dyDescent="0.25">
      <c r="A64" s="546" t="s">
        <v>257</v>
      </c>
      <c r="B64" s="763">
        <v>17000</v>
      </c>
      <c r="C64" s="767" t="s">
        <v>557</v>
      </c>
      <c r="D64" s="764">
        <v>8239</v>
      </c>
      <c r="E64" s="764">
        <v>5675</v>
      </c>
      <c r="F64" s="764">
        <v>4839</v>
      </c>
      <c r="G64" s="764">
        <v>2587</v>
      </c>
      <c r="H64" s="764">
        <v>2555</v>
      </c>
    </row>
    <row r="65" spans="1:8" x14ac:dyDescent="0.25">
      <c r="A65" s="554" t="s">
        <v>258</v>
      </c>
      <c r="B65" s="763">
        <v>17110</v>
      </c>
      <c r="C65" s="767" t="s">
        <v>219</v>
      </c>
      <c r="D65" s="764">
        <v>1148</v>
      </c>
      <c r="E65" s="764">
        <v>904</v>
      </c>
      <c r="F65" s="764">
        <v>722</v>
      </c>
      <c r="G65" s="764">
        <v>407</v>
      </c>
      <c r="H65" s="764">
        <v>376</v>
      </c>
    </row>
    <row r="66" spans="1:8" x14ac:dyDescent="0.25">
      <c r="A66" s="554">
        <v>17200</v>
      </c>
      <c r="B66" s="763">
        <v>17200</v>
      </c>
      <c r="C66" s="767" t="s">
        <v>225</v>
      </c>
      <c r="D66" s="764">
        <v>445</v>
      </c>
      <c r="E66" s="764">
        <v>423</v>
      </c>
      <c r="F66" s="764">
        <v>304</v>
      </c>
      <c r="G66" s="764">
        <v>199</v>
      </c>
      <c r="H66" s="764">
        <v>195</v>
      </c>
    </row>
    <row r="67" spans="1:8" x14ac:dyDescent="0.25">
      <c r="A67" s="561" t="s">
        <v>259</v>
      </c>
      <c r="B67" s="763">
        <v>17250</v>
      </c>
      <c r="C67" s="767" t="s">
        <v>221</v>
      </c>
      <c r="D67" s="764">
        <v>1915</v>
      </c>
      <c r="E67" s="764">
        <v>1533</v>
      </c>
      <c r="F67" s="764">
        <v>1305</v>
      </c>
      <c r="G67" s="764">
        <v>621</v>
      </c>
      <c r="H67" s="764">
        <v>609</v>
      </c>
    </row>
    <row r="68" spans="1:8" x14ac:dyDescent="0.25">
      <c r="A68" s="561" t="s">
        <v>260</v>
      </c>
      <c r="B68" s="763">
        <v>17310</v>
      </c>
      <c r="C68" s="767" t="s">
        <v>227</v>
      </c>
      <c r="D68" s="764">
        <v>1144</v>
      </c>
      <c r="E68" s="764">
        <v>966</v>
      </c>
      <c r="F68" s="764">
        <v>911</v>
      </c>
      <c r="G68" s="764">
        <v>520</v>
      </c>
      <c r="H68" s="764">
        <v>520</v>
      </c>
    </row>
    <row r="69" spans="1:8" x14ac:dyDescent="0.25">
      <c r="A69" s="561" t="s">
        <v>261</v>
      </c>
      <c r="B69" s="763">
        <v>17450</v>
      </c>
      <c r="C69" s="767" t="s">
        <v>231</v>
      </c>
      <c r="D69" s="764">
        <v>3321</v>
      </c>
      <c r="E69" s="764">
        <v>2461</v>
      </c>
      <c r="F69" s="764">
        <v>2015</v>
      </c>
      <c r="G69" s="764">
        <v>807</v>
      </c>
      <c r="H69" s="764">
        <v>807</v>
      </c>
    </row>
    <row r="70" spans="1:8" x14ac:dyDescent="0.25">
      <c r="A70" s="561" t="s">
        <v>262</v>
      </c>
      <c r="B70" s="763">
        <v>17500</v>
      </c>
      <c r="C70" s="767" t="s">
        <v>654</v>
      </c>
      <c r="D70" s="764">
        <v>266</v>
      </c>
      <c r="E70" s="764">
        <v>229</v>
      </c>
      <c r="F70" s="764">
        <v>200</v>
      </c>
      <c r="G70" s="764">
        <v>69</v>
      </c>
      <c r="H70" s="764">
        <v>69</v>
      </c>
    </row>
    <row r="71" spans="1:8" x14ac:dyDescent="0.25">
      <c r="A71" s="570" t="s">
        <v>264</v>
      </c>
      <c r="B71" s="763"/>
      <c r="C71" s="767"/>
      <c r="D71" s="764"/>
      <c r="E71" s="764"/>
      <c r="F71" s="764"/>
      <c r="G71" s="764"/>
      <c r="H71" s="764"/>
    </row>
    <row r="72" spans="1:8" x14ac:dyDescent="0.25">
      <c r="A72" s="546" t="s">
        <v>266</v>
      </c>
      <c r="B72" s="763">
        <v>18000</v>
      </c>
      <c r="C72" s="767" t="s">
        <v>265</v>
      </c>
      <c r="D72" s="764">
        <v>6251</v>
      </c>
      <c r="E72" s="764">
        <v>4670</v>
      </c>
      <c r="F72" s="764">
        <v>4057</v>
      </c>
      <c r="G72" s="764">
        <v>2680</v>
      </c>
      <c r="H72" s="764">
        <v>1847</v>
      </c>
    </row>
    <row r="73" spans="1:8" x14ac:dyDescent="0.25">
      <c r="A73" s="554" t="s">
        <v>267</v>
      </c>
      <c r="B73" s="763">
        <v>18440</v>
      </c>
      <c r="C73" s="767" t="s">
        <v>231</v>
      </c>
      <c r="D73" s="764">
        <v>3427</v>
      </c>
      <c r="E73" s="764">
        <v>2653</v>
      </c>
      <c r="F73" s="764">
        <v>2248</v>
      </c>
      <c r="G73" s="764">
        <v>1110</v>
      </c>
      <c r="H73" s="764">
        <v>802</v>
      </c>
    </row>
    <row r="74" spans="1:8" x14ac:dyDescent="0.25">
      <c r="A74" s="585" t="s">
        <v>268</v>
      </c>
      <c r="B74" s="763">
        <v>18450</v>
      </c>
      <c r="C74" s="767" t="s">
        <v>269</v>
      </c>
      <c r="D74" s="764">
        <v>1289</v>
      </c>
      <c r="E74" s="764">
        <v>1131</v>
      </c>
      <c r="F74" s="764">
        <v>990</v>
      </c>
      <c r="G74" s="764">
        <v>795</v>
      </c>
      <c r="H74" s="764">
        <v>529</v>
      </c>
    </row>
    <row r="75" spans="1:8" x14ac:dyDescent="0.25">
      <c r="A75" s="561" t="s">
        <v>270</v>
      </c>
      <c r="B75" s="763">
        <v>18460</v>
      </c>
      <c r="C75" s="767" t="s">
        <v>221</v>
      </c>
      <c r="D75" s="764">
        <v>932</v>
      </c>
      <c r="E75" s="764">
        <v>803</v>
      </c>
      <c r="F75" s="764">
        <v>700</v>
      </c>
      <c r="G75" s="764">
        <v>540</v>
      </c>
      <c r="H75" s="764">
        <v>353</v>
      </c>
    </row>
    <row r="76" spans="1:8" x14ac:dyDescent="0.25">
      <c r="A76" s="554" t="s">
        <v>271</v>
      </c>
      <c r="B76" s="763">
        <v>18470</v>
      </c>
      <c r="C76" s="767" t="s">
        <v>227</v>
      </c>
      <c r="D76" s="764">
        <v>603</v>
      </c>
      <c r="E76" s="764">
        <v>539</v>
      </c>
      <c r="F76" s="764">
        <v>467</v>
      </c>
      <c r="G76" s="764">
        <v>356</v>
      </c>
      <c r="H76" s="764">
        <v>166</v>
      </c>
    </row>
    <row r="77" spans="1:8" x14ac:dyDescent="0.25">
      <c r="A77" s="570" t="s">
        <v>272</v>
      </c>
      <c r="B77" s="763"/>
      <c r="C77" s="767"/>
      <c r="D77" s="764"/>
      <c r="E77" s="764"/>
      <c r="F77" s="764"/>
      <c r="G77" s="764"/>
      <c r="H77" s="764"/>
    </row>
    <row r="78" spans="1:8" x14ac:dyDescent="0.25">
      <c r="A78" s="546" t="s">
        <v>274</v>
      </c>
      <c r="B78" s="763">
        <v>19000</v>
      </c>
      <c r="C78" s="767" t="s">
        <v>273</v>
      </c>
      <c r="D78" s="764">
        <v>4369</v>
      </c>
      <c r="E78" s="764">
        <v>3806</v>
      </c>
      <c r="F78" s="764">
        <v>3690</v>
      </c>
      <c r="G78" s="764">
        <v>3307</v>
      </c>
      <c r="H78" s="764">
        <v>2610</v>
      </c>
    </row>
    <row r="79" spans="1:8" x14ac:dyDescent="0.25">
      <c r="A79" s="554" t="s">
        <v>275</v>
      </c>
      <c r="B79" s="763">
        <v>19240</v>
      </c>
      <c r="C79" s="767" t="s">
        <v>655</v>
      </c>
      <c r="D79" s="764">
        <v>958</v>
      </c>
      <c r="E79" s="764">
        <v>855</v>
      </c>
      <c r="F79" s="764">
        <v>847</v>
      </c>
      <c r="G79" s="764">
        <v>801</v>
      </c>
      <c r="H79" s="764">
        <v>575</v>
      </c>
    </row>
    <row r="80" spans="1:8" x14ac:dyDescent="0.25">
      <c r="A80" s="626" t="s">
        <v>277</v>
      </c>
      <c r="B80" s="763">
        <v>19510</v>
      </c>
      <c r="C80" s="767" t="s">
        <v>656</v>
      </c>
      <c r="D80" s="764">
        <v>1326</v>
      </c>
      <c r="E80" s="764">
        <v>1224</v>
      </c>
      <c r="F80" s="764">
        <v>1100</v>
      </c>
      <c r="G80" s="764">
        <v>713</v>
      </c>
      <c r="H80" s="764">
        <v>568</v>
      </c>
    </row>
    <row r="81" spans="1:8" x14ac:dyDescent="0.25">
      <c r="A81" s="561" t="s">
        <v>279</v>
      </c>
      <c r="B81" s="763">
        <v>19520</v>
      </c>
      <c r="C81" s="767" t="s">
        <v>657</v>
      </c>
      <c r="D81" s="764">
        <v>1949</v>
      </c>
      <c r="E81" s="764">
        <v>1755</v>
      </c>
      <c r="F81" s="764">
        <v>1755</v>
      </c>
      <c r="G81" s="764">
        <v>1755</v>
      </c>
      <c r="H81" s="764">
        <v>1367</v>
      </c>
    </row>
    <row r="82" spans="1:8" x14ac:dyDescent="0.25">
      <c r="A82" s="570" t="s">
        <v>281</v>
      </c>
      <c r="B82" s="763">
        <v>19900</v>
      </c>
      <c r="C82" s="767" t="s">
        <v>658</v>
      </c>
      <c r="D82" s="764">
        <v>136</v>
      </c>
      <c r="E82" s="764">
        <v>136</v>
      </c>
      <c r="F82" s="764">
        <v>136</v>
      </c>
      <c r="G82" s="764">
        <v>136</v>
      </c>
      <c r="H82" s="764">
        <v>114</v>
      </c>
    </row>
    <row r="83" spans="1:8" x14ac:dyDescent="0.25">
      <c r="A83" s="546" t="s">
        <v>283</v>
      </c>
      <c r="B83" s="763">
        <v>21000</v>
      </c>
      <c r="C83" s="767" t="s">
        <v>282</v>
      </c>
      <c r="D83" s="764">
        <v>8091</v>
      </c>
      <c r="E83" s="764">
        <v>6533</v>
      </c>
      <c r="F83" s="764">
        <v>6134</v>
      </c>
      <c r="G83" s="764">
        <v>4351</v>
      </c>
      <c r="H83" s="764">
        <v>3979</v>
      </c>
    </row>
    <row r="84" spans="1:8" x14ac:dyDescent="0.25">
      <c r="A84" s="614" t="s">
        <v>284</v>
      </c>
      <c r="B84" s="763">
        <v>21110</v>
      </c>
      <c r="C84" s="767" t="s">
        <v>659</v>
      </c>
      <c r="D84" s="764">
        <v>1355</v>
      </c>
      <c r="E84" s="764">
        <v>1155</v>
      </c>
      <c r="F84" s="764">
        <v>1155</v>
      </c>
      <c r="G84" s="764">
        <v>849</v>
      </c>
      <c r="H84" s="764">
        <v>767</v>
      </c>
    </row>
    <row r="85" spans="1:8" x14ac:dyDescent="0.25">
      <c r="A85" s="561" t="s">
        <v>286</v>
      </c>
      <c r="B85" s="763">
        <v>21220</v>
      </c>
      <c r="C85" s="767" t="s">
        <v>660</v>
      </c>
      <c r="D85" s="764">
        <v>891</v>
      </c>
      <c r="E85" s="764">
        <v>883</v>
      </c>
      <c r="F85" s="764">
        <v>774</v>
      </c>
      <c r="G85" s="764">
        <v>555</v>
      </c>
      <c r="H85" s="764">
        <v>555</v>
      </c>
    </row>
    <row r="86" spans="1:8" x14ac:dyDescent="0.25">
      <c r="A86" s="561" t="s">
        <v>288</v>
      </c>
      <c r="B86" s="763">
        <v>21230</v>
      </c>
      <c r="C86" s="767" t="s">
        <v>661</v>
      </c>
      <c r="D86" s="764">
        <v>1445</v>
      </c>
      <c r="E86" s="764">
        <v>1151</v>
      </c>
      <c r="F86" s="764">
        <v>931</v>
      </c>
      <c r="G86" s="764">
        <v>646</v>
      </c>
      <c r="H86" s="764">
        <v>603</v>
      </c>
    </row>
    <row r="87" spans="1:8" x14ac:dyDescent="0.25">
      <c r="A87" s="608" t="s">
        <v>290</v>
      </c>
      <c r="B87" s="763">
        <v>21240</v>
      </c>
      <c r="C87" s="767" t="s">
        <v>662</v>
      </c>
      <c r="D87" s="764">
        <v>1464</v>
      </c>
      <c r="E87" s="764">
        <v>1451</v>
      </c>
      <c r="F87" s="764">
        <v>1434</v>
      </c>
      <c r="G87" s="764">
        <v>651</v>
      </c>
      <c r="H87" s="764">
        <v>603</v>
      </c>
    </row>
    <row r="88" spans="1:8" x14ac:dyDescent="0.25">
      <c r="A88" s="561" t="s">
        <v>292</v>
      </c>
      <c r="B88" s="763">
        <v>21260</v>
      </c>
      <c r="C88" s="767" t="s">
        <v>663</v>
      </c>
      <c r="D88" s="764">
        <v>484</v>
      </c>
      <c r="E88" s="764">
        <v>451</v>
      </c>
      <c r="F88" s="764">
        <v>438</v>
      </c>
      <c r="G88" s="764">
        <v>336</v>
      </c>
      <c r="H88" s="764">
        <v>273</v>
      </c>
    </row>
    <row r="89" spans="1:8" x14ac:dyDescent="0.25">
      <c r="A89" s="561" t="s">
        <v>294</v>
      </c>
      <c r="B89" s="763">
        <v>21340</v>
      </c>
      <c r="C89" s="767" t="s">
        <v>664</v>
      </c>
      <c r="D89" s="764">
        <v>416</v>
      </c>
      <c r="E89" s="764">
        <v>406</v>
      </c>
      <c r="F89" s="764">
        <v>406</v>
      </c>
      <c r="G89" s="764">
        <v>312</v>
      </c>
      <c r="H89" s="764">
        <v>261</v>
      </c>
    </row>
    <row r="90" spans="1:8" x14ac:dyDescent="0.25">
      <c r="A90" s="561" t="s">
        <v>296</v>
      </c>
      <c r="B90" s="763">
        <v>21450</v>
      </c>
      <c r="C90" s="767" t="s">
        <v>665</v>
      </c>
      <c r="D90" s="764">
        <v>660</v>
      </c>
      <c r="E90" s="764">
        <v>562</v>
      </c>
      <c r="F90" s="764">
        <v>557</v>
      </c>
      <c r="G90" s="764">
        <v>358</v>
      </c>
      <c r="H90" s="764">
        <v>299</v>
      </c>
    </row>
    <row r="91" spans="1:8" x14ac:dyDescent="0.25">
      <c r="A91" s="585" t="s">
        <v>298</v>
      </c>
      <c r="B91" s="763">
        <v>21460</v>
      </c>
      <c r="C91" s="767" t="s">
        <v>666</v>
      </c>
      <c r="D91" s="764">
        <v>1015</v>
      </c>
      <c r="E91" s="764">
        <v>890</v>
      </c>
      <c r="F91" s="764">
        <v>800</v>
      </c>
      <c r="G91" s="764">
        <v>523</v>
      </c>
      <c r="H91" s="764">
        <v>497</v>
      </c>
    </row>
    <row r="92" spans="1:8" x14ac:dyDescent="0.25">
      <c r="A92" s="570" t="s">
        <v>300</v>
      </c>
      <c r="B92" s="763">
        <v>21900</v>
      </c>
      <c r="C92" s="767" t="s">
        <v>658</v>
      </c>
      <c r="D92" s="764">
        <v>361</v>
      </c>
      <c r="E92" s="764">
        <v>355</v>
      </c>
      <c r="F92" s="764">
        <v>255</v>
      </c>
      <c r="G92" s="764">
        <v>240</v>
      </c>
      <c r="H92" s="764">
        <v>147</v>
      </c>
    </row>
    <row r="93" spans="1:8" x14ac:dyDescent="0.25">
      <c r="A93" s="546" t="s">
        <v>302</v>
      </c>
      <c r="B93" s="763">
        <v>22000</v>
      </c>
      <c r="C93" s="767" t="s">
        <v>667</v>
      </c>
      <c r="D93" s="764">
        <v>2329</v>
      </c>
      <c r="E93" s="764">
        <v>1716</v>
      </c>
      <c r="F93" s="764">
        <v>1716</v>
      </c>
      <c r="G93" s="764">
        <v>1152</v>
      </c>
      <c r="H93" s="764">
        <v>815</v>
      </c>
    </row>
    <row r="94" spans="1:8" x14ac:dyDescent="0.25">
      <c r="A94" s="614" t="s">
        <v>303</v>
      </c>
      <c r="B94" s="763">
        <v>22310</v>
      </c>
      <c r="C94" s="767" t="s">
        <v>668</v>
      </c>
      <c r="D94" s="764">
        <v>689</v>
      </c>
      <c r="E94" s="764">
        <v>619</v>
      </c>
      <c r="F94" s="764">
        <v>619</v>
      </c>
      <c r="G94" s="764">
        <v>398</v>
      </c>
      <c r="H94" s="764">
        <v>236</v>
      </c>
    </row>
    <row r="95" spans="1:8" x14ac:dyDescent="0.25">
      <c r="A95" s="561" t="s">
        <v>305</v>
      </c>
      <c r="B95" s="763">
        <v>22320</v>
      </c>
      <c r="C95" s="767" t="s">
        <v>669</v>
      </c>
      <c r="D95" s="764">
        <v>145</v>
      </c>
      <c r="E95" s="764">
        <v>133</v>
      </c>
      <c r="F95" s="764">
        <v>133</v>
      </c>
      <c r="G95" s="764">
        <v>99</v>
      </c>
      <c r="H95" s="764">
        <v>48</v>
      </c>
    </row>
    <row r="96" spans="1:8" x14ac:dyDescent="0.25">
      <c r="A96" s="561" t="s">
        <v>307</v>
      </c>
      <c r="B96" s="763">
        <v>22330</v>
      </c>
      <c r="C96" s="767" t="s">
        <v>670</v>
      </c>
      <c r="D96" s="764">
        <v>916</v>
      </c>
      <c r="E96" s="764">
        <v>826</v>
      </c>
      <c r="F96" s="764">
        <v>826</v>
      </c>
      <c r="G96" s="764">
        <v>488</v>
      </c>
      <c r="H96" s="764">
        <v>263</v>
      </c>
    </row>
    <row r="97" spans="1:8" x14ac:dyDescent="0.25">
      <c r="A97" s="561" t="s">
        <v>309</v>
      </c>
      <c r="B97" s="763">
        <v>22340</v>
      </c>
      <c r="C97" s="767" t="s">
        <v>671</v>
      </c>
      <c r="D97" s="764">
        <v>453</v>
      </c>
      <c r="E97" s="764">
        <v>406</v>
      </c>
      <c r="F97" s="764">
        <v>406</v>
      </c>
      <c r="G97" s="764">
        <v>278</v>
      </c>
      <c r="H97" s="764">
        <v>190</v>
      </c>
    </row>
    <row r="98" spans="1:8" x14ac:dyDescent="0.25">
      <c r="A98" s="570" t="s">
        <v>311</v>
      </c>
      <c r="B98" s="763">
        <v>22900</v>
      </c>
      <c r="C98" s="767" t="s">
        <v>672</v>
      </c>
      <c r="D98" s="764">
        <v>126</v>
      </c>
      <c r="E98" s="764">
        <v>126</v>
      </c>
      <c r="F98" s="764">
        <v>126</v>
      </c>
      <c r="G98" s="764">
        <v>108</v>
      </c>
      <c r="H98" s="764">
        <v>85</v>
      </c>
    </row>
    <row r="99" spans="1:8" x14ac:dyDescent="0.25">
      <c r="A99" s="546" t="s">
        <v>313</v>
      </c>
      <c r="B99" s="763">
        <v>23000</v>
      </c>
      <c r="C99" s="767" t="s">
        <v>312</v>
      </c>
      <c r="D99" s="764">
        <v>10323</v>
      </c>
      <c r="E99" s="764">
        <v>7240</v>
      </c>
      <c r="F99" s="764">
        <v>6618</v>
      </c>
      <c r="G99" s="764">
        <v>4802</v>
      </c>
      <c r="H99" s="764">
        <v>3658</v>
      </c>
    </row>
    <row r="100" spans="1:8" x14ac:dyDescent="0.25">
      <c r="A100" s="614" t="s">
        <v>314</v>
      </c>
      <c r="B100" s="763">
        <v>23210</v>
      </c>
      <c r="C100" s="767" t="s">
        <v>660</v>
      </c>
      <c r="D100" s="764">
        <v>586</v>
      </c>
      <c r="E100" s="764">
        <v>539</v>
      </c>
      <c r="F100" s="764">
        <v>526</v>
      </c>
      <c r="G100" s="764">
        <v>494</v>
      </c>
      <c r="H100" s="764">
        <v>352</v>
      </c>
    </row>
    <row r="101" spans="1:8" x14ac:dyDescent="0.25">
      <c r="A101" s="561" t="s">
        <v>315</v>
      </c>
      <c r="B101" s="763">
        <v>23220</v>
      </c>
      <c r="C101" s="767" t="s">
        <v>661</v>
      </c>
      <c r="D101" s="764">
        <v>454</v>
      </c>
      <c r="E101" s="764">
        <v>448</v>
      </c>
      <c r="F101" s="764">
        <v>431</v>
      </c>
      <c r="G101" s="764">
        <v>423</v>
      </c>
      <c r="H101" s="764">
        <v>320</v>
      </c>
    </row>
    <row r="102" spans="1:8" x14ac:dyDescent="0.25">
      <c r="A102" s="608" t="s">
        <v>316</v>
      </c>
      <c r="B102" s="763">
        <v>23310</v>
      </c>
      <c r="C102" s="767" t="s">
        <v>556</v>
      </c>
      <c r="D102" s="764">
        <v>1402</v>
      </c>
      <c r="E102" s="764">
        <v>1065</v>
      </c>
      <c r="F102" s="764">
        <v>680</v>
      </c>
      <c r="G102" s="764">
        <v>403</v>
      </c>
      <c r="H102" s="764">
        <v>318</v>
      </c>
    </row>
    <row r="103" spans="1:8" x14ac:dyDescent="0.25">
      <c r="A103" s="561" t="s">
        <v>318</v>
      </c>
      <c r="B103" s="763">
        <v>23320</v>
      </c>
      <c r="C103" s="767" t="s">
        <v>673</v>
      </c>
      <c r="D103" s="764">
        <v>1247</v>
      </c>
      <c r="E103" s="764">
        <v>1122</v>
      </c>
      <c r="F103" s="764">
        <v>1085</v>
      </c>
      <c r="G103" s="764">
        <v>763</v>
      </c>
      <c r="H103" s="764">
        <v>428</v>
      </c>
    </row>
    <row r="104" spans="1:8" x14ac:dyDescent="0.25">
      <c r="A104" s="561" t="s">
        <v>320</v>
      </c>
      <c r="B104" s="763">
        <v>23330</v>
      </c>
      <c r="C104" s="767" t="s">
        <v>674</v>
      </c>
      <c r="D104" s="764">
        <v>1357</v>
      </c>
      <c r="E104" s="764">
        <v>1128</v>
      </c>
      <c r="F104" s="764">
        <v>1128</v>
      </c>
      <c r="G104" s="764">
        <v>831</v>
      </c>
      <c r="H104" s="764">
        <v>656</v>
      </c>
    </row>
    <row r="105" spans="1:8" x14ac:dyDescent="0.25">
      <c r="A105" s="561">
        <v>23410</v>
      </c>
      <c r="B105" s="763">
        <v>23410</v>
      </c>
      <c r="C105" s="767" t="s">
        <v>675</v>
      </c>
      <c r="D105" s="764">
        <v>506</v>
      </c>
      <c r="E105" s="764">
        <v>506</v>
      </c>
      <c r="F105" s="764">
        <v>481</v>
      </c>
      <c r="G105" s="764">
        <v>191</v>
      </c>
      <c r="H105" s="764">
        <v>153</v>
      </c>
    </row>
    <row r="106" spans="1:8" x14ac:dyDescent="0.25">
      <c r="A106" s="561" t="s">
        <v>322</v>
      </c>
      <c r="B106" s="763">
        <v>23420</v>
      </c>
      <c r="C106" s="767" t="s">
        <v>676</v>
      </c>
      <c r="D106" s="764">
        <v>2250</v>
      </c>
      <c r="E106" s="764">
        <v>1705</v>
      </c>
      <c r="F106" s="764">
        <v>1443</v>
      </c>
      <c r="G106" s="764">
        <v>825</v>
      </c>
      <c r="H106" s="764">
        <v>589</v>
      </c>
    </row>
    <row r="107" spans="1:8" x14ac:dyDescent="0.25">
      <c r="A107" s="561" t="s">
        <v>324</v>
      </c>
      <c r="B107" s="763">
        <v>23510</v>
      </c>
      <c r="C107" s="767" t="s">
        <v>677</v>
      </c>
      <c r="D107" s="764">
        <v>1871</v>
      </c>
      <c r="E107" s="764">
        <v>1400</v>
      </c>
      <c r="F107" s="764">
        <v>1342</v>
      </c>
      <c r="G107" s="764">
        <v>727</v>
      </c>
      <c r="H107" s="764">
        <v>551</v>
      </c>
    </row>
    <row r="108" spans="1:8" x14ac:dyDescent="0.25">
      <c r="A108" s="561" t="s">
        <v>326</v>
      </c>
      <c r="B108" s="763">
        <v>23520</v>
      </c>
      <c r="C108" s="767" t="s">
        <v>678</v>
      </c>
      <c r="D108" s="764">
        <v>650</v>
      </c>
      <c r="E108" s="764">
        <v>578</v>
      </c>
      <c r="F108" s="764">
        <v>567</v>
      </c>
      <c r="G108" s="764">
        <v>501</v>
      </c>
      <c r="H108" s="764">
        <v>322</v>
      </c>
    </row>
    <row r="109" spans="1:8" x14ac:dyDescent="0.25">
      <c r="A109" s="570" t="s">
        <v>328</v>
      </c>
      <c r="B109" s="763"/>
      <c r="C109" s="767"/>
      <c r="D109" s="764"/>
      <c r="E109" s="764"/>
      <c r="F109" s="764"/>
      <c r="G109" s="764"/>
      <c r="H109" s="764"/>
    </row>
    <row r="110" spans="1:8" x14ac:dyDescent="0.25">
      <c r="A110" s="546" t="s">
        <v>330</v>
      </c>
      <c r="B110" s="763">
        <v>24000</v>
      </c>
      <c r="C110" s="767" t="s">
        <v>329</v>
      </c>
      <c r="D110" s="764">
        <v>4414</v>
      </c>
      <c r="E110" s="764">
        <v>3496</v>
      </c>
      <c r="F110" s="764">
        <v>3229</v>
      </c>
      <c r="G110" s="764">
        <v>2387</v>
      </c>
      <c r="H110" s="764">
        <v>1890</v>
      </c>
    </row>
    <row r="111" spans="1:8" x14ac:dyDescent="0.25">
      <c r="A111" s="614" t="s">
        <v>331</v>
      </c>
      <c r="B111" s="763">
        <v>24210</v>
      </c>
      <c r="C111" s="767" t="s">
        <v>660</v>
      </c>
      <c r="D111" s="764">
        <v>391</v>
      </c>
      <c r="E111" s="764">
        <v>385</v>
      </c>
      <c r="F111" s="764">
        <v>319</v>
      </c>
      <c r="G111" s="764">
        <v>319</v>
      </c>
      <c r="H111" s="764">
        <v>277</v>
      </c>
    </row>
    <row r="112" spans="1:8" x14ac:dyDescent="0.25">
      <c r="A112" s="561" t="s">
        <v>332</v>
      </c>
      <c r="B112" s="763">
        <v>24220</v>
      </c>
      <c r="C112" s="767" t="s">
        <v>679</v>
      </c>
      <c r="D112" s="764">
        <v>258</v>
      </c>
      <c r="E112" s="764">
        <v>247</v>
      </c>
      <c r="F112" s="764">
        <v>193</v>
      </c>
      <c r="G112" s="764">
        <v>169</v>
      </c>
      <c r="H112" s="764">
        <v>138</v>
      </c>
    </row>
    <row r="113" spans="1:8" x14ac:dyDescent="0.25">
      <c r="A113" s="561" t="s">
        <v>334</v>
      </c>
      <c r="B113" s="763">
        <v>24310</v>
      </c>
      <c r="C113" s="767" t="s">
        <v>641</v>
      </c>
      <c r="D113" s="764">
        <v>776</v>
      </c>
      <c r="E113" s="764">
        <v>599</v>
      </c>
      <c r="F113" s="764">
        <v>407</v>
      </c>
      <c r="G113" s="764">
        <v>400</v>
      </c>
      <c r="H113" s="764">
        <v>342</v>
      </c>
    </row>
    <row r="114" spans="1:8" x14ac:dyDescent="0.25">
      <c r="A114" s="561" t="s">
        <v>335</v>
      </c>
      <c r="B114" s="763">
        <v>24410</v>
      </c>
      <c r="C114" s="767" t="s">
        <v>680</v>
      </c>
      <c r="D114" s="764">
        <v>279</v>
      </c>
      <c r="E114" s="764">
        <v>251</v>
      </c>
      <c r="F114" s="764">
        <v>243</v>
      </c>
      <c r="G114" s="764">
        <v>241</v>
      </c>
      <c r="H114" s="764">
        <v>169</v>
      </c>
    </row>
    <row r="115" spans="1:8" x14ac:dyDescent="0.25">
      <c r="A115" s="561" t="s">
        <v>337</v>
      </c>
      <c r="B115" s="763">
        <v>24510</v>
      </c>
      <c r="C115" s="767" t="s">
        <v>681</v>
      </c>
      <c r="D115" s="764">
        <v>2089</v>
      </c>
      <c r="E115" s="764">
        <v>1757</v>
      </c>
      <c r="F115" s="764">
        <v>1756</v>
      </c>
      <c r="G115" s="764">
        <v>1002</v>
      </c>
      <c r="H115" s="764">
        <v>747</v>
      </c>
    </row>
    <row r="116" spans="1:8" x14ac:dyDescent="0.25">
      <c r="A116" s="561" t="s">
        <v>339</v>
      </c>
      <c r="B116" s="763">
        <v>24520</v>
      </c>
      <c r="C116" s="767" t="s">
        <v>682</v>
      </c>
      <c r="D116" s="764">
        <v>139</v>
      </c>
      <c r="E116" s="764">
        <v>130</v>
      </c>
      <c r="F116" s="764">
        <v>111</v>
      </c>
      <c r="G116" s="764">
        <v>33</v>
      </c>
      <c r="H116" s="764">
        <v>27</v>
      </c>
    </row>
    <row r="117" spans="1:8" x14ac:dyDescent="0.25">
      <c r="A117" s="585">
        <v>24530</v>
      </c>
      <c r="B117" s="763">
        <v>24530</v>
      </c>
      <c r="C117" s="767" t="s">
        <v>556</v>
      </c>
      <c r="D117" s="764">
        <v>482</v>
      </c>
      <c r="E117" s="764">
        <v>382</v>
      </c>
      <c r="F117" s="764">
        <v>382</v>
      </c>
      <c r="G117" s="764">
        <v>319</v>
      </c>
      <c r="H117" s="764">
        <v>203</v>
      </c>
    </row>
    <row r="118" spans="1:8" x14ac:dyDescent="0.25">
      <c r="A118" s="570" t="s">
        <v>341</v>
      </c>
      <c r="B118" s="763"/>
      <c r="C118" s="767"/>
      <c r="D118" s="764"/>
      <c r="E118" s="764"/>
      <c r="F118" s="764"/>
      <c r="G118" s="764"/>
      <c r="H118" s="764"/>
    </row>
    <row r="119" spans="1:8" x14ac:dyDescent="0.25">
      <c r="A119" s="546" t="s">
        <v>343</v>
      </c>
      <c r="B119" s="763">
        <v>25000</v>
      </c>
      <c r="C119" s="767" t="s">
        <v>342</v>
      </c>
      <c r="D119" s="764">
        <v>5577</v>
      </c>
      <c r="E119" s="764">
        <v>4386</v>
      </c>
      <c r="F119" s="764">
        <v>4080</v>
      </c>
      <c r="G119" s="764">
        <v>3279</v>
      </c>
      <c r="H119" s="764">
        <v>2519</v>
      </c>
    </row>
    <row r="120" spans="1:8" x14ac:dyDescent="0.25">
      <c r="A120" s="554" t="s">
        <v>344</v>
      </c>
      <c r="B120" s="763">
        <v>25110</v>
      </c>
      <c r="C120" s="767" t="s">
        <v>683</v>
      </c>
      <c r="D120" s="764">
        <v>36</v>
      </c>
      <c r="E120" s="764">
        <v>35</v>
      </c>
      <c r="F120" s="764">
        <v>29</v>
      </c>
      <c r="G120" s="764">
        <v>14</v>
      </c>
      <c r="H120" s="764">
        <v>14</v>
      </c>
    </row>
    <row r="121" spans="1:8" x14ac:dyDescent="0.25">
      <c r="A121" s="561" t="s">
        <v>346</v>
      </c>
      <c r="B121" s="763">
        <v>25210</v>
      </c>
      <c r="C121" s="767" t="s">
        <v>674</v>
      </c>
      <c r="D121" s="764">
        <v>973</v>
      </c>
      <c r="E121" s="764">
        <v>812</v>
      </c>
      <c r="F121" s="764">
        <v>812</v>
      </c>
      <c r="G121" s="764">
        <v>522</v>
      </c>
      <c r="H121" s="764">
        <v>316</v>
      </c>
    </row>
    <row r="122" spans="1:8" x14ac:dyDescent="0.25">
      <c r="A122" s="561" t="s">
        <v>348</v>
      </c>
      <c r="B122" s="763">
        <v>25310</v>
      </c>
      <c r="C122" s="767" t="s">
        <v>684</v>
      </c>
      <c r="D122" s="764">
        <v>933</v>
      </c>
      <c r="E122" s="764">
        <v>804</v>
      </c>
      <c r="F122" s="764">
        <v>527</v>
      </c>
      <c r="G122" s="764">
        <v>527</v>
      </c>
      <c r="H122" s="764">
        <v>367</v>
      </c>
    </row>
    <row r="123" spans="1:8" x14ac:dyDescent="0.25">
      <c r="A123" s="561" t="s">
        <v>350</v>
      </c>
      <c r="B123" s="763">
        <v>25410</v>
      </c>
      <c r="C123" s="767" t="s">
        <v>685</v>
      </c>
      <c r="D123" s="764">
        <v>1764</v>
      </c>
      <c r="E123" s="764">
        <v>1284</v>
      </c>
      <c r="F123" s="764">
        <v>1284</v>
      </c>
      <c r="G123" s="764">
        <v>923</v>
      </c>
      <c r="H123" s="764">
        <v>732</v>
      </c>
    </row>
    <row r="124" spans="1:8" x14ac:dyDescent="0.25">
      <c r="A124" s="561" t="s">
        <v>352</v>
      </c>
      <c r="B124" s="763">
        <v>25510</v>
      </c>
      <c r="C124" s="767" t="s">
        <v>686</v>
      </c>
      <c r="D124" s="764">
        <v>769</v>
      </c>
      <c r="E124" s="764">
        <v>695</v>
      </c>
      <c r="F124" s="764">
        <v>695</v>
      </c>
      <c r="G124" s="764">
        <v>695</v>
      </c>
      <c r="H124" s="764">
        <v>578</v>
      </c>
    </row>
    <row r="125" spans="1:8" x14ac:dyDescent="0.25">
      <c r="A125" s="585" t="s">
        <v>354</v>
      </c>
      <c r="B125" s="763">
        <v>25520</v>
      </c>
      <c r="C125" s="767" t="s">
        <v>556</v>
      </c>
      <c r="D125" s="764">
        <v>686</v>
      </c>
      <c r="E125" s="764">
        <v>590</v>
      </c>
      <c r="F125" s="764">
        <v>527</v>
      </c>
      <c r="G125" s="764">
        <v>429</v>
      </c>
      <c r="H125" s="764">
        <v>303</v>
      </c>
    </row>
    <row r="126" spans="1:8" x14ac:dyDescent="0.25">
      <c r="A126" s="585">
        <v>25530</v>
      </c>
      <c r="B126" s="763">
        <v>25530</v>
      </c>
      <c r="C126" s="767" t="s">
        <v>687</v>
      </c>
      <c r="D126" s="764">
        <v>416</v>
      </c>
      <c r="E126" s="764">
        <v>387</v>
      </c>
      <c r="F126" s="764">
        <v>387</v>
      </c>
      <c r="G126" s="764">
        <v>247</v>
      </c>
      <c r="H126" s="764">
        <v>213</v>
      </c>
    </row>
    <row r="127" spans="1:8" x14ac:dyDescent="0.25">
      <c r="A127" s="570" t="s">
        <v>356</v>
      </c>
      <c r="B127" s="763"/>
      <c r="C127" s="767"/>
      <c r="D127" s="764"/>
      <c r="E127" s="764"/>
      <c r="F127" s="764"/>
      <c r="G127" s="764"/>
      <c r="H127" s="764"/>
    </row>
    <row r="128" spans="1:8" x14ac:dyDescent="0.25">
      <c r="A128" s="611" t="s">
        <v>358</v>
      </c>
      <c r="B128" s="763">
        <v>26000</v>
      </c>
      <c r="C128" s="767" t="s">
        <v>357</v>
      </c>
      <c r="D128" s="764">
        <v>7702</v>
      </c>
      <c r="E128" s="764">
        <v>6232</v>
      </c>
      <c r="F128" s="764">
        <v>6227</v>
      </c>
      <c r="G128" s="764">
        <v>4438</v>
      </c>
      <c r="H128" s="764">
        <v>3965</v>
      </c>
    </row>
    <row r="129" spans="1:8" x14ac:dyDescent="0.25">
      <c r="A129" s="614" t="s">
        <v>359</v>
      </c>
      <c r="B129" s="763">
        <v>26110</v>
      </c>
      <c r="C129" s="767" t="s">
        <v>659</v>
      </c>
      <c r="D129" s="764">
        <v>1307</v>
      </c>
      <c r="E129" s="764">
        <v>1108</v>
      </c>
      <c r="F129" s="764">
        <v>1102</v>
      </c>
      <c r="G129" s="764">
        <v>1050</v>
      </c>
      <c r="H129" s="764">
        <v>756</v>
      </c>
    </row>
    <row r="130" spans="1:8" x14ac:dyDescent="0.25">
      <c r="A130" s="561" t="s">
        <v>360</v>
      </c>
      <c r="B130" s="763">
        <v>26210</v>
      </c>
      <c r="C130" s="767" t="s">
        <v>643</v>
      </c>
      <c r="D130" s="764">
        <v>1488</v>
      </c>
      <c r="E130" s="764">
        <v>1340</v>
      </c>
      <c r="F130" s="764">
        <v>1340</v>
      </c>
      <c r="G130" s="764">
        <v>935</v>
      </c>
      <c r="H130" s="764">
        <v>892</v>
      </c>
    </row>
    <row r="131" spans="1:8" x14ac:dyDescent="0.25">
      <c r="A131" s="561" t="s">
        <v>362</v>
      </c>
      <c r="B131" s="763">
        <v>26220</v>
      </c>
      <c r="C131" s="767" t="s">
        <v>688</v>
      </c>
      <c r="D131" s="764">
        <v>1230</v>
      </c>
      <c r="E131" s="764">
        <v>1014</v>
      </c>
      <c r="F131" s="764">
        <v>1013</v>
      </c>
      <c r="G131" s="764">
        <v>723</v>
      </c>
      <c r="H131" s="764">
        <v>708</v>
      </c>
    </row>
    <row r="132" spans="1:8" x14ac:dyDescent="0.25">
      <c r="A132" s="561" t="s">
        <v>364</v>
      </c>
      <c r="B132" s="763">
        <v>26230</v>
      </c>
      <c r="C132" s="767" t="s">
        <v>662</v>
      </c>
      <c r="D132" s="764">
        <v>917</v>
      </c>
      <c r="E132" s="764">
        <v>916</v>
      </c>
      <c r="F132" s="764">
        <v>916</v>
      </c>
      <c r="G132" s="764">
        <v>484</v>
      </c>
      <c r="H132" s="764">
        <v>484</v>
      </c>
    </row>
    <row r="133" spans="1:8" x14ac:dyDescent="0.25">
      <c r="A133" s="561" t="s">
        <v>365</v>
      </c>
      <c r="B133" s="763">
        <v>26310</v>
      </c>
      <c r="C133" s="767" t="s">
        <v>689</v>
      </c>
      <c r="D133" s="764">
        <v>730</v>
      </c>
      <c r="E133" s="764">
        <v>626</v>
      </c>
      <c r="F133" s="764">
        <v>626</v>
      </c>
      <c r="G133" s="764">
        <v>388</v>
      </c>
      <c r="H133" s="764">
        <v>318</v>
      </c>
    </row>
    <row r="134" spans="1:8" x14ac:dyDescent="0.25">
      <c r="A134" s="561" t="s">
        <v>367</v>
      </c>
      <c r="B134" s="763">
        <v>26410</v>
      </c>
      <c r="C134" s="767" t="s">
        <v>665</v>
      </c>
      <c r="D134" s="764">
        <v>279</v>
      </c>
      <c r="E134" s="764">
        <v>279</v>
      </c>
      <c r="F134" s="764">
        <v>279</v>
      </c>
      <c r="G134" s="764">
        <v>123</v>
      </c>
      <c r="H134" s="764">
        <v>72</v>
      </c>
    </row>
    <row r="135" spans="1:8" x14ac:dyDescent="0.25">
      <c r="A135" s="561" t="s">
        <v>368</v>
      </c>
      <c r="B135" s="763">
        <v>26420</v>
      </c>
      <c r="C135" s="767" t="s">
        <v>690</v>
      </c>
      <c r="D135" s="764">
        <v>322</v>
      </c>
      <c r="E135" s="764">
        <v>319</v>
      </c>
      <c r="F135" s="764">
        <v>317</v>
      </c>
      <c r="G135" s="764">
        <v>62</v>
      </c>
      <c r="H135" s="764">
        <v>52</v>
      </c>
    </row>
    <row r="136" spans="1:8" x14ac:dyDescent="0.25">
      <c r="A136" s="561" t="s">
        <v>370</v>
      </c>
      <c r="B136" s="763">
        <v>26510</v>
      </c>
      <c r="C136" s="767" t="s">
        <v>691</v>
      </c>
      <c r="D136" s="764">
        <v>1381</v>
      </c>
      <c r="E136" s="764">
        <v>1205</v>
      </c>
      <c r="F136" s="764">
        <v>1205</v>
      </c>
      <c r="G136" s="764">
        <v>747</v>
      </c>
      <c r="H136" s="764">
        <v>674</v>
      </c>
    </row>
    <row r="137" spans="1:8" x14ac:dyDescent="0.25">
      <c r="A137" s="561" t="s">
        <v>372</v>
      </c>
      <c r="B137" s="763"/>
      <c r="C137" s="767"/>
      <c r="D137" s="764"/>
      <c r="E137" s="764"/>
      <c r="F137" s="764"/>
      <c r="G137" s="764"/>
      <c r="H137" s="764"/>
    </row>
    <row r="138" spans="1:8" x14ac:dyDescent="0.25">
      <c r="A138" s="561" t="s">
        <v>374</v>
      </c>
      <c r="B138" s="763"/>
      <c r="C138" s="767"/>
      <c r="D138" s="764"/>
      <c r="E138" s="764"/>
      <c r="F138" s="764"/>
      <c r="G138" s="764"/>
      <c r="H138" s="764"/>
    </row>
    <row r="139" spans="1:8" x14ac:dyDescent="0.25">
      <c r="A139" s="570">
        <v>26900</v>
      </c>
      <c r="B139" s="763">
        <v>26900</v>
      </c>
      <c r="C139" s="767" t="s">
        <v>658</v>
      </c>
      <c r="D139" s="764">
        <v>48</v>
      </c>
      <c r="E139" s="764">
        <v>48</v>
      </c>
      <c r="F139" s="764">
        <v>48</v>
      </c>
      <c r="G139" s="764">
        <v>27</v>
      </c>
      <c r="H139" s="764">
        <v>26</v>
      </c>
    </row>
    <row r="140" spans="1:8" x14ac:dyDescent="0.25">
      <c r="A140" s="611" t="s">
        <v>377</v>
      </c>
      <c r="B140" s="763">
        <v>27000</v>
      </c>
      <c r="C140" s="767" t="s">
        <v>692</v>
      </c>
      <c r="D140" s="764">
        <v>5506</v>
      </c>
      <c r="E140" s="764">
        <v>4412</v>
      </c>
      <c r="F140" s="764">
        <v>4171</v>
      </c>
      <c r="G140" s="764">
        <v>4030</v>
      </c>
      <c r="H140" s="764">
        <v>3180</v>
      </c>
    </row>
    <row r="141" spans="1:8" x14ac:dyDescent="0.25">
      <c r="A141" s="614" t="s">
        <v>378</v>
      </c>
      <c r="B141" s="763">
        <v>27120</v>
      </c>
      <c r="C141" s="767" t="s">
        <v>659</v>
      </c>
      <c r="D141" s="764">
        <v>450</v>
      </c>
      <c r="E141" s="764">
        <v>422</v>
      </c>
      <c r="F141" s="764">
        <v>317</v>
      </c>
      <c r="G141" s="764">
        <v>301</v>
      </c>
      <c r="H141" s="764">
        <v>215</v>
      </c>
    </row>
    <row r="142" spans="1:8" x14ac:dyDescent="0.25">
      <c r="A142" s="561" t="s">
        <v>379</v>
      </c>
      <c r="B142" s="763">
        <v>27200</v>
      </c>
      <c r="C142" s="767" t="s">
        <v>693</v>
      </c>
      <c r="D142" s="764">
        <v>490</v>
      </c>
      <c r="E142" s="764">
        <v>427</v>
      </c>
      <c r="F142" s="764">
        <v>427</v>
      </c>
      <c r="G142" s="764">
        <v>353</v>
      </c>
      <c r="H142" s="764">
        <v>287</v>
      </c>
    </row>
    <row r="143" spans="1:8" x14ac:dyDescent="0.25">
      <c r="A143" s="561" t="s">
        <v>381</v>
      </c>
      <c r="B143" s="763">
        <v>27230</v>
      </c>
      <c r="C143" s="767" t="s">
        <v>660</v>
      </c>
      <c r="D143" s="764">
        <v>837</v>
      </c>
      <c r="E143" s="764">
        <v>773</v>
      </c>
      <c r="F143" s="764">
        <v>773</v>
      </c>
      <c r="G143" s="764">
        <v>773</v>
      </c>
      <c r="H143" s="764">
        <v>568</v>
      </c>
    </row>
    <row r="144" spans="1:8" x14ac:dyDescent="0.25">
      <c r="A144" s="561" t="s">
        <v>382</v>
      </c>
      <c r="B144" s="763">
        <v>27240</v>
      </c>
      <c r="C144" s="767" t="s">
        <v>687</v>
      </c>
      <c r="D144" s="764">
        <v>1187</v>
      </c>
      <c r="E144" s="764">
        <v>1004</v>
      </c>
      <c r="F144" s="764">
        <v>1004</v>
      </c>
      <c r="G144" s="764">
        <v>973</v>
      </c>
      <c r="H144" s="764">
        <v>718</v>
      </c>
    </row>
    <row r="145" spans="1:8" x14ac:dyDescent="0.25">
      <c r="A145" s="561" t="s">
        <v>383</v>
      </c>
      <c r="B145" s="763">
        <v>27350</v>
      </c>
      <c r="C145" s="767" t="s">
        <v>694</v>
      </c>
      <c r="D145" s="764">
        <v>469</v>
      </c>
      <c r="E145" s="764">
        <v>414</v>
      </c>
      <c r="F145" s="764">
        <v>414</v>
      </c>
      <c r="G145" s="764">
        <v>379</v>
      </c>
      <c r="H145" s="764">
        <v>334</v>
      </c>
    </row>
    <row r="146" spans="1:8" x14ac:dyDescent="0.25">
      <c r="A146" s="561" t="s">
        <v>385</v>
      </c>
      <c r="B146" s="763">
        <v>27360</v>
      </c>
      <c r="C146" s="767" t="s">
        <v>695</v>
      </c>
      <c r="D146" s="764">
        <v>343</v>
      </c>
      <c r="E146" s="764">
        <v>306</v>
      </c>
      <c r="F146" s="764">
        <v>283</v>
      </c>
      <c r="G146" s="764">
        <v>271</v>
      </c>
      <c r="H146" s="764">
        <v>215</v>
      </c>
    </row>
    <row r="147" spans="1:8" x14ac:dyDescent="0.25">
      <c r="A147" s="585" t="s">
        <v>387</v>
      </c>
      <c r="B147" s="763">
        <v>27510</v>
      </c>
      <c r="C147" s="767" t="s">
        <v>641</v>
      </c>
      <c r="D147" s="764">
        <v>1730</v>
      </c>
      <c r="E147" s="764">
        <v>1371</v>
      </c>
      <c r="F147" s="764">
        <v>1210</v>
      </c>
      <c r="G147" s="764">
        <v>1210</v>
      </c>
      <c r="H147" s="764">
        <v>866</v>
      </c>
    </row>
    <row r="148" spans="1:8" x14ac:dyDescent="0.25">
      <c r="A148" s="570" t="s">
        <v>388</v>
      </c>
      <c r="B148" s="763"/>
      <c r="C148" s="767"/>
      <c r="D148" s="764"/>
      <c r="E148" s="764"/>
      <c r="F148" s="764"/>
      <c r="G148" s="764"/>
      <c r="H148" s="764"/>
    </row>
    <row r="149" spans="1:8" x14ac:dyDescent="0.25">
      <c r="A149" s="546" t="s">
        <v>390</v>
      </c>
      <c r="B149" s="763">
        <v>28000</v>
      </c>
      <c r="C149" s="767" t="s">
        <v>389</v>
      </c>
      <c r="D149" s="764">
        <v>7096</v>
      </c>
      <c r="E149" s="764">
        <v>5770</v>
      </c>
      <c r="F149" s="764">
        <v>5561</v>
      </c>
      <c r="G149" s="764">
        <v>3964</v>
      </c>
      <c r="H149" s="764">
        <v>3077</v>
      </c>
    </row>
    <row r="150" spans="1:8" x14ac:dyDescent="0.25">
      <c r="A150" s="554" t="s">
        <v>391</v>
      </c>
      <c r="B150" s="763">
        <v>28110</v>
      </c>
      <c r="C150" s="767" t="s">
        <v>696</v>
      </c>
      <c r="D150" s="764">
        <v>1182</v>
      </c>
      <c r="E150" s="764">
        <v>1084</v>
      </c>
      <c r="F150" s="764">
        <v>1084</v>
      </c>
      <c r="G150" s="764">
        <v>1051</v>
      </c>
      <c r="H150" s="764">
        <v>724</v>
      </c>
    </row>
    <row r="151" spans="1:8" x14ac:dyDescent="0.25">
      <c r="A151" s="561" t="s">
        <v>393</v>
      </c>
      <c r="B151" s="763">
        <v>28120</v>
      </c>
      <c r="C151" s="767" t="s">
        <v>697</v>
      </c>
      <c r="D151" s="764">
        <v>1289</v>
      </c>
      <c r="E151" s="764">
        <v>1044</v>
      </c>
      <c r="F151" s="764">
        <v>1044</v>
      </c>
      <c r="G151" s="764">
        <v>474</v>
      </c>
      <c r="H151" s="764">
        <v>458</v>
      </c>
    </row>
    <row r="152" spans="1:8" x14ac:dyDescent="0.25">
      <c r="A152" s="561" t="s">
        <v>395</v>
      </c>
      <c r="B152" s="763">
        <v>28130</v>
      </c>
      <c r="C152" s="767" t="s">
        <v>698</v>
      </c>
      <c r="D152" s="764">
        <v>1100</v>
      </c>
      <c r="E152" s="764">
        <v>1068</v>
      </c>
      <c r="F152" s="764">
        <v>801</v>
      </c>
      <c r="G152" s="764">
        <v>203</v>
      </c>
      <c r="H152" s="764">
        <v>203</v>
      </c>
    </row>
    <row r="153" spans="1:8" x14ac:dyDescent="0.25">
      <c r="A153" s="585" t="s">
        <v>397</v>
      </c>
      <c r="B153" s="763">
        <v>28140</v>
      </c>
      <c r="C153" s="767" t="s">
        <v>699</v>
      </c>
      <c r="D153" s="764">
        <v>925</v>
      </c>
      <c r="E153" s="764">
        <v>844</v>
      </c>
      <c r="F153" s="764">
        <v>844</v>
      </c>
      <c r="G153" s="764">
        <v>809</v>
      </c>
      <c r="H153" s="764">
        <v>545</v>
      </c>
    </row>
    <row r="154" spans="1:8" x14ac:dyDescent="0.25">
      <c r="A154" s="585" t="s">
        <v>399</v>
      </c>
      <c r="B154" s="763">
        <v>28150</v>
      </c>
      <c r="C154" s="767" t="s">
        <v>631</v>
      </c>
      <c r="D154" s="764">
        <v>1808</v>
      </c>
      <c r="E154" s="764">
        <v>1535</v>
      </c>
      <c r="F154" s="764">
        <v>1535</v>
      </c>
      <c r="G154" s="764">
        <v>855</v>
      </c>
      <c r="H154" s="764">
        <v>678</v>
      </c>
    </row>
    <row r="155" spans="1:8" x14ac:dyDescent="0.25">
      <c r="A155" s="650" t="s">
        <v>401</v>
      </c>
      <c r="B155" s="763">
        <v>28160</v>
      </c>
      <c r="C155" s="767" t="s">
        <v>700</v>
      </c>
      <c r="D155" s="764">
        <v>792</v>
      </c>
      <c r="E155" s="764">
        <v>764</v>
      </c>
      <c r="F155" s="764">
        <v>764</v>
      </c>
      <c r="G155" s="764">
        <v>754</v>
      </c>
      <c r="H155" s="764">
        <v>506</v>
      </c>
    </row>
    <row r="156" spans="1:8" x14ac:dyDescent="0.25">
      <c r="A156" s="570" t="s">
        <v>403</v>
      </c>
      <c r="B156" s="763"/>
      <c r="C156" s="767"/>
      <c r="D156" s="764"/>
      <c r="E156" s="764"/>
      <c r="F156" s="764"/>
      <c r="G156" s="764"/>
      <c r="H156" s="764"/>
    </row>
    <row r="157" spans="1:8" x14ac:dyDescent="0.25">
      <c r="A157" s="546" t="s">
        <v>405</v>
      </c>
      <c r="B157" s="763">
        <v>31000</v>
      </c>
      <c r="C157" s="767" t="s">
        <v>404</v>
      </c>
      <c r="D157" s="764">
        <v>5962</v>
      </c>
      <c r="E157" s="764">
        <v>4688</v>
      </c>
      <c r="F157" s="764">
        <v>4030</v>
      </c>
      <c r="G157" s="764">
        <v>2584</v>
      </c>
      <c r="H157" s="764">
        <v>2298</v>
      </c>
    </row>
    <row r="158" spans="1:8" x14ac:dyDescent="0.25">
      <c r="A158" s="554" t="s">
        <v>406</v>
      </c>
      <c r="B158" s="763">
        <v>31110</v>
      </c>
      <c r="C158" s="767" t="s">
        <v>701</v>
      </c>
      <c r="D158" s="764">
        <v>956</v>
      </c>
      <c r="E158" s="764">
        <v>954</v>
      </c>
      <c r="F158" s="764">
        <v>802</v>
      </c>
      <c r="G158" s="764">
        <v>478</v>
      </c>
      <c r="H158" s="764">
        <v>433</v>
      </c>
    </row>
    <row r="159" spans="1:8" x14ac:dyDescent="0.25">
      <c r="A159" s="561" t="s">
        <v>408</v>
      </c>
      <c r="B159" s="763">
        <v>31120</v>
      </c>
      <c r="C159" s="767" t="s">
        <v>702</v>
      </c>
      <c r="D159" s="764">
        <v>1156</v>
      </c>
      <c r="E159" s="764">
        <v>1145</v>
      </c>
      <c r="F159" s="764">
        <v>922</v>
      </c>
      <c r="G159" s="764">
        <v>641</v>
      </c>
      <c r="H159" s="764">
        <v>536</v>
      </c>
    </row>
    <row r="160" spans="1:8" x14ac:dyDescent="0.25">
      <c r="A160" s="561" t="s">
        <v>410</v>
      </c>
      <c r="B160" s="763">
        <v>31130</v>
      </c>
      <c r="C160" s="767" t="s">
        <v>703</v>
      </c>
      <c r="D160" s="764">
        <v>1602</v>
      </c>
      <c r="E160" s="764">
        <v>1568</v>
      </c>
      <c r="F160" s="764">
        <v>1202</v>
      </c>
      <c r="G160" s="764">
        <v>444</v>
      </c>
      <c r="H160" s="764">
        <v>410</v>
      </c>
    </row>
    <row r="161" spans="1:8" x14ac:dyDescent="0.25">
      <c r="A161" s="561" t="s">
        <v>412</v>
      </c>
      <c r="B161" s="763">
        <v>31140</v>
      </c>
      <c r="C161" s="767" t="s">
        <v>704</v>
      </c>
      <c r="D161" s="764">
        <v>1160</v>
      </c>
      <c r="E161" s="764">
        <v>1147</v>
      </c>
      <c r="F161" s="764">
        <v>916</v>
      </c>
      <c r="G161" s="764">
        <v>507</v>
      </c>
      <c r="H161" s="764">
        <v>432</v>
      </c>
    </row>
    <row r="162" spans="1:8" x14ac:dyDescent="0.25">
      <c r="A162" s="561" t="s">
        <v>414</v>
      </c>
      <c r="B162" s="763">
        <v>31150</v>
      </c>
      <c r="C162" s="767" t="s">
        <v>415</v>
      </c>
      <c r="D162" s="764">
        <v>805</v>
      </c>
      <c r="E162" s="764">
        <v>773</v>
      </c>
      <c r="F162" s="764">
        <v>773</v>
      </c>
      <c r="G162" s="764">
        <v>395</v>
      </c>
      <c r="H162" s="764">
        <v>384</v>
      </c>
    </row>
    <row r="163" spans="1:8" x14ac:dyDescent="0.25">
      <c r="A163" s="570" t="s">
        <v>416</v>
      </c>
      <c r="B163" s="763">
        <v>31160</v>
      </c>
      <c r="C163" s="767" t="s">
        <v>705</v>
      </c>
      <c r="D163" s="764">
        <v>283</v>
      </c>
      <c r="E163" s="764">
        <v>281</v>
      </c>
      <c r="F163" s="764">
        <v>259</v>
      </c>
      <c r="G163" s="764">
        <v>259</v>
      </c>
      <c r="H163" s="764">
        <v>134</v>
      </c>
    </row>
    <row r="164" spans="1:8" x14ac:dyDescent="0.25">
      <c r="A164" s="546" t="s">
        <v>419</v>
      </c>
      <c r="B164" s="763">
        <v>41000</v>
      </c>
      <c r="C164" s="767" t="s">
        <v>418</v>
      </c>
      <c r="D164" s="764">
        <v>11033</v>
      </c>
      <c r="E164" s="764">
        <v>8798</v>
      </c>
      <c r="F164" s="764">
        <v>8645</v>
      </c>
      <c r="G164" s="764">
        <v>6742</v>
      </c>
      <c r="H164" s="764">
        <v>6040</v>
      </c>
    </row>
    <row r="165" spans="1:8" x14ac:dyDescent="0.25">
      <c r="A165" s="554" t="s">
        <v>420</v>
      </c>
      <c r="B165" s="763">
        <v>41110</v>
      </c>
      <c r="C165" s="767" t="s">
        <v>706</v>
      </c>
      <c r="D165" s="764">
        <v>3179</v>
      </c>
      <c r="E165" s="764">
        <v>2554</v>
      </c>
      <c r="F165" s="764">
        <v>2528</v>
      </c>
      <c r="G165" s="764">
        <v>2485</v>
      </c>
      <c r="H165" s="764">
        <v>1776</v>
      </c>
    </row>
    <row r="166" spans="1:8" x14ac:dyDescent="0.25">
      <c r="A166" s="561" t="s">
        <v>422</v>
      </c>
      <c r="B166" s="763">
        <v>41210</v>
      </c>
      <c r="C166" s="767" t="s">
        <v>707</v>
      </c>
      <c r="D166" s="764">
        <v>3563</v>
      </c>
      <c r="E166" s="764">
        <v>2897</v>
      </c>
      <c r="F166" s="764">
        <v>2872</v>
      </c>
      <c r="G166" s="764">
        <v>1835</v>
      </c>
      <c r="H166" s="764">
        <v>1828</v>
      </c>
    </row>
    <row r="167" spans="1:8" x14ac:dyDescent="0.25">
      <c r="A167" s="561" t="s">
        <v>424</v>
      </c>
      <c r="B167" s="763">
        <v>41310</v>
      </c>
      <c r="C167" s="767" t="s">
        <v>708</v>
      </c>
      <c r="D167" s="764">
        <v>874</v>
      </c>
      <c r="E167" s="764">
        <v>793</v>
      </c>
      <c r="F167" s="764">
        <v>792</v>
      </c>
      <c r="G167" s="764">
        <v>581</v>
      </c>
      <c r="H167" s="764">
        <v>564</v>
      </c>
    </row>
    <row r="168" spans="1:8" x14ac:dyDescent="0.25">
      <c r="A168" s="561">
        <v>41320</v>
      </c>
      <c r="B168" s="763">
        <v>41320</v>
      </c>
      <c r="C168" s="767" t="s">
        <v>709</v>
      </c>
      <c r="D168" s="764">
        <v>1095</v>
      </c>
      <c r="E168" s="764">
        <v>990</v>
      </c>
      <c r="F168" s="764">
        <v>988</v>
      </c>
      <c r="G168" s="764">
        <v>627</v>
      </c>
      <c r="H168" s="764">
        <v>627</v>
      </c>
    </row>
    <row r="169" spans="1:8" x14ac:dyDescent="0.25">
      <c r="A169" s="561" t="s">
        <v>427</v>
      </c>
      <c r="B169" s="763">
        <v>41330</v>
      </c>
      <c r="C169" s="767" t="s">
        <v>645</v>
      </c>
      <c r="D169" s="764">
        <v>1796</v>
      </c>
      <c r="E169" s="764">
        <v>1663</v>
      </c>
      <c r="F169" s="764">
        <v>1663</v>
      </c>
      <c r="G169" s="764">
        <v>1026</v>
      </c>
      <c r="H169" s="764">
        <v>1022</v>
      </c>
    </row>
    <row r="170" spans="1:8" x14ac:dyDescent="0.25">
      <c r="A170" s="561">
        <v>41340</v>
      </c>
      <c r="B170" s="763">
        <v>41340</v>
      </c>
      <c r="C170" s="767" t="s">
        <v>558</v>
      </c>
      <c r="D170" s="764">
        <v>236</v>
      </c>
      <c r="E170" s="764">
        <v>231</v>
      </c>
      <c r="F170" s="764">
        <v>167</v>
      </c>
      <c r="G170" s="764">
        <v>110</v>
      </c>
      <c r="H170" s="764">
        <v>110</v>
      </c>
    </row>
    <row r="171" spans="1:8" x14ac:dyDescent="0.25">
      <c r="A171" s="561" t="s">
        <v>428</v>
      </c>
      <c r="B171" s="763">
        <v>41900</v>
      </c>
      <c r="C171" s="767" t="s">
        <v>658</v>
      </c>
      <c r="D171" s="764">
        <v>290</v>
      </c>
      <c r="E171" s="764">
        <v>285</v>
      </c>
      <c r="F171" s="764">
        <v>212</v>
      </c>
      <c r="G171" s="764">
        <v>165</v>
      </c>
      <c r="H171" s="764">
        <v>148</v>
      </c>
    </row>
    <row r="172" spans="1:8" x14ac:dyDescent="0.25">
      <c r="A172" s="570" t="s">
        <v>430</v>
      </c>
      <c r="B172" s="763"/>
      <c r="C172" s="767"/>
      <c r="D172" s="764"/>
      <c r="E172" s="764"/>
      <c r="F172" s="764"/>
      <c r="G172" s="764"/>
      <c r="H172" s="764"/>
    </row>
    <row r="173" spans="1:8" x14ac:dyDescent="0.25">
      <c r="A173" s="546" t="s">
        <v>432</v>
      </c>
      <c r="B173" s="763">
        <v>43000</v>
      </c>
      <c r="C173" s="767" t="s">
        <v>710</v>
      </c>
      <c r="D173" s="764">
        <v>5620</v>
      </c>
      <c r="E173" s="764">
        <v>4296</v>
      </c>
      <c r="F173" s="764">
        <v>4099</v>
      </c>
      <c r="G173" s="764">
        <v>2927</v>
      </c>
      <c r="H173" s="764">
        <v>2663</v>
      </c>
    </row>
    <row r="174" spans="1:8" x14ac:dyDescent="0.25">
      <c r="A174" s="554" t="s">
        <v>433</v>
      </c>
      <c r="B174" s="763">
        <v>43110</v>
      </c>
      <c r="C174" s="767" t="s">
        <v>706</v>
      </c>
      <c r="D174" s="764">
        <v>1908</v>
      </c>
      <c r="E174" s="764">
        <v>1555</v>
      </c>
      <c r="F174" s="764">
        <v>1433</v>
      </c>
      <c r="G174" s="764">
        <v>972</v>
      </c>
      <c r="H174" s="764">
        <v>873</v>
      </c>
    </row>
    <row r="175" spans="1:8" x14ac:dyDescent="0.25">
      <c r="A175" s="561" t="s">
        <v>434</v>
      </c>
      <c r="B175" s="763">
        <v>43210</v>
      </c>
      <c r="C175" s="767" t="s">
        <v>711</v>
      </c>
      <c r="D175" s="764">
        <v>1405</v>
      </c>
      <c r="E175" s="764">
        <v>1131</v>
      </c>
      <c r="F175" s="764">
        <v>1131</v>
      </c>
      <c r="G175" s="764">
        <v>662</v>
      </c>
      <c r="H175" s="764">
        <v>617</v>
      </c>
    </row>
    <row r="176" spans="1:8" x14ac:dyDescent="0.25">
      <c r="A176" s="561">
        <v>43310</v>
      </c>
      <c r="B176" s="763">
        <v>43310</v>
      </c>
      <c r="C176" s="767" t="s">
        <v>712</v>
      </c>
      <c r="D176" s="764">
        <v>786</v>
      </c>
      <c r="E176" s="764">
        <v>686</v>
      </c>
      <c r="F176" s="764">
        <v>589</v>
      </c>
      <c r="G176" s="764">
        <v>365</v>
      </c>
      <c r="H176" s="764">
        <v>326</v>
      </c>
    </row>
    <row r="177" spans="1:8" x14ac:dyDescent="0.25">
      <c r="A177" s="561" t="s">
        <v>437</v>
      </c>
      <c r="B177" s="763">
        <v>43410</v>
      </c>
      <c r="C177" s="767" t="s">
        <v>713</v>
      </c>
      <c r="D177" s="764">
        <v>877</v>
      </c>
      <c r="E177" s="764">
        <v>736</v>
      </c>
      <c r="F177" s="764">
        <v>726</v>
      </c>
      <c r="G177" s="764">
        <v>550</v>
      </c>
      <c r="H177" s="764">
        <v>479</v>
      </c>
    </row>
    <row r="178" spans="1:8" x14ac:dyDescent="0.25">
      <c r="A178" s="561" t="s">
        <v>439</v>
      </c>
      <c r="B178" s="763">
        <v>43510</v>
      </c>
      <c r="C178" s="767" t="s">
        <v>714</v>
      </c>
      <c r="D178" s="764">
        <v>499</v>
      </c>
      <c r="E178" s="764">
        <v>407</v>
      </c>
      <c r="F178" s="764">
        <v>407</v>
      </c>
      <c r="G178" s="764">
        <v>328</v>
      </c>
      <c r="H178" s="764">
        <v>273</v>
      </c>
    </row>
    <row r="179" spans="1:8" x14ac:dyDescent="0.25">
      <c r="A179" s="570" t="s">
        <v>441</v>
      </c>
      <c r="B179" s="763">
        <v>43900</v>
      </c>
      <c r="C179" s="767" t="s">
        <v>658</v>
      </c>
      <c r="D179" s="764">
        <v>145</v>
      </c>
      <c r="E179" s="764">
        <v>143</v>
      </c>
      <c r="F179" s="764">
        <v>140</v>
      </c>
      <c r="G179" s="764">
        <v>129</v>
      </c>
      <c r="H179" s="764">
        <v>122</v>
      </c>
    </row>
    <row r="180" spans="1:8" x14ac:dyDescent="0.25">
      <c r="A180" s="546" t="s">
        <v>443</v>
      </c>
      <c r="B180" s="763">
        <v>51000</v>
      </c>
      <c r="C180" s="767" t="s">
        <v>442</v>
      </c>
      <c r="D180" s="764">
        <v>1392</v>
      </c>
      <c r="E180" s="764">
        <v>1183</v>
      </c>
      <c r="F180" s="764">
        <v>1085</v>
      </c>
      <c r="G180" s="764">
        <v>211</v>
      </c>
      <c r="H180" s="764">
        <v>202</v>
      </c>
    </row>
    <row r="181" spans="1:8" x14ac:dyDescent="0.25">
      <c r="A181" s="554" t="s">
        <v>444</v>
      </c>
      <c r="B181" s="763">
        <v>51110</v>
      </c>
      <c r="C181" s="767" t="s">
        <v>715</v>
      </c>
      <c r="D181" s="764">
        <v>258</v>
      </c>
      <c r="E181" s="764">
        <v>248</v>
      </c>
      <c r="F181" s="764">
        <v>227</v>
      </c>
      <c r="G181" s="764">
        <v>75</v>
      </c>
      <c r="H181" s="764">
        <v>72</v>
      </c>
    </row>
    <row r="182" spans="1:8" x14ac:dyDescent="0.25">
      <c r="A182" s="561" t="s">
        <v>446</v>
      </c>
      <c r="B182" s="763">
        <v>51210</v>
      </c>
      <c r="C182" s="767" t="s">
        <v>459</v>
      </c>
      <c r="D182" s="764">
        <v>697</v>
      </c>
      <c r="E182" s="764">
        <v>563</v>
      </c>
      <c r="F182" s="764">
        <v>483</v>
      </c>
      <c r="G182" s="764">
        <v>75</v>
      </c>
      <c r="H182" s="764">
        <v>73</v>
      </c>
    </row>
    <row r="183" spans="1:8" x14ac:dyDescent="0.25">
      <c r="A183" s="570" t="s">
        <v>448</v>
      </c>
      <c r="B183" s="763">
        <v>51310</v>
      </c>
      <c r="C183" s="767" t="s">
        <v>716</v>
      </c>
      <c r="D183" s="764">
        <v>437</v>
      </c>
      <c r="E183" s="764">
        <v>410</v>
      </c>
      <c r="F183" s="764">
        <v>405</v>
      </c>
      <c r="G183" s="764">
        <v>61</v>
      </c>
      <c r="H183" s="764">
        <v>57</v>
      </c>
    </row>
    <row r="184" spans="1:8" x14ac:dyDescent="0.25">
      <c r="A184" s="546" t="s">
        <v>451</v>
      </c>
      <c r="B184" s="763">
        <v>52000</v>
      </c>
      <c r="C184" s="767" t="s">
        <v>450</v>
      </c>
      <c r="D184" s="764">
        <v>372</v>
      </c>
      <c r="E184" s="764">
        <v>266</v>
      </c>
      <c r="F184" s="764">
        <v>234</v>
      </c>
      <c r="G184" s="764">
        <v>45</v>
      </c>
      <c r="H184" s="764">
        <v>41</v>
      </c>
    </row>
    <row r="185" spans="1:8" x14ac:dyDescent="0.25">
      <c r="A185" s="546" t="s">
        <v>453</v>
      </c>
      <c r="B185" s="763">
        <v>53000</v>
      </c>
      <c r="C185" s="767" t="s">
        <v>717</v>
      </c>
      <c r="D185" s="764">
        <v>511</v>
      </c>
      <c r="E185" s="764">
        <v>509</v>
      </c>
      <c r="F185" s="764">
        <v>416</v>
      </c>
      <c r="G185" s="764">
        <v>66</v>
      </c>
      <c r="H185" s="764">
        <v>60</v>
      </c>
    </row>
    <row r="186" spans="1:8" x14ac:dyDescent="0.25">
      <c r="A186" s="546" t="s">
        <v>455</v>
      </c>
      <c r="B186" s="763">
        <v>54000</v>
      </c>
      <c r="C186" s="767" t="s">
        <v>718</v>
      </c>
      <c r="D186" s="764">
        <v>522</v>
      </c>
      <c r="E186" s="764">
        <v>461</v>
      </c>
      <c r="F186" s="764">
        <v>382</v>
      </c>
      <c r="G186" s="764">
        <v>136</v>
      </c>
      <c r="H186" s="764">
        <v>123</v>
      </c>
    </row>
    <row r="187" spans="1:8" x14ac:dyDescent="0.25">
      <c r="A187" s="554" t="s">
        <v>456</v>
      </c>
      <c r="B187" s="763">
        <v>54510</v>
      </c>
      <c r="C187" s="767" t="s">
        <v>719</v>
      </c>
      <c r="D187" s="764">
        <v>146</v>
      </c>
      <c r="E187" s="764">
        <v>142</v>
      </c>
      <c r="F187" s="764">
        <v>107</v>
      </c>
      <c r="G187" s="764">
        <v>60</v>
      </c>
      <c r="H187" s="764">
        <v>56</v>
      </c>
    </row>
    <row r="188" spans="1:8" x14ac:dyDescent="0.25">
      <c r="A188" s="570" t="s">
        <v>458</v>
      </c>
      <c r="B188" s="763">
        <v>54530</v>
      </c>
      <c r="C188" s="767" t="s">
        <v>459</v>
      </c>
      <c r="D188" s="764">
        <v>376</v>
      </c>
      <c r="E188" s="764">
        <v>321</v>
      </c>
      <c r="F188" s="764">
        <v>276</v>
      </c>
      <c r="G188" s="764">
        <v>76</v>
      </c>
      <c r="H188" s="764">
        <v>67</v>
      </c>
    </row>
    <row r="189" spans="1:8" x14ac:dyDescent="0.25">
      <c r="A189" s="655" t="s">
        <v>461</v>
      </c>
      <c r="B189" s="763">
        <v>55000</v>
      </c>
      <c r="C189" s="767" t="s">
        <v>460</v>
      </c>
      <c r="D189" s="764">
        <v>1955</v>
      </c>
      <c r="E189" s="764">
        <v>1815</v>
      </c>
      <c r="F189" s="764">
        <v>1790</v>
      </c>
      <c r="G189" s="764">
        <v>1613</v>
      </c>
      <c r="H189" s="764">
        <v>1211</v>
      </c>
    </row>
    <row r="190" spans="1:8" x14ac:dyDescent="0.25">
      <c r="A190" s="655" t="s">
        <v>463</v>
      </c>
      <c r="B190" s="763">
        <v>56000</v>
      </c>
      <c r="C190" s="767" t="s">
        <v>720</v>
      </c>
      <c r="D190" s="764">
        <v>1905</v>
      </c>
      <c r="E190" s="764">
        <v>1806</v>
      </c>
      <c r="F190" s="764">
        <v>1806</v>
      </c>
      <c r="G190" s="764">
        <v>1806</v>
      </c>
      <c r="H190" s="764">
        <v>1504</v>
      </c>
    </row>
    <row r="191" spans="1:8" x14ac:dyDescent="0.25">
      <c r="A191" s="546" t="s">
        <v>464</v>
      </c>
      <c r="B191" s="763">
        <v>61000</v>
      </c>
      <c r="C191" s="767" t="s">
        <v>721</v>
      </c>
      <c r="D191" s="764">
        <v>2154</v>
      </c>
      <c r="E191" s="764">
        <v>2154</v>
      </c>
      <c r="F191" s="764">
        <v>2154</v>
      </c>
      <c r="G191" s="764">
        <v>1492</v>
      </c>
      <c r="H191" s="764">
        <v>1452</v>
      </c>
    </row>
    <row r="192" spans="1:8" x14ac:dyDescent="0.25">
      <c r="A192" s="546" t="s">
        <v>466</v>
      </c>
      <c r="B192" s="763"/>
      <c r="C192" s="767"/>
      <c r="D192" s="764"/>
      <c r="E192" s="764"/>
      <c r="F192" s="764"/>
      <c r="G192" s="764"/>
      <c r="H192" s="764"/>
    </row>
    <row r="193" spans="1:8" x14ac:dyDescent="0.25">
      <c r="A193" s="546" t="s">
        <v>467</v>
      </c>
      <c r="B193" s="763">
        <v>63000</v>
      </c>
      <c r="C193" s="767" t="s">
        <v>567</v>
      </c>
      <c r="D193" s="764">
        <v>224</v>
      </c>
      <c r="E193" s="764">
        <v>220</v>
      </c>
      <c r="F193" s="764">
        <v>153</v>
      </c>
      <c r="G193" s="764">
        <v>153</v>
      </c>
      <c r="H193" s="764">
        <v>108</v>
      </c>
    </row>
    <row r="194" spans="1:8" x14ac:dyDescent="0.25">
      <c r="A194" s="546" t="s">
        <v>469</v>
      </c>
      <c r="B194" s="763"/>
      <c r="C194" s="767"/>
      <c r="D194" s="764"/>
      <c r="E194" s="764"/>
      <c r="F194" s="764"/>
      <c r="G194" s="764"/>
      <c r="H194" s="764"/>
    </row>
    <row r="195" spans="1:8" x14ac:dyDescent="0.25">
      <c r="A195" s="546" t="s">
        <v>471</v>
      </c>
      <c r="B195" s="763"/>
      <c r="C195" s="767"/>
      <c r="D195" s="764"/>
      <c r="E195" s="764"/>
      <c r="F195" s="764"/>
      <c r="G195" s="764"/>
      <c r="H195" s="764"/>
    </row>
    <row r="196" spans="1:8" x14ac:dyDescent="0.25">
      <c r="A196" s="546" t="s">
        <v>473</v>
      </c>
      <c r="B196" s="763"/>
      <c r="C196" s="767"/>
      <c r="D196" s="764"/>
      <c r="E196" s="764"/>
      <c r="F196" s="764"/>
      <c r="G196" s="764"/>
      <c r="H196" s="764"/>
    </row>
    <row r="197" spans="1:8" x14ac:dyDescent="0.25">
      <c r="A197" s="546" t="s">
        <v>474</v>
      </c>
      <c r="B197" s="763"/>
      <c r="C197" s="767"/>
      <c r="D197" s="764"/>
      <c r="E197" s="764"/>
      <c r="F197" s="764"/>
      <c r="G197" s="764"/>
      <c r="H197" s="764"/>
    </row>
    <row r="198" spans="1:8" x14ac:dyDescent="0.25">
      <c r="A198" s="546" t="s">
        <v>476</v>
      </c>
      <c r="B198" s="763"/>
      <c r="C198" s="767"/>
      <c r="D198" s="764"/>
      <c r="E198" s="764"/>
      <c r="F198" s="764"/>
      <c r="G198" s="764"/>
      <c r="H198" s="764"/>
    </row>
    <row r="199" spans="1:8" x14ac:dyDescent="0.25">
      <c r="A199" s="546" t="s">
        <v>478</v>
      </c>
      <c r="B199" s="763"/>
      <c r="C199" s="767"/>
      <c r="D199" s="764"/>
      <c r="E199" s="764"/>
      <c r="F199" s="764"/>
      <c r="G199" s="764"/>
      <c r="H199" s="764"/>
    </row>
    <row r="200" spans="1:8" x14ac:dyDescent="0.25">
      <c r="A200" s="546" t="s">
        <v>480</v>
      </c>
      <c r="B200" s="763"/>
      <c r="C200" s="767"/>
      <c r="D200" s="764"/>
      <c r="E200" s="764"/>
      <c r="F200" s="764"/>
      <c r="G200" s="764"/>
      <c r="H200" s="764"/>
    </row>
    <row r="201" spans="1:8" x14ac:dyDescent="0.25">
      <c r="A201" s="546" t="s">
        <v>482</v>
      </c>
      <c r="B201" s="763"/>
      <c r="C201" s="767"/>
      <c r="D201" s="764"/>
      <c r="E201" s="764"/>
      <c r="F201" s="764"/>
      <c r="G201" s="764"/>
      <c r="H201" s="764"/>
    </row>
    <row r="202" spans="1:8" x14ac:dyDescent="0.25">
      <c r="A202" s="546" t="s">
        <v>484</v>
      </c>
      <c r="B202" s="763"/>
      <c r="C202" s="767"/>
      <c r="D202" s="764"/>
      <c r="E202" s="764"/>
      <c r="F202" s="764"/>
      <c r="G202" s="764"/>
      <c r="H202" s="764"/>
    </row>
    <row r="203" spans="1:8" x14ac:dyDescent="0.25">
      <c r="A203" s="546" t="s">
        <v>485</v>
      </c>
      <c r="B203" s="763" t="s">
        <v>485</v>
      </c>
      <c r="C203" s="767" t="s">
        <v>568</v>
      </c>
      <c r="D203" s="764">
        <v>58</v>
      </c>
      <c r="E203" s="764">
        <v>54</v>
      </c>
      <c r="F203" s="764">
        <v>46</v>
      </c>
      <c r="G203" s="764">
        <v>46</v>
      </c>
      <c r="H203" s="764">
        <v>43</v>
      </c>
    </row>
    <row r="204" spans="1:8" x14ac:dyDescent="0.25">
      <c r="A204" s="546" t="s">
        <v>487</v>
      </c>
      <c r="B204" s="763"/>
      <c r="C204" s="767"/>
      <c r="D204" s="764"/>
      <c r="E204" s="764"/>
      <c r="F204" s="764"/>
      <c r="G204" s="764"/>
      <c r="H204" s="764"/>
    </row>
    <row r="205" spans="1:8" x14ac:dyDescent="0.25">
      <c r="A205" s="546" t="s">
        <v>488</v>
      </c>
      <c r="B205" s="763" t="s">
        <v>488</v>
      </c>
      <c r="C205" s="767" t="s">
        <v>569</v>
      </c>
      <c r="D205" s="764">
        <v>86</v>
      </c>
      <c r="E205" s="764">
        <v>86</v>
      </c>
      <c r="F205" s="764">
        <v>69</v>
      </c>
      <c r="G205" s="764">
        <v>69</v>
      </c>
      <c r="H205" s="764">
        <v>65</v>
      </c>
    </row>
    <row r="206" spans="1:8" x14ac:dyDescent="0.25">
      <c r="A206" s="546" t="s">
        <v>490</v>
      </c>
      <c r="B206" s="763"/>
      <c r="C206" s="767"/>
      <c r="D206" s="764"/>
      <c r="E206" s="764"/>
      <c r="F206" s="764"/>
      <c r="G206" s="764"/>
      <c r="H206" s="764"/>
    </row>
    <row r="207" spans="1:8" x14ac:dyDescent="0.25">
      <c r="A207" s="546" t="s">
        <v>492</v>
      </c>
      <c r="B207" s="763"/>
      <c r="C207" s="767"/>
      <c r="D207" s="764"/>
      <c r="E207" s="764"/>
      <c r="F207" s="764"/>
      <c r="G207" s="764"/>
      <c r="H207" s="764"/>
    </row>
    <row r="208" spans="1:8" x14ac:dyDescent="0.25">
      <c r="A208" s="546" t="s">
        <v>493</v>
      </c>
      <c r="B208" s="763"/>
      <c r="C208" s="767"/>
      <c r="D208" s="764"/>
      <c r="E208" s="764"/>
      <c r="F208" s="764"/>
      <c r="G208" s="764"/>
      <c r="H208" s="764"/>
    </row>
    <row r="209" spans="1:8" x14ac:dyDescent="0.25">
      <c r="A209" s="546" t="s">
        <v>494</v>
      </c>
      <c r="B209" s="763" t="s">
        <v>494</v>
      </c>
      <c r="C209" s="767" t="s">
        <v>571</v>
      </c>
      <c r="D209" s="764">
        <v>164</v>
      </c>
      <c r="E209" s="764">
        <v>163</v>
      </c>
      <c r="F209" s="764">
        <v>132</v>
      </c>
      <c r="G209" s="764">
        <v>132</v>
      </c>
      <c r="H209" s="764">
        <v>132</v>
      </c>
    </row>
    <row r="210" spans="1:8" x14ac:dyDescent="0.25">
      <c r="A210" s="546" t="s">
        <v>496</v>
      </c>
      <c r="B210" s="763"/>
      <c r="C210" s="767"/>
      <c r="D210" s="764"/>
      <c r="E210" s="764"/>
      <c r="F210" s="764"/>
      <c r="G210" s="764"/>
      <c r="H210" s="764"/>
    </row>
    <row r="211" spans="1:8" x14ac:dyDescent="0.25">
      <c r="A211" s="546" t="s">
        <v>498</v>
      </c>
      <c r="B211" s="763"/>
      <c r="C211" s="767"/>
      <c r="D211" s="764"/>
      <c r="E211" s="764"/>
      <c r="F211" s="764"/>
      <c r="G211" s="764"/>
      <c r="H211" s="764"/>
    </row>
    <row r="212" spans="1:8" x14ac:dyDescent="0.25">
      <c r="A212" s="546" t="s">
        <v>499</v>
      </c>
      <c r="B212" s="763" t="s">
        <v>499</v>
      </c>
      <c r="C212" s="767" t="s">
        <v>572</v>
      </c>
      <c r="D212" s="764">
        <v>47</v>
      </c>
      <c r="E212" s="764">
        <v>45</v>
      </c>
      <c r="F212" s="764">
        <v>45</v>
      </c>
      <c r="G212" s="764">
        <v>41</v>
      </c>
      <c r="H212" s="764">
        <v>37</v>
      </c>
    </row>
    <row r="213" spans="1:8" x14ac:dyDescent="0.25">
      <c r="A213" s="546" t="s">
        <v>500</v>
      </c>
      <c r="B213" s="763" t="s">
        <v>500</v>
      </c>
      <c r="C213" s="767" t="s">
        <v>573</v>
      </c>
      <c r="D213" s="764">
        <v>322</v>
      </c>
      <c r="E213" s="764">
        <v>322</v>
      </c>
      <c r="F213" s="764">
        <v>269</v>
      </c>
      <c r="G213" s="764">
        <v>269</v>
      </c>
      <c r="H213" s="764">
        <v>189</v>
      </c>
    </row>
    <row r="214" spans="1:8" x14ac:dyDescent="0.25">
      <c r="A214" s="546" t="s">
        <v>501</v>
      </c>
      <c r="B214" s="763" t="s">
        <v>501</v>
      </c>
      <c r="C214" s="767" t="s">
        <v>574</v>
      </c>
      <c r="D214" s="764">
        <v>586</v>
      </c>
      <c r="E214" s="764">
        <v>585</v>
      </c>
      <c r="F214" s="764">
        <v>585</v>
      </c>
      <c r="G214" s="764">
        <v>469</v>
      </c>
      <c r="H214" s="764">
        <v>468</v>
      </c>
    </row>
    <row r="215" spans="1:8" x14ac:dyDescent="0.25">
      <c r="A215" s="546" t="s">
        <v>502</v>
      </c>
      <c r="B215" s="763" t="s">
        <v>502</v>
      </c>
      <c r="C215" s="767" t="s">
        <v>575</v>
      </c>
      <c r="D215" s="764">
        <v>147</v>
      </c>
      <c r="E215" s="764">
        <v>146</v>
      </c>
      <c r="F215" s="764">
        <v>145</v>
      </c>
      <c r="G215" s="764">
        <v>145</v>
      </c>
      <c r="H215" s="764">
        <v>142</v>
      </c>
    </row>
    <row r="216" spans="1:8" x14ac:dyDescent="0.25">
      <c r="A216" s="546" t="s">
        <v>503</v>
      </c>
      <c r="B216" s="763" t="s">
        <v>503</v>
      </c>
      <c r="C216" s="767" t="s">
        <v>576</v>
      </c>
      <c r="D216" s="764">
        <v>332</v>
      </c>
      <c r="E216" s="764">
        <v>330</v>
      </c>
      <c r="F216" s="764">
        <v>330</v>
      </c>
      <c r="G216" s="764">
        <v>330</v>
      </c>
      <c r="H216" s="764">
        <v>234</v>
      </c>
    </row>
    <row r="217" spans="1:8" x14ac:dyDescent="0.25">
      <c r="A217" s="546" t="s">
        <v>505</v>
      </c>
      <c r="B217" s="763"/>
      <c r="C217" s="767"/>
      <c r="D217" s="764"/>
      <c r="E217" s="764"/>
      <c r="F217" s="764"/>
      <c r="G217" s="764"/>
      <c r="H217" s="764"/>
    </row>
    <row r="218" spans="1:8" x14ac:dyDescent="0.25">
      <c r="A218" s="546" t="s">
        <v>507</v>
      </c>
      <c r="B218" s="763"/>
      <c r="C218" s="767"/>
      <c r="D218" s="764"/>
      <c r="E218" s="764"/>
      <c r="F218" s="764"/>
      <c r="G218" s="764"/>
      <c r="H218" s="764"/>
    </row>
    <row r="219" spans="1:8" x14ac:dyDescent="0.25">
      <c r="A219" s="546" t="s">
        <v>509</v>
      </c>
      <c r="B219" s="763"/>
      <c r="C219" s="767"/>
      <c r="D219" s="764"/>
      <c r="E219" s="764"/>
      <c r="F219" s="764"/>
      <c r="G219" s="764"/>
      <c r="H219" s="764"/>
    </row>
    <row r="220" spans="1:8" x14ac:dyDescent="0.25">
      <c r="A220" s="546" t="s">
        <v>510</v>
      </c>
      <c r="B220" s="763">
        <v>72000</v>
      </c>
      <c r="C220" s="767" t="s">
        <v>577</v>
      </c>
      <c r="D220" s="764">
        <v>442</v>
      </c>
      <c r="E220" s="764">
        <v>422</v>
      </c>
      <c r="F220" s="764">
        <v>422</v>
      </c>
      <c r="G220" s="764">
        <v>355</v>
      </c>
      <c r="H220" s="764">
        <v>344</v>
      </c>
    </row>
    <row r="221" spans="1:8" x14ac:dyDescent="0.25">
      <c r="A221" s="546" t="s">
        <v>511</v>
      </c>
      <c r="B221" s="763">
        <v>73000</v>
      </c>
      <c r="C221" s="767" t="s">
        <v>578</v>
      </c>
      <c r="D221" s="764">
        <v>32</v>
      </c>
      <c r="E221" s="764">
        <v>32</v>
      </c>
      <c r="F221" s="764">
        <v>32</v>
      </c>
      <c r="G221" s="764">
        <v>32</v>
      </c>
      <c r="H221" s="764">
        <v>27</v>
      </c>
    </row>
    <row r="222" spans="1:8" x14ac:dyDescent="0.25">
      <c r="A222" s="546" t="s">
        <v>513</v>
      </c>
      <c r="B222" s="763"/>
      <c r="C222" s="767"/>
      <c r="D222" s="764"/>
      <c r="E222" s="764"/>
      <c r="F222" s="764"/>
      <c r="G222" s="764"/>
      <c r="H222" s="764"/>
    </row>
    <row r="223" spans="1:8" x14ac:dyDescent="0.25">
      <c r="A223" s="546" t="s">
        <v>514</v>
      </c>
      <c r="B223" s="763">
        <v>75000</v>
      </c>
      <c r="C223" s="767" t="s">
        <v>579</v>
      </c>
      <c r="D223" s="764">
        <v>701</v>
      </c>
      <c r="E223" s="764">
        <v>668</v>
      </c>
      <c r="F223" s="764">
        <v>607</v>
      </c>
      <c r="G223" s="764">
        <v>607</v>
      </c>
      <c r="H223" s="764">
        <v>360</v>
      </c>
    </row>
    <row r="224" spans="1:8" x14ac:dyDescent="0.25">
      <c r="A224" s="546" t="s">
        <v>515</v>
      </c>
      <c r="B224" s="763">
        <v>76000</v>
      </c>
      <c r="C224" s="767" t="s">
        <v>580</v>
      </c>
      <c r="D224" s="764">
        <v>627</v>
      </c>
      <c r="E224" s="764">
        <v>626</v>
      </c>
      <c r="F224" s="764">
        <v>375</v>
      </c>
      <c r="G224" s="764">
        <v>375</v>
      </c>
      <c r="H224" s="764">
        <v>375</v>
      </c>
    </row>
    <row r="225" spans="1:8" x14ac:dyDescent="0.25">
      <c r="A225" s="546" t="s">
        <v>516</v>
      </c>
      <c r="B225" s="763"/>
      <c r="C225" s="767"/>
      <c r="D225" s="764"/>
      <c r="E225" s="764"/>
      <c r="F225" s="764"/>
      <c r="G225" s="764"/>
      <c r="H225" s="764"/>
    </row>
    <row r="226" spans="1:8" x14ac:dyDescent="0.25">
      <c r="A226" s="546" t="s">
        <v>517</v>
      </c>
      <c r="B226" s="763">
        <v>78000</v>
      </c>
      <c r="C226" s="767" t="s">
        <v>582</v>
      </c>
      <c r="D226" s="764">
        <v>29</v>
      </c>
      <c r="E226" s="764">
        <v>26</v>
      </c>
      <c r="F226" s="764">
        <v>26</v>
      </c>
      <c r="G226" s="764">
        <v>26</v>
      </c>
      <c r="H226" s="764">
        <v>24</v>
      </c>
    </row>
    <row r="227" spans="1:8" x14ac:dyDescent="0.25">
      <c r="A227" s="546" t="s">
        <v>518</v>
      </c>
      <c r="B227" s="763">
        <v>79000</v>
      </c>
      <c r="C227" s="767" t="s">
        <v>583</v>
      </c>
      <c r="D227" s="764">
        <v>146</v>
      </c>
      <c r="E227" s="764">
        <v>146</v>
      </c>
      <c r="F227" s="764">
        <v>120</v>
      </c>
      <c r="G227" s="764">
        <v>64</v>
      </c>
      <c r="H227" s="764">
        <v>57</v>
      </c>
    </row>
    <row r="228" spans="1:8" x14ac:dyDescent="0.25">
      <c r="A228" s="546" t="s">
        <v>520</v>
      </c>
      <c r="B228" s="763"/>
      <c r="C228" s="767"/>
      <c r="D228" s="764"/>
      <c r="E228" s="764"/>
      <c r="F228" s="764"/>
      <c r="G228" s="764"/>
      <c r="H228" s="764"/>
    </row>
    <row r="229" spans="1:8" x14ac:dyDescent="0.25">
      <c r="A229" s="546" t="s">
        <v>521</v>
      </c>
      <c r="B229" s="763" t="s">
        <v>521</v>
      </c>
      <c r="C229" s="767" t="s">
        <v>584</v>
      </c>
      <c r="D229" s="764">
        <v>108</v>
      </c>
      <c r="E229" s="764">
        <v>108</v>
      </c>
      <c r="F229" s="764">
        <v>68</v>
      </c>
      <c r="G229" s="764">
        <v>68</v>
      </c>
      <c r="H229" s="764">
        <v>66</v>
      </c>
    </row>
    <row r="230" spans="1:8" x14ac:dyDescent="0.25">
      <c r="A230" s="546" t="s">
        <v>522</v>
      </c>
      <c r="B230" s="763" t="s">
        <v>522</v>
      </c>
      <c r="C230" s="767" t="s">
        <v>585</v>
      </c>
      <c r="D230" s="764">
        <v>92</v>
      </c>
      <c r="E230" s="764">
        <v>92</v>
      </c>
      <c r="F230" s="764">
        <v>88</v>
      </c>
      <c r="G230" s="764">
        <v>88</v>
      </c>
      <c r="H230" s="764">
        <v>67</v>
      </c>
    </row>
    <row r="231" spans="1:8" x14ac:dyDescent="0.25">
      <c r="A231" s="546" t="s">
        <v>523</v>
      </c>
      <c r="B231" s="763" t="s">
        <v>523</v>
      </c>
      <c r="C231" s="767" t="s">
        <v>586</v>
      </c>
      <c r="D231" s="764">
        <v>230</v>
      </c>
      <c r="E231" s="764">
        <v>219</v>
      </c>
      <c r="F231" s="764">
        <v>167</v>
      </c>
      <c r="G231" s="764">
        <v>167</v>
      </c>
      <c r="H231" s="764">
        <v>114</v>
      </c>
    </row>
    <row r="232" spans="1:8" x14ac:dyDescent="0.25">
      <c r="A232" s="546" t="s">
        <v>524</v>
      </c>
      <c r="B232" s="765">
        <v>7</v>
      </c>
      <c r="C232" s="767" t="s">
        <v>587</v>
      </c>
      <c r="D232" s="764">
        <v>274</v>
      </c>
      <c r="E232" s="764">
        <v>269</v>
      </c>
      <c r="F232" s="764">
        <v>204</v>
      </c>
      <c r="G232" s="764">
        <v>204</v>
      </c>
      <c r="H232" s="764">
        <v>153</v>
      </c>
    </row>
    <row r="233" spans="1:8" x14ac:dyDescent="0.25">
      <c r="A233" s="546" t="s">
        <v>526</v>
      </c>
      <c r="B233" s="765"/>
      <c r="C233" s="767"/>
      <c r="D233" s="764"/>
      <c r="E233" s="764"/>
      <c r="F233" s="764"/>
      <c r="G233" s="764"/>
      <c r="H233" s="764"/>
    </row>
    <row r="234" spans="1:8" x14ac:dyDescent="0.25">
      <c r="A234" s="670" t="s">
        <v>527</v>
      </c>
      <c r="B234" s="763" t="s">
        <v>527</v>
      </c>
      <c r="C234" s="767" t="s">
        <v>588</v>
      </c>
      <c r="D234" s="764">
        <v>72</v>
      </c>
      <c r="E234" s="764">
        <v>68</v>
      </c>
      <c r="F234" s="764">
        <v>39</v>
      </c>
      <c r="G234" s="764">
        <v>39</v>
      </c>
      <c r="H234" s="764">
        <v>31</v>
      </c>
    </row>
    <row r="235" spans="1:8" x14ac:dyDescent="0.25">
      <c r="A235" s="546" t="s">
        <v>529</v>
      </c>
      <c r="B235" s="763"/>
      <c r="C235" s="767"/>
      <c r="D235" s="764"/>
      <c r="E235" s="764"/>
      <c r="F235" s="764"/>
      <c r="G235" s="764"/>
      <c r="H235" s="764"/>
    </row>
    <row r="236" spans="1:8" x14ac:dyDescent="0.25">
      <c r="A236" s="546" t="s">
        <v>530</v>
      </c>
      <c r="B236" s="763" t="s">
        <v>722</v>
      </c>
      <c r="C236" s="767" t="s">
        <v>603</v>
      </c>
      <c r="D236" s="764">
        <v>90</v>
      </c>
      <c r="E236" s="764">
        <v>88</v>
      </c>
      <c r="F236" s="764">
        <v>83</v>
      </c>
      <c r="G236" s="764">
        <v>82</v>
      </c>
      <c r="H236" s="764">
        <v>66</v>
      </c>
    </row>
    <row r="237" spans="1:8" x14ac:dyDescent="0.25">
      <c r="A237" s="546" t="s">
        <v>532</v>
      </c>
      <c r="B237" s="763"/>
      <c r="C237" s="767"/>
      <c r="D237" s="764"/>
      <c r="E237" s="764"/>
      <c r="F237" s="764"/>
      <c r="G237" s="764"/>
      <c r="H237" s="764"/>
    </row>
    <row r="238" spans="1:8" x14ac:dyDescent="0.25">
      <c r="A238" s="546" t="s">
        <v>533</v>
      </c>
      <c r="B238" s="763" t="s">
        <v>723</v>
      </c>
      <c r="C238" s="767" t="s">
        <v>589</v>
      </c>
      <c r="D238" s="764">
        <v>6</v>
      </c>
      <c r="E238" s="764">
        <v>6</v>
      </c>
      <c r="F238" s="764">
        <v>6</v>
      </c>
      <c r="G238" s="764">
        <v>0</v>
      </c>
      <c r="H238" s="764">
        <v>0</v>
      </c>
    </row>
    <row r="239" spans="1:8" x14ac:dyDescent="0.25">
      <c r="A239" s="546" t="s">
        <v>534</v>
      </c>
      <c r="B239" s="763" t="s">
        <v>724</v>
      </c>
      <c r="C239" s="767" t="s">
        <v>542</v>
      </c>
      <c r="D239" s="764">
        <v>15</v>
      </c>
      <c r="E239" s="764">
        <v>14</v>
      </c>
      <c r="F239" s="764">
        <v>14</v>
      </c>
      <c r="G239" s="764">
        <v>13</v>
      </c>
      <c r="H239" s="764">
        <v>9</v>
      </c>
    </row>
    <row r="240" spans="1:8" x14ac:dyDescent="0.25">
      <c r="A240" s="546" t="s">
        <v>535</v>
      </c>
      <c r="B240" s="763"/>
      <c r="C240" s="767"/>
      <c r="D240" s="764"/>
      <c r="E240" s="764"/>
      <c r="F240" s="764"/>
      <c r="G240" s="764"/>
      <c r="H240" s="764"/>
    </row>
    <row r="241" spans="1:8" x14ac:dyDescent="0.25">
      <c r="A241" s="546" t="s">
        <v>541</v>
      </c>
      <c r="B241" s="763" t="s">
        <v>725</v>
      </c>
      <c r="C241" s="767" t="s">
        <v>591</v>
      </c>
      <c r="D241" s="764">
        <v>460</v>
      </c>
      <c r="E241" s="764">
        <v>419</v>
      </c>
      <c r="F241" s="764">
        <v>419</v>
      </c>
      <c r="G241" s="764">
        <v>272</v>
      </c>
      <c r="H241" s="764">
        <v>258</v>
      </c>
    </row>
    <row r="242" spans="1:8" x14ac:dyDescent="0.25">
      <c r="A242" s="546" t="s">
        <v>547</v>
      </c>
      <c r="B242" s="763" t="s">
        <v>726</v>
      </c>
      <c r="C242" s="767" t="s">
        <v>546</v>
      </c>
      <c r="D242" s="764">
        <v>59</v>
      </c>
      <c r="E242" s="764">
        <v>56</v>
      </c>
      <c r="F242" s="764">
        <v>28</v>
      </c>
      <c r="G242" s="764">
        <v>28</v>
      </c>
      <c r="H242" s="764">
        <v>28</v>
      </c>
    </row>
    <row r="243" spans="1:8" x14ac:dyDescent="0.25">
      <c r="A243" s="546" t="s">
        <v>548</v>
      </c>
      <c r="B243" s="763" t="s">
        <v>727</v>
      </c>
      <c r="C243" s="767" t="s">
        <v>592</v>
      </c>
      <c r="D243" s="764">
        <v>447</v>
      </c>
      <c r="E243" s="764">
        <v>438</v>
      </c>
      <c r="F243" s="764">
        <v>438</v>
      </c>
      <c r="G243" s="764">
        <v>395</v>
      </c>
      <c r="H243" s="764">
        <v>316</v>
      </c>
    </row>
    <row r="244" spans="1:8" x14ac:dyDescent="0.25">
      <c r="A244" s="546" t="s">
        <v>560</v>
      </c>
      <c r="B244" s="763" t="s">
        <v>728</v>
      </c>
      <c r="C244" s="767" t="s">
        <v>593</v>
      </c>
      <c r="D244" s="764">
        <v>211</v>
      </c>
      <c r="E244" s="764">
        <v>200</v>
      </c>
      <c r="F244" s="764">
        <v>200</v>
      </c>
      <c r="G244" s="764">
        <v>139</v>
      </c>
      <c r="H244" s="764">
        <v>137</v>
      </c>
    </row>
    <row r="245" spans="1:8" x14ac:dyDescent="0.25">
      <c r="A245" s="546" t="s">
        <v>561</v>
      </c>
      <c r="B245" s="763" t="s">
        <v>729</v>
      </c>
      <c r="C245" s="767" t="s">
        <v>559</v>
      </c>
      <c r="D245" s="764">
        <v>757</v>
      </c>
      <c r="E245" s="764">
        <v>734</v>
      </c>
      <c r="F245" s="764">
        <v>540</v>
      </c>
      <c r="G245" s="764">
        <v>540</v>
      </c>
      <c r="H245" s="764">
        <v>465</v>
      </c>
    </row>
    <row r="246" spans="1:8" ht="15.75" thickBot="1" x14ac:dyDescent="0.3">
      <c r="A246" s="672" t="s">
        <v>595</v>
      </c>
      <c r="B246" s="763" t="s">
        <v>730</v>
      </c>
      <c r="C246" s="767" t="s">
        <v>594</v>
      </c>
      <c r="D246" s="764">
        <v>702</v>
      </c>
      <c r="E246" s="764">
        <v>689</v>
      </c>
      <c r="F246" s="764">
        <v>689</v>
      </c>
      <c r="G246" s="764">
        <v>689</v>
      </c>
      <c r="H246" s="764">
        <v>578</v>
      </c>
    </row>
    <row r="247" spans="1:8" ht="15.75" thickTop="1" x14ac:dyDescent="0.25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Obsah</vt:lpstr>
      <vt:lpstr>vš_vše CZ</vt:lpstr>
      <vt:lpstr>vš_druh studia </vt:lpstr>
      <vt:lpstr>vš_programy</vt:lpstr>
      <vt:lpstr>vš_věk x dfst</vt:lpstr>
      <vt:lpstr>vš_věk</vt:lpstr>
      <vt:lpstr>vš_sex</vt:lpstr>
      <vt:lpstr>vš_fakulty_tisk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Hraba Jan</dc:creator>
  <cp:lastModifiedBy>Hulík Vladimír</cp:lastModifiedBy>
  <dcterms:created xsi:type="dcterms:W3CDTF">2013-12-10T09:13:30Z</dcterms:created>
  <dcterms:modified xsi:type="dcterms:W3CDTF">2021-06-02T07:47:52Z</dcterms:modified>
</cp:coreProperties>
</file>